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45" windowWidth="23715" windowHeight="10035" tabRatio="811" activeTab="12"/>
  </bookViews>
  <sheets>
    <sheet name="CONSOLIDADO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44525"/>
</workbook>
</file>

<file path=xl/calcChain.xml><?xml version="1.0" encoding="utf-8"?>
<calcChain xmlns="http://schemas.openxmlformats.org/spreadsheetml/2006/main">
  <c r="DI313" i="13" l="1"/>
  <c r="DH313" i="13"/>
  <c r="DG313" i="13"/>
  <c r="CX313" i="13"/>
  <c r="CW313" i="13"/>
  <c r="CV313" i="13"/>
  <c r="F313" i="13"/>
  <c r="E313" i="13"/>
  <c r="D313" i="13" s="1"/>
  <c r="DI312" i="13"/>
  <c r="DG312" i="13"/>
  <c r="CX312" i="13"/>
  <c r="F312" i="13"/>
  <c r="E312" i="13"/>
  <c r="D312" i="13" s="1"/>
  <c r="DI311" i="13"/>
  <c r="DH311" i="13"/>
  <c r="DG311" i="13"/>
  <c r="CX311" i="13"/>
  <c r="CW311" i="13"/>
  <c r="CV311" i="13"/>
  <c r="F311" i="13"/>
  <c r="E311" i="13"/>
  <c r="D311" i="13"/>
  <c r="DI310" i="13"/>
  <c r="CX310" i="13"/>
  <c r="F310" i="13"/>
  <c r="DG310" i="13" s="1"/>
  <c r="E310" i="13"/>
  <c r="DI309" i="13"/>
  <c r="DH309" i="13"/>
  <c r="DG309" i="13"/>
  <c r="CX309" i="13"/>
  <c r="CW309" i="13"/>
  <c r="CV309" i="13"/>
  <c r="F309" i="13"/>
  <c r="E309" i="13"/>
  <c r="D309" i="13"/>
  <c r="AX304" i="13"/>
  <c r="AW304" i="13"/>
  <c r="AV304" i="13"/>
  <c r="AU304" i="13"/>
  <c r="AT304" i="13"/>
  <c r="AP304" i="13"/>
  <c r="AO304" i="13"/>
  <c r="AN304" i="13"/>
  <c r="AM304" i="13"/>
  <c r="AL304" i="13"/>
  <c r="AK304" i="13"/>
  <c r="AJ304" i="13"/>
  <c r="AI304" i="13"/>
  <c r="AH304" i="13"/>
  <c r="AG304" i="13"/>
  <c r="AF304" i="13"/>
  <c r="AE304" i="13"/>
  <c r="AD304" i="13"/>
  <c r="AC304" i="13"/>
  <c r="AB304" i="13"/>
  <c r="AA304" i="13"/>
  <c r="Z304" i="13"/>
  <c r="Y304" i="13"/>
  <c r="X304" i="13"/>
  <c r="W304" i="13"/>
  <c r="V304" i="13"/>
  <c r="U304" i="13"/>
  <c r="T304" i="13"/>
  <c r="S304" i="13"/>
  <c r="R304" i="13"/>
  <c r="Q304" i="13"/>
  <c r="P304" i="13"/>
  <c r="O304" i="13"/>
  <c r="N304" i="13"/>
  <c r="M304" i="13"/>
  <c r="L304" i="13"/>
  <c r="K304" i="13"/>
  <c r="J304" i="13"/>
  <c r="I304" i="13"/>
  <c r="E304" i="13" s="1"/>
  <c r="H304" i="13"/>
  <c r="F304" i="13" s="1"/>
  <c r="G304" i="13"/>
  <c r="AX303" i="13"/>
  <c r="AW303" i="13"/>
  <c r="AV303" i="13"/>
  <c r="AU303" i="13"/>
  <c r="AT303" i="13"/>
  <c r="AP303" i="13"/>
  <c r="AO303" i="13"/>
  <c r="AN303" i="13"/>
  <c r="AM303" i="13"/>
  <c r="AL303" i="13"/>
  <c r="AK303" i="13"/>
  <c r="AJ303" i="13"/>
  <c r="AI303" i="13"/>
  <c r="AH303" i="13"/>
  <c r="AG303" i="13"/>
  <c r="AF303" i="13"/>
  <c r="AE303" i="13"/>
  <c r="AD303" i="13"/>
  <c r="AC303" i="13"/>
  <c r="AB303" i="13"/>
  <c r="AA303" i="13"/>
  <c r="Z303" i="13"/>
  <c r="Y303" i="13"/>
  <c r="X303" i="13"/>
  <c r="W303" i="13"/>
  <c r="V303" i="13"/>
  <c r="U303" i="13"/>
  <c r="T303" i="13"/>
  <c r="S303" i="13"/>
  <c r="R303" i="13"/>
  <c r="Q303" i="13"/>
  <c r="P303" i="13"/>
  <c r="O303" i="13"/>
  <c r="N303" i="13"/>
  <c r="M303" i="13"/>
  <c r="L303" i="13"/>
  <c r="K303" i="13"/>
  <c r="J303" i="13"/>
  <c r="I303" i="13"/>
  <c r="H303" i="13"/>
  <c r="F303" i="13" s="1"/>
  <c r="G303" i="13"/>
  <c r="E303" i="13"/>
  <c r="D303" i="13" s="1"/>
  <c r="AX302" i="13"/>
  <c r="AW302" i="13"/>
  <c r="AV302" i="13"/>
  <c r="AU302" i="13"/>
  <c r="AT302" i="13"/>
  <c r="AP302" i="13"/>
  <c r="AO302" i="13"/>
  <c r="AN302" i="13"/>
  <c r="AM302" i="13"/>
  <c r="AL302" i="13"/>
  <c r="AK302" i="13"/>
  <c r="AJ302" i="13"/>
  <c r="AI302" i="13"/>
  <c r="AH302" i="13"/>
  <c r="AG302" i="13"/>
  <c r="AF302" i="13"/>
  <c r="AE302" i="13"/>
  <c r="AD302" i="13"/>
  <c r="AC302" i="13"/>
  <c r="AB302" i="13"/>
  <c r="AA302" i="13"/>
  <c r="Z302" i="13"/>
  <c r="Y302" i="13"/>
  <c r="X302" i="13"/>
  <c r="W302" i="13"/>
  <c r="V302" i="13"/>
  <c r="U302" i="13"/>
  <c r="T302" i="13"/>
  <c r="S302" i="13"/>
  <c r="R302" i="13"/>
  <c r="Q302" i="13"/>
  <c r="P302" i="13"/>
  <c r="O302" i="13"/>
  <c r="N302" i="13"/>
  <c r="M302" i="13"/>
  <c r="L302" i="13"/>
  <c r="K302" i="13"/>
  <c r="J302" i="13"/>
  <c r="I302" i="13"/>
  <c r="E302" i="13" s="1"/>
  <c r="D302" i="13" s="1"/>
  <c r="H302" i="13"/>
  <c r="F302" i="13" s="1"/>
  <c r="G302" i="13"/>
  <c r="AX301" i="13"/>
  <c r="AW301" i="13"/>
  <c r="AV301" i="13"/>
  <c r="AU301" i="13"/>
  <c r="AT301" i="13"/>
  <c r="AP301" i="13"/>
  <c r="AO301" i="13"/>
  <c r="AN301" i="13"/>
  <c r="AM301" i="13"/>
  <c r="AL301" i="13"/>
  <c r="AK301" i="13"/>
  <c r="AJ301" i="13"/>
  <c r="AI301" i="13"/>
  <c r="AH301" i="13"/>
  <c r="AG301" i="13"/>
  <c r="AF301" i="13"/>
  <c r="AE301" i="13"/>
  <c r="AD301" i="13"/>
  <c r="AC301" i="13"/>
  <c r="AB301" i="13"/>
  <c r="AA301" i="13"/>
  <c r="Z301" i="13"/>
  <c r="Y301" i="13"/>
  <c r="X301" i="13"/>
  <c r="W301" i="13"/>
  <c r="V301" i="13"/>
  <c r="U301" i="13"/>
  <c r="T301" i="13"/>
  <c r="S301" i="13"/>
  <c r="R301" i="13"/>
  <c r="Q301" i="13"/>
  <c r="P301" i="13"/>
  <c r="O301" i="13"/>
  <c r="N301" i="13"/>
  <c r="M301" i="13"/>
  <c r="L301" i="13"/>
  <c r="K301" i="13"/>
  <c r="J301" i="13"/>
  <c r="I301" i="13"/>
  <c r="E301" i="13" s="1"/>
  <c r="H301" i="13"/>
  <c r="F301" i="13" s="1"/>
  <c r="G301" i="13"/>
  <c r="D301" i="13"/>
  <c r="AX300" i="13"/>
  <c r="AW300" i="13"/>
  <c r="AV300" i="13"/>
  <c r="AU300" i="13"/>
  <c r="AT300" i="13"/>
  <c r="AS300" i="13"/>
  <c r="AP300" i="13"/>
  <c r="AO300" i="13"/>
  <c r="AN300" i="13"/>
  <c r="AM300" i="13"/>
  <c r="AL300" i="13"/>
  <c r="AK300" i="13"/>
  <c r="AJ300" i="13"/>
  <c r="AI300" i="13"/>
  <c r="AH300" i="13"/>
  <c r="AG300" i="13"/>
  <c r="AF300" i="13"/>
  <c r="AE300" i="13"/>
  <c r="AD300" i="13"/>
  <c r="AC300" i="13"/>
  <c r="AB300" i="13"/>
  <c r="AA300" i="13"/>
  <c r="Z300" i="13"/>
  <c r="Y300" i="13"/>
  <c r="X300" i="13"/>
  <c r="W300" i="13"/>
  <c r="V300" i="13"/>
  <c r="U300" i="13"/>
  <c r="T300" i="13"/>
  <c r="S300" i="13"/>
  <c r="R300" i="13"/>
  <c r="Q300" i="13"/>
  <c r="P300" i="13"/>
  <c r="O300" i="13"/>
  <c r="N300" i="13"/>
  <c r="M300" i="13"/>
  <c r="L300" i="13"/>
  <c r="K300" i="13"/>
  <c r="J300" i="13"/>
  <c r="I300" i="13"/>
  <c r="H300" i="13"/>
  <c r="G300" i="13"/>
  <c r="F300" i="13"/>
  <c r="E300" i="13"/>
  <c r="D300" i="13" s="1"/>
  <c r="AX299" i="13"/>
  <c r="AW299" i="13"/>
  <c r="AV299" i="13"/>
  <c r="AU299" i="13"/>
  <c r="AT299" i="13"/>
  <c r="AS299" i="13"/>
  <c r="AR299" i="13"/>
  <c r="AQ299" i="13"/>
  <c r="AP299" i="13"/>
  <c r="AO299" i="13"/>
  <c r="AN299" i="13"/>
  <c r="AM299" i="13"/>
  <c r="AL299" i="13"/>
  <c r="AK299" i="13"/>
  <c r="AJ299" i="13"/>
  <c r="AI299" i="13"/>
  <c r="AH299" i="13"/>
  <c r="AG299" i="13"/>
  <c r="AF299" i="13"/>
  <c r="AE299" i="13"/>
  <c r="AD299" i="13"/>
  <c r="AC299" i="13"/>
  <c r="AB299" i="13"/>
  <c r="AA299" i="13"/>
  <c r="Z299" i="13"/>
  <c r="Y299" i="13"/>
  <c r="X299" i="13"/>
  <c r="W299" i="13"/>
  <c r="V299" i="13"/>
  <c r="U299" i="13"/>
  <c r="T299" i="13"/>
  <c r="S299" i="13"/>
  <c r="R299" i="13"/>
  <c r="Q299" i="13"/>
  <c r="P299" i="13"/>
  <c r="O299" i="13"/>
  <c r="N299" i="13"/>
  <c r="M299" i="13"/>
  <c r="L299" i="13"/>
  <c r="K299" i="13"/>
  <c r="J299" i="13"/>
  <c r="I299" i="13"/>
  <c r="H299" i="13"/>
  <c r="F299" i="13" s="1"/>
  <c r="G299" i="13"/>
  <c r="E299" i="13" s="1"/>
  <c r="D299" i="13" s="1"/>
  <c r="DJ298" i="13"/>
  <c r="DI298" i="13"/>
  <c r="DA298" i="13"/>
  <c r="CZ298" i="13"/>
  <c r="CW298" i="13"/>
  <c r="F298" i="13"/>
  <c r="DG298" i="13" s="1"/>
  <c r="E298" i="13"/>
  <c r="D298" i="13"/>
  <c r="DL297" i="13"/>
  <c r="DJ297" i="13"/>
  <c r="CZ297" i="13"/>
  <c r="CW297" i="13"/>
  <c r="F297" i="13"/>
  <c r="DG297" i="13" s="1"/>
  <c r="E297" i="13"/>
  <c r="D297" i="13"/>
  <c r="DJ296" i="13"/>
  <c r="DH296" i="13"/>
  <c r="DB296" i="13"/>
  <c r="CZ296" i="13"/>
  <c r="CW296" i="13"/>
  <c r="F296" i="13"/>
  <c r="DG296" i="13" s="1"/>
  <c r="E296" i="13"/>
  <c r="D296" i="13"/>
  <c r="DJ295" i="13"/>
  <c r="DI295" i="13"/>
  <c r="CZ295" i="13"/>
  <c r="CX295" i="13"/>
  <c r="CW295" i="13"/>
  <c r="F295" i="13"/>
  <c r="DG295" i="13" s="1"/>
  <c r="E295" i="13"/>
  <c r="D295" i="13" s="1"/>
  <c r="DJ294" i="13"/>
  <c r="DI294" i="13"/>
  <c r="CZ294" i="13"/>
  <c r="CW294" i="13"/>
  <c r="F294" i="13"/>
  <c r="DG294" i="13" s="1"/>
  <c r="E294" i="13"/>
  <c r="D294" i="13" s="1"/>
  <c r="DL293" i="13"/>
  <c r="DJ293" i="13"/>
  <c r="CZ293" i="13"/>
  <c r="CW293" i="13"/>
  <c r="F293" i="13"/>
  <c r="DG293" i="13" s="1"/>
  <c r="E293" i="13"/>
  <c r="D293" i="13"/>
  <c r="DJ292" i="13"/>
  <c r="DH292" i="13"/>
  <c r="DB292" i="13"/>
  <c r="CZ292" i="13"/>
  <c r="CW292" i="13"/>
  <c r="F292" i="13"/>
  <c r="DG292" i="13" s="1"/>
  <c r="E292" i="13"/>
  <c r="D292" i="13"/>
  <c r="DJ291" i="13"/>
  <c r="DI291" i="13"/>
  <c r="CZ291" i="13"/>
  <c r="CX291" i="13"/>
  <c r="CW291" i="13"/>
  <c r="F291" i="13"/>
  <c r="DG291" i="13" s="1"/>
  <c r="E291" i="13"/>
  <c r="D291" i="13" s="1"/>
  <c r="DJ290" i="13"/>
  <c r="DI290" i="13"/>
  <c r="CZ290" i="13"/>
  <c r="CW290" i="13"/>
  <c r="F290" i="13"/>
  <c r="DG290" i="13" s="1"/>
  <c r="E290" i="13"/>
  <c r="D290" i="13" s="1"/>
  <c r="DJ289" i="13"/>
  <c r="CZ289" i="13"/>
  <c r="CW289" i="13"/>
  <c r="F289" i="13"/>
  <c r="DG289" i="13" s="1"/>
  <c r="E289" i="13"/>
  <c r="D289" i="13"/>
  <c r="DJ288" i="13"/>
  <c r="DH288" i="13"/>
  <c r="DB288" i="13"/>
  <c r="CZ288" i="13"/>
  <c r="CW288" i="13"/>
  <c r="F288" i="13"/>
  <c r="DG288" i="13" s="1"/>
  <c r="E288" i="13"/>
  <c r="D288" i="13"/>
  <c r="DJ287" i="13"/>
  <c r="DI287" i="13"/>
  <c r="CZ287" i="13"/>
  <c r="CX287" i="13"/>
  <c r="CW287" i="13"/>
  <c r="F287" i="13"/>
  <c r="DG287" i="13" s="1"/>
  <c r="E287" i="13"/>
  <c r="D287" i="13" s="1"/>
  <c r="DJ286" i="13"/>
  <c r="DI286" i="13"/>
  <c r="CZ286" i="13"/>
  <c r="CW286" i="13"/>
  <c r="F286" i="13"/>
  <c r="DG286" i="13" s="1"/>
  <c r="E286" i="13"/>
  <c r="D286" i="13" s="1"/>
  <c r="DJ285" i="13"/>
  <c r="CZ285" i="13"/>
  <c r="CW285" i="13"/>
  <c r="F285" i="13"/>
  <c r="DG285" i="13" s="1"/>
  <c r="E285" i="13"/>
  <c r="D285" i="13"/>
  <c r="DJ284" i="13"/>
  <c r="DH284" i="13"/>
  <c r="DB284" i="13"/>
  <c r="CZ284" i="13"/>
  <c r="CW284" i="13"/>
  <c r="F284" i="13"/>
  <c r="DG284" i="13" s="1"/>
  <c r="E284" i="13"/>
  <c r="D284" i="13"/>
  <c r="DJ283" i="13"/>
  <c r="DI283" i="13"/>
  <c r="CZ283" i="13"/>
  <c r="CX283" i="13"/>
  <c r="CW283" i="13"/>
  <c r="F283" i="13"/>
  <c r="DG283" i="13" s="1"/>
  <c r="E283" i="13"/>
  <c r="D283" i="13" s="1"/>
  <c r="DJ282" i="13"/>
  <c r="DI282" i="13"/>
  <c r="CZ282" i="13"/>
  <c r="CW282" i="13"/>
  <c r="F282" i="13"/>
  <c r="DG282" i="13" s="1"/>
  <c r="E282" i="13"/>
  <c r="D282" i="13" s="1"/>
  <c r="DL281" i="13"/>
  <c r="DJ281" i="13"/>
  <c r="CZ281" i="13"/>
  <c r="CW281" i="13"/>
  <c r="F281" i="13"/>
  <c r="DG281" i="13" s="1"/>
  <c r="E281" i="13"/>
  <c r="D281" i="13"/>
  <c r="DJ280" i="13"/>
  <c r="DH280" i="13"/>
  <c r="DB280" i="13"/>
  <c r="CZ280" i="13"/>
  <c r="CW280" i="13"/>
  <c r="F280" i="13"/>
  <c r="DG280" i="13" s="1"/>
  <c r="E280" i="13"/>
  <c r="D280" i="13"/>
  <c r="DJ279" i="13"/>
  <c r="DI279" i="13"/>
  <c r="CZ279" i="13"/>
  <c r="CX279" i="13"/>
  <c r="CW279" i="13"/>
  <c r="F279" i="13"/>
  <c r="DG279" i="13" s="1"/>
  <c r="E279" i="13"/>
  <c r="D279" i="13" s="1"/>
  <c r="DJ278" i="13"/>
  <c r="DI278" i="13"/>
  <c r="CZ278" i="13"/>
  <c r="CW278" i="13"/>
  <c r="F278" i="13"/>
  <c r="DG278" i="13" s="1"/>
  <c r="E278" i="13"/>
  <c r="D278" i="13" s="1"/>
  <c r="DL277" i="13"/>
  <c r="DJ277" i="13"/>
  <c r="CZ277" i="13"/>
  <c r="CW277" i="13"/>
  <c r="F277" i="13"/>
  <c r="DG277" i="13" s="1"/>
  <c r="E277" i="13"/>
  <c r="D277" i="13"/>
  <c r="DJ276" i="13"/>
  <c r="DH276" i="13"/>
  <c r="DB276" i="13"/>
  <c r="CZ276" i="13"/>
  <c r="CW276" i="13"/>
  <c r="F276" i="13"/>
  <c r="DG276" i="13" s="1"/>
  <c r="E276" i="13"/>
  <c r="D276" i="13"/>
  <c r="DJ275" i="13"/>
  <c r="DI275" i="13"/>
  <c r="CZ275" i="13"/>
  <c r="CX275" i="13"/>
  <c r="CW275" i="13"/>
  <c r="F275" i="13"/>
  <c r="DG275" i="13" s="1"/>
  <c r="E275" i="13"/>
  <c r="D275" i="13" s="1"/>
  <c r="DJ274" i="13"/>
  <c r="CZ274" i="13"/>
  <c r="CW274" i="13"/>
  <c r="F274" i="13"/>
  <c r="DG274" i="13" s="1"/>
  <c r="E274" i="13"/>
  <c r="D274" i="13" s="1"/>
  <c r="DI274" i="13" s="1"/>
  <c r="DJ273" i="13"/>
  <c r="DB273" i="13"/>
  <c r="DA273" i="13"/>
  <c r="CZ273" i="13"/>
  <c r="CW273" i="13"/>
  <c r="F273" i="13"/>
  <c r="DG273" i="13" s="1"/>
  <c r="E273" i="13"/>
  <c r="D273" i="13"/>
  <c r="DJ272" i="13"/>
  <c r="CZ272" i="13"/>
  <c r="CW272" i="13"/>
  <c r="F272" i="13"/>
  <c r="DG272" i="13" s="1"/>
  <c r="E272" i="13"/>
  <c r="D272" i="13" s="1"/>
  <c r="DJ271" i="13"/>
  <c r="DB271" i="13"/>
  <c r="DA271" i="13"/>
  <c r="CZ271" i="13"/>
  <c r="CW271" i="13"/>
  <c r="F271" i="13"/>
  <c r="DG271" i="13" s="1"/>
  <c r="E271" i="13"/>
  <c r="D271" i="13"/>
  <c r="DJ270" i="13"/>
  <c r="CZ270" i="13"/>
  <c r="CW270" i="13"/>
  <c r="F270" i="13"/>
  <c r="DG270" i="13" s="1"/>
  <c r="E270" i="13"/>
  <c r="D270" i="13" s="1"/>
  <c r="DJ269" i="13"/>
  <c r="DB269" i="13"/>
  <c r="CZ269" i="13"/>
  <c r="CW269" i="13"/>
  <c r="F269" i="13"/>
  <c r="DG269" i="13" s="1"/>
  <c r="E269" i="13"/>
  <c r="D269" i="13" s="1"/>
  <c r="DJ268" i="13"/>
  <c r="CZ268" i="13"/>
  <c r="CW268" i="13"/>
  <c r="F268" i="13"/>
  <c r="DG268" i="13" s="1"/>
  <c r="E268" i="13"/>
  <c r="D268" i="13" s="1"/>
  <c r="DJ267" i="13"/>
  <c r="CZ267" i="13"/>
  <c r="CW267" i="13"/>
  <c r="F267" i="13"/>
  <c r="DG267" i="13" s="1"/>
  <c r="E267" i="13"/>
  <c r="D267" i="13" s="1"/>
  <c r="DJ266" i="13"/>
  <c r="CZ266" i="13"/>
  <c r="CW266" i="13"/>
  <c r="F266" i="13"/>
  <c r="DG266" i="13" s="1"/>
  <c r="E266" i="13"/>
  <c r="D266" i="13"/>
  <c r="DJ265" i="13"/>
  <c r="DB265" i="13"/>
  <c r="CZ265" i="13"/>
  <c r="CW265" i="13"/>
  <c r="F265" i="13"/>
  <c r="DG265" i="13" s="1"/>
  <c r="E265" i="13"/>
  <c r="D265" i="13" s="1"/>
  <c r="DJ264" i="13"/>
  <c r="DI264" i="13"/>
  <c r="CZ264" i="13"/>
  <c r="CW264" i="13"/>
  <c r="F264" i="13"/>
  <c r="DG264" i="13" s="1"/>
  <c r="E264" i="13"/>
  <c r="D264" i="13" s="1"/>
  <c r="CX264" i="13" s="1"/>
  <c r="DJ263" i="13"/>
  <c r="DI263" i="13"/>
  <c r="DA263" i="13"/>
  <c r="CZ263" i="13"/>
  <c r="CW263" i="13"/>
  <c r="F263" i="13"/>
  <c r="DG263" i="13" s="1"/>
  <c r="E263" i="13"/>
  <c r="D263" i="13" s="1"/>
  <c r="DJ262" i="13"/>
  <c r="DB262" i="13"/>
  <c r="CZ262" i="13"/>
  <c r="CW262" i="13"/>
  <c r="F262" i="13"/>
  <c r="DG262" i="13" s="1"/>
  <c r="E262" i="13"/>
  <c r="D262" i="13"/>
  <c r="DL261" i="13"/>
  <c r="DJ261" i="13"/>
  <c r="CZ261" i="13"/>
  <c r="CW261" i="13"/>
  <c r="F261" i="13"/>
  <c r="DG261" i="13" s="1"/>
  <c r="E261" i="13"/>
  <c r="D261" i="13" s="1"/>
  <c r="DJ260" i="13"/>
  <c r="DI260" i="13"/>
  <c r="DH260" i="13"/>
  <c r="CZ260" i="13"/>
  <c r="CW260" i="13"/>
  <c r="F260" i="13"/>
  <c r="DG260" i="13" s="1"/>
  <c r="E260" i="13"/>
  <c r="D260" i="13" s="1"/>
  <c r="CX260" i="13" s="1"/>
  <c r="DJ259" i="13"/>
  <c r="DI259" i="13"/>
  <c r="DA259" i="13"/>
  <c r="CZ259" i="13"/>
  <c r="CW259" i="13"/>
  <c r="F259" i="13"/>
  <c r="DG259" i="13" s="1"/>
  <c r="E259" i="13"/>
  <c r="D259" i="13" s="1"/>
  <c r="DJ258" i="13"/>
  <c r="CZ258" i="13"/>
  <c r="CW258" i="13"/>
  <c r="F258" i="13"/>
  <c r="DG258" i="13" s="1"/>
  <c r="E258" i="13"/>
  <c r="D258" i="13"/>
  <c r="DJ257" i="13"/>
  <c r="CZ257" i="13"/>
  <c r="CW257" i="13"/>
  <c r="F257" i="13"/>
  <c r="DG257" i="13" s="1"/>
  <c r="E257" i="13"/>
  <c r="D257" i="13" s="1"/>
  <c r="DB256" i="13"/>
  <c r="F256" i="13"/>
  <c r="E256" i="13"/>
  <c r="D256" i="13" s="1"/>
  <c r="F255" i="13"/>
  <c r="E255" i="13"/>
  <c r="F254" i="13"/>
  <c r="E254" i="13"/>
  <c r="F253" i="13"/>
  <c r="E253" i="13"/>
  <c r="D253" i="13" s="1"/>
  <c r="F252" i="13"/>
  <c r="E252" i="13"/>
  <c r="F251" i="13"/>
  <c r="E251" i="13"/>
  <c r="F250" i="13"/>
  <c r="E250" i="13"/>
  <c r="DB249" i="13"/>
  <c r="DA249" i="13"/>
  <c r="F249" i="13"/>
  <c r="E249" i="13"/>
  <c r="D249" i="13" s="1"/>
  <c r="F248" i="13"/>
  <c r="E248" i="13"/>
  <c r="F247" i="13"/>
  <c r="E247" i="13"/>
  <c r="F246" i="13"/>
  <c r="E246" i="13"/>
  <c r="F245" i="13"/>
  <c r="E245" i="13"/>
  <c r="D245" i="13" s="1"/>
  <c r="DG244" i="13"/>
  <c r="CW244" i="13"/>
  <c r="F244" i="13"/>
  <c r="E244" i="13"/>
  <c r="D244" i="13" s="1"/>
  <c r="DB244" i="13" s="1"/>
  <c r="F243" i="13"/>
  <c r="E243" i="13"/>
  <c r="D243" i="13" s="1"/>
  <c r="DG242" i="13"/>
  <c r="CW242" i="13"/>
  <c r="F242" i="13"/>
  <c r="E242" i="13"/>
  <c r="D242" i="13" s="1"/>
  <c r="F241" i="13"/>
  <c r="E241" i="13"/>
  <c r="D241" i="13" s="1"/>
  <c r="DG240" i="13"/>
  <c r="CW240" i="13"/>
  <c r="F240" i="13"/>
  <c r="E240" i="13"/>
  <c r="D240" i="13"/>
  <c r="F239" i="13"/>
  <c r="E239" i="13"/>
  <c r="D239" i="13" s="1"/>
  <c r="DJ238" i="13"/>
  <c r="DH238" i="13"/>
  <c r="DG238" i="13"/>
  <c r="CZ238" i="13"/>
  <c r="CX238" i="13"/>
  <c r="F238" i="13"/>
  <c r="CW238" i="13" s="1"/>
  <c r="E238" i="13"/>
  <c r="D238" i="13" s="1"/>
  <c r="DJ237" i="13"/>
  <c r="DH237" i="13"/>
  <c r="DG237" i="13"/>
  <c r="CZ237" i="13"/>
  <c r="CY237" i="13"/>
  <c r="CX237" i="13"/>
  <c r="F237" i="13"/>
  <c r="CW237" i="13" s="1"/>
  <c r="E237" i="13"/>
  <c r="D237" i="13" s="1"/>
  <c r="DJ236" i="13"/>
  <c r="DG236" i="13"/>
  <c r="CZ236" i="13"/>
  <c r="F236" i="13"/>
  <c r="CW236" i="13" s="1"/>
  <c r="E236" i="13"/>
  <c r="D236" i="13" s="1"/>
  <c r="DL235" i="13"/>
  <c r="DJ235" i="13"/>
  <c r="DG235" i="13"/>
  <c r="CZ235" i="13"/>
  <c r="F235" i="13"/>
  <c r="CW235" i="13" s="1"/>
  <c r="E235" i="13"/>
  <c r="D235" i="13" s="1"/>
  <c r="DJ234" i="13"/>
  <c r="DH234" i="13"/>
  <c r="DG234" i="13"/>
  <c r="CZ234" i="13"/>
  <c r="CX234" i="13"/>
  <c r="F234" i="13"/>
  <c r="CW234" i="13" s="1"/>
  <c r="E234" i="13"/>
  <c r="D234" i="13" s="1"/>
  <c r="DJ233" i="13"/>
  <c r="DH233" i="13"/>
  <c r="DG233" i="13"/>
  <c r="CZ233" i="13"/>
  <c r="CY233" i="13"/>
  <c r="CX233" i="13"/>
  <c r="F233" i="13"/>
  <c r="CW233" i="13" s="1"/>
  <c r="E233" i="13"/>
  <c r="D233" i="13" s="1"/>
  <c r="DJ232" i="13"/>
  <c r="DG232" i="13"/>
  <c r="CZ232" i="13"/>
  <c r="F232" i="13"/>
  <c r="CW232" i="13" s="1"/>
  <c r="E232" i="13"/>
  <c r="D232" i="13" s="1"/>
  <c r="DL231" i="13"/>
  <c r="DJ231" i="13"/>
  <c r="DG231" i="13"/>
  <c r="CZ231" i="13"/>
  <c r="F231" i="13"/>
  <c r="CW231" i="13" s="1"/>
  <c r="E231" i="13"/>
  <c r="D231" i="13" s="1"/>
  <c r="DJ230" i="13"/>
  <c r="DH230" i="13"/>
  <c r="DG230" i="13"/>
  <c r="CZ230" i="13"/>
  <c r="CX230" i="13"/>
  <c r="F230" i="13"/>
  <c r="CW230" i="13" s="1"/>
  <c r="E230" i="13"/>
  <c r="D230" i="13" s="1"/>
  <c r="DJ229" i="13"/>
  <c r="DH229" i="13"/>
  <c r="DG229" i="13"/>
  <c r="CZ229" i="13"/>
  <c r="CY229" i="13"/>
  <c r="CX229" i="13"/>
  <c r="F229" i="13"/>
  <c r="CW229" i="13" s="1"/>
  <c r="E229" i="13"/>
  <c r="D229" i="13" s="1"/>
  <c r="DJ228" i="13"/>
  <c r="DG228" i="13"/>
  <c r="CZ228" i="13"/>
  <c r="F228" i="13"/>
  <c r="CW228" i="13" s="1"/>
  <c r="E228" i="13"/>
  <c r="D228" i="13" s="1"/>
  <c r="DL227" i="13"/>
  <c r="DJ227" i="13"/>
  <c r="DG227" i="13"/>
  <c r="CZ227" i="13"/>
  <c r="F227" i="13"/>
  <c r="CW227" i="13" s="1"/>
  <c r="E227" i="13"/>
  <c r="D227" i="13" s="1"/>
  <c r="DJ226" i="13"/>
  <c r="DH226" i="13"/>
  <c r="DG226" i="13"/>
  <c r="CZ226" i="13"/>
  <c r="CX226" i="13"/>
  <c r="F226" i="13"/>
  <c r="CW226" i="13" s="1"/>
  <c r="E226" i="13"/>
  <c r="D226" i="13" s="1"/>
  <c r="DJ225" i="13"/>
  <c r="DH225" i="13"/>
  <c r="DG225" i="13"/>
  <c r="CZ225" i="13"/>
  <c r="CY225" i="13"/>
  <c r="CX225" i="13"/>
  <c r="F225" i="13"/>
  <c r="CW225" i="13" s="1"/>
  <c r="E225" i="13"/>
  <c r="D225" i="13" s="1"/>
  <c r="DJ224" i="13"/>
  <c r="DG224" i="13"/>
  <c r="CZ224" i="13"/>
  <c r="F224" i="13"/>
  <c r="CW224" i="13" s="1"/>
  <c r="E224" i="13"/>
  <c r="D224" i="13" s="1"/>
  <c r="DL223" i="13"/>
  <c r="DJ223" i="13"/>
  <c r="DG223" i="13"/>
  <c r="CZ223" i="13"/>
  <c r="F223" i="13"/>
  <c r="CW223" i="13" s="1"/>
  <c r="E223" i="13"/>
  <c r="D223" i="13" s="1"/>
  <c r="DJ222" i="13"/>
  <c r="DI222" i="13"/>
  <c r="DB222" i="13"/>
  <c r="CZ222" i="13"/>
  <c r="CW222" i="13"/>
  <c r="F222" i="13"/>
  <c r="DG222" i="13" s="1"/>
  <c r="E222" i="13"/>
  <c r="D222" i="13"/>
  <c r="DJ221" i="13"/>
  <c r="CZ221" i="13"/>
  <c r="CW221" i="13"/>
  <c r="F221" i="13"/>
  <c r="DG221" i="13" s="1"/>
  <c r="E221" i="13"/>
  <c r="D221" i="13" s="1"/>
  <c r="DJ220" i="13"/>
  <c r="DB220" i="13"/>
  <c r="CZ220" i="13"/>
  <c r="CW220" i="13"/>
  <c r="F220" i="13"/>
  <c r="DG220" i="13" s="1"/>
  <c r="E220" i="13"/>
  <c r="D220" i="13"/>
  <c r="DI220" i="13" s="1"/>
  <c r="DJ219" i="13"/>
  <c r="CZ219" i="13"/>
  <c r="CW219" i="13"/>
  <c r="F219" i="13"/>
  <c r="DG219" i="13" s="1"/>
  <c r="E219" i="13"/>
  <c r="D219" i="13" s="1"/>
  <c r="F214" i="13"/>
  <c r="E214" i="13"/>
  <c r="D214" i="13"/>
  <c r="F213" i="13"/>
  <c r="D213" i="13" s="1"/>
  <c r="E213" i="13"/>
  <c r="F212" i="13"/>
  <c r="E212" i="13"/>
  <c r="F211" i="13"/>
  <c r="E211" i="13"/>
  <c r="D211" i="13"/>
  <c r="AH206" i="13"/>
  <c r="AD206" i="13"/>
  <c r="AH205" i="13"/>
  <c r="AD205" i="13"/>
  <c r="AD204" i="13"/>
  <c r="F204" i="13"/>
  <c r="E204" i="13"/>
  <c r="AD203" i="13"/>
  <c r="F203" i="13"/>
  <c r="E203" i="13"/>
  <c r="DJ202" i="13"/>
  <c r="AD202" i="13"/>
  <c r="F202" i="13"/>
  <c r="E202" i="13"/>
  <c r="D202" i="13"/>
  <c r="AD201" i="13"/>
  <c r="F201" i="13"/>
  <c r="E201" i="13"/>
  <c r="D201" i="13"/>
  <c r="F196" i="13"/>
  <c r="E196" i="13"/>
  <c r="CX195" i="13"/>
  <c r="F195" i="13"/>
  <c r="E195" i="13"/>
  <c r="D195" i="13"/>
  <c r="DK194" i="13"/>
  <c r="F194" i="13"/>
  <c r="E194" i="13"/>
  <c r="D194" i="13" s="1"/>
  <c r="DB193" i="13"/>
  <c r="F193" i="13"/>
  <c r="E193" i="13"/>
  <c r="D193" i="13" s="1"/>
  <c r="DC193" i="13" s="1"/>
  <c r="DC192" i="13"/>
  <c r="CX192" i="13"/>
  <c r="F192" i="13"/>
  <c r="E192" i="13"/>
  <c r="D192" i="13" s="1"/>
  <c r="DH191" i="13"/>
  <c r="DC191" i="13"/>
  <c r="F191" i="13"/>
  <c r="D191" i="13" s="1"/>
  <c r="E191" i="13"/>
  <c r="F190" i="13"/>
  <c r="E190" i="13"/>
  <c r="F189" i="13"/>
  <c r="E189" i="13"/>
  <c r="D189" i="13" s="1"/>
  <c r="DH188" i="13"/>
  <c r="F188" i="13"/>
  <c r="E188" i="13"/>
  <c r="D188" i="13"/>
  <c r="F187" i="13"/>
  <c r="E187" i="13"/>
  <c r="D187" i="13"/>
  <c r="CX187" i="13" s="1"/>
  <c r="F186" i="13"/>
  <c r="E186" i="13"/>
  <c r="DM185" i="13"/>
  <c r="DK185" i="13"/>
  <c r="F185" i="13"/>
  <c r="E185" i="13"/>
  <c r="D185" i="13"/>
  <c r="CX185" i="13" s="1"/>
  <c r="F184" i="13"/>
  <c r="E184" i="13"/>
  <c r="D184" i="13"/>
  <c r="F183" i="13"/>
  <c r="E183" i="13"/>
  <c r="D183" i="13" s="1"/>
  <c r="F182" i="13"/>
  <c r="E182" i="13"/>
  <c r="F181" i="13"/>
  <c r="E181" i="13"/>
  <c r="D181" i="13" s="1"/>
  <c r="F180" i="13"/>
  <c r="E180" i="13"/>
  <c r="DB179" i="13"/>
  <c r="DA179" i="13"/>
  <c r="F179" i="13"/>
  <c r="E179" i="13"/>
  <c r="D179" i="13" s="1"/>
  <c r="DJ178" i="13"/>
  <c r="CX178" i="13"/>
  <c r="F178" i="13"/>
  <c r="E178" i="13"/>
  <c r="D178" i="13"/>
  <c r="F177" i="13"/>
  <c r="E177" i="13"/>
  <c r="D177" i="13"/>
  <c r="AW176" i="13"/>
  <c r="AV176" i="13"/>
  <c r="AU176" i="13"/>
  <c r="AT176" i="13"/>
  <c r="AS176" i="13"/>
  <c r="AR176" i="13"/>
  <c r="AQ176" i="13"/>
  <c r="AP176" i="13"/>
  <c r="AO176" i="13"/>
  <c r="AN176" i="13"/>
  <c r="AM176" i="13"/>
  <c r="AL176" i="13"/>
  <c r="AK176" i="13"/>
  <c r="AJ176" i="13"/>
  <c r="AI176" i="13"/>
  <c r="AH176" i="13"/>
  <c r="AG176" i="13"/>
  <c r="AF176" i="13"/>
  <c r="AE176" i="13"/>
  <c r="AD176" i="13"/>
  <c r="AC176" i="13"/>
  <c r="AB176" i="13"/>
  <c r="AA176" i="13"/>
  <c r="Z176" i="13"/>
  <c r="Y176" i="13"/>
  <c r="X176" i="13"/>
  <c r="W176" i="13"/>
  <c r="V176" i="13"/>
  <c r="U176" i="13"/>
  <c r="T176" i="13"/>
  <c r="S176" i="13"/>
  <c r="R176" i="13"/>
  <c r="Q176" i="13"/>
  <c r="P176" i="13"/>
  <c r="O176" i="13"/>
  <c r="N176" i="13"/>
  <c r="M176" i="13"/>
  <c r="L176" i="13"/>
  <c r="K176" i="13"/>
  <c r="J176" i="13"/>
  <c r="I176" i="13"/>
  <c r="H176" i="13"/>
  <c r="G176" i="13"/>
  <c r="E176" i="13" s="1"/>
  <c r="F176" i="13"/>
  <c r="DC175" i="13"/>
  <c r="E175" i="13"/>
  <c r="D175" i="13"/>
  <c r="CZ174" i="13"/>
  <c r="E174" i="13"/>
  <c r="D174" i="13"/>
  <c r="DJ173" i="13"/>
  <c r="CZ173" i="13"/>
  <c r="E173" i="13"/>
  <c r="D173" i="13" s="1"/>
  <c r="DA173" i="13" s="1"/>
  <c r="E172" i="13"/>
  <c r="D172" i="13" s="1"/>
  <c r="DA171" i="13"/>
  <c r="E171" i="13"/>
  <c r="D171" i="13" s="1"/>
  <c r="DL170" i="13"/>
  <c r="CZ170" i="13"/>
  <c r="F170" i="13"/>
  <c r="D170" i="13"/>
  <c r="DK169" i="13"/>
  <c r="CY169" i="13"/>
  <c r="F169" i="13"/>
  <c r="D169" i="13"/>
  <c r="DM168" i="13"/>
  <c r="DA168" i="13"/>
  <c r="F168" i="13"/>
  <c r="D168" i="13" s="1"/>
  <c r="DM167" i="13"/>
  <c r="DA167" i="13"/>
  <c r="F167" i="13"/>
  <c r="D167" i="13" s="1"/>
  <c r="DL166" i="13"/>
  <c r="CZ166" i="13"/>
  <c r="F166" i="13"/>
  <c r="D166" i="13"/>
  <c r="DK165" i="13"/>
  <c r="CY165" i="13"/>
  <c r="F165" i="13"/>
  <c r="D165" i="13"/>
  <c r="AW164" i="13"/>
  <c r="AV164" i="13"/>
  <c r="AU164" i="13"/>
  <c r="AT164" i="13"/>
  <c r="AS164" i="13"/>
  <c r="AR164" i="13"/>
  <c r="AQ164" i="13"/>
  <c r="AP164" i="13"/>
  <c r="AN164" i="13"/>
  <c r="AL164" i="13"/>
  <c r="AJ164" i="13"/>
  <c r="AH164" i="13"/>
  <c r="AF164" i="13"/>
  <c r="AD164" i="13"/>
  <c r="F163" i="13"/>
  <c r="D163" i="13" s="1"/>
  <c r="DC162" i="13"/>
  <c r="F162" i="13"/>
  <c r="D162" i="13"/>
  <c r="CZ161" i="13"/>
  <c r="F161" i="13"/>
  <c r="D161" i="13"/>
  <c r="DI160" i="13"/>
  <c r="CX160" i="13"/>
  <c r="F160" i="13"/>
  <c r="D160" i="13"/>
  <c r="CY160" i="13" s="1"/>
  <c r="AX155" i="13"/>
  <c r="AW155" i="13"/>
  <c r="AV155" i="13"/>
  <c r="AU155" i="13"/>
  <c r="AT155" i="13"/>
  <c r="AS155" i="13"/>
  <c r="AR155" i="13"/>
  <c r="AQ155" i="13"/>
  <c r="AP155" i="13"/>
  <c r="AO155" i="13"/>
  <c r="AN155" i="13"/>
  <c r="AM155" i="13"/>
  <c r="AL155" i="13"/>
  <c r="AK155" i="13"/>
  <c r="AJ155" i="13"/>
  <c r="AI155" i="13"/>
  <c r="AH155" i="13"/>
  <c r="AG155" i="13"/>
  <c r="AF155" i="13"/>
  <c r="AE155" i="13"/>
  <c r="AD155" i="13"/>
  <c r="AC155" i="13"/>
  <c r="AB155" i="13"/>
  <c r="AA155" i="13"/>
  <c r="Z155" i="13"/>
  <c r="Y155" i="13"/>
  <c r="X155" i="13"/>
  <c r="W155" i="13"/>
  <c r="V155" i="13"/>
  <c r="U155" i="13"/>
  <c r="T155" i="13"/>
  <c r="S155" i="13"/>
  <c r="R155" i="13"/>
  <c r="Q155" i="13"/>
  <c r="P155" i="13"/>
  <c r="O155" i="13"/>
  <c r="N155" i="13"/>
  <c r="M155" i="13"/>
  <c r="L155" i="13"/>
  <c r="K155" i="13"/>
  <c r="J155" i="13"/>
  <c r="I155" i="13"/>
  <c r="H155" i="13"/>
  <c r="G155" i="13"/>
  <c r="DM154" i="13"/>
  <c r="DJ154" i="13"/>
  <c r="DG154" i="13"/>
  <c r="DD154" i="13"/>
  <c r="CZ154" i="13"/>
  <c r="CY154" i="13"/>
  <c r="CW154" i="13"/>
  <c r="F154" i="13"/>
  <c r="E154" i="13"/>
  <c r="D154" i="13" s="1"/>
  <c r="DN153" i="13"/>
  <c r="DJ153" i="13"/>
  <c r="DG153" i="13"/>
  <c r="CZ153" i="13"/>
  <c r="CY153" i="13"/>
  <c r="CW153" i="13"/>
  <c r="F153" i="13"/>
  <c r="E153" i="13"/>
  <c r="D153" i="13" s="1"/>
  <c r="DJ152" i="13"/>
  <c r="DG152" i="13"/>
  <c r="CZ152" i="13"/>
  <c r="CW152" i="13"/>
  <c r="F152" i="13"/>
  <c r="E152" i="13"/>
  <c r="DJ151" i="13"/>
  <c r="DG151" i="13"/>
  <c r="CZ151" i="13"/>
  <c r="CW151" i="13"/>
  <c r="F151" i="13"/>
  <c r="CY151" i="13" s="1"/>
  <c r="E151" i="13"/>
  <c r="DM150" i="13"/>
  <c r="DJ150" i="13"/>
  <c r="DG150" i="13"/>
  <c r="DD150" i="13"/>
  <c r="CZ150" i="13"/>
  <c r="CY150" i="13"/>
  <c r="CW150" i="13"/>
  <c r="F150" i="13"/>
  <c r="E150" i="13"/>
  <c r="D150" i="13" s="1"/>
  <c r="DN150" i="13" s="1"/>
  <c r="DN149" i="13"/>
  <c r="DJ149" i="13"/>
  <c r="DG149" i="13"/>
  <c r="CZ149" i="13"/>
  <c r="CY149" i="13"/>
  <c r="CW149" i="13"/>
  <c r="F149" i="13"/>
  <c r="E149" i="13"/>
  <c r="D149" i="13" s="1"/>
  <c r="DJ148" i="13"/>
  <c r="DG148" i="13"/>
  <c r="CZ148" i="13"/>
  <c r="CW148" i="13"/>
  <c r="F148" i="13"/>
  <c r="DI148" i="13" s="1"/>
  <c r="E148" i="13"/>
  <c r="DJ147" i="13"/>
  <c r="DG147" i="13"/>
  <c r="CZ147" i="13"/>
  <c r="CW147" i="13"/>
  <c r="F147" i="13"/>
  <c r="CY147" i="13" s="1"/>
  <c r="E147" i="13"/>
  <c r="DJ146" i="13"/>
  <c r="DG146" i="13"/>
  <c r="CZ146" i="13"/>
  <c r="CY146" i="13"/>
  <c r="CW146" i="13"/>
  <c r="F146" i="13"/>
  <c r="E146" i="13"/>
  <c r="E155" i="13" s="1"/>
  <c r="AW141" i="13"/>
  <c r="AV141" i="13"/>
  <c r="AU141" i="13"/>
  <c r="AT141" i="13"/>
  <c r="AS141" i="13"/>
  <c r="AR141" i="13"/>
  <c r="AQ141" i="13"/>
  <c r="AP141" i="13"/>
  <c r="AO141" i="13"/>
  <c r="AN141" i="13"/>
  <c r="AM141" i="13"/>
  <c r="AL141" i="13"/>
  <c r="AK141" i="13"/>
  <c r="AJ141" i="13"/>
  <c r="AI141" i="13"/>
  <c r="AH141" i="13"/>
  <c r="AG141" i="13"/>
  <c r="AF141" i="13"/>
  <c r="AE141" i="13"/>
  <c r="AD141" i="13"/>
  <c r="AC141" i="13"/>
  <c r="AB141" i="13"/>
  <c r="AA141" i="13"/>
  <c r="Z141" i="13"/>
  <c r="Y141" i="13"/>
  <c r="X141" i="13"/>
  <c r="W141" i="13"/>
  <c r="V141" i="13"/>
  <c r="U141" i="13"/>
  <c r="T141" i="13"/>
  <c r="S141" i="13"/>
  <c r="R141" i="13"/>
  <c r="Q141" i="13"/>
  <c r="P141" i="13"/>
  <c r="O141" i="13"/>
  <c r="N141" i="13"/>
  <c r="M141" i="13"/>
  <c r="L141" i="13"/>
  <c r="K141" i="13"/>
  <c r="J141" i="13"/>
  <c r="F141" i="13" s="1"/>
  <c r="CX141" i="13" s="1"/>
  <c r="I141" i="13"/>
  <c r="H141" i="13"/>
  <c r="G141" i="13"/>
  <c r="E141" i="13"/>
  <c r="DJ140" i="13"/>
  <c r="DG140" i="13"/>
  <c r="DC140" i="13"/>
  <c r="CZ140" i="13"/>
  <c r="CX140" i="13"/>
  <c r="CW140" i="13"/>
  <c r="F140" i="13"/>
  <c r="DH140" i="13" s="1"/>
  <c r="E140" i="13"/>
  <c r="D140" i="13" s="1"/>
  <c r="DJ139" i="13"/>
  <c r="DG139" i="13"/>
  <c r="CZ139" i="13"/>
  <c r="CW139" i="13"/>
  <c r="F139" i="13"/>
  <c r="CX139" i="13" s="1"/>
  <c r="E139" i="13"/>
  <c r="DJ138" i="13"/>
  <c r="DG138" i="13"/>
  <c r="DC138" i="13"/>
  <c r="CZ138" i="13"/>
  <c r="CX138" i="13"/>
  <c r="CW138" i="13"/>
  <c r="F138" i="13"/>
  <c r="DH138" i="13" s="1"/>
  <c r="E138" i="13"/>
  <c r="D138" i="13" s="1"/>
  <c r="DJ137" i="13"/>
  <c r="DG137" i="13"/>
  <c r="CZ137" i="13"/>
  <c r="CW137" i="13"/>
  <c r="F137" i="13"/>
  <c r="CX137" i="13" s="1"/>
  <c r="E137" i="13"/>
  <c r="DJ136" i="13"/>
  <c r="DG136" i="13"/>
  <c r="DC136" i="13"/>
  <c r="CZ136" i="13"/>
  <c r="CX136" i="13"/>
  <c r="CW136" i="13"/>
  <c r="F136" i="13"/>
  <c r="DH136" i="13" s="1"/>
  <c r="E136" i="13"/>
  <c r="D136" i="13" s="1"/>
  <c r="DJ135" i="13"/>
  <c r="DG135" i="13"/>
  <c r="CZ135" i="13"/>
  <c r="CW135" i="13"/>
  <c r="F135" i="13"/>
  <c r="CX135" i="13" s="1"/>
  <c r="E135" i="13"/>
  <c r="DJ134" i="13"/>
  <c r="DG134" i="13"/>
  <c r="DC134" i="13"/>
  <c r="CZ134" i="13"/>
  <c r="CX134" i="13"/>
  <c r="CW134" i="13"/>
  <c r="F134" i="13"/>
  <c r="DH134" i="13" s="1"/>
  <c r="E134" i="13"/>
  <c r="D134" i="13" s="1"/>
  <c r="DJ133" i="13"/>
  <c r="DG133" i="13"/>
  <c r="CZ133" i="13"/>
  <c r="CW133" i="13"/>
  <c r="F133" i="13"/>
  <c r="CX133" i="13" s="1"/>
  <c r="E133" i="13"/>
  <c r="DJ132" i="13"/>
  <c r="DG132" i="13"/>
  <c r="DC132" i="13"/>
  <c r="CZ132" i="13"/>
  <c r="CX132" i="13"/>
  <c r="CW132" i="13"/>
  <c r="F132" i="13"/>
  <c r="DH132" i="13" s="1"/>
  <c r="E132" i="13"/>
  <c r="D132" i="13" s="1"/>
  <c r="DJ131" i="13"/>
  <c r="DG131" i="13"/>
  <c r="CZ131" i="13"/>
  <c r="CW131" i="13"/>
  <c r="F131" i="13"/>
  <c r="CX131" i="13" s="1"/>
  <c r="E131" i="13"/>
  <c r="DJ130" i="13"/>
  <c r="DG130" i="13"/>
  <c r="DC130" i="13"/>
  <c r="CZ130" i="13"/>
  <c r="CX130" i="13"/>
  <c r="CW130" i="13"/>
  <c r="F130" i="13"/>
  <c r="DH130" i="13" s="1"/>
  <c r="E130" i="13"/>
  <c r="D130" i="13" s="1"/>
  <c r="DM130" i="13" s="1"/>
  <c r="DJ129" i="13"/>
  <c r="DG129" i="13"/>
  <c r="CZ129" i="13"/>
  <c r="CW129" i="13"/>
  <c r="F129" i="13"/>
  <c r="CX129" i="13" s="1"/>
  <c r="E129" i="13"/>
  <c r="DJ128" i="13"/>
  <c r="DG128" i="13"/>
  <c r="DC128" i="13"/>
  <c r="CZ128" i="13"/>
  <c r="CX128" i="13"/>
  <c r="CW128" i="13"/>
  <c r="F128" i="13"/>
  <c r="DH128" i="13" s="1"/>
  <c r="E128" i="13"/>
  <c r="D128" i="13" s="1"/>
  <c r="DJ127" i="13"/>
  <c r="DG127" i="13"/>
  <c r="CZ127" i="13"/>
  <c r="CW127" i="13"/>
  <c r="F127" i="13"/>
  <c r="CX127" i="13" s="1"/>
  <c r="E127" i="13"/>
  <c r="DJ126" i="13"/>
  <c r="DG126" i="13"/>
  <c r="DC126" i="13"/>
  <c r="CZ126" i="13"/>
  <c r="CX126" i="13"/>
  <c r="CW126" i="13"/>
  <c r="F126" i="13"/>
  <c r="DH126" i="13" s="1"/>
  <c r="E126" i="13"/>
  <c r="D126" i="13" s="1"/>
  <c r="DL126" i="13" s="1"/>
  <c r="DM125" i="13"/>
  <c r="DJ125" i="13"/>
  <c r="DH125" i="13"/>
  <c r="CZ125" i="13"/>
  <c r="CX125" i="13"/>
  <c r="F125" i="13"/>
  <c r="E125" i="13"/>
  <c r="D125" i="13"/>
  <c r="DJ124" i="13"/>
  <c r="CZ124" i="13"/>
  <c r="F124" i="13"/>
  <c r="E124" i="13"/>
  <c r="DL123" i="13"/>
  <c r="DJ123" i="13"/>
  <c r="DI123" i="13"/>
  <c r="DH123" i="13"/>
  <c r="DB123" i="13"/>
  <c r="DA123" i="13"/>
  <c r="CZ123" i="13"/>
  <c r="CX123" i="13"/>
  <c r="F123" i="13"/>
  <c r="E123" i="13"/>
  <c r="D123" i="13"/>
  <c r="DJ122" i="13"/>
  <c r="CZ122" i="13"/>
  <c r="F122" i="13"/>
  <c r="E122" i="13"/>
  <c r="D122" i="13" s="1"/>
  <c r="DK122" i="13" s="1"/>
  <c r="DJ121" i="13"/>
  <c r="DI121" i="13"/>
  <c r="DH121" i="13"/>
  <c r="CZ121" i="13"/>
  <c r="CX121" i="13"/>
  <c r="F121" i="13"/>
  <c r="E121" i="13"/>
  <c r="D121" i="13"/>
  <c r="DJ120" i="13"/>
  <c r="CZ120" i="13"/>
  <c r="F120" i="13"/>
  <c r="E120" i="13"/>
  <c r="DL119" i="13"/>
  <c r="DJ119" i="13"/>
  <c r="DI119" i="13"/>
  <c r="DH119" i="13"/>
  <c r="DB119" i="13"/>
  <c r="DA119" i="13"/>
  <c r="CZ119" i="13"/>
  <c r="CX119" i="13"/>
  <c r="F119" i="13"/>
  <c r="E119" i="13"/>
  <c r="D119" i="13"/>
  <c r="DN118" i="13"/>
  <c r="DK118" i="13"/>
  <c r="DJ118" i="13"/>
  <c r="DG118" i="13"/>
  <c r="DD118" i="13"/>
  <c r="DA118" i="13"/>
  <c r="CZ118" i="13"/>
  <c r="CW118" i="13"/>
  <c r="F118" i="13"/>
  <c r="DH118" i="13" s="1"/>
  <c r="E118" i="13"/>
  <c r="D118" i="13"/>
  <c r="DN117" i="13"/>
  <c r="DJ117" i="13"/>
  <c r="DC117" i="13"/>
  <c r="CZ117" i="13"/>
  <c r="F117" i="13"/>
  <c r="E117" i="13"/>
  <c r="D117" i="13" s="1"/>
  <c r="DJ116" i="13"/>
  <c r="DG116" i="13"/>
  <c r="CZ116" i="13"/>
  <c r="CW116" i="13"/>
  <c r="F116" i="13"/>
  <c r="E116" i="13"/>
  <c r="DJ115" i="13"/>
  <c r="DG115" i="13"/>
  <c r="DC115" i="13"/>
  <c r="CZ115" i="13"/>
  <c r="CX115" i="13"/>
  <c r="CW115" i="13"/>
  <c r="F115" i="13"/>
  <c r="DH115" i="13" s="1"/>
  <c r="E115" i="13"/>
  <c r="D115" i="13" s="1"/>
  <c r="DL115" i="13" s="1"/>
  <c r="DJ114" i="13"/>
  <c r="DG114" i="13"/>
  <c r="CZ114" i="13"/>
  <c r="CW114" i="13"/>
  <c r="F114" i="13"/>
  <c r="E114" i="13"/>
  <c r="DJ113" i="13"/>
  <c r="DG113" i="13"/>
  <c r="DC113" i="13"/>
  <c r="CZ113" i="13"/>
  <c r="CX113" i="13"/>
  <c r="CW113" i="13"/>
  <c r="F113" i="13"/>
  <c r="DH113" i="13" s="1"/>
  <c r="E113" i="13"/>
  <c r="D113" i="13" s="1"/>
  <c r="DJ112" i="13"/>
  <c r="DG112" i="13"/>
  <c r="CZ112" i="13"/>
  <c r="CW112" i="13"/>
  <c r="F112" i="13"/>
  <c r="E112" i="13"/>
  <c r="DJ111" i="13"/>
  <c r="DG111" i="13"/>
  <c r="DC111" i="13"/>
  <c r="CZ111" i="13"/>
  <c r="CX111" i="13"/>
  <c r="CW111" i="13"/>
  <c r="F111" i="13"/>
  <c r="DH111" i="13" s="1"/>
  <c r="E111" i="13"/>
  <c r="D111" i="13" s="1"/>
  <c r="DL111" i="13" s="1"/>
  <c r="DJ110" i="13"/>
  <c r="DG110" i="13"/>
  <c r="CZ110" i="13"/>
  <c r="CW110" i="13"/>
  <c r="F110" i="13"/>
  <c r="E110" i="13"/>
  <c r="DJ109" i="13"/>
  <c r="DG109" i="13"/>
  <c r="DC109" i="13"/>
  <c r="CZ109" i="13"/>
  <c r="CX109" i="13"/>
  <c r="CW109" i="13"/>
  <c r="F109" i="13"/>
  <c r="DH109" i="13" s="1"/>
  <c r="E109" i="13"/>
  <c r="D109" i="13" s="1"/>
  <c r="DJ108" i="13"/>
  <c r="DG108" i="13"/>
  <c r="CZ108" i="13"/>
  <c r="CW108" i="13"/>
  <c r="F108" i="13"/>
  <c r="E108" i="13"/>
  <c r="DJ107" i="13"/>
  <c r="DG107" i="13"/>
  <c r="DC107" i="13"/>
  <c r="CZ107" i="13"/>
  <c r="CX107" i="13"/>
  <c r="CW107" i="13"/>
  <c r="F107" i="13"/>
  <c r="DH107" i="13" s="1"/>
  <c r="E107" i="13"/>
  <c r="D107" i="13" s="1"/>
  <c r="DJ106" i="13"/>
  <c r="DG106" i="13"/>
  <c r="CZ106" i="13"/>
  <c r="CW106" i="13"/>
  <c r="F106" i="13"/>
  <c r="E106" i="13"/>
  <c r="DJ105" i="13"/>
  <c r="DG105" i="13"/>
  <c r="DC105" i="13"/>
  <c r="CZ105" i="13"/>
  <c r="CX105" i="13"/>
  <c r="CW105" i="13"/>
  <c r="F105" i="13"/>
  <c r="DH105" i="13" s="1"/>
  <c r="E105" i="13"/>
  <c r="D105" i="13" s="1"/>
  <c r="DL105" i="13" s="1"/>
  <c r="DJ104" i="13"/>
  <c r="DG104" i="13"/>
  <c r="CZ104" i="13"/>
  <c r="CW104" i="13"/>
  <c r="F104" i="13"/>
  <c r="E104" i="13"/>
  <c r="DJ103" i="13"/>
  <c r="DG103" i="13"/>
  <c r="DC103" i="13"/>
  <c r="CZ103" i="13"/>
  <c r="CX103" i="13"/>
  <c r="CW103" i="13"/>
  <c r="F103" i="13"/>
  <c r="DH103" i="13" s="1"/>
  <c r="E103" i="13"/>
  <c r="D103" i="13" s="1"/>
  <c r="DJ102" i="13"/>
  <c r="DG102" i="13"/>
  <c r="CZ102" i="13"/>
  <c r="CW102" i="13"/>
  <c r="F102" i="13"/>
  <c r="E102" i="13"/>
  <c r="DJ101" i="13"/>
  <c r="DG101" i="13"/>
  <c r="DC101" i="13"/>
  <c r="CZ101" i="13"/>
  <c r="CX101" i="13"/>
  <c r="CW101" i="13"/>
  <c r="F101" i="13"/>
  <c r="DH101" i="13" s="1"/>
  <c r="E101" i="13"/>
  <c r="D101" i="13" s="1"/>
  <c r="DL101" i="13" s="1"/>
  <c r="DJ100" i="13"/>
  <c r="DG100" i="13"/>
  <c r="CZ100" i="13"/>
  <c r="CW100" i="13"/>
  <c r="F100" i="13"/>
  <c r="E100" i="13"/>
  <c r="DJ99" i="13"/>
  <c r="DG99" i="13"/>
  <c r="DC99" i="13"/>
  <c r="CZ99" i="13"/>
  <c r="CX99" i="13"/>
  <c r="CW99" i="13"/>
  <c r="F99" i="13"/>
  <c r="DH99" i="13" s="1"/>
  <c r="E99" i="13"/>
  <c r="D99" i="13" s="1"/>
  <c r="DM98" i="13"/>
  <c r="DL98" i="13"/>
  <c r="DH98" i="13"/>
  <c r="DG98" i="13"/>
  <c r="DB98" i="13"/>
  <c r="DA98" i="13"/>
  <c r="CW98" i="13"/>
  <c r="F98" i="13"/>
  <c r="CX98" i="13" s="1"/>
  <c r="E98" i="13"/>
  <c r="D98" i="13"/>
  <c r="DJ97" i="13"/>
  <c r="CZ97" i="13"/>
  <c r="F97" i="13"/>
  <c r="E97" i="13"/>
  <c r="D97" i="13" s="1"/>
  <c r="DJ96" i="13"/>
  <c r="DH96" i="13"/>
  <c r="DG96" i="13"/>
  <c r="CZ96" i="13"/>
  <c r="CW96" i="13"/>
  <c r="F96" i="13"/>
  <c r="CX96" i="13" s="1"/>
  <c r="E96" i="13"/>
  <c r="DJ95" i="13"/>
  <c r="DG95" i="13"/>
  <c r="CZ95" i="13"/>
  <c r="CX95" i="13"/>
  <c r="CW95" i="13"/>
  <c r="F95" i="13"/>
  <c r="DH95" i="13" s="1"/>
  <c r="E95" i="13"/>
  <c r="D95" i="13" s="1"/>
  <c r="DJ94" i="13"/>
  <c r="DH94" i="13"/>
  <c r="DG94" i="13"/>
  <c r="CZ94" i="13"/>
  <c r="CW94" i="13"/>
  <c r="F94" i="13"/>
  <c r="CX94" i="13" s="1"/>
  <c r="E94" i="13"/>
  <c r="DL93" i="13"/>
  <c r="DJ93" i="13"/>
  <c r="DI93" i="13"/>
  <c r="DH93" i="13"/>
  <c r="DB93" i="13"/>
  <c r="DA93" i="13"/>
  <c r="CZ93" i="13"/>
  <c r="CX93" i="13"/>
  <c r="F93" i="13"/>
  <c r="E93" i="13"/>
  <c r="D93" i="13"/>
  <c r="DN92" i="13"/>
  <c r="DK92" i="13"/>
  <c r="DJ92" i="13"/>
  <c r="DG92" i="13"/>
  <c r="DD92" i="13"/>
  <c r="DA92" i="13"/>
  <c r="CZ92" i="13"/>
  <c r="CW92" i="13"/>
  <c r="F92" i="13"/>
  <c r="DH92" i="13" s="1"/>
  <c r="E92" i="13"/>
  <c r="D92" i="13"/>
  <c r="DN91" i="13"/>
  <c r="DK91" i="13"/>
  <c r="DJ91" i="13"/>
  <c r="DG91" i="13"/>
  <c r="DD91" i="13"/>
  <c r="DA91" i="13"/>
  <c r="CZ91" i="13"/>
  <c r="CW91" i="13"/>
  <c r="F91" i="13"/>
  <c r="DH91" i="13" s="1"/>
  <c r="E91" i="13"/>
  <c r="D91" i="13"/>
  <c r="DN90" i="13"/>
  <c r="DK90" i="13"/>
  <c r="DJ90" i="13"/>
  <c r="DG90" i="13"/>
  <c r="DD90" i="13"/>
  <c r="DA90" i="13"/>
  <c r="CZ90" i="13"/>
  <c r="CW90" i="13"/>
  <c r="F90" i="13"/>
  <c r="DH90" i="13" s="1"/>
  <c r="E90" i="13"/>
  <c r="D90" i="13"/>
  <c r="DN89" i="13"/>
  <c r="DK89" i="13"/>
  <c r="DJ89" i="13"/>
  <c r="DG89" i="13"/>
  <c r="DD89" i="13"/>
  <c r="DA89" i="13"/>
  <c r="CZ89" i="13"/>
  <c r="CW89" i="13"/>
  <c r="F89" i="13"/>
  <c r="DH89" i="13" s="1"/>
  <c r="E89" i="13"/>
  <c r="D89" i="13"/>
  <c r="DN88" i="13"/>
  <c r="DK88" i="13"/>
  <c r="DJ88" i="13"/>
  <c r="DG88" i="13"/>
  <c r="DD88" i="13"/>
  <c r="DA88" i="13"/>
  <c r="CZ88" i="13"/>
  <c r="CW88" i="13"/>
  <c r="F88" i="13"/>
  <c r="DH88" i="13" s="1"/>
  <c r="E88" i="13"/>
  <c r="D88" i="13"/>
  <c r="D83" i="13"/>
  <c r="D82" i="13"/>
  <c r="DL78" i="13"/>
  <c r="DK78" i="13"/>
  <c r="DJ78" i="13"/>
  <c r="DI78" i="13"/>
  <c r="DH78" i="13"/>
  <c r="DG78" i="13"/>
  <c r="DB78" i="13"/>
  <c r="DA78" i="13"/>
  <c r="CZ78" i="13"/>
  <c r="CY78" i="13"/>
  <c r="CX78" i="13"/>
  <c r="CW78" i="13"/>
  <c r="K78" i="13" s="1"/>
  <c r="DL77" i="13"/>
  <c r="DK77" i="13"/>
  <c r="DJ77" i="13"/>
  <c r="DI77" i="13"/>
  <c r="DH77" i="13"/>
  <c r="DG77" i="13"/>
  <c r="DB77" i="13"/>
  <c r="DA77" i="13"/>
  <c r="CZ77" i="13"/>
  <c r="CY77" i="13"/>
  <c r="CX77" i="13"/>
  <c r="CW77" i="13"/>
  <c r="K77" i="13"/>
  <c r="DL76" i="13"/>
  <c r="DK76" i="13"/>
  <c r="DJ76" i="13"/>
  <c r="DI76" i="13"/>
  <c r="DH76" i="13"/>
  <c r="DG76" i="13"/>
  <c r="DB76" i="13"/>
  <c r="DA76" i="13"/>
  <c r="CZ76" i="13"/>
  <c r="CY76" i="13"/>
  <c r="CX76" i="13"/>
  <c r="CW76" i="13"/>
  <c r="K76" i="13" s="1"/>
  <c r="DL75" i="13"/>
  <c r="DK75" i="13"/>
  <c r="DJ75" i="13"/>
  <c r="DI75" i="13"/>
  <c r="DH75" i="13"/>
  <c r="DG75" i="13"/>
  <c r="DB75" i="13"/>
  <c r="DA75" i="13"/>
  <c r="CZ75" i="13"/>
  <c r="CY75" i="13"/>
  <c r="CX75" i="13"/>
  <c r="CW75" i="13"/>
  <c r="DL74" i="13"/>
  <c r="DK74" i="13"/>
  <c r="DJ74" i="13"/>
  <c r="DI74" i="13"/>
  <c r="DH74" i="13"/>
  <c r="DG74" i="13"/>
  <c r="DB74" i="13"/>
  <c r="DA74" i="13"/>
  <c r="CZ74" i="13"/>
  <c r="CY74" i="13"/>
  <c r="CX74" i="13"/>
  <c r="CW74" i="13"/>
  <c r="DL73" i="13"/>
  <c r="DK73" i="13"/>
  <c r="DJ73" i="13"/>
  <c r="DI73" i="13"/>
  <c r="DH73" i="13"/>
  <c r="DG73" i="13"/>
  <c r="DB73" i="13"/>
  <c r="DA73" i="13"/>
  <c r="CZ73" i="13"/>
  <c r="CY73" i="13"/>
  <c r="K73" i="13" s="1"/>
  <c r="CX73" i="13"/>
  <c r="CW73" i="13"/>
  <c r="DL72" i="13"/>
  <c r="DK72" i="13"/>
  <c r="DJ72" i="13"/>
  <c r="DI72" i="13"/>
  <c r="DH72" i="13"/>
  <c r="DG72" i="13"/>
  <c r="DB72" i="13"/>
  <c r="DA72" i="13"/>
  <c r="CZ72" i="13"/>
  <c r="CY72" i="13"/>
  <c r="CX72" i="13"/>
  <c r="CW72" i="13"/>
  <c r="K72" i="13"/>
  <c r="DL71" i="13"/>
  <c r="DK71" i="13"/>
  <c r="DJ71" i="13"/>
  <c r="DI71" i="13"/>
  <c r="DH71" i="13"/>
  <c r="DG71" i="13"/>
  <c r="DB71" i="13"/>
  <c r="DA71" i="13"/>
  <c r="CZ71" i="13"/>
  <c r="CY71" i="13"/>
  <c r="CX71" i="13"/>
  <c r="CW71" i="13"/>
  <c r="K71" i="13" s="1"/>
  <c r="DL70" i="13"/>
  <c r="DK70" i="13"/>
  <c r="DJ70" i="13"/>
  <c r="DI70" i="13"/>
  <c r="DH70" i="13"/>
  <c r="DG70" i="13"/>
  <c r="DB70" i="13"/>
  <c r="DA70" i="13"/>
  <c r="CZ70" i="13"/>
  <c r="CY70" i="13"/>
  <c r="CX70" i="13"/>
  <c r="CW70" i="13"/>
  <c r="K70" i="13" s="1"/>
  <c r="DL69" i="13"/>
  <c r="DK69" i="13"/>
  <c r="DJ69" i="13"/>
  <c r="DI69" i="13"/>
  <c r="DH69" i="13"/>
  <c r="DG69" i="13"/>
  <c r="DB69" i="13"/>
  <c r="DA69" i="13"/>
  <c r="CZ69" i="13"/>
  <c r="CY69" i="13"/>
  <c r="CX69" i="13"/>
  <c r="CW69" i="13"/>
  <c r="K69" i="13"/>
  <c r="DL68" i="13"/>
  <c r="DK68" i="13"/>
  <c r="DJ68" i="13"/>
  <c r="DI68" i="13"/>
  <c r="DH68" i="13"/>
  <c r="DG68" i="13"/>
  <c r="DB68" i="13"/>
  <c r="DA68" i="13"/>
  <c r="CZ68" i="13"/>
  <c r="CY68" i="13"/>
  <c r="CX68" i="13"/>
  <c r="CW68" i="13"/>
  <c r="K68" i="13" s="1"/>
  <c r="DL67" i="13"/>
  <c r="DK67" i="13"/>
  <c r="DJ67" i="13"/>
  <c r="DI67" i="13"/>
  <c r="DH67" i="13"/>
  <c r="DG67" i="13"/>
  <c r="DB67" i="13"/>
  <c r="DA67" i="13"/>
  <c r="CZ67" i="13"/>
  <c r="CY67" i="13"/>
  <c r="CX67" i="13"/>
  <c r="CW67" i="13"/>
  <c r="AX64" i="13"/>
  <c r="AW64" i="13"/>
  <c r="AV64" i="13"/>
  <c r="AU64" i="13"/>
  <c r="AT64" i="13"/>
  <c r="AS64" i="13"/>
  <c r="AR64" i="13"/>
  <c r="AQ64" i="13"/>
  <c r="AP64" i="13"/>
  <c r="AO64" i="13"/>
  <c r="AN64" i="13"/>
  <c r="AM64" i="13"/>
  <c r="AL64" i="13"/>
  <c r="AK64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DN63" i="13"/>
  <c r="DK63" i="13"/>
  <c r="DJ63" i="13"/>
  <c r="DI63" i="13"/>
  <c r="DG63" i="13"/>
  <c r="DE63" i="13"/>
  <c r="CZ63" i="13"/>
  <c r="CX63" i="13"/>
  <c r="CW63" i="13"/>
  <c r="F63" i="13"/>
  <c r="DH63" i="13" s="1"/>
  <c r="E63" i="13"/>
  <c r="D63" i="13"/>
  <c r="DJ62" i="13"/>
  <c r="DI62" i="13"/>
  <c r="DG62" i="13"/>
  <c r="CZ62" i="13"/>
  <c r="CW62" i="13"/>
  <c r="F62" i="13"/>
  <c r="CX62" i="13" s="1"/>
  <c r="E62" i="13"/>
  <c r="DJ61" i="13"/>
  <c r="DI61" i="13"/>
  <c r="DG61" i="13"/>
  <c r="CZ61" i="13"/>
  <c r="CX61" i="13"/>
  <c r="CW61" i="13"/>
  <c r="F61" i="13"/>
  <c r="DH61" i="13" s="1"/>
  <c r="E61" i="13"/>
  <c r="AX60" i="13"/>
  <c r="AW60" i="13"/>
  <c r="AV60" i="13"/>
  <c r="AU60" i="13"/>
  <c r="AT60" i="13"/>
  <c r="AS60" i="13"/>
  <c r="AR60" i="13"/>
  <c r="AQ60" i="13"/>
  <c r="AP60" i="13"/>
  <c r="AO60" i="13"/>
  <c r="AN60" i="13"/>
  <c r="AM60" i="13"/>
  <c r="AL60" i="13"/>
  <c r="AK60" i="13"/>
  <c r="AJ60" i="13"/>
  <c r="AI60" i="13"/>
  <c r="AH60" i="13"/>
  <c r="AG60" i="13"/>
  <c r="AF60" i="13"/>
  <c r="AE60" i="13"/>
  <c r="AD60" i="13"/>
  <c r="AC60" i="13"/>
  <c r="AB60" i="13"/>
  <c r="AA60" i="13"/>
  <c r="Z60" i="13"/>
  <c r="Y60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DJ59" i="13"/>
  <c r="DG59" i="13"/>
  <c r="CZ59" i="13"/>
  <c r="CW59" i="13"/>
  <c r="F59" i="13"/>
  <c r="DH59" i="13" s="1"/>
  <c r="E59" i="13"/>
  <c r="DN58" i="13"/>
  <c r="DJ58" i="13"/>
  <c r="DI58" i="13"/>
  <c r="DG58" i="13"/>
  <c r="DD58" i="13"/>
  <c r="DA58" i="13"/>
  <c r="CZ58" i="13"/>
  <c r="CW58" i="13"/>
  <c r="F58" i="13"/>
  <c r="DH58" i="13" s="1"/>
  <c r="E58" i="13"/>
  <c r="D58" i="13"/>
  <c r="DJ57" i="13"/>
  <c r="DG57" i="13"/>
  <c r="CZ57" i="13"/>
  <c r="CY57" i="13"/>
  <c r="CW57" i="13"/>
  <c r="F57" i="13"/>
  <c r="E57" i="13"/>
  <c r="D57" i="13" s="1"/>
  <c r="DN56" i="13"/>
  <c r="DJ56" i="13"/>
  <c r="DI56" i="13"/>
  <c r="DG56" i="13"/>
  <c r="DD56" i="13"/>
  <c r="DA56" i="13"/>
  <c r="CZ56" i="13"/>
  <c r="CW56" i="13"/>
  <c r="F56" i="13"/>
  <c r="DH56" i="13" s="1"/>
  <c r="E56" i="13"/>
  <c r="D56" i="13"/>
  <c r="DJ55" i="13"/>
  <c r="DG55" i="13"/>
  <c r="CZ55" i="13"/>
  <c r="CW55" i="13"/>
  <c r="F55" i="13"/>
  <c r="E55" i="13"/>
  <c r="AX54" i="13"/>
  <c r="AW54" i="13"/>
  <c r="AV54" i="13"/>
  <c r="AU54" i="13"/>
  <c r="AT54" i="13"/>
  <c r="AS54" i="13"/>
  <c r="AR54" i="13"/>
  <c r="AQ54" i="13"/>
  <c r="AP54" i="13"/>
  <c r="AO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DM53" i="13"/>
  <c r="DJ53" i="13"/>
  <c r="DG53" i="13"/>
  <c r="DD53" i="13"/>
  <c r="DC53" i="13"/>
  <c r="CZ53" i="13"/>
  <c r="CY53" i="13"/>
  <c r="CX53" i="13"/>
  <c r="CW53" i="13"/>
  <c r="F53" i="13"/>
  <c r="DH53" i="13" s="1"/>
  <c r="E53" i="13"/>
  <c r="D53" i="13" s="1"/>
  <c r="DM52" i="13"/>
  <c r="DJ52" i="13"/>
  <c r="DI52" i="13"/>
  <c r="DG52" i="13"/>
  <c r="CZ52" i="13"/>
  <c r="CX52" i="13"/>
  <c r="CW52" i="13"/>
  <c r="F52" i="13"/>
  <c r="DH52" i="13" s="1"/>
  <c r="E52" i="13"/>
  <c r="D52" i="13" s="1"/>
  <c r="DK52" i="13" s="1"/>
  <c r="DJ51" i="13"/>
  <c r="DG51" i="13"/>
  <c r="CZ51" i="13"/>
  <c r="CY51" i="13"/>
  <c r="CW51" i="13"/>
  <c r="F51" i="13"/>
  <c r="DI51" i="13" s="1"/>
  <c r="E51" i="13"/>
  <c r="D51" i="13" s="1"/>
  <c r="DO51" i="13" s="1"/>
  <c r="DJ50" i="13"/>
  <c r="DI50" i="13"/>
  <c r="DG50" i="13"/>
  <c r="DD50" i="13"/>
  <c r="DA50" i="13"/>
  <c r="CZ50" i="13"/>
  <c r="CW50" i="13"/>
  <c r="F50" i="13"/>
  <c r="DH50" i="13" s="1"/>
  <c r="E50" i="13"/>
  <c r="D50" i="13"/>
  <c r="DN50" i="13" s="1"/>
  <c r="DJ49" i="13"/>
  <c r="DG49" i="13"/>
  <c r="CZ49" i="13"/>
  <c r="CW49" i="13"/>
  <c r="F49" i="13"/>
  <c r="CY49" i="13" s="1"/>
  <c r="E49" i="13"/>
  <c r="DJ48" i="13"/>
  <c r="DI48" i="13"/>
  <c r="DG48" i="13"/>
  <c r="DD48" i="13"/>
  <c r="DA48" i="13"/>
  <c r="CZ48" i="13"/>
  <c r="CW48" i="13"/>
  <c r="F48" i="13"/>
  <c r="CX48" i="13" s="1"/>
  <c r="E48" i="13"/>
  <c r="D48" i="13"/>
  <c r="DJ47" i="13"/>
  <c r="DG47" i="13"/>
  <c r="CZ47" i="13"/>
  <c r="CW47" i="13"/>
  <c r="F47" i="13"/>
  <c r="E47" i="13"/>
  <c r="AX46" i="13"/>
  <c r="AW46" i="13"/>
  <c r="AV46" i="13"/>
  <c r="AU46" i="13"/>
  <c r="AT46" i="13"/>
  <c r="AS46" i="13"/>
  <c r="AR46" i="13"/>
  <c r="AQ46" i="13"/>
  <c r="AP46" i="13"/>
  <c r="AO46" i="13"/>
  <c r="AN46" i="13"/>
  <c r="AM46" i="13"/>
  <c r="AL46" i="13"/>
  <c r="AK46" i="13"/>
  <c r="AJ46" i="13"/>
  <c r="AI46" i="13"/>
  <c r="AH46" i="13"/>
  <c r="AG46" i="13"/>
  <c r="AF46" i="13"/>
  <c r="AE46" i="13"/>
  <c r="AD46" i="13"/>
  <c r="AC46" i="13"/>
  <c r="AB46" i="13"/>
  <c r="AA46" i="13"/>
  <c r="Z46" i="13"/>
  <c r="Y46" i="13"/>
  <c r="X46" i="13"/>
  <c r="W46" i="13"/>
  <c r="V46" i="13"/>
  <c r="U46" i="13"/>
  <c r="E46" i="13" s="1"/>
  <c r="T46" i="13"/>
  <c r="F46" i="13" s="1"/>
  <c r="S46" i="13"/>
  <c r="DH45" i="13"/>
  <c r="DG45" i="13"/>
  <c r="CX45" i="13"/>
  <c r="CW45" i="13"/>
  <c r="F45" i="13"/>
  <c r="DI45" i="13" s="1"/>
  <c r="E45" i="13"/>
  <c r="D45" i="13" s="1"/>
  <c r="DJ44" i="13"/>
  <c r="DG44" i="13"/>
  <c r="CZ44" i="13"/>
  <c r="CY44" i="13"/>
  <c r="CW44" i="13"/>
  <c r="F44" i="13"/>
  <c r="CX44" i="13" s="1"/>
  <c r="E44" i="13"/>
  <c r="D44" i="13" s="1"/>
  <c r="DI43" i="13"/>
  <c r="DH43" i="13"/>
  <c r="CY43" i="13"/>
  <c r="CX43" i="13"/>
  <c r="F43" i="13"/>
  <c r="E43" i="13"/>
  <c r="D43" i="13"/>
  <c r="DO43" i="13" s="1"/>
  <c r="DM42" i="13"/>
  <c r="DH42" i="13"/>
  <c r="DG42" i="13"/>
  <c r="DC42" i="13"/>
  <c r="CX42" i="13"/>
  <c r="CW42" i="13"/>
  <c r="F42" i="13"/>
  <c r="DI42" i="13" s="1"/>
  <c r="E42" i="13"/>
  <c r="D42" i="13"/>
  <c r="DL42" i="13" s="1"/>
  <c r="DJ41" i="13"/>
  <c r="DG41" i="13"/>
  <c r="CZ41" i="13"/>
  <c r="CY41" i="13"/>
  <c r="CW41" i="13"/>
  <c r="F41" i="13"/>
  <c r="DH41" i="13" s="1"/>
  <c r="E41" i="13"/>
  <c r="D41" i="13" s="1"/>
  <c r="DL41" i="13" s="1"/>
  <c r="AX36" i="13"/>
  <c r="AW36" i="13"/>
  <c r="AV36" i="13"/>
  <c r="AU36" i="13"/>
  <c r="AT36" i="13"/>
  <c r="AS36" i="13"/>
  <c r="AR36" i="13"/>
  <c r="AQ36" i="13"/>
  <c r="AP36" i="13"/>
  <c r="AO36" i="13"/>
  <c r="AN36" i="13"/>
  <c r="AM36" i="13"/>
  <c r="AL36" i="13"/>
  <c r="AK36" i="13"/>
  <c r="AJ36" i="13"/>
  <c r="AI36" i="13"/>
  <c r="AH36" i="13"/>
  <c r="AG36" i="13"/>
  <c r="AF36" i="13"/>
  <c r="AE36" i="13"/>
  <c r="AD36" i="13"/>
  <c r="AC36" i="13"/>
  <c r="AB36" i="13"/>
  <c r="AA36" i="13"/>
  <c r="Z36" i="13"/>
  <c r="Y36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DJ35" i="13"/>
  <c r="DG35" i="13"/>
  <c r="CZ35" i="13"/>
  <c r="CW35" i="13"/>
  <c r="F35" i="13"/>
  <c r="E35" i="13"/>
  <c r="DJ34" i="13"/>
  <c r="DI34" i="13"/>
  <c r="DG34" i="13"/>
  <c r="CZ34" i="13"/>
  <c r="CY34" i="13"/>
  <c r="CX34" i="13"/>
  <c r="CW34" i="13"/>
  <c r="F34" i="13"/>
  <c r="DH34" i="13" s="1"/>
  <c r="E34" i="13"/>
  <c r="D34" i="13" s="1"/>
  <c r="DJ33" i="13"/>
  <c r="DH33" i="13"/>
  <c r="DG33" i="13"/>
  <c r="CZ33" i="13"/>
  <c r="CY33" i="13"/>
  <c r="CW33" i="13"/>
  <c r="F33" i="13"/>
  <c r="E33" i="13"/>
  <c r="D33" i="13" s="1"/>
  <c r="DN33" i="13" s="1"/>
  <c r="DM32" i="13"/>
  <c r="DJ32" i="13"/>
  <c r="DI32" i="13"/>
  <c r="DG32" i="13"/>
  <c r="DD32" i="13"/>
  <c r="DC32" i="13"/>
  <c r="CZ32" i="13"/>
  <c r="CY32" i="13"/>
  <c r="CX32" i="13"/>
  <c r="CW32" i="13"/>
  <c r="F32" i="13"/>
  <c r="DH32" i="13" s="1"/>
  <c r="E32" i="13"/>
  <c r="D32" i="13" s="1"/>
  <c r="DN31" i="13"/>
  <c r="DM31" i="13"/>
  <c r="DJ31" i="13"/>
  <c r="DI31" i="13"/>
  <c r="DH31" i="13"/>
  <c r="DG31" i="13"/>
  <c r="CZ31" i="13"/>
  <c r="CY31" i="13"/>
  <c r="CW31" i="13"/>
  <c r="F31" i="13"/>
  <c r="CX31" i="13" s="1"/>
  <c r="E31" i="13"/>
  <c r="D31" i="13" s="1"/>
  <c r="DC31" i="13" s="1"/>
  <c r="DM30" i="13"/>
  <c r="DJ30" i="13"/>
  <c r="DI30" i="13"/>
  <c r="DG30" i="13"/>
  <c r="DD30" i="13"/>
  <c r="DC30" i="13"/>
  <c r="CZ30" i="13"/>
  <c r="CY30" i="13"/>
  <c r="CX30" i="13"/>
  <c r="CW30" i="13"/>
  <c r="F30" i="13"/>
  <c r="DH30" i="13" s="1"/>
  <c r="E30" i="13"/>
  <c r="D30" i="13" s="1"/>
  <c r="DN29" i="13"/>
  <c r="DM29" i="13"/>
  <c r="DJ29" i="13"/>
  <c r="DI29" i="13"/>
  <c r="DH29" i="13"/>
  <c r="DG29" i="13"/>
  <c r="CZ29" i="13"/>
  <c r="CY29" i="13"/>
  <c r="CW29" i="13"/>
  <c r="F29" i="13"/>
  <c r="CX29" i="13" s="1"/>
  <c r="E29" i="13"/>
  <c r="D29" i="13" s="1"/>
  <c r="DC29" i="13" s="1"/>
  <c r="DM28" i="13"/>
  <c r="DJ28" i="13"/>
  <c r="DI28" i="13"/>
  <c r="DG28" i="13"/>
  <c r="DD28" i="13"/>
  <c r="DC28" i="13"/>
  <c r="CZ28" i="13"/>
  <c r="CY28" i="13"/>
  <c r="CX28" i="13"/>
  <c r="CW28" i="13"/>
  <c r="F28" i="13"/>
  <c r="DH28" i="13" s="1"/>
  <c r="E28" i="13"/>
  <c r="D28" i="13" s="1"/>
  <c r="DN27" i="13"/>
  <c r="DM27" i="13"/>
  <c r="DJ27" i="13"/>
  <c r="DI27" i="13"/>
  <c r="DH27" i="13"/>
  <c r="DG27" i="13"/>
  <c r="CZ27" i="13"/>
  <c r="CY27" i="13"/>
  <c r="CW27" i="13"/>
  <c r="F27" i="13"/>
  <c r="CX27" i="13" s="1"/>
  <c r="E27" i="13"/>
  <c r="D27" i="13" s="1"/>
  <c r="DC27" i="13" s="1"/>
  <c r="DM26" i="13"/>
  <c r="DJ26" i="13"/>
  <c r="DI26" i="13"/>
  <c r="DG26" i="13"/>
  <c r="DD26" i="13"/>
  <c r="DC26" i="13"/>
  <c r="CZ26" i="13"/>
  <c r="CY26" i="13"/>
  <c r="CX26" i="13"/>
  <c r="CW26" i="13"/>
  <c r="F26" i="13"/>
  <c r="DH26" i="13" s="1"/>
  <c r="E26" i="13"/>
  <c r="D26" i="13" s="1"/>
  <c r="DN25" i="13"/>
  <c r="DM25" i="13"/>
  <c r="DJ25" i="13"/>
  <c r="DI25" i="13"/>
  <c r="DH25" i="13"/>
  <c r="DG25" i="13"/>
  <c r="CZ25" i="13"/>
  <c r="CY25" i="13"/>
  <c r="CW25" i="13"/>
  <c r="F25" i="13"/>
  <c r="CX25" i="13" s="1"/>
  <c r="E25" i="13"/>
  <c r="D25" i="13" s="1"/>
  <c r="DC25" i="13" s="1"/>
  <c r="DM24" i="13"/>
  <c r="DJ24" i="13"/>
  <c r="DI24" i="13"/>
  <c r="DG24" i="13"/>
  <c r="DD24" i="13"/>
  <c r="DC24" i="13"/>
  <c r="CZ24" i="13"/>
  <c r="CY24" i="13"/>
  <c r="CX24" i="13"/>
  <c r="CW24" i="13"/>
  <c r="F24" i="13"/>
  <c r="DH24" i="13" s="1"/>
  <c r="E24" i="13"/>
  <c r="D24" i="13" s="1"/>
  <c r="DN23" i="13"/>
  <c r="DM23" i="13"/>
  <c r="DJ23" i="13"/>
  <c r="DI23" i="13"/>
  <c r="DH23" i="13"/>
  <c r="DG23" i="13"/>
  <c r="CZ23" i="13"/>
  <c r="CY23" i="13"/>
  <c r="CW23" i="13"/>
  <c r="F23" i="13"/>
  <c r="CX23" i="13" s="1"/>
  <c r="E23" i="13"/>
  <c r="D23" i="13" s="1"/>
  <c r="DC23" i="13" s="1"/>
  <c r="DM22" i="13"/>
  <c r="DJ22" i="13"/>
  <c r="DI22" i="13"/>
  <c r="DG22" i="13"/>
  <c r="DD22" i="13"/>
  <c r="DC22" i="13"/>
  <c r="CZ22" i="13"/>
  <c r="CY22" i="13"/>
  <c r="CX22" i="13"/>
  <c r="CW22" i="13"/>
  <c r="F22" i="13"/>
  <c r="DH22" i="13" s="1"/>
  <c r="E22" i="13"/>
  <c r="D22" i="13" s="1"/>
  <c r="DN21" i="13"/>
  <c r="DM21" i="13"/>
  <c r="DJ21" i="13"/>
  <c r="DI21" i="13"/>
  <c r="DH21" i="13"/>
  <c r="DG21" i="13"/>
  <c r="CZ21" i="13"/>
  <c r="CY21" i="13"/>
  <c r="CW21" i="13"/>
  <c r="F21" i="13"/>
  <c r="CX21" i="13" s="1"/>
  <c r="E21" i="13"/>
  <c r="D21" i="13" s="1"/>
  <c r="DC21" i="13" s="1"/>
  <c r="DM20" i="13"/>
  <c r="DJ20" i="13"/>
  <c r="DI20" i="13"/>
  <c r="DG20" i="13"/>
  <c r="DD20" i="13"/>
  <c r="DC20" i="13"/>
  <c r="CZ20" i="13"/>
  <c r="CY20" i="13"/>
  <c r="CX20" i="13"/>
  <c r="CW20" i="13"/>
  <c r="F20" i="13"/>
  <c r="DH20" i="13" s="1"/>
  <c r="E20" i="13"/>
  <c r="D20" i="13" s="1"/>
  <c r="DJ19" i="13"/>
  <c r="DI19" i="13"/>
  <c r="DH19" i="13"/>
  <c r="DG19" i="13"/>
  <c r="CZ19" i="13"/>
  <c r="CY19" i="13"/>
  <c r="CW19" i="13"/>
  <c r="F19" i="13"/>
  <c r="E19" i="13"/>
  <c r="DJ15" i="13"/>
  <c r="DI15" i="13"/>
  <c r="DG15" i="13"/>
  <c r="DD15" i="13"/>
  <c r="CZ15" i="13"/>
  <c r="CW15" i="13"/>
  <c r="F15" i="13"/>
  <c r="DH15" i="13" s="1"/>
  <c r="E15" i="13"/>
  <c r="D15" i="13"/>
  <c r="DA15" i="13" s="1"/>
  <c r="DO14" i="13"/>
  <c r="DJ14" i="13"/>
  <c r="DH14" i="13"/>
  <c r="DG14" i="13"/>
  <c r="CZ14" i="13"/>
  <c r="CY14" i="13"/>
  <c r="CW14" i="13"/>
  <c r="F14" i="13"/>
  <c r="E14" i="13"/>
  <c r="D14" i="13" s="1"/>
  <c r="DJ13" i="13"/>
  <c r="DI13" i="13"/>
  <c r="DG13" i="13"/>
  <c r="DD13" i="13"/>
  <c r="CZ13" i="13"/>
  <c r="CW13" i="13"/>
  <c r="F13" i="13"/>
  <c r="DH13" i="13" s="1"/>
  <c r="E13" i="13"/>
  <c r="D13" i="13"/>
  <c r="DO12" i="13"/>
  <c r="DJ12" i="13"/>
  <c r="DH12" i="13"/>
  <c r="DG12" i="13"/>
  <c r="CZ12" i="13"/>
  <c r="CY12" i="13"/>
  <c r="CW12" i="13"/>
  <c r="F12" i="13"/>
  <c r="E12" i="13"/>
  <c r="D12" i="13" s="1"/>
  <c r="DL12" i="13" s="1"/>
  <c r="A5" i="13"/>
  <c r="A4" i="13"/>
  <c r="A3" i="13"/>
  <c r="A2" i="13"/>
  <c r="DL34" i="13" l="1"/>
  <c r="DB34" i="13"/>
  <c r="DO34" i="13"/>
  <c r="DE34" i="13"/>
  <c r="DN34" i="13"/>
  <c r="DM34" i="13"/>
  <c r="DI47" i="13"/>
  <c r="CX47" i="13"/>
  <c r="E54" i="13"/>
  <c r="D49" i="13"/>
  <c r="DN57" i="13"/>
  <c r="DE57" i="13"/>
  <c r="DA57" i="13"/>
  <c r="AY57" i="13" s="1"/>
  <c r="DM57" i="13"/>
  <c r="DD57" i="13"/>
  <c r="DK57" i="13"/>
  <c r="DC57" i="13"/>
  <c r="DB57" i="13"/>
  <c r="DO57" i="13"/>
  <c r="DH133" i="13"/>
  <c r="DM177" i="13"/>
  <c r="DI177" i="13"/>
  <c r="DA177" i="13"/>
  <c r="DL177" i="13"/>
  <c r="DH177" i="13"/>
  <c r="CZ177" i="13"/>
  <c r="DJ177" i="13"/>
  <c r="CX177" i="13"/>
  <c r="AX177" i="13" s="1"/>
  <c r="DC177" i="13"/>
  <c r="DB177" i="13"/>
  <c r="DK177" i="13"/>
  <c r="DJ181" i="13"/>
  <c r="DA181" i="13"/>
  <c r="DI181" i="13"/>
  <c r="CZ181" i="13"/>
  <c r="DK181" i="13"/>
  <c r="CX181" i="13"/>
  <c r="DM181" i="13"/>
  <c r="CY181" i="13"/>
  <c r="DH181" i="13"/>
  <c r="DC181" i="13"/>
  <c r="DL13" i="13"/>
  <c r="DC13" i="13"/>
  <c r="DO13" i="13"/>
  <c r="DK13" i="13"/>
  <c r="DB13" i="13"/>
  <c r="DN13" i="13"/>
  <c r="DE13" i="13"/>
  <c r="DM13" i="13"/>
  <c r="DM15" i="13"/>
  <c r="DO45" i="13"/>
  <c r="DK45" i="13"/>
  <c r="DE45" i="13"/>
  <c r="DA45" i="13"/>
  <c r="DN45" i="13"/>
  <c r="DD45" i="13"/>
  <c r="D46" i="13"/>
  <c r="DH47" i="13"/>
  <c r="F60" i="13"/>
  <c r="DI55" i="13"/>
  <c r="CX55" i="13"/>
  <c r="CY55" i="13"/>
  <c r="DH55" i="13"/>
  <c r="DH152" i="13"/>
  <c r="CX152" i="13"/>
  <c r="CY152" i="13"/>
  <c r="DJ172" i="13"/>
  <c r="DB172" i="13"/>
  <c r="CX172" i="13"/>
  <c r="DM172" i="13"/>
  <c r="DI172" i="13"/>
  <c r="DA172" i="13"/>
  <c r="DC172" i="13"/>
  <c r="DL172" i="13"/>
  <c r="CZ172" i="13"/>
  <c r="DK172" i="13"/>
  <c r="CY172" i="13"/>
  <c r="DH172" i="13"/>
  <c r="DL219" i="13"/>
  <c r="DH219" i="13"/>
  <c r="DK219" i="13"/>
  <c r="CY219" i="13"/>
  <c r="DB219" i="13"/>
  <c r="DI219" i="13"/>
  <c r="CX219" i="13"/>
  <c r="AY219" i="13" s="1"/>
  <c r="DA219" i="13"/>
  <c r="DL267" i="13"/>
  <c r="DH267" i="13"/>
  <c r="DK267" i="13"/>
  <c r="CY267" i="13"/>
  <c r="DI267" i="13"/>
  <c r="CX267" i="13"/>
  <c r="AY267" i="13" s="1"/>
  <c r="DB267" i="13"/>
  <c r="DA267" i="13"/>
  <c r="DN14" i="13"/>
  <c r="DE14" i="13"/>
  <c r="DA14" i="13"/>
  <c r="DM14" i="13"/>
  <c r="DD14" i="13"/>
  <c r="DK14" i="13"/>
  <c r="DC14" i="13"/>
  <c r="DL20" i="13"/>
  <c r="DB20" i="13"/>
  <c r="AY20" i="13" s="1"/>
  <c r="DO20" i="13"/>
  <c r="DE20" i="13"/>
  <c r="DN20" i="13"/>
  <c r="DI12" i="13"/>
  <c r="CX12" i="13"/>
  <c r="AY12" i="13" s="1"/>
  <c r="DB12" i="13"/>
  <c r="DA13" i="13"/>
  <c r="DI14" i="13"/>
  <c r="CX14" i="13"/>
  <c r="AY14" i="13" s="1"/>
  <c r="DB14" i="13"/>
  <c r="DL14" i="13"/>
  <c r="F36" i="13"/>
  <c r="CX19" i="13"/>
  <c r="CX33" i="13"/>
  <c r="DI33" i="13"/>
  <c r="DD34" i="13"/>
  <c r="D35" i="13"/>
  <c r="D47" i="13"/>
  <c r="DE52" i="13"/>
  <c r="DL57" i="13"/>
  <c r="E64" i="13"/>
  <c r="D61" i="13"/>
  <c r="DM97" i="13"/>
  <c r="DI97" i="13"/>
  <c r="DB97" i="13"/>
  <c r="DL97" i="13"/>
  <c r="DA97" i="13"/>
  <c r="CY97" i="13"/>
  <c r="DD97" i="13"/>
  <c r="DC97" i="13"/>
  <c r="DN97" i="13"/>
  <c r="DK97" i="13"/>
  <c r="CX100" i="13"/>
  <c r="DH100" i="13"/>
  <c r="CX102" i="13"/>
  <c r="DH102" i="13"/>
  <c r="CX104" i="13"/>
  <c r="DH104" i="13"/>
  <c r="CX106" i="13"/>
  <c r="DH106" i="13"/>
  <c r="CX108" i="13"/>
  <c r="DH108" i="13"/>
  <c r="CX110" i="13"/>
  <c r="DH110" i="13"/>
  <c r="CX112" i="13"/>
  <c r="DH112" i="13"/>
  <c r="CX114" i="13"/>
  <c r="DH114" i="13"/>
  <c r="CX116" i="13"/>
  <c r="DH116" i="13"/>
  <c r="DH127" i="13"/>
  <c r="DH135" i="13"/>
  <c r="CY177" i="13"/>
  <c r="DM184" i="13"/>
  <c r="DI184" i="13"/>
  <c r="DA184" i="13"/>
  <c r="DL184" i="13"/>
  <c r="DH184" i="13"/>
  <c r="CZ184" i="13"/>
  <c r="DC184" i="13"/>
  <c r="DJ184" i="13"/>
  <c r="CX184" i="13"/>
  <c r="DK184" i="13"/>
  <c r="CY184" i="13"/>
  <c r="DB184" i="13"/>
  <c r="AY23" i="13"/>
  <c r="AY31" i="13"/>
  <c r="CX35" i="13"/>
  <c r="DI35" i="13"/>
  <c r="DM43" i="13"/>
  <c r="DB43" i="13"/>
  <c r="DL43" i="13"/>
  <c r="DE43" i="13"/>
  <c r="DA43" i="13"/>
  <c r="AY43" i="13" s="1"/>
  <c r="DK43" i="13"/>
  <c r="DN43" i="13"/>
  <c r="DD43" i="13"/>
  <c r="DC43" i="13"/>
  <c r="DO44" i="13"/>
  <c r="DK44" i="13"/>
  <c r="DB44" i="13"/>
  <c r="AY44" i="13" s="1"/>
  <c r="DN44" i="13"/>
  <c r="DE44" i="13"/>
  <c r="DA44" i="13"/>
  <c r="DM44" i="13"/>
  <c r="DC44" i="13"/>
  <c r="DL44" i="13"/>
  <c r="DI59" i="13"/>
  <c r="CX59" i="13"/>
  <c r="CY59" i="13"/>
  <c r="DK274" i="13"/>
  <c r="DH274" i="13"/>
  <c r="DL274" i="13"/>
  <c r="CY274" i="13"/>
  <c r="DB274" i="13"/>
  <c r="DA274" i="13"/>
  <c r="CX274" i="13"/>
  <c r="AY274" i="13" s="1"/>
  <c r="DL15" i="13"/>
  <c r="DC15" i="13"/>
  <c r="DO15" i="13"/>
  <c r="DK15" i="13"/>
  <c r="DB15" i="13"/>
  <c r="DN15" i="13"/>
  <c r="DE15" i="13"/>
  <c r="DH35" i="13"/>
  <c r="DO41" i="13"/>
  <c r="DK41" i="13"/>
  <c r="DB41" i="13"/>
  <c r="DN41" i="13"/>
  <c r="DE41" i="13"/>
  <c r="DA41" i="13"/>
  <c r="DD41" i="13"/>
  <c r="DC41" i="13"/>
  <c r="DD44" i="13"/>
  <c r="DB45" i="13"/>
  <c r="DL45" i="13"/>
  <c r="DI49" i="13"/>
  <c r="CX49" i="13"/>
  <c r="DN51" i="13"/>
  <c r="DE51" i="13"/>
  <c r="DA51" i="13"/>
  <c r="DL51" i="13"/>
  <c r="DB51" i="13"/>
  <c r="DK51" i="13"/>
  <c r="DM51" i="13"/>
  <c r="DD51" i="13"/>
  <c r="DC51" i="13"/>
  <c r="DM122" i="13"/>
  <c r="DI122" i="13"/>
  <c r="DB122" i="13"/>
  <c r="DL122" i="13"/>
  <c r="DA122" i="13"/>
  <c r="CY122" i="13"/>
  <c r="DD122" i="13"/>
  <c r="DN122" i="13"/>
  <c r="DC122" i="13"/>
  <c r="DH131" i="13"/>
  <c r="DH139" i="13"/>
  <c r="DH148" i="13"/>
  <c r="CX148" i="13"/>
  <c r="CY148" i="13"/>
  <c r="DI152" i="13"/>
  <c r="DN12" i="13"/>
  <c r="DE12" i="13"/>
  <c r="DA12" i="13"/>
  <c r="DM12" i="13"/>
  <c r="DD12" i="13"/>
  <c r="DK12" i="13"/>
  <c r="DC12" i="13"/>
  <c r="D19" i="13"/>
  <c r="E36" i="13"/>
  <c r="DL21" i="13"/>
  <c r="DB21" i="13"/>
  <c r="AY21" i="13" s="1"/>
  <c r="DO21" i="13"/>
  <c r="DE21" i="13"/>
  <c r="DD21" i="13"/>
  <c r="DL22" i="13"/>
  <c r="DB22" i="13"/>
  <c r="DO22" i="13"/>
  <c r="DE22" i="13"/>
  <c r="AY22" i="13" s="1"/>
  <c r="DN22" i="13"/>
  <c r="DL23" i="13"/>
  <c r="DB23" i="13"/>
  <c r="DO23" i="13"/>
  <c r="DE23" i="13"/>
  <c r="DD23" i="13"/>
  <c r="DL24" i="13"/>
  <c r="DB24" i="13"/>
  <c r="AY24" i="13" s="1"/>
  <c r="DO24" i="13"/>
  <c r="DE24" i="13"/>
  <c r="DN24" i="13"/>
  <c r="DL25" i="13"/>
  <c r="DB25" i="13"/>
  <c r="DO25" i="13"/>
  <c r="DE25" i="13"/>
  <c r="DD25" i="13"/>
  <c r="AY25" i="13" s="1"/>
  <c r="DL26" i="13"/>
  <c r="DB26" i="13"/>
  <c r="AY26" i="13" s="1"/>
  <c r="DO26" i="13"/>
  <c r="DE26" i="13"/>
  <c r="DN26" i="13"/>
  <c r="DL27" i="13"/>
  <c r="DB27" i="13"/>
  <c r="AY27" i="13" s="1"/>
  <c r="DO27" i="13"/>
  <c r="DE27" i="13"/>
  <c r="DD27" i="13"/>
  <c r="DL28" i="13"/>
  <c r="DB28" i="13"/>
  <c r="AY28" i="13" s="1"/>
  <c r="DO28" i="13"/>
  <c r="DE28" i="13"/>
  <c r="DN28" i="13"/>
  <c r="DL29" i="13"/>
  <c r="DB29" i="13"/>
  <c r="DO29" i="13"/>
  <c r="DE29" i="13"/>
  <c r="DD29" i="13"/>
  <c r="AY29" i="13" s="1"/>
  <c r="DL30" i="13"/>
  <c r="DB30" i="13"/>
  <c r="DO30" i="13"/>
  <c r="DE30" i="13"/>
  <c r="AY30" i="13" s="1"/>
  <c r="DN30" i="13"/>
  <c r="DL31" i="13"/>
  <c r="DB31" i="13"/>
  <c r="DO31" i="13"/>
  <c r="DE31" i="13"/>
  <c r="DD31" i="13"/>
  <c r="DL32" i="13"/>
  <c r="DB32" i="13"/>
  <c r="AY32" i="13" s="1"/>
  <c r="DO32" i="13"/>
  <c r="DE32" i="13"/>
  <c r="DN32" i="13"/>
  <c r="DL33" i="13"/>
  <c r="DB33" i="13"/>
  <c r="DO33" i="13"/>
  <c r="DE33" i="13"/>
  <c r="DD33" i="13"/>
  <c r="AY33" i="13" s="1"/>
  <c r="DC33" i="13"/>
  <c r="DM33" i="13"/>
  <c r="DC34" i="13"/>
  <c r="AY34" i="13" s="1"/>
  <c r="CY35" i="13"/>
  <c r="CX41" i="13"/>
  <c r="DI41" i="13"/>
  <c r="DM41" i="13"/>
  <c r="DC45" i="13"/>
  <c r="DM45" i="13"/>
  <c r="CY47" i="13"/>
  <c r="DH49" i="13"/>
  <c r="DH51" i="13"/>
  <c r="CX51" i="13"/>
  <c r="DL52" i="13"/>
  <c r="DC52" i="13"/>
  <c r="DO52" i="13"/>
  <c r="DD52" i="13"/>
  <c r="DN52" i="13"/>
  <c r="DB52" i="13"/>
  <c r="DA52" i="13"/>
  <c r="DK95" i="13"/>
  <c r="DA95" i="13"/>
  <c r="DN95" i="13"/>
  <c r="DD95" i="13"/>
  <c r="DI95" i="13"/>
  <c r="DB95" i="13"/>
  <c r="DM95" i="13"/>
  <c r="DC95" i="13"/>
  <c r="CY95" i="13"/>
  <c r="DL95" i="13"/>
  <c r="CX124" i="13"/>
  <c r="DH124" i="13"/>
  <c r="DK125" i="13"/>
  <c r="DD125" i="13"/>
  <c r="DN125" i="13"/>
  <c r="DC125" i="13"/>
  <c r="CY125" i="13"/>
  <c r="AX125" i="13" s="1"/>
  <c r="DL125" i="13"/>
  <c r="DB125" i="13"/>
  <c r="DA125" i="13"/>
  <c r="DI125" i="13"/>
  <c r="DH129" i="13"/>
  <c r="DH137" i="13"/>
  <c r="DJ163" i="13"/>
  <c r="CZ163" i="13"/>
  <c r="DI163" i="13"/>
  <c r="CY163" i="13"/>
  <c r="DA163" i="13"/>
  <c r="CX163" i="13"/>
  <c r="AX163" i="13" s="1"/>
  <c r="DK163" i="13"/>
  <c r="DH163" i="13"/>
  <c r="DH44" i="13"/>
  <c r="DL48" i="13"/>
  <c r="DC48" i="13"/>
  <c r="D54" i="13"/>
  <c r="DO48" i="13"/>
  <c r="DK48" i="13"/>
  <c r="DB48" i="13"/>
  <c r="DE48" i="13"/>
  <c r="DM48" i="13"/>
  <c r="DE50" i="13"/>
  <c r="AY51" i="13"/>
  <c r="DN53" i="13"/>
  <c r="DE53" i="13"/>
  <c r="DA53" i="13"/>
  <c r="AY53" i="13" s="1"/>
  <c r="DL53" i="13"/>
  <c r="DB53" i="13"/>
  <c r="DK53" i="13"/>
  <c r="DO53" i="13"/>
  <c r="DI57" i="13"/>
  <c r="CX57" i="13"/>
  <c r="DK99" i="13"/>
  <c r="DA99" i="13"/>
  <c r="AX99" i="13" s="1"/>
  <c r="DN99" i="13"/>
  <c r="DD99" i="13"/>
  <c r="DI99" i="13"/>
  <c r="DB99" i="13"/>
  <c r="DM99" i="13"/>
  <c r="CY99" i="13"/>
  <c r="CY101" i="13"/>
  <c r="DK103" i="13"/>
  <c r="DA103" i="13"/>
  <c r="DN103" i="13"/>
  <c r="DD103" i="13"/>
  <c r="DI103" i="13"/>
  <c r="DB103" i="13"/>
  <c r="DM103" i="13"/>
  <c r="CY103" i="13"/>
  <c r="AX103" i="13" s="1"/>
  <c r="CY105" i="13"/>
  <c r="DK107" i="13"/>
  <c r="DA107" i="13"/>
  <c r="DN107" i="13"/>
  <c r="DD107" i="13"/>
  <c r="DI107" i="13"/>
  <c r="DB107" i="13"/>
  <c r="DM107" i="13"/>
  <c r="CY107" i="13"/>
  <c r="AX107" i="13" s="1"/>
  <c r="DK109" i="13"/>
  <c r="DA109" i="13"/>
  <c r="DN109" i="13"/>
  <c r="DD109" i="13"/>
  <c r="DI109" i="13"/>
  <c r="DB109" i="13"/>
  <c r="DM109" i="13"/>
  <c r="CY109" i="13"/>
  <c r="CY111" i="13"/>
  <c r="DK113" i="13"/>
  <c r="DA113" i="13"/>
  <c r="DN113" i="13"/>
  <c r="DD113" i="13"/>
  <c r="DI113" i="13"/>
  <c r="DB113" i="13"/>
  <c r="DM113" i="13"/>
  <c r="CY113" i="13"/>
  <c r="CY115" i="13"/>
  <c r="DM117" i="13"/>
  <c r="DI117" i="13"/>
  <c r="DB117" i="13"/>
  <c r="DL117" i="13"/>
  <c r="DA117" i="13"/>
  <c r="CY117" i="13"/>
  <c r="DD117" i="13"/>
  <c r="DB42" i="13"/>
  <c r="DI44" i="13"/>
  <c r="DN48" i="13"/>
  <c r="DI53" i="13"/>
  <c r="D55" i="13"/>
  <c r="E60" i="13"/>
  <c r="DH57" i="13"/>
  <c r="D59" i="13"/>
  <c r="DL99" i="13"/>
  <c r="DL103" i="13"/>
  <c r="DL107" i="13"/>
  <c r="DL109" i="13"/>
  <c r="DL113" i="13"/>
  <c r="DK117" i="13"/>
  <c r="DK121" i="13"/>
  <c r="DD121" i="13"/>
  <c r="DN121" i="13"/>
  <c r="DC121" i="13"/>
  <c r="CY121" i="13"/>
  <c r="DL121" i="13"/>
  <c r="DB121" i="13"/>
  <c r="DA121" i="13"/>
  <c r="DM121" i="13"/>
  <c r="DO42" i="13"/>
  <c r="DK42" i="13"/>
  <c r="DE42" i="13"/>
  <c r="DA42" i="13"/>
  <c r="DN42" i="13"/>
  <c r="DD42" i="13"/>
  <c r="DL50" i="13"/>
  <c r="DC50" i="13"/>
  <c r="DO50" i="13"/>
  <c r="DK50" i="13"/>
  <c r="DB50" i="13"/>
  <c r="DM50" i="13"/>
  <c r="DM63" i="13"/>
  <c r="DD63" i="13"/>
  <c r="DL63" i="13"/>
  <c r="DC63" i="13"/>
  <c r="DB63" i="13"/>
  <c r="DO63" i="13"/>
  <c r="DA63" i="13"/>
  <c r="DK101" i="13"/>
  <c r="DA101" i="13"/>
  <c r="DN101" i="13"/>
  <c r="DD101" i="13"/>
  <c r="DI101" i="13"/>
  <c r="DB101" i="13"/>
  <c r="DM101" i="13"/>
  <c r="DK105" i="13"/>
  <c r="DA105" i="13"/>
  <c r="DN105" i="13"/>
  <c r="DD105" i="13"/>
  <c r="DI105" i="13"/>
  <c r="DB105" i="13"/>
  <c r="DM105" i="13"/>
  <c r="DK111" i="13"/>
  <c r="DA111" i="13"/>
  <c r="DN111" i="13"/>
  <c r="DD111" i="13"/>
  <c r="AX111" i="13" s="1"/>
  <c r="DI111" i="13"/>
  <c r="DB111" i="13"/>
  <c r="DM111" i="13"/>
  <c r="DK115" i="13"/>
  <c r="DA115" i="13"/>
  <c r="AX115" i="13" s="1"/>
  <c r="DN115" i="13"/>
  <c r="DD115" i="13"/>
  <c r="DI115" i="13"/>
  <c r="DB115" i="13"/>
  <c r="DM115" i="13"/>
  <c r="CX120" i="13"/>
  <c r="DH120" i="13"/>
  <c r="AX121" i="13"/>
  <c r="DK126" i="13"/>
  <c r="DA126" i="13"/>
  <c r="DN126" i="13"/>
  <c r="DD126" i="13"/>
  <c r="DI126" i="13"/>
  <c r="DB126" i="13"/>
  <c r="DM126" i="13"/>
  <c r="CY126" i="13"/>
  <c r="AX126" i="13" s="1"/>
  <c r="DL149" i="13"/>
  <c r="DB149" i="13"/>
  <c r="DK149" i="13"/>
  <c r="DA149" i="13"/>
  <c r="DM149" i="13"/>
  <c r="DD149" i="13"/>
  <c r="DC149" i="13"/>
  <c r="DL153" i="13"/>
  <c r="DB153" i="13"/>
  <c r="DK153" i="13"/>
  <c r="DA153" i="13"/>
  <c r="DM153" i="13"/>
  <c r="DD153" i="13"/>
  <c r="DC153" i="13"/>
  <c r="DJ162" i="13"/>
  <c r="DA162" i="13"/>
  <c r="DI162" i="13"/>
  <c r="CZ162" i="13"/>
  <c r="DM162" i="13"/>
  <c r="CY162" i="13"/>
  <c r="DK162" i="13"/>
  <c r="CX162" i="13"/>
  <c r="AX162" i="13" s="1"/>
  <c r="DH162" i="13"/>
  <c r="DJ175" i="13"/>
  <c r="DA175" i="13"/>
  <c r="DI175" i="13"/>
  <c r="CZ175" i="13"/>
  <c r="DM175" i="13"/>
  <c r="CY175" i="13"/>
  <c r="DK175" i="13"/>
  <c r="CX175" i="13"/>
  <c r="AX175" i="13" s="1"/>
  <c r="DH175" i="13"/>
  <c r="DK258" i="13"/>
  <c r="CY258" i="13"/>
  <c r="DI258" i="13"/>
  <c r="DH258" i="13"/>
  <c r="CX258" i="13"/>
  <c r="DA258" i="13"/>
  <c r="DL258" i="13"/>
  <c r="DB258" i="13"/>
  <c r="DK128" i="13"/>
  <c r="DA128" i="13"/>
  <c r="DN128" i="13"/>
  <c r="DD128" i="13"/>
  <c r="CY128" i="13"/>
  <c r="DL128" i="13"/>
  <c r="CY130" i="13"/>
  <c r="DK132" i="13"/>
  <c r="DA132" i="13"/>
  <c r="DN132" i="13"/>
  <c r="DD132" i="13"/>
  <c r="DK134" i="13"/>
  <c r="DA134" i="13"/>
  <c r="DN134" i="13"/>
  <c r="DD134" i="13"/>
  <c r="DK136" i="13"/>
  <c r="DA136" i="13"/>
  <c r="DN136" i="13"/>
  <c r="DD136" i="13"/>
  <c r="DL136" i="13"/>
  <c r="DK138" i="13"/>
  <c r="DA138" i="13"/>
  <c r="DN138" i="13"/>
  <c r="DD138" i="13"/>
  <c r="DK140" i="13"/>
  <c r="DA140" i="13"/>
  <c r="DN140" i="13"/>
  <c r="DD140" i="13"/>
  <c r="CY140" i="13"/>
  <c r="DH149" i="13"/>
  <c r="CX149" i="13"/>
  <c r="DI149" i="13"/>
  <c r="DH153" i="13"/>
  <c r="CX153" i="13"/>
  <c r="AY153" i="13" s="1"/>
  <c r="DI153" i="13"/>
  <c r="DL154" i="13"/>
  <c r="DB154" i="13"/>
  <c r="DK154" i="13"/>
  <c r="DA154" i="13"/>
  <c r="DN154" i="13"/>
  <c r="DK161" i="13"/>
  <c r="DC161" i="13"/>
  <c r="CX161" i="13"/>
  <c r="DJ161" i="13"/>
  <c r="DA161" i="13"/>
  <c r="DH161" i="13"/>
  <c r="DM165" i="13"/>
  <c r="DI165" i="13"/>
  <c r="DA165" i="13"/>
  <c r="DL165" i="13"/>
  <c r="DH165" i="13"/>
  <c r="CZ165" i="13"/>
  <c r="DB165" i="13"/>
  <c r="DJ166" i="13"/>
  <c r="DB166" i="13"/>
  <c r="CX166" i="13"/>
  <c r="DM166" i="13"/>
  <c r="DI166" i="13"/>
  <c r="DA166" i="13"/>
  <c r="DC166" i="13"/>
  <c r="DK167" i="13"/>
  <c r="DC167" i="13"/>
  <c r="CY167" i="13"/>
  <c r="DJ167" i="13"/>
  <c r="DB167" i="13"/>
  <c r="CX167" i="13"/>
  <c r="DH167" i="13"/>
  <c r="DL168" i="13"/>
  <c r="DH168" i="13"/>
  <c r="CZ168" i="13"/>
  <c r="DK168" i="13"/>
  <c r="DC168" i="13"/>
  <c r="CY168" i="13"/>
  <c r="DB168" i="13"/>
  <c r="DM169" i="13"/>
  <c r="DI169" i="13"/>
  <c r="DA169" i="13"/>
  <c r="DL169" i="13"/>
  <c r="DH169" i="13"/>
  <c r="CZ169" i="13"/>
  <c r="DB169" i="13"/>
  <c r="DJ170" i="13"/>
  <c r="DB170" i="13"/>
  <c r="CX170" i="13"/>
  <c r="DM170" i="13"/>
  <c r="DI170" i="13"/>
  <c r="DA170" i="13"/>
  <c r="DC170" i="13"/>
  <c r="DM171" i="13"/>
  <c r="DH171" i="13"/>
  <c r="CY171" i="13"/>
  <c r="DK171" i="13"/>
  <c r="DC171" i="13"/>
  <c r="CX171" i="13"/>
  <c r="DI171" i="13"/>
  <c r="DK174" i="13"/>
  <c r="DC174" i="13"/>
  <c r="CX174" i="13"/>
  <c r="DJ174" i="13"/>
  <c r="DA174" i="13"/>
  <c r="DH174" i="13"/>
  <c r="D176" i="13"/>
  <c r="DL178" i="13"/>
  <c r="DI178" i="13"/>
  <c r="DA178" i="13"/>
  <c r="DM178" i="13"/>
  <c r="DH178" i="13"/>
  <c r="CZ178" i="13"/>
  <c r="CY178" i="13"/>
  <c r="AX178" i="13" s="1"/>
  <c r="DK178" i="13"/>
  <c r="DM183" i="13"/>
  <c r="DH183" i="13"/>
  <c r="CY183" i="13"/>
  <c r="DK183" i="13"/>
  <c r="DC183" i="13"/>
  <c r="CX183" i="13"/>
  <c r="DI183" i="13"/>
  <c r="DJ183" i="13"/>
  <c r="CZ183" i="13"/>
  <c r="DM188" i="13"/>
  <c r="DC188" i="13"/>
  <c r="DL188" i="13"/>
  <c r="DB188" i="13"/>
  <c r="DK188" i="13"/>
  <c r="CX188" i="13"/>
  <c r="DA188" i="13"/>
  <c r="DH189" i="13"/>
  <c r="DC189" i="13"/>
  <c r="CX189" i="13"/>
  <c r="DA189" i="13"/>
  <c r="DK189" i="13"/>
  <c r="DL221" i="13"/>
  <c r="DH221" i="13"/>
  <c r="DK221" i="13"/>
  <c r="CY221" i="13"/>
  <c r="DB221" i="13"/>
  <c r="DI221" i="13"/>
  <c r="CX221" i="13"/>
  <c r="DA221" i="13"/>
  <c r="DI224" i="13"/>
  <c r="DA224" i="13"/>
  <c r="DK224" i="13"/>
  <c r="DB224" i="13"/>
  <c r="DH224" i="13"/>
  <c r="CX224" i="13"/>
  <c r="DL224" i="13"/>
  <c r="CY224" i="13"/>
  <c r="AY224" i="13" s="1"/>
  <c r="DI232" i="13"/>
  <c r="DA232" i="13"/>
  <c r="DK232" i="13"/>
  <c r="DB232" i="13"/>
  <c r="DH232" i="13"/>
  <c r="CX232" i="13"/>
  <c r="DL232" i="13"/>
  <c r="CY232" i="13"/>
  <c r="DI240" i="13"/>
  <c r="DA240" i="13"/>
  <c r="DH240" i="13"/>
  <c r="CY240" i="13"/>
  <c r="DK240" i="13"/>
  <c r="DL240" i="13"/>
  <c r="DB240" i="13"/>
  <c r="CX240" i="13"/>
  <c r="DI242" i="13"/>
  <c r="DA242" i="13"/>
  <c r="DH242" i="13"/>
  <c r="CY242" i="13"/>
  <c r="DK242" i="13"/>
  <c r="DL242" i="13"/>
  <c r="DB242" i="13"/>
  <c r="CX242" i="13"/>
  <c r="AY242" i="13" s="1"/>
  <c r="DL243" i="13"/>
  <c r="CX243" i="13"/>
  <c r="DK243" i="13"/>
  <c r="DB243" i="13"/>
  <c r="DI243" i="13"/>
  <c r="DH243" i="13"/>
  <c r="CY243" i="13"/>
  <c r="DA243" i="13"/>
  <c r="DL270" i="13"/>
  <c r="DH270" i="13"/>
  <c r="DK270" i="13"/>
  <c r="CY270" i="13"/>
  <c r="AY270" i="13" s="1"/>
  <c r="DB270" i="13"/>
  <c r="DA270" i="13"/>
  <c r="CX270" i="13"/>
  <c r="DI270" i="13"/>
  <c r="CX13" i="13"/>
  <c r="CX15" i="13"/>
  <c r="CY42" i="13"/>
  <c r="AY42" i="13" s="1"/>
  <c r="CY45" i="13"/>
  <c r="AY45" i="13" s="1"/>
  <c r="CX50" i="13"/>
  <c r="DL56" i="13"/>
  <c r="DC56" i="13"/>
  <c r="DO56" i="13"/>
  <c r="DK56" i="13"/>
  <c r="DB56" i="13"/>
  <c r="DE56" i="13"/>
  <c r="DM56" i="13"/>
  <c r="DL58" i="13"/>
  <c r="DC58" i="13"/>
  <c r="DO58" i="13"/>
  <c r="DK58" i="13"/>
  <c r="DB58" i="13"/>
  <c r="DE58" i="13"/>
  <c r="DM58" i="13"/>
  <c r="D62" i="13"/>
  <c r="CY62" i="13"/>
  <c r="K67" i="13"/>
  <c r="K74" i="13"/>
  <c r="K75" i="13"/>
  <c r="DM88" i="13"/>
  <c r="DI88" i="13"/>
  <c r="DC88" i="13"/>
  <c r="CY88" i="13"/>
  <c r="DL88" i="13"/>
  <c r="DB88" i="13"/>
  <c r="DM89" i="13"/>
  <c r="DI89" i="13"/>
  <c r="DC89" i="13"/>
  <c r="CY89" i="13"/>
  <c r="DL89" i="13"/>
  <c r="DB89" i="13"/>
  <c r="DM90" i="13"/>
  <c r="DI90" i="13"/>
  <c r="DC90" i="13"/>
  <c r="CY90" i="13"/>
  <c r="DL90" i="13"/>
  <c r="DB90" i="13"/>
  <c r="DM91" i="13"/>
  <c r="DI91" i="13"/>
  <c r="DC91" i="13"/>
  <c r="CY91" i="13"/>
  <c r="DL91" i="13"/>
  <c r="DB91" i="13"/>
  <c r="DM92" i="13"/>
  <c r="DI92" i="13"/>
  <c r="DC92" i="13"/>
  <c r="CY92" i="13"/>
  <c r="DL92" i="13"/>
  <c r="DB92" i="13"/>
  <c r="DK93" i="13"/>
  <c r="DD93" i="13"/>
  <c r="DN93" i="13"/>
  <c r="DC93" i="13"/>
  <c r="CY93" i="13"/>
  <c r="DM93" i="13"/>
  <c r="CX97" i="13"/>
  <c r="DH97" i="13"/>
  <c r="DK98" i="13"/>
  <c r="DD98" i="13"/>
  <c r="CY98" i="13"/>
  <c r="AX98" i="13" s="1"/>
  <c r="DN98" i="13"/>
  <c r="DI98" i="13"/>
  <c r="DC98" i="13"/>
  <c r="CX117" i="13"/>
  <c r="DH117" i="13"/>
  <c r="DM118" i="13"/>
  <c r="DI118" i="13"/>
  <c r="DC118" i="13"/>
  <c r="CY118" i="13"/>
  <c r="DL118" i="13"/>
  <c r="DB118" i="13"/>
  <c r="DK119" i="13"/>
  <c r="DD119" i="13"/>
  <c r="DN119" i="13"/>
  <c r="DC119" i="13"/>
  <c r="CY119" i="13"/>
  <c r="DM119" i="13"/>
  <c r="CX122" i="13"/>
  <c r="DH122" i="13"/>
  <c r="DK123" i="13"/>
  <c r="DD123" i="13"/>
  <c r="DN123" i="13"/>
  <c r="DC123" i="13"/>
  <c r="CY123" i="13"/>
  <c r="DM123" i="13"/>
  <c r="DM128" i="13"/>
  <c r="DM132" i="13"/>
  <c r="DM134" i="13"/>
  <c r="DM136" i="13"/>
  <c r="DM138" i="13"/>
  <c r="DM140" i="13"/>
  <c r="DH146" i="13"/>
  <c r="CX146" i="13"/>
  <c r="DI146" i="13"/>
  <c r="D147" i="13"/>
  <c r="DH150" i="13"/>
  <c r="CX150" i="13"/>
  <c r="DI150" i="13"/>
  <c r="D151" i="13"/>
  <c r="DH154" i="13"/>
  <c r="CX154" i="13"/>
  <c r="DI154" i="13"/>
  <c r="F155" i="13"/>
  <c r="DI161" i="13"/>
  <c r="DC165" i="13"/>
  <c r="DH166" i="13"/>
  <c r="DI167" i="13"/>
  <c r="DI168" i="13"/>
  <c r="DC169" i="13"/>
  <c r="DH170" i="13"/>
  <c r="DJ171" i="13"/>
  <c r="DI174" i="13"/>
  <c r="DB178" i="13"/>
  <c r="DJ179" i="13"/>
  <c r="DL179" i="13"/>
  <c r="DC179" i="13"/>
  <c r="CY179" i="13"/>
  <c r="DM179" i="13"/>
  <c r="DH179" i="13"/>
  <c r="CZ179" i="13"/>
  <c r="DK179" i="13"/>
  <c r="CX179" i="13"/>
  <c r="AX179" i="13" s="1"/>
  <c r="DI179" i="13"/>
  <c r="D180" i="13"/>
  <c r="D182" i="13"/>
  <c r="DJ195" i="13"/>
  <c r="DA195" i="13"/>
  <c r="DI195" i="13"/>
  <c r="CZ195" i="13"/>
  <c r="AX195" i="13" s="1"/>
  <c r="DC195" i="13"/>
  <c r="DH195" i="13"/>
  <c r="DM195" i="13"/>
  <c r="DK195" i="13"/>
  <c r="CY195" i="13"/>
  <c r="DJ201" i="13"/>
  <c r="CZ201" i="13"/>
  <c r="CX201" i="13"/>
  <c r="AH201" i="13" s="1"/>
  <c r="DK201" i="13"/>
  <c r="D246" i="13"/>
  <c r="DI253" i="13"/>
  <c r="CY253" i="13"/>
  <c r="DH253" i="13"/>
  <c r="CX253" i="13"/>
  <c r="AY253" i="13" s="1"/>
  <c r="DL253" i="13"/>
  <c r="DK253" i="13"/>
  <c r="DA253" i="13"/>
  <c r="DB253" i="13"/>
  <c r="DK130" i="13"/>
  <c r="DA130" i="13"/>
  <c r="DN130" i="13"/>
  <c r="DD130" i="13"/>
  <c r="DL130" i="13"/>
  <c r="CY132" i="13"/>
  <c r="DL132" i="13"/>
  <c r="CY134" i="13"/>
  <c r="DL134" i="13"/>
  <c r="CY136" i="13"/>
  <c r="CY138" i="13"/>
  <c r="DL138" i="13"/>
  <c r="DL140" i="13"/>
  <c r="DL150" i="13"/>
  <c r="DB150" i="13"/>
  <c r="DK150" i="13"/>
  <c r="DA150" i="13"/>
  <c r="CY13" i="13"/>
  <c r="CY15" i="13"/>
  <c r="F54" i="13"/>
  <c r="CY48" i="13"/>
  <c r="DH48" i="13"/>
  <c r="CY50" i="13"/>
  <c r="DH62" i="13"/>
  <c r="F64" i="13"/>
  <c r="D94" i="13"/>
  <c r="AX95" i="13"/>
  <c r="D96" i="13"/>
  <c r="D100" i="13"/>
  <c r="AX101" i="13"/>
  <c r="D102" i="13"/>
  <c r="D104" i="13"/>
  <c r="AX105" i="13"/>
  <c r="D106" i="13"/>
  <c r="D108" i="13"/>
  <c r="AX109" i="13"/>
  <c r="D110" i="13"/>
  <c r="D112" i="13"/>
  <c r="AX113" i="13"/>
  <c r="D114" i="13"/>
  <c r="D116" i="13"/>
  <c r="D120" i="13"/>
  <c r="D124" i="13"/>
  <c r="D127" i="13"/>
  <c r="AX128" i="13"/>
  <c r="DB128" i="13"/>
  <c r="DI128" i="13"/>
  <c r="D129" i="13"/>
  <c r="AX130" i="13"/>
  <c r="DB130" i="13"/>
  <c r="DI130" i="13"/>
  <c r="D131" i="13"/>
  <c r="AX132" i="13"/>
  <c r="DB132" i="13"/>
  <c r="DI132" i="13"/>
  <c r="D133" i="13"/>
  <c r="AX134" i="13"/>
  <c r="DB134" i="13"/>
  <c r="DI134" i="13"/>
  <c r="D135" i="13"/>
  <c r="AX136" i="13"/>
  <c r="DB136" i="13"/>
  <c r="DI136" i="13"/>
  <c r="D137" i="13"/>
  <c r="AX138" i="13"/>
  <c r="DB138" i="13"/>
  <c r="DI138" i="13"/>
  <c r="D139" i="13"/>
  <c r="AX140" i="13"/>
  <c r="DB140" i="13"/>
  <c r="DI140" i="13"/>
  <c r="D141" i="13"/>
  <c r="DH147" i="13"/>
  <c r="CX147" i="13"/>
  <c r="DI147" i="13"/>
  <c r="D148" i="13"/>
  <c r="DC150" i="13"/>
  <c r="DH151" i="13"/>
  <c r="CX151" i="13"/>
  <c r="DI151" i="13"/>
  <c r="D152" i="13"/>
  <c r="DC154" i="13"/>
  <c r="DK160" i="13"/>
  <c r="DA160" i="13"/>
  <c r="AX160" i="13" s="1"/>
  <c r="DJ160" i="13"/>
  <c r="CZ160" i="13"/>
  <c r="DH160" i="13"/>
  <c r="CY161" i="13"/>
  <c r="DM161" i="13"/>
  <c r="F164" i="13"/>
  <c r="D164" i="13" s="1"/>
  <c r="CX165" i="13"/>
  <c r="DJ165" i="13"/>
  <c r="CY166" i="13"/>
  <c r="DK166" i="13"/>
  <c r="CZ167" i="13"/>
  <c r="DL167" i="13"/>
  <c r="CX168" i="13"/>
  <c r="AX168" i="13" s="1"/>
  <c r="DJ168" i="13"/>
  <c r="CX169" i="13"/>
  <c r="DJ169" i="13"/>
  <c r="CY170" i="13"/>
  <c r="DK170" i="13"/>
  <c r="CZ171" i="13"/>
  <c r="DM173" i="13"/>
  <c r="DH173" i="13"/>
  <c r="CY173" i="13"/>
  <c r="DK173" i="13"/>
  <c r="DC173" i="13"/>
  <c r="CX173" i="13"/>
  <c r="AX173" i="13" s="1"/>
  <c r="DI173" i="13"/>
  <c r="CY174" i="13"/>
  <c r="DM174" i="13"/>
  <c r="DC178" i="13"/>
  <c r="DA183" i="13"/>
  <c r="DM189" i="13"/>
  <c r="DM194" i="13"/>
  <c r="DI194" i="13"/>
  <c r="DA194" i="13"/>
  <c r="DL194" i="13"/>
  <c r="DH194" i="13"/>
  <c r="CZ194" i="13"/>
  <c r="DC194" i="13"/>
  <c r="DJ194" i="13"/>
  <c r="CX194" i="13"/>
  <c r="DB194" i="13"/>
  <c r="CY194" i="13"/>
  <c r="DI228" i="13"/>
  <c r="DA228" i="13"/>
  <c r="DK228" i="13"/>
  <c r="DB228" i="13"/>
  <c r="DH228" i="13"/>
  <c r="CX228" i="13"/>
  <c r="AY228" i="13" s="1"/>
  <c r="DL228" i="13"/>
  <c r="CY228" i="13"/>
  <c r="DI236" i="13"/>
  <c r="DA236" i="13"/>
  <c r="DK236" i="13"/>
  <c r="DB236" i="13"/>
  <c r="DH236" i="13"/>
  <c r="CX236" i="13"/>
  <c r="AY236" i="13" s="1"/>
  <c r="DL236" i="13"/>
  <c r="CY236" i="13"/>
  <c r="DL241" i="13"/>
  <c r="CX241" i="13"/>
  <c r="DK241" i="13"/>
  <c r="DB241" i="13"/>
  <c r="DI241" i="13"/>
  <c r="DH241" i="13"/>
  <c r="CY241" i="13"/>
  <c r="DA241" i="13"/>
  <c r="DI244" i="13"/>
  <c r="DA244" i="13"/>
  <c r="DH244" i="13"/>
  <c r="CY244" i="13"/>
  <c r="DK244" i="13"/>
  <c r="DL244" i="13"/>
  <c r="CX244" i="13"/>
  <c r="AY244" i="13" s="1"/>
  <c r="CY52" i="13"/>
  <c r="CX56" i="13"/>
  <c r="CX58" i="13"/>
  <c r="CY61" i="13"/>
  <c r="CY63" i="13"/>
  <c r="AY63" i="13" s="1"/>
  <c r="CX88" i="13"/>
  <c r="CX89" i="13"/>
  <c r="CX90" i="13"/>
  <c r="AX90" i="13" s="1"/>
  <c r="CX91" i="13"/>
  <c r="CX92" i="13"/>
  <c r="CX118" i="13"/>
  <c r="D146" i="13"/>
  <c r="DM192" i="13"/>
  <c r="DI192" i="13"/>
  <c r="DA192" i="13"/>
  <c r="DL192" i="13"/>
  <c r="DH192" i="13"/>
  <c r="CZ192" i="13"/>
  <c r="DK192" i="13"/>
  <c r="CY192" i="13"/>
  <c r="AX192" i="13" s="1"/>
  <c r="DB192" i="13"/>
  <c r="DJ192" i="13"/>
  <c r="CZ202" i="13"/>
  <c r="CX202" i="13"/>
  <c r="AH202" i="13" s="1"/>
  <c r="DK202" i="13"/>
  <c r="D212" i="13"/>
  <c r="DL222" i="13"/>
  <c r="DH222" i="13"/>
  <c r="DK222" i="13"/>
  <c r="CY222" i="13"/>
  <c r="AY222" i="13" s="1"/>
  <c r="DA222" i="13"/>
  <c r="CX222" i="13"/>
  <c r="AY229" i="13"/>
  <c r="AY237" i="13"/>
  <c r="DI245" i="13"/>
  <c r="CY245" i="13"/>
  <c r="DH245" i="13"/>
  <c r="CX245" i="13"/>
  <c r="DL245" i="13"/>
  <c r="DK245" i="13"/>
  <c r="DA245" i="13"/>
  <c r="DB245" i="13"/>
  <c r="D254" i="13"/>
  <c r="DK257" i="13"/>
  <c r="CY257" i="13"/>
  <c r="AY257" i="13" s="1"/>
  <c r="DA257" i="13"/>
  <c r="DI257" i="13"/>
  <c r="CX257" i="13"/>
  <c r="DH257" i="13"/>
  <c r="DL257" i="13"/>
  <c r="DB257" i="13"/>
  <c r="DL268" i="13"/>
  <c r="DH268" i="13"/>
  <c r="DK268" i="13"/>
  <c r="CY268" i="13"/>
  <c r="DB268" i="13"/>
  <c r="DA268" i="13"/>
  <c r="AY268" i="13" s="1"/>
  <c r="DI268" i="13"/>
  <c r="CX268" i="13"/>
  <c r="CY56" i="13"/>
  <c r="CY58" i="13"/>
  <c r="DJ185" i="13"/>
  <c r="DA185" i="13"/>
  <c r="DI185" i="13"/>
  <c r="CZ185" i="13"/>
  <c r="AX185" i="13" s="1"/>
  <c r="DC185" i="13"/>
  <c r="DH185" i="13"/>
  <c r="CY185" i="13"/>
  <c r="DM187" i="13"/>
  <c r="DC187" i="13"/>
  <c r="AX187" i="13" s="1"/>
  <c r="DL187" i="13"/>
  <c r="DB187" i="13"/>
  <c r="DH187" i="13"/>
  <c r="DK187" i="13"/>
  <c r="DA187" i="13"/>
  <c r="DM193" i="13"/>
  <c r="DI193" i="13"/>
  <c r="DA193" i="13"/>
  <c r="DL193" i="13"/>
  <c r="DH193" i="13"/>
  <c r="CZ193" i="13"/>
  <c r="DJ193" i="13"/>
  <c r="CX193" i="13"/>
  <c r="DK193" i="13"/>
  <c r="CY193" i="13"/>
  <c r="D204" i="13"/>
  <c r="DL220" i="13"/>
  <c r="DH220" i="13"/>
  <c r="DK220" i="13"/>
  <c r="CY220" i="13"/>
  <c r="AY220" i="13" s="1"/>
  <c r="DA220" i="13"/>
  <c r="CX220" i="13"/>
  <c r="DI223" i="13"/>
  <c r="DA223" i="13"/>
  <c r="DK223" i="13"/>
  <c r="DB223" i="13"/>
  <c r="DH223" i="13"/>
  <c r="CX223" i="13"/>
  <c r="AY223" i="13" s="1"/>
  <c r="CY223" i="13"/>
  <c r="DI227" i="13"/>
  <c r="DA227" i="13"/>
  <c r="DK227" i="13"/>
  <c r="DB227" i="13"/>
  <c r="DH227" i="13"/>
  <c r="CX227" i="13"/>
  <c r="CY227" i="13"/>
  <c r="DI231" i="13"/>
  <c r="DA231" i="13"/>
  <c r="DK231" i="13"/>
  <c r="DB231" i="13"/>
  <c r="DH231" i="13"/>
  <c r="CX231" i="13"/>
  <c r="CY231" i="13"/>
  <c r="DI235" i="13"/>
  <c r="DA235" i="13"/>
  <c r="DK235" i="13"/>
  <c r="DB235" i="13"/>
  <c r="DH235" i="13"/>
  <c r="CX235" i="13"/>
  <c r="CY235" i="13"/>
  <c r="DL239" i="13"/>
  <c r="CX239" i="13"/>
  <c r="DK239" i="13"/>
  <c r="DB239" i="13"/>
  <c r="DI239" i="13"/>
  <c r="DH239" i="13"/>
  <c r="CY239" i="13"/>
  <c r="DA239" i="13"/>
  <c r="AY258" i="13"/>
  <c r="D203" i="13"/>
  <c r="DI226" i="13"/>
  <c r="DA226" i="13"/>
  <c r="DK226" i="13"/>
  <c r="DB226" i="13"/>
  <c r="DL226" i="13"/>
  <c r="DI230" i="13"/>
  <c r="DA230" i="13"/>
  <c r="DK230" i="13"/>
  <c r="DB230" i="13"/>
  <c r="DL230" i="13"/>
  <c r="DI234" i="13"/>
  <c r="DA234" i="13"/>
  <c r="DK234" i="13"/>
  <c r="DB234" i="13"/>
  <c r="DL234" i="13"/>
  <c r="DI238" i="13"/>
  <c r="DA238" i="13"/>
  <c r="DK238" i="13"/>
  <c r="DB238" i="13"/>
  <c r="DL238" i="13"/>
  <c r="DK261" i="13"/>
  <c r="CY261" i="13"/>
  <c r="DA261" i="13"/>
  <c r="DI261" i="13"/>
  <c r="CX261" i="13"/>
  <c r="DH261" i="13"/>
  <c r="DB261" i="13"/>
  <c r="DL272" i="13"/>
  <c r="DH272" i="13"/>
  <c r="DK272" i="13"/>
  <c r="CY272" i="13"/>
  <c r="DB272" i="13"/>
  <c r="DA272" i="13"/>
  <c r="CX272" i="13"/>
  <c r="DI272" i="13"/>
  <c r="DK285" i="13"/>
  <c r="CY285" i="13"/>
  <c r="DI285" i="13"/>
  <c r="DH285" i="13"/>
  <c r="CX285" i="13"/>
  <c r="AY285" i="13" s="1"/>
  <c r="DB285" i="13"/>
  <c r="DA285" i="13"/>
  <c r="DL285" i="13"/>
  <c r="DK289" i="13"/>
  <c r="CY289" i="13"/>
  <c r="DI289" i="13"/>
  <c r="DH289" i="13"/>
  <c r="CX289" i="13"/>
  <c r="AY289" i="13" s="1"/>
  <c r="DB289" i="13"/>
  <c r="DA289" i="13"/>
  <c r="DL289" i="13"/>
  <c r="D186" i="13"/>
  <c r="D190" i="13"/>
  <c r="DM191" i="13"/>
  <c r="DA191" i="13"/>
  <c r="DK191" i="13"/>
  <c r="CX191" i="13"/>
  <c r="D196" i="13"/>
  <c r="AY221" i="13"/>
  <c r="DI225" i="13"/>
  <c r="DA225" i="13"/>
  <c r="AY225" i="13" s="1"/>
  <c r="DK225" i="13"/>
  <c r="DB225" i="13"/>
  <c r="DL225" i="13"/>
  <c r="CY226" i="13"/>
  <c r="AY226" i="13" s="1"/>
  <c r="DI229" i="13"/>
  <c r="DA229" i="13"/>
  <c r="DK229" i="13"/>
  <c r="DB229" i="13"/>
  <c r="DL229" i="13"/>
  <c r="CY230" i="13"/>
  <c r="AY230" i="13" s="1"/>
  <c r="DI233" i="13"/>
  <c r="DA233" i="13"/>
  <c r="AY233" i="13" s="1"/>
  <c r="DK233" i="13"/>
  <c r="DB233" i="13"/>
  <c r="DL233" i="13"/>
  <c r="CY234" i="13"/>
  <c r="AY234" i="13" s="1"/>
  <c r="DI237" i="13"/>
  <c r="DA237" i="13"/>
  <c r="DK237" i="13"/>
  <c r="DB237" i="13"/>
  <c r="DL237" i="13"/>
  <c r="CY238" i="13"/>
  <c r="AY238" i="13" s="1"/>
  <c r="DI249" i="13"/>
  <c r="CY249" i="13"/>
  <c r="DH249" i="13"/>
  <c r="CX249" i="13"/>
  <c r="DL249" i="13"/>
  <c r="DK249" i="13"/>
  <c r="D250" i="13"/>
  <c r="DK262" i="13"/>
  <c r="CY262" i="13"/>
  <c r="DI262" i="13"/>
  <c r="DH262" i="13"/>
  <c r="CX262" i="13"/>
  <c r="DA262" i="13"/>
  <c r="DL262" i="13"/>
  <c r="DL266" i="13"/>
  <c r="DH266" i="13"/>
  <c r="DK266" i="13"/>
  <c r="CY266" i="13"/>
  <c r="DB266" i="13"/>
  <c r="DA266" i="13"/>
  <c r="AY266" i="13" s="1"/>
  <c r="DI266" i="13"/>
  <c r="CX266" i="13"/>
  <c r="DL269" i="13"/>
  <c r="DH269" i="13"/>
  <c r="DK269" i="13"/>
  <c r="CY269" i="13"/>
  <c r="DI269" i="13"/>
  <c r="CX269" i="13"/>
  <c r="DA269" i="13"/>
  <c r="DG239" i="13"/>
  <c r="CW239" i="13"/>
  <c r="DG241" i="13"/>
  <c r="CW241" i="13"/>
  <c r="DG243" i="13"/>
  <c r="CW243" i="13"/>
  <c r="D248" i="13"/>
  <c r="D252" i="13"/>
  <c r="DK256" i="13"/>
  <c r="DA256" i="13"/>
  <c r="DL256" i="13"/>
  <c r="CY256" i="13"/>
  <c r="DI256" i="13"/>
  <c r="CX256" i="13"/>
  <c r="DH256" i="13"/>
  <c r="AY261" i="13"/>
  <c r="DL265" i="13"/>
  <c r="DH265" i="13"/>
  <c r="DK265" i="13"/>
  <c r="CY265" i="13"/>
  <c r="DI265" i="13"/>
  <c r="CX265" i="13"/>
  <c r="AY265" i="13" s="1"/>
  <c r="DA265" i="13"/>
  <c r="AY269" i="13"/>
  <c r="DK277" i="13"/>
  <c r="CY277" i="13"/>
  <c r="DI277" i="13"/>
  <c r="DH277" i="13"/>
  <c r="CX277" i="13"/>
  <c r="AY277" i="13" s="1"/>
  <c r="DB277" i="13"/>
  <c r="DA277" i="13"/>
  <c r="DK293" i="13"/>
  <c r="CY293" i="13"/>
  <c r="DI293" i="13"/>
  <c r="DH293" i="13"/>
  <c r="CX293" i="13"/>
  <c r="AY293" i="13" s="1"/>
  <c r="DB293" i="13"/>
  <c r="DA293" i="13"/>
  <c r="D304" i="13"/>
  <c r="AY240" i="13"/>
  <c r="D247" i="13"/>
  <c r="D251" i="13"/>
  <c r="D255" i="13"/>
  <c r="DK259" i="13"/>
  <c r="CY259" i="13"/>
  <c r="DH259" i="13"/>
  <c r="CX259" i="13"/>
  <c r="DL259" i="13"/>
  <c r="DB259" i="13"/>
  <c r="DK260" i="13"/>
  <c r="CY260" i="13"/>
  <c r="AY260" i="13" s="1"/>
  <c r="DL260" i="13"/>
  <c r="DB260" i="13"/>
  <c r="DA260" i="13"/>
  <c r="DK263" i="13"/>
  <c r="CY263" i="13"/>
  <c r="DH263" i="13"/>
  <c r="CX263" i="13"/>
  <c r="AY263" i="13" s="1"/>
  <c r="DL263" i="13"/>
  <c r="DB263" i="13"/>
  <c r="DL264" i="13"/>
  <c r="DH264" i="13"/>
  <c r="DK264" i="13"/>
  <c r="CY264" i="13"/>
  <c r="AY264" i="13" s="1"/>
  <c r="DB264" i="13"/>
  <c r="DA264" i="13"/>
  <c r="DK281" i="13"/>
  <c r="CY281" i="13"/>
  <c r="DI281" i="13"/>
  <c r="DH281" i="13"/>
  <c r="CX281" i="13"/>
  <c r="DB281" i="13"/>
  <c r="DA281" i="13"/>
  <c r="AY281" i="13" s="1"/>
  <c r="DK297" i="13"/>
  <c r="CY297" i="13"/>
  <c r="DI297" i="13"/>
  <c r="DH297" i="13"/>
  <c r="CX297" i="13"/>
  <c r="AY297" i="13" s="1"/>
  <c r="DB297" i="13"/>
  <c r="DA297" i="13"/>
  <c r="DL271" i="13"/>
  <c r="DH271" i="13"/>
  <c r="DK271" i="13"/>
  <c r="CY271" i="13"/>
  <c r="CX271" i="13"/>
  <c r="AY271" i="13" s="1"/>
  <c r="DI271" i="13"/>
  <c r="DL273" i="13"/>
  <c r="DH273" i="13"/>
  <c r="DK273" i="13"/>
  <c r="CY273" i="13"/>
  <c r="AY273" i="13" s="1"/>
  <c r="CX273" i="13"/>
  <c r="DI273" i="13"/>
  <c r="DK275" i="13"/>
  <c r="CY275" i="13"/>
  <c r="AY275" i="13" s="1"/>
  <c r="DL275" i="13"/>
  <c r="DB275" i="13"/>
  <c r="DA275" i="13"/>
  <c r="DK276" i="13"/>
  <c r="CY276" i="13"/>
  <c r="DA276" i="13"/>
  <c r="DI276" i="13"/>
  <c r="CX276" i="13"/>
  <c r="AY276" i="13" s="1"/>
  <c r="DK278" i="13"/>
  <c r="CY278" i="13"/>
  <c r="DH278" i="13"/>
  <c r="CX278" i="13"/>
  <c r="DL278" i="13"/>
  <c r="DB278" i="13"/>
  <c r="DK279" i="13"/>
  <c r="CY279" i="13"/>
  <c r="AY279" i="13" s="1"/>
  <c r="DL279" i="13"/>
  <c r="DB279" i="13"/>
  <c r="DA279" i="13"/>
  <c r="DK280" i="13"/>
  <c r="CY280" i="13"/>
  <c r="DA280" i="13"/>
  <c r="DI280" i="13"/>
  <c r="CX280" i="13"/>
  <c r="AY280" i="13" s="1"/>
  <c r="DK282" i="13"/>
  <c r="CY282" i="13"/>
  <c r="DH282" i="13"/>
  <c r="CX282" i="13"/>
  <c r="AY282" i="13" s="1"/>
  <c r="DL282" i="13"/>
  <c r="DB282" i="13"/>
  <c r="DK283" i="13"/>
  <c r="CY283" i="13"/>
  <c r="AY283" i="13" s="1"/>
  <c r="DL283" i="13"/>
  <c r="DB283" i="13"/>
  <c r="DA283" i="13"/>
  <c r="DK284" i="13"/>
  <c r="CY284" i="13"/>
  <c r="DA284" i="13"/>
  <c r="DI284" i="13"/>
  <c r="CX284" i="13"/>
  <c r="AY284" i="13" s="1"/>
  <c r="DK286" i="13"/>
  <c r="CY286" i="13"/>
  <c r="DH286" i="13"/>
  <c r="CX286" i="13"/>
  <c r="AY286" i="13" s="1"/>
  <c r="DL286" i="13"/>
  <c r="DB286" i="13"/>
  <c r="DK287" i="13"/>
  <c r="CY287" i="13"/>
  <c r="AY287" i="13" s="1"/>
  <c r="DL287" i="13"/>
  <c r="DB287" i="13"/>
  <c r="DA287" i="13"/>
  <c r="DK288" i="13"/>
  <c r="CY288" i="13"/>
  <c r="DA288" i="13"/>
  <c r="DI288" i="13"/>
  <c r="CX288" i="13"/>
  <c r="AY288" i="13" s="1"/>
  <c r="DK290" i="13"/>
  <c r="CY290" i="13"/>
  <c r="DH290" i="13"/>
  <c r="CX290" i="13"/>
  <c r="AY290" i="13" s="1"/>
  <c r="DL290" i="13"/>
  <c r="DB290" i="13"/>
  <c r="DK291" i="13"/>
  <c r="CY291" i="13"/>
  <c r="AY291" i="13" s="1"/>
  <c r="DL291" i="13"/>
  <c r="DB291" i="13"/>
  <c r="DA291" i="13"/>
  <c r="DK292" i="13"/>
  <c r="CY292" i="13"/>
  <c r="DA292" i="13"/>
  <c r="DI292" i="13"/>
  <c r="CX292" i="13"/>
  <c r="AY292" i="13" s="1"/>
  <c r="DK294" i="13"/>
  <c r="CY294" i="13"/>
  <c r="DH294" i="13"/>
  <c r="CX294" i="13"/>
  <c r="DL294" i="13"/>
  <c r="DB294" i="13"/>
  <c r="DK295" i="13"/>
  <c r="CY295" i="13"/>
  <c r="AY295" i="13" s="1"/>
  <c r="DL295" i="13"/>
  <c r="DB295" i="13"/>
  <c r="DA295" i="13"/>
  <c r="DK296" i="13"/>
  <c r="CY296" i="13"/>
  <c r="DA296" i="13"/>
  <c r="DI296" i="13"/>
  <c r="CX296" i="13"/>
  <c r="AY296" i="13" s="1"/>
  <c r="AY272" i="13"/>
  <c r="DH275" i="13"/>
  <c r="DL276" i="13"/>
  <c r="DA278" i="13"/>
  <c r="DH279" i="13"/>
  <c r="DL280" i="13"/>
  <c r="DA282" i="13"/>
  <c r="DH283" i="13"/>
  <c r="DL284" i="13"/>
  <c r="DA286" i="13"/>
  <c r="DH287" i="13"/>
  <c r="DL288" i="13"/>
  <c r="DA290" i="13"/>
  <c r="DH291" i="13"/>
  <c r="DL292" i="13"/>
  <c r="DA294" i="13"/>
  <c r="DH295" i="13"/>
  <c r="DL296" i="13"/>
  <c r="AS309" i="13"/>
  <c r="DK298" i="13"/>
  <c r="CY298" i="13"/>
  <c r="DB298" i="13"/>
  <c r="DL298" i="13"/>
  <c r="D310" i="13"/>
  <c r="CW312" i="13"/>
  <c r="DH312" i="13"/>
  <c r="CV312" i="13"/>
  <c r="AS312" i="13" s="1"/>
  <c r="AS313" i="13"/>
  <c r="CX298" i="13"/>
  <c r="DH298" i="13"/>
  <c r="CW310" i="13"/>
  <c r="DH310" i="13"/>
  <c r="CV310" i="13"/>
  <c r="AS311" i="13"/>
  <c r="AY55" i="13" l="1"/>
  <c r="DI250" i="13"/>
  <c r="CY250" i="13"/>
  <c r="DH250" i="13"/>
  <c r="CX250" i="13"/>
  <c r="DA250" i="13"/>
  <c r="DL250" i="13"/>
  <c r="DB250" i="13"/>
  <c r="DK250" i="13"/>
  <c r="CX203" i="13"/>
  <c r="AH203" i="13" s="1"/>
  <c r="DK203" i="13"/>
  <c r="CZ203" i="13"/>
  <c r="DJ203" i="13"/>
  <c r="DK204" i="13"/>
  <c r="DJ204" i="13"/>
  <c r="CX204" i="13"/>
  <c r="CZ204" i="13"/>
  <c r="DM120" i="13"/>
  <c r="DI120" i="13"/>
  <c r="DB120" i="13"/>
  <c r="DL120" i="13"/>
  <c r="DA120" i="13"/>
  <c r="DN120" i="13"/>
  <c r="DC120" i="13"/>
  <c r="DK120" i="13"/>
  <c r="CY120" i="13"/>
  <c r="DD120" i="13"/>
  <c r="DL151" i="13"/>
  <c r="DB151" i="13"/>
  <c r="AY151" i="13" s="1"/>
  <c r="DK151" i="13"/>
  <c r="DA151" i="13"/>
  <c r="DN151" i="13"/>
  <c r="DM151" i="13"/>
  <c r="DD151" i="13"/>
  <c r="DC151" i="13"/>
  <c r="DO62" i="13"/>
  <c r="DK62" i="13"/>
  <c r="DB62" i="13"/>
  <c r="AY62" i="13" s="1"/>
  <c r="DN62" i="13"/>
  <c r="DE62" i="13"/>
  <c r="DA62" i="13"/>
  <c r="DM62" i="13"/>
  <c r="DL62" i="13"/>
  <c r="DD62" i="13"/>
  <c r="DC62" i="13"/>
  <c r="DL35" i="13"/>
  <c r="DB35" i="13"/>
  <c r="DO35" i="13"/>
  <c r="DE35" i="13"/>
  <c r="DC35" i="13"/>
  <c r="DD35" i="13"/>
  <c r="DM35" i="13"/>
  <c r="DN35" i="13"/>
  <c r="DI247" i="13"/>
  <c r="CY247" i="13"/>
  <c r="DH247" i="13"/>
  <c r="CX247" i="13"/>
  <c r="AY247" i="13" s="1"/>
  <c r="DB247" i="13"/>
  <c r="DA247" i="13"/>
  <c r="DK247" i="13"/>
  <c r="DL247" i="13"/>
  <c r="AY241" i="13"/>
  <c r="AX89" i="13"/>
  <c r="AX194" i="13"/>
  <c r="DK139" i="13"/>
  <c r="DA139" i="13"/>
  <c r="DN139" i="13"/>
  <c r="DD139" i="13"/>
  <c r="DL139" i="13"/>
  <c r="CY139" i="13"/>
  <c r="DI139" i="13"/>
  <c r="DB139" i="13"/>
  <c r="DC139" i="13"/>
  <c r="DM139" i="13"/>
  <c r="DK137" i="13"/>
  <c r="DA137" i="13"/>
  <c r="DN137" i="13"/>
  <c r="DD137" i="13"/>
  <c r="DL137" i="13"/>
  <c r="CY137" i="13"/>
  <c r="AX137" i="13" s="1"/>
  <c r="DI137" i="13"/>
  <c r="DB137" i="13"/>
  <c r="DC137" i="13"/>
  <c r="DM137" i="13"/>
  <c r="DK133" i="13"/>
  <c r="DA133" i="13"/>
  <c r="DN133" i="13"/>
  <c r="DD133" i="13"/>
  <c r="DL133" i="13"/>
  <c r="CY133" i="13"/>
  <c r="DI133" i="13"/>
  <c r="DB133" i="13"/>
  <c r="DC133" i="13"/>
  <c r="DM133" i="13"/>
  <c r="DK131" i="13"/>
  <c r="DA131" i="13"/>
  <c r="DN131" i="13"/>
  <c r="DD131" i="13"/>
  <c r="DL131" i="13"/>
  <c r="CY131" i="13"/>
  <c r="AX131" i="13" s="1"/>
  <c r="DI131" i="13"/>
  <c r="DB131" i="13"/>
  <c r="DC131" i="13"/>
  <c r="DM131" i="13"/>
  <c r="DK127" i="13"/>
  <c r="DA127" i="13"/>
  <c r="DN127" i="13"/>
  <c r="DD127" i="13"/>
  <c r="DL127" i="13"/>
  <c r="CY127" i="13"/>
  <c r="DI127" i="13"/>
  <c r="DB127" i="13"/>
  <c r="DC127" i="13"/>
  <c r="DM127" i="13"/>
  <c r="DK116" i="13"/>
  <c r="DA116" i="13"/>
  <c r="DN116" i="13"/>
  <c r="DD116" i="13"/>
  <c r="DL116" i="13"/>
  <c r="CY116" i="13"/>
  <c r="DC116" i="13"/>
  <c r="DI116" i="13"/>
  <c r="DB116" i="13"/>
  <c r="DM116" i="13"/>
  <c r="DK112" i="13"/>
  <c r="DA112" i="13"/>
  <c r="DN112" i="13"/>
  <c r="DD112" i="13"/>
  <c r="DL112" i="13"/>
  <c r="CY112" i="13"/>
  <c r="DC112" i="13"/>
  <c r="DI112" i="13"/>
  <c r="DB112" i="13"/>
  <c r="DM112" i="13"/>
  <c r="DK104" i="13"/>
  <c r="DA104" i="13"/>
  <c r="DN104" i="13"/>
  <c r="DD104" i="13"/>
  <c r="DL104" i="13"/>
  <c r="CY104" i="13"/>
  <c r="DC104" i="13"/>
  <c r="DI104" i="13"/>
  <c r="DB104" i="13"/>
  <c r="DM104" i="13"/>
  <c r="DK100" i="13"/>
  <c r="DA100" i="13"/>
  <c r="DN100" i="13"/>
  <c r="DD100" i="13"/>
  <c r="DL100" i="13"/>
  <c r="CY100" i="13"/>
  <c r="DC100" i="13"/>
  <c r="DI100" i="13"/>
  <c r="DB100" i="13"/>
  <c r="DM100" i="13"/>
  <c r="DK94" i="13"/>
  <c r="DA94" i="13"/>
  <c r="DN94" i="13"/>
  <c r="DD94" i="13"/>
  <c r="DL94" i="13"/>
  <c r="CY94" i="13"/>
  <c r="DC94" i="13"/>
  <c r="DM94" i="13"/>
  <c r="DB94" i="13"/>
  <c r="DI94" i="13"/>
  <c r="DI246" i="13"/>
  <c r="CY246" i="13"/>
  <c r="DH246" i="13"/>
  <c r="CX246" i="13"/>
  <c r="DA246" i="13"/>
  <c r="DL246" i="13"/>
  <c r="DB246" i="13"/>
  <c r="DK246" i="13"/>
  <c r="AX183" i="13"/>
  <c r="AS310" i="13"/>
  <c r="AY298" i="13"/>
  <c r="AY259" i="13"/>
  <c r="DI255" i="13"/>
  <c r="CY255" i="13"/>
  <c r="DH255" i="13"/>
  <c r="CX255" i="13"/>
  <c r="AY255" i="13" s="1"/>
  <c r="DB255" i="13"/>
  <c r="DA255" i="13"/>
  <c r="DK255" i="13"/>
  <c r="DL255" i="13"/>
  <c r="AY256" i="13"/>
  <c r="AY243" i="13"/>
  <c r="AY239" i="13"/>
  <c r="AY249" i="13"/>
  <c r="AX191" i="13"/>
  <c r="DK190" i="13"/>
  <c r="DA190" i="13"/>
  <c r="DH190" i="13"/>
  <c r="CX190" i="13"/>
  <c r="DC190" i="13"/>
  <c r="DL190" i="13"/>
  <c r="DM190" i="13"/>
  <c r="DB190" i="13"/>
  <c r="AY235" i="13"/>
  <c r="AX193" i="13"/>
  <c r="AY245" i="13"/>
  <c r="AX91" i="13"/>
  <c r="AY52" i="13"/>
  <c r="DM124" i="13"/>
  <c r="DI124" i="13"/>
  <c r="DB124" i="13"/>
  <c r="DL124" i="13"/>
  <c r="DA124" i="13"/>
  <c r="DN124" i="13"/>
  <c r="DC124" i="13"/>
  <c r="DK124" i="13"/>
  <c r="DD124" i="13"/>
  <c r="CY124" i="13"/>
  <c r="DK114" i="13"/>
  <c r="DA114" i="13"/>
  <c r="DN114" i="13"/>
  <c r="DD114" i="13"/>
  <c r="DL114" i="13"/>
  <c r="CY114" i="13"/>
  <c r="DC114" i="13"/>
  <c r="DI114" i="13"/>
  <c r="DB114" i="13"/>
  <c r="DM114" i="13"/>
  <c r="DK110" i="13"/>
  <c r="DA110" i="13"/>
  <c r="DN110" i="13"/>
  <c r="DD110" i="13"/>
  <c r="DL110" i="13"/>
  <c r="CY110" i="13"/>
  <c r="DC110" i="13"/>
  <c r="DI110" i="13"/>
  <c r="DB110" i="13"/>
  <c r="AX110" i="13" s="1"/>
  <c r="DM110" i="13"/>
  <c r="DK106" i="13"/>
  <c r="DA106" i="13"/>
  <c r="DN106" i="13"/>
  <c r="DD106" i="13"/>
  <c r="DL106" i="13"/>
  <c r="CY106" i="13"/>
  <c r="DC106" i="13"/>
  <c r="DI106" i="13"/>
  <c r="DB106" i="13"/>
  <c r="DM106" i="13"/>
  <c r="DK102" i="13"/>
  <c r="DA102" i="13"/>
  <c r="DN102" i="13"/>
  <c r="DD102" i="13"/>
  <c r="DL102" i="13"/>
  <c r="CY102" i="13"/>
  <c r="DC102" i="13"/>
  <c r="DI102" i="13"/>
  <c r="DB102" i="13"/>
  <c r="DM102" i="13"/>
  <c r="DK96" i="13"/>
  <c r="DA96" i="13"/>
  <c r="DN96" i="13"/>
  <c r="DD96" i="13"/>
  <c r="DL96" i="13"/>
  <c r="CY96" i="13"/>
  <c r="DC96" i="13"/>
  <c r="DM96" i="13"/>
  <c r="DB96" i="13"/>
  <c r="DI96" i="13"/>
  <c r="AY48" i="13"/>
  <c r="DM180" i="13"/>
  <c r="DH180" i="13"/>
  <c r="CY180" i="13"/>
  <c r="DK180" i="13"/>
  <c r="DC180" i="13"/>
  <c r="CX180" i="13"/>
  <c r="DJ180" i="13"/>
  <c r="CZ180" i="13"/>
  <c r="DI180" i="13"/>
  <c r="DA180" i="13"/>
  <c r="AX123" i="13"/>
  <c r="AX119" i="13"/>
  <c r="AX117" i="13"/>
  <c r="AX97" i="13"/>
  <c r="AY50" i="13"/>
  <c r="AY13" i="13"/>
  <c r="AX189" i="13"/>
  <c r="AX188" i="13"/>
  <c r="AX174" i="13"/>
  <c r="AX171" i="13"/>
  <c r="AX167" i="13"/>
  <c r="AY149" i="13"/>
  <c r="DN59" i="13"/>
  <c r="DE59" i="13"/>
  <c r="DA59" i="13"/>
  <c r="AY59" i="13" s="1"/>
  <c r="DM59" i="13"/>
  <c r="DD59" i="13"/>
  <c r="DK59" i="13"/>
  <c r="DC59" i="13"/>
  <c r="DB59" i="13"/>
  <c r="DL59" i="13"/>
  <c r="DO59" i="13"/>
  <c r="D64" i="13"/>
  <c r="DN49" i="13"/>
  <c r="DE49" i="13"/>
  <c r="DA49" i="13"/>
  <c r="DM49" i="13"/>
  <c r="DD49" i="13"/>
  <c r="DK49" i="13"/>
  <c r="DC49" i="13"/>
  <c r="DB49" i="13"/>
  <c r="DO49" i="13"/>
  <c r="DL49" i="13"/>
  <c r="AY294" i="13"/>
  <c r="AY278" i="13"/>
  <c r="DI251" i="13"/>
  <c r="CY251" i="13"/>
  <c r="DH251" i="13"/>
  <c r="CX251" i="13"/>
  <c r="DB251" i="13"/>
  <c r="DA251" i="13"/>
  <c r="DL251" i="13"/>
  <c r="DK251" i="13"/>
  <c r="DM186" i="13"/>
  <c r="DH186" i="13"/>
  <c r="CY186" i="13"/>
  <c r="DK186" i="13"/>
  <c r="DC186" i="13"/>
  <c r="CX186" i="13"/>
  <c r="DA186" i="13"/>
  <c r="DI186" i="13"/>
  <c r="DJ186" i="13"/>
  <c r="CZ186" i="13"/>
  <c r="DL146" i="13"/>
  <c r="DB146" i="13"/>
  <c r="D155" i="13"/>
  <c r="DK146" i="13"/>
  <c r="DA146" i="13"/>
  <c r="DC146" i="13"/>
  <c r="DN146" i="13"/>
  <c r="DM146" i="13"/>
  <c r="DD146" i="13"/>
  <c r="DL152" i="13"/>
  <c r="DB152" i="13"/>
  <c r="DK152" i="13"/>
  <c r="DA152" i="13"/>
  <c r="DN152" i="13"/>
  <c r="DM152" i="13"/>
  <c r="DD152" i="13"/>
  <c r="AY152" i="13" s="1"/>
  <c r="DC152" i="13"/>
  <c r="DL147" i="13"/>
  <c r="DB147" i="13"/>
  <c r="AY147" i="13" s="1"/>
  <c r="DK147" i="13"/>
  <c r="DA147" i="13"/>
  <c r="DM147" i="13"/>
  <c r="DN147" i="13"/>
  <c r="DD147" i="13"/>
  <c r="DC147" i="13"/>
  <c r="AX172" i="13"/>
  <c r="DI252" i="13"/>
  <c r="CY252" i="13"/>
  <c r="DH252" i="13"/>
  <c r="CX252" i="13"/>
  <c r="DK252" i="13"/>
  <c r="DB252" i="13"/>
  <c r="DA252" i="13"/>
  <c r="DL252" i="13"/>
  <c r="AY227" i="13"/>
  <c r="AX118" i="13"/>
  <c r="AY58" i="13"/>
  <c r="DL148" i="13"/>
  <c r="DB148" i="13"/>
  <c r="DK148" i="13"/>
  <c r="DA148" i="13"/>
  <c r="AY148" i="13" s="1"/>
  <c r="DN148" i="13"/>
  <c r="DM148" i="13"/>
  <c r="DD148" i="13"/>
  <c r="DC148" i="13"/>
  <c r="DK135" i="13"/>
  <c r="DA135" i="13"/>
  <c r="DN135" i="13"/>
  <c r="DD135" i="13"/>
  <c r="DL135" i="13"/>
  <c r="CY135" i="13"/>
  <c r="AX135" i="13" s="1"/>
  <c r="DI135" i="13"/>
  <c r="DB135" i="13"/>
  <c r="DC135" i="13"/>
  <c r="DM135" i="13"/>
  <c r="DK129" i="13"/>
  <c r="DA129" i="13"/>
  <c r="DN129" i="13"/>
  <c r="DD129" i="13"/>
  <c r="DL129" i="13"/>
  <c r="CY129" i="13"/>
  <c r="DC129" i="13"/>
  <c r="DI129" i="13"/>
  <c r="DB129" i="13"/>
  <c r="DM129" i="13"/>
  <c r="DK108" i="13"/>
  <c r="DA108" i="13"/>
  <c r="DN108" i="13"/>
  <c r="DD108" i="13"/>
  <c r="DL108" i="13"/>
  <c r="CY108" i="13"/>
  <c r="DC108" i="13"/>
  <c r="DI108" i="13"/>
  <c r="DB108" i="13"/>
  <c r="DM108" i="13"/>
  <c r="AX122" i="13"/>
  <c r="AX93" i="13"/>
  <c r="AX170" i="13"/>
  <c r="AX166" i="13"/>
  <c r="DI248" i="13"/>
  <c r="CY248" i="13"/>
  <c r="DH248" i="13"/>
  <c r="CX248" i="13"/>
  <c r="AY248" i="13" s="1"/>
  <c r="DK248" i="13"/>
  <c r="DB248" i="13"/>
  <c r="DA248" i="13"/>
  <c r="DL248" i="13"/>
  <c r="AY262" i="13"/>
  <c r="DM196" i="13"/>
  <c r="DH196" i="13"/>
  <c r="CY196" i="13"/>
  <c r="DK196" i="13"/>
  <c r="DC196" i="13"/>
  <c r="CX196" i="13"/>
  <c r="DA196" i="13"/>
  <c r="DI196" i="13"/>
  <c r="CZ196" i="13"/>
  <c r="DJ196" i="13"/>
  <c r="AY231" i="13"/>
  <c r="DI254" i="13"/>
  <c r="CY254" i="13"/>
  <c r="DH254" i="13"/>
  <c r="CX254" i="13"/>
  <c r="DA254" i="13"/>
  <c r="DL254" i="13"/>
  <c r="DB254" i="13"/>
  <c r="DK254" i="13"/>
  <c r="AX92" i="13"/>
  <c r="AX88" i="13"/>
  <c r="AY56" i="13"/>
  <c r="AX169" i="13"/>
  <c r="AX165" i="13"/>
  <c r="DK182" i="13"/>
  <c r="DC182" i="13"/>
  <c r="CY182" i="13"/>
  <c r="DJ182" i="13"/>
  <c r="DB182" i="13"/>
  <c r="CX182" i="13"/>
  <c r="DI182" i="13"/>
  <c r="DL182" i="13"/>
  <c r="CZ182" i="13"/>
  <c r="DH182" i="13"/>
  <c r="DA182" i="13"/>
  <c r="DM182" i="13"/>
  <c r="AY154" i="13"/>
  <c r="AY150" i="13"/>
  <c r="AY146" i="13"/>
  <c r="AY15" i="13"/>
  <c r="AY232" i="13"/>
  <c r="AX161" i="13"/>
  <c r="AX120" i="13"/>
  <c r="DN55" i="13"/>
  <c r="DE55" i="13"/>
  <c r="DA55" i="13"/>
  <c r="DM55" i="13"/>
  <c r="DD55" i="13"/>
  <c r="DK55" i="13"/>
  <c r="DC55" i="13"/>
  <c r="D60" i="13"/>
  <c r="A350" i="13" s="1"/>
  <c r="DB55" i="13"/>
  <c r="DL55" i="13"/>
  <c r="DO55" i="13"/>
  <c r="AX124" i="13"/>
  <c r="AY41" i="13"/>
  <c r="D36" i="13"/>
  <c r="DL19" i="13"/>
  <c r="B350" i="13" s="1"/>
  <c r="DB19" i="13"/>
  <c r="AY19" i="13" s="1"/>
  <c r="DO19" i="13"/>
  <c r="DE19" i="13"/>
  <c r="DD19" i="13"/>
  <c r="DC19" i="13"/>
  <c r="DN19" i="13"/>
  <c r="DM19" i="13"/>
  <c r="AX184" i="13"/>
  <c r="DM61" i="13"/>
  <c r="DD61" i="13"/>
  <c r="DL61" i="13"/>
  <c r="DC61" i="13"/>
  <c r="DK61" i="13"/>
  <c r="DE61" i="13"/>
  <c r="DB61" i="13"/>
  <c r="DO61" i="13"/>
  <c r="DN61" i="13"/>
  <c r="DA61" i="13"/>
  <c r="AY61" i="13" s="1"/>
  <c r="DN47" i="13"/>
  <c r="DE47" i="13"/>
  <c r="DA47" i="13"/>
  <c r="DM47" i="13"/>
  <c r="DD47" i="13"/>
  <c r="AY47" i="13" s="1"/>
  <c r="DK47" i="13"/>
  <c r="DC47" i="13"/>
  <c r="DB47" i="13"/>
  <c r="DL47" i="13"/>
  <c r="DO47" i="13"/>
  <c r="AX181" i="13"/>
  <c r="AH204" i="13" l="1"/>
  <c r="AX186" i="13"/>
  <c r="AX182" i="13"/>
  <c r="AY254" i="13"/>
  <c r="AX108" i="13"/>
  <c r="AX96" i="13"/>
  <c r="AX106" i="13"/>
  <c r="AX114" i="13"/>
  <c r="AY246" i="13"/>
  <c r="AX94" i="13"/>
  <c r="AX104" i="13"/>
  <c r="AX116" i="13"/>
  <c r="AY250" i="13"/>
  <c r="AX196" i="13"/>
  <c r="AY252" i="13"/>
  <c r="AY251" i="13"/>
  <c r="AX180" i="13"/>
  <c r="AX129" i="13"/>
  <c r="AY49" i="13"/>
  <c r="AX102" i="13"/>
  <c r="AX190" i="13"/>
  <c r="AX100" i="13"/>
  <c r="AX112" i="13"/>
  <c r="AX127" i="13"/>
  <c r="AX133" i="13"/>
  <c r="AX139" i="13"/>
  <c r="AY35" i="13"/>
  <c r="DI313" i="12" l="1"/>
  <c r="CX313" i="12"/>
  <c r="F313" i="12"/>
  <c r="CW313" i="12" s="1"/>
  <c r="E313" i="12"/>
  <c r="D313" i="12" s="1"/>
  <c r="DI312" i="12"/>
  <c r="DH312" i="12"/>
  <c r="DG312" i="12"/>
  <c r="CX312" i="12"/>
  <c r="CV312" i="12"/>
  <c r="AS312" i="12" s="1"/>
  <c r="F312" i="12"/>
  <c r="CW312" i="12" s="1"/>
  <c r="E312" i="12"/>
  <c r="D312" i="12"/>
  <c r="DI311" i="12"/>
  <c r="CX311" i="12"/>
  <c r="CW311" i="12"/>
  <c r="F311" i="12"/>
  <c r="E311" i="12"/>
  <c r="DI310" i="12"/>
  <c r="DH310" i="12"/>
  <c r="DG310" i="12"/>
  <c r="CX310" i="12"/>
  <c r="CV310" i="12"/>
  <c r="AS310" i="12"/>
  <c r="F310" i="12"/>
  <c r="CW310" i="12" s="1"/>
  <c r="E310" i="12"/>
  <c r="D310" i="12"/>
  <c r="DI309" i="12"/>
  <c r="CX309" i="12"/>
  <c r="F309" i="12"/>
  <c r="CW309" i="12" s="1"/>
  <c r="E309" i="12"/>
  <c r="D309" i="12" s="1"/>
  <c r="AX304" i="12"/>
  <c r="AW304" i="12"/>
  <c r="AV304" i="12"/>
  <c r="AU304" i="12"/>
  <c r="AT304" i="12"/>
  <c r="AP304" i="12"/>
  <c r="AO304" i="12"/>
  <c r="AN304" i="12"/>
  <c r="AM304" i="12"/>
  <c r="AL304" i="12"/>
  <c r="AK304" i="12"/>
  <c r="AJ304" i="12"/>
  <c r="AI304" i="12"/>
  <c r="AH304" i="12"/>
  <c r="AG304" i="12"/>
  <c r="AF304" i="12"/>
  <c r="AE304" i="12"/>
  <c r="AD304" i="12"/>
  <c r="AC304" i="12"/>
  <c r="AB304" i="12"/>
  <c r="AA304" i="12"/>
  <c r="Z304" i="12"/>
  <c r="Y304" i="12"/>
  <c r="X304" i="12"/>
  <c r="W304" i="12"/>
  <c r="V304" i="12"/>
  <c r="U304" i="12"/>
  <c r="T304" i="12"/>
  <c r="S304" i="12"/>
  <c r="R304" i="12"/>
  <c r="Q304" i="12"/>
  <c r="P304" i="12"/>
  <c r="O304" i="12"/>
  <c r="N304" i="12"/>
  <c r="M304" i="12"/>
  <c r="L304" i="12"/>
  <c r="K304" i="12"/>
  <c r="J304" i="12"/>
  <c r="I304" i="12"/>
  <c r="H304" i="12"/>
  <c r="G304" i="12"/>
  <c r="F304" i="12"/>
  <c r="E304" i="12"/>
  <c r="D304" i="12" s="1"/>
  <c r="AX303" i="12"/>
  <c r="AW303" i="12"/>
  <c r="AV303" i="12"/>
  <c r="AU303" i="12"/>
  <c r="AT303" i="12"/>
  <c r="AP303" i="12"/>
  <c r="AO303" i="12"/>
  <c r="AN303" i="12"/>
  <c r="AM303" i="12"/>
  <c r="AL303" i="12"/>
  <c r="AK303" i="12"/>
  <c r="AJ303" i="12"/>
  <c r="AI303" i="12"/>
  <c r="AH303" i="12"/>
  <c r="AG303" i="12"/>
  <c r="AF303" i="12"/>
  <c r="AE303" i="12"/>
  <c r="AD303" i="12"/>
  <c r="AC303" i="12"/>
  <c r="AB303" i="12"/>
  <c r="AA303" i="12"/>
  <c r="Z303" i="12"/>
  <c r="Y303" i="12"/>
  <c r="X303" i="12"/>
  <c r="W303" i="12"/>
  <c r="V303" i="12"/>
  <c r="U303" i="12"/>
  <c r="T303" i="12"/>
  <c r="S303" i="12"/>
  <c r="R303" i="12"/>
  <c r="Q303" i="12"/>
  <c r="P303" i="12"/>
  <c r="O303" i="12"/>
  <c r="N303" i="12"/>
  <c r="M303" i="12"/>
  <c r="L303" i="12"/>
  <c r="K303" i="12"/>
  <c r="J303" i="12"/>
  <c r="F303" i="12" s="1"/>
  <c r="I303" i="12"/>
  <c r="H303" i="12"/>
  <c r="G303" i="12"/>
  <c r="E303" i="12"/>
  <c r="AX302" i="12"/>
  <c r="AW302" i="12"/>
  <c r="AV302" i="12"/>
  <c r="AU302" i="12"/>
  <c r="AT302" i="12"/>
  <c r="AP302" i="12"/>
  <c r="AO302" i="12"/>
  <c r="AN302" i="12"/>
  <c r="AM302" i="12"/>
  <c r="AL302" i="12"/>
  <c r="AK302" i="12"/>
  <c r="AJ302" i="12"/>
  <c r="AI302" i="12"/>
  <c r="AH302" i="12"/>
  <c r="AG302" i="12"/>
  <c r="AF302" i="12"/>
  <c r="AE302" i="12"/>
  <c r="AD302" i="12"/>
  <c r="AC302" i="12"/>
  <c r="AB302" i="12"/>
  <c r="AA302" i="12"/>
  <c r="Z302" i="12"/>
  <c r="Y302" i="12"/>
  <c r="X302" i="12"/>
  <c r="W302" i="12"/>
  <c r="V302" i="12"/>
  <c r="U302" i="12"/>
  <c r="T302" i="12"/>
  <c r="S302" i="12"/>
  <c r="R302" i="12"/>
  <c r="Q302" i="12"/>
  <c r="P302" i="12"/>
  <c r="O302" i="12"/>
  <c r="N302" i="12"/>
  <c r="M302" i="12"/>
  <c r="L302" i="12"/>
  <c r="K302" i="12"/>
  <c r="J302" i="12"/>
  <c r="I302" i="12"/>
  <c r="E302" i="12" s="1"/>
  <c r="D302" i="12" s="1"/>
  <c r="H302" i="12"/>
  <c r="G302" i="12"/>
  <c r="F302" i="12"/>
  <c r="AX301" i="12"/>
  <c r="AW301" i="12"/>
  <c r="AV301" i="12"/>
  <c r="AU301" i="12"/>
  <c r="AT301" i="12"/>
  <c r="AP301" i="12"/>
  <c r="AO301" i="12"/>
  <c r="AN301" i="12"/>
  <c r="AM301" i="12"/>
  <c r="AL301" i="12"/>
  <c r="AK301" i="12"/>
  <c r="AJ301" i="12"/>
  <c r="AI301" i="12"/>
  <c r="AH301" i="12"/>
  <c r="AG301" i="12"/>
  <c r="AF301" i="12"/>
  <c r="AE301" i="12"/>
  <c r="AD301" i="12"/>
  <c r="AC301" i="12"/>
  <c r="AB301" i="12"/>
  <c r="AA301" i="12"/>
  <c r="Z301" i="12"/>
  <c r="Y301" i="12"/>
  <c r="X301" i="12"/>
  <c r="W301" i="12"/>
  <c r="V301" i="12"/>
  <c r="U301" i="12"/>
  <c r="T301" i="12"/>
  <c r="S301" i="12"/>
  <c r="R301" i="12"/>
  <c r="Q301" i="12"/>
  <c r="P301" i="12"/>
  <c r="O301" i="12"/>
  <c r="N301" i="12"/>
  <c r="M301" i="12"/>
  <c r="L301" i="12"/>
  <c r="K301" i="12"/>
  <c r="J301" i="12"/>
  <c r="I301" i="12"/>
  <c r="H301" i="12"/>
  <c r="G301" i="12"/>
  <c r="F301" i="12"/>
  <c r="E301" i="12"/>
  <c r="D301" i="12" s="1"/>
  <c r="AX300" i="12"/>
  <c r="AW300" i="12"/>
  <c r="AV300" i="12"/>
  <c r="AU300" i="12"/>
  <c r="AT300" i="12"/>
  <c r="AS300" i="12"/>
  <c r="AP300" i="12"/>
  <c r="AO300" i="12"/>
  <c r="AN300" i="12"/>
  <c r="AM300" i="12"/>
  <c r="AL300" i="12"/>
  <c r="AK300" i="12"/>
  <c r="AJ300" i="12"/>
  <c r="AI300" i="12"/>
  <c r="AH300" i="12"/>
  <c r="AG300" i="12"/>
  <c r="AF300" i="12"/>
  <c r="AE300" i="12"/>
  <c r="AD300" i="12"/>
  <c r="AC300" i="12"/>
  <c r="AB300" i="12"/>
  <c r="AA300" i="12"/>
  <c r="Z300" i="12"/>
  <c r="Y300" i="12"/>
  <c r="X300" i="12"/>
  <c r="W300" i="12"/>
  <c r="V300" i="12"/>
  <c r="U300" i="12"/>
  <c r="T300" i="12"/>
  <c r="S300" i="12"/>
  <c r="R300" i="12"/>
  <c r="Q300" i="12"/>
  <c r="P300" i="12"/>
  <c r="O300" i="12"/>
  <c r="N300" i="12"/>
  <c r="M300" i="12"/>
  <c r="L300" i="12"/>
  <c r="K300" i="12"/>
  <c r="J300" i="12"/>
  <c r="I300" i="12"/>
  <c r="H300" i="12"/>
  <c r="G300" i="12"/>
  <c r="E300" i="12" s="1"/>
  <c r="F300" i="12"/>
  <c r="AX299" i="12"/>
  <c r="AW299" i="12"/>
  <c r="AV299" i="12"/>
  <c r="AU299" i="12"/>
  <c r="AT299" i="12"/>
  <c r="AS299" i="12"/>
  <c r="AR299" i="12"/>
  <c r="AQ299" i="12"/>
  <c r="AP299" i="12"/>
  <c r="AO299" i="12"/>
  <c r="AN299" i="12"/>
  <c r="AM299" i="12"/>
  <c r="AL299" i="12"/>
  <c r="AK299" i="12"/>
  <c r="AJ299" i="12"/>
  <c r="AI299" i="12"/>
  <c r="AH299" i="12"/>
  <c r="AG299" i="12"/>
  <c r="AF299" i="12"/>
  <c r="AE299" i="12"/>
  <c r="AD299" i="12"/>
  <c r="AC299" i="12"/>
  <c r="AB299" i="12"/>
  <c r="AA299" i="12"/>
  <c r="Z299" i="12"/>
  <c r="Y299" i="12"/>
  <c r="X299" i="12"/>
  <c r="W299" i="12"/>
  <c r="V299" i="12"/>
  <c r="U299" i="12"/>
  <c r="T299" i="12"/>
  <c r="S299" i="12"/>
  <c r="R299" i="12"/>
  <c r="Q299" i="12"/>
  <c r="P299" i="12"/>
  <c r="O299" i="12"/>
  <c r="N299" i="12"/>
  <c r="M299" i="12"/>
  <c r="L299" i="12"/>
  <c r="K299" i="12"/>
  <c r="J299" i="12"/>
  <c r="I299" i="12"/>
  <c r="E299" i="12" s="1"/>
  <c r="D299" i="12" s="1"/>
  <c r="H299" i="12"/>
  <c r="G299" i="12"/>
  <c r="F299" i="12"/>
  <c r="DJ298" i="12"/>
  <c r="CZ298" i="12"/>
  <c r="F298" i="12"/>
  <c r="CW298" i="12" s="1"/>
  <c r="E298" i="12"/>
  <c r="DJ297" i="12"/>
  <c r="DG297" i="12"/>
  <c r="CZ297" i="12"/>
  <c r="CY297" i="12"/>
  <c r="CX297" i="12"/>
  <c r="F297" i="12"/>
  <c r="CW297" i="12" s="1"/>
  <c r="E297" i="12"/>
  <c r="D297" i="12" s="1"/>
  <c r="DB297" i="12" s="1"/>
  <c r="DJ296" i="12"/>
  <c r="CZ296" i="12"/>
  <c r="F296" i="12"/>
  <c r="CW296" i="12" s="1"/>
  <c r="E296" i="12"/>
  <c r="D296" i="12" s="1"/>
  <c r="DJ295" i="12"/>
  <c r="CZ295" i="12"/>
  <c r="F295" i="12"/>
  <c r="E295" i="12"/>
  <c r="DJ294" i="12"/>
  <c r="CZ294" i="12"/>
  <c r="F294" i="12"/>
  <c r="CW294" i="12" s="1"/>
  <c r="E294" i="12"/>
  <c r="DJ293" i="12"/>
  <c r="DG293" i="12"/>
  <c r="CZ293" i="12"/>
  <c r="CY293" i="12"/>
  <c r="CX293" i="12"/>
  <c r="F293" i="12"/>
  <c r="CW293" i="12" s="1"/>
  <c r="E293" i="12"/>
  <c r="D293" i="12" s="1"/>
  <c r="DB293" i="12" s="1"/>
  <c r="DK292" i="12"/>
  <c r="DJ292" i="12"/>
  <c r="CZ292" i="12"/>
  <c r="CY292" i="12"/>
  <c r="F292" i="12"/>
  <c r="CW292" i="12" s="1"/>
  <c r="E292" i="12"/>
  <c r="D292" i="12" s="1"/>
  <c r="DJ291" i="12"/>
  <c r="CZ291" i="12"/>
  <c r="F291" i="12"/>
  <c r="E291" i="12"/>
  <c r="D291" i="12" s="1"/>
  <c r="DJ290" i="12"/>
  <c r="DG290" i="12"/>
  <c r="DB290" i="12"/>
  <c r="CZ290" i="12"/>
  <c r="CX290" i="12"/>
  <c r="F290" i="12"/>
  <c r="CW290" i="12" s="1"/>
  <c r="E290" i="12"/>
  <c r="D290" i="12" s="1"/>
  <c r="DK290" i="12" s="1"/>
  <c r="DL289" i="12"/>
  <c r="DK289" i="12"/>
  <c r="DJ289" i="12"/>
  <c r="DG289" i="12"/>
  <c r="DB289" i="12"/>
  <c r="CZ289" i="12"/>
  <c r="CX289" i="12"/>
  <c r="F289" i="12"/>
  <c r="CW289" i="12" s="1"/>
  <c r="E289" i="12"/>
  <c r="D289" i="12" s="1"/>
  <c r="DL288" i="12"/>
  <c r="DK288" i="12"/>
  <c r="DJ288" i="12"/>
  <c r="DG288" i="12"/>
  <c r="DB288" i="12"/>
  <c r="CZ288" i="12"/>
  <c r="CX288" i="12"/>
  <c r="F288" i="12"/>
  <c r="CW288" i="12" s="1"/>
  <c r="E288" i="12"/>
  <c r="D288" i="12" s="1"/>
  <c r="DL287" i="12"/>
  <c r="DK287" i="12"/>
  <c r="DJ287" i="12"/>
  <c r="DG287" i="12"/>
  <c r="DB287" i="12"/>
  <c r="CZ287" i="12"/>
  <c r="CX287" i="12"/>
  <c r="F287" i="12"/>
  <c r="CW287" i="12" s="1"/>
  <c r="E287" i="12"/>
  <c r="D287" i="12" s="1"/>
  <c r="DJ286" i="12"/>
  <c r="DG286" i="12"/>
  <c r="CZ286" i="12"/>
  <c r="F286" i="12"/>
  <c r="CW286" i="12" s="1"/>
  <c r="E286" i="12"/>
  <c r="DJ285" i="12"/>
  <c r="DG285" i="12"/>
  <c r="CZ285" i="12"/>
  <c r="F285" i="12"/>
  <c r="CW285" i="12" s="1"/>
  <c r="E285" i="12"/>
  <c r="DJ284" i="12"/>
  <c r="DG284" i="12"/>
  <c r="CZ284" i="12"/>
  <c r="F284" i="12"/>
  <c r="CW284" i="12" s="1"/>
  <c r="E284" i="12"/>
  <c r="DJ283" i="12"/>
  <c r="DG283" i="12"/>
  <c r="CZ283" i="12"/>
  <c r="F283" i="12"/>
  <c r="CW283" i="12" s="1"/>
  <c r="E283" i="12"/>
  <c r="DJ282" i="12"/>
  <c r="DG282" i="12"/>
  <c r="CZ282" i="12"/>
  <c r="F282" i="12"/>
  <c r="CW282" i="12" s="1"/>
  <c r="E282" i="12"/>
  <c r="DL281" i="12"/>
  <c r="DJ281" i="12"/>
  <c r="DG281" i="12"/>
  <c r="DB281" i="12"/>
  <c r="CZ281" i="12"/>
  <c r="CW281" i="12"/>
  <c r="F281" i="12"/>
  <c r="E281" i="12"/>
  <c r="D281" i="12"/>
  <c r="DJ280" i="12"/>
  <c r="CZ280" i="12"/>
  <c r="CW280" i="12"/>
  <c r="F280" i="12"/>
  <c r="DG280" i="12" s="1"/>
  <c r="E280" i="12"/>
  <c r="D280" i="12" s="1"/>
  <c r="DJ279" i="12"/>
  <c r="DB279" i="12"/>
  <c r="DA279" i="12"/>
  <c r="CZ279" i="12"/>
  <c r="CW279" i="12"/>
  <c r="F279" i="12"/>
  <c r="DG279" i="12" s="1"/>
  <c r="E279" i="12"/>
  <c r="D279" i="12"/>
  <c r="DJ278" i="12"/>
  <c r="CZ278" i="12"/>
  <c r="CW278" i="12"/>
  <c r="F278" i="12"/>
  <c r="DG278" i="12" s="1"/>
  <c r="E278" i="12"/>
  <c r="D278" i="12" s="1"/>
  <c r="DJ277" i="12"/>
  <c r="DB277" i="12"/>
  <c r="DA277" i="12"/>
  <c r="CZ277" i="12"/>
  <c r="CW277" i="12"/>
  <c r="F277" i="12"/>
  <c r="DG277" i="12" s="1"/>
  <c r="E277" i="12"/>
  <c r="D277" i="12"/>
  <c r="DJ276" i="12"/>
  <c r="CZ276" i="12"/>
  <c r="CW276" i="12"/>
  <c r="F276" i="12"/>
  <c r="DG276" i="12" s="1"/>
  <c r="E276" i="12"/>
  <c r="D276" i="12" s="1"/>
  <c r="DJ275" i="12"/>
  <c r="DB275" i="12"/>
  <c r="DA275" i="12"/>
  <c r="CZ275" i="12"/>
  <c r="CW275" i="12"/>
  <c r="F275" i="12"/>
  <c r="DG275" i="12" s="1"/>
  <c r="E275" i="12"/>
  <c r="D275" i="12"/>
  <c r="DJ274" i="12"/>
  <c r="CZ274" i="12"/>
  <c r="CW274" i="12"/>
  <c r="F274" i="12"/>
  <c r="DG274" i="12" s="1"/>
  <c r="E274" i="12"/>
  <c r="D274" i="12" s="1"/>
  <c r="DJ273" i="12"/>
  <c r="DI273" i="12"/>
  <c r="DH273" i="12"/>
  <c r="CZ273" i="12"/>
  <c r="CX273" i="12"/>
  <c r="CW273" i="12"/>
  <c r="F273" i="12"/>
  <c r="DG273" i="12" s="1"/>
  <c r="E273" i="12"/>
  <c r="D273" i="12" s="1"/>
  <c r="DJ272" i="12"/>
  <c r="DI272" i="12"/>
  <c r="DA272" i="12"/>
  <c r="CZ272" i="12"/>
  <c r="CW272" i="12"/>
  <c r="F272" i="12"/>
  <c r="DG272" i="12" s="1"/>
  <c r="E272" i="12"/>
  <c r="D272" i="12"/>
  <c r="DL271" i="12"/>
  <c r="DJ271" i="12"/>
  <c r="DA271" i="12"/>
  <c r="CZ271" i="12"/>
  <c r="CW271" i="12"/>
  <c r="F271" i="12"/>
  <c r="DG271" i="12" s="1"/>
  <c r="E271" i="12"/>
  <c r="D271" i="12"/>
  <c r="DB271" i="12" s="1"/>
  <c r="DJ270" i="12"/>
  <c r="CZ270" i="12"/>
  <c r="CW270" i="12"/>
  <c r="F270" i="12"/>
  <c r="DG270" i="12" s="1"/>
  <c r="E270" i="12"/>
  <c r="D270" i="12"/>
  <c r="DJ269" i="12"/>
  <c r="CZ269" i="12"/>
  <c r="CX269" i="12"/>
  <c r="CW269" i="12"/>
  <c r="F269" i="12"/>
  <c r="DG269" i="12" s="1"/>
  <c r="E269" i="12"/>
  <c r="D269" i="12" s="1"/>
  <c r="DJ268" i="12"/>
  <c r="DI268" i="12"/>
  <c r="DA268" i="12"/>
  <c r="CZ268" i="12"/>
  <c r="CW268" i="12"/>
  <c r="F268" i="12"/>
  <c r="DG268" i="12" s="1"/>
  <c r="E268" i="12"/>
  <c r="D268" i="12"/>
  <c r="DL267" i="12"/>
  <c r="DJ267" i="12"/>
  <c r="DB267" i="12"/>
  <c r="DA267" i="12"/>
  <c r="CZ267" i="12"/>
  <c r="CW267" i="12"/>
  <c r="F267" i="12"/>
  <c r="DG267" i="12" s="1"/>
  <c r="E267" i="12"/>
  <c r="D267" i="12"/>
  <c r="DJ266" i="12"/>
  <c r="CZ266" i="12"/>
  <c r="CW266" i="12"/>
  <c r="F266" i="12"/>
  <c r="DG266" i="12" s="1"/>
  <c r="E266" i="12"/>
  <c r="D266" i="12" s="1"/>
  <c r="DJ265" i="12"/>
  <c r="CZ265" i="12"/>
  <c r="CW265" i="12"/>
  <c r="F265" i="12"/>
  <c r="DG265" i="12" s="1"/>
  <c r="E265" i="12"/>
  <c r="D265" i="12" s="1"/>
  <c r="DJ264" i="12"/>
  <c r="CZ264" i="12"/>
  <c r="CW264" i="12"/>
  <c r="F264" i="12"/>
  <c r="DG264" i="12" s="1"/>
  <c r="E264" i="12"/>
  <c r="D264" i="12"/>
  <c r="DJ263" i="12"/>
  <c r="DB263" i="12"/>
  <c r="CZ263" i="12"/>
  <c r="CW263" i="12"/>
  <c r="F263" i="12"/>
  <c r="DG263" i="12" s="1"/>
  <c r="E263" i="12"/>
  <c r="D263" i="12" s="1"/>
  <c r="DJ262" i="12"/>
  <c r="CZ262" i="12"/>
  <c r="CW262" i="12"/>
  <c r="F262" i="12"/>
  <c r="DG262" i="12" s="1"/>
  <c r="E262" i="12"/>
  <c r="D262" i="12" s="1"/>
  <c r="DJ261" i="12"/>
  <c r="DB261" i="12"/>
  <c r="CZ261" i="12"/>
  <c r="CW261" i="12"/>
  <c r="F261" i="12"/>
  <c r="DG261" i="12" s="1"/>
  <c r="E261" i="12"/>
  <c r="D261" i="12" s="1"/>
  <c r="DJ260" i="12"/>
  <c r="CZ260" i="12"/>
  <c r="CW260" i="12"/>
  <c r="F260" i="12"/>
  <c r="DG260" i="12" s="1"/>
  <c r="E260" i="12"/>
  <c r="D260" i="12" s="1"/>
  <c r="DJ259" i="12"/>
  <c r="DB259" i="12"/>
  <c r="CZ259" i="12"/>
  <c r="CW259" i="12"/>
  <c r="F259" i="12"/>
  <c r="DG259" i="12" s="1"/>
  <c r="E259" i="12"/>
  <c r="D259" i="12" s="1"/>
  <c r="DJ258" i="12"/>
  <c r="CZ258" i="12"/>
  <c r="CW258" i="12"/>
  <c r="F258" i="12"/>
  <c r="DG258" i="12" s="1"/>
  <c r="E258" i="12"/>
  <c r="D258" i="12" s="1"/>
  <c r="DJ257" i="12"/>
  <c r="CZ257" i="12"/>
  <c r="CW257" i="12"/>
  <c r="F257" i="12"/>
  <c r="DG257" i="12" s="1"/>
  <c r="E257" i="12"/>
  <c r="D257" i="12" s="1"/>
  <c r="DI256" i="12"/>
  <c r="F256" i="12"/>
  <c r="E256" i="12"/>
  <c r="D256" i="12" s="1"/>
  <c r="F255" i="12"/>
  <c r="E255" i="12"/>
  <c r="D255" i="12" s="1"/>
  <c r="DH255" i="12" s="1"/>
  <c r="F254" i="12"/>
  <c r="E254" i="12"/>
  <c r="D254" i="12"/>
  <c r="CX253" i="12"/>
  <c r="F253" i="12"/>
  <c r="E253" i="12"/>
  <c r="D253" i="12" s="1"/>
  <c r="DH252" i="12"/>
  <c r="F252" i="12"/>
  <c r="E252" i="12"/>
  <c r="D252" i="12" s="1"/>
  <c r="CY251" i="12"/>
  <c r="F251" i="12"/>
  <c r="E251" i="12"/>
  <c r="D251" i="12" s="1"/>
  <c r="F250" i="12"/>
  <c r="E250" i="12"/>
  <c r="D250" i="12"/>
  <c r="DI249" i="12"/>
  <c r="F249" i="12"/>
  <c r="E249" i="12"/>
  <c r="D249" i="12" s="1"/>
  <c r="DI248" i="12"/>
  <c r="F248" i="12"/>
  <c r="E248" i="12"/>
  <c r="D248" i="12" s="1"/>
  <c r="F247" i="12"/>
  <c r="E247" i="12"/>
  <c r="D247" i="12" s="1"/>
  <c r="F246" i="12"/>
  <c r="E246" i="12"/>
  <c r="D246" i="12"/>
  <c r="CX246" i="12" s="1"/>
  <c r="F245" i="12"/>
  <c r="E245" i="12"/>
  <c r="D245" i="12" s="1"/>
  <c r="DG244" i="12"/>
  <c r="F244" i="12"/>
  <c r="CW244" i="12" s="1"/>
  <c r="E244" i="12"/>
  <c r="D244" i="12" s="1"/>
  <c r="DK243" i="12"/>
  <c r="CW243" i="12"/>
  <c r="F243" i="12"/>
  <c r="DG243" i="12" s="1"/>
  <c r="E243" i="12"/>
  <c r="D243" i="12"/>
  <c r="DG242" i="12"/>
  <c r="CY242" i="12"/>
  <c r="F242" i="12"/>
  <c r="CW242" i="12" s="1"/>
  <c r="E242" i="12"/>
  <c r="D242" i="12" s="1"/>
  <c r="CW241" i="12"/>
  <c r="F241" i="12"/>
  <c r="DG241" i="12" s="1"/>
  <c r="E241" i="12"/>
  <c r="D241" i="12"/>
  <c r="DG240" i="12"/>
  <c r="F240" i="12"/>
  <c r="CW240" i="12" s="1"/>
  <c r="E240" i="12"/>
  <c r="D240" i="12" s="1"/>
  <c r="DK239" i="12"/>
  <c r="CW239" i="12"/>
  <c r="F239" i="12"/>
  <c r="DG239" i="12" s="1"/>
  <c r="E239" i="12"/>
  <c r="D239" i="12"/>
  <c r="DJ238" i="12"/>
  <c r="CZ238" i="12"/>
  <c r="CW238" i="12"/>
  <c r="F238" i="12"/>
  <c r="DG238" i="12" s="1"/>
  <c r="E238" i="12"/>
  <c r="D238" i="12"/>
  <c r="DI238" i="12" s="1"/>
  <c r="DL237" i="12"/>
  <c r="DJ237" i="12"/>
  <c r="DH237" i="12"/>
  <c r="DA237" i="12"/>
  <c r="CZ237" i="12"/>
  <c r="CW237" i="12"/>
  <c r="F237" i="12"/>
  <c r="DG237" i="12" s="1"/>
  <c r="E237" i="12"/>
  <c r="D237" i="12"/>
  <c r="DL236" i="12"/>
  <c r="DJ236" i="12"/>
  <c r="DH236" i="12"/>
  <c r="DA236" i="12"/>
  <c r="CZ236" i="12"/>
  <c r="CW236" i="12"/>
  <c r="F236" i="12"/>
  <c r="DG236" i="12" s="1"/>
  <c r="E236" i="12"/>
  <c r="D236" i="12"/>
  <c r="DJ235" i="12"/>
  <c r="DI235" i="12"/>
  <c r="CZ235" i="12"/>
  <c r="CW235" i="12"/>
  <c r="F235" i="12"/>
  <c r="DG235" i="12" s="1"/>
  <c r="E235" i="12"/>
  <c r="D235" i="12"/>
  <c r="DJ234" i="12"/>
  <c r="DI234" i="12"/>
  <c r="DH234" i="12"/>
  <c r="CZ234" i="12"/>
  <c r="CW234" i="12"/>
  <c r="F234" i="12"/>
  <c r="DG234" i="12" s="1"/>
  <c r="E234" i="12"/>
  <c r="D234" i="12"/>
  <c r="DL233" i="12"/>
  <c r="DJ233" i="12"/>
  <c r="DH233" i="12"/>
  <c r="DA233" i="12"/>
  <c r="CZ233" i="12"/>
  <c r="CW233" i="12"/>
  <c r="F233" i="12"/>
  <c r="DG233" i="12" s="1"/>
  <c r="E233" i="12"/>
  <c r="D233" i="12"/>
  <c r="DL232" i="12"/>
  <c r="DJ232" i="12"/>
  <c r="DH232" i="12"/>
  <c r="DA232" i="12"/>
  <c r="CZ232" i="12"/>
  <c r="CW232" i="12"/>
  <c r="F232" i="12"/>
  <c r="DG232" i="12" s="1"/>
  <c r="E232" i="12"/>
  <c r="D232" i="12"/>
  <c r="DJ231" i="12"/>
  <c r="CZ231" i="12"/>
  <c r="CW231" i="12"/>
  <c r="F231" i="12"/>
  <c r="DG231" i="12" s="1"/>
  <c r="E231" i="12"/>
  <c r="D231" i="12"/>
  <c r="DI231" i="12" s="1"/>
  <c r="DJ230" i="12"/>
  <c r="DH230" i="12"/>
  <c r="CZ230" i="12"/>
  <c r="CW230" i="12"/>
  <c r="F230" i="12"/>
  <c r="DG230" i="12" s="1"/>
  <c r="E230" i="12"/>
  <c r="D230" i="12"/>
  <c r="DI230" i="12" s="1"/>
  <c r="DL229" i="12"/>
  <c r="DJ229" i="12"/>
  <c r="DH229" i="12"/>
  <c r="DA229" i="12"/>
  <c r="CZ229" i="12"/>
  <c r="CW229" i="12"/>
  <c r="F229" i="12"/>
  <c r="DG229" i="12" s="1"/>
  <c r="E229" i="12"/>
  <c r="D229" i="12"/>
  <c r="DL228" i="12"/>
  <c r="DJ228" i="12"/>
  <c r="DH228" i="12"/>
  <c r="DA228" i="12"/>
  <c r="CZ228" i="12"/>
  <c r="CW228" i="12"/>
  <c r="F228" i="12"/>
  <c r="DG228" i="12" s="1"/>
  <c r="E228" i="12"/>
  <c r="D228" i="12"/>
  <c r="DJ227" i="12"/>
  <c r="CZ227" i="12"/>
  <c r="CW227" i="12"/>
  <c r="F227" i="12"/>
  <c r="DG227" i="12" s="1"/>
  <c r="E227" i="12"/>
  <c r="D227" i="12"/>
  <c r="DJ226" i="12"/>
  <c r="CZ226" i="12"/>
  <c r="CW226" i="12"/>
  <c r="F226" i="12"/>
  <c r="DG226" i="12" s="1"/>
  <c r="E226" i="12"/>
  <c r="D226" i="12"/>
  <c r="DL225" i="12"/>
  <c r="DJ225" i="12"/>
  <c r="DH225" i="12"/>
  <c r="DA225" i="12"/>
  <c r="CZ225" i="12"/>
  <c r="CW225" i="12"/>
  <c r="F225" i="12"/>
  <c r="DG225" i="12" s="1"/>
  <c r="E225" i="12"/>
  <c r="D225" i="12"/>
  <c r="DL224" i="12"/>
  <c r="DJ224" i="12"/>
  <c r="DH224" i="12"/>
  <c r="DA224" i="12"/>
  <c r="CZ224" i="12"/>
  <c r="CW224" i="12"/>
  <c r="F224" i="12"/>
  <c r="DG224" i="12" s="1"/>
  <c r="E224" i="12"/>
  <c r="D224" i="12"/>
  <c r="DJ223" i="12"/>
  <c r="DI223" i="12"/>
  <c r="CZ223" i="12"/>
  <c r="CW223" i="12"/>
  <c r="F223" i="12"/>
  <c r="DG223" i="12" s="1"/>
  <c r="E223" i="12"/>
  <c r="D223" i="12"/>
  <c r="DJ222" i="12"/>
  <c r="DI222" i="12"/>
  <c r="CZ222" i="12"/>
  <c r="CW222" i="12"/>
  <c r="F222" i="12"/>
  <c r="DG222" i="12" s="1"/>
  <c r="E222" i="12"/>
  <c r="D222" i="12"/>
  <c r="DL221" i="12"/>
  <c r="DJ221" i="12"/>
  <c r="DH221" i="12"/>
  <c r="DA221" i="12"/>
  <c r="CZ221" i="12"/>
  <c r="CW221" i="12"/>
  <c r="F221" i="12"/>
  <c r="DG221" i="12" s="1"/>
  <c r="E221" i="12"/>
  <c r="D221" i="12"/>
  <c r="DL220" i="12"/>
  <c r="DJ220" i="12"/>
  <c r="DH220" i="12"/>
  <c r="DA220" i="12"/>
  <c r="CZ220" i="12"/>
  <c r="CW220" i="12"/>
  <c r="F220" i="12"/>
  <c r="DG220" i="12" s="1"/>
  <c r="E220" i="12"/>
  <c r="D220" i="12"/>
  <c r="DJ219" i="12"/>
  <c r="DI219" i="12"/>
  <c r="CZ219" i="12"/>
  <c r="CW219" i="12"/>
  <c r="F219" i="12"/>
  <c r="DG219" i="12" s="1"/>
  <c r="E219" i="12"/>
  <c r="D219" i="12"/>
  <c r="F214" i="12"/>
  <c r="E214" i="12"/>
  <c r="D214" i="12" s="1"/>
  <c r="F213" i="12"/>
  <c r="E213" i="12"/>
  <c r="F212" i="12"/>
  <c r="E212" i="12"/>
  <c r="D212" i="12"/>
  <c r="F211" i="12"/>
  <c r="E211" i="12"/>
  <c r="D211" i="12"/>
  <c r="AH206" i="12"/>
  <c r="AD206" i="12"/>
  <c r="AH205" i="12"/>
  <c r="AD205" i="12"/>
  <c r="DK204" i="12"/>
  <c r="AD204" i="12"/>
  <c r="F204" i="12"/>
  <c r="E204" i="12"/>
  <c r="D204" i="12" s="1"/>
  <c r="CX203" i="12"/>
  <c r="AD203" i="12"/>
  <c r="F203" i="12"/>
  <c r="E203" i="12"/>
  <c r="D203" i="12" s="1"/>
  <c r="AD202" i="12"/>
  <c r="F202" i="12"/>
  <c r="E202" i="12"/>
  <c r="D202" i="12" s="1"/>
  <c r="CZ202" i="12" s="1"/>
  <c r="DK201" i="12"/>
  <c r="AD201" i="12"/>
  <c r="F201" i="12"/>
  <c r="E201" i="12"/>
  <c r="D201" i="12"/>
  <c r="DJ201" i="12" s="1"/>
  <c r="F196" i="12"/>
  <c r="E196" i="12"/>
  <c r="DJ195" i="12"/>
  <c r="DC195" i="12"/>
  <c r="F195" i="12"/>
  <c r="E195" i="12"/>
  <c r="D195" i="12"/>
  <c r="DA195" i="12" s="1"/>
  <c r="DA194" i="12"/>
  <c r="F194" i="12"/>
  <c r="E194" i="12"/>
  <c r="D194" i="12"/>
  <c r="DJ194" i="12" s="1"/>
  <c r="DI193" i="12"/>
  <c r="DB193" i="12"/>
  <c r="F193" i="12"/>
  <c r="E193" i="12"/>
  <c r="D193" i="12"/>
  <c r="DM193" i="12" s="1"/>
  <c r="DM192" i="12"/>
  <c r="DJ192" i="12"/>
  <c r="F192" i="12"/>
  <c r="E192" i="12"/>
  <c r="D192" i="12"/>
  <c r="CX192" i="12" s="1"/>
  <c r="F191" i="12"/>
  <c r="E191" i="12"/>
  <c r="F190" i="12"/>
  <c r="E190" i="12"/>
  <c r="D190" i="12" s="1"/>
  <c r="DK189" i="12"/>
  <c r="F189" i="12"/>
  <c r="E189" i="12"/>
  <c r="D189" i="12"/>
  <c r="DH189" i="12" s="1"/>
  <c r="DM188" i="12"/>
  <c r="DH188" i="12"/>
  <c r="F188" i="12"/>
  <c r="E188" i="12"/>
  <c r="D188" i="12"/>
  <c r="DC188" i="12" s="1"/>
  <c r="DM187" i="12"/>
  <c r="DH187" i="12"/>
  <c r="F187" i="12"/>
  <c r="E187" i="12"/>
  <c r="D187" i="12"/>
  <c r="DM186" i="12"/>
  <c r="DH186" i="12"/>
  <c r="F186" i="12"/>
  <c r="D186" i="12" s="1"/>
  <c r="E186" i="12"/>
  <c r="DA185" i="12"/>
  <c r="CZ185" i="12"/>
  <c r="F185" i="12"/>
  <c r="D185" i="12" s="1"/>
  <c r="DJ185" i="12" s="1"/>
  <c r="E185" i="12"/>
  <c r="DL184" i="12"/>
  <c r="DJ184" i="12"/>
  <c r="F184" i="12"/>
  <c r="D184" i="12" s="1"/>
  <c r="E184" i="12"/>
  <c r="DK183" i="12"/>
  <c r="F183" i="12"/>
  <c r="E183" i="12"/>
  <c r="D183" i="12" s="1"/>
  <c r="DC183" i="12" s="1"/>
  <c r="F182" i="12"/>
  <c r="E182" i="12"/>
  <c r="DI181" i="12"/>
  <c r="F181" i="12"/>
  <c r="E181" i="12"/>
  <c r="D181" i="12"/>
  <c r="CX180" i="12"/>
  <c r="F180" i="12"/>
  <c r="E180" i="12"/>
  <c r="D180" i="12"/>
  <c r="CX179" i="12"/>
  <c r="F179" i="12"/>
  <c r="E179" i="12"/>
  <c r="D179" i="12"/>
  <c r="DL178" i="12"/>
  <c r="DI178" i="12"/>
  <c r="DA178" i="12"/>
  <c r="CZ178" i="12"/>
  <c r="F178" i="12"/>
  <c r="D178" i="12" s="1"/>
  <c r="E178" i="12"/>
  <c r="DM177" i="12"/>
  <c r="DH177" i="12"/>
  <c r="DA177" i="12"/>
  <c r="F177" i="12"/>
  <c r="D177" i="12" s="1"/>
  <c r="E177" i="12"/>
  <c r="AW176" i="12"/>
  <c r="AV176" i="12"/>
  <c r="AU176" i="12"/>
  <c r="AT176" i="12"/>
  <c r="AS176" i="12"/>
  <c r="AR176" i="12"/>
  <c r="AQ176" i="12"/>
  <c r="AP176" i="12"/>
  <c r="AO176" i="12"/>
  <c r="AN176" i="12"/>
  <c r="AM176" i="12"/>
  <c r="AL176" i="12"/>
  <c r="AK176" i="12"/>
  <c r="AJ176" i="12"/>
  <c r="AI176" i="12"/>
  <c r="AH176" i="12"/>
  <c r="AG176" i="12"/>
  <c r="AF176" i="12"/>
  <c r="AE176" i="12"/>
  <c r="AD176" i="12"/>
  <c r="AC176" i="12"/>
  <c r="AB176" i="12"/>
  <c r="AA176" i="12"/>
  <c r="Z176" i="12"/>
  <c r="Y176" i="12"/>
  <c r="X176" i="12"/>
  <c r="W176" i="12"/>
  <c r="V176" i="12"/>
  <c r="U176" i="12"/>
  <c r="T176" i="12"/>
  <c r="S176" i="12"/>
  <c r="R176" i="12"/>
  <c r="Q176" i="12"/>
  <c r="P176" i="12"/>
  <c r="O176" i="12"/>
  <c r="N176" i="12"/>
  <c r="M176" i="12"/>
  <c r="L176" i="12"/>
  <c r="K176" i="12"/>
  <c r="J176" i="12"/>
  <c r="I176" i="12"/>
  <c r="H176" i="12"/>
  <c r="F176" i="12" s="1"/>
  <c r="G176" i="12"/>
  <c r="E176" i="12"/>
  <c r="D176" i="12" s="1"/>
  <c r="DI175" i="12"/>
  <c r="DA175" i="12"/>
  <c r="E175" i="12"/>
  <c r="D175" i="12" s="1"/>
  <c r="DK174" i="12"/>
  <c r="DJ174" i="12"/>
  <c r="DC174" i="12"/>
  <c r="DA174" i="12"/>
  <c r="CX174" i="12"/>
  <c r="E174" i="12"/>
  <c r="D174" i="12"/>
  <c r="DM174" i="12" s="1"/>
  <c r="DC173" i="12"/>
  <c r="CY173" i="12"/>
  <c r="E173" i="12"/>
  <c r="D173" i="12"/>
  <c r="DM172" i="12"/>
  <c r="DJ172" i="12"/>
  <c r="DI172" i="12"/>
  <c r="DB172" i="12"/>
  <c r="DA172" i="12"/>
  <c r="CX172" i="12"/>
  <c r="E172" i="12"/>
  <c r="D172" i="12"/>
  <c r="DK172" i="12" s="1"/>
  <c r="DH171" i="12"/>
  <c r="DC171" i="12"/>
  <c r="E171" i="12"/>
  <c r="D171" i="12"/>
  <c r="DM170" i="12"/>
  <c r="DJ170" i="12"/>
  <c r="DI170" i="12"/>
  <c r="DB170" i="12"/>
  <c r="DA170" i="12"/>
  <c r="CX170" i="12"/>
  <c r="F170" i="12"/>
  <c r="D170" i="12"/>
  <c r="DK170" i="12" s="1"/>
  <c r="DL169" i="12"/>
  <c r="DI169" i="12"/>
  <c r="CZ169" i="12"/>
  <c r="F169" i="12"/>
  <c r="D169" i="12" s="1"/>
  <c r="DM169" i="12" s="1"/>
  <c r="DK168" i="12"/>
  <c r="F168" i="12"/>
  <c r="D168" i="12" s="1"/>
  <c r="DJ167" i="12"/>
  <c r="DC167" i="12"/>
  <c r="CX167" i="12"/>
  <c r="F167" i="12"/>
  <c r="D167" i="12"/>
  <c r="DK167" i="12" s="1"/>
  <c r="DM166" i="12"/>
  <c r="DJ166" i="12"/>
  <c r="DI166" i="12"/>
  <c r="DB166" i="12"/>
  <c r="DA166" i="12"/>
  <c r="CX166" i="12"/>
  <c r="F166" i="12"/>
  <c r="D166" i="12"/>
  <c r="DK166" i="12" s="1"/>
  <c r="DM165" i="12"/>
  <c r="DL165" i="12"/>
  <c r="DI165" i="12"/>
  <c r="DA165" i="12"/>
  <c r="CZ165" i="12"/>
  <c r="F165" i="12"/>
  <c r="D165" i="12" s="1"/>
  <c r="AW164" i="12"/>
  <c r="AV164" i="12"/>
  <c r="AU164" i="12"/>
  <c r="AT164" i="12"/>
  <c r="AS164" i="12"/>
  <c r="AR164" i="12"/>
  <c r="AQ164" i="12"/>
  <c r="AP164" i="12"/>
  <c r="AN164" i="12"/>
  <c r="AL164" i="12"/>
  <c r="AJ164" i="12"/>
  <c r="AH164" i="12"/>
  <c r="AF164" i="12"/>
  <c r="AD164" i="12"/>
  <c r="F164" i="12" s="1"/>
  <c r="D164" i="12" s="1"/>
  <c r="DI163" i="12"/>
  <c r="CZ163" i="12"/>
  <c r="F163" i="12"/>
  <c r="D163" i="12"/>
  <c r="DJ162" i="12"/>
  <c r="CZ162" i="12"/>
  <c r="F162" i="12"/>
  <c r="D162" i="12" s="1"/>
  <c r="DA162" i="12" s="1"/>
  <c r="DK161" i="12"/>
  <c r="DJ161" i="12"/>
  <c r="DC161" i="12"/>
  <c r="DA161" i="12"/>
  <c r="CX161" i="12"/>
  <c r="F161" i="12"/>
  <c r="D161" i="12"/>
  <c r="DM161" i="12" s="1"/>
  <c r="F160" i="12"/>
  <c r="D160" i="12" s="1"/>
  <c r="AX155" i="12"/>
  <c r="AW155" i="12"/>
  <c r="AV155" i="12"/>
  <c r="AU155" i="12"/>
  <c r="AT155" i="12"/>
  <c r="AS155" i="12"/>
  <c r="AR155" i="12"/>
  <c r="AQ155" i="12"/>
  <c r="AP155" i="12"/>
  <c r="AO155" i="12"/>
  <c r="AN155" i="12"/>
  <c r="AM155" i="12"/>
  <c r="AL155" i="12"/>
  <c r="AK155" i="12"/>
  <c r="AJ155" i="12"/>
  <c r="AI155" i="12"/>
  <c r="AH155" i="12"/>
  <c r="AG155" i="12"/>
  <c r="AF155" i="12"/>
  <c r="AE155" i="12"/>
  <c r="AD155" i="12"/>
  <c r="AC155" i="12"/>
  <c r="AB155" i="12"/>
  <c r="AA155" i="12"/>
  <c r="Z155" i="12"/>
  <c r="Y155" i="12"/>
  <c r="X155" i="12"/>
  <c r="W155" i="12"/>
  <c r="V155" i="12"/>
  <c r="U155" i="12"/>
  <c r="T155" i="12"/>
  <c r="S155" i="12"/>
  <c r="R155" i="12"/>
  <c r="Q155" i="12"/>
  <c r="P155" i="12"/>
  <c r="O155" i="12"/>
  <c r="N155" i="12"/>
  <c r="M155" i="12"/>
  <c r="L155" i="12"/>
  <c r="K155" i="12"/>
  <c r="J155" i="12"/>
  <c r="I155" i="12"/>
  <c r="H155" i="12"/>
  <c r="G155" i="12"/>
  <c r="DJ154" i="12"/>
  <c r="DH154" i="12"/>
  <c r="DG154" i="12"/>
  <c r="CZ154" i="12"/>
  <c r="CX154" i="12"/>
  <c r="CW154" i="12"/>
  <c r="F154" i="12"/>
  <c r="DI154" i="12" s="1"/>
  <c r="E154" i="12"/>
  <c r="D154" i="12" s="1"/>
  <c r="DJ153" i="12"/>
  <c r="DG153" i="12"/>
  <c r="CZ153" i="12"/>
  <c r="CY153" i="12"/>
  <c r="CX153" i="12"/>
  <c r="CW153" i="12"/>
  <c r="F153" i="12"/>
  <c r="DI153" i="12" s="1"/>
  <c r="E153" i="12"/>
  <c r="D153" i="12"/>
  <c r="DJ152" i="12"/>
  <c r="DG152" i="12"/>
  <c r="CZ152" i="12"/>
  <c r="CW152" i="12"/>
  <c r="F152" i="12"/>
  <c r="E152" i="12"/>
  <c r="DJ151" i="12"/>
  <c r="DG151" i="12"/>
  <c r="CZ151" i="12"/>
  <c r="CW151" i="12"/>
  <c r="F151" i="12"/>
  <c r="DH151" i="12" s="1"/>
  <c r="E151" i="12"/>
  <c r="D151" i="12" s="1"/>
  <c r="DK151" i="12" s="1"/>
  <c r="DJ150" i="12"/>
  <c r="DI150" i="12"/>
  <c r="DH150" i="12"/>
  <c r="DG150" i="12"/>
  <c r="CZ150" i="12"/>
  <c r="CX150" i="12"/>
  <c r="CW150" i="12"/>
  <c r="F150" i="12"/>
  <c r="CY150" i="12" s="1"/>
  <c r="E150" i="12"/>
  <c r="D150" i="12" s="1"/>
  <c r="DK149" i="12"/>
  <c r="DJ149" i="12"/>
  <c r="DH149" i="12"/>
  <c r="DG149" i="12"/>
  <c r="DB149" i="12"/>
  <c r="DA149" i="12"/>
  <c r="CZ149" i="12"/>
  <c r="CX149" i="12"/>
  <c r="CW149" i="12"/>
  <c r="F149" i="12"/>
  <c r="DI149" i="12" s="1"/>
  <c r="E149" i="12"/>
  <c r="D149" i="12"/>
  <c r="DK148" i="12"/>
  <c r="DJ148" i="12"/>
  <c r="DH148" i="12"/>
  <c r="DG148" i="12"/>
  <c r="DB148" i="12"/>
  <c r="CZ148" i="12"/>
  <c r="CX148" i="12"/>
  <c r="CW148" i="12"/>
  <c r="F148" i="12"/>
  <c r="DI148" i="12" s="1"/>
  <c r="E148" i="12"/>
  <c r="D148" i="12"/>
  <c r="DA148" i="12" s="1"/>
  <c r="DL147" i="12"/>
  <c r="DJ147" i="12"/>
  <c r="DH147" i="12"/>
  <c r="DG147" i="12"/>
  <c r="CZ147" i="12"/>
  <c r="CX147" i="12"/>
  <c r="CW147" i="12"/>
  <c r="F147" i="12"/>
  <c r="DI147" i="12" s="1"/>
  <c r="E147" i="12"/>
  <c r="D147" i="12"/>
  <c r="DJ146" i="12"/>
  <c r="DH146" i="12"/>
  <c r="DG146" i="12"/>
  <c r="CZ146" i="12"/>
  <c r="CX146" i="12"/>
  <c r="CW146" i="12"/>
  <c r="F146" i="12"/>
  <c r="E146" i="12"/>
  <c r="AW141" i="12"/>
  <c r="AV141" i="12"/>
  <c r="AU141" i="12"/>
  <c r="AT141" i="12"/>
  <c r="AS141" i="12"/>
  <c r="AR141" i="12"/>
  <c r="AQ141" i="12"/>
  <c r="AP141" i="12"/>
  <c r="AO141" i="12"/>
  <c r="AN141" i="12"/>
  <c r="AM141" i="12"/>
  <c r="AL141" i="12"/>
  <c r="AK141" i="12"/>
  <c r="AJ141" i="12"/>
  <c r="AI141" i="12"/>
  <c r="AH141" i="12"/>
  <c r="AG141" i="12"/>
  <c r="AF141" i="12"/>
  <c r="AE141" i="12"/>
  <c r="AD141" i="12"/>
  <c r="AC141" i="12"/>
  <c r="AB141" i="12"/>
  <c r="AA141" i="12"/>
  <c r="Z141" i="12"/>
  <c r="Y141" i="12"/>
  <c r="X141" i="12"/>
  <c r="W141" i="12"/>
  <c r="V141" i="12"/>
  <c r="U141" i="12"/>
  <c r="T141" i="12"/>
  <c r="S141" i="12"/>
  <c r="R141" i="12"/>
  <c r="Q141" i="12"/>
  <c r="P141" i="12"/>
  <c r="O141" i="12"/>
  <c r="N141" i="12"/>
  <c r="M141" i="12"/>
  <c r="L141" i="12"/>
  <c r="K141" i="12"/>
  <c r="J141" i="12"/>
  <c r="I141" i="12"/>
  <c r="H141" i="12"/>
  <c r="F141" i="12" s="1"/>
  <c r="CX141" i="12" s="1"/>
  <c r="G141" i="12"/>
  <c r="E141" i="12" s="1"/>
  <c r="D141" i="12" s="1"/>
  <c r="DN140" i="12"/>
  <c r="DK140" i="12"/>
  <c r="DJ140" i="12"/>
  <c r="DG140" i="12"/>
  <c r="DD140" i="12"/>
  <c r="DA140" i="12"/>
  <c r="CZ140" i="12"/>
  <c r="CW140" i="12"/>
  <c r="F140" i="12"/>
  <c r="DH140" i="12" s="1"/>
  <c r="E140" i="12"/>
  <c r="D140" i="12"/>
  <c r="DN139" i="12"/>
  <c r="DK139" i="12"/>
  <c r="DJ139" i="12"/>
  <c r="DG139" i="12"/>
  <c r="DD139" i="12"/>
  <c r="DA139" i="12"/>
  <c r="CZ139" i="12"/>
  <c r="CW139" i="12"/>
  <c r="F139" i="12"/>
  <c r="DH139" i="12" s="1"/>
  <c r="E139" i="12"/>
  <c r="D139" i="12"/>
  <c r="DN138" i="12"/>
  <c r="DK138" i="12"/>
  <c r="DJ138" i="12"/>
  <c r="DG138" i="12"/>
  <c r="DD138" i="12"/>
  <c r="DA138" i="12"/>
  <c r="CZ138" i="12"/>
  <c r="CW138" i="12"/>
  <c r="F138" i="12"/>
  <c r="DH138" i="12" s="1"/>
  <c r="E138" i="12"/>
  <c r="D138" i="12"/>
  <c r="DN137" i="12"/>
  <c r="DK137" i="12"/>
  <c r="DJ137" i="12"/>
  <c r="DG137" i="12"/>
  <c r="DD137" i="12"/>
  <c r="DA137" i="12"/>
  <c r="CZ137" i="12"/>
  <c r="CW137" i="12"/>
  <c r="F137" i="12"/>
  <c r="DH137" i="12" s="1"/>
  <c r="E137" i="12"/>
  <c r="D137" i="12"/>
  <c r="DN136" i="12"/>
  <c r="DK136" i="12"/>
  <c r="DJ136" i="12"/>
  <c r="DG136" i="12"/>
  <c r="DD136" i="12"/>
  <c r="DA136" i="12"/>
  <c r="CZ136" i="12"/>
  <c r="CW136" i="12"/>
  <c r="F136" i="12"/>
  <c r="DH136" i="12" s="1"/>
  <c r="E136" i="12"/>
  <c r="D136" i="12"/>
  <c r="DN135" i="12"/>
  <c r="DK135" i="12"/>
  <c r="DJ135" i="12"/>
  <c r="DG135" i="12"/>
  <c r="DD135" i="12"/>
  <c r="DA135" i="12"/>
  <c r="CZ135" i="12"/>
  <c r="CW135" i="12"/>
  <c r="F135" i="12"/>
  <c r="DH135" i="12" s="1"/>
  <c r="E135" i="12"/>
  <c r="D135" i="12"/>
  <c r="DN134" i="12"/>
  <c r="DK134" i="12"/>
  <c r="DJ134" i="12"/>
  <c r="DG134" i="12"/>
  <c r="DD134" i="12"/>
  <c r="DA134" i="12"/>
  <c r="CZ134" i="12"/>
  <c r="CW134" i="12"/>
  <c r="F134" i="12"/>
  <c r="DH134" i="12" s="1"/>
  <c r="E134" i="12"/>
  <c r="D134" i="12"/>
  <c r="DN133" i="12"/>
  <c r="DK133" i="12"/>
  <c r="DJ133" i="12"/>
  <c r="DG133" i="12"/>
  <c r="DD133" i="12"/>
  <c r="DA133" i="12"/>
  <c r="CZ133" i="12"/>
  <c r="CW133" i="12"/>
  <c r="F133" i="12"/>
  <c r="DH133" i="12" s="1"/>
  <c r="E133" i="12"/>
  <c r="D133" i="12"/>
  <c r="DN132" i="12"/>
  <c r="DK132" i="12"/>
  <c r="DJ132" i="12"/>
  <c r="DG132" i="12"/>
  <c r="DD132" i="12"/>
  <c r="DA132" i="12"/>
  <c r="CZ132" i="12"/>
  <c r="CW132" i="12"/>
  <c r="F132" i="12"/>
  <c r="DH132" i="12" s="1"/>
  <c r="E132" i="12"/>
  <c r="D132" i="12"/>
  <c r="DN131" i="12"/>
  <c r="DK131" i="12"/>
  <c r="DJ131" i="12"/>
  <c r="DG131" i="12"/>
  <c r="DD131" i="12"/>
  <c r="DA131" i="12"/>
  <c r="CZ131" i="12"/>
  <c r="CW131" i="12"/>
  <c r="F131" i="12"/>
  <c r="DH131" i="12" s="1"/>
  <c r="E131" i="12"/>
  <c r="D131" i="12"/>
  <c r="DN130" i="12"/>
  <c r="DK130" i="12"/>
  <c r="DJ130" i="12"/>
  <c r="DG130" i="12"/>
  <c r="DD130" i="12"/>
  <c r="DA130" i="12"/>
  <c r="CZ130" i="12"/>
  <c r="CW130" i="12"/>
  <c r="F130" i="12"/>
  <c r="DH130" i="12" s="1"/>
  <c r="E130" i="12"/>
  <c r="D130" i="12"/>
  <c r="DN129" i="12"/>
  <c r="DK129" i="12"/>
  <c r="DJ129" i="12"/>
  <c r="DG129" i="12"/>
  <c r="DD129" i="12"/>
  <c r="DA129" i="12"/>
  <c r="CZ129" i="12"/>
  <c r="CW129" i="12"/>
  <c r="F129" i="12"/>
  <c r="DH129" i="12" s="1"/>
  <c r="E129" i="12"/>
  <c r="D129" i="12"/>
  <c r="DN128" i="12"/>
  <c r="DK128" i="12"/>
  <c r="DJ128" i="12"/>
  <c r="DG128" i="12"/>
  <c r="DD128" i="12"/>
  <c r="DA128" i="12"/>
  <c r="CZ128" i="12"/>
  <c r="CW128" i="12"/>
  <c r="F128" i="12"/>
  <c r="DH128" i="12" s="1"/>
  <c r="E128" i="12"/>
  <c r="D128" i="12"/>
  <c r="DN127" i="12"/>
  <c r="DK127" i="12"/>
  <c r="DJ127" i="12"/>
  <c r="DG127" i="12"/>
  <c r="DD127" i="12"/>
  <c r="DA127" i="12"/>
  <c r="CZ127" i="12"/>
  <c r="CW127" i="12"/>
  <c r="F127" i="12"/>
  <c r="DH127" i="12" s="1"/>
  <c r="E127" i="12"/>
  <c r="D127" i="12"/>
  <c r="DN126" i="12"/>
  <c r="DK126" i="12"/>
  <c r="DJ126" i="12"/>
  <c r="DG126" i="12"/>
  <c r="DD126" i="12"/>
  <c r="DA126" i="12"/>
  <c r="CZ126" i="12"/>
  <c r="CW126" i="12"/>
  <c r="F126" i="12"/>
  <c r="DH126" i="12" s="1"/>
  <c r="E126" i="12"/>
  <c r="D126" i="12"/>
  <c r="DK125" i="12"/>
  <c r="DJ125" i="12"/>
  <c r="CZ125" i="12"/>
  <c r="CY125" i="12"/>
  <c r="F125" i="12"/>
  <c r="E125" i="12"/>
  <c r="D125" i="12" s="1"/>
  <c r="DD125" i="12" s="1"/>
  <c r="DL124" i="12"/>
  <c r="DJ124" i="12"/>
  <c r="DH124" i="12"/>
  <c r="DB124" i="12"/>
  <c r="CZ124" i="12"/>
  <c r="CX124" i="12"/>
  <c r="F124" i="12"/>
  <c r="E124" i="12"/>
  <c r="D124" i="12"/>
  <c r="DJ123" i="12"/>
  <c r="DC123" i="12"/>
  <c r="CZ123" i="12"/>
  <c r="F123" i="12"/>
  <c r="E123" i="12"/>
  <c r="D123" i="12" s="1"/>
  <c r="DL122" i="12"/>
  <c r="DJ122" i="12"/>
  <c r="DI122" i="12"/>
  <c r="DH122" i="12"/>
  <c r="DB122" i="12"/>
  <c r="DA122" i="12"/>
  <c r="CZ122" i="12"/>
  <c r="CX122" i="12"/>
  <c r="F122" i="12"/>
  <c r="E122" i="12"/>
  <c r="D122" i="12"/>
  <c r="DK121" i="12"/>
  <c r="DJ121" i="12"/>
  <c r="CZ121" i="12"/>
  <c r="CY121" i="12"/>
  <c r="F121" i="12"/>
  <c r="E121" i="12"/>
  <c r="D121" i="12" s="1"/>
  <c r="DD121" i="12" s="1"/>
  <c r="DL120" i="12"/>
  <c r="DJ120" i="12"/>
  <c r="DH120" i="12"/>
  <c r="DB120" i="12"/>
  <c r="CZ120" i="12"/>
  <c r="CX120" i="12"/>
  <c r="F120" i="12"/>
  <c r="E120" i="12"/>
  <c r="D120" i="12"/>
  <c r="DJ119" i="12"/>
  <c r="CZ119" i="12"/>
  <c r="F119" i="12"/>
  <c r="E119" i="12"/>
  <c r="D119" i="12" s="1"/>
  <c r="DJ118" i="12"/>
  <c r="DI118" i="12"/>
  <c r="DG118" i="12"/>
  <c r="DC118" i="12"/>
  <c r="DB118" i="12"/>
  <c r="CZ118" i="12"/>
  <c r="CX118" i="12"/>
  <c r="CW118" i="12"/>
  <c r="F118" i="12"/>
  <c r="DH118" i="12" s="1"/>
  <c r="E118" i="12"/>
  <c r="D118" i="12" s="1"/>
  <c r="DM118" i="12" s="1"/>
  <c r="DL117" i="12"/>
  <c r="DJ117" i="12"/>
  <c r="DH117" i="12"/>
  <c r="DB117" i="12"/>
  <c r="CZ117" i="12"/>
  <c r="CX117" i="12"/>
  <c r="F117" i="12"/>
  <c r="E117" i="12"/>
  <c r="D117" i="12"/>
  <c r="DA117" i="12" s="1"/>
  <c r="DJ116" i="12"/>
  <c r="DG116" i="12"/>
  <c r="CZ116" i="12"/>
  <c r="CW116" i="12"/>
  <c r="F116" i="12"/>
  <c r="D116" i="12" s="1"/>
  <c r="DN116" i="12" s="1"/>
  <c r="E116" i="12"/>
  <c r="DJ115" i="12"/>
  <c r="DG115" i="12"/>
  <c r="CZ115" i="12"/>
  <c r="CW115" i="12"/>
  <c r="F115" i="12"/>
  <c r="E115" i="12"/>
  <c r="DJ114" i="12"/>
  <c r="DG114" i="12"/>
  <c r="CZ114" i="12"/>
  <c r="CW114" i="12"/>
  <c r="F114" i="12"/>
  <c r="E114" i="12"/>
  <c r="DK113" i="12"/>
  <c r="DJ113" i="12"/>
  <c r="DG113" i="12"/>
  <c r="CZ113" i="12"/>
  <c r="CW113" i="12"/>
  <c r="F113" i="12"/>
  <c r="D113" i="12" s="1"/>
  <c r="CY113" i="12" s="1"/>
  <c r="E113" i="12"/>
  <c r="DJ112" i="12"/>
  <c r="DG112" i="12"/>
  <c r="CZ112" i="12"/>
  <c r="CW112" i="12"/>
  <c r="F112" i="12"/>
  <c r="D112" i="12" s="1"/>
  <c r="DK112" i="12" s="1"/>
  <c r="E112" i="12"/>
  <c r="DJ111" i="12"/>
  <c r="DG111" i="12"/>
  <c r="CZ111" i="12"/>
  <c r="CW111" i="12"/>
  <c r="F111" i="12"/>
  <c r="E111" i="12"/>
  <c r="DJ110" i="12"/>
  <c r="DG110" i="12"/>
  <c r="CZ110" i="12"/>
  <c r="CW110" i="12"/>
  <c r="F110" i="12"/>
  <c r="E110" i="12"/>
  <c r="DK109" i="12"/>
  <c r="DJ109" i="12"/>
  <c r="DG109" i="12"/>
  <c r="CZ109" i="12"/>
  <c r="CW109" i="12"/>
  <c r="F109" i="12"/>
  <c r="D109" i="12" s="1"/>
  <c r="CY109" i="12" s="1"/>
  <c r="E109" i="12"/>
  <c r="DJ108" i="12"/>
  <c r="DG108" i="12"/>
  <c r="CZ108" i="12"/>
  <c r="CW108" i="12"/>
  <c r="F108" i="12"/>
  <c r="D108" i="12" s="1"/>
  <c r="E108" i="12"/>
  <c r="DK107" i="12"/>
  <c r="DJ107" i="12"/>
  <c r="DG107" i="12"/>
  <c r="DD107" i="12"/>
  <c r="CZ107" i="12"/>
  <c r="CX107" i="12"/>
  <c r="CW107" i="12"/>
  <c r="F107" i="12"/>
  <c r="DH107" i="12" s="1"/>
  <c r="E107" i="12"/>
  <c r="D107" i="12"/>
  <c r="DL107" i="12" s="1"/>
  <c r="DN106" i="12"/>
  <c r="DJ106" i="12"/>
  <c r="DH106" i="12"/>
  <c r="DG106" i="12"/>
  <c r="DD106" i="12"/>
  <c r="CZ106" i="12"/>
  <c r="CX106" i="12"/>
  <c r="CW106" i="12"/>
  <c r="F106" i="12"/>
  <c r="E106" i="12"/>
  <c r="D106" i="12"/>
  <c r="DL106" i="12" s="1"/>
  <c r="DN105" i="12"/>
  <c r="DJ105" i="12"/>
  <c r="DH105" i="12"/>
  <c r="DG105" i="12"/>
  <c r="DD105" i="12"/>
  <c r="CZ105" i="12"/>
  <c r="CX105" i="12"/>
  <c r="CW105" i="12"/>
  <c r="F105" i="12"/>
  <c r="E105" i="12"/>
  <c r="D105" i="12"/>
  <c r="DL105" i="12" s="1"/>
  <c r="DN104" i="12"/>
  <c r="DJ104" i="12"/>
  <c r="DH104" i="12"/>
  <c r="DG104" i="12"/>
  <c r="DD104" i="12"/>
  <c r="CZ104" i="12"/>
  <c r="CX104" i="12"/>
  <c r="CW104" i="12"/>
  <c r="F104" i="12"/>
  <c r="E104" i="12"/>
  <c r="D104" i="12"/>
  <c r="DL104" i="12" s="1"/>
  <c r="DN103" i="12"/>
  <c r="DJ103" i="12"/>
  <c r="DH103" i="12"/>
  <c r="DG103" i="12"/>
  <c r="DD103" i="12"/>
  <c r="CZ103" i="12"/>
  <c r="CX103" i="12"/>
  <c r="CW103" i="12"/>
  <c r="F103" i="12"/>
  <c r="E103" i="12"/>
  <c r="D103" i="12"/>
  <c r="DL103" i="12" s="1"/>
  <c r="DN102" i="12"/>
  <c r="DJ102" i="12"/>
  <c r="DH102" i="12"/>
  <c r="DG102" i="12"/>
  <c r="DD102" i="12"/>
  <c r="CZ102" i="12"/>
  <c r="CX102" i="12"/>
  <c r="CW102" i="12"/>
  <c r="F102" i="12"/>
  <c r="E102" i="12"/>
  <c r="D102" i="12"/>
  <c r="DL102" i="12" s="1"/>
  <c r="DN101" i="12"/>
  <c r="DJ101" i="12"/>
  <c r="DH101" i="12"/>
  <c r="DG101" i="12"/>
  <c r="DD101" i="12"/>
  <c r="CZ101" i="12"/>
  <c r="CX101" i="12"/>
  <c r="CW101" i="12"/>
  <c r="F101" i="12"/>
  <c r="E101" i="12"/>
  <c r="D101" i="12"/>
  <c r="DL101" i="12" s="1"/>
  <c r="DN100" i="12"/>
  <c r="DJ100" i="12"/>
  <c r="DH100" i="12"/>
  <c r="DG100" i="12"/>
  <c r="DD100" i="12"/>
  <c r="CZ100" i="12"/>
  <c r="CX100" i="12"/>
  <c r="CW100" i="12"/>
  <c r="F100" i="12"/>
  <c r="E100" i="12"/>
  <c r="D100" i="12"/>
  <c r="DL100" i="12" s="1"/>
  <c r="DN99" i="12"/>
  <c r="DJ99" i="12"/>
  <c r="DH99" i="12"/>
  <c r="DG99" i="12"/>
  <c r="DD99" i="12"/>
  <c r="CZ99" i="12"/>
  <c r="CX99" i="12"/>
  <c r="CW99" i="12"/>
  <c r="F99" i="12"/>
  <c r="E99" i="12"/>
  <c r="D99" i="12"/>
  <c r="DL99" i="12" s="1"/>
  <c r="DG98" i="12"/>
  <c r="CX98" i="12"/>
  <c r="CW98" i="12"/>
  <c r="F98" i="12"/>
  <c r="DH98" i="12" s="1"/>
  <c r="E98" i="12"/>
  <c r="D98" i="12" s="1"/>
  <c r="DL97" i="12"/>
  <c r="DJ97" i="12"/>
  <c r="DH97" i="12"/>
  <c r="DA97" i="12"/>
  <c r="CZ97" i="12"/>
  <c r="CX97" i="12"/>
  <c r="F97" i="12"/>
  <c r="E97" i="12"/>
  <c r="D97" i="12"/>
  <c r="DN97" i="12" s="1"/>
  <c r="DN96" i="12"/>
  <c r="DJ96" i="12"/>
  <c r="DH96" i="12"/>
  <c r="DG96" i="12"/>
  <c r="DD96" i="12"/>
  <c r="CZ96" i="12"/>
  <c r="CX96" i="12"/>
  <c r="CW96" i="12"/>
  <c r="F96" i="12"/>
  <c r="E96" i="12"/>
  <c r="D96" i="12"/>
  <c r="DL96" i="12" s="1"/>
  <c r="DN95" i="12"/>
  <c r="DJ95" i="12"/>
  <c r="DH95" i="12"/>
  <c r="DG95" i="12"/>
  <c r="DD95" i="12"/>
  <c r="CZ95" i="12"/>
  <c r="CX95" i="12"/>
  <c r="CW95" i="12"/>
  <c r="F95" i="12"/>
  <c r="E95" i="12"/>
  <c r="D95" i="12"/>
  <c r="DL95" i="12" s="1"/>
  <c r="DN94" i="12"/>
  <c r="DJ94" i="12"/>
  <c r="DH94" i="12"/>
  <c r="DG94" i="12"/>
  <c r="DD94" i="12"/>
  <c r="CZ94" i="12"/>
  <c r="CX94" i="12"/>
  <c r="CW94" i="12"/>
  <c r="F94" i="12"/>
  <c r="E94" i="12"/>
  <c r="D94" i="12"/>
  <c r="DL94" i="12" s="1"/>
  <c r="DN93" i="12"/>
  <c r="DJ93" i="12"/>
  <c r="CZ93" i="12"/>
  <c r="CY93" i="12"/>
  <c r="F93" i="12"/>
  <c r="DH93" i="12" s="1"/>
  <c r="E93" i="12"/>
  <c r="D93" i="12" s="1"/>
  <c r="DJ92" i="12"/>
  <c r="DG92" i="12"/>
  <c r="CZ92" i="12"/>
  <c r="CW92" i="12"/>
  <c r="F92" i="12"/>
  <c r="CX92" i="12" s="1"/>
  <c r="E92" i="12"/>
  <c r="DJ91" i="12"/>
  <c r="DG91" i="12"/>
  <c r="DC91" i="12"/>
  <c r="CZ91" i="12"/>
  <c r="CX91" i="12"/>
  <c r="CW91" i="12"/>
  <c r="F91" i="12"/>
  <c r="DH91" i="12" s="1"/>
  <c r="E91" i="12"/>
  <c r="D91" i="12" s="1"/>
  <c r="DI91" i="12" s="1"/>
  <c r="DJ90" i="12"/>
  <c r="DG90" i="12"/>
  <c r="CZ90" i="12"/>
  <c r="CW90" i="12"/>
  <c r="F90" i="12"/>
  <c r="CX90" i="12" s="1"/>
  <c r="E90" i="12"/>
  <c r="DJ89" i="12"/>
  <c r="DG89" i="12"/>
  <c r="DC89" i="12"/>
  <c r="CZ89" i="12"/>
  <c r="CX89" i="12"/>
  <c r="CW89" i="12"/>
  <c r="F89" i="12"/>
  <c r="DH89" i="12" s="1"/>
  <c r="E89" i="12"/>
  <c r="D89" i="12" s="1"/>
  <c r="DJ88" i="12"/>
  <c r="DG88" i="12"/>
  <c r="CZ88" i="12"/>
  <c r="CW88" i="12"/>
  <c r="F88" i="12"/>
  <c r="CX88" i="12" s="1"/>
  <c r="E88" i="12"/>
  <c r="D83" i="12"/>
  <c r="D82" i="12"/>
  <c r="DL78" i="12"/>
  <c r="DK78" i="12"/>
  <c r="DJ78" i="12"/>
  <c r="DI78" i="12"/>
  <c r="DH78" i="12"/>
  <c r="DG78" i="12"/>
  <c r="DB78" i="12"/>
  <c r="DA78" i="12"/>
  <c r="CZ78" i="12"/>
  <c r="K78" i="12" s="1"/>
  <c r="CY78" i="12"/>
  <c r="CX78" i="12"/>
  <c r="CW78" i="12"/>
  <c r="DL77" i="12"/>
  <c r="DK77" i="12"/>
  <c r="DJ77" i="12"/>
  <c r="DI77" i="12"/>
  <c r="DH77" i="12"/>
  <c r="DG77" i="12"/>
  <c r="DB77" i="12"/>
  <c r="DA77" i="12"/>
  <c r="CZ77" i="12"/>
  <c r="CY77" i="12"/>
  <c r="CX77" i="12"/>
  <c r="CW77" i="12"/>
  <c r="K77" i="12" s="1"/>
  <c r="DL76" i="12"/>
  <c r="DK76" i="12"/>
  <c r="DJ76" i="12"/>
  <c r="DI76" i="12"/>
  <c r="DH76" i="12"/>
  <c r="DG76" i="12"/>
  <c r="DB76" i="12"/>
  <c r="DA76" i="12"/>
  <c r="CZ76" i="12"/>
  <c r="CY76" i="12"/>
  <c r="CX76" i="12"/>
  <c r="K76" i="12" s="1"/>
  <c r="CW76" i="12"/>
  <c r="DL75" i="12"/>
  <c r="DK75" i="12"/>
  <c r="DJ75" i="12"/>
  <c r="DI75" i="12"/>
  <c r="DH75" i="12"/>
  <c r="DG75" i="12"/>
  <c r="DB75" i="12"/>
  <c r="DA75" i="12"/>
  <c r="CZ75" i="12"/>
  <c r="CY75" i="12"/>
  <c r="K75" i="12" s="1"/>
  <c r="CX75" i="12"/>
  <c r="CW75" i="12"/>
  <c r="DL74" i="12"/>
  <c r="DK74" i="12"/>
  <c r="DJ74" i="12"/>
  <c r="DI74" i="12"/>
  <c r="DH74" i="12"/>
  <c r="DG74" i="12"/>
  <c r="DB74" i="12"/>
  <c r="DA74" i="12"/>
  <c r="CZ74" i="12"/>
  <c r="CY74" i="12"/>
  <c r="CX74" i="12"/>
  <c r="CW74" i="12"/>
  <c r="K74" i="12"/>
  <c r="DL73" i="12"/>
  <c r="DK73" i="12"/>
  <c r="DJ73" i="12"/>
  <c r="DI73" i="12"/>
  <c r="DH73" i="12"/>
  <c r="DG73" i="12"/>
  <c r="DB73" i="12"/>
  <c r="DA73" i="12"/>
  <c r="CZ73" i="12"/>
  <c r="CY73" i="12"/>
  <c r="CX73" i="12"/>
  <c r="CW73" i="12"/>
  <c r="K73" i="12" s="1"/>
  <c r="DL72" i="12"/>
  <c r="DK72" i="12"/>
  <c r="DJ72" i="12"/>
  <c r="DI72" i="12"/>
  <c r="DH72" i="12"/>
  <c r="DG72" i="12"/>
  <c r="DB72" i="12"/>
  <c r="DA72" i="12"/>
  <c r="CZ72" i="12"/>
  <c r="CY72" i="12"/>
  <c r="CX72" i="12"/>
  <c r="CW72" i="12"/>
  <c r="DL71" i="12"/>
  <c r="DK71" i="12"/>
  <c r="DJ71" i="12"/>
  <c r="DI71" i="12"/>
  <c r="DH71" i="12"/>
  <c r="DG71" i="12"/>
  <c r="DB71" i="12"/>
  <c r="DA71" i="12"/>
  <c r="CZ71" i="12"/>
  <c r="CY71" i="12"/>
  <c r="K71" i="12" s="1"/>
  <c r="CX71" i="12"/>
  <c r="CW71" i="12"/>
  <c r="DL70" i="12"/>
  <c r="DK70" i="12"/>
  <c r="DJ70" i="12"/>
  <c r="DI70" i="12"/>
  <c r="DH70" i="12"/>
  <c r="DG70" i="12"/>
  <c r="DB70" i="12"/>
  <c r="DA70" i="12"/>
  <c r="CZ70" i="12"/>
  <c r="K70" i="12" s="1"/>
  <c r="CY70" i="12"/>
  <c r="CX70" i="12"/>
  <c r="CW70" i="12"/>
  <c r="DL69" i="12"/>
  <c r="DK69" i="12"/>
  <c r="DJ69" i="12"/>
  <c r="DI69" i="12"/>
  <c r="DH69" i="12"/>
  <c r="DG69" i="12"/>
  <c r="DB69" i="12"/>
  <c r="DA69" i="12"/>
  <c r="CZ69" i="12"/>
  <c r="CY69" i="12"/>
  <c r="CX69" i="12"/>
  <c r="CW69" i="12"/>
  <c r="K69" i="12" s="1"/>
  <c r="DL68" i="12"/>
  <c r="DK68" i="12"/>
  <c r="DJ68" i="12"/>
  <c r="DI68" i="12"/>
  <c r="DH68" i="12"/>
  <c r="DG68" i="12"/>
  <c r="DB68" i="12"/>
  <c r="DA68" i="12"/>
  <c r="CZ68" i="12"/>
  <c r="CY68" i="12"/>
  <c r="CX68" i="12"/>
  <c r="K68" i="12" s="1"/>
  <c r="CW68" i="12"/>
  <c r="DL67" i="12"/>
  <c r="DK67" i="12"/>
  <c r="DJ67" i="12"/>
  <c r="DI67" i="12"/>
  <c r="DH67" i="12"/>
  <c r="DG67" i="12"/>
  <c r="DB67" i="12"/>
  <c r="DA67" i="12"/>
  <c r="CZ67" i="12"/>
  <c r="CY67" i="12"/>
  <c r="K67" i="12" s="1"/>
  <c r="CX67" i="12"/>
  <c r="CW67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DJ63" i="12"/>
  <c r="DG63" i="12"/>
  <c r="CZ63" i="12"/>
  <c r="CY63" i="12"/>
  <c r="CW63" i="12"/>
  <c r="F63" i="12"/>
  <c r="DI63" i="12" s="1"/>
  <c r="E63" i="12"/>
  <c r="DJ62" i="12"/>
  <c r="DG62" i="12"/>
  <c r="CZ62" i="12"/>
  <c r="CX62" i="12"/>
  <c r="CW62" i="12"/>
  <c r="F62" i="12"/>
  <c r="DH62" i="12" s="1"/>
  <c r="E62" i="12"/>
  <c r="D62" i="12" s="1"/>
  <c r="DJ61" i="12"/>
  <c r="DG61" i="12"/>
  <c r="CZ61" i="12"/>
  <c r="CY61" i="12"/>
  <c r="CW61" i="12"/>
  <c r="F61" i="12"/>
  <c r="DI61" i="12" s="1"/>
  <c r="E61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DJ59" i="12"/>
  <c r="DI59" i="12"/>
  <c r="DG59" i="12"/>
  <c r="CZ59" i="12"/>
  <c r="CX59" i="12"/>
  <c r="CW59" i="12"/>
  <c r="F59" i="12"/>
  <c r="DH59" i="12" s="1"/>
  <c r="E59" i="12"/>
  <c r="D59" i="12"/>
  <c r="DA59" i="12" s="1"/>
  <c r="DK58" i="12"/>
  <c r="DJ58" i="12"/>
  <c r="DG58" i="12"/>
  <c r="DC58" i="12"/>
  <c r="DB58" i="12"/>
  <c r="CZ58" i="12"/>
  <c r="CY58" i="12"/>
  <c r="CX58" i="12"/>
  <c r="CW58" i="12"/>
  <c r="F58" i="12"/>
  <c r="DI58" i="12" s="1"/>
  <c r="E58" i="12"/>
  <c r="D58" i="12" s="1"/>
  <c r="DN57" i="12"/>
  <c r="DM57" i="12"/>
  <c r="DJ57" i="12"/>
  <c r="DI57" i="12"/>
  <c r="DG57" i="12"/>
  <c r="DE57" i="12"/>
  <c r="DA57" i="12"/>
  <c r="CZ57" i="12"/>
  <c r="CX57" i="12"/>
  <c r="CW57" i="12"/>
  <c r="F57" i="12"/>
  <c r="DH57" i="12" s="1"/>
  <c r="E57" i="12"/>
  <c r="D57" i="12"/>
  <c r="DK56" i="12"/>
  <c r="DJ56" i="12"/>
  <c r="DG56" i="12"/>
  <c r="DC56" i="12"/>
  <c r="CZ56" i="12"/>
  <c r="CY56" i="12"/>
  <c r="CX56" i="12"/>
  <c r="CW56" i="12"/>
  <c r="F56" i="12"/>
  <c r="DI56" i="12" s="1"/>
  <c r="E56" i="12"/>
  <c r="D56" i="12" s="1"/>
  <c r="DN55" i="12"/>
  <c r="DJ55" i="12"/>
  <c r="DI55" i="12"/>
  <c r="DG55" i="12"/>
  <c r="DA55" i="12"/>
  <c r="CZ55" i="12"/>
  <c r="CX55" i="12"/>
  <c r="CW55" i="12"/>
  <c r="F55" i="12"/>
  <c r="DH55" i="12" s="1"/>
  <c r="E55" i="12"/>
  <c r="D55" i="12"/>
  <c r="DM55" i="12" s="1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DJ53" i="12"/>
  <c r="DG53" i="12"/>
  <c r="CZ53" i="12"/>
  <c r="CX53" i="12"/>
  <c r="CW53" i="12"/>
  <c r="F53" i="12"/>
  <c r="DH53" i="12" s="1"/>
  <c r="E53" i="12"/>
  <c r="D53" i="12" s="1"/>
  <c r="DJ52" i="12"/>
  <c r="DG52" i="12"/>
  <c r="CZ52" i="12"/>
  <c r="CY52" i="12"/>
  <c r="CW52" i="12"/>
  <c r="F52" i="12"/>
  <c r="DI52" i="12" s="1"/>
  <c r="E52" i="12"/>
  <c r="DJ51" i="12"/>
  <c r="DG51" i="12"/>
  <c r="CZ51" i="12"/>
  <c r="CX51" i="12"/>
  <c r="CW51" i="12"/>
  <c r="F51" i="12"/>
  <c r="DH51" i="12" s="1"/>
  <c r="E51" i="12"/>
  <c r="D51" i="12" s="1"/>
  <c r="DJ50" i="12"/>
  <c r="DG50" i="12"/>
  <c r="CZ50" i="12"/>
  <c r="CY50" i="12"/>
  <c r="CW50" i="12"/>
  <c r="F50" i="12"/>
  <c r="DI50" i="12" s="1"/>
  <c r="E50" i="12"/>
  <c r="DJ49" i="12"/>
  <c r="DG49" i="12"/>
  <c r="CZ49" i="12"/>
  <c r="CX49" i="12"/>
  <c r="CW49" i="12"/>
  <c r="F49" i="12"/>
  <c r="DH49" i="12" s="1"/>
  <c r="E49" i="12"/>
  <c r="D49" i="12" s="1"/>
  <c r="DJ48" i="12"/>
  <c r="DG48" i="12"/>
  <c r="CZ48" i="12"/>
  <c r="CY48" i="12"/>
  <c r="CW48" i="12"/>
  <c r="F48" i="12"/>
  <c r="E48" i="12"/>
  <c r="DJ47" i="12"/>
  <c r="DG47" i="12"/>
  <c r="CZ47" i="12"/>
  <c r="CX47" i="12"/>
  <c r="CW47" i="12"/>
  <c r="F47" i="12"/>
  <c r="DH47" i="12" s="1"/>
  <c r="E47" i="12"/>
  <c r="D47" i="12" s="1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F46" i="12" s="1"/>
  <c r="D46" i="12" s="1"/>
  <c r="S46" i="12"/>
  <c r="E46" i="12" s="1"/>
  <c r="DH45" i="12"/>
  <c r="DG45" i="12"/>
  <c r="CX45" i="12"/>
  <c r="CW45" i="12"/>
  <c r="F45" i="12"/>
  <c r="DI45" i="12" s="1"/>
  <c r="E45" i="12"/>
  <c r="D45" i="12"/>
  <c r="DK44" i="12"/>
  <c r="DJ44" i="12"/>
  <c r="DG44" i="12"/>
  <c r="DC44" i="12"/>
  <c r="DB44" i="12"/>
  <c r="CZ44" i="12"/>
  <c r="CY44" i="12"/>
  <c r="CX44" i="12"/>
  <c r="CW44" i="12"/>
  <c r="F44" i="12"/>
  <c r="DI44" i="12" s="1"/>
  <c r="E44" i="12"/>
  <c r="D44" i="12" s="1"/>
  <c r="DN43" i="12"/>
  <c r="DM43" i="12"/>
  <c r="DI43" i="12"/>
  <c r="DH43" i="12"/>
  <c r="DC43" i="12"/>
  <c r="DB43" i="12"/>
  <c r="CY43" i="12"/>
  <c r="CX43" i="12"/>
  <c r="F43" i="12"/>
  <c r="E43" i="12"/>
  <c r="D43" i="12"/>
  <c r="DH42" i="12"/>
  <c r="DG42" i="12"/>
  <c r="CX42" i="12"/>
  <c r="CW42" i="12"/>
  <c r="F42" i="12"/>
  <c r="DI42" i="12" s="1"/>
  <c r="E42" i="12"/>
  <c r="D42" i="12"/>
  <c r="DK42" i="12" s="1"/>
  <c r="DK41" i="12"/>
  <c r="DJ41" i="12"/>
  <c r="DG41" i="12"/>
  <c r="DC41" i="12"/>
  <c r="DB41" i="12"/>
  <c r="CZ41" i="12"/>
  <c r="CY41" i="12"/>
  <c r="CX41" i="12"/>
  <c r="CW41" i="12"/>
  <c r="F41" i="12"/>
  <c r="DI41" i="12" s="1"/>
  <c r="E41" i="12"/>
  <c r="D41" i="12" s="1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DJ35" i="12"/>
  <c r="DH35" i="12"/>
  <c r="DG35" i="12"/>
  <c r="CZ35" i="12"/>
  <c r="CX35" i="12"/>
  <c r="CW35" i="12"/>
  <c r="F35" i="12"/>
  <c r="DI35" i="12" s="1"/>
  <c r="E35" i="12"/>
  <c r="D35" i="12" s="1"/>
  <c r="DL34" i="12"/>
  <c r="DJ34" i="12"/>
  <c r="DH34" i="12"/>
  <c r="DG34" i="12"/>
  <c r="DC34" i="12"/>
  <c r="DB34" i="12"/>
  <c r="CZ34" i="12"/>
  <c r="CX34" i="12"/>
  <c r="CW34" i="12"/>
  <c r="F34" i="12"/>
  <c r="DI34" i="12" s="1"/>
  <c r="E34" i="12"/>
  <c r="D34" i="12"/>
  <c r="DL33" i="12"/>
  <c r="DJ33" i="12"/>
  <c r="DH33" i="12"/>
  <c r="DG33" i="12"/>
  <c r="DC33" i="12"/>
  <c r="CZ33" i="12"/>
  <c r="CX33" i="12"/>
  <c r="CW33" i="12"/>
  <c r="F33" i="12"/>
  <c r="DI33" i="12" s="1"/>
  <c r="E33" i="12"/>
  <c r="D33" i="12"/>
  <c r="DB33" i="12" s="1"/>
  <c r="DJ32" i="12"/>
  <c r="DH32" i="12"/>
  <c r="DG32" i="12"/>
  <c r="CZ32" i="12"/>
  <c r="CX32" i="12"/>
  <c r="CW32" i="12"/>
  <c r="F32" i="12"/>
  <c r="DI32" i="12" s="1"/>
  <c r="E32" i="12"/>
  <c r="D32" i="12"/>
  <c r="DJ31" i="12"/>
  <c r="DH31" i="12"/>
  <c r="DG31" i="12"/>
  <c r="CZ31" i="12"/>
  <c r="CX31" i="12"/>
  <c r="CW31" i="12"/>
  <c r="F31" i="12"/>
  <c r="DI31" i="12" s="1"/>
  <c r="E31" i="12"/>
  <c r="D31" i="12" s="1"/>
  <c r="DL30" i="12"/>
  <c r="DJ30" i="12"/>
  <c r="DH30" i="12"/>
  <c r="DG30" i="12"/>
  <c r="DC30" i="12"/>
  <c r="DB30" i="12"/>
  <c r="CZ30" i="12"/>
  <c r="CX30" i="12"/>
  <c r="CW30" i="12"/>
  <c r="F30" i="12"/>
  <c r="DI30" i="12" s="1"/>
  <c r="E30" i="12"/>
  <c r="D30" i="12"/>
  <c r="DL29" i="12"/>
  <c r="DJ29" i="12"/>
  <c r="DH29" i="12"/>
  <c r="DG29" i="12"/>
  <c r="DC29" i="12"/>
  <c r="CZ29" i="12"/>
  <c r="CX29" i="12"/>
  <c r="CW29" i="12"/>
  <c r="F29" i="12"/>
  <c r="DI29" i="12" s="1"/>
  <c r="E29" i="12"/>
  <c r="D29" i="12"/>
  <c r="DB29" i="12" s="1"/>
  <c r="DJ28" i="12"/>
  <c r="DH28" i="12"/>
  <c r="DG28" i="12"/>
  <c r="CZ28" i="12"/>
  <c r="CX28" i="12"/>
  <c r="CW28" i="12"/>
  <c r="F28" i="12"/>
  <c r="DI28" i="12" s="1"/>
  <c r="E28" i="12"/>
  <c r="D28" i="12"/>
  <c r="DL28" i="12" s="1"/>
  <c r="DJ27" i="12"/>
  <c r="DH27" i="12"/>
  <c r="DG27" i="12"/>
  <c r="CZ27" i="12"/>
  <c r="CX27" i="12"/>
  <c r="CW27" i="12"/>
  <c r="F27" i="12"/>
  <c r="DI27" i="12" s="1"/>
  <c r="E27" i="12"/>
  <c r="D27" i="12" s="1"/>
  <c r="DL26" i="12"/>
  <c r="DJ26" i="12"/>
  <c r="DH26" i="12"/>
  <c r="DG26" i="12"/>
  <c r="DC26" i="12"/>
  <c r="DB26" i="12"/>
  <c r="CZ26" i="12"/>
  <c r="CX26" i="12"/>
  <c r="CW26" i="12"/>
  <c r="F26" i="12"/>
  <c r="DI26" i="12" s="1"/>
  <c r="E26" i="12"/>
  <c r="D26" i="12"/>
  <c r="DL25" i="12"/>
  <c r="DJ25" i="12"/>
  <c r="DH25" i="12"/>
  <c r="DG25" i="12"/>
  <c r="DC25" i="12"/>
  <c r="CZ25" i="12"/>
  <c r="CX25" i="12"/>
  <c r="CW25" i="12"/>
  <c r="F25" i="12"/>
  <c r="DI25" i="12" s="1"/>
  <c r="E25" i="12"/>
  <c r="D25" i="12"/>
  <c r="DB25" i="12" s="1"/>
  <c r="DJ24" i="12"/>
  <c r="DH24" i="12"/>
  <c r="DG24" i="12"/>
  <c r="CZ24" i="12"/>
  <c r="CX24" i="12"/>
  <c r="CW24" i="12"/>
  <c r="F24" i="12"/>
  <c r="DI24" i="12" s="1"/>
  <c r="E24" i="12"/>
  <c r="D24" i="12"/>
  <c r="DL24" i="12" s="1"/>
  <c r="DJ23" i="12"/>
  <c r="DH23" i="12"/>
  <c r="DG23" i="12"/>
  <c r="CZ23" i="12"/>
  <c r="CX23" i="12"/>
  <c r="CW23" i="12"/>
  <c r="F23" i="12"/>
  <c r="DI23" i="12" s="1"/>
  <c r="E23" i="12"/>
  <c r="D23" i="12" s="1"/>
  <c r="DL22" i="12"/>
  <c r="DJ22" i="12"/>
  <c r="DH22" i="12"/>
  <c r="DG22" i="12"/>
  <c r="DC22" i="12"/>
  <c r="DB22" i="12"/>
  <c r="CZ22" i="12"/>
  <c r="CX22" i="12"/>
  <c r="CW22" i="12"/>
  <c r="F22" i="12"/>
  <c r="DI22" i="12" s="1"/>
  <c r="E22" i="12"/>
  <c r="D22" i="12"/>
  <c r="DL21" i="12"/>
  <c r="DJ21" i="12"/>
  <c r="DH21" i="12"/>
  <c r="DG21" i="12"/>
  <c r="DC21" i="12"/>
  <c r="CZ21" i="12"/>
  <c r="CX21" i="12"/>
  <c r="CW21" i="12"/>
  <c r="F21" i="12"/>
  <c r="DI21" i="12" s="1"/>
  <c r="E21" i="12"/>
  <c r="D21" i="12"/>
  <c r="DB21" i="12" s="1"/>
  <c r="DJ20" i="12"/>
  <c r="DH20" i="12"/>
  <c r="DG20" i="12"/>
  <c r="CZ20" i="12"/>
  <c r="CX20" i="12"/>
  <c r="CW20" i="12"/>
  <c r="F20" i="12"/>
  <c r="DI20" i="12" s="1"/>
  <c r="E20" i="12"/>
  <c r="D20" i="12"/>
  <c r="DJ19" i="12"/>
  <c r="DH19" i="12"/>
  <c r="DG19" i="12"/>
  <c r="CZ19" i="12"/>
  <c r="CX19" i="12"/>
  <c r="CW19" i="12"/>
  <c r="F19" i="12"/>
  <c r="F36" i="12" s="1"/>
  <c r="E19" i="12"/>
  <c r="D19" i="12" s="1"/>
  <c r="DJ15" i="12"/>
  <c r="DG15" i="12"/>
  <c r="CZ15" i="12"/>
  <c r="CY15" i="12"/>
  <c r="CW15" i="12"/>
  <c r="F15" i="12"/>
  <c r="DI15" i="12" s="1"/>
  <c r="E15" i="12"/>
  <c r="DJ14" i="12"/>
  <c r="DG14" i="12"/>
  <c r="CZ14" i="12"/>
  <c r="CX14" i="12"/>
  <c r="CW14" i="12"/>
  <c r="F14" i="12"/>
  <c r="DH14" i="12" s="1"/>
  <c r="E14" i="12"/>
  <c r="D14" i="12" s="1"/>
  <c r="DJ13" i="12"/>
  <c r="DG13" i="12"/>
  <c r="CZ13" i="12"/>
  <c r="CY13" i="12"/>
  <c r="CW13" i="12"/>
  <c r="F13" i="12"/>
  <c r="E13" i="12"/>
  <c r="DJ12" i="12"/>
  <c r="DG12" i="12"/>
  <c r="CZ12" i="12"/>
  <c r="CX12" i="12"/>
  <c r="CW12" i="12"/>
  <c r="F12" i="12"/>
  <c r="DH12" i="12" s="1"/>
  <c r="E12" i="12"/>
  <c r="D12" i="12" s="1"/>
  <c r="A5" i="12"/>
  <c r="A4" i="12"/>
  <c r="A3" i="12"/>
  <c r="A2" i="12"/>
  <c r="DL49" i="12" l="1"/>
  <c r="DC49" i="12"/>
  <c r="DM49" i="12"/>
  <c r="DD49" i="12"/>
  <c r="DN49" i="12"/>
  <c r="DE49" i="12"/>
  <c r="DK49" i="12"/>
  <c r="DB49" i="12"/>
  <c r="DA49" i="12"/>
  <c r="DO49" i="12"/>
  <c r="DL53" i="12"/>
  <c r="DC53" i="12"/>
  <c r="DM53" i="12"/>
  <c r="DD53" i="12"/>
  <c r="DB53" i="12"/>
  <c r="DA53" i="12"/>
  <c r="DN53" i="12"/>
  <c r="DE53" i="12"/>
  <c r="DK53" i="12"/>
  <c r="DO53" i="12"/>
  <c r="DL14" i="12"/>
  <c r="DM14" i="12"/>
  <c r="DD14" i="12"/>
  <c r="DC14" i="12"/>
  <c r="DN14" i="12"/>
  <c r="DE14" i="12"/>
  <c r="DK14" i="12"/>
  <c r="DB14" i="12"/>
  <c r="DA14" i="12"/>
  <c r="DO14" i="12"/>
  <c r="DL47" i="12"/>
  <c r="DC47" i="12"/>
  <c r="DM47" i="12"/>
  <c r="DD47" i="12"/>
  <c r="DK47" i="12"/>
  <c r="DO47" i="12"/>
  <c r="DN47" i="12"/>
  <c r="DE47" i="12"/>
  <c r="DB47" i="12"/>
  <c r="DA47" i="12"/>
  <c r="DL51" i="12"/>
  <c r="DC51" i="12"/>
  <c r="DM51" i="12"/>
  <c r="DD51" i="12"/>
  <c r="DN51" i="12"/>
  <c r="DE51" i="12"/>
  <c r="DK51" i="12"/>
  <c r="DB51" i="12"/>
  <c r="DA51" i="12"/>
  <c r="DO51" i="12"/>
  <c r="DL62" i="12"/>
  <c r="DC62" i="12"/>
  <c r="DM62" i="12"/>
  <c r="DD62" i="12"/>
  <c r="DK62" i="12"/>
  <c r="DN62" i="12"/>
  <c r="DE62" i="12"/>
  <c r="DB62" i="12"/>
  <c r="DA62" i="12"/>
  <c r="DO62" i="12"/>
  <c r="DL12" i="12"/>
  <c r="DM12" i="12"/>
  <c r="DD12" i="12"/>
  <c r="DC12" i="12"/>
  <c r="DK12" i="12"/>
  <c r="DN12" i="12"/>
  <c r="DE12" i="12"/>
  <c r="DB12" i="12"/>
  <c r="DA12" i="12"/>
  <c r="DO12" i="12"/>
  <c r="DN19" i="12"/>
  <c r="DD19" i="12"/>
  <c r="DO19" i="12"/>
  <c r="DE19" i="12"/>
  <c r="DL19" i="12"/>
  <c r="DB19" i="12"/>
  <c r="DM19" i="12"/>
  <c r="DC19" i="12"/>
  <c r="D36" i="12"/>
  <c r="DN23" i="12"/>
  <c r="DD23" i="12"/>
  <c r="DO23" i="12"/>
  <c r="DE23" i="12"/>
  <c r="DM23" i="12"/>
  <c r="DL23" i="12"/>
  <c r="DC23" i="12"/>
  <c r="DB23" i="12"/>
  <c r="DN27" i="12"/>
  <c r="DD27" i="12"/>
  <c r="DO27" i="12"/>
  <c r="DE27" i="12"/>
  <c r="DM27" i="12"/>
  <c r="DL27" i="12"/>
  <c r="DC27" i="12"/>
  <c r="DB27" i="12"/>
  <c r="DN31" i="12"/>
  <c r="DD31" i="12"/>
  <c r="DO31" i="12"/>
  <c r="DE31" i="12"/>
  <c r="DC31" i="12"/>
  <c r="DB31" i="12"/>
  <c r="DM31" i="12"/>
  <c r="DL31" i="12"/>
  <c r="DN35" i="12"/>
  <c r="DD35" i="12"/>
  <c r="DO35" i="12"/>
  <c r="DE35" i="12"/>
  <c r="DC35" i="12"/>
  <c r="DM35" i="12"/>
  <c r="DL35" i="12"/>
  <c r="DB35" i="12"/>
  <c r="DN20" i="12"/>
  <c r="DD20" i="12"/>
  <c r="DO20" i="12"/>
  <c r="DE20" i="12"/>
  <c r="DM24" i="12"/>
  <c r="DN32" i="12"/>
  <c r="DD32" i="12"/>
  <c r="DO32" i="12"/>
  <c r="DE32" i="12"/>
  <c r="DM32" i="12"/>
  <c r="DE42" i="12"/>
  <c r="DL42" i="12"/>
  <c r="DM45" i="12"/>
  <c r="DC45" i="12"/>
  <c r="DN45" i="12"/>
  <c r="DD45" i="12"/>
  <c r="DD59" i="12"/>
  <c r="E64" i="12"/>
  <c r="DH88" i="12"/>
  <c r="DH90" i="12"/>
  <c r="DL98" i="12"/>
  <c r="DA98" i="12"/>
  <c r="AX98" i="12" s="1"/>
  <c r="DM98" i="12"/>
  <c r="DB98" i="12"/>
  <c r="DK98" i="12"/>
  <c r="DD98" i="12"/>
  <c r="CY98" i="12"/>
  <c r="DL108" i="12"/>
  <c r="DB108" i="12"/>
  <c r="DN108" i="12"/>
  <c r="DI108" i="12"/>
  <c r="DA108" i="12"/>
  <c r="DM108" i="12"/>
  <c r="DC108" i="12"/>
  <c r="DD108" i="12"/>
  <c r="DD112" i="12"/>
  <c r="DM119" i="12"/>
  <c r="DI119" i="12"/>
  <c r="DB119" i="12"/>
  <c r="DL119" i="12"/>
  <c r="DA119" i="12"/>
  <c r="CY119" i="12"/>
  <c r="DK119" i="12"/>
  <c r="DD119" i="12"/>
  <c r="DN150" i="12"/>
  <c r="DD150" i="12"/>
  <c r="DK150" i="12"/>
  <c r="DC150" i="12"/>
  <c r="DB150" i="12"/>
  <c r="DA150" i="12"/>
  <c r="AY150" i="12" s="1"/>
  <c r="DL150" i="12"/>
  <c r="DH160" i="12"/>
  <c r="CX160" i="12"/>
  <c r="AX160" i="12" s="1"/>
  <c r="DI160" i="12"/>
  <c r="CY160" i="12"/>
  <c r="CZ160" i="12"/>
  <c r="DK160" i="12"/>
  <c r="DJ160" i="12"/>
  <c r="DA160" i="12"/>
  <c r="DL244" i="12"/>
  <c r="DK244" i="12"/>
  <c r="DB244" i="12"/>
  <c r="DI244" i="12"/>
  <c r="DA244" i="12"/>
  <c r="DH244" i="12"/>
  <c r="CX244" i="12"/>
  <c r="AY244" i="12" s="1"/>
  <c r="CY244" i="12"/>
  <c r="DL250" i="12"/>
  <c r="DB250" i="12"/>
  <c r="DK250" i="12"/>
  <c r="DA250" i="12"/>
  <c r="DI250" i="12"/>
  <c r="DH250" i="12"/>
  <c r="CX250" i="12"/>
  <c r="AY250" i="12" s="1"/>
  <c r="DM21" i="12"/>
  <c r="DM33" i="12"/>
  <c r="E36" i="12"/>
  <c r="DO42" i="12"/>
  <c r="DO45" i="12"/>
  <c r="DM56" i="12"/>
  <c r="DD56" i="12"/>
  <c r="DN56" i="12"/>
  <c r="DE56" i="12"/>
  <c r="DA56" i="12"/>
  <c r="AY56" i="12" s="1"/>
  <c r="DL56" i="12"/>
  <c r="DE59" i="12"/>
  <c r="DN89" i="12"/>
  <c r="DD89" i="12"/>
  <c r="AX89" i="12" s="1"/>
  <c r="DK89" i="12"/>
  <c r="DA89" i="12"/>
  <c r="CY89" i="12"/>
  <c r="DL89" i="12"/>
  <c r="CY91" i="12"/>
  <c r="DL91" i="12"/>
  <c r="DD109" i="12"/>
  <c r="DD113" i="12"/>
  <c r="DN119" i="12"/>
  <c r="DM150" i="12"/>
  <c r="DI152" i="12"/>
  <c r="CX152" i="12"/>
  <c r="DH152" i="12"/>
  <c r="CY152" i="12"/>
  <c r="DM181" i="12"/>
  <c r="DH181" i="12"/>
  <c r="CY181" i="12"/>
  <c r="DK181" i="12"/>
  <c r="DA181" i="12"/>
  <c r="DC181" i="12"/>
  <c r="CX181" i="12"/>
  <c r="DJ181" i="12"/>
  <c r="CZ181" i="12"/>
  <c r="DK226" i="12"/>
  <c r="CY226" i="12"/>
  <c r="DB226" i="12"/>
  <c r="CX226" i="12"/>
  <c r="AY226" i="12" s="1"/>
  <c r="DL226" i="12"/>
  <c r="DA226" i="12"/>
  <c r="DI226" i="12"/>
  <c r="DH226" i="12"/>
  <c r="DL260" i="12"/>
  <c r="DH260" i="12"/>
  <c r="DK260" i="12"/>
  <c r="CY260" i="12"/>
  <c r="DB260" i="12"/>
  <c r="DA260" i="12"/>
  <c r="CX260" i="12"/>
  <c r="DI260" i="12"/>
  <c r="DL262" i="12"/>
  <c r="DH262" i="12"/>
  <c r="DK262" i="12"/>
  <c r="CY262" i="12"/>
  <c r="DB262" i="12"/>
  <c r="DA262" i="12"/>
  <c r="CX262" i="12"/>
  <c r="AY262" i="12" s="1"/>
  <c r="DI262" i="12"/>
  <c r="DL264" i="12"/>
  <c r="DH264" i="12"/>
  <c r="DK264" i="12"/>
  <c r="CY264" i="12"/>
  <c r="DB264" i="12"/>
  <c r="DA264" i="12"/>
  <c r="AY264" i="12" s="1"/>
  <c r="DI264" i="12"/>
  <c r="CX264" i="12"/>
  <c r="D13" i="12"/>
  <c r="CX13" i="12"/>
  <c r="DH13" i="12"/>
  <c r="DB24" i="12"/>
  <c r="DB28" i="12"/>
  <c r="DN34" i="12"/>
  <c r="DD34" i="12"/>
  <c r="DO34" i="12"/>
  <c r="DE34" i="12"/>
  <c r="DM41" i="12"/>
  <c r="DD41" i="12"/>
  <c r="DN41" i="12"/>
  <c r="DE41" i="12"/>
  <c r="AY41" i="12" s="1"/>
  <c r="DA41" i="12"/>
  <c r="DL41" i="12"/>
  <c r="DA42" i="12"/>
  <c r="DM44" i="12"/>
  <c r="DD44" i="12"/>
  <c r="DN44" i="12"/>
  <c r="DE44" i="12"/>
  <c r="DA44" i="12"/>
  <c r="AY44" i="12" s="1"/>
  <c r="D48" i="12"/>
  <c r="CX48" i="12"/>
  <c r="AY49" i="12"/>
  <c r="DH52" i="12"/>
  <c r="DD55" i="12"/>
  <c r="DH56" i="12"/>
  <c r="DM58" i="12"/>
  <c r="DD58" i="12"/>
  <c r="DN58" i="12"/>
  <c r="DE58" i="12"/>
  <c r="DA58" i="12"/>
  <c r="DL58" i="12"/>
  <c r="AY62" i="12"/>
  <c r="DI13" i="12"/>
  <c r="DC20" i="12"/>
  <c r="DL20" i="12"/>
  <c r="DC24" i="12"/>
  <c r="DC28" i="12"/>
  <c r="AY28" i="12" s="1"/>
  <c r="DC32" i="12"/>
  <c r="DL32" i="12"/>
  <c r="DH41" i="12"/>
  <c r="DO41" i="12"/>
  <c r="DB42" i="12"/>
  <c r="DH44" i="12"/>
  <c r="DO44" i="12"/>
  <c r="DB45" i="12"/>
  <c r="DK45" i="12"/>
  <c r="DI48" i="12"/>
  <c r="DE55" i="12"/>
  <c r="DB56" i="12"/>
  <c r="DO57" i="12"/>
  <c r="DK57" i="12"/>
  <c r="DB57" i="12"/>
  <c r="DL57" i="12"/>
  <c r="DC57" i="12"/>
  <c r="DD57" i="12"/>
  <c r="DH58" i="12"/>
  <c r="DO58" i="12"/>
  <c r="E60" i="12"/>
  <c r="K72" i="12"/>
  <c r="D88" i="12"/>
  <c r="DB89" i="12"/>
  <c r="DI89" i="12"/>
  <c r="D90" i="12"/>
  <c r="DB91" i="12"/>
  <c r="D92" i="12"/>
  <c r="DL93" i="12"/>
  <c r="DA93" i="12"/>
  <c r="DK93" i="12"/>
  <c r="DD93" i="12"/>
  <c r="DM93" i="12"/>
  <c r="DI93" i="12"/>
  <c r="DB93" i="12"/>
  <c r="DC93" i="12"/>
  <c r="DN98" i="12"/>
  <c r="DK108" i="12"/>
  <c r="DC119" i="12"/>
  <c r="E155" i="12"/>
  <c r="D146" i="12"/>
  <c r="DN147" i="12"/>
  <c r="DD147" i="12"/>
  <c r="DM147" i="12"/>
  <c r="DC147" i="12"/>
  <c r="DA147" i="12"/>
  <c r="AY147" i="12" s="1"/>
  <c r="DK147" i="12"/>
  <c r="DB147" i="12"/>
  <c r="DM153" i="12"/>
  <c r="DC153" i="12"/>
  <c r="DN153" i="12"/>
  <c r="DD153" i="12"/>
  <c r="DA153" i="12"/>
  <c r="AY153" i="12" s="1"/>
  <c r="DK153" i="12"/>
  <c r="DL153" i="12"/>
  <c r="DB153" i="12"/>
  <c r="CY250" i="12"/>
  <c r="DM20" i="12"/>
  <c r="DN24" i="12"/>
  <c r="DD24" i="12"/>
  <c r="DO24" i="12"/>
  <c r="DE24" i="12"/>
  <c r="DN28" i="12"/>
  <c r="DD28" i="12"/>
  <c r="DO28" i="12"/>
  <c r="DE28" i="12"/>
  <c r="DM28" i="12"/>
  <c r="DM42" i="12"/>
  <c r="DC42" i="12"/>
  <c r="DN42" i="12"/>
  <c r="DD42" i="12"/>
  <c r="DE45" i="12"/>
  <c r="DL45" i="12"/>
  <c r="DO59" i="12"/>
  <c r="DK59" i="12"/>
  <c r="DB59" i="12"/>
  <c r="DL59" i="12"/>
  <c r="DC59" i="12"/>
  <c r="AX91" i="12"/>
  <c r="DH92" i="12"/>
  <c r="DC98" i="12"/>
  <c r="DL112" i="12"/>
  <c r="DB112" i="12"/>
  <c r="DN112" i="12"/>
  <c r="DI112" i="12"/>
  <c r="DA112" i="12"/>
  <c r="DC112" i="12"/>
  <c r="DM112" i="12"/>
  <c r="DM116" i="12"/>
  <c r="DI116" i="12"/>
  <c r="DL116" i="12"/>
  <c r="DB116" i="12"/>
  <c r="DA116" i="12"/>
  <c r="DK116" i="12"/>
  <c r="DC116" i="12"/>
  <c r="DD116" i="12"/>
  <c r="DM154" i="12"/>
  <c r="DC154" i="12"/>
  <c r="DN154" i="12"/>
  <c r="DD154" i="12"/>
  <c r="DL154" i="12"/>
  <c r="DK154" i="12"/>
  <c r="DB154" i="12"/>
  <c r="DA154" i="12"/>
  <c r="DL247" i="12"/>
  <c r="DB247" i="12"/>
  <c r="DA247" i="12"/>
  <c r="DK247" i="12"/>
  <c r="CY247" i="12"/>
  <c r="CX247" i="12"/>
  <c r="DH247" i="12"/>
  <c r="DI247" i="12"/>
  <c r="DN21" i="12"/>
  <c r="DD21" i="12"/>
  <c r="DO21" i="12"/>
  <c r="DE21" i="12"/>
  <c r="AY21" i="12" s="1"/>
  <c r="DN25" i="12"/>
  <c r="DD25" i="12"/>
  <c r="DO25" i="12"/>
  <c r="DE25" i="12"/>
  <c r="DM25" i="12"/>
  <c r="DN29" i="12"/>
  <c r="DD29" i="12"/>
  <c r="DO29" i="12"/>
  <c r="DE29" i="12"/>
  <c r="DM29" i="12"/>
  <c r="DN33" i="12"/>
  <c r="DD33" i="12"/>
  <c r="DO33" i="12"/>
  <c r="DE33" i="12"/>
  <c r="AY33" i="12" s="1"/>
  <c r="AY34" i="12"/>
  <c r="E54" i="12"/>
  <c r="AY58" i="12"/>
  <c r="DM59" i="12"/>
  <c r="DN91" i="12"/>
  <c r="DD91" i="12"/>
  <c r="DK91" i="12"/>
  <c r="DA91" i="12"/>
  <c r="DL109" i="12"/>
  <c r="DB109" i="12"/>
  <c r="DN109" i="12"/>
  <c r="DI109" i="12"/>
  <c r="DA109" i="12"/>
  <c r="DM109" i="12"/>
  <c r="DC109" i="12"/>
  <c r="DL113" i="12"/>
  <c r="DB113" i="12"/>
  <c r="DN113" i="12"/>
  <c r="DI113" i="12"/>
  <c r="DA113" i="12"/>
  <c r="DM113" i="12"/>
  <c r="DC113" i="12"/>
  <c r="DM123" i="12"/>
  <c r="DI123" i="12"/>
  <c r="DB123" i="12"/>
  <c r="DL123" i="12"/>
  <c r="DA123" i="12"/>
  <c r="CY123" i="12"/>
  <c r="DK123" i="12"/>
  <c r="DD123" i="12"/>
  <c r="AY14" i="12"/>
  <c r="D15" i="12"/>
  <c r="CX15" i="12"/>
  <c r="DH15" i="12"/>
  <c r="DB20" i="12"/>
  <c r="DN22" i="12"/>
  <c r="DD22" i="12"/>
  <c r="DO22" i="12"/>
  <c r="DE22" i="12"/>
  <c r="DM22" i="12"/>
  <c r="DN26" i="12"/>
  <c r="DD26" i="12"/>
  <c r="DO26" i="12"/>
  <c r="DE26" i="12"/>
  <c r="DM26" i="12"/>
  <c r="DN30" i="12"/>
  <c r="DD30" i="12"/>
  <c r="DO30" i="12"/>
  <c r="DE30" i="12"/>
  <c r="DM30" i="12"/>
  <c r="DB32" i="12"/>
  <c r="DM34" i="12"/>
  <c r="DO43" i="12"/>
  <c r="DK43" i="12"/>
  <c r="DD43" i="12"/>
  <c r="DL43" i="12"/>
  <c r="DE43" i="12"/>
  <c r="DA43" i="12"/>
  <c r="DL44" i="12"/>
  <c r="DA45" i="12"/>
  <c r="DH48" i="12"/>
  <c r="D50" i="12"/>
  <c r="CX50" i="12"/>
  <c r="DH50" i="12"/>
  <c r="D52" i="12"/>
  <c r="CX52" i="12"/>
  <c r="DO55" i="12"/>
  <c r="DK55" i="12"/>
  <c r="DB55" i="12"/>
  <c r="D60" i="12"/>
  <c r="DL55" i="12"/>
  <c r="DC55" i="12"/>
  <c r="DO56" i="12"/>
  <c r="DN59" i="12"/>
  <c r="F64" i="12"/>
  <c r="D61" i="12"/>
  <c r="CX61" i="12"/>
  <c r="DH61" i="12"/>
  <c r="D63" i="12"/>
  <c r="CX63" i="12"/>
  <c r="DH63" i="12"/>
  <c r="DM89" i="12"/>
  <c r="DM91" i="12"/>
  <c r="DI98" i="12"/>
  <c r="CY108" i="12"/>
  <c r="CY112" i="12"/>
  <c r="CY116" i="12"/>
  <c r="DN123" i="12"/>
  <c r="DK95" i="12"/>
  <c r="DA96" i="12"/>
  <c r="DI97" i="12"/>
  <c r="DA99" i="12"/>
  <c r="DA100" i="12"/>
  <c r="DA101" i="12"/>
  <c r="DA102" i="12"/>
  <c r="DA103" i="12"/>
  <c r="DA104" i="12"/>
  <c r="DA105" i="12"/>
  <c r="DA106" i="12"/>
  <c r="DK106" i="12"/>
  <c r="DA107" i="12"/>
  <c r="DM107" i="12"/>
  <c r="DH110" i="12"/>
  <c r="CX110" i="12"/>
  <c r="DH111" i="12"/>
  <c r="CX111" i="12"/>
  <c r="DH114" i="12"/>
  <c r="CX114" i="12"/>
  <c r="DH115" i="12"/>
  <c r="CX115" i="12"/>
  <c r="CX119" i="12"/>
  <c r="DH119" i="12"/>
  <c r="DK120" i="12"/>
  <c r="DD120" i="12"/>
  <c r="DN120" i="12"/>
  <c r="DC120" i="12"/>
  <c r="CY120" i="12"/>
  <c r="DM120" i="12"/>
  <c r="CX123" i="12"/>
  <c r="DH123" i="12"/>
  <c r="DK124" i="12"/>
  <c r="DD124" i="12"/>
  <c r="DN124" i="12"/>
  <c r="DC124" i="12"/>
  <c r="CY124" i="12"/>
  <c r="AY149" i="12"/>
  <c r="DA151" i="12"/>
  <c r="DM168" i="12"/>
  <c r="DI168" i="12"/>
  <c r="DA168" i="12"/>
  <c r="DJ168" i="12"/>
  <c r="DB168" i="12"/>
  <c r="CX168" i="12"/>
  <c r="DC168" i="12"/>
  <c r="DL168" i="12"/>
  <c r="CZ168" i="12"/>
  <c r="DM179" i="12"/>
  <c r="DI179" i="12"/>
  <c r="DA179" i="12"/>
  <c r="DJ179" i="12"/>
  <c r="CZ179" i="12"/>
  <c r="DK179" i="12"/>
  <c r="DB179" i="12"/>
  <c r="DH179" i="12"/>
  <c r="DC179" i="12"/>
  <c r="CY179" i="12"/>
  <c r="AX179" i="12" s="1"/>
  <c r="DH241" i="12"/>
  <c r="CY241" i="12"/>
  <c r="AY241" i="12" s="1"/>
  <c r="DL241" i="12"/>
  <c r="CX241" i="12"/>
  <c r="DB241" i="12"/>
  <c r="DI241" i="12"/>
  <c r="DA241" i="12"/>
  <c r="DL258" i="12"/>
  <c r="DH258" i="12"/>
  <c r="DK258" i="12"/>
  <c r="CY258" i="12"/>
  <c r="DB258" i="12"/>
  <c r="DA258" i="12"/>
  <c r="AY258" i="12" s="1"/>
  <c r="DI258" i="12"/>
  <c r="CX258" i="12"/>
  <c r="AY277" i="12"/>
  <c r="DI12" i="12"/>
  <c r="DI14" i="12"/>
  <c r="CY42" i="12"/>
  <c r="AY42" i="12" s="1"/>
  <c r="CY45" i="12"/>
  <c r="AY45" i="12" s="1"/>
  <c r="DI47" i="12"/>
  <c r="DI49" i="12"/>
  <c r="DI51" i="12"/>
  <c r="DI53" i="12"/>
  <c r="CY55" i="12"/>
  <c r="AY55" i="12" s="1"/>
  <c r="CY57" i="12"/>
  <c r="CY59" i="12"/>
  <c r="AY59" i="12" s="1"/>
  <c r="DI62" i="12"/>
  <c r="CX93" i="12"/>
  <c r="AX93" i="12" s="1"/>
  <c r="CY94" i="12"/>
  <c r="DC94" i="12"/>
  <c r="DI94" i="12"/>
  <c r="DM94" i="12"/>
  <c r="CY95" i="12"/>
  <c r="DC95" i="12"/>
  <c r="DI95" i="12"/>
  <c r="DM95" i="12"/>
  <c r="CY96" i="12"/>
  <c r="DC96" i="12"/>
  <c r="DI96" i="12"/>
  <c r="DM96" i="12"/>
  <c r="DD97" i="12"/>
  <c r="DK97" i="12"/>
  <c r="CY99" i="12"/>
  <c r="DC99" i="12"/>
  <c r="DI99" i="12"/>
  <c r="DM99" i="12"/>
  <c r="CY100" i="12"/>
  <c r="DC100" i="12"/>
  <c r="DI100" i="12"/>
  <c r="DM100" i="12"/>
  <c r="CY101" i="12"/>
  <c r="DC101" i="12"/>
  <c r="DI101" i="12"/>
  <c r="DM101" i="12"/>
  <c r="CY102" i="12"/>
  <c r="DC102" i="12"/>
  <c r="DI102" i="12"/>
  <c r="DM102" i="12"/>
  <c r="CY103" i="12"/>
  <c r="DC103" i="12"/>
  <c r="DI103" i="12"/>
  <c r="DM103" i="12"/>
  <c r="CY104" i="12"/>
  <c r="DC104" i="12"/>
  <c r="DI104" i="12"/>
  <c r="DM104" i="12"/>
  <c r="CY105" i="12"/>
  <c r="DC105" i="12"/>
  <c r="DI105" i="12"/>
  <c r="DM105" i="12"/>
  <c r="CY106" i="12"/>
  <c r="DC106" i="12"/>
  <c r="DI106" i="12"/>
  <c r="DM106" i="12"/>
  <c r="CY107" i="12"/>
  <c r="DC107" i="12"/>
  <c r="D110" i="12"/>
  <c r="D111" i="12"/>
  <c r="D114" i="12"/>
  <c r="D115" i="12"/>
  <c r="DA120" i="12"/>
  <c r="CX121" i="12"/>
  <c r="DH121" i="12"/>
  <c r="DK122" i="12"/>
  <c r="DD122" i="12"/>
  <c r="DN122" i="12"/>
  <c r="DC122" i="12"/>
  <c r="CY122" i="12"/>
  <c r="AX122" i="12" s="1"/>
  <c r="DM122" i="12"/>
  <c r="DA124" i="12"/>
  <c r="CX125" i="12"/>
  <c r="DH125" i="12"/>
  <c r="DM126" i="12"/>
  <c r="DI126" i="12"/>
  <c r="DC126" i="12"/>
  <c r="CY126" i="12"/>
  <c r="DL126" i="12"/>
  <c r="DB126" i="12"/>
  <c r="DM127" i="12"/>
  <c r="DI127" i="12"/>
  <c r="DC127" i="12"/>
  <c r="CY127" i="12"/>
  <c r="DL127" i="12"/>
  <c r="DB127" i="12"/>
  <c r="DM128" i="12"/>
  <c r="DI128" i="12"/>
  <c r="DC128" i="12"/>
  <c r="CY128" i="12"/>
  <c r="DL128" i="12"/>
  <c r="DB128" i="12"/>
  <c r="DM129" i="12"/>
  <c r="DI129" i="12"/>
  <c r="DC129" i="12"/>
  <c r="CY129" i="12"/>
  <c r="DL129" i="12"/>
  <c r="DB129" i="12"/>
  <c r="DM130" i="12"/>
  <c r="DI130" i="12"/>
  <c r="DC130" i="12"/>
  <c r="CY130" i="12"/>
  <c r="DL130" i="12"/>
  <c r="DB130" i="12"/>
  <c r="DM131" i="12"/>
  <c r="DI131" i="12"/>
  <c r="DC131" i="12"/>
  <c r="CY131" i="12"/>
  <c r="DL131" i="12"/>
  <c r="DB131" i="12"/>
  <c r="DM132" i="12"/>
  <c r="DI132" i="12"/>
  <c r="DC132" i="12"/>
  <c r="CY132" i="12"/>
  <c r="DL132" i="12"/>
  <c r="DB132" i="12"/>
  <c r="DM133" i="12"/>
  <c r="DI133" i="12"/>
  <c r="DC133" i="12"/>
  <c r="CY133" i="12"/>
  <c r="DL133" i="12"/>
  <c r="DB133" i="12"/>
  <c r="DM134" i="12"/>
  <c r="DI134" i="12"/>
  <c r="DC134" i="12"/>
  <c r="CY134" i="12"/>
  <c r="DL134" i="12"/>
  <c r="DB134" i="12"/>
  <c r="DM135" i="12"/>
  <c r="DI135" i="12"/>
  <c r="DC135" i="12"/>
  <c r="CY135" i="12"/>
  <c r="DL135" i="12"/>
  <c r="DB135" i="12"/>
  <c r="DM136" i="12"/>
  <c r="DI136" i="12"/>
  <c r="DC136" i="12"/>
  <c r="CY136" i="12"/>
  <c r="DL136" i="12"/>
  <c r="DB136" i="12"/>
  <c r="DM137" i="12"/>
  <c r="DI137" i="12"/>
  <c r="DC137" i="12"/>
  <c r="CY137" i="12"/>
  <c r="DL137" i="12"/>
  <c r="DB137" i="12"/>
  <c r="DM138" i="12"/>
  <c r="DI138" i="12"/>
  <c r="DC138" i="12"/>
  <c r="CY138" i="12"/>
  <c r="DL138" i="12"/>
  <c r="DB138" i="12"/>
  <c r="DM139" i="12"/>
  <c r="DI139" i="12"/>
  <c r="DC139" i="12"/>
  <c r="CY139" i="12"/>
  <c r="DL139" i="12"/>
  <c r="DB139" i="12"/>
  <c r="DM140" i="12"/>
  <c r="DI140" i="12"/>
  <c r="DC140" i="12"/>
  <c r="CY140" i="12"/>
  <c r="DL140" i="12"/>
  <c r="DB140" i="12"/>
  <c r="D152" i="12"/>
  <c r="DK163" i="12"/>
  <c r="DA163" i="12"/>
  <c r="DH163" i="12"/>
  <c r="CX163" i="12"/>
  <c r="CY163" i="12"/>
  <c r="DJ163" i="12"/>
  <c r="DH168" i="12"/>
  <c r="DI171" i="12"/>
  <c r="CZ171" i="12"/>
  <c r="DJ171" i="12"/>
  <c r="DA171" i="12"/>
  <c r="DM171" i="12"/>
  <c r="CY171" i="12"/>
  <c r="DK171" i="12"/>
  <c r="CX171" i="12"/>
  <c r="AX171" i="12" s="1"/>
  <c r="DI173" i="12"/>
  <c r="CZ173" i="12"/>
  <c r="DJ173" i="12"/>
  <c r="DA173" i="12"/>
  <c r="DK173" i="12"/>
  <c r="CX173" i="12"/>
  <c r="DH173" i="12"/>
  <c r="DM173" i="12"/>
  <c r="DK175" i="12"/>
  <c r="DC175" i="12"/>
  <c r="CX175" i="12"/>
  <c r="AX175" i="12" s="1"/>
  <c r="DM175" i="12"/>
  <c r="DH175" i="12"/>
  <c r="CY175" i="12"/>
  <c r="CZ175" i="12"/>
  <c r="DJ175" i="12"/>
  <c r="DJ177" i="12"/>
  <c r="DB177" i="12"/>
  <c r="CX177" i="12"/>
  <c r="DK177" i="12"/>
  <c r="DC177" i="12"/>
  <c r="CY177" i="12"/>
  <c r="DL177" i="12"/>
  <c r="CZ177" i="12"/>
  <c r="DI177" i="12"/>
  <c r="DJ180" i="12"/>
  <c r="DA180" i="12"/>
  <c r="AX180" i="12" s="1"/>
  <c r="DK180" i="12"/>
  <c r="CZ180" i="12"/>
  <c r="DM180" i="12"/>
  <c r="DC180" i="12"/>
  <c r="DI180" i="12"/>
  <c r="DH180" i="12"/>
  <c r="CY180" i="12"/>
  <c r="DJ186" i="12"/>
  <c r="DA186" i="12"/>
  <c r="DI186" i="12"/>
  <c r="CY186" i="12"/>
  <c r="DK186" i="12"/>
  <c r="CZ186" i="12"/>
  <c r="DC186" i="12"/>
  <c r="CX186" i="12"/>
  <c r="DJ204" i="12"/>
  <c r="CZ204" i="12"/>
  <c r="CX204" i="12"/>
  <c r="DL245" i="12"/>
  <c r="DB245" i="12"/>
  <c r="DI245" i="12"/>
  <c r="CX245" i="12"/>
  <c r="DH245" i="12"/>
  <c r="CY245" i="12"/>
  <c r="DA245" i="12"/>
  <c r="DK245" i="12"/>
  <c r="DL257" i="12"/>
  <c r="DH257" i="12"/>
  <c r="DK257" i="12"/>
  <c r="CY257" i="12"/>
  <c r="DI257" i="12"/>
  <c r="CX257" i="12"/>
  <c r="AY257" i="12" s="1"/>
  <c r="DB257" i="12"/>
  <c r="DA257" i="12"/>
  <c r="DL265" i="12"/>
  <c r="DH265" i="12"/>
  <c r="DK265" i="12"/>
  <c r="CY265" i="12"/>
  <c r="DI265" i="12"/>
  <c r="CX265" i="12"/>
  <c r="AY265" i="12" s="1"/>
  <c r="DB265" i="12"/>
  <c r="DA265" i="12"/>
  <c r="DA94" i="12"/>
  <c r="DK94" i="12"/>
  <c r="DA95" i="12"/>
  <c r="DK96" i="12"/>
  <c r="DB97" i="12"/>
  <c r="DM97" i="12"/>
  <c r="DK99" i="12"/>
  <c r="DK100" i="12"/>
  <c r="DK101" i="12"/>
  <c r="DK102" i="12"/>
  <c r="DK103" i="12"/>
  <c r="DK104" i="12"/>
  <c r="DK105" i="12"/>
  <c r="DH108" i="12"/>
  <c r="CX108" i="12"/>
  <c r="DH109" i="12"/>
  <c r="CX109" i="12"/>
  <c r="AX109" i="12" s="1"/>
  <c r="DH112" i="12"/>
  <c r="CX112" i="12"/>
  <c r="DH113" i="12"/>
  <c r="CX113" i="12"/>
  <c r="AX113" i="12" s="1"/>
  <c r="DH116" i="12"/>
  <c r="CX116" i="12"/>
  <c r="DK117" i="12"/>
  <c r="DD117" i="12"/>
  <c r="DN117" i="12"/>
  <c r="DC117" i="12"/>
  <c r="CY117" i="12"/>
  <c r="DM117" i="12"/>
  <c r="DM124" i="12"/>
  <c r="DN148" i="12"/>
  <c r="DD148" i="12"/>
  <c r="AY148" i="12" s="1"/>
  <c r="DM148" i="12"/>
  <c r="DC148" i="12"/>
  <c r="DL148" i="12"/>
  <c r="DN151" i="12"/>
  <c r="DD151" i="12"/>
  <c r="DC151" i="12"/>
  <c r="DM151" i="12"/>
  <c r="DB151" i="12"/>
  <c r="AX172" i="12"/>
  <c r="DJ183" i="12"/>
  <c r="DA183" i="12"/>
  <c r="DH183" i="12"/>
  <c r="CX183" i="12"/>
  <c r="AX183" i="12" s="1"/>
  <c r="DI183" i="12"/>
  <c r="CY183" i="12"/>
  <c r="CZ183" i="12"/>
  <c r="DM183" i="12"/>
  <c r="DL194" i="12"/>
  <c r="DH194" i="12"/>
  <c r="CZ194" i="12"/>
  <c r="DK194" i="12"/>
  <c r="DC194" i="12"/>
  <c r="CY194" i="12"/>
  <c r="DB194" i="12"/>
  <c r="DI194" i="12"/>
  <c r="CX194" i="12"/>
  <c r="DM194" i="12"/>
  <c r="DK238" i="12"/>
  <c r="CY238" i="12"/>
  <c r="DB238" i="12"/>
  <c r="CX238" i="12"/>
  <c r="DL238" i="12"/>
  <c r="DA238" i="12"/>
  <c r="DH238" i="12"/>
  <c r="DL255" i="12"/>
  <c r="DB255" i="12"/>
  <c r="DK255" i="12"/>
  <c r="DA255" i="12"/>
  <c r="CX255" i="12"/>
  <c r="DI255" i="12"/>
  <c r="CY255" i="12"/>
  <c r="DK266" i="12"/>
  <c r="CY266" i="12"/>
  <c r="DA266" i="12"/>
  <c r="DI266" i="12"/>
  <c r="DH266" i="12"/>
  <c r="DB266" i="12"/>
  <c r="DL266" i="12"/>
  <c r="CX266" i="12"/>
  <c r="AY266" i="12" s="1"/>
  <c r="DK270" i="12"/>
  <c r="CY270" i="12"/>
  <c r="DA270" i="12"/>
  <c r="DI270" i="12"/>
  <c r="DB270" i="12"/>
  <c r="DL270" i="12"/>
  <c r="DH270" i="12"/>
  <c r="CX270" i="12"/>
  <c r="AY270" i="12" s="1"/>
  <c r="CY12" i="12"/>
  <c r="AY12" i="12" s="1"/>
  <c r="CY14" i="12"/>
  <c r="CY19" i="12"/>
  <c r="AY19" i="12" s="1"/>
  <c r="DI19" i="12"/>
  <c r="CY20" i="12"/>
  <c r="AY20" i="12" s="1"/>
  <c r="CY21" i="12"/>
  <c r="CY22" i="12"/>
  <c r="AY22" i="12" s="1"/>
  <c r="CY23" i="12"/>
  <c r="AY23" i="12" s="1"/>
  <c r="CY24" i="12"/>
  <c r="AY24" i="12" s="1"/>
  <c r="CY25" i="12"/>
  <c r="AY25" i="12" s="1"/>
  <c r="CY26" i="12"/>
  <c r="AY26" i="12" s="1"/>
  <c r="CY27" i="12"/>
  <c r="AY27" i="12" s="1"/>
  <c r="CY28" i="12"/>
  <c r="CY29" i="12"/>
  <c r="AY29" i="12" s="1"/>
  <c r="CY30" i="12"/>
  <c r="AY30" i="12" s="1"/>
  <c r="CY31" i="12"/>
  <c r="AY31" i="12" s="1"/>
  <c r="CY32" i="12"/>
  <c r="AY32" i="12" s="1"/>
  <c r="CY33" i="12"/>
  <c r="CY34" i="12"/>
  <c r="CY35" i="12"/>
  <c r="AY35" i="12" s="1"/>
  <c r="CY47" i="12"/>
  <c r="AY47" i="12" s="1"/>
  <c r="CY49" i="12"/>
  <c r="CY51" i="12"/>
  <c r="AY51" i="12" s="1"/>
  <c r="CY53" i="12"/>
  <c r="AY53" i="12" s="1"/>
  <c r="CY62" i="12"/>
  <c r="DB94" i="12"/>
  <c r="DB95" i="12"/>
  <c r="DB96" i="12"/>
  <c r="CY97" i="12"/>
  <c r="DC97" i="12"/>
  <c r="DB99" i="12"/>
  <c r="DB100" i="12"/>
  <c r="DB101" i="12"/>
  <c r="DB102" i="12"/>
  <c r="DB103" i="12"/>
  <c r="DB104" i="12"/>
  <c r="DB105" i="12"/>
  <c r="DB106" i="12"/>
  <c r="DB107" i="12"/>
  <c r="DI107" i="12"/>
  <c r="DN107" i="12"/>
  <c r="DI117" i="12"/>
  <c r="DK118" i="12"/>
  <c r="DA118" i="12"/>
  <c r="DN118" i="12"/>
  <c r="DD118" i="12"/>
  <c r="CY118" i="12"/>
  <c r="AX118" i="12" s="1"/>
  <c r="DL118" i="12"/>
  <c r="DI120" i="12"/>
  <c r="DM121" i="12"/>
  <c r="DI121" i="12"/>
  <c r="DB121" i="12"/>
  <c r="DL121" i="12"/>
  <c r="DA121" i="12"/>
  <c r="DC121" i="12"/>
  <c r="DN121" i="12"/>
  <c r="DI124" i="12"/>
  <c r="DM125" i="12"/>
  <c r="DI125" i="12"/>
  <c r="DB125" i="12"/>
  <c r="DL125" i="12"/>
  <c r="DA125" i="12"/>
  <c r="DC125" i="12"/>
  <c r="DN125" i="12"/>
  <c r="DN149" i="12"/>
  <c r="DD149" i="12"/>
  <c r="DM149" i="12"/>
  <c r="DC149" i="12"/>
  <c r="DL149" i="12"/>
  <c r="CY151" i="12"/>
  <c r="AY151" i="12" s="1"/>
  <c r="DI151" i="12"/>
  <c r="CX151" i="12"/>
  <c r="DL151" i="12"/>
  <c r="AY154" i="12"/>
  <c r="CY168" i="12"/>
  <c r="DL179" i="12"/>
  <c r="DK184" i="12"/>
  <c r="DC184" i="12"/>
  <c r="CY184" i="12"/>
  <c r="DM184" i="12"/>
  <c r="DH184" i="12"/>
  <c r="CX184" i="12"/>
  <c r="DI184" i="12"/>
  <c r="CZ184" i="12"/>
  <c r="DB184" i="12"/>
  <c r="DA184" i="12"/>
  <c r="DH190" i="12"/>
  <c r="CX190" i="12"/>
  <c r="DM190" i="12"/>
  <c r="DC190" i="12"/>
  <c r="DL190" i="12"/>
  <c r="DA190" i="12"/>
  <c r="DK190" i="12"/>
  <c r="DB190" i="12"/>
  <c r="DK222" i="12"/>
  <c r="CY222" i="12"/>
  <c r="DB222" i="12"/>
  <c r="CX222" i="12"/>
  <c r="AY222" i="12" s="1"/>
  <c r="DL222" i="12"/>
  <c r="DA222" i="12"/>
  <c r="DH222" i="12"/>
  <c r="DK227" i="12"/>
  <c r="CY227" i="12"/>
  <c r="DB227" i="12"/>
  <c r="CX227" i="12"/>
  <c r="AY227" i="12" s="1"/>
  <c r="DL227" i="12"/>
  <c r="DA227" i="12"/>
  <c r="DH227" i="12"/>
  <c r="DI227" i="12"/>
  <c r="AY230" i="12"/>
  <c r="DK231" i="12"/>
  <c r="CY231" i="12"/>
  <c r="DB231" i="12"/>
  <c r="CX231" i="12"/>
  <c r="AY231" i="12" s="1"/>
  <c r="DL231" i="12"/>
  <c r="DA231" i="12"/>
  <c r="DH231" i="12"/>
  <c r="DK240" i="12"/>
  <c r="DB240" i="12"/>
  <c r="DI240" i="12"/>
  <c r="DA240" i="12"/>
  <c r="DH240" i="12"/>
  <c r="DL240" i="12"/>
  <c r="CX240" i="12"/>
  <c r="CY240" i="12"/>
  <c r="DK241" i="12"/>
  <c r="CX126" i="12"/>
  <c r="CX127" i="12"/>
  <c r="AX127" i="12" s="1"/>
  <c r="CX128" i="12"/>
  <c r="CX129" i="12"/>
  <c r="CX130" i="12"/>
  <c r="CX131" i="12"/>
  <c r="AX131" i="12" s="1"/>
  <c r="CX132" i="12"/>
  <c r="CX133" i="12"/>
  <c r="CX134" i="12"/>
  <c r="CX135" i="12"/>
  <c r="AX135" i="12" s="1"/>
  <c r="CX136" i="12"/>
  <c r="CX137" i="12"/>
  <c r="CX138" i="12"/>
  <c r="CX139" i="12"/>
  <c r="AX139" i="12" s="1"/>
  <c r="CX140" i="12"/>
  <c r="F155" i="12"/>
  <c r="CY146" i="12"/>
  <c r="DI146" i="12"/>
  <c r="CY147" i="12"/>
  <c r="CY148" i="12"/>
  <c r="CY149" i="12"/>
  <c r="DH153" i="12"/>
  <c r="DJ165" i="12"/>
  <c r="DB165" i="12"/>
  <c r="CX165" i="12"/>
  <c r="AX165" i="12" s="1"/>
  <c r="DK165" i="12"/>
  <c r="DC165" i="12"/>
  <c r="CY165" i="12"/>
  <c r="DH165" i="12"/>
  <c r="CY167" i="12"/>
  <c r="AX167" i="12" s="1"/>
  <c r="DA169" i="12"/>
  <c r="DM178" i="12"/>
  <c r="DJ178" i="12"/>
  <c r="DB178" i="12"/>
  <c r="CX178" i="12"/>
  <c r="DK178" i="12"/>
  <c r="DC178" i="12"/>
  <c r="CY178" i="12"/>
  <c r="DH178" i="12"/>
  <c r="DL187" i="12"/>
  <c r="DK187" i="12"/>
  <c r="DA187" i="12"/>
  <c r="DB187" i="12"/>
  <c r="DC187" i="12"/>
  <c r="CX187" i="12"/>
  <c r="AX187" i="12" s="1"/>
  <c r="DK223" i="12"/>
  <c r="CY223" i="12"/>
  <c r="DB223" i="12"/>
  <c r="CX223" i="12"/>
  <c r="AY223" i="12" s="1"/>
  <c r="DL223" i="12"/>
  <c r="DA223" i="12"/>
  <c r="DH223" i="12"/>
  <c r="DK234" i="12"/>
  <c r="CY234" i="12"/>
  <c r="DB234" i="12"/>
  <c r="CX234" i="12"/>
  <c r="AY234" i="12" s="1"/>
  <c r="DL234" i="12"/>
  <c r="DA234" i="12"/>
  <c r="DH239" i="12"/>
  <c r="CY239" i="12"/>
  <c r="DL239" i="12"/>
  <c r="CX239" i="12"/>
  <c r="AY239" i="12" s="1"/>
  <c r="DB239" i="12"/>
  <c r="DI239" i="12"/>
  <c r="DA239" i="12"/>
  <c r="DK242" i="12"/>
  <c r="DB242" i="12"/>
  <c r="AY242" i="12" s="1"/>
  <c r="DI242" i="12"/>
  <c r="DA242" i="12"/>
  <c r="DH242" i="12"/>
  <c r="DL242" i="12"/>
  <c r="CX242" i="12"/>
  <c r="DH243" i="12"/>
  <c r="CY243" i="12"/>
  <c r="DL243" i="12"/>
  <c r="CX243" i="12"/>
  <c r="AY243" i="12" s="1"/>
  <c r="DB243" i="12"/>
  <c r="DI243" i="12"/>
  <c r="DA243" i="12"/>
  <c r="DL249" i="12"/>
  <c r="DB249" i="12"/>
  <c r="DK249" i="12"/>
  <c r="DA249" i="12"/>
  <c r="DH249" i="12"/>
  <c r="CY249" i="12"/>
  <c r="CX249" i="12"/>
  <c r="DL251" i="12"/>
  <c r="DB251" i="12"/>
  <c r="DK251" i="12"/>
  <c r="DA251" i="12"/>
  <c r="CX251" i="12"/>
  <c r="AY251" i="12" s="1"/>
  <c r="DI251" i="12"/>
  <c r="DH251" i="12"/>
  <c r="DL256" i="12"/>
  <c r="DB256" i="12"/>
  <c r="DK256" i="12"/>
  <c r="DA256" i="12"/>
  <c r="CY256" i="12"/>
  <c r="CX256" i="12"/>
  <c r="DH256" i="12"/>
  <c r="DL259" i="12"/>
  <c r="DH259" i="12"/>
  <c r="DK259" i="12"/>
  <c r="CY259" i="12"/>
  <c r="DI259" i="12"/>
  <c r="CX259" i="12"/>
  <c r="AY259" i="12" s="1"/>
  <c r="DA259" i="12"/>
  <c r="DK278" i="12"/>
  <c r="CY278" i="12"/>
  <c r="AY278" i="12" s="1"/>
  <c r="DL278" i="12"/>
  <c r="DH278" i="12"/>
  <c r="DB278" i="12"/>
  <c r="DA278" i="12"/>
  <c r="CX278" i="12"/>
  <c r="DI278" i="12"/>
  <c r="CW295" i="12"/>
  <c r="DG295" i="12"/>
  <c r="DL296" i="12"/>
  <c r="DH296" i="12"/>
  <c r="DI296" i="12"/>
  <c r="DA296" i="12"/>
  <c r="AY296" i="12" s="1"/>
  <c r="DB296" i="12"/>
  <c r="CX296" i="12"/>
  <c r="CY296" i="12"/>
  <c r="DK296" i="12"/>
  <c r="DK162" i="12"/>
  <c r="DC162" i="12"/>
  <c r="CX162" i="12"/>
  <c r="AX162" i="12" s="1"/>
  <c r="DM162" i="12"/>
  <c r="DH162" i="12"/>
  <c r="CY162" i="12"/>
  <c r="DI162" i="12"/>
  <c r="DL167" i="12"/>
  <c r="DH167" i="12"/>
  <c r="CZ167" i="12"/>
  <c r="DM167" i="12"/>
  <c r="DI167" i="12"/>
  <c r="DA167" i="12"/>
  <c r="DB167" i="12"/>
  <c r="DJ169" i="12"/>
  <c r="DB169" i="12"/>
  <c r="CX169" i="12"/>
  <c r="DK169" i="12"/>
  <c r="DC169" i="12"/>
  <c r="CY169" i="12"/>
  <c r="DH169" i="12"/>
  <c r="D182" i="12"/>
  <c r="DM185" i="12"/>
  <c r="DH185" i="12"/>
  <c r="CY185" i="12"/>
  <c r="DC185" i="12"/>
  <c r="DI185" i="12"/>
  <c r="CX185" i="12"/>
  <c r="DK185" i="12"/>
  <c r="DL192" i="12"/>
  <c r="DH192" i="12"/>
  <c r="CZ192" i="12"/>
  <c r="DK192" i="12"/>
  <c r="DC192" i="12"/>
  <c r="CY192" i="12"/>
  <c r="AX192" i="12" s="1"/>
  <c r="DB192" i="12"/>
  <c r="DI192" i="12"/>
  <c r="DA192" i="12"/>
  <c r="CX202" i="12"/>
  <c r="AH202" i="12" s="1"/>
  <c r="DK202" i="12"/>
  <c r="DJ202" i="12"/>
  <c r="AH203" i="12"/>
  <c r="D213" i="12"/>
  <c r="DK219" i="12"/>
  <c r="CY219" i="12"/>
  <c r="DB219" i="12"/>
  <c r="CX219" i="12"/>
  <c r="AY219" i="12" s="1"/>
  <c r="DL219" i="12"/>
  <c r="DA219" i="12"/>
  <c r="DH219" i="12"/>
  <c r="DK230" i="12"/>
  <c r="CY230" i="12"/>
  <c r="DB230" i="12"/>
  <c r="CX230" i="12"/>
  <c r="DL230" i="12"/>
  <c r="DA230" i="12"/>
  <c r="DK235" i="12"/>
  <c r="CY235" i="12"/>
  <c r="AY235" i="12" s="1"/>
  <c r="DB235" i="12"/>
  <c r="CX235" i="12"/>
  <c r="DL235" i="12"/>
  <c r="DA235" i="12"/>
  <c r="DH235" i="12"/>
  <c r="DL246" i="12"/>
  <c r="DB246" i="12"/>
  <c r="DH246" i="12"/>
  <c r="DA246" i="12"/>
  <c r="DI246" i="12"/>
  <c r="DK246" i="12"/>
  <c r="CY246" i="12"/>
  <c r="AY246" i="12" s="1"/>
  <c r="DL248" i="12"/>
  <c r="DB248" i="12"/>
  <c r="DK248" i="12"/>
  <c r="DA248" i="12"/>
  <c r="CY248" i="12"/>
  <c r="CX248" i="12"/>
  <c r="AY248" i="12" s="1"/>
  <c r="DH248" i="12"/>
  <c r="DK274" i="12"/>
  <c r="CY274" i="12"/>
  <c r="DL274" i="12"/>
  <c r="DH274" i="12"/>
  <c r="DB274" i="12"/>
  <c r="DA274" i="12"/>
  <c r="CX274" i="12"/>
  <c r="DI274" i="12"/>
  <c r="CZ161" i="12"/>
  <c r="DI161" i="12"/>
  <c r="CZ166" i="12"/>
  <c r="DH166" i="12"/>
  <c r="DL166" i="12"/>
  <c r="CZ170" i="12"/>
  <c r="DH170" i="12"/>
  <c r="DL170" i="12"/>
  <c r="CZ172" i="12"/>
  <c r="DH172" i="12"/>
  <c r="DL172" i="12"/>
  <c r="CZ174" i="12"/>
  <c r="DI174" i="12"/>
  <c r="D191" i="12"/>
  <c r="DA193" i="12"/>
  <c r="D196" i="12"/>
  <c r="DK220" i="12"/>
  <c r="CY220" i="12"/>
  <c r="DB220" i="12"/>
  <c r="CX220" i="12"/>
  <c r="AY220" i="12" s="1"/>
  <c r="DI220" i="12"/>
  <c r="DK224" i="12"/>
  <c r="CY224" i="12"/>
  <c r="DB224" i="12"/>
  <c r="CX224" i="12"/>
  <c r="DI224" i="12"/>
  <c r="DK228" i="12"/>
  <c r="CY228" i="12"/>
  <c r="DB228" i="12"/>
  <c r="CX228" i="12"/>
  <c r="DI228" i="12"/>
  <c r="DK232" i="12"/>
  <c r="CY232" i="12"/>
  <c r="DB232" i="12"/>
  <c r="CX232" i="12"/>
  <c r="AY232" i="12" s="1"/>
  <c r="DI232" i="12"/>
  <c r="DK236" i="12"/>
  <c r="CY236" i="12"/>
  <c r="DB236" i="12"/>
  <c r="CX236" i="12"/>
  <c r="AY236" i="12" s="1"/>
  <c r="DI236" i="12"/>
  <c r="DL252" i="12"/>
  <c r="DB252" i="12"/>
  <c r="DK252" i="12"/>
  <c r="DA252" i="12"/>
  <c r="CY252" i="12"/>
  <c r="CX252" i="12"/>
  <c r="AY252" i="12" s="1"/>
  <c r="DL253" i="12"/>
  <c r="DB253" i="12"/>
  <c r="DK253" i="12"/>
  <c r="DA253" i="12"/>
  <c r="AY253" i="12" s="1"/>
  <c r="DH253" i="12"/>
  <c r="CY253" i="12"/>
  <c r="DL254" i="12"/>
  <c r="DB254" i="12"/>
  <c r="DK254" i="12"/>
  <c r="DA254" i="12"/>
  <c r="DI254" i="12"/>
  <c r="DH254" i="12"/>
  <c r="CY254" i="12"/>
  <c r="DL261" i="12"/>
  <c r="DH261" i="12"/>
  <c r="DK261" i="12"/>
  <c r="CY261" i="12"/>
  <c r="DI261" i="12"/>
  <c r="CX261" i="12"/>
  <c r="DA261" i="12"/>
  <c r="AY261" i="12" s="1"/>
  <c r="DK276" i="12"/>
  <c r="CY276" i="12"/>
  <c r="DL276" i="12"/>
  <c r="DH276" i="12"/>
  <c r="DB276" i="12"/>
  <c r="AY276" i="12" s="1"/>
  <c r="DA276" i="12"/>
  <c r="CX276" i="12"/>
  <c r="DI276" i="12"/>
  <c r="DK280" i="12"/>
  <c r="CY280" i="12"/>
  <c r="DL280" i="12"/>
  <c r="DH280" i="12"/>
  <c r="DB280" i="12"/>
  <c r="AY280" i="12" s="1"/>
  <c r="DA280" i="12"/>
  <c r="CX280" i="12"/>
  <c r="DI280" i="12"/>
  <c r="DG311" i="12"/>
  <c r="DH311" i="12"/>
  <c r="CV311" i="12"/>
  <c r="AS311" i="12" s="1"/>
  <c r="CY154" i="12"/>
  <c r="CY161" i="12"/>
  <c r="AX161" i="12" s="1"/>
  <c r="DH161" i="12"/>
  <c r="CY166" i="12"/>
  <c r="DC166" i="12"/>
  <c r="CY170" i="12"/>
  <c r="AX170" i="12" s="1"/>
  <c r="DC170" i="12"/>
  <c r="CY172" i="12"/>
  <c r="DC172" i="12"/>
  <c r="CY174" i="12"/>
  <c r="AX174" i="12" s="1"/>
  <c r="DH174" i="12"/>
  <c r="DL188" i="12"/>
  <c r="DB188" i="12"/>
  <c r="DK188" i="12"/>
  <c r="DA188" i="12"/>
  <c r="CX188" i="12"/>
  <c r="DC189" i="12"/>
  <c r="DM189" i="12"/>
  <c r="DA189" i="12"/>
  <c r="CX189" i="12"/>
  <c r="DL193" i="12"/>
  <c r="DH193" i="12"/>
  <c r="CZ193" i="12"/>
  <c r="DK193" i="12"/>
  <c r="DC193" i="12"/>
  <c r="CY193" i="12"/>
  <c r="CX193" i="12"/>
  <c r="DJ193" i="12"/>
  <c r="DI195" i="12"/>
  <c r="CZ195" i="12"/>
  <c r="DM195" i="12"/>
  <c r="DH195" i="12"/>
  <c r="CY195" i="12"/>
  <c r="CX195" i="12"/>
  <c r="AX195" i="12" s="1"/>
  <c r="DK195" i="12"/>
  <c r="CZ201" i="12"/>
  <c r="CX201" i="12"/>
  <c r="AH201" i="12" s="1"/>
  <c r="DK203" i="12"/>
  <c r="DJ203" i="12"/>
  <c r="CZ203" i="12"/>
  <c r="DK221" i="12"/>
  <c r="CY221" i="12"/>
  <c r="DB221" i="12"/>
  <c r="CX221" i="12"/>
  <c r="DI221" i="12"/>
  <c r="DK225" i="12"/>
  <c r="CY225" i="12"/>
  <c r="DB225" i="12"/>
  <c r="CX225" i="12"/>
  <c r="AY225" i="12" s="1"/>
  <c r="DI225" i="12"/>
  <c r="DK229" i="12"/>
  <c r="CY229" i="12"/>
  <c r="DB229" i="12"/>
  <c r="CX229" i="12"/>
  <c r="AY229" i="12" s="1"/>
  <c r="DI229" i="12"/>
  <c r="DK233" i="12"/>
  <c r="CY233" i="12"/>
  <c r="DB233" i="12"/>
  <c r="CX233" i="12"/>
  <c r="DI233" i="12"/>
  <c r="DK237" i="12"/>
  <c r="CY237" i="12"/>
  <c r="DB237" i="12"/>
  <c r="CX237" i="12"/>
  <c r="DI237" i="12"/>
  <c r="AY240" i="12"/>
  <c r="DI252" i="12"/>
  <c r="DI253" i="12"/>
  <c r="CX254" i="12"/>
  <c r="DL263" i="12"/>
  <c r="DH263" i="12"/>
  <c r="DK263" i="12"/>
  <c r="CY263" i="12"/>
  <c r="DI263" i="12"/>
  <c r="CX263" i="12"/>
  <c r="AY263" i="12" s="1"/>
  <c r="DA263" i="12"/>
  <c r="DK269" i="12"/>
  <c r="CY269" i="12"/>
  <c r="AY269" i="12" s="1"/>
  <c r="DL269" i="12"/>
  <c r="DB269" i="12"/>
  <c r="DA269" i="12"/>
  <c r="DI269" i="12"/>
  <c r="DH269" i="12"/>
  <c r="AY288" i="12"/>
  <c r="DL291" i="12"/>
  <c r="DH291" i="12"/>
  <c r="DI291" i="12"/>
  <c r="DA291" i="12"/>
  <c r="CX291" i="12"/>
  <c r="CY291" i="12"/>
  <c r="DK291" i="12"/>
  <c r="DB291" i="12"/>
  <c r="DK267" i="12"/>
  <c r="CY267" i="12"/>
  <c r="DI267" i="12"/>
  <c r="DH267" i="12"/>
  <c r="CX267" i="12"/>
  <c r="AY267" i="12" s="1"/>
  <c r="DK273" i="12"/>
  <c r="CY273" i="12"/>
  <c r="AY273" i="12" s="1"/>
  <c r="DL273" i="12"/>
  <c r="DB273" i="12"/>
  <c r="DA273" i="12"/>
  <c r="DG294" i="12"/>
  <c r="AY260" i="12"/>
  <c r="DK271" i="12"/>
  <c r="CY271" i="12"/>
  <c r="DI271" i="12"/>
  <c r="DH271" i="12"/>
  <c r="CX271" i="12"/>
  <c r="AY271" i="12" s="1"/>
  <c r="DK268" i="12"/>
  <c r="CY268" i="12"/>
  <c r="DB268" i="12"/>
  <c r="DL268" i="12"/>
  <c r="DK272" i="12"/>
  <c r="CY272" i="12"/>
  <c r="DB272" i="12"/>
  <c r="DL272" i="12"/>
  <c r="DK275" i="12"/>
  <c r="CY275" i="12"/>
  <c r="DL275" i="12"/>
  <c r="DH275" i="12"/>
  <c r="CX275" i="12"/>
  <c r="AY275" i="12" s="1"/>
  <c r="DI275" i="12"/>
  <c r="DK277" i="12"/>
  <c r="CY277" i="12"/>
  <c r="DL277" i="12"/>
  <c r="DH277" i="12"/>
  <c r="CX277" i="12"/>
  <c r="DI277" i="12"/>
  <c r="DK279" i="12"/>
  <c r="CY279" i="12"/>
  <c r="DL279" i="12"/>
  <c r="DH279" i="12"/>
  <c r="CX279" i="12"/>
  <c r="AY279" i="12" s="1"/>
  <c r="DI279" i="12"/>
  <c r="DI281" i="12"/>
  <c r="DA281" i="12"/>
  <c r="DH281" i="12"/>
  <c r="CY281" i="12"/>
  <c r="AY281" i="12" s="1"/>
  <c r="CX281" i="12"/>
  <c r="CW291" i="12"/>
  <c r="DG291" i="12"/>
  <c r="CX268" i="12"/>
  <c r="AY268" i="12" s="1"/>
  <c r="DH268" i="12"/>
  <c r="CX272" i="12"/>
  <c r="DH272" i="12"/>
  <c r="AY274" i="12"/>
  <c r="DK281" i="12"/>
  <c r="DL292" i="12"/>
  <c r="DH292" i="12"/>
  <c r="DI292" i="12"/>
  <c r="DA292" i="12"/>
  <c r="AY292" i="12" s="1"/>
  <c r="DB292" i="12"/>
  <c r="CX292" i="12"/>
  <c r="D295" i="12"/>
  <c r="DG298" i="12"/>
  <c r="DG292" i="12"/>
  <c r="AY293" i="12"/>
  <c r="D294" i="12"/>
  <c r="DG296" i="12"/>
  <c r="D298" i="12"/>
  <c r="D300" i="12"/>
  <c r="D303" i="12"/>
  <c r="D311" i="12"/>
  <c r="D282" i="12"/>
  <c r="D283" i="12"/>
  <c r="D284" i="12"/>
  <c r="D285" i="12"/>
  <c r="D286" i="12"/>
  <c r="DI287" i="12"/>
  <c r="DA287" i="12"/>
  <c r="CY287" i="12"/>
  <c r="DH287" i="12"/>
  <c r="DI288" i="12"/>
  <c r="DA288" i="12"/>
  <c r="CY288" i="12"/>
  <c r="DH288" i="12"/>
  <c r="DI289" i="12"/>
  <c r="DA289" i="12"/>
  <c r="CY289" i="12"/>
  <c r="DH289" i="12"/>
  <c r="DL290" i="12"/>
  <c r="DH290" i="12"/>
  <c r="DI290" i="12"/>
  <c r="DA290" i="12"/>
  <c r="CY290" i="12"/>
  <c r="AY290" i="12" s="1"/>
  <c r="DL293" i="12"/>
  <c r="DH293" i="12"/>
  <c r="DI293" i="12"/>
  <c r="DA293" i="12"/>
  <c r="DK293" i="12"/>
  <c r="DL297" i="12"/>
  <c r="DH297" i="12"/>
  <c r="DI297" i="12"/>
  <c r="DA297" i="12"/>
  <c r="AY297" i="12" s="1"/>
  <c r="DK297" i="12"/>
  <c r="DG309" i="12"/>
  <c r="DH309" i="12"/>
  <c r="CV309" i="12"/>
  <c r="AS309" i="12" s="1"/>
  <c r="DG313" i="12"/>
  <c r="DH313" i="12"/>
  <c r="CV313" i="12"/>
  <c r="AS313" i="12" s="1"/>
  <c r="DL294" i="12" l="1"/>
  <c r="DH294" i="12"/>
  <c r="DI294" i="12"/>
  <c r="DA294" i="12"/>
  <c r="CY294" i="12"/>
  <c r="DK294" i="12"/>
  <c r="CX294" i="12"/>
  <c r="DB294" i="12"/>
  <c r="DK196" i="12"/>
  <c r="DC196" i="12"/>
  <c r="CX196" i="12"/>
  <c r="DJ196" i="12"/>
  <c r="DA196" i="12"/>
  <c r="CZ196" i="12"/>
  <c r="DH196" i="12"/>
  <c r="CY196" i="12"/>
  <c r="DM196" i="12"/>
  <c r="DI196" i="12"/>
  <c r="DN88" i="12"/>
  <c r="DD88" i="12"/>
  <c r="DK88" i="12"/>
  <c r="DA88" i="12"/>
  <c r="DC88" i="12"/>
  <c r="DI88" i="12"/>
  <c r="DB88" i="12"/>
  <c r="DL88" i="12"/>
  <c r="CY88" i="12"/>
  <c r="AX88" i="12" s="1"/>
  <c r="DM88" i="12"/>
  <c r="D64" i="12"/>
  <c r="DI286" i="12"/>
  <c r="DA286" i="12"/>
  <c r="DH286" i="12"/>
  <c r="CY286" i="12"/>
  <c r="DL286" i="12"/>
  <c r="DB286" i="12"/>
  <c r="DK286" i="12"/>
  <c r="CX286" i="12"/>
  <c r="AY286" i="12" s="1"/>
  <c r="DI282" i="12"/>
  <c r="DA282" i="12"/>
  <c r="DH282" i="12"/>
  <c r="CY282" i="12"/>
  <c r="DL282" i="12"/>
  <c r="DB282" i="12"/>
  <c r="DK282" i="12"/>
  <c r="CX282" i="12"/>
  <c r="AY282" i="12" s="1"/>
  <c r="DL298" i="12"/>
  <c r="DH298" i="12"/>
  <c r="DI298" i="12"/>
  <c r="DA298" i="12"/>
  <c r="CY298" i="12"/>
  <c r="DK298" i="12"/>
  <c r="DB298" i="12"/>
  <c r="CX298" i="12"/>
  <c r="DL295" i="12"/>
  <c r="DH295" i="12"/>
  <c r="DI295" i="12"/>
  <c r="DA295" i="12"/>
  <c r="CX295" i="12"/>
  <c r="CY295" i="12"/>
  <c r="DB295" i="12"/>
  <c r="DK295" i="12"/>
  <c r="DM182" i="12"/>
  <c r="DI182" i="12"/>
  <c r="DA182" i="12"/>
  <c r="DL182" i="12"/>
  <c r="DC182" i="12"/>
  <c r="CX182" i="12"/>
  <c r="DH182" i="12"/>
  <c r="CY182" i="12"/>
  <c r="DJ182" i="12"/>
  <c r="DB182" i="12"/>
  <c r="CZ182" i="12"/>
  <c r="DK182" i="12"/>
  <c r="AY295" i="12"/>
  <c r="AX138" i="12"/>
  <c r="AX134" i="12"/>
  <c r="AX126" i="12"/>
  <c r="AX184" i="12"/>
  <c r="AX117" i="12"/>
  <c r="AX177" i="12"/>
  <c r="DL114" i="12"/>
  <c r="DB114" i="12"/>
  <c r="DN114" i="12"/>
  <c r="DI114" i="12"/>
  <c r="DA114" i="12"/>
  <c r="DM114" i="12"/>
  <c r="DC114" i="12"/>
  <c r="DD114" i="12"/>
  <c r="DK114" i="12"/>
  <c r="CY114" i="12"/>
  <c r="AX114" i="12" s="1"/>
  <c r="AX106" i="12"/>
  <c r="AX104" i="12"/>
  <c r="AX102" i="12"/>
  <c r="AX100" i="12"/>
  <c r="AX168" i="12"/>
  <c r="AX120" i="12"/>
  <c r="DN50" i="12"/>
  <c r="DE50" i="12"/>
  <c r="DA50" i="12"/>
  <c r="DO50" i="12"/>
  <c r="DK50" i="12"/>
  <c r="DB50" i="12"/>
  <c r="DM50" i="12"/>
  <c r="DC50" i="12"/>
  <c r="AY50" i="12" s="1"/>
  <c r="DL50" i="12"/>
  <c r="DD50" i="12"/>
  <c r="D155" i="12"/>
  <c r="DN146" i="12"/>
  <c r="DD146" i="12"/>
  <c r="DM146" i="12"/>
  <c r="DC146" i="12"/>
  <c r="DK146" i="12"/>
  <c r="DB146" i="12"/>
  <c r="AY146" i="12" s="1"/>
  <c r="DA146" i="12"/>
  <c r="DL146" i="12"/>
  <c r="AY289" i="12"/>
  <c r="AY287" i="12"/>
  <c r="DI285" i="12"/>
  <c r="DA285" i="12"/>
  <c r="DH285" i="12"/>
  <c r="CY285" i="12"/>
  <c r="DK285" i="12"/>
  <c r="CX285" i="12"/>
  <c r="DB285" i="12"/>
  <c r="DL285" i="12"/>
  <c r="AY272" i="12"/>
  <c r="AY291" i="12"/>
  <c r="AY237" i="12"/>
  <c r="AY221" i="12"/>
  <c r="AX189" i="12"/>
  <c r="AX188" i="12"/>
  <c r="AX166" i="12"/>
  <c r="AY228" i="12"/>
  <c r="DK191" i="12"/>
  <c r="CX191" i="12"/>
  <c r="DH191" i="12"/>
  <c r="DC191" i="12"/>
  <c r="DM191" i="12"/>
  <c r="DA191" i="12"/>
  <c r="AX169" i="12"/>
  <c r="AX178" i="12"/>
  <c r="AX137" i="12"/>
  <c r="AX133" i="12"/>
  <c r="AX129" i="12"/>
  <c r="AY255" i="12"/>
  <c r="AY238" i="12"/>
  <c r="AX116" i="12"/>
  <c r="AX112" i="12"/>
  <c r="AX108" i="12"/>
  <c r="AY245" i="12"/>
  <c r="AX186" i="12"/>
  <c r="AX173" i="12"/>
  <c r="AX121" i="12"/>
  <c r="DL111" i="12"/>
  <c r="DB111" i="12"/>
  <c r="DN111" i="12"/>
  <c r="DI111" i="12"/>
  <c r="DA111" i="12"/>
  <c r="DC111" i="12"/>
  <c r="DM111" i="12"/>
  <c r="DK111" i="12"/>
  <c r="CY111" i="12"/>
  <c r="AX111" i="12" s="1"/>
  <c r="DD111" i="12"/>
  <c r="DN52" i="12"/>
  <c r="DE52" i="12"/>
  <c r="DA52" i="12"/>
  <c r="AY52" i="12" s="1"/>
  <c r="DO52" i="12"/>
  <c r="DK52" i="12"/>
  <c r="DB52" i="12"/>
  <c r="DM52" i="12"/>
  <c r="DC52" i="12"/>
  <c r="DL52" i="12"/>
  <c r="DD52" i="12"/>
  <c r="AY247" i="12"/>
  <c r="D54" i="12"/>
  <c r="A350" i="12" s="1"/>
  <c r="DN48" i="12"/>
  <c r="DE48" i="12"/>
  <c r="DA48" i="12"/>
  <c r="AY48" i="12" s="1"/>
  <c r="DO48" i="12"/>
  <c r="DK48" i="12"/>
  <c r="DB48" i="12"/>
  <c r="DM48" i="12"/>
  <c r="DD48" i="12"/>
  <c r="DC48" i="12"/>
  <c r="DL48" i="12"/>
  <c r="DI283" i="12"/>
  <c r="DA283" i="12"/>
  <c r="DH283" i="12"/>
  <c r="CY283" i="12"/>
  <c r="DK283" i="12"/>
  <c r="CX283" i="12"/>
  <c r="DB283" i="12"/>
  <c r="DL283" i="12"/>
  <c r="DL115" i="12"/>
  <c r="DB115" i="12"/>
  <c r="DN115" i="12"/>
  <c r="DI115" i="12"/>
  <c r="DA115" i="12"/>
  <c r="DM115" i="12"/>
  <c r="DC115" i="12"/>
  <c r="AX115" i="12" s="1"/>
  <c r="DK115" i="12"/>
  <c r="DD115" i="12"/>
  <c r="CY115" i="12"/>
  <c r="DN63" i="12"/>
  <c r="DE63" i="12"/>
  <c r="DA63" i="12"/>
  <c r="DO63" i="12"/>
  <c r="DK63" i="12"/>
  <c r="DB63" i="12"/>
  <c r="DL63" i="12"/>
  <c r="DC63" i="12"/>
  <c r="DM63" i="12"/>
  <c r="DD63" i="12"/>
  <c r="AY249" i="12"/>
  <c r="AX130" i="12"/>
  <c r="AX125" i="12"/>
  <c r="AX107" i="12"/>
  <c r="AX105" i="12"/>
  <c r="AX103" i="12"/>
  <c r="AX101" i="12"/>
  <c r="AX99" i="12"/>
  <c r="AX124" i="12"/>
  <c r="AY43" i="12"/>
  <c r="DN90" i="12"/>
  <c r="DD90" i="12"/>
  <c r="DK90" i="12"/>
  <c r="DA90" i="12"/>
  <c r="DC90" i="12"/>
  <c r="DL90" i="12"/>
  <c r="CY90" i="12"/>
  <c r="DI90" i="12"/>
  <c r="DB90" i="12"/>
  <c r="DM90" i="12"/>
  <c r="DN13" i="12"/>
  <c r="DA13" i="12"/>
  <c r="AY13" i="12" s="1"/>
  <c r="DO13" i="12"/>
  <c r="DK13" i="12"/>
  <c r="B350" i="12" s="1"/>
  <c r="DB13" i="12"/>
  <c r="DE13" i="12"/>
  <c r="DC13" i="12"/>
  <c r="DM13" i="12"/>
  <c r="DL13" i="12"/>
  <c r="DD13" i="12"/>
  <c r="DI284" i="12"/>
  <c r="DA284" i="12"/>
  <c r="DH284" i="12"/>
  <c r="CY284" i="12"/>
  <c r="DL284" i="12"/>
  <c r="DB284" i="12"/>
  <c r="DK284" i="12"/>
  <c r="CX284" i="12"/>
  <c r="AY284" i="12" s="1"/>
  <c r="AY254" i="12"/>
  <c r="AY233" i="12"/>
  <c r="AX193" i="12"/>
  <c r="AY224" i="12"/>
  <c r="AX185" i="12"/>
  <c r="AY256" i="12"/>
  <c r="AX140" i="12"/>
  <c r="AX136" i="12"/>
  <c r="AX132" i="12"/>
  <c r="AX128" i="12"/>
  <c r="AX190" i="12"/>
  <c r="AX97" i="12"/>
  <c r="AX194" i="12"/>
  <c r="AH204" i="12"/>
  <c r="AX163" i="12"/>
  <c r="DN152" i="12"/>
  <c r="DD152" i="12"/>
  <c r="DM152" i="12"/>
  <c r="DB152" i="12"/>
  <c r="DL152" i="12"/>
  <c r="DA152" i="12"/>
  <c r="DK152" i="12"/>
  <c r="DC152" i="12"/>
  <c r="DL110" i="12"/>
  <c r="DB110" i="12"/>
  <c r="DN110" i="12"/>
  <c r="DI110" i="12"/>
  <c r="DA110" i="12"/>
  <c r="AX110" i="12" s="1"/>
  <c r="DM110" i="12"/>
  <c r="DC110" i="12"/>
  <c r="DD110" i="12"/>
  <c r="DK110" i="12"/>
  <c r="CY110" i="12"/>
  <c r="AX96" i="12"/>
  <c r="AX95" i="12"/>
  <c r="AX94" i="12"/>
  <c r="AY57" i="12"/>
  <c r="AX123" i="12"/>
  <c r="AX119" i="12"/>
  <c r="AY63" i="12"/>
  <c r="DN61" i="12"/>
  <c r="DE61" i="12"/>
  <c r="DA61" i="12"/>
  <c r="AY61" i="12" s="1"/>
  <c r="DO61" i="12"/>
  <c r="DK61" i="12"/>
  <c r="DB61" i="12"/>
  <c r="DM61" i="12"/>
  <c r="DL61" i="12"/>
  <c r="DD61" i="12"/>
  <c r="DC61" i="12"/>
  <c r="DN15" i="12"/>
  <c r="DE15" i="12"/>
  <c r="DA15" i="12"/>
  <c r="DO15" i="12"/>
  <c r="DK15" i="12"/>
  <c r="DB15" i="12"/>
  <c r="AY15" i="12" s="1"/>
  <c r="DM15" i="12"/>
  <c r="DC15" i="12"/>
  <c r="DL15" i="12"/>
  <c r="DD15" i="12"/>
  <c r="DN92" i="12"/>
  <c r="DD92" i="12"/>
  <c r="DI92" i="12"/>
  <c r="DK92" i="12"/>
  <c r="DA92" i="12"/>
  <c r="DM92" i="12"/>
  <c r="DL92" i="12"/>
  <c r="DC92" i="12"/>
  <c r="CY92" i="12"/>
  <c r="DB92" i="12"/>
  <c r="AX181" i="12"/>
  <c r="AY298" i="12" l="1"/>
  <c r="AX90" i="12"/>
  <c r="AY283" i="12"/>
  <c r="AX191" i="12"/>
  <c r="AY285" i="12"/>
  <c r="AX196" i="12"/>
  <c r="AY294" i="12"/>
  <c r="AX92" i="12"/>
  <c r="AY152" i="12"/>
  <c r="AX182" i="12"/>
  <c r="DI313" i="11" l="1"/>
  <c r="DH313" i="11"/>
  <c r="DG313" i="11"/>
  <c r="CX313" i="11"/>
  <c r="CW313" i="11"/>
  <c r="CV313" i="11"/>
  <c r="AS313" i="11" s="1"/>
  <c r="F313" i="11"/>
  <c r="E313" i="11"/>
  <c r="D313" i="11" s="1"/>
  <c r="DI312" i="11"/>
  <c r="CX312" i="11"/>
  <c r="F312" i="11"/>
  <c r="E312" i="11"/>
  <c r="DI311" i="11"/>
  <c r="DH311" i="11"/>
  <c r="DG311" i="11"/>
  <c r="CX311" i="11"/>
  <c r="CW311" i="11"/>
  <c r="CV311" i="11"/>
  <c r="F311" i="11"/>
  <c r="E311" i="11"/>
  <c r="D311" i="11" s="1"/>
  <c r="DI310" i="11"/>
  <c r="DG310" i="11"/>
  <c r="CX310" i="11"/>
  <c r="F310" i="11"/>
  <c r="E310" i="11"/>
  <c r="D310" i="11" s="1"/>
  <c r="DI309" i="11"/>
  <c r="DH309" i="11"/>
  <c r="DG309" i="11"/>
  <c r="CX309" i="11"/>
  <c r="CW309" i="11"/>
  <c r="CV309" i="11"/>
  <c r="F309" i="11"/>
  <c r="E309" i="11"/>
  <c r="D309" i="11"/>
  <c r="AX304" i="11"/>
  <c r="AW304" i="11"/>
  <c r="AV304" i="11"/>
  <c r="AU304" i="11"/>
  <c r="AT304" i="11"/>
  <c r="AP304" i="11"/>
  <c r="AO304" i="11"/>
  <c r="AN304" i="11"/>
  <c r="AM304" i="11"/>
  <c r="AL304" i="11"/>
  <c r="AK304" i="11"/>
  <c r="AJ304" i="11"/>
  <c r="AI304" i="11"/>
  <c r="AH304" i="11"/>
  <c r="AG304" i="11"/>
  <c r="AF304" i="11"/>
  <c r="AE304" i="11"/>
  <c r="AD304" i="11"/>
  <c r="AC304" i="11"/>
  <c r="AB304" i="11"/>
  <c r="AA304" i="11"/>
  <c r="Z304" i="11"/>
  <c r="Y304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E304" i="11" s="1"/>
  <c r="H304" i="11"/>
  <c r="F304" i="11" s="1"/>
  <c r="G304" i="11"/>
  <c r="AX303" i="11"/>
  <c r="AW303" i="11"/>
  <c r="AV303" i="11"/>
  <c r="AU303" i="11"/>
  <c r="AT303" i="11"/>
  <c r="AP303" i="11"/>
  <c r="AO303" i="11"/>
  <c r="AN303" i="11"/>
  <c r="AM303" i="11"/>
  <c r="AL303" i="11"/>
  <c r="AK303" i="11"/>
  <c r="AJ303" i="11"/>
  <c r="AI303" i="11"/>
  <c r="AH303" i="11"/>
  <c r="AG303" i="11"/>
  <c r="AF303" i="11"/>
  <c r="AE303" i="11"/>
  <c r="AD303" i="11"/>
  <c r="AC303" i="11"/>
  <c r="AB303" i="11"/>
  <c r="AA303" i="11"/>
  <c r="Z303" i="11"/>
  <c r="Y303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E303" i="11" s="1"/>
  <c r="D303" i="11" s="1"/>
  <c r="H303" i="11"/>
  <c r="F303" i="11" s="1"/>
  <c r="G303" i="11"/>
  <c r="AX302" i="11"/>
  <c r="AW302" i="11"/>
  <c r="AV302" i="11"/>
  <c r="AU302" i="11"/>
  <c r="AT302" i="11"/>
  <c r="AP302" i="11"/>
  <c r="AO302" i="11"/>
  <c r="AN302" i="11"/>
  <c r="AM302" i="11"/>
  <c r="AL302" i="11"/>
  <c r="AK302" i="11"/>
  <c r="AJ302" i="11"/>
  <c r="AI302" i="11"/>
  <c r="AH302" i="11"/>
  <c r="AG302" i="11"/>
  <c r="AF302" i="11"/>
  <c r="AE302" i="11"/>
  <c r="AD302" i="11"/>
  <c r="AC302" i="11"/>
  <c r="AB302" i="11"/>
  <c r="AA302" i="11"/>
  <c r="Z302" i="11"/>
  <c r="Y302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F302" i="11" s="1"/>
  <c r="G302" i="11"/>
  <c r="E302" i="11"/>
  <c r="D302" i="11" s="1"/>
  <c r="AX301" i="11"/>
  <c r="AW301" i="11"/>
  <c r="AV301" i="11"/>
  <c r="AU301" i="11"/>
  <c r="AT301" i="11"/>
  <c r="AP301" i="11"/>
  <c r="AO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AA301" i="11"/>
  <c r="Z301" i="11"/>
  <c r="Y301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E301" i="11" s="1"/>
  <c r="D301" i="11" s="1"/>
  <c r="H301" i="11"/>
  <c r="F301" i="11" s="1"/>
  <c r="G301" i="11"/>
  <c r="AX300" i="11"/>
  <c r="AW300" i="11"/>
  <c r="AV300" i="11"/>
  <c r="AU300" i="11"/>
  <c r="AT300" i="11"/>
  <c r="AS300" i="11"/>
  <c r="AP300" i="11"/>
  <c r="AO300" i="11"/>
  <c r="AN300" i="11"/>
  <c r="AM300" i="11"/>
  <c r="AL300" i="11"/>
  <c r="AK300" i="11"/>
  <c r="AJ300" i="11"/>
  <c r="AI300" i="11"/>
  <c r="AH300" i="11"/>
  <c r="AG300" i="11"/>
  <c r="AF300" i="11"/>
  <c r="AE300" i="11"/>
  <c r="AD300" i="11"/>
  <c r="AC300" i="11"/>
  <c r="AB300" i="11"/>
  <c r="AA300" i="11"/>
  <c r="Z300" i="11"/>
  <c r="Y300" i="11"/>
  <c r="X300" i="11"/>
  <c r="W300" i="11"/>
  <c r="V300" i="11"/>
  <c r="U300" i="11"/>
  <c r="T300" i="11"/>
  <c r="S300" i="11"/>
  <c r="R300" i="11"/>
  <c r="Q300" i="11"/>
  <c r="P300" i="11"/>
  <c r="O300" i="11"/>
  <c r="N300" i="11"/>
  <c r="M300" i="11"/>
  <c r="L300" i="11"/>
  <c r="K300" i="11"/>
  <c r="J300" i="11"/>
  <c r="I300" i="11"/>
  <c r="H300" i="11"/>
  <c r="G300" i="11"/>
  <c r="F300" i="11"/>
  <c r="E300" i="11"/>
  <c r="D300" i="11" s="1"/>
  <c r="AX299" i="11"/>
  <c r="AW299" i="11"/>
  <c r="AV299" i="11"/>
  <c r="AU299" i="11"/>
  <c r="AT299" i="11"/>
  <c r="AS299" i="11"/>
  <c r="AR299" i="11"/>
  <c r="AQ299" i="11"/>
  <c r="AP299" i="11"/>
  <c r="AO299" i="11"/>
  <c r="AN299" i="11"/>
  <c r="AM299" i="11"/>
  <c r="AL299" i="11"/>
  <c r="AK299" i="11"/>
  <c r="AJ299" i="11"/>
  <c r="AI299" i="11"/>
  <c r="AH299" i="11"/>
  <c r="AG299" i="11"/>
  <c r="AF299" i="11"/>
  <c r="AE299" i="11"/>
  <c r="AD299" i="11"/>
  <c r="AC299" i="11"/>
  <c r="AB299" i="11"/>
  <c r="AA299" i="11"/>
  <c r="Z299" i="11"/>
  <c r="Y299" i="11"/>
  <c r="X299" i="11"/>
  <c r="W299" i="11"/>
  <c r="V299" i="11"/>
  <c r="U299" i="11"/>
  <c r="T299" i="11"/>
  <c r="S299" i="11"/>
  <c r="R299" i="11"/>
  <c r="Q299" i="11"/>
  <c r="P299" i="11"/>
  <c r="O299" i="11"/>
  <c r="N299" i="11"/>
  <c r="M299" i="11"/>
  <c r="L299" i="11"/>
  <c r="K299" i="11"/>
  <c r="J299" i="11"/>
  <c r="I299" i="11"/>
  <c r="H299" i="11"/>
  <c r="F299" i="11" s="1"/>
  <c r="G299" i="11"/>
  <c r="E299" i="11" s="1"/>
  <c r="D299" i="11" s="1"/>
  <c r="DL298" i="11"/>
  <c r="DJ298" i="11"/>
  <c r="DB298" i="11"/>
  <c r="DA298" i="11"/>
  <c r="CZ298" i="11"/>
  <c r="CW298" i="11"/>
  <c r="F298" i="11"/>
  <c r="DG298" i="11" s="1"/>
  <c r="E298" i="11"/>
  <c r="D298" i="11"/>
  <c r="DJ297" i="11"/>
  <c r="DH297" i="11"/>
  <c r="CZ297" i="11"/>
  <c r="CW297" i="11"/>
  <c r="F297" i="11"/>
  <c r="DG297" i="11" s="1"/>
  <c r="E297" i="11"/>
  <c r="D297" i="11"/>
  <c r="DJ296" i="11"/>
  <c r="CZ296" i="11"/>
  <c r="CW296" i="11"/>
  <c r="F296" i="11"/>
  <c r="DG296" i="11" s="1"/>
  <c r="E296" i="11"/>
  <c r="D296" i="11" s="1"/>
  <c r="DJ295" i="11"/>
  <c r="DI295" i="11"/>
  <c r="DA295" i="11"/>
  <c r="CZ295" i="11"/>
  <c r="CW295" i="11"/>
  <c r="F295" i="11"/>
  <c r="DG295" i="11" s="1"/>
  <c r="E295" i="11"/>
  <c r="D295" i="11"/>
  <c r="DH295" i="11" s="1"/>
  <c r="DJ294" i="11"/>
  <c r="DB294" i="11"/>
  <c r="DA294" i="11"/>
  <c r="CZ294" i="11"/>
  <c r="CW294" i="11"/>
  <c r="F294" i="11"/>
  <c r="DG294" i="11" s="1"/>
  <c r="E294" i="11"/>
  <c r="D294" i="11"/>
  <c r="DJ293" i="11"/>
  <c r="CZ293" i="11"/>
  <c r="CW293" i="11"/>
  <c r="F293" i="11"/>
  <c r="DG293" i="11" s="1"/>
  <c r="E293" i="11"/>
  <c r="D293" i="11" s="1"/>
  <c r="DJ292" i="11"/>
  <c r="CZ292" i="11"/>
  <c r="CW292" i="11"/>
  <c r="F292" i="11"/>
  <c r="DG292" i="11" s="1"/>
  <c r="E292" i="11"/>
  <c r="D292" i="11" s="1"/>
  <c r="DJ291" i="11"/>
  <c r="DI291" i="11"/>
  <c r="DA291" i="11"/>
  <c r="CZ291" i="11"/>
  <c r="CW291" i="11"/>
  <c r="F291" i="11"/>
  <c r="DG291" i="11" s="1"/>
  <c r="E291" i="11"/>
  <c r="D291" i="11"/>
  <c r="DH291" i="11" s="1"/>
  <c r="DJ290" i="11"/>
  <c r="CZ290" i="11"/>
  <c r="CW290" i="11"/>
  <c r="F290" i="11"/>
  <c r="DG290" i="11" s="1"/>
  <c r="E290" i="11"/>
  <c r="D290" i="11"/>
  <c r="DL289" i="11"/>
  <c r="DJ289" i="11"/>
  <c r="CZ289" i="11"/>
  <c r="CW289" i="11"/>
  <c r="F289" i="11"/>
  <c r="DG289" i="11" s="1"/>
  <c r="E289" i="11"/>
  <c r="D289" i="11" s="1"/>
  <c r="DJ288" i="11"/>
  <c r="DI288" i="11"/>
  <c r="DH288" i="11"/>
  <c r="CZ288" i="11"/>
  <c r="CX288" i="11"/>
  <c r="CW288" i="11"/>
  <c r="F288" i="11"/>
  <c r="DG288" i="11" s="1"/>
  <c r="E288" i="11"/>
  <c r="D288" i="11" s="1"/>
  <c r="DJ287" i="11"/>
  <c r="DI287" i="11"/>
  <c r="DA287" i="11"/>
  <c r="CZ287" i="11"/>
  <c r="CW287" i="11"/>
  <c r="F287" i="11"/>
  <c r="DG287" i="11" s="1"/>
  <c r="E287" i="11"/>
  <c r="D287" i="11"/>
  <c r="DH287" i="11" s="1"/>
  <c r="DL286" i="11"/>
  <c r="DJ286" i="11"/>
  <c r="CZ286" i="11"/>
  <c r="CW286" i="11"/>
  <c r="F286" i="11"/>
  <c r="DG286" i="11" s="1"/>
  <c r="E286" i="11"/>
  <c r="D286" i="11"/>
  <c r="DJ285" i="11"/>
  <c r="DH285" i="11"/>
  <c r="DB285" i="11"/>
  <c r="CZ285" i="11"/>
  <c r="CW285" i="11"/>
  <c r="F285" i="11"/>
  <c r="DG285" i="11" s="1"/>
  <c r="E285" i="11"/>
  <c r="D285" i="11"/>
  <c r="DJ284" i="11"/>
  <c r="DI284" i="11"/>
  <c r="CZ284" i="11"/>
  <c r="CX284" i="11"/>
  <c r="CW284" i="11"/>
  <c r="F284" i="11"/>
  <c r="DG284" i="11" s="1"/>
  <c r="E284" i="11"/>
  <c r="D284" i="11" s="1"/>
  <c r="DJ283" i="11"/>
  <c r="DI283" i="11"/>
  <c r="DA283" i="11"/>
  <c r="CZ283" i="11"/>
  <c r="CW283" i="11"/>
  <c r="F283" i="11"/>
  <c r="DG283" i="11" s="1"/>
  <c r="E283" i="11"/>
  <c r="D283" i="11"/>
  <c r="DH283" i="11" s="1"/>
  <c r="DL282" i="11"/>
  <c r="DJ282" i="11"/>
  <c r="DB282" i="11"/>
  <c r="DA282" i="11"/>
  <c r="CZ282" i="11"/>
  <c r="CW282" i="11"/>
  <c r="F282" i="11"/>
  <c r="DG282" i="11" s="1"/>
  <c r="E282" i="11"/>
  <c r="D282" i="11"/>
  <c r="DJ281" i="11"/>
  <c r="CZ281" i="11"/>
  <c r="CW281" i="11"/>
  <c r="F281" i="11"/>
  <c r="DG281" i="11" s="1"/>
  <c r="E281" i="11"/>
  <c r="D281" i="11"/>
  <c r="DJ280" i="11"/>
  <c r="CZ280" i="11"/>
  <c r="CW280" i="11"/>
  <c r="F280" i="11"/>
  <c r="DG280" i="11" s="1"/>
  <c r="E280" i="11"/>
  <c r="D280" i="11" s="1"/>
  <c r="DJ279" i="11"/>
  <c r="DI279" i="11"/>
  <c r="DA279" i="11"/>
  <c r="CZ279" i="11"/>
  <c r="CW279" i="11"/>
  <c r="F279" i="11"/>
  <c r="DG279" i="11" s="1"/>
  <c r="E279" i="11"/>
  <c r="D279" i="11"/>
  <c r="DH279" i="11" s="1"/>
  <c r="DJ278" i="11"/>
  <c r="DB278" i="11"/>
  <c r="DA278" i="11"/>
  <c r="CZ278" i="11"/>
  <c r="CW278" i="11"/>
  <c r="F278" i="11"/>
  <c r="DG278" i="11" s="1"/>
  <c r="E278" i="11"/>
  <c r="D278" i="11"/>
  <c r="DJ277" i="11"/>
  <c r="CZ277" i="11"/>
  <c r="CW277" i="11"/>
  <c r="F277" i="11"/>
  <c r="DG277" i="11" s="1"/>
  <c r="E277" i="11"/>
  <c r="D277" i="11" s="1"/>
  <c r="DJ276" i="11"/>
  <c r="CZ276" i="11"/>
  <c r="CW276" i="11"/>
  <c r="F276" i="11"/>
  <c r="DG276" i="11" s="1"/>
  <c r="E276" i="11"/>
  <c r="D276" i="11" s="1"/>
  <c r="DJ275" i="11"/>
  <c r="DI275" i="11"/>
  <c r="DA275" i="11"/>
  <c r="CZ275" i="11"/>
  <c r="CW275" i="11"/>
  <c r="F275" i="11"/>
  <c r="DG275" i="11" s="1"/>
  <c r="E275" i="11"/>
  <c r="D275" i="11"/>
  <c r="DH275" i="11" s="1"/>
  <c r="DJ274" i="11"/>
  <c r="DG274" i="11"/>
  <c r="CZ274" i="11"/>
  <c r="F274" i="11"/>
  <c r="CW274" i="11" s="1"/>
  <c r="E274" i="11"/>
  <c r="D274" i="11" s="1"/>
  <c r="DJ273" i="11"/>
  <c r="DG273" i="11"/>
  <c r="CZ273" i="11"/>
  <c r="F273" i="11"/>
  <c r="CW273" i="11" s="1"/>
  <c r="E273" i="11"/>
  <c r="D273" i="11" s="1"/>
  <c r="DJ272" i="11"/>
  <c r="DH272" i="11"/>
  <c r="DG272" i="11"/>
  <c r="CZ272" i="11"/>
  <c r="CX272" i="11"/>
  <c r="F272" i="11"/>
  <c r="CW272" i="11" s="1"/>
  <c r="E272" i="11"/>
  <c r="D272" i="11" s="1"/>
  <c r="DJ271" i="11"/>
  <c r="DH271" i="11"/>
  <c r="DG271" i="11"/>
  <c r="CZ271" i="11"/>
  <c r="CY271" i="11"/>
  <c r="CX271" i="11"/>
  <c r="F271" i="11"/>
  <c r="CW271" i="11" s="1"/>
  <c r="E271" i="11"/>
  <c r="D271" i="11" s="1"/>
  <c r="DJ270" i="11"/>
  <c r="CZ270" i="11"/>
  <c r="F270" i="11"/>
  <c r="CW270" i="11" s="1"/>
  <c r="E270" i="11"/>
  <c r="D270" i="11" s="1"/>
  <c r="DJ269" i="11"/>
  <c r="CZ269" i="11"/>
  <c r="F269" i="11"/>
  <c r="E269" i="11"/>
  <c r="DJ268" i="11"/>
  <c r="CZ268" i="11"/>
  <c r="F268" i="11"/>
  <c r="E268" i="11"/>
  <c r="DJ267" i="11"/>
  <c r="CZ267" i="11"/>
  <c r="CY267" i="11"/>
  <c r="F267" i="11"/>
  <c r="CW267" i="11" s="1"/>
  <c r="E267" i="11"/>
  <c r="D267" i="11"/>
  <c r="DJ266" i="11"/>
  <c r="DG266" i="11"/>
  <c r="CZ266" i="11"/>
  <c r="CW266" i="11"/>
  <c r="F266" i="11"/>
  <c r="E266" i="11"/>
  <c r="D266" i="11"/>
  <c r="DJ265" i="11"/>
  <c r="DG265" i="11"/>
  <c r="CZ265" i="11"/>
  <c r="CY265" i="11"/>
  <c r="F265" i="11"/>
  <c r="CW265" i="11" s="1"/>
  <c r="E265" i="11"/>
  <c r="D265" i="11" s="1"/>
  <c r="DJ264" i="11"/>
  <c r="CZ264" i="11"/>
  <c r="CW264" i="11"/>
  <c r="F264" i="11"/>
  <c r="DG264" i="11" s="1"/>
  <c r="E264" i="11"/>
  <c r="DJ263" i="11"/>
  <c r="CZ263" i="11"/>
  <c r="CW263" i="11"/>
  <c r="F263" i="11"/>
  <c r="DG263" i="11" s="1"/>
  <c r="E263" i="11"/>
  <c r="D263" i="11"/>
  <c r="DK262" i="11"/>
  <c r="DJ262" i="11"/>
  <c r="DG262" i="11"/>
  <c r="DB262" i="11"/>
  <c r="CZ262" i="11"/>
  <c r="CW262" i="11"/>
  <c r="F262" i="11"/>
  <c r="E262" i="11"/>
  <c r="D262" i="11"/>
  <c r="DJ261" i="11"/>
  <c r="CZ261" i="11"/>
  <c r="F261" i="11"/>
  <c r="E261" i="11"/>
  <c r="DJ260" i="11"/>
  <c r="CZ260" i="11"/>
  <c r="F260" i="11"/>
  <c r="E260" i="11"/>
  <c r="D260" i="11" s="1"/>
  <c r="DJ259" i="11"/>
  <c r="DB259" i="11"/>
  <c r="DA259" i="11"/>
  <c r="CZ259" i="11"/>
  <c r="CW259" i="11"/>
  <c r="F259" i="11"/>
  <c r="DG259" i="11" s="1"/>
  <c r="E259" i="11"/>
  <c r="D259" i="11"/>
  <c r="DJ258" i="11"/>
  <c r="DG258" i="11"/>
  <c r="CZ258" i="11"/>
  <c r="CW258" i="11"/>
  <c r="F258" i="11"/>
  <c r="E258" i="11"/>
  <c r="D258" i="11" s="1"/>
  <c r="DJ257" i="11"/>
  <c r="DG257" i="11"/>
  <c r="CZ257" i="11"/>
  <c r="F257" i="11"/>
  <c r="CW257" i="11" s="1"/>
  <c r="E257" i="11"/>
  <c r="F256" i="11"/>
  <c r="E256" i="11"/>
  <c r="CY255" i="11"/>
  <c r="F255" i="11"/>
  <c r="E255" i="11"/>
  <c r="D255" i="11"/>
  <c r="F254" i="11"/>
  <c r="E254" i="11"/>
  <c r="DA253" i="11"/>
  <c r="F253" i="11"/>
  <c r="E253" i="11"/>
  <c r="D253" i="11" s="1"/>
  <c r="F252" i="11"/>
  <c r="E252" i="11"/>
  <c r="DA251" i="11"/>
  <c r="F251" i="11"/>
  <c r="E251" i="11"/>
  <c r="D251" i="11" s="1"/>
  <c r="F250" i="11"/>
  <c r="E250" i="11"/>
  <c r="DA249" i="11"/>
  <c r="F249" i="11"/>
  <c r="E249" i="11"/>
  <c r="D249" i="11" s="1"/>
  <c r="F248" i="11"/>
  <c r="E248" i="11"/>
  <c r="DA247" i="11"/>
  <c r="F247" i="11"/>
  <c r="E247" i="11"/>
  <c r="D247" i="11" s="1"/>
  <c r="F246" i="11"/>
  <c r="E246" i="11"/>
  <c r="DA245" i="11"/>
  <c r="F245" i="11"/>
  <c r="E245" i="11"/>
  <c r="D245" i="11" s="1"/>
  <c r="CW244" i="11"/>
  <c r="F244" i="11"/>
  <c r="DG244" i="11" s="1"/>
  <c r="E244" i="11"/>
  <c r="D244" i="11"/>
  <c r="DG243" i="11"/>
  <c r="F243" i="11"/>
  <c r="CW243" i="11" s="1"/>
  <c r="E243" i="11"/>
  <c r="D243" i="11" s="1"/>
  <c r="DK242" i="11"/>
  <c r="CW242" i="11"/>
  <c r="F242" i="11"/>
  <c r="DG242" i="11" s="1"/>
  <c r="E242" i="11"/>
  <c r="D242" i="11"/>
  <c r="DG241" i="11"/>
  <c r="CY241" i="11"/>
  <c r="F241" i="11"/>
  <c r="CW241" i="11" s="1"/>
  <c r="E241" i="11"/>
  <c r="D241" i="11" s="1"/>
  <c r="CW240" i="11"/>
  <c r="F240" i="11"/>
  <c r="DG240" i="11" s="1"/>
  <c r="E240" i="11"/>
  <c r="D240" i="11"/>
  <c r="DG239" i="11"/>
  <c r="F239" i="11"/>
  <c r="CW239" i="11" s="1"/>
  <c r="E239" i="11"/>
  <c r="D239" i="11" s="1"/>
  <c r="DJ238" i="11"/>
  <c r="CZ238" i="11"/>
  <c r="F238" i="11"/>
  <c r="E238" i="11"/>
  <c r="DJ237" i="11"/>
  <c r="CZ237" i="11"/>
  <c r="F237" i="11"/>
  <c r="CW237" i="11" s="1"/>
  <c r="E237" i="11"/>
  <c r="DJ236" i="11"/>
  <c r="DG236" i="11"/>
  <c r="CZ236" i="11"/>
  <c r="CY236" i="11"/>
  <c r="CX236" i="11"/>
  <c r="F236" i="11"/>
  <c r="CW236" i="11" s="1"/>
  <c r="E236" i="11"/>
  <c r="D236" i="11" s="1"/>
  <c r="DK235" i="11"/>
  <c r="DJ235" i="11"/>
  <c r="CZ235" i="11"/>
  <c r="CY235" i="11"/>
  <c r="F235" i="11"/>
  <c r="CW235" i="11" s="1"/>
  <c r="E235" i="11"/>
  <c r="D235" i="11" s="1"/>
  <c r="DJ234" i="11"/>
  <c r="DB234" i="11"/>
  <c r="CZ234" i="11"/>
  <c r="F234" i="11"/>
  <c r="E234" i="11"/>
  <c r="D234" i="11" s="1"/>
  <c r="DJ233" i="11"/>
  <c r="CZ233" i="11"/>
  <c r="F233" i="11"/>
  <c r="CW233" i="11" s="1"/>
  <c r="E233" i="11"/>
  <c r="DJ232" i="11"/>
  <c r="DG232" i="11"/>
  <c r="CZ232" i="11"/>
  <c r="CY232" i="11"/>
  <c r="CX232" i="11"/>
  <c r="F232" i="11"/>
  <c r="CW232" i="11" s="1"/>
  <c r="E232" i="11"/>
  <c r="D232" i="11" s="1"/>
  <c r="DJ231" i="11"/>
  <c r="CZ231" i="11"/>
  <c r="F231" i="11"/>
  <c r="CW231" i="11" s="1"/>
  <c r="E231" i="11"/>
  <c r="D231" i="11" s="1"/>
  <c r="DJ230" i="11"/>
  <c r="CZ230" i="11"/>
  <c r="F230" i="11"/>
  <c r="E230" i="11"/>
  <c r="DJ229" i="11"/>
  <c r="CZ229" i="11"/>
  <c r="F229" i="11"/>
  <c r="E229" i="11"/>
  <c r="DJ228" i="11"/>
  <c r="DG228" i="11"/>
  <c r="CZ228" i="11"/>
  <c r="CY228" i="11"/>
  <c r="CX228" i="11"/>
  <c r="F228" i="11"/>
  <c r="CW228" i="11" s="1"/>
  <c r="E228" i="11"/>
  <c r="D228" i="11" s="1"/>
  <c r="DK227" i="11"/>
  <c r="DJ227" i="11"/>
  <c r="CZ227" i="11"/>
  <c r="CY227" i="11"/>
  <c r="F227" i="11"/>
  <c r="CW227" i="11" s="1"/>
  <c r="E227" i="11"/>
  <c r="D227" i="11" s="1"/>
  <c r="DJ226" i="11"/>
  <c r="CZ226" i="11"/>
  <c r="F226" i="11"/>
  <c r="E226" i="11"/>
  <c r="D226" i="11" s="1"/>
  <c r="DJ225" i="11"/>
  <c r="CZ225" i="11"/>
  <c r="F225" i="11"/>
  <c r="CW225" i="11" s="1"/>
  <c r="E225" i="11"/>
  <c r="DJ224" i="11"/>
  <c r="DG224" i="11"/>
  <c r="CZ224" i="11"/>
  <c r="CY224" i="11"/>
  <c r="CX224" i="11"/>
  <c r="F224" i="11"/>
  <c r="CW224" i="11" s="1"/>
  <c r="E224" i="11"/>
  <c r="D224" i="11" s="1"/>
  <c r="DJ223" i="11"/>
  <c r="CZ223" i="11"/>
  <c r="F223" i="11"/>
  <c r="CW223" i="11" s="1"/>
  <c r="E223" i="11"/>
  <c r="D223" i="11" s="1"/>
  <c r="DJ222" i="11"/>
  <c r="CZ222" i="11"/>
  <c r="F222" i="11"/>
  <c r="E222" i="11"/>
  <c r="DJ221" i="11"/>
  <c r="CZ221" i="11"/>
  <c r="F221" i="11"/>
  <c r="E221" i="11"/>
  <c r="DJ220" i="11"/>
  <c r="CZ220" i="11"/>
  <c r="F220" i="11"/>
  <c r="E220" i="11"/>
  <c r="DJ219" i="11"/>
  <c r="CZ219" i="11"/>
  <c r="F219" i="11"/>
  <c r="E219" i="11"/>
  <c r="D219" i="11" s="1"/>
  <c r="F214" i="11"/>
  <c r="E214" i="11"/>
  <c r="F213" i="11"/>
  <c r="E213" i="11"/>
  <c r="D213" i="11" s="1"/>
  <c r="F212" i="11"/>
  <c r="E212" i="11"/>
  <c r="D212" i="11"/>
  <c r="F211" i="11"/>
  <c r="E211" i="11"/>
  <c r="AH206" i="11"/>
  <c r="AD206" i="11"/>
  <c r="AH205" i="11"/>
  <c r="AD205" i="11"/>
  <c r="DJ204" i="11"/>
  <c r="AD204" i="11"/>
  <c r="F204" i="11"/>
  <c r="E204" i="11"/>
  <c r="D204" i="11"/>
  <c r="AD203" i="11"/>
  <c r="F203" i="11"/>
  <c r="E203" i="11"/>
  <c r="D203" i="11"/>
  <c r="AD202" i="11"/>
  <c r="F202" i="11"/>
  <c r="E202" i="11"/>
  <c r="AD201" i="11"/>
  <c r="F201" i="11"/>
  <c r="E201" i="11"/>
  <c r="DH196" i="11"/>
  <c r="CX196" i="11"/>
  <c r="F196" i="11"/>
  <c r="E196" i="11"/>
  <c r="D196" i="11" s="1"/>
  <c r="F195" i="11"/>
  <c r="E195" i="11"/>
  <c r="F194" i="11"/>
  <c r="E194" i="11"/>
  <c r="DL193" i="11"/>
  <c r="DA193" i="11"/>
  <c r="F193" i="11"/>
  <c r="E193" i="11"/>
  <c r="D193" i="11" s="1"/>
  <c r="F192" i="11"/>
  <c r="E192" i="11"/>
  <c r="F191" i="11"/>
  <c r="E191" i="11"/>
  <c r="D191" i="11"/>
  <c r="CX190" i="11"/>
  <c r="F190" i="11"/>
  <c r="E190" i="11"/>
  <c r="D190" i="11" s="1"/>
  <c r="DC189" i="11"/>
  <c r="F189" i="11"/>
  <c r="E189" i="11"/>
  <c r="D189" i="11" s="1"/>
  <c r="F188" i="11"/>
  <c r="E188" i="11"/>
  <c r="F187" i="11"/>
  <c r="E187" i="11"/>
  <c r="DK186" i="11"/>
  <c r="F186" i="11"/>
  <c r="E186" i="11"/>
  <c r="D186" i="11" s="1"/>
  <c r="F185" i="11"/>
  <c r="E185" i="11"/>
  <c r="F184" i="11"/>
  <c r="E184" i="11"/>
  <c r="DM183" i="11"/>
  <c r="DK183" i="11"/>
  <c r="CX183" i="11"/>
  <c r="F183" i="11"/>
  <c r="E183" i="11"/>
  <c r="D183" i="11"/>
  <c r="DB182" i="11"/>
  <c r="F182" i="11"/>
  <c r="E182" i="11"/>
  <c r="D182" i="11"/>
  <c r="F181" i="11"/>
  <c r="E181" i="11"/>
  <c r="D181" i="11" s="1"/>
  <c r="F180" i="11"/>
  <c r="E180" i="11"/>
  <c r="D180" i="11" s="1"/>
  <c r="DC179" i="11"/>
  <c r="DB179" i="11"/>
  <c r="F179" i="11"/>
  <c r="E179" i="11"/>
  <c r="D179" i="11" s="1"/>
  <c r="F178" i="11"/>
  <c r="E178" i="11"/>
  <c r="D178" i="11" s="1"/>
  <c r="DK177" i="11"/>
  <c r="DJ177" i="11"/>
  <c r="CX177" i="11"/>
  <c r="F177" i="11"/>
  <c r="E177" i="11"/>
  <c r="D177" i="11"/>
  <c r="AW176" i="11"/>
  <c r="AV176" i="11"/>
  <c r="AU176" i="11"/>
  <c r="AT176" i="11"/>
  <c r="AS176" i="11"/>
  <c r="AR176" i="11"/>
  <c r="AQ176" i="11"/>
  <c r="AP176" i="11"/>
  <c r="AO176" i="11"/>
  <c r="AN176" i="11"/>
  <c r="AM176" i="11"/>
  <c r="AL176" i="11"/>
  <c r="AK176" i="11"/>
  <c r="AJ176" i="11"/>
  <c r="AI176" i="11"/>
  <c r="AH176" i="11"/>
  <c r="AG176" i="11"/>
  <c r="AF176" i="11"/>
  <c r="AE176" i="11"/>
  <c r="AD176" i="11"/>
  <c r="AC176" i="11"/>
  <c r="AB176" i="11"/>
  <c r="AA176" i="11"/>
  <c r="Z176" i="11"/>
  <c r="Y176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E176" i="11" s="1"/>
  <c r="F176" i="11"/>
  <c r="DM175" i="11"/>
  <c r="DC175" i="11"/>
  <c r="E175" i="11"/>
  <c r="D175" i="11"/>
  <c r="E174" i="11"/>
  <c r="D174" i="11" s="1"/>
  <c r="DM174" i="11" s="1"/>
  <c r="E173" i="11"/>
  <c r="D173" i="11" s="1"/>
  <c r="DJ173" i="11" s="1"/>
  <c r="DH172" i="11"/>
  <c r="E172" i="11"/>
  <c r="D172" i="11"/>
  <c r="E171" i="11"/>
  <c r="D171" i="11" s="1"/>
  <c r="DL170" i="11"/>
  <c r="DC170" i="11"/>
  <c r="DB170" i="11"/>
  <c r="CX170" i="11"/>
  <c r="F170" i="11"/>
  <c r="D170" i="11" s="1"/>
  <c r="DK169" i="11"/>
  <c r="DJ169" i="11"/>
  <c r="DB169" i="11"/>
  <c r="DA169" i="11"/>
  <c r="F169" i="11"/>
  <c r="D169" i="11"/>
  <c r="F168" i="11"/>
  <c r="D168" i="11" s="1"/>
  <c r="DK167" i="11"/>
  <c r="CZ167" i="11"/>
  <c r="F167" i="11"/>
  <c r="D167" i="11" s="1"/>
  <c r="DK166" i="11"/>
  <c r="F166" i="11"/>
  <c r="D166" i="11" s="1"/>
  <c r="DH166" i="11" s="1"/>
  <c r="DJ165" i="11"/>
  <c r="DC165" i="11"/>
  <c r="CX165" i="11"/>
  <c r="F165" i="11"/>
  <c r="D165" i="11"/>
  <c r="AW164" i="11"/>
  <c r="AV164" i="11"/>
  <c r="AU164" i="11"/>
  <c r="AT164" i="11"/>
  <c r="AS164" i="11"/>
  <c r="AR164" i="11"/>
  <c r="AQ164" i="11"/>
  <c r="AP164" i="11"/>
  <c r="AN164" i="11"/>
  <c r="AL164" i="11"/>
  <c r="AJ164" i="11"/>
  <c r="AH164" i="11"/>
  <c r="AF164" i="11"/>
  <c r="AD164" i="11"/>
  <c r="F164" i="11" s="1"/>
  <c r="D164" i="11"/>
  <c r="DK163" i="11"/>
  <c r="DA163" i="11"/>
  <c r="CX163" i="11"/>
  <c r="F163" i="11"/>
  <c r="D163" i="11" s="1"/>
  <c r="DM162" i="11"/>
  <c r="DK162" i="11"/>
  <c r="DH162" i="11"/>
  <c r="CY162" i="11"/>
  <c r="CX162" i="11"/>
  <c r="F162" i="11"/>
  <c r="D162" i="11"/>
  <c r="DM161" i="11"/>
  <c r="DI161" i="11"/>
  <c r="F161" i="11"/>
  <c r="D161" i="11" s="1"/>
  <c r="CY161" i="11" s="1"/>
  <c r="DH160" i="11"/>
  <c r="CY160" i="11"/>
  <c r="F160" i="11"/>
  <c r="D160" i="11"/>
  <c r="AX155" i="11"/>
  <c r="AW155" i="11"/>
  <c r="AV155" i="11"/>
  <c r="AU155" i="11"/>
  <c r="AT155" i="11"/>
  <c r="AS155" i="11"/>
  <c r="AR155" i="11"/>
  <c r="AQ155" i="11"/>
  <c r="AP155" i="11"/>
  <c r="AO155" i="11"/>
  <c r="AN155" i="11"/>
  <c r="AM155" i="11"/>
  <c r="AL155" i="11"/>
  <c r="AK155" i="11"/>
  <c r="AJ155" i="11"/>
  <c r="AI155" i="11"/>
  <c r="AH155" i="11"/>
  <c r="AG155" i="11"/>
  <c r="AF155" i="11"/>
  <c r="AE155" i="11"/>
  <c r="AD155" i="11"/>
  <c r="AC155" i="11"/>
  <c r="AB155" i="11"/>
  <c r="AA155" i="11"/>
  <c r="Z155" i="11"/>
  <c r="Y155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DJ154" i="11"/>
  <c r="DG154" i="11"/>
  <c r="CZ154" i="11"/>
  <c r="CW154" i="11"/>
  <c r="F154" i="11"/>
  <c r="DI154" i="11" s="1"/>
  <c r="E154" i="11"/>
  <c r="DJ153" i="11"/>
  <c r="DG153" i="11"/>
  <c r="CZ153" i="11"/>
  <c r="CW153" i="11"/>
  <c r="F153" i="11"/>
  <c r="E153" i="11"/>
  <c r="DJ152" i="11"/>
  <c r="DG152" i="11"/>
  <c r="CZ152" i="11"/>
  <c r="CY152" i="11"/>
  <c r="CW152" i="11"/>
  <c r="F152" i="11"/>
  <c r="E152" i="11"/>
  <c r="D152" i="11" s="1"/>
  <c r="DN152" i="11" s="1"/>
  <c r="DJ151" i="11"/>
  <c r="DG151" i="11"/>
  <c r="CZ151" i="11"/>
  <c r="CW151" i="11"/>
  <c r="F151" i="11"/>
  <c r="E151" i="11"/>
  <c r="DJ150" i="11"/>
  <c r="DI150" i="11"/>
  <c r="DG150" i="11"/>
  <c r="CZ150" i="11"/>
  <c r="CW150" i="11"/>
  <c r="F150" i="11"/>
  <c r="E150" i="11"/>
  <c r="DJ149" i="11"/>
  <c r="DG149" i="11"/>
  <c r="CZ149" i="11"/>
  <c r="CW149" i="11"/>
  <c r="F149" i="11"/>
  <c r="E149" i="11"/>
  <c r="DJ148" i="11"/>
  <c r="DG148" i="11"/>
  <c r="CZ148" i="11"/>
  <c r="CY148" i="11"/>
  <c r="CW148" i="11"/>
  <c r="F148" i="11"/>
  <c r="E148" i="11"/>
  <c r="D148" i="11" s="1"/>
  <c r="DN148" i="11" s="1"/>
  <c r="DJ147" i="11"/>
  <c r="DG147" i="11"/>
  <c r="CZ147" i="11"/>
  <c r="CY147" i="11"/>
  <c r="CW147" i="11"/>
  <c r="F147" i="11"/>
  <c r="DI147" i="11" s="1"/>
  <c r="E147" i="11"/>
  <c r="D147" i="11" s="1"/>
  <c r="DJ146" i="11"/>
  <c r="DG146" i="11"/>
  <c r="CZ146" i="11"/>
  <c r="CW146" i="11"/>
  <c r="F146" i="11"/>
  <c r="E146" i="11"/>
  <c r="AW141" i="11"/>
  <c r="AV141" i="11"/>
  <c r="AU141" i="11"/>
  <c r="AT141" i="11"/>
  <c r="AS141" i="11"/>
  <c r="AR141" i="11"/>
  <c r="AQ141" i="11"/>
  <c r="AP141" i="11"/>
  <c r="AO141" i="11"/>
  <c r="AN141" i="11"/>
  <c r="AM141" i="11"/>
  <c r="AL141" i="11"/>
  <c r="AK141" i="11"/>
  <c r="AJ141" i="11"/>
  <c r="AI141" i="11"/>
  <c r="AH141" i="11"/>
  <c r="AG141" i="11"/>
  <c r="AF141" i="11"/>
  <c r="AE141" i="11"/>
  <c r="AD141" i="11"/>
  <c r="AC141" i="11"/>
  <c r="AB141" i="11"/>
  <c r="AA141" i="11"/>
  <c r="Z141" i="11"/>
  <c r="Y141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CX141" i="11" s="1"/>
  <c r="E141" i="11"/>
  <c r="D141" i="11" s="1"/>
  <c r="DJ140" i="11"/>
  <c r="DG140" i="11"/>
  <c r="CZ140" i="11"/>
  <c r="CW140" i="11"/>
  <c r="F140" i="11"/>
  <c r="CX140" i="11" s="1"/>
  <c r="E140" i="11"/>
  <c r="DL139" i="11"/>
  <c r="DJ139" i="11"/>
  <c r="DG139" i="11"/>
  <c r="DC139" i="11"/>
  <c r="CZ139" i="11"/>
  <c r="CX139" i="11"/>
  <c r="CW139" i="11"/>
  <c r="F139" i="11"/>
  <c r="DH139" i="11" s="1"/>
  <c r="E139" i="11"/>
  <c r="D139" i="11" s="1"/>
  <c r="DJ138" i="11"/>
  <c r="DG138" i="11"/>
  <c r="CZ138" i="11"/>
  <c r="CW138" i="11"/>
  <c r="F138" i="11"/>
  <c r="CX138" i="11" s="1"/>
  <c r="E138" i="11"/>
  <c r="DL137" i="11"/>
  <c r="DJ137" i="11"/>
  <c r="DG137" i="11"/>
  <c r="DC137" i="11"/>
  <c r="CZ137" i="11"/>
  <c r="CX137" i="11"/>
  <c r="CW137" i="11"/>
  <c r="F137" i="11"/>
  <c r="DH137" i="11" s="1"/>
  <c r="E137" i="11"/>
  <c r="D137" i="11" s="1"/>
  <c r="DJ136" i="11"/>
  <c r="DG136" i="11"/>
  <c r="CZ136" i="11"/>
  <c r="CW136" i="11"/>
  <c r="F136" i="11"/>
  <c r="CX136" i="11" s="1"/>
  <c r="E136" i="11"/>
  <c r="DL135" i="11"/>
  <c r="DJ135" i="11"/>
  <c r="DG135" i="11"/>
  <c r="DC135" i="11"/>
  <c r="CZ135" i="11"/>
  <c r="CX135" i="11"/>
  <c r="CW135" i="11"/>
  <c r="F135" i="11"/>
  <c r="DH135" i="11" s="1"/>
  <c r="E135" i="11"/>
  <c r="D135" i="11" s="1"/>
  <c r="DJ134" i="11"/>
  <c r="DG134" i="11"/>
  <c r="CZ134" i="11"/>
  <c r="CW134" i="11"/>
  <c r="F134" i="11"/>
  <c r="CX134" i="11" s="1"/>
  <c r="E134" i="11"/>
  <c r="DL133" i="11"/>
  <c r="DJ133" i="11"/>
  <c r="DG133" i="11"/>
  <c r="DC133" i="11"/>
  <c r="CZ133" i="11"/>
  <c r="CX133" i="11"/>
  <c r="CW133" i="11"/>
  <c r="F133" i="11"/>
  <c r="DH133" i="11" s="1"/>
  <c r="E133" i="11"/>
  <c r="D133" i="11" s="1"/>
  <c r="DJ132" i="11"/>
  <c r="DG132" i="11"/>
  <c r="CZ132" i="11"/>
  <c r="CW132" i="11"/>
  <c r="F132" i="11"/>
  <c r="CX132" i="11" s="1"/>
  <c r="E132" i="11"/>
  <c r="DL131" i="11"/>
  <c r="DJ131" i="11"/>
  <c r="DG131" i="11"/>
  <c r="DC131" i="11"/>
  <c r="CZ131" i="11"/>
  <c r="CX131" i="11"/>
  <c r="CW131" i="11"/>
  <c r="F131" i="11"/>
  <c r="DH131" i="11" s="1"/>
  <c r="E131" i="11"/>
  <c r="D131" i="11" s="1"/>
  <c r="DJ130" i="11"/>
  <c r="DG130" i="11"/>
  <c r="CZ130" i="11"/>
  <c r="CW130" i="11"/>
  <c r="F130" i="11"/>
  <c r="CX130" i="11" s="1"/>
  <c r="E130" i="11"/>
  <c r="DL129" i="11"/>
  <c r="DJ129" i="11"/>
  <c r="DG129" i="11"/>
  <c r="DC129" i="11"/>
  <c r="CZ129" i="11"/>
  <c r="CX129" i="11"/>
  <c r="CW129" i="11"/>
  <c r="F129" i="11"/>
  <c r="DH129" i="11" s="1"/>
  <c r="E129" i="11"/>
  <c r="D129" i="11" s="1"/>
  <c r="DJ128" i="11"/>
  <c r="DG128" i="11"/>
  <c r="CZ128" i="11"/>
  <c r="CW128" i="11"/>
  <c r="F128" i="11"/>
  <c r="CX128" i="11" s="1"/>
  <c r="E128" i="11"/>
  <c r="DL127" i="11"/>
  <c r="DJ127" i="11"/>
  <c r="DG127" i="11"/>
  <c r="DC127" i="11"/>
  <c r="CZ127" i="11"/>
  <c r="CX127" i="11"/>
  <c r="CW127" i="11"/>
  <c r="F127" i="11"/>
  <c r="DH127" i="11" s="1"/>
  <c r="E127" i="11"/>
  <c r="D127" i="11" s="1"/>
  <c r="DJ126" i="11"/>
  <c r="DG126" i="11"/>
  <c r="CZ126" i="11"/>
  <c r="CW126" i="11"/>
  <c r="F126" i="11"/>
  <c r="CX126" i="11" s="1"/>
  <c r="E126" i="11"/>
  <c r="DL125" i="11"/>
  <c r="DJ125" i="11"/>
  <c r="DI125" i="11"/>
  <c r="DH125" i="11"/>
  <c r="DB125" i="11"/>
  <c r="DA125" i="11"/>
  <c r="CZ125" i="11"/>
  <c r="CX125" i="11"/>
  <c r="F125" i="11"/>
  <c r="E125" i="11"/>
  <c r="D125" i="11"/>
  <c r="DN124" i="11"/>
  <c r="DJ124" i="11"/>
  <c r="DC124" i="11"/>
  <c r="CZ124" i="11"/>
  <c r="F124" i="11"/>
  <c r="E124" i="11"/>
  <c r="D124" i="11" s="1"/>
  <c r="DK124" i="11" s="1"/>
  <c r="DJ123" i="11"/>
  <c r="DH123" i="11"/>
  <c r="CZ123" i="11"/>
  <c r="CX123" i="11"/>
  <c r="F123" i="11"/>
  <c r="E123" i="11"/>
  <c r="D123" i="11"/>
  <c r="DJ122" i="11"/>
  <c r="CZ122" i="11"/>
  <c r="F122" i="11"/>
  <c r="E122" i="11"/>
  <c r="DL121" i="11"/>
  <c r="DJ121" i="11"/>
  <c r="DI121" i="11"/>
  <c r="DH121" i="11"/>
  <c r="DB121" i="11"/>
  <c r="DA121" i="11"/>
  <c r="CZ121" i="11"/>
  <c r="CX121" i="11"/>
  <c r="F121" i="11"/>
  <c r="E121" i="11"/>
  <c r="D121" i="11"/>
  <c r="DJ120" i="11"/>
  <c r="CZ120" i="11"/>
  <c r="F120" i="11"/>
  <c r="E120" i="11"/>
  <c r="D120" i="11" s="1"/>
  <c r="DC120" i="11" s="1"/>
  <c r="DJ119" i="11"/>
  <c r="DI119" i="11"/>
  <c r="DH119" i="11"/>
  <c r="CZ119" i="11"/>
  <c r="CX119" i="11"/>
  <c r="F119" i="11"/>
  <c r="E119" i="11"/>
  <c r="D119" i="11"/>
  <c r="DJ118" i="11"/>
  <c r="DG118" i="11"/>
  <c r="CZ118" i="11"/>
  <c r="CW118" i="11"/>
  <c r="F118" i="11"/>
  <c r="DH118" i="11" s="1"/>
  <c r="E118" i="11"/>
  <c r="D118" i="11"/>
  <c r="DJ117" i="11"/>
  <c r="CZ117" i="11"/>
  <c r="F117" i="11"/>
  <c r="E117" i="11"/>
  <c r="DJ116" i="11"/>
  <c r="DG116" i="11"/>
  <c r="CZ116" i="11"/>
  <c r="CX116" i="11"/>
  <c r="CW116" i="11"/>
  <c r="F116" i="11"/>
  <c r="DH116" i="11" s="1"/>
  <c r="E116" i="11"/>
  <c r="D116" i="11" s="1"/>
  <c r="DJ115" i="11"/>
  <c r="DH115" i="11"/>
  <c r="DG115" i="11"/>
  <c r="CZ115" i="11"/>
  <c r="CW115" i="11"/>
  <c r="F115" i="11"/>
  <c r="CX115" i="11" s="1"/>
  <c r="E115" i="11"/>
  <c r="DJ114" i="11"/>
  <c r="DG114" i="11"/>
  <c r="CZ114" i="11"/>
  <c r="CX114" i="11"/>
  <c r="CW114" i="11"/>
  <c r="F114" i="11"/>
  <c r="DH114" i="11" s="1"/>
  <c r="E114" i="11"/>
  <c r="D114" i="11" s="1"/>
  <c r="CY114" i="11" s="1"/>
  <c r="DJ113" i="11"/>
  <c r="DH113" i="11"/>
  <c r="DG113" i="11"/>
  <c r="CZ113" i="11"/>
  <c r="CW113" i="11"/>
  <c r="F113" i="11"/>
  <c r="CX113" i="11" s="1"/>
  <c r="E113" i="11"/>
  <c r="DJ112" i="11"/>
  <c r="DG112" i="11"/>
  <c r="CZ112" i="11"/>
  <c r="CX112" i="11"/>
  <c r="CW112" i="11"/>
  <c r="F112" i="11"/>
  <c r="DH112" i="11" s="1"/>
  <c r="E112" i="11"/>
  <c r="D112" i="11" s="1"/>
  <c r="DJ111" i="11"/>
  <c r="DH111" i="11"/>
  <c r="DG111" i="11"/>
  <c r="CZ111" i="11"/>
  <c r="CW111" i="11"/>
  <c r="F111" i="11"/>
  <c r="CX111" i="11" s="1"/>
  <c r="E111" i="11"/>
  <c r="DJ110" i="11"/>
  <c r="DG110" i="11"/>
  <c r="CZ110" i="11"/>
  <c r="CX110" i="11"/>
  <c r="CW110" i="11"/>
  <c r="F110" i="11"/>
  <c r="DH110" i="11" s="1"/>
  <c r="E110" i="11"/>
  <c r="D110" i="11" s="1"/>
  <c r="CY110" i="11" s="1"/>
  <c r="DJ109" i="11"/>
  <c r="DH109" i="11"/>
  <c r="DG109" i="11"/>
  <c r="CZ109" i="11"/>
  <c r="CW109" i="11"/>
  <c r="F109" i="11"/>
  <c r="CX109" i="11" s="1"/>
  <c r="E109" i="11"/>
  <c r="DJ108" i="11"/>
  <c r="DG108" i="11"/>
  <c r="CZ108" i="11"/>
  <c r="CX108" i="11"/>
  <c r="CW108" i="11"/>
  <c r="F108" i="11"/>
  <c r="DH108" i="11" s="1"/>
  <c r="E108" i="11"/>
  <c r="D108" i="11" s="1"/>
  <c r="CY108" i="11" s="1"/>
  <c r="DJ107" i="11"/>
  <c r="DH107" i="11"/>
  <c r="DG107" i="11"/>
  <c r="CZ107" i="11"/>
  <c r="CW107" i="11"/>
  <c r="F107" i="11"/>
  <c r="CX107" i="11" s="1"/>
  <c r="E107" i="11"/>
  <c r="DJ106" i="11"/>
  <c r="DG106" i="11"/>
  <c r="CZ106" i="11"/>
  <c r="CX106" i="11"/>
  <c r="CW106" i="11"/>
  <c r="F106" i="11"/>
  <c r="DH106" i="11" s="1"/>
  <c r="E106" i="11"/>
  <c r="D106" i="11" s="1"/>
  <c r="CY106" i="11" s="1"/>
  <c r="DJ105" i="11"/>
  <c r="DH105" i="11"/>
  <c r="DG105" i="11"/>
  <c r="CZ105" i="11"/>
  <c r="CW105" i="11"/>
  <c r="F105" i="11"/>
  <c r="CX105" i="11" s="1"/>
  <c r="E105" i="11"/>
  <c r="DJ104" i="11"/>
  <c r="DG104" i="11"/>
  <c r="CZ104" i="11"/>
  <c r="CX104" i="11"/>
  <c r="CW104" i="11"/>
  <c r="F104" i="11"/>
  <c r="DH104" i="11" s="1"/>
  <c r="E104" i="11"/>
  <c r="D104" i="11" s="1"/>
  <c r="DJ103" i="11"/>
  <c r="DH103" i="11"/>
  <c r="DG103" i="11"/>
  <c r="CZ103" i="11"/>
  <c r="CW103" i="11"/>
  <c r="F103" i="11"/>
  <c r="CX103" i="11" s="1"/>
  <c r="E103" i="11"/>
  <c r="DJ102" i="11"/>
  <c r="DG102" i="11"/>
  <c r="CZ102" i="11"/>
  <c r="CX102" i="11"/>
  <c r="CW102" i="11"/>
  <c r="F102" i="11"/>
  <c r="DH102" i="11" s="1"/>
  <c r="E102" i="11"/>
  <c r="D102" i="11" s="1"/>
  <c r="DL102" i="11" s="1"/>
  <c r="DJ101" i="11"/>
  <c r="DH101" i="11"/>
  <c r="DG101" i="11"/>
  <c r="CZ101" i="11"/>
  <c r="CW101" i="11"/>
  <c r="F101" i="11"/>
  <c r="CX101" i="11" s="1"/>
  <c r="E101" i="11"/>
  <c r="DJ100" i="11"/>
  <c r="DG100" i="11"/>
  <c r="CZ100" i="11"/>
  <c r="CX100" i="11"/>
  <c r="CW100" i="11"/>
  <c r="F100" i="11"/>
  <c r="DH100" i="11" s="1"/>
  <c r="E100" i="11"/>
  <c r="D100" i="11" s="1"/>
  <c r="DJ99" i="11"/>
  <c r="DH99" i="11"/>
  <c r="DG99" i="11"/>
  <c r="CZ99" i="11"/>
  <c r="CW99" i="11"/>
  <c r="F99" i="11"/>
  <c r="CX99" i="11" s="1"/>
  <c r="E99" i="11"/>
  <c r="DL98" i="11"/>
  <c r="DH98" i="11"/>
  <c r="DG98" i="11"/>
  <c r="CW98" i="11"/>
  <c r="F98" i="11"/>
  <c r="CX98" i="11" s="1"/>
  <c r="E98" i="11"/>
  <c r="D98" i="11"/>
  <c r="DJ97" i="11"/>
  <c r="CZ97" i="11"/>
  <c r="F97" i="11"/>
  <c r="E97" i="11"/>
  <c r="DJ96" i="11"/>
  <c r="DG96" i="11"/>
  <c r="DC96" i="11"/>
  <c r="CZ96" i="11"/>
  <c r="CX96" i="11"/>
  <c r="CW96" i="11"/>
  <c r="F96" i="11"/>
  <c r="DH96" i="11" s="1"/>
  <c r="E96" i="11"/>
  <c r="D96" i="11" s="1"/>
  <c r="DL96" i="11" s="1"/>
  <c r="DJ95" i="11"/>
  <c r="DG95" i="11"/>
  <c r="CZ95" i="11"/>
  <c r="CW95" i="11"/>
  <c r="F95" i="11"/>
  <c r="CX95" i="11" s="1"/>
  <c r="E95" i="11"/>
  <c r="DJ94" i="11"/>
  <c r="DG94" i="11"/>
  <c r="DC94" i="11"/>
  <c r="CZ94" i="11"/>
  <c r="CX94" i="11"/>
  <c r="CW94" i="11"/>
  <c r="F94" i="11"/>
  <c r="DH94" i="11" s="1"/>
  <c r="E94" i="11"/>
  <c r="D94" i="11" s="1"/>
  <c r="DL94" i="11" s="1"/>
  <c r="DJ93" i="11"/>
  <c r="DH93" i="11"/>
  <c r="CZ93" i="11"/>
  <c r="CX93" i="11"/>
  <c r="F93" i="11"/>
  <c r="E93" i="11"/>
  <c r="D93" i="11"/>
  <c r="DI93" i="11" s="1"/>
  <c r="DJ92" i="11"/>
  <c r="DG92" i="11"/>
  <c r="CZ92" i="11"/>
  <c r="CW92" i="11"/>
  <c r="F92" i="11"/>
  <c r="DH92" i="11" s="1"/>
  <c r="E92" i="11"/>
  <c r="D92" i="11"/>
  <c r="DJ91" i="11"/>
  <c r="DG91" i="11"/>
  <c r="CZ91" i="11"/>
  <c r="CW91" i="11"/>
  <c r="F91" i="11"/>
  <c r="DH91" i="11" s="1"/>
  <c r="E91" i="11"/>
  <c r="D91" i="11"/>
  <c r="DJ90" i="11"/>
  <c r="DG90" i="11"/>
  <c r="CZ90" i="11"/>
  <c r="CW90" i="11"/>
  <c r="F90" i="11"/>
  <c r="DH90" i="11" s="1"/>
  <c r="E90" i="11"/>
  <c r="D90" i="11"/>
  <c r="DJ89" i="11"/>
  <c r="DG89" i="11"/>
  <c r="CZ89" i="11"/>
  <c r="CW89" i="11"/>
  <c r="F89" i="11"/>
  <c r="DH89" i="11" s="1"/>
  <c r="E89" i="11"/>
  <c r="D89" i="11"/>
  <c r="DJ88" i="11"/>
  <c r="DG88" i="11"/>
  <c r="CZ88" i="11"/>
  <c r="CW88" i="11"/>
  <c r="F88" i="11"/>
  <c r="DH88" i="11" s="1"/>
  <c r="E88" i="11"/>
  <c r="D88" i="11"/>
  <c r="D83" i="11"/>
  <c r="D82" i="11"/>
  <c r="DL78" i="11"/>
  <c r="DK78" i="11"/>
  <c r="DJ78" i="11"/>
  <c r="DI78" i="11"/>
  <c r="DH78" i="11"/>
  <c r="DG78" i="11"/>
  <c r="DB78" i="11"/>
  <c r="DA78" i="11"/>
  <c r="CZ78" i="11"/>
  <c r="CY78" i="11"/>
  <c r="CX78" i="11"/>
  <c r="CW78" i="11"/>
  <c r="DL77" i="11"/>
  <c r="DK77" i="11"/>
  <c r="DJ77" i="11"/>
  <c r="DI77" i="11"/>
  <c r="DH77" i="11"/>
  <c r="DG77" i="11"/>
  <c r="DB77" i="11"/>
  <c r="DA77" i="11"/>
  <c r="CZ77" i="11"/>
  <c r="CY77" i="11"/>
  <c r="K77" i="11" s="1"/>
  <c r="CX77" i="11"/>
  <c r="CW77" i="11"/>
  <c r="DL76" i="11"/>
  <c r="DK76" i="11"/>
  <c r="DJ76" i="11"/>
  <c r="DI76" i="11"/>
  <c r="DH76" i="11"/>
  <c r="DG76" i="11"/>
  <c r="DB76" i="11"/>
  <c r="DA76" i="11"/>
  <c r="CZ76" i="11"/>
  <c r="CY76" i="11"/>
  <c r="CX76" i="11"/>
  <c r="CW76" i="11"/>
  <c r="K76" i="11"/>
  <c r="DL75" i="11"/>
  <c r="DK75" i="11"/>
  <c r="DJ75" i="11"/>
  <c r="DI75" i="11"/>
  <c r="DH75" i="11"/>
  <c r="DG75" i="11"/>
  <c r="DB75" i="11"/>
  <c r="DA75" i="11"/>
  <c r="CZ75" i="11"/>
  <c r="CY75" i="11"/>
  <c r="CX75" i="11"/>
  <c r="CW75" i="11"/>
  <c r="K75" i="11" s="1"/>
  <c r="DL74" i="11"/>
  <c r="DK74" i="11"/>
  <c r="DJ74" i="11"/>
  <c r="DI74" i="11"/>
  <c r="DH74" i="11"/>
  <c r="DG74" i="11"/>
  <c r="DB74" i="11"/>
  <c r="DA74" i="11"/>
  <c r="CZ74" i="11"/>
  <c r="CY74" i="11"/>
  <c r="CX74" i="11"/>
  <c r="CW74" i="11"/>
  <c r="K74" i="11" s="1"/>
  <c r="DL73" i="11"/>
  <c r="DK73" i="11"/>
  <c r="DJ73" i="11"/>
  <c r="DI73" i="11"/>
  <c r="DH73" i="11"/>
  <c r="DG73" i="11"/>
  <c r="DB73" i="11"/>
  <c r="DA73" i="11"/>
  <c r="CZ73" i="11"/>
  <c r="CY73" i="11"/>
  <c r="CX73" i="11"/>
  <c r="CW73" i="11"/>
  <c r="K73" i="11"/>
  <c r="DL72" i="11"/>
  <c r="DK72" i="11"/>
  <c r="DJ72" i="11"/>
  <c r="DI72" i="11"/>
  <c r="DH72" i="11"/>
  <c r="DG72" i="11"/>
  <c r="DB72" i="11"/>
  <c r="DA72" i="11"/>
  <c r="CZ72" i="11"/>
  <c r="CY72" i="11"/>
  <c r="CX72" i="11"/>
  <c r="CW72" i="11"/>
  <c r="K72" i="11" s="1"/>
  <c r="DL71" i="11"/>
  <c r="DK71" i="11"/>
  <c r="DJ71" i="11"/>
  <c r="DI71" i="11"/>
  <c r="DH71" i="11"/>
  <c r="DG71" i="11"/>
  <c r="DB71" i="11"/>
  <c r="DA71" i="11"/>
  <c r="CZ71" i="11"/>
  <c r="CY71" i="11"/>
  <c r="CX71" i="11"/>
  <c r="CW71" i="11"/>
  <c r="DL70" i="11"/>
  <c r="DK70" i="11"/>
  <c r="DJ70" i="11"/>
  <c r="DI70" i="11"/>
  <c r="DH70" i="11"/>
  <c r="DG70" i="11"/>
  <c r="DB70" i="11"/>
  <c r="DA70" i="11"/>
  <c r="CZ70" i="11"/>
  <c r="CY70" i="11"/>
  <c r="CX70" i="11"/>
  <c r="CW70" i="11"/>
  <c r="DL69" i="11"/>
  <c r="DK69" i="11"/>
  <c r="DJ69" i="11"/>
  <c r="DI69" i="11"/>
  <c r="DH69" i="11"/>
  <c r="DG69" i="11"/>
  <c r="DB69" i="11"/>
  <c r="DA69" i="11"/>
  <c r="CZ69" i="11"/>
  <c r="K69" i="11" s="1"/>
  <c r="CY69" i="11"/>
  <c r="CX69" i="11"/>
  <c r="CW69" i="11"/>
  <c r="DL68" i="11"/>
  <c r="DK68" i="11"/>
  <c r="DJ68" i="11"/>
  <c r="DI68" i="11"/>
  <c r="DH68" i="11"/>
  <c r="DG68" i="11"/>
  <c r="DB68" i="11"/>
  <c r="DA68" i="11"/>
  <c r="CZ68" i="11"/>
  <c r="CY68" i="11"/>
  <c r="CX68" i="11"/>
  <c r="CW68" i="11"/>
  <c r="K68" i="11" s="1"/>
  <c r="DL67" i="11"/>
  <c r="DK67" i="11"/>
  <c r="DJ67" i="11"/>
  <c r="DI67" i="11"/>
  <c r="DH67" i="11"/>
  <c r="DG67" i="11"/>
  <c r="DB67" i="11"/>
  <c r="DA67" i="11"/>
  <c r="CZ67" i="11"/>
  <c r="CY67" i="11"/>
  <c r="CX67" i="11"/>
  <c r="CW67" i="11"/>
  <c r="AX64" i="11"/>
  <c r="AW64" i="11"/>
  <c r="AV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DJ63" i="11"/>
  <c r="DI63" i="11"/>
  <c r="DG63" i="11"/>
  <c r="CZ63" i="11"/>
  <c r="CX63" i="11"/>
  <c r="CW63" i="11"/>
  <c r="F63" i="11"/>
  <c r="DH63" i="11" s="1"/>
  <c r="E63" i="11"/>
  <c r="D63" i="11" s="1"/>
  <c r="DJ62" i="11"/>
  <c r="DG62" i="11"/>
  <c r="CZ62" i="11"/>
  <c r="CW62" i="11"/>
  <c r="F62" i="11"/>
  <c r="DH62" i="11" s="1"/>
  <c r="E62" i="11"/>
  <c r="DK61" i="11"/>
  <c r="DJ61" i="11"/>
  <c r="DI61" i="11"/>
  <c r="DG61" i="11"/>
  <c r="DE61" i="11"/>
  <c r="DB61" i="11"/>
  <c r="CZ61" i="11"/>
  <c r="CX61" i="11"/>
  <c r="CW61" i="11"/>
  <c r="F61" i="11"/>
  <c r="DH61" i="11" s="1"/>
  <c r="E61" i="11"/>
  <c r="D61" i="11"/>
  <c r="AX60" i="11"/>
  <c r="AW60" i="11"/>
  <c r="AV60" i="11"/>
  <c r="AU60" i="11"/>
  <c r="AT60" i="11"/>
  <c r="AS60" i="11"/>
  <c r="AR60" i="11"/>
  <c r="AQ60" i="11"/>
  <c r="AP60" i="11"/>
  <c r="AO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DJ59" i="11"/>
  <c r="DG59" i="11"/>
  <c r="CZ59" i="11"/>
  <c r="CW59" i="11"/>
  <c r="F59" i="11"/>
  <c r="E59" i="11"/>
  <c r="D59" i="11" s="1"/>
  <c r="DL59" i="11" s="1"/>
  <c r="DJ58" i="11"/>
  <c r="DI58" i="11"/>
  <c r="DH58" i="11"/>
  <c r="DG58" i="11"/>
  <c r="DD58" i="11"/>
  <c r="DC58" i="11"/>
  <c r="CZ58" i="11"/>
  <c r="CY58" i="11"/>
  <c r="CW58" i="11"/>
  <c r="F58" i="11"/>
  <c r="CX58" i="11" s="1"/>
  <c r="E58" i="11"/>
  <c r="D58" i="11"/>
  <c r="DN58" i="11" s="1"/>
  <c r="DJ57" i="11"/>
  <c r="DG57" i="11"/>
  <c r="CZ57" i="11"/>
  <c r="CW57" i="11"/>
  <c r="F57" i="11"/>
  <c r="E57" i="11"/>
  <c r="D57" i="11" s="1"/>
  <c r="DJ56" i="11"/>
  <c r="DI56" i="11"/>
  <c r="DH56" i="11"/>
  <c r="DG56" i="11"/>
  <c r="DD56" i="11"/>
  <c r="DC56" i="11"/>
  <c r="CZ56" i="11"/>
  <c r="CY56" i="11"/>
  <c r="CW56" i="11"/>
  <c r="F56" i="11"/>
  <c r="CX56" i="11" s="1"/>
  <c r="E56" i="11"/>
  <c r="D56" i="11"/>
  <c r="DN56" i="11" s="1"/>
  <c r="DJ55" i="11"/>
  <c r="DG55" i="11"/>
  <c r="CZ55" i="11"/>
  <c r="CY55" i="11"/>
  <c r="CW55" i="11"/>
  <c r="F55" i="11"/>
  <c r="E55" i="11"/>
  <c r="AX54" i="11"/>
  <c r="AW54" i="11"/>
  <c r="AV54" i="11"/>
  <c r="AU54" i="11"/>
  <c r="AT54" i="11"/>
  <c r="AS54" i="11"/>
  <c r="AR54" i="11"/>
  <c r="AQ54" i="11"/>
  <c r="AP54" i="11"/>
  <c r="AO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DJ53" i="11"/>
  <c r="DI53" i="11"/>
  <c r="DG53" i="11"/>
  <c r="CZ53" i="11"/>
  <c r="CW53" i="11"/>
  <c r="F53" i="11"/>
  <c r="CX53" i="11" s="1"/>
  <c r="E53" i="11"/>
  <c r="D53" i="11"/>
  <c r="DD53" i="11" s="1"/>
  <c r="DK52" i="11"/>
  <c r="DJ52" i="11"/>
  <c r="DG52" i="11"/>
  <c r="DC52" i="11"/>
  <c r="DB52" i="11"/>
  <c r="CZ52" i="11"/>
  <c r="CY52" i="11"/>
  <c r="CX52" i="11"/>
  <c r="CW52" i="11"/>
  <c r="F52" i="11"/>
  <c r="DI52" i="11" s="1"/>
  <c r="E52" i="11"/>
  <c r="D52" i="11" s="1"/>
  <c r="DO52" i="11" s="1"/>
  <c r="DJ51" i="11"/>
  <c r="DI51" i="11"/>
  <c r="DG51" i="11"/>
  <c r="CZ51" i="11"/>
  <c r="CW51" i="11"/>
  <c r="F51" i="11"/>
  <c r="CX51" i="11" s="1"/>
  <c r="E51" i="11"/>
  <c r="D51" i="11"/>
  <c r="DK50" i="11"/>
  <c r="DJ50" i="11"/>
  <c r="DG50" i="11"/>
  <c r="DC50" i="11"/>
  <c r="DB50" i="11"/>
  <c r="CZ50" i="11"/>
  <c r="CY50" i="11"/>
  <c r="CX50" i="11"/>
  <c r="CW50" i="11"/>
  <c r="F50" i="11"/>
  <c r="DI50" i="11" s="1"/>
  <c r="E50" i="11"/>
  <c r="D50" i="11" s="1"/>
  <c r="DJ49" i="11"/>
  <c r="DI49" i="11"/>
  <c r="DG49" i="11"/>
  <c r="CZ49" i="11"/>
  <c r="CW49" i="11"/>
  <c r="F49" i="11"/>
  <c r="CX49" i="11" s="1"/>
  <c r="E49" i="11"/>
  <c r="D49" i="11"/>
  <c r="DK48" i="11"/>
  <c r="DJ48" i="11"/>
  <c r="DG48" i="11"/>
  <c r="DC48" i="11"/>
  <c r="DB48" i="11"/>
  <c r="CZ48" i="11"/>
  <c r="CY48" i="11"/>
  <c r="CX48" i="11"/>
  <c r="CW48" i="11"/>
  <c r="F48" i="11"/>
  <c r="DI48" i="11" s="1"/>
  <c r="E48" i="11"/>
  <c r="D48" i="11" s="1"/>
  <c r="DO48" i="11" s="1"/>
  <c r="DJ47" i="11"/>
  <c r="DI47" i="11"/>
  <c r="DG47" i="11"/>
  <c r="CZ47" i="11"/>
  <c r="CW47" i="11"/>
  <c r="F47" i="11"/>
  <c r="CX47" i="11" s="1"/>
  <c r="E47" i="11"/>
  <c r="D47" i="11"/>
  <c r="AX46" i="11"/>
  <c r="AW46" i="11"/>
  <c r="AV46" i="11"/>
  <c r="AU46" i="11"/>
  <c r="AT46" i="11"/>
  <c r="AS46" i="11"/>
  <c r="AR46" i="11"/>
  <c r="AQ46" i="11"/>
  <c r="AP46" i="11"/>
  <c r="AO46" i="11"/>
  <c r="AN46" i="11"/>
  <c r="AM46" i="11"/>
  <c r="AL46" i="11"/>
  <c r="AK46" i="11"/>
  <c r="AJ46" i="11"/>
  <c r="AI46" i="11"/>
  <c r="AH46" i="11"/>
  <c r="AG46" i="11"/>
  <c r="AF46" i="11"/>
  <c r="AE46" i="11"/>
  <c r="AD46" i="11"/>
  <c r="AC46" i="11"/>
  <c r="AB46" i="11"/>
  <c r="AA46" i="11"/>
  <c r="Z46" i="11"/>
  <c r="Y46" i="11"/>
  <c r="X46" i="11"/>
  <c r="W46" i="11"/>
  <c r="V46" i="11"/>
  <c r="U46" i="11"/>
  <c r="T46" i="11"/>
  <c r="S46" i="11"/>
  <c r="E46" i="11" s="1"/>
  <c r="D46" i="11" s="1"/>
  <c r="F46" i="11"/>
  <c r="DG45" i="11"/>
  <c r="CY45" i="11"/>
  <c r="CW45" i="11"/>
  <c r="F45" i="11"/>
  <c r="E45" i="11"/>
  <c r="DJ44" i="11"/>
  <c r="DG44" i="11"/>
  <c r="CZ44" i="11"/>
  <c r="CX44" i="11"/>
  <c r="CW44" i="11"/>
  <c r="F44" i="11"/>
  <c r="DH44" i="11" s="1"/>
  <c r="E44" i="11"/>
  <c r="D44" i="11"/>
  <c r="F43" i="11"/>
  <c r="E43" i="11"/>
  <c r="DG42" i="11"/>
  <c r="CY42" i="11"/>
  <c r="CW42" i="11"/>
  <c r="F42" i="11"/>
  <c r="E42" i="11"/>
  <c r="DJ41" i="11"/>
  <c r="DG41" i="11"/>
  <c r="CZ41" i="11"/>
  <c r="CX41" i="11"/>
  <c r="CW41" i="11"/>
  <c r="F41" i="11"/>
  <c r="DH41" i="11" s="1"/>
  <c r="E41" i="11"/>
  <c r="D41" i="11"/>
  <c r="DK41" i="11" s="1"/>
  <c r="AX36" i="11"/>
  <c r="AW36" i="11"/>
  <c r="AV36" i="11"/>
  <c r="AU36" i="11"/>
  <c r="AT36" i="11"/>
  <c r="AS36" i="11"/>
  <c r="AR36" i="11"/>
  <c r="AQ36" i="11"/>
  <c r="AP36" i="11"/>
  <c r="AO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DJ35" i="11"/>
  <c r="DH35" i="11"/>
  <c r="DG35" i="11"/>
  <c r="DB35" i="11"/>
  <c r="CZ35" i="11"/>
  <c r="CX35" i="11"/>
  <c r="CW35" i="11"/>
  <c r="F35" i="11"/>
  <c r="DI35" i="11" s="1"/>
  <c r="E35" i="11"/>
  <c r="D35" i="11"/>
  <c r="DO34" i="11"/>
  <c r="DJ34" i="11"/>
  <c r="DH34" i="11"/>
  <c r="DG34" i="11"/>
  <c r="DB34" i="11"/>
  <c r="CZ34" i="11"/>
  <c r="CX34" i="11"/>
  <c r="CW34" i="11"/>
  <c r="F34" i="11"/>
  <c r="DI34" i="11" s="1"/>
  <c r="E34" i="11"/>
  <c r="D34" i="11"/>
  <c r="DJ33" i="11"/>
  <c r="DH33" i="11"/>
  <c r="DG33" i="11"/>
  <c r="CZ33" i="11"/>
  <c r="CX33" i="11"/>
  <c r="CW33" i="11"/>
  <c r="F33" i="11"/>
  <c r="DI33" i="11" s="1"/>
  <c r="E33" i="11"/>
  <c r="D33" i="11"/>
  <c r="DB33" i="11" s="1"/>
  <c r="DJ32" i="11"/>
  <c r="DH32" i="11"/>
  <c r="DG32" i="11"/>
  <c r="CZ32" i="11"/>
  <c r="CX32" i="11"/>
  <c r="CW32" i="11"/>
  <c r="F32" i="11"/>
  <c r="DI32" i="11" s="1"/>
  <c r="E32" i="11"/>
  <c r="D32" i="11"/>
  <c r="DO32" i="11" s="1"/>
  <c r="DJ31" i="11"/>
  <c r="DH31" i="11"/>
  <c r="DG31" i="11"/>
  <c r="CZ31" i="11"/>
  <c r="CX31" i="11"/>
  <c r="CW31" i="11"/>
  <c r="F31" i="11"/>
  <c r="DI31" i="11" s="1"/>
  <c r="E31" i="11"/>
  <c r="D31" i="11"/>
  <c r="DJ30" i="11"/>
  <c r="DH30" i="11"/>
  <c r="DG30" i="11"/>
  <c r="CZ30" i="11"/>
  <c r="CX30" i="11"/>
  <c r="CW30" i="11"/>
  <c r="F30" i="11"/>
  <c r="DI30" i="11" s="1"/>
  <c r="E30" i="11"/>
  <c r="D30" i="11"/>
  <c r="DO30" i="11" s="1"/>
  <c r="DJ29" i="11"/>
  <c r="DH29" i="11"/>
  <c r="DG29" i="11"/>
  <c r="CZ29" i="11"/>
  <c r="CX29" i="11"/>
  <c r="CW29" i="11"/>
  <c r="F29" i="11"/>
  <c r="DI29" i="11" s="1"/>
  <c r="E29" i="11"/>
  <c r="D29" i="11"/>
  <c r="DJ28" i="11"/>
  <c r="DH28" i="11"/>
  <c r="DG28" i="11"/>
  <c r="CZ28" i="11"/>
  <c r="CX28" i="11"/>
  <c r="CW28" i="11"/>
  <c r="F28" i="11"/>
  <c r="DI28" i="11" s="1"/>
  <c r="E28" i="11"/>
  <c r="D28" i="11"/>
  <c r="DJ27" i="11"/>
  <c r="DH27" i="11"/>
  <c r="DG27" i="11"/>
  <c r="CZ27" i="11"/>
  <c r="CX27" i="11"/>
  <c r="CW27" i="11"/>
  <c r="F27" i="11"/>
  <c r="DI27" i="11" s="1"/>
  <c r="E27" i="11"/>
  <c r="D27" i="11"/>
  <c r="DO27" i="11" s="1"/>
  <c r="DJ26" i="11"/>
  <c r="DH26" i="11"/>
  <c r="DG26" i="11"/>
  <c r="CZ26" i="11"/>
  <c r="CX26" i="11"/>
  <c r="CW26" i="11"/>
  <c r="F26" i="11"/>
  <c r="DI26" i="11" s="1"/>
  <c r="E26" i="11"/>
  <c r="D26" i="11"/>
  <c r="DO26" i="11" s="1"/>
  <c r="DJ25" i="11"/>
  <c r="DH25" i="11"/>
  <c r="DG25" i="11"/>
  <c r="CZ25" i="11"/>
  <c r="CX25" i="11"/>
  <c r="CW25" i="11"/>
  <c r="F25" i="11"/>
  <c r="DI25" i="11" s="1"/>
  <c r="E25" i="11"/>
  <c r="D25" i="11"/>
  <c r="DJ24" i="11"/>
  <c r="DH24" i="11"/>
  <c r="DG24" i="11"/>
  <c r="CZ24" i="11"/>
  <c r="CX24" i="11"/>
  <c r="CW24" i="11"/>
  <c r="F24" i="11"/>
  <c r="DI24" i="11" s="1"/>
  <c r="E24" i="11"/>
  <c r="D24" i="11"/>
  <c r="DO24" i="11" s="1"/>
  <c r="DJ23" i="11"/>
  <c r="DH23" i="11"/>
  <c r="DG23" i="11"/>
  <c r="CZ23" i="11"/>
  <c r="CX23" i="11"/>
  <c r="CW23" i="11"/>
  <c r="F23" i="11"/>
  <c r="DI23" i="11" s="1"/>
  <c r="E23" i="11"/>
  <c r="D23" i="11"/>
  <c r="DJ22" i="11"/>
  <c r="DH22" i="11"/>
  <c r="DG22" i="11"/>
  <c r="CZ22" i="11"/>
  <c r="CX22" i="11"/>
  <c r="CW22" i="11"/>
  <c r="F22" i="11"/>
  <c r="DI22" i="11" s="1"/>
  <c r="E22" i="11"/>
  <c r="D22" i="11"/>
  <c r="DJ21" i="11"/>
  <c r="DH21" i="11"/>
  <c r="DG21" i="11"/>
  <c r="DE21" i="11"/>
  <c r="CZ21" i="11"/>
  <c r="CX21" i="11"/>
  <c r="CW21" i="11"/>
  <c r="F21" i="11"/>
  <c r="DI21" i="11" s="1"/>
  <c r="E21" i="11"/>
  <c r="D21" i="11"/>
  <c r="DN21" i="11" s="1"/>
  <c r="DO20" i="11"/>
  <c r="DJ20" i="11"/>
  <c r="DH20" i="11"/>
  <c r="DG20" i="11"/>
  <c r="DE20" i="11"/>
  <c r="CZ20" i="11"/>
  <c r="CX20" i="11"/>
  <c r="CW20" i="11"/>
  <c r="F20" i="11"/>
  <c r="DI20" i="11" s="1"/>
  <c r="E20" i="11"/>
  <c r="D20" i="11"/>
  <c r="DC20" i="11" s="1"/>
  <c r="DO19" i="11"/>
  <c r="DJ19" i="11"/>
  <c r="DH19" i="11"/>
  <c r="DG19" i="11"/>
  <c r="DE19" i="11"/>
  <c r="CZ19" i="11"/>
  <c r="CX19" i="11"/>
  <c r="CW19" i="11"/>
  <c r="F19" i="11"/>
  <c r="F36" i="11" s="1"/>
  <c r="E19" i="11"/>
  <c r="D19" i="11"/>
  <c r="DC19" i="11" s="1"/>
  <c r="DJ15" i="11"/>
  <c r="DG15" i="11"/>
  <c r="CZ15" i="11"/>
  <c r="CX15" i="11"/>
  <c r="CW15" i="11"/>
  <c r="F15" i="11"/>
  <c r="CY15" i="11" s="1"/>
  <c r="E15" i="11"/>
  <c r="D15" i="11" s="1"/>
  <c r="DM14" i="11"/>
  <c r="DJ14" i="11"/>
  <c r="DI14" i="11"/>
  <c r="DG14" i="11"/>
  <c r="DD14" i="11"/>
  <c r="CZ14" i="11"/>
  <c r="CX14" i="11"/>
  <c r="CW14" i="11"/>
  <c r="F14" i="11"/>
  <c r="DH14" i="11" s="1"/>
  <c r="E14" i="11"/>
  <c r="D14" i="11"/>
  <c r="DN14" i="11" s="1"/>
  <c r="DJ13" i="11"/>
  <c r="DG13" i="11"/>
  <c r="CZ13" i="11"/>
  <c r="CX13" i="11"/>
  <c r="CW13" i="11"/>
  <c r="F13" i="11"/>
  <c r="DH13" i="11" s="1"/>
  <c r="E13" i="11"/>
  <c r="D13" i="11" s="1"/>
  <c r="DM12" i="11"/>
  <c r="DJ12" i="11"/>
  <c r="DI12" i="11"/>
  <c r="DG12" i="11"/>
  <c r="DD12" i="11"/>
  <c r="CZ12" i="11"/>
  <c r="CX12" i="11"/>
  <c r="CW12" i="11"/>
  <c r="F12" i="11"/>
  <c r="DH12" i="11" s="1"/>
  <c r="E12" i="11"/>
  <c r="D12" i="11"/>
  <c r="DL12" i="11" s="1"/>
  <c r="A5" i="11"/>
  <c r="A4" i="11"/>
  <c r="A3" i="11"/>
  <c r="A2" i="11"/>
  <c r="DK15" i="11" l="1"/>
  <c r="DB15" i="11"/>
  <c r="DN15" i="11"/>
  <c r="DE15" i="11"/>
  <c r="DA15" i="11"/>
  <c r="DM15" i="11"/>
  <c r="DD15" i="11"/>
  <c r="AY15" i="11" s="1"/>
  <c r="DL15" i="11"/>
  <c r="DC15" i="11"/>
  <c r="DO15" i="11"/>
  <c r="DL13" i="11"/>
  <c r="DC13" i="11"/>
  <c r="DB13" i="11"/>
  <c r="DN13" i="11"/>
  <c r="DE13" i="11"/>
  <c r="DA13" i="11"/>
  <c r="DM13" i="11"/>
  <c r="DD13" i="11"/>
  <c r="AY13" i="11" s="1"/>
  <c r="DO13" i="11"/>
  <c r="DK13" i="11"/>
  <c r="AY30" i="11"/>
  <c r="DN22" i="11"/>
  <c r="DD22" i="11"/>
  <c r="DC22" i="11"/>
  <c r="DN23" i="11"/>
  <c r="DD23" i="11"/>
  <c r="DC23" i="11"/>
  <c r="DN25" i="11"/>
  <c r="DD25" i="11"/>
  <c r="DC25" i="11"/>
  <c r="DC26" i="11"/>
  <c r="AY26" i="11" s="1"/>
  <c r="DN28" i="11"/>
  <c r="DD28" i="11"/>
  <c r="DC28" i="11"/>
  <c r="DN29" i="11"/>
  <c r="DD29" i="11"/>
  <c r="DC29" i="11"/>
  <c r="DC30" i="11"/>
  <c r="DN31" i="11"/>
  <c r="DD31" i="11"/>
  <c r="DC31" i="11"/>
  <c r="DC32" i="11"/>
  <c r="DN41" i="11"/>
  <c r="DI43" i="11"/>
  <c r="CX43" i="11"/>
  <c r="D43" i="11"/>
  <c r="CY43" i="11"/>
  <c r="DL44" i="11"/>
  <c r="DC44" i="11"/>
  <c r="DM44" i="11"/>
  <c r="DD44" i="11"/>
  <c r="DE44" i="11"/>
  <c r="DO47" i="11"/>
  <c r="DK47" i="11"/>
  <c r="DB47" i="11"/>
  <c r="DL47" i="11"/>
  <c r="DC47" i="11"/>
  <c r="DE47" i="11"/>
  <c r="DO49" i="11"/>
  <c r="DK49" i="11"/>
  <c r="DB49" i="11"/>
  <c r="DL49" i="11"/>
  <c r="DC49" i="11"/>
  <c r="DE49" i="11"/>
  <c r="DO51" i="11"/>
  <c r="DK51" i="11"/>
  <c r="DB51" i="11"/>
  <c r="DL51" i="11"/>
  <c r="DC51" i="11"/>
  <c r="DE51" i="11"/>
  <c r="DM53" i="11"/>
  <c r="DM57" i="11"/>
  <c r="DD57" i="11"/>
  <c r="DN57" i="11"/>
  <c r="DB57" i="11"/>
  <c r="DO57" i="11"/>
  <c r="DC57" i="11"/>
  <c r="AY57" i="11" s="1"/>
  <c r="DA57" i="11"/>
  <c r="DK57" i="11"/>
  <c r="DA59" i="11"/>
  <c r="DK59" i="11"/>
  <c r="F64" i="11"/>
  <c r="DN100" i="11"/>
  <c r="DD100" i="11"/>
  <c r="DK100" i="11"/>
  <c r="DA100" i="11"/>
  <c r="DM100" i="11"/>
  <c r="DI100" i="11"/>
  <c r="DB100" i="11"/>
  <c r="AX100" i="11" s="1"/>
  <c r="CY100" i="11"/>
  <c r="CY102" i="11"/>
  <c r="AX102" i="11" s="1"/>
  <c r="DN104" i="11"/>
  <c r="DD104" i="11"/>
  <c r="DK104" i="11"/>
  <c r="DA104" i="11"/>
  <c r="DM104" i="11"/>
  <c r="DI104" i="11"/>
  <c r="DB104" i="11"/>
  <c r="DN112" i="11"/>
  <c r="DD112" i="11"/>
  <c r="DK112" i="11"/>
  <c r="DA112" i="11"/>
  <c r="DM112" i="11"/>
  <c r="DI112" i="11"/>
  <c r="DB112" i="11"/>
  <c r="AX112" i="11" s="1"/>
  <c r="CY112" i="11"/>
  <c r="DN116" i="11"/>
  <c r="DD116" i="11"/>
  <c r="AX116" i="11" s="1"/>
  <c r="DK116" i="11"/>
  <c r="DA116" i="11"/>
  <c r="DM116" i="11"/>
  <c r="DI116" i="11"/>
  <c r="DB116" i="11"/>
  <c r="DL118" i="11"/>
  <c r="DB118" i="11"/>
  <c r="DM118" i="11"/>
  <c r="DI118" i="11"/>
  <c r="DC118" i="11"/>
  <c r="CY118" i="11"/>
  <c r="DK118" i="11"/>
  <c r="DA118" i="11"/>
  <c r="DN118" i="11"/>
  <c r="DD118" i="11"/>
  <c r="DH122" i="11"/>
  <c r="CX122" i="11"/>
  <c r="DH151" i="11"/>
  <c r="CX151" i="11"/>
  <c r="DM178" i="11"/>
  <c r="DI178" i="11"/>
  <c r="DA178" i="11"/>
  <c r="DL178" i="11"/>
  <c r="DH178" i="11"/>
  <c r="CZ178" i="11"/>
  <c r="DK178" i="11"/>
  <c r="CY178" i="11"/>
  <c r="DB178" i="11"/>
  <c r="CX178" i="11"/>
  <c r="DJ180" i="11"/>
  <c r="DA180" i="11"/>
  <c r="DI180" i="11"/>
  <c r="CZ180" i="11"/>
  <c r="DH180" i="11"/>
  <c r="DK180" i="11"/>
  <c r="CX180" i="11"/>
  <c r="DC180" i="11"/>
  <c r="DM180" i="11"/>
  <c r="CW220" i="11"/>
  <c r="DG220" i="11"/>
  <c r="DL226" i="11"/>
  <c r="DH226" i="11"/>
  <c r="DI226" i="11"/>
  <c r="DA226" i="11"/>
  <c r="CY226" i="11"/>
  <c r="CX226" i="11"/>
  <c r="DK226" i="11"/>
  <c r="DK292" i="11"/>
  <c r="CY292" i="11"/>
  <c r="DA292" i="11"/>
  <c r="DL292" i="11"/>
  <c r="DB292" i="11"/>
  <c r="CX292" i="11"/>
  <c r="DI292" i="11"/>
  <c r="DA12" i="11"/>
  <c r="DN12" i="11"/>
  <c r="CY13" i="11"/>
  <c r="DA14" i="11"/>
  <c r="DE14" i="11"/>
  <c r="DH15" i="11"/>
  <c r="DB19" i="11"/>
  <c r="DL19" i="11"/>
  <c r="DL20" i="11"/>
  <c r="DL21" i="11"/>
  <c r="DE22" i="11"/>
  <c r="DL22" i="11"/>
  <c r="DE23" i="11"/>
  <c r="DL23" i="11"/>
  <c r="DE24" i="11"/>
  <c r="DL24" i="11"/>
  <c r="DE25" i="11"/>
  <c r="DL25" i="11"/>
  <c r="DL26" i="11"/>
  <c r="DL27" i="11"/>
  <c r="DE28" i="11"/>
  <c r="AY28" i="11" s="1"/>
  <c r="DL28" i="11"/>
  <c r="DE29" i="11"/>
  <c r="DL29" i="11"/>
  <c r="DE31" i="11"/>
  <c r="DE32" i="11"/>
  <c r="DE33" i="11"/>
  <c r="DL33" i="11"/>
  <c r="DM35" i="11"/>
  <c r="DC35" i="11"/>
  <c r="DN35" i="11"/>
  <c r="DD35" i="11"/>
  <c r="DE35" i="11"/>
  <c r="DH43" i="11"/>
  <c r="DN47" i="11"/>
  <c r="DN51" i="11"/>
  <c r="F60" i="11"/>
  <c r="CX55" i="11"/>
  <c r="DI57" i="11"/>
  <c r="DH57" i="11"/>
  <c r="CX57" i="11"/>
  <c r="CY57" i="11"/>
  <c r="DE57" i="11"/>
  <c r="DL57" i="11"/>
  <c r="DI59" i="11"/>
  <c r="DH59" i="11"/>
  <c r="CX59" i="11"/>
  <c r="AY59" i="11" s="1"/>
  <c r="CY59" i="11"/>
  <c r="DE59" i="11"/>
  <c r="DL63" i="11"/>
  <c r="DC63" i="11"/>
  <c r="DM63" i="11"/>
  <c r="DD63" i="11"/>
  <c r="DK63" i="11"/>
  <c r="DE63" i="11"/>
  <c r="DN63" i="11"/>
  <c r="DM93" i="11"/>
  <c r="DH97" i="11"/>
  <c r="CX97" i="11"/>
  <c r="DL100" i="11"/>
  <c r="DL112" i="11"/>
  <c r="DN123" i="11"/>
  <c r="DC123" i="11"/>
  <c r="CY123" i="11"/>
  <c r="AX123" i="11" s="1"/>
  <c r="DK123" i="11"/>
  <c r="DD123" i="11"/>
  <c r="DA123" i="11"/>
  <c r="DL123" i="11"/>
  <c r="DB123" i="11"/>
  <c r="DH146" i="11"/>
  <c r="CX146" i="11"/>
  <c r="CY146" i="11"/>
  <c r="DK147" i="11"/>
  <c r="DA147" i="11"/>
  <c r="DL147" i="11"/>
  <c r="DB147" i="11"/>
  <c r="DC147" i="11"/>
  <c r="DM147" i="11"/>
  <c r="DD147" i="11"/>
  <c r="DI151" i="11"/>
  <c r="DD152" i="11"/>
  <c r="DK168" i="11"/>
  <c r="DC168" i="11"/>
  <c r="CY168" i="11"/>
  <c r="DM168" i="11"/>
  <c r="DH168" i="11"/>
  <c r="CX168" i="11"/>
  <c r="DI168" i="11"/>
  <c r="CZ168" i="11"/>
  <c r="DL168" i="11"/>
  <c r="DA168" i="11"/>
  <c r="DL223" i="11"/>
  <c r="DH223" i="11"/>
  <c r="DI223" i="11"/>
  <c r="DA223" i="11"/>
  <c r="CX223" i="11"/>
  <c r="DB223" i="11"/>
  <c r="DK223" i="11"/>
  <c r="CY223" i="11"/>
  <c r="AY223" i="11" s="1"/>
  <c r="DI243" i="11"/>
  <c r="DA243" i="11"/>
  <c r="DK243" i="11"/>
  <c r="DB243" i="11"/>
  <c r="DL243" i="11"/>
  <c r="CX243" i="11"/>
  <c r="AY243" i="11" s="1"/>
  <c r="DH243" i="11"/>
  <c r="CY243" i="11"/>
  <c r="DK281" i="11"/>
  <c r="CY281" i="11"/>
  <c r="DI281" i="11"/>
  <c r="DA281" i="11"/>
  <c r="DB281" i="11"/>
  <c r="DL281" i="11"/>
  <c r="DH281" i="11"/>
  <c r="CX281" i="11"/>
  <c r="DB12" i="11"/>
  <c r="DK12" i="11"/>
  <c r="DO12" i="11"/>
  <c r="DI13" i="11"/>
  <c r="DB14" i="11"/>
  <c r="DK14" i="11"/>
  <c r="DO14" i="11"/>
  <c r="DI15" i="11"/>
  <c r="DM19" i="11"/>
  <c r="DM20" i="11"/>
  <c r="DM21" i="11"/>
  <c r="DM23" i="11"/>
  <c r="DM24" i="11"/>
  <c r="DM28" i="11"/>
  <c r="DM29" i="11"/>
  <c r="DM30" i="11"/>
  <c r="DM31" i="11"/>
  <c r="DM32" i="11"/>
  <c r="DO33" i="11"/>
  <c r="DO35" i="11"/>
  <c r="DA41" i="11"/>
  <c r="DA47" i="11"/>
  <c r="DM50" i="11"/>
  <c r="DD50" i="11"/>
  <c r="DN50" i="11"/>
  <c r="DE50" i="11"/>
  <c r="DA50" i="11"/>
  <c r="AY50" i="11" s="1"/>
  <c r="DL50" i="11"/>
  <c r="DA51" i="11"/>
  <c r="CY12" i="11"/>
  <c r="DC12" i="11"/>
  <c r="CY14" i="11"/>
  <c r="DC14" i="11"/>
  <c r="DL14" i="11"/>
  <c r="CY19" i="11"/>
  <c r="AY19" i="11" s="1"/>
  <c r="DD19" i="11"/>
  <c r="DI19" i="11"/>
  <c r="DN19" i="11"/>
  <c r="CY20" i="11"/>
  <c r="AY20" i="11" s="1"/>
  <c r="DD20" i="11"/>
  <c r="DN20" i="11"/>
  <c r="CY21" i="11"/>
  <c r="DD21" i="11"/>
  <c r="DO21" i="11"/>
  <c r="DB22" i="11"/>
  <c r="DO22" i="11"/>
  <c r="DB23" i="11"/>
  <c r="AY23" i="11" s="1"/>
  <c r="DO23" i="11"/>
  <c r="DB24" i="11"/>
  <c r="DB25" i="11"/>
  <c r="DO25" i="11"/>
  <c r="DB26" i="11"/>
  <c r="DB27" i="11"/>
  <c r="DB28" i="11"/>
  <c r="DO28" i="11"/>
  <c r="DB29" i="11"/>
  <c r="DO29" i="11"/>
  <c r="DB30" i="11"/>
  <c r="DB31" i="11"/>
  <c r="DO31" i="11"/>
  <c r="DB32" i="11"/>
  <c r="DM34" i="11"/>
  <c r="DC34" i="11"/>
  <c r="DN34" i="11"/>
  <c r="DD34" i="11"/>
  <c r="DE34" i="11"/>
  <c r="DL34" i="11"/>
  <c r="D36" i="11"/>
  <c r="DB41" i="11"/>
  <c r="D42" i="11"/>
  <c r="DH42" i="11"/>
  <c r="CX42" i="11"/>
  <c r="DI42" i="11"/>
  <c r="DB44" i="11"/>
  <c r="DK44" i="11"/>
  <c r="D45" i="11"/>
  <c r="DH45" i="11"/>
  <c r="CX45" i="11"/>
  <c r="DI45" i="11"/>
  <c r="DD47" i="11"/>
  <c r="DH48" i="11"/>
  <c r="DD49" i="11"/>
  <c r="DH50" i="11"/>
  <c r="DO50" i="11"/>
  <c r="DD51" i="11"/>
  <c r="DH52" i="11"/>
  <c r="F54" i="11"/>
  <c r="DL61" i="11"/>
  <c r="DC61" i="11"/>
  <c r="DM61" i="11"/>
  <c r="DD61" i="11"/>
  <c r="DN61" i="11"/>
  <c r="DO61" i="11"/>
  <c r="DA61" i="11"/>
  <c r="D62" i="11"/>
  <c r="DB63" i="11"/>
  <c r="DO63" i="11"/>
  <c r="K67" i="11"/>
  <c r="DL91" i="11"/>
  <c r="DB91" i="11"/>
  <c r="DM91" i="11"/>
  <c r="DI91" i="11"/>
  <c r="DC91" i="11"/>
  <c r="AX91" i="11" s="1"/>
  <c r="CY91" i="11"/>
  <c r="DK91" i="11"/>
  <c r="DA91" i="11"/>
  <c r="DN91" i="11"/>
  <c r="DD91" i="11"/>
  <c r="DH117" i="11"/>
  <c r="CX117" i="11"/>
  <c r="DN119" i="11"/>
  <c r="DC119" i="11"/>
  <c r="CY119" i="11"/>
  <c r="AX119" i="11" s="1"/>
  <c r="DK119" i="11"/>
  <c r="DD119" i="11"/>
  <c r="DA119" i="11"/>
  <c r="DL119" i="11"/>
  <c r="DB119" i="11"/>
  <c r="DM119" i="11"/>
  <c r="DI123" i="11"/>
  <c r="DH126" i="11"/>
  <c r="DN127" i="11"/>
  <c r="DD127" i="11"/>
  <c r="DK127" i="11"/>
  <c r="DA127" i="11"/>
  <c r="DM127" i="11"/>
  <c r="DI127" i="11"/>
  <c r="DB127" i="11"/>
  <c r="CY127" i="11"/>
  <c r="AX127" i="11" s="1"/>
  <c r="DH128" i="11"/>
  <c r="DN129" i="11"/>
  <c r="DD129" i="11"/>
  <c r="AX129" i="11" s="1"/>
  <c r="DK129" i="11"/>
  <c r="DA129" i="11"/>
  <c r="DM129" i="11"/>
  <c r="DI129" i="11"/>
  <c r="DB129" i="11"/>
  <c r="CY129" i="11"/>
  <c r="DH130" i="11"/>
  <c r="DN131" i="11"/>
  <c r="DD131" i="11"/>
  <c r="DK131" i="11"/>
  <c r="DA131" i="11"/>
  <c r="DM131" i="11"/>
  <c r="DI131" i="11"/>
  <c r="DB131" i="11"/>
  <c r="CY131" i="11"/>
  <c r="AX131" i="11" s="1"/>
  <c r="DH132" i="11"/>
  <c r="DN133" i="11"/>
  <c r="DD133" i="11"/>
  <c r="AX133" i="11" s="1"/>
  <c r="DK133" i="11"/>
  <c r="DA133" i="11"/>
  <c r="DM133" i="11"/>
  <c r="DI133" i="11"/>
  <c r="DB133" i="11"/>
  <c r="CY133" i="11"/>
  <c r="DH134" i="11"/>
  <c r="DN135" i="11"/>
  <c r="DD135" i="11"/>
  <c r="DK135" i="11"/>
  <c r="DA135" i="11"/>
  <c r="DM135" i="11"/>
  <c r="DI135" i="11"/>
  <c r="DB135" i="11"/>
  <c r="CY135" i="11"/>
  <c r="AX135" i="11" s="1"/>
  <c r="DH136" i="11"/>
  <c r="DN137" i="11"/>
  <c r="DD137" i="11"/>
  <c r="AX137" i="11" s="1"/>
  <c r="DK137" i="11"/>
  <c r="DA137" i="11"/>
  <c r="DM137" i="11"/>
  <c r="DI137" i="11"/>
  <c r="DB137" i="11"/>
  <c r="CY137" i="11"/>
  <c r="DH138" i="11"/>
  <c r="DN139" i="11"/>
  <c r="DD139" i="11"/>
  <c r="DK139" i="11"/>
  <c r="DA139" i="11"/>
  <c r="DM139" i="11"/>
  <c r="DI139" i="11"/>
  <c r="DB139" i="11"/>
  <c r="CY139" i="11"/>
  <c r="AX139" i="11" s="1"/>
  <c r="DH140" i="11"/>
  <c r="DI146" i="11"/>
  <c r="DD148" i="11"/>
  <c r="DH150" i="11"/>
  <c r="CX150" i="11"/>
  <c r="CY150" i="11"/>
  <c r="D151" i="11"/>
  <c r="DJ168" i="11"/>
  <c r="DJ172" i="11"/>
  <c r="DB172" i="11"/>
  <c r="CX172" i="11"/>
  <c r="DM172" i="11"/>
  <c r="DI172" i="11"/>
  <c r="DA172" i="11"/>
  <c r="DK172" i="11"/>
  <c r="CY172" i="11"/>
  <c r="DL172" i="11"/>
  <c r="CZ172" i="11"/>
  <c r="DC172" i="11"/>
  <c r="DJ178" i="11"/>
  <c r="DM181" i="11"/>
  <c r="DH181" i="11"/>
  <c r="CY181" i="11"/>
  <c r="DK181" i="11"/>
  <c r="DC181" i="11"/>
  <c r="CX181" i="11"/>
  <c r="DI181" i="11"/>
  <c r="DJ181" i="11"/>
  <c r="CZ181" i="11"/>
  <c r="DA181" i="11"/>
  <c r="DJ186" i="11"/>
  <c r="DA186" i="11"/>
  <c r="DI186" i="11"/>
  <c r="CZ186" i="11"/>
  <c r="DM186" i="11"/>
  <c r="CY186" i="11"/>
  <c r="DC186" i="11"/>
  <c r="CX186" i="11"/>
  <c r="AX186" i="11" s="1"/>
  <c r="DH186" i="11"/>
  <c r="D192" i="11"/>
  <c r="DB226" i="11"/>
  <c r="CW229" i="11"/>
  <c r="DG229" i="11"/>
  <c r="DG237" i="11"/>
  <c r="DG260" i="11"/>
  <c r="CW260" i="11"/>
  <c r="DN24" i="11"/>
  <c r="DD24" i="11"/>
  <c r="DC24" i="11"/>
  <c r="DN26" i="11"/>
  <c r="DD26" i="11"/>
  <c r="DN27" i="11"/>
  <c r="DD27" i="11"/>
  <c r="AY27" i="11" s="1"/>
  <c r="DC27" i="11"/>
  <c r="DN30" i="11"/>
  <c r="DD30" i="11"/>
  <c r="DN32" i="11"/>
  <c r="DD32" i="11"/>
  <c r="DM33" i="11"/>
  <c r="DN33" i="11"/>
  <c r="DD33" i="11"/>
  <c r="DC33" i="11"/>
  <c r="DL41" i="11"/>
  <c r="DC41" i="11"/>
  <c r="DM41" i="11"/>
  <c r="DD41" i="11"/>
  <c r="DE41" i="11"/>
  <c r="DN44" i="11"/>
  <c r="DM47" i="11"/>
  <c r="DM49" i="11"/>
  <c r="DM51" i="11"/>
  <c r="DO53" i="11"/>
  <c r="DK53" i="11"/>
  <c r="DB53" i="11"/>
  <c r="DL53" i="11"/>
  <c r="DC53" i="11"/>
  <c r="DE53" i="11"/>
  <c r="DM59" i="11"/>
  <c r="DD59" i="11"/>
  <c r="DN59" i="11"/>
  <c r="DB59" i="11"/>
  <c r="DO59" i="11"/>
  <c r="DC59" i="11"/>
  <c r="CX62" i="11"/>
  <c r="DI62" i="11"/>
  <c r="DL90" i="11"/>
  <c r="DB90" i="11"/>
  <c r="DM90" i="11"/>
  <c r="DI90" i="11"/>
  <c r="DC90" i="11"/>
  <c r="CY90" i="11"/>
  <c r="AX90" i="11" s="1"/>
  <c r="DK90" i="11"/>
  <c r="DA90" i="11"/>
  <c r="DN90" i="11"/>
  <c r="DD90" i="11"/>
  <c r="DN102" i="11"/>
  <c r="DD102" i="11"/>
  <c r="DK102" i="11"/>
  <c r="DA102" i="11"/>
  <c r="DM102" i="11"/>
  <c r="DI102" i="11"/>
  <c r="DB102" i="11"/>
  <c r="CY104" i="11"/>
  <c r="DN106" i="11"/>
  <c r="DD106" i="11"/>
  <c r="DK106" i="11"/>
  <c r="DA106" i="11"/>
  <c r="AX106" i="11" s="1"/>
  <c r="DM106" i="11"/>
  <c r="DI106" i="11"/>
  <c r="DB106" i="11"/>
  <c r="DN108" i="11"/>
  <c r="DD108" i="11"/>
  <c r="AX108" i="11" s="1"/>
  <c r="DK108" i="11"/>
  <c r="DA108" i="11"/>
  <c r="DM108" i="11"/>
  <c r="DI108" i="11"/>
  <c r="DB108" i="11"/>
  <c r="DN110" i="11"/>
  <c r="DD110" i="11"/>
  <c r="DK110" i="11"/>
  <c r="DA110" i="11"/>
  <c r="DM110" i="11"/>
  <c r="DI110" i="11"/>
  <c r="DB110" i="11"/>
  <c r="AX110" i="11" s="1"/>
  <c r="DN114" i="11"/>
  <c r="DD114" i="11"/>
  <c r="DK114" i="11"/>
  <c r="DA114" i="11"/>
  <c r="DM114" i="11"/>
  <c r="DI114" i="11"/>
  <c r="DB114" i="11"/>
  <c r="AX114" i="11" s="1"/>
  <c r="CY116" i="11"/>
  <c r="DL120" i="11"/>
  <c r="DA120" i="11"/>
  <c r="DM120" i="11"/>
  <c r="DI120" i="11"/>
  <c r="DB120" i="11"/>
  <c r="DD120" i="11"/>
  <c r="CY120" i="11"/>
  <c r="DK152" i="11"/>
  <c r="DA152" i="11"/>
  <c r="DL152" i="11"/>
  <c r="DB152" i="11"/>
  <c r="DC152" i="11"/>
  <c r="DM152" i="11"/>
  <c r="DK171" i="11"/>
  <c r="DC171" i="11"/>
  <c r="CX171" i="11"/>
  <c r="DJ171" i="11"/>
  <c r="CZ171" i="11"/>
  <c r="DM171" i="11"/>
  <c r="DA171" i="11"/>
  <c r="CY171" i="11"/>
  <c r="DH171" i="11"/>
  <c r="DK174" i="11"/>
  <c r="DC174" i="11"/>
  <c r="CX174" i="11"/>
  <c r="AX174" i="11" s="1"/>
  <c r="DJ174" i="11"/>
  <c r="DA174" i="11"/>
  <c r="DH174" i="11"/>
  <c r="DI174" i="11"/>
  <c r="CY174" i="11"/>
  <c r="CZ174" i="11"/>
  <c r="DH292" i="11"/>
  <c r="CW312" i="11"/>
  <c r="DH312" i="11"/>
  <c r="CV312" i="11"/>
  <c r="AS312" i="11" s="1"/>
  <c r="DG312" i="11"/>
  <c r="DE12" i="11"/>
  <c r="DB20" i="11"/>
  <c r="DB21" i="11"/>
  <c r="DE26" i="11"/>
  <c r="DE27" i="11"/>
  <c r="DE30" i="11"/>
  <c r="DL30" i="11"/>
  <c r="DL31" i="11"/>
  <c r="DL32" i="11"/>
  <c r="DL35" i="11"/>
  <c r="DO41" i="11"/>
  <c r="DO44" i="11"/>
  <c r="DN49" i="11"/>
  <c r="DN53" i="11"/>
  <c r="DH55" i="11"/>
  <c r="DL89" i="11"/>
  <c r="DB89" i="11"/>
  <c r="DM89" i="11"/>
  <c r="DI89" i="11"/>
  <c r="DC89" i="11"/>
  <c r="CY89" i="11"/>
  <c r="DK89" i="11"/>
  <c r="DA89" i="11"/>
  <c r="DN89" i="11"/>
  <c r="DD89" i="11"/>
  <c r="DN93" i="11"/>
  <c r="DC93" i="11"/>
  <c r="CY93" i="11"/>
  <c r="AX93" i="11" s="1"/>
  <c r="DK93" i="11"/>
  <c r="DD93" i="11"/>
  <c r="DA93" i="11"/>
  <c r="DL93" i="11"/>
  <c r="DB93" i="11"/>
  <c r="DL104" i="11"/>
  <c r="DL106" i="11"/>
  <c r="DL108" i="11"/>
  <c r="DL110" i="11"/>
  <c r="DL114" i="11"/>
  <c r="DL116" i="11"/>
  <c r="DK120" i="11"/>
  <c r="DM123" i="11"/>
  <c r="DN147" i="11"/>
  <c r="DH154" i="11"/>
  <c r="CX154" i="11"/>
  <c r="CY154" i="11"/>
  <c r="F155" i="11"/>
  <c r="DM166" i="11"/>
  <c r="DI166" i="11"/>
  <c r="DA166" i="11"/>
  <c r="DJ166" i="11"/>
  <c r="DB166" i="11"/>
  <c r="CX166" i="11"/>
  <c r="DL166" i="11"/>
  <c r="CZ166" i="11"/>
  <c r="DC166" i="11"/>
  <c r="DM182" i="11"/>
  <c r="DI182" i="11"/>
  <c r="DA182" i="11"/>
  <c r="DL182" i="11"/>
  <c r="DH182" i="11"/>
  <c r="CZ182" i="11"/>
  <c r="DC182" i="11"/>
  <c r="DJ182" i="11"/>
  <c r="CX182" i="11"/>
  <c r="CY182" i="11"/>
  <c r="DK182" i="11"/>
  <c r="E36" i="11"/>
  <c r="DC21" i="11"/>
  <c r="DM22" i="11"/>
  <c r="DM25" i="11"/>
  <c r="DM26" i="11"/>
  <c r="DM27" i="11"/>
  <c r="DA44" i="11"/>
  <c r="AY44" i="11" s="1"/>
  <c r="DM48" i="11"/>
  <c r="DD48" i="11"/>
  <c r="D54" i="11"/>
  <c r="DN48" i="11"/>
  <c r="DE48" i="11"/>
  <c r="DA48" i="11"/>
  <c r="AY48" i="11" s="1"/>
  <c r="DL48" i="11"/>
  <c r="DA49" i="11"/>
  <c r="DM52" i="11"/>
  <c r="DD52" i="11"/>
  <c r="DN52" i="11"/>
  <c r="DE52" i="11"/>
  <c r="DA52" i="11"/>
  <c r="AY52" i="11" s="1"/>
  <c r="DL52" i="11"/>
  <c r="DA53" i="11"/>
  <c r="E54" i="11"/>
  <c r="DI55" i="11"/>
  <c r="DO56" i="11"/>
  <c r="DK56" i="11"/>
  <c r="DB56" i="11"/>
  <c r="DE56" i="11"/>
  <c r="DL56" i="11"/>
  <c r="DA56" i="11"/>
  <c r="AY56" i="11" s="1"/>
  <c r="DM56" i="11"/>
  <c r="DO58" i="11"/>
  <c r="DK58" i="11"/>
  <c r="DB58" i="11"/>
  <c r="DE58" i="11"/>
  <c r="DL58" i="11"/>
  <c r="DA58" i="11"/>
  <c r="AY58" i="11" s="1"/>
  <c r="DM58" i="11"/>
  <c r="CY62" i="11"/>
  <c r="DA63" i="11"/>
  <c r="AY63" i="11" s="1"/>
  <c r="DL88" i="11"/>
  <c r="DB88" i="11"/>
  <c r="DM88" i="11"/>
  <c r="DI88" i="11"/>
  <c r="DC88" i="11"/>
  <c r="CY88" i="11"/>
  <c r="DK88" i="11"/>
  <c r="DA88" i="11"/>
  <c r="DN88" i="11"/>
  <c r="DD88" i="11"/>
  <c r="DL92" i="11"/>
  <c r="DB92" i="11"/>
  <c r="DM92" i="11"/>
  <c r="DI92" i="11"/>
  <c r="DC92" i="11"/>
  <c r="CY92" i="11"/>
  <c r="DK92" i="11"/>
  <c r="DA92" i="11"/>
  <c r="DN92" i="11"/>
  <c r="DD92" i="11"/>
  <c r="DN94" i="11"/>
  <c r="DD94" i="11"/>
  <c r="DK94" i="11"/>
  <c r="DA94" i="11"/>
  <c r="DM94" i="11"/>
  <c r="DI94" i="11"/>
  <c r="DB94" i="11"/>
  <c r="AX94" i="11" s="1"/>
  <c r="CY94" i="11"/>
  <c r="DH95" i="11"/>
  <c r="DN96" i="11"/>
  <c r="DD96" i="11"/>
  <c r="DK96" i="11"/>
  <c r="DA96" i="11"/>
  <c r="DM96" i="11"/>
  <c r="DI96" i="11"/>
  <c r="DB96" i="11"/>
  <c r="CY96" i="11"/>
  <c r="DN98" i="11"/>
  <c r="DI98" i="11"/>
  <c r="DC98" i="11"/>
  <c r="DK98" i="11"/>
  <c r="DD98" i="11"/>
  <c r="CY98" i="11"/>
  <c r="AX98" i="11" s="1"/>
  <c r="DM98" i="11"/>
  <c r="DB98" i="11"/>
  <c r="DA98" i="11"/>
  <c r="DC100" i="11"/>
  <c r="DC102" i="11"/>
  <c r="DC104" i="11"/>
  <c r="DC106" i="11"/>
  <c r="DC108" i="11"/>
  <c r="DC110" i="11"/>
  <c r="DC112" i="11"/>
  <c r="DC114" i="11"/>
  <c r="DC116" i="11"/>
  <c r="DN120" i="11"/>
  <c r="DL124" i="11"/>
  <c r="DA124" i="11"/>
  <c r="DM124" i="11"/>
  <c r="DI124" i="11"/>
  <c r="DB124" i="11"/>
  <c r="DD124" i="11"/>
  <c r="CY124" i="11"/>
  <c r="DH147" i="11"/>
  <c r="CX147" i="11"/>
  <c r="AY147" i="11" s="1"/>
  <c r="DK148" i="11"/>
  <c r="DA148" i="11"/>
  <c r="DL148" i="11"/>
  <c r="DB148" i="11"/>
  <c r="DC148" i="11"/>
  <c r="DM148" i="11"/>
  <c r="CY151" i="11"/>
  <c r="DJ160" i="11"/>
  <c r="CZ160" i="11"/>
  <c r="DK160" i="11"/>
  <c r="DA160" i="11"/>
  <c r="DI160" i="11"/>
  <c r="CX160" i="11"/>
  <c r="DJ161" i="11"/>
  <c r="DA161" i="11"/>
  <c r="DK161" i="11"/>
  <c r="DC161" i="11"/>
  <c r="CX161" i="11"/>
  <c r="CZ161" i="11"/>
  <c r="DH161" i="11"/>
  <c r="CY166" i="11"/>
  <c r="DB168" i="11"/>
  <c r="DI171" i="11"/>
  <c r="DM173" i="11"/>
  <c r="DH173" i="11"/>
  <c r="CY173" i="11"/>
  <c r="DK173" i="11"/>
  <c r="DC173" i="11"/>
  <c r="CX173" i="11"/>
  <c r="CZ173" i="11"/>
  <c r="DA173" i="11"/>
  <c r="DI173" i="11"/>
  <c r="DJ175" i="11"/>
  <c r="DA175" i="11"/>
  <c r="DI175" i="11"/>
  <c r="CZ175" i="11"/>
  <c r="DH175" i="11"/>
  <c r="DK175" i="11"/>
  <c r="CX175" i="11"/>
  <c r="CY175" i="11"/>
  <c r="DC178" i="11"/>
  <c r="CY180" i="11"/>
  <c r="DK193" i="11"/>
  <c r="DC193" i="11"/>
  <c r="CY193" i="11"/>
  <c r="DJ193" i="11"/>
  <c r="DB193" i="11"/>
  <c r="CX193" i="11"/>
  <c r="DH193" i="11"/>
  <c r="DI193" i="11"/>
  <c r="DM193" i="11"/>
  <c r="CZ193" i="11"/>
  <c r="DL260" i="11"/>
  <c r="DH260" i="11"/>
  <c r="DK260" i="11"/>
  <c r="DB260" i="11"/>
  <c r="CX260" i="11"/>
  <c r="CY260" i="11"/>
  <c r="DA260" i="11"/>
  <c r="DI260" i="11"/>
  <c r="CW268" i="11"/>
  <c r="DG268" i="11"/>
  <c r="CY22" i="11"/>
  <c r="AY22" i="11" s="1"/>
  <c r="CY23" i="11"/>
  <c r="CY24" i="11"/>
  <c r="AY24" i="11" s="1"/>
  <c r="CY25" i="11"/>
  <c r="AY25" i="11" s="1"/>
  <c r="CY26" i="11"/>
  <c r="CY27" i="11"/>
  <c r="CY28" i="11"/>
  <c r="CY29" i="11"/>
  <c r="AY29" i="11" s="1"/>
  <c r="CY30" i="11"/>
  <c r="CY31" i="11"/>
  <c r="AY31" i="11" s="1"/>
  <c r="CY32" i="11"/>
  <c r="AY32" i="11" s="1"/>
  <c r="CY33" i="11"/>
  <c r="AY33" i="11" s="1"/>
  <c r="CY34" i="11"/>
  <c r="CY35" i="11"/>
  <c r="DI41" i="11"/>
  <c r="DI44" i="11"/>
  <c r="CY47" i="11"/>
  <c r="AY47" i="11" s="1"/>
  <c r="DH47" i="11"/>
  <c r="CY49" i="11"/>
  <c r="AY49" i="11" s="1"/>
  <c r="DH49" i="11"/>
  <c r="CY51" i="11"/>
  <c r="AY51" i="11" s="1"/>
  <c r="DH51" i="11"/>
  <c r="CY53" i="11"/>
  <c r="AY53" i="11" s="1"/>
  <c r="DH53" i="11"/>
  <c r="E60" i="11"/>
  <c r="D95" i="11"/>
  <c r="AX96" i="11"/>
  <c r="D97" i="11"/>
  <c r="D99" i="11"/>
  <c r="D101" i="11"/>
  <c r="D103" i="11"/>
  <c r="AX104" i="11"/>
  <c r="D105" i="11"/>
  <c r="D107" i="11"/>
  <c r="D109" i="11"/>
  <c r="D111" i="11"/>
  <c r="D113" i="11"/>
  <c r="D115" i="11"/>
  <c r="D117" i="11"/>
  <c r="D122" i="11"/>
  <c r="D126" i="11"/>
  <c r="D128" i="11"/>
  <c r="D130" i="11"/>
  <c r="D132" i="11"/>
  <c r="D134" i="11"/>
  <c r="D136" i="11"/>
  <c r="D138" i="11"/>
  <c r="D140" i="11"/>
  <c r="D146" i="11"/>
  <c r="DH149" i="11"/>
  <c r="CX149" i="11"/>
  <c r="DI149" i="11"/>
  <c r="D150" i="11"/>
  <c r="DH153" i="11"/>
  <c r="CX153" i="11"/>
  <c r="DI153" i="11"/>
  <c r="D154" i="11"/>
  <c r="DL165" i="11"/>
  <c r="DH165" i="11"/>
  <c r="CZ165" i="11"/>
  <c r="AX165" i="11" s="1"/>
  <c r="DM165" i="11"/>
  <c r="DI165" i="11"/>
  <c r="DA165" i="11"/>
  <c r="DB165" i="11"/>
  <c r="DJ167" i="11"/>
  <c r="DB167" i="11"/>
  <c r="DL167" i="11"/>
  <c r="DC167" i="11"/>
  <c r="CX167" i="11"/>
  <c r="DM167" i="11"/>
  <c r="DH167" i="11"/>
  <c r="CY167" i="11"/>
  <c r="DI167" i="11"/>
  <c r="DM189" i="11"/>
  <c r="DA189" i="11"/>
  <c r="DK189" i="11"/>
  <c r="CX189" i="11"/>
  <c r="DM190" i="11"/>
  <c r="DC190" i="11"/>
  <c r="DL190" i="11"/>
  <c r="DB190" i="11"/>
  <c r="DA190" i="11"/>
  <c r="AX190" i="11" s="1"/>
  <c r="DH190" i="11"/>
  <c r="DH191" i="11"/>
  <c r="DC191" i="11"/>
  <c r="DK191" i="11"/>
  <c r="DM191" i="11"/>
  <c r="DA191" i="11"/>
  <c r="CZ204" i="11"/>
  <c r="CX204" i="11"/>
  <c r="AH204" i="11" s="1"/>
  <c r="DK204" i="11"/>
  <c r="DI219" i="11"/>
  <c r="DA219" i="11"/>
  <c r="DH219" i="11"/>
  <c r="CY219" i="11"/>
  <c r="DL219" i="11"/>
  <c r="CX219" i="11"/>
  <c r="DK219" i="11"/>
  <c r="CW238" i="11"/>
  <c r="DG238" i="11"/>
  <c r="DI239" i="11"/>
  <c r="DA239" i="11"/>
  <c r="DK239" i="11"/>
  <c r="DB239" i="11"/>
  <c r="DL239" i="11"/>
  <c r="CX239" i="11"/>
  <c r="DH239" i="11"/>
  <c r="CY239" i="11"/>
  <c r="DL244" i="11"/>
  <c r="CX244" i="11"/>
  <c r="AY244" i="11" s="1"/>
  <c r="DH244" i="11"/>
  <c r="CY244" i="11"/>
  <c r="DI244" i="11"/>
  <c r="DB244" i="11"/>
  <c r="DK244" i="11"/>
  <c r="DA244" i="11"/>
  <c r="DL263" i="11"/>
  <c r="DH263" i="11"/>
  <c r="CY263" i="11"/>
  <c r="AY263" i="11" s="1"/>
  <c r="DI263" i="11"/>
  <c r="DA263" i="11"/>
  <c r="DK263" i="11"/>
  <c r="DB263" i="11"/>
  <c r="CX263" i="11"/>
  <c r="DK277" i="11"/>
  <c r="CY277" i="11"/>
  <c r="DI277" i="11"/>
  <c r="DA277" i="11"/>
  <c r="DH277" i="11"/>
  <c r="DB277" i="11"/>
  <c r="CX277" i="11"/>
  <c r="DL277" i="11"/>
  <c r="CY41" i="11"/>
  <c r="AY41" i="11" s="1"/>
  <c r="CY44" i="11"/>
  <c r="D55" i="11"/>
  <c r="E64" i="11"/>
  <c r="D64" i="11" s="1"/>
  <c r="K70" i="11"/>
  <c r="K71" i="11"/>
  <c r="K78" i="11"/>
  <c r="DH120" i="11"/>
  <c r="CX120" i="11"/>
  <c r="DN121" i="11"/>
  <c r="DC121" i="11"/>
  <c r="CY121" i="11"/>
  <c r="DK121" i="11"/>
  <c r="DD121" i="11"/>
  <c r="DM121" i="11"/>
  <c r="DH124" i="11"/>
  <c r="CX124" i="11"/>
  <c r="DN125" i="11"/>
  <c r="DC125" i="11"/>
  <c r="CY125" i="11"/>
  <c r="DK125" i="11"/>
  <c r="DD125" i="11"/>
  <c r="DM125" i="11"/>
  <c r="DH148" i="11"/>
  <c r="CX148" i="11"/>
  <c r="DI148" i="11"/>
  <c r="D149" i="11"/>
  <c r="CY149" i="11"/>
  <c r="DH152" i="11"/>
  <c r="CX152" i="11"/>
  <c r="DI152" i="11"/>
  <c r="D153" i="11"/>
  <c r="CY153" i="11"/>
  <c r="DI162" i="11"/>
  <c r="CZ162" i="11"/>
  <c r="AX162" i="11" s="1"/>
  <c r="DJ162" i="11"/>
  <c r="DA162" i="11"/>
  <c r="DC162" i="11"/>
  <c r="DI163" i="11"/>
  <c r="CY163" i="11"/>
  <c r="AX163" i="11" s="1"/>
  <c r="DJ163" i="11"/>
  <c r="CZ163" i="11"/>
  <c r="DH163" i="11"/>
  <c r="CY165" i="11"/>
  <c r="DK165" i="11"/>
  <c r="DA167" i="11"/>
  <c r="DM170" i="11"/>
  <c r="DI170" i="11"/>
  <c r="DA170" i="11"/>
  <c r="DH170" i="11"/>
  <c r="CY170" i="11"/>
  <c r="AX170" i="11" s="1"/>
  <c r="DJ170" i="11"/>
  <c r="CZ170" i="11"/>
  <c r="DK170" i="11"/>
  <c r="DM177" i="11"/>
  <c r="DI177" i="11"/>
  <c r="DA177" i="11"/>
  <c r="DL177" i="11"/>
  <c r="DH177" i="11"/>
  <c r="CZ177" i="11"/>
  <c r="DB177" i="11"/>
  <c r="DC177" i="11"/>
  <c r="CY177" i="11"/>
  <c r="AX177" i="11" s="1"/>
  <c r="DM179" i="11"/>
  <c r="DI179" i="11"/>
  <c r="DA179" i="11"/>
  <c r="DL179" i="11"/>
  <c r="DH179" i="11"/>
  <c r="CZ179" i="11"/>
  <c r="DJ179" i="11"/>
  <c r="CX179" i="11"/>
  <c r="AX179" i="11" s="1"/>
  <c r="DK179" i="11"/>
  <c r="CY179" i="11"/>
  <c r="DJ183" i="11"/>
  <c r="DA183" i="11"/>
  <c r="AX183" i="11" s="1"/>
  <c r="DI183" i="11"/>
  <c r="CZ183" i="11"/>
  <c r="DC183" i="11"/>
  <c r="DH183" i="11"/>
  <c r="CY183" i="11"/>
  <c r="DH189" i="11"/>
  <c r="DK190" i="11"/>
  <c r="CX191" i="11"/>
  <c r="AX191" i="11" s="1"/>
  <c r="DJ196" i="11"/>
  <c r="DA196" i="11"/>
  <c r="DI196" i="11"/>
  <c r="CZ196" i="11"/>
  <c r="AX196" i="11" s="1"/>
  <c r="DM196" i="11"/>
  <c r="CY196" i="11"/>
  <c r="DC196" i="11"/>
  <c r="DK196" i="11"/>
  <c r="D202" i="11"/>
  <c r="DJ203" i="11"/>
  <c r="CZ203" i="11"/>
  <c r="CX203" i="11"/>
  <c r="AH203" i="11" s="1"/>
  <c r="DK203" i="11"/>
  <c r="DB219" i="11"/>
  <c r="CW221" i="11"/>
  <c r="DG221" i="11"/>
  <c r="CW230" i="11"/>
  <c r="DG230" i="11"/>
  <c r="DL231" i="11"/>
  <c r="DH231" i="11"/>
  <c r="DI231" i="11"/>
  <c r="DA231" i="11"/>
  <c r="CX231" i="11"/>
  <c r="DB231" i="11"/>
  <c r="AY231" i="11" s="1"/>
  <c r="DK231" i="11"/>
  <c r="CY231" i="11"/>
  <c r="DL234" i="11"/>
  <c r="DH234" i="11"/>
  <c r="DI234" i="11"/>
  <c r="DA234" i="11"/>
  <c r="CY234" i="11"/>
  <c r="CX234" i="11"/>
  <c r="DK234" i="11"/>
  <c r="DL240" i="11"/>
  <c r="CX240" i="11"/>
  <c r="AY240" i="11" s="1"/>
  <c r="DH240" i="11"/>
  <c r="CY240" i="11"/>
  <c r="DI240" i="11"/>
  <c r="DB240" i="11"/>
  <c r="DK240" i="11"/>
  <c r="DA240" i="11"/>
  <c r="DL258" i="11"/>
  <c r="DH258" i="11"/>
  <c r="DI258" i="11"/>
  <c r="DA258" i="11"/>
  <c r="CX258" i="11"/>
  <c r="AY258" i="11" s="1"/>
  <c r="DB258" i="11"/>
  <c r="DK258" i="11"/>
  <c r="CY258" i="11"/>
  <c r="DL266" i="11"/>
  <c r="DH266" i="11"/>
  <c r="DI266" i="11"/>
  <c r="DA266" i="11"/>
  <c r="DK266" i="11"/>
  <c r="CY266" i="11"/>
  <c r="DB266" i="11"/>
  <c r="CX266" i="11"/>
  <c r="E155" i="11"/>
  <c r="DL169" i="11"/>
  <c r="DH169" i="11"/>
  <c r="CZ169" i="11"/>
  <c r="CY169" i="11"/>
  <c r="DI169" i="11"/>
  <c r="D185" i="11"/>
  <c r="D187" i="11"/>
  <c r="D195" i="11"/>
  <c r="D201" i="11"/>
  <c r="D211" i="11"/>
  <c r="D214" i="11"/>
  <c r="CW222" i="11"/>
  <c r="DG222" i="11"/>
  <c r="DG225" i="11"/>
  <c r="DL227" i="11"/>
  <c r="DH227" i="11"/>
  <c r="DI227" i="11"/>
  <c r="DA227" i="11"/>
  <c r="AY227" i="11" s="1"/>
  <c r="CX227" i="11"/>
  <c r="DB227" i="11"/>
  <c r="D230" i="11"/>
  <c r="DG233" i="11"/>
  <c r="DL235" i="11"/>
  <c r="DH235" i="11"/>
  <c r="DI235" i="11"/>
  <c r="DA235" i="11"/>
  <c r="CX235" i="11"/>
  <c r="AY235" i="11" s="1"/>
  <c r="DB235" i="11"/>
  <c r="D238" i="11"/>
  <c r="DI241" i="11"/>
  <c r="DA241" i="11"/>
  <c r="DK241" i="11"/>
  <c r="DB241" i="11"/>
  <c r="DL241" i="11"/>
  <c r="CX241" i="11"/>
  <c r="DH241" i="11"/>
  <c r="DL242" i="11"/>
  <c r="CX242" i="11"/>
  <c r="DH242" i="11"/>
  <c r="CY242" i="11"/>
  <c r="AY242" i="11" s="1"/>
  <c r="DI242" i="11"/>
  <c r="DB242" i="11"/>
  <c r="DA242" i="11"/>
  <c r="DL245" i="11"/>
  <c r="DB245" i="11"/>
  <c r="DH245" i="11"/>
  <c r="CX245" i="11"/>
  <c r="CY245" i="11"/>
  <c r="DK245" i="11"/>
  <c r="DL247" i="11"/>
  <c r="DB247" i="11"/>
  <c r="DH247" i="11"/>
  <c r="CX247" i="11"/>
  <c r="AY247" i="11" s="1"/>
  <c r="CY247" i="11"/>
  <c r="DK247" i="11"/>
  <c r="DL249" i="11"/>
  <c r="DB249" i="11"/>
  <c r="DH249" i="11"/>
  <c r="CX249" i="11"/>
  <c r="CY249" i="11"/>
  <c r="DK249" i="11"/>
  <c r="DL251" i="11"/>
  <c r="DB251" i="11"/>
  <c r="DH251" i="11"/>
  <c r="CX251" i="11"/>
  <c r="AY251" i="11" s="1"/>
  <c r="CY251" i="11"/>
  <c r="DK251" i="11"/>
  <c r="DL253" i="11"/>
  <c r="DB253" i="11"/>
  <c r="DH253" i="11"/>
  <c r="CX253" i="11"/>
  <c r="CY253" i="11"/>
  <c r="DK253" i="11"/>
  <c r="CW261" i="11"/>
  <c r="DG261" i="11"/>
  <c r="CW269" i="11"/>
  <c r="DG269" i="11"/>
  <c r="DI270" i="11"/>
  <c r="DA270" i="11"/>
  <c r="DK270" i="11"/>
  <c r="DB270" i="11"/>
  <c r="DH270" i="11"/>
  <c r="CX270" i="11"/>
  <c r="CY270" i="11"/>
  <c r="AY270" i="11" s="1"/>
  <c r="DL270" i="11"/>
  <c r="DK274" i="11"/>
  <c r="DH274" i="11"/>
  <c r="DI274" i="11"/>
  <c r="DA274" i="11"/>
  <c r="DB274" i="11"/>
  <c r="DL274" i="11"/>
  <c r="CX274" i="11"/>
  <c r="AY274" i="11" s="1"/>
  <c r="CY274" i="11"/>
  <c r="DK296" i="11"/>
  <c r="CY296" i="11"/>
  <c r="DA296" i="11"/>
  <c r="DL296" i="11"/>
  <c r="DB296" i="11"/>
  <c r="DI296" i="11"/>
  <c r="DH296" i="11"/>
  <c r="CX296" i="11"/>
  <c r="CY61" i="11"/>
  <c r="AY61" i="11" s="1"/>
  <c r="CY63" i="11"/>
  <c r="CX88" i="11"/>
  <c r="AX88" i="11" s="1"/>
  <c r="CX89" i="11"/>
  <c r="AX89" i="11" s="1"/>
  <c r="CX90" i="11"/>
  <c r="CX91" i="11"/>
  <c r="CX92" i="11"/>
  <c r="AX92" i="11" s="1"/>
  <c r="CX118" i="11"/>
  <c r="AX118" i="11" s="1"/>
  <c r="CX169" i="11"/>
  <c r="DC169" i="11"/>
  <c r="DM169" i="11"/>
  <c r="D176" i="11"/>
  <c r="D184" i="11"/>
  <c r="D188" i="11"/>
  <c r="D194" i="11"/>
  <c r="CW219" i="11"/>
  <c r="AY219" i="11" s="1"/>
  <c r="DG219" i="11"/>
  <c r="CW226" i="11"/>
  <c r="DG226" i="11"/>
  <c r="CW234" i="11"/>
  <c r="AY234" i="11" s="1"/>
  <c r="DG234" i="11"/>
  <c r="DI245" i="11"/>
  <c r="DI247" i="11"/>
  <c r="DI249" i="11"/>
  <c r="DI251" i="11"/>
  <c r="DI253" i="11"/>
  <c r="DL255" i="11"/>
  <c r="DB255" i="11"/>
  <c r="DA255" i="11"/>
  <c r="DH255" i="11"/>
  <c r="CX255" i="11"/>
  <c r="AY255" i="11" s="1"/>
  <c r="DK255" i="11"/>
  <c r="DI255" i="11"/>
  <c r="D257" i="11"/>
  <c r="DI267" i="11"/>
  <c r="DA267" i="11"/>
  <c r="DK267" i="11"/>
  <c r="DB267" i="11"/>
  <c r="AY267" i="11" s="1"/>
  <c r="DL267" i="11"/>
  <c r="CX267" i="11"/>
  <c r="DH267" i="11"/>
  <c r="DL224" i="11"/>
  <c r="DH224" i="11"/>
  <c r="DI224" i="11"/>
  <c r="DA224" i="11"/>
  <c r="AY224" i="11" s="1"/>
  <c r="DK224" i="11"/>
  <c r="DL228" i="11"/>
  <c r="DH228" i="11"/>
  <c r="DI228" i="11"/>
  <c r="DA228" i="11"/>
  <c r="DK228" i="11"/>
  <c r="DL232" i="11"/>
  <c r="DH232" i="11"/>
  <c r="DI232" i="11"/>
  <c r="DA232" i="11"/>
  <c r="AY232" i="11" s="1"/>
  <c r="DK232" i="11"/>
  <c r="DL236" i="11"/>
  <c r="DH236" i="11"/>
  <c r="DI236" i="11"/>
  <c r="DA236" i="11"/>
  <c r="DK236" i="11"/>
  <c r="AY239" i="11"/>
  <c r="AY241" i="11"/>
  <c r="DL259" i="11"/>
  <c r="DH259" i="11"/>
  <c r="CY259" i="11"/>
  <c r="DI259" i="11"/>
  <c r="CX259" i="11"/>
  <c r="AY259" i="11" s="1"/>
  <c r="DL262" i="11"/>
  <c r="DH262" i="11"/>
  <c r="DI262" i="11"/>
  <c r="DA262" i="11"/>
  <c r="CX262" i="11"/>
  <c r="DL265" i="11"/>
  <c r="DH265" i="11"/>
  <c r="DA265" i="11"/>
  <c r="DK265" i="11"/>
  <c r="DB265" i="11"/>
  <c r="AY265" i="11" s="1"/>
  <c r="CX265" i="11"/>
  <c r="DI273" i="11"/>
  <c r="DA273" i="11"/>
  <c r="DK273" i="11"/>
  <c r="DB273" i="11"/>
  <c r="DH273" i="11"/>
  <c r="CX273" i="11"/>
  <c r="AY273" i="11" s="1"/>
  <c r="CY273" i="11"/>
  <c r="DK276" i="11"/>
  <c r="CY276" i="11"/>
  <c r="DA276" i="11"/>
  <c r="DL276" i="11"/>
  <c r="DB276" i="11"/>
  <c r="CX276" i="11"/>
  <c r="DI276" i="11"/>
  <c r="DH276" i="11"/>
  <c r="DK290" i="11"/>
  <c r="CY290" i="11"/>
  <c r="DH290" i="11"/>
  <c r="CX290" i="11"/>
  <c r="DI290" i="11"/>
  <c r="DA290" i="11"/>
  <c r="DL290" i="11"/>
  <c r="DB290" i="11"/>
  <c r="D220" i="11"/>
  <c r="D221" i="11"/>
  <c r="D222" i="11"/>
  <c r="DG223" i="11"/>
  <c r="DB224" i="11"/>
  <c r="D225" i="11"/>
  <c r="DG227" i="11"/>
  <c r="DB228" i="11"/>
  <c r="AY228" i="11" s="1"/>
  <c r="D229" i="11"/>
  <c r="DG231" i="11"/>
  <c r="DB232" i="11"/>
  <c r="D233" i="11"/>
  <c r="DG235" i="11"/>
  <c r="DB236" i="11"/>
  <c r="AY236" i="11" s="1"/>
  <c r="D237" i="11"/>
  <c r="D246" i="11"/>
  <c r="D248" i="11"/>
  <c r="D250" i="11"/>
  <c r="D252" i="11"/>
  <c r="D254" i="11"/>
  <c r="D256" i="11"/>
  <c r="DK259" i="11"/>
  <c r="D261" i="11"/>
  <c r="CY262" i="11"/>
  <c r="AY262" i="11" s="1"/>
  <c r="D264" i="11"/>
  <c r="DI265" i="11"/>
  <c r="D269" i="11"/>
  <c r="DL273" i="11"/>
  <c r="AY281" i="11"/>
  <c r="DK293" i="11"/>
  <c r="CY293" i="11"/>
  <c r="AY293" i="11" s="1"/>
  <c r="DI293" i="11"/>
  <c r="DA293" i="11"/>
  <c r="DH293" i="11"/>
  <c r="DB293" i="11"/>
  <c r="DL293" i="11"/>
  <c r="CX293" i="11"/>
  <c r="AY266" i="11"/>
  <c r="DG267" i="11"/>
  <c r="D268" i="11"/>
  <c r="DI272" i="11"/>
  <c r="DA272" i="11"/>
  <c r="DK272" i="11"/>
  <c r="DB272" i="11"/>
  <c r="DL272" i="11"/>
  <c r="DK280" i="11"/>
  <c r="CY280" i="11"/>
  <c r="DA280" i="11"/>
  <c r="DL280" i="11"/>
  <c r="DB280" i="11"/>
  <c r="DI280" i="11"/>
  <c r="DH280" i="11"/>
  <c r="DG270" i="11"/>
  <c r="DI271" i="11"/>
  <c r="DA271" i="11"/>
  <c r="AY271" i="11" s="1"/>
  <c r="DK271" i="11"/>
  <c r="DB271" i="11"/>
  <c r="DL271" i="11"/>
  <c r="CY272" i="11"/>
  <c r="AY272" i="11" s="1"/>
  <c r="CX280" i="11"/>
  <c r="DK286" i="11"/>
  <c r="CY286" i="11"/>
  <c r="DH286" i="11"/>
  <c r="CX286" i="11"/>
  <c r="AY286" i="11" s="1"/>
  <c r="DI286" i="11"/>
  <c r="DB286" i="11"/>
  <c r="DA286" i="11"/>
  <c r="DK289" i="11"/>
  <c r="CY289" i="11"/>
  <c r="DI289" i="11"/>
  <c r="DA289" i="11"/>
  <c r="CX289" i="11"/>
  <c r="AY289" i="11" s="1"/>
  <c r="DH289" i="11"/>
  <c r="DB289" i="11"/>
  <c r="DK297" i="11"/>
  <c r="CY297" i="11"/>
  <c r="DI297" i="11"/>
  <c r="DA297" i="11"/>
  <c r="DB297" i="11"/>
  <c r="DL297" i="11"/>
  <c r="CX297" i="11"/>
  <c r="AY297" i="11" s="1"/>
  <c r="D304" i="11"/>
  <c r="DK278" i="11"/>
  <c r="CY278" i="11"/>
  <c r="DH278" i="11"/>
  <c r="CX278" i="11"/>
  <c r="DI278" i="11"/>
  <c r="DK284" i="11"/>
  <c r="CY284" i="11"/>
  <c r="AY284" i="11" s="1"/>
  <c r="DA284" i="11"/>
  <c r="DL284" i="11"/>
  <c r="DB284" i="11"/>
  <c r="DK285" i="11"/>
  <c r="CY285" i="11"/>
  <c r="DI285" i="11"/>
  <c r="DA285" i="11"/>
  <c r="CX285" i="11"/>
  <c r="AY285" i="11" s="1"/>
  <c r="DK294" i="11"/>
  <c r="CY294" i="11"/>
  <c r="DH294" i="11"/>
  <c r="CX294" i="11"/>
  <c r="DI294" i="11"/>
  <c r="AY277" i="11"/>
  <c r="DL278" i="11"/>
  <c r="DK282" i="11"/>
  <c r="CY282" i="11"/>
  <c r="DH282" i="11"/>
  <c r="CX282" i="11"/>
  <c r="DI282" i="11"/>
  <c r="DH284" i="11"/>
  <c r="DL285" i="11"/>
  <c r="DK288" i="11"/>
  <c r="CY288" i="11"/>
  <c r="AY288" i="11" s="1"/>
  <c r="DA288" i="11"/>
  <c r="DL288" i="11"/>
  <c r="DB288" i="11"/>
  <c r="DL294" i="11"/>
  <c r="DK298" i="11"/>
  <c r="CY298" i="11"/>
  <c r="DH298" i="11"/>
  <c r="CX298" i="11"/>
  <c r="AY298" i="11" s="1"/>
  <c r="DI298" i="11"/>
  <c r="D312" i="11"/>
  <c r="CX275" i="11"/>
  <c r="CX279" i="11"/>
  <c r="CX283" i="11"/>
  <c r="AY283" i="11" s="1"/>
  <c r="CX287" i="11"/>
  <c r="CX291" i="11"/>
  <c r="CX295" i="11"/>
  <c r="AS309" i="11"/>
  <c r="DK275" i="11"/>
  <c r="CY275" i="11"/>
  <c r="DB275" i="11"/>
  <c r="DL275" i="11"/>
  <c r="DK279" i="11"/>
  <c r="CY279" i="11"/>
  <c r="DB279" i="11"/>
  <c r="DL279" i="11"/>
  <c r="DK283" i="11"/>
  <c r="CY283" i="11"/>
  <c r="DB283" i="11"/>
  <c r="DL283" i="11"/>
  <c r="DK287" i="11"/>
  <c r="CY287" i="11"/>
  <c r="DB287" i="11"/>
  <c r="DL287" i="11"/>
  <c r="DK291" i="11"/>
  <c r="CY291" i="11"/>
  <c r="DB291" i="11"/>
  <c r="DL291" i="11"/>
  <c r="DK295" i="11"/>
  <c r="CY295" i="11"/>
  <c r="DB295" i="11"/>
  <c r="DL295" i="11"/>
  <c r="CW310" i="11"/>
  <c r="DH310" i="11"/>
  <c r="CV310" i="11"/>
  <c r="AS310" i="11" s="1"/>
  <c r="AS311" i="11"/>
  <c r="DK149" i="11" l="1"/>
  <c r="DA149" i="11"/>
  <c r="AY149" i="11" s="1"/>
  <c r="DL149" i="11"/>
  <c r="DB149" i="11"/>
  <c r="DN149" i="11"/>
  <c r="DD149" i="11"/>
  <c r="DC149" i="11"/>
  <c r="DM149" i="11"/>
  <c r="DN140" i="11"/>
  <c r="DD140" i="11"/>
  <c r="DK140" i="11"/>
  <c r="DA140" i="11"/>
  <c r="DC140" i="11"/>
  <c r="DL140" i="11"/>
  <c r="CY140" i="11"/>
  <c r="DM140" i="11"/>
  <c r="DB140" i="11"/>
  <c r="DI140" i="11"/>
  <c r="DN132" i="11"/>
  <c r="DD132" i="11"/>
  <c r="DK132" i="11"/>
  <c r="DA132" i="11"/>
  <c r="DC132" i="11"/>
  <c r="DL132" i="11"/>
  <c r="CY132" i="11"/>
  <c r="DM132" i="11"/>
  <c r="DB132" i="11"/>
  <c r="DI132" i="11"/>
  <c r="DL117" i="11"/>
  <c r="DA117" i="11"/>
  <c r="DM117" i="11"/>
  <c r="DI117" i="11"/>
  <c r="DB117" i="11"/>
  <c r="DK117" i="11"/>
  <c r="DN117" i="11"/>
  <c r="DC117" i="11"/>
  <c r="DD117" i="11"/>
  <c r="CY117" i="11"/>
  <c r="AX117" i="11" s="1"/>
  <c r="DN113" i="11"/>
  <c r="DD113" i="11"/>
  <c r="DK113" i="11"/>
  <c r="DA113" i="11"/>
  <c r="DC113" i="11"/>
  <c r="DL113" i="11"/>
  <c r="CY113" i="11"/>
  <c r="DB113" i="11"/>
  <c r="DM113" i="11"/>
  <c r="DI113" i="11"/>
  <c r="DN105" i="11"/>
  <c r="DD105" i="11"/>
  <c r="DK105" i="11"/>
  <c r="DA105" i="11"/>
  <c r="DC105" i="11"/>
  <c r="DL105" i="11"/>
  <c r="CY105" i="11"/>
  <c r="DB105" i="11"/>
  <c r="DI105" i="11"/>
  <c r="DM105" i="11"/>
  <c r="DN101" i="11"/>
  <c r="DD101" i="11"/>
  <c r="DK101" i="11"/>
  <c r="DA101" i="11"/>
  <c r="DC101" i="11"/>
  <c r="DL101" i="11"/>
  <c r="CY101" i="11"/>
  <c r="DB101" i="11"/>
  <c r="DI101" i="11"/>
  <c r="DM101" i="11"/>
  <c r="AY295" i="11"/>
  <c r="AY279" i="11"/>
  <c r="DL252" i="11"/>
  <c r="DB252" i="11"/>
  <c r="DH252" i="11"/>
  <c r="CX252" i="11"/>
  <c r="DI252" i="11"/>
  <c r="DA252" i="11"/>
  <c r="DK252" i="11"/>
  <c r="CY252" i="11"/>
  <c r="DL233" i="11"/>
  <c r="DH233" i="11"/>
  <c r="DI233" i="11"/>
  <c r="DA233" i="11"/>
  <c r="DK233" i="11"/>
  <c r="CY233" i="11"/>
  <c r="DB233" i="11"/>
  <c r="CX233" i="11"/>
  <c r="AY233" i="11" s="1"/>
  <c r="DL225" i="11"/>
  <c r="DH225" i="11"/>
  <c r="DI225" i="11"/>
  <c r="DA225" i="11"/>
  <c r="DK225" i="11"/>
  <c r="CY225" i="11"/>
  <c r="DB225" i="11"/>
  <c r="CX225" i="11"/>
  <c r="AY225" i="11" s="1"/>
  <c r="DK194" i="11"/>
  <c r="DC194" i="11"/>
  <c r="CY194" i="11"/>
  <c r="DJ194" i="11"/>
  <c r="DB194" i="11"/>
  <c r="CX194" i="11"/>
  <c r="DM194" i="11"/>
  <c r="DA194" i="11"/>
  <c r="DH194" i="11"/>
  <c r="CZ194" i="11"/>
  <c r="DI194" i="11"/>
  <c r="DL194" i="11"/>
  <c r="DL230" i="11"/>
  <c r="DH230" i="11"/>
  <c r="DI230" i="11"/>
  <c r="DA230" i="11"/>
  <c r="CY230" i="11"/>
  <c r="AY230" i="11" s="1"/>
  <c r="CX230" i="11"/>
  <c r="DB230" i="11"/>
  <c r="DK230" i="11"/>
  <c r="AY152" i="11"/>
  <c r="DN95" i="11"/>
  <c r="DD95" i="11"/>
  <c r="DK95" i="11"/>
  <c r="DA95" i="11"/>
  <c r="DC95" i="11"/>
  <c r="DL95" i="11"/>
  <c r="CY95" i="11"/>
  <c r="AX95" i="11" s="1"/>
  <c r="DI95" i="11"/>
  <c r="DM95" i="11"/>
  <c r="DB95" i="11"/>
  <c r="AX173" i="11"/>
  <c r="AX171" i="11"/>
  <c r="DL45" i="11"/>
  <c r="DB45" i="11"/>
  <c r="DM45" i="11"/>
  <c r="DC45" i="11"/>
  <c r="DN45" i="11"/>
  <c r="DK45" i="11"/>
  <c r="DD45" i="11"/>
  <c r="AY45" i="11" s="1"/>
  <c r="DA45" i="11"/>
  <c r="DO45" i="11"/>
  <c r="DE45" i="11"/>
  <c r="AY12" i="11"/>
  <c r="DN43" i="11"/>
  <c r="DC43" i="11"/>
  <c r="DO43" i="11"/>
  <c r="DK43" i="11"/>
  <c r="DD43" i="11"/>
  <c r="DM43" i="11"/>
  <c r="DB43" i="11"/>
  <c r="AY43" i="11" s="1"/>
  <c r="DL43" i="11"/>
  <c r="DA43" i="11"/>
  <c r="DE43" i="11"/>
  <c r="AY291" i="11"/>
  <c r="AY280" i="11"/>
  <c r="AY276" i="11"/>
  <c r="AY249" i="11"/>
  <c r="CX201" i="11"/>
  <c r="AH201" i="11" s="1"/>
  <c r="DK201" i="11"/>
  <c r="CZ201" i="11"/>
  <c r="DJ201" i="11"/>
  <c r="AX189" i="11"/>
  <c r="DN138" i="11"/>
  <c r="DD138" i="11"/>
  <c r="DK138" i="11"/>
  <c r="DA138" i="11"/>
  <c r="DC138" i="11"/>
  <c r="DL138" i="11"/>
  <c r="CY138" i="11"/>
  <c r="DM138" i="11"/>
  <c r="DB138" i="11"/>
  <c r="DI138" i="11"/>
  <c r="DN134" i="11"/>
  <c r="DD134" i="11"/>
  <c r="DK134" i="11"/>
  <c r="DA134" i="11"/>
  <c r="DC134" i="11"/>
  <c r="DL134" i="11"/>
  <c r="CY134" i="11"/>
  <c r="DM134" i="11"/>
  <c r="DB134" i="11"/>
  <c r="DI134" i="11"/>
  <c r="DN130" i="11"/>
  <c r="DD130" i="11"/>
  <c r="DK130" i="11"/>
  <c r="DA130" i="11"/>
  <c r="DC130" i="11"/>
  <c r="DL130" i="11"/>
  <c r="CY130" i="11"/>
  <c r="DM130" i="11"/>
  <c r="DB130" i="11"/>
  <c r="DI130" i="11"/>
  <c r="DN126" i="11"/>
  <c r="DD126" i="11"/>
  <c r="DK126" i="11"/>
  <c r="DA126" i="11"/>
  <c r="DC126" i="11"/>
  <c r="DL126" i="11"/>
  <c r="CY126" i="11"/>
  <c r="DM126" i="11"/>
  <c r="DB126" i="11"/>
  <c r="DI126" i="11"/>
  <c r="DN115" i="11"/>
  <c r="DD115" i="11"/>
  <c r="DK115" i="11"/>
  <c r="DA115" i="11"/>
  <c r="DC115" i="11"/>
  <c r="DL115" i="11"/>
  <c r="CY115" i="11"/>
  <c r="DB115" i="11"/>
  <c r="DI115" i="11"/>
  <c r="DM115" i="11"/>
  <c r="DN111" i="11"/>
  <c r="DD111" i="11"/>
  <c r="DK111" i="11"/>
  <c r="DA111" i="11"/>
  <c r="DC111" i="11"/>
  <c r="DL111" i="11"/>
  <c r="CY111" i="11"/>
  <c r="DB111" i="11"/>
  <c r="DI111" i="11"/>
  <c r="DM111" i="11"/>
  <c r="DN107" i="11"/>
  <c r="DD107" i="11"/>
  <c r="DK107" i="11"/>
  <c r="DA107" i="11"/>
  <c r="DC107" i="11"/>
  <c r="DL107" i="11"/>
  <c r="CY107" i="11"/>
  <c r="DB107" i="11"/>
  <c r="DI107" i="11"/>
  <c r="DM107" i="11"/>
  <c r="DN103" i="11"/>
  <c r="DD103" i="11"/>
  <c r="DK103" i="11"/>
  <c r="DA103" i="11"/>
  <c r="DC103" i="11"/>
  <c r="DL103" i="11"/>
  <c r="CY103" i="11"/>
  <c r="DB103" i="11"/>
  <c r="DM103" i="11"/>
  <c r="DI103" i="11"/>
  <c r="DN99" i="11"/>
  <c r="DD99" i="11"/>
  <c r="DK99" i="11"/>
  <c r="DA99" i="11"/>
  <c r="DC99" i="11"/>
  <c r="DL99" i="11"/>
  <c r="CY99" i="11"/>
  <c r="DB99" i="11"/>
  <c r="DI99" i="11"/>
  <c r="DM99" i="11"/>
  <c r="AY35" i="11"/>
  <c r="AX193" i="11"/>
  <c r="AX161" i="11"/>
  <c r="AX182" i="11"/>
  <c r="AX166" i="11"/>
  <c r="DK192" i="11"/>
  <c r="DC192" i="11"/>
  <c r="CY192" i="11"/>
  <c r="DJ192" i="11"/>
  <c r="DB192" i="11"/>
  <c r="CX192" i="11"/>
  <c r="DI192" i="11"/>
  <c r="DL192" i="11"/>
  <c r="CZ192" i="11"/>
  <c r="DA192" i="11"/>
  <c r="DH192" i="11"/>
  <c r="DM192" i="11"/>
  <c r="DN62" i="11"/>
  <c r="DE62" i="11"/>
  <c r="DA62" i="11"/>
  <c r="AY62" i="11" s="1"/>
  <c r="DO62" i="11"/>
  <c r="DK62" i="11"/>
  <c r="DB62" i="11"/>
  <c r="DC62" i="11"/>
  <c r="DD62" i="11"/>
  <c r="DL62" i="11"/>
  <c r="DM62" i="11"/>
  <c r="AX168" i="11"/>
  <c r="AY292" i="11"/>
  <c r="AX178" i="11"/>
  <c r="DI269" i="11"/>
  <c r="DA269" i="11"/>
  <c r="DK269" i="11"/>
  <c r="DB269" i="11"/>
  <c r="DH269" i="11"/>
  <c r="CX269" i="11"/>
  <c r="CY269" i="11"/>
  <c r="DL269" i="11"/>
  <c r="DL254" i="11"/>
  <c r="DB254" i="11"/>
  <c r="DH254" i="11"/>
  <c r="DI254" i="11"/>
  <c r="CX254" i="11"/>
  <c r="DK254" i="11"/>
  <c r="DA254" i="11"/>
  <c r="CY254" i="11"/>
  <c r="DL246" i="11"/>
  <c r="DB246" i="11"/>
  <c r="DH246" i="11"/>
  <c r="CX246" i="11"/>
  <c r="DI246" i="11"/>
  <c r="DA246" i="11"/>
  <c r="DK246" i="11"/>
  <c r="CY246" i="11"/>
  <c r="AY290" i="11"/>
  <c r="DL238" i="11"/>
  <c r="DH238" i="11"/>
  <c r="DI238" i="11"/>
  <c r="DA238" i="11"/>
  <c r="CY238" i="11"/>
  <c r="CX238" i="11"/>
  <c r="AY238" i="11" s="1"/>
  <c r="DB238" i="11"/>
  <c r="DK238" i="11"/>
  <c r="DK187" i="11"/>
  <c r="DA187" i="11"/>
  <c r="DH187" i="11"/>
  <c r="CX187" i="11"/>
  <c r="DB187" i="11"/>
  <c r="DC187" i="11"/>
  <c r="DL187" i="11"/>
  <c r="DM187" i="11"/>
  <c r="DN55" i="11"/>
  <c r="DE55" i="11"/>
  <c r="DA55" i="11"/>
  <c r="DO55" i="11"/>
  <c r="DK55" i="11"/>
  <c r="DB55" i="11"/>
  <c r="AY55" i="11" s="1"/>
  <c r="D60" i="11"/>
  <c r="DC55" i="11"/>
  <c r="DM55" i="11"/>
  <c r="DL55" i="11"/>
  <c r="DD55" i="11"/>
  <c r="DN136" i="11"/>
  <c r="DD136" i="11"/>
  <c r="DK136" i="11"/>
  <c r="DA136" i="11"/>
  <c r="DC136" i="11"/>
  <c r="DL136" i="11"/>
  <c r="CY136" i="11"/>
  <c r="AX136" i="11" s="1"/>
  <c r="DM136" i="11"/>
  <c r="DB136" i="11"/>
  <c r="DI136" i="11"/>
  <c r="DN128" i="11"/>
  <c r="DD128" i="11"/>
  <c r="DK128" i="11"/>
  <c r="DA128" i="11"/>
  <c r="DC128" i="11"/>
  <c r="DL128" i="11"/>
  <c r="CY128" i="11"/>
  <c r="DM128" i="11"/>
  <c r="DB128" i="11"/>
  <c r="DI128" i="11"/>
  <c r="DN109" i="11"/>
  <c r="DD109" i="11"/>
  <c r="DK109" i="11"/>
  <c r="DA109" i="11"/>
  <c r="DC109" i="11"/>
  <c r="DL109" i="11"/>
  <c r="CY109" i="11"/>
  <c r="AX109" i="11" s="1"/>
  <c r="DB109" i="11"/>
  <c r="DI109" i="11"/>
  <c r="DM109" i="11"/>
  <c r="AX172" i="11"/>
  <c r="DK151" i="11"/>
  <c r="DA151" i="11"/>
  <c r="AY151" i="11" s="1"/>
  <c r="DL151" i="11"/>
  <c r="DB151" i="11"/>
  <c r="DC151" i="11"/>
  <c r="DM151" i="11"/>
  <c r="DD151" i="11"/>
  <c r="DN151" i="11"/>
  <c r="DL42" i="11"/>
  <c r="DB42" i="11"/>
  <c r="DM42" i="11"/>
  <c r="DC42" i="11"/>
  <c r="DN42" i="11"/>
  <c r="DK42" i="11"/>
  <c r="B350" i="11" s="1"/>
  <c r="DD42" i="11"/>
  <c r="DA42" i="11"/>
  <c r="AY42" i="11" s="1"/>
  <c r="DO42" i="11"/>
  <c r="DE42" i="11"/>
  <c r="DI268" i="11"/>
  <c r="DA268" i="11"/>
  <c r="DK268" i="11"/>
  <c r="DB268" i="11"/>
  <c r="CY268" i="11"/>
  <c r="AY268" i="11" s="1"/>
  <c r="DL268" i="11"/>
  <c r="CX268" i="11"/>
  <c r="DH268" i="11"/>
  <c r="DL261" i="11"/>
  <c r="DH261" i="11"/>
  <c r="DA261" i="11"/>
  <c r="DK261" i="11"/>
  <c r="DB261" i="11"/>
  <c r="CX261" i="11"/>
  <c r="DI261" i="11"/>
  <c r="CY261" i="11"/>
  <c r="DL237" i="11"/>
  <c r="DH237" i="11"/>
  <c r="DI237" i="11"/>
  <c r="DA237" i="11"/>
  <c r="DK237" i="11"/>
  <c r="CY237" i="11"/>
  <c r="CX237" i="11"/>
  <c r="DB237" i="11"/>
  <c r="DL229" i="11"/>
  <c r="DH229" i="11"/>
  <c r="DI229" i="11"/>
  <c r="DA229" i="11"/>
  <c r="DK229" i="11"/>
  <c r="CY229" i="11"/>
  <c r="AY229" i="11" s="1"/>
  <c r="CX229" i="11"/>
  <c r="DB229" i="11"/>
  <c r="DL222" i="11"/>
  <c r="DH222" i="11"/>
  <c r="DI222" i="11"/>
  <c r="DA222" i="11"/>
  <c r="CY222" i="11"/>
  <c r="CX222" i="11"/>
  <c r="AY222" i="11" s="1"/>
  <c r="DB222" i="11"/>
  <c r="DK222" i="11"/>
  <c r="DL257" i="11"/>
  <c r="DH257" i="11"/>
  <c r="DA257" i="11"/>
  <c r="DK257" i="11"/>
  <c r="DB257" i="11"/>
  <c r="CX257" i="11"/>
  <c r="AY257" i="11" s="1"/>
  <c r="CY257" i="11"/>
  <c r="DI257" i="11"/>
  <c r="AY296" i="11"/>
  <c r="AY261" i="11"/>
  <c r="DM185" i="11"/>
  <c r="DH185" i="11"/>
  <c r="CY185" i="11"/>
  <c r="DK185" i="11"/>
  <c r="DC185" i="11"/>
  <c r="CX185" i="11"/>
  <c r="CZ185" i="11"/>
  <c r="DA185" i="11"/>
  <c r="DI185" i="11"/>
  <c r="DJ185" i="11"/>
  <c r="AY153" i="11"/>
  <c r="AX181" i="11"/>
  <c r="AY21" i="11"/>
  <c r="AY275" i="11"/>
  <c r="AY294" i="11"/>
  <c r="DL250" i="11"/>
  <c r="DB250" i="11"/>
  <c r="DH250" i="11"/>
  <c r="CX250" i="11"/>
  <c r="DI250" i="11"/>
  <c r="DA250" i="11"/>
  <c r="DK250" i="11"/>
  <c r="CY250" i="11"/>
  <c r="DI221" i="11"/>
  <c r="DA221" i="11"/>
  <c r="DH221" i="11"/>
  <c r="CY221" i="11"/>
  <c r="DL221" i="11"/>
  <c r="CX221" i="11"/>
  <c r="AY221" i="11" s="1"/>
  <c r="DB221" i="11"/>
  <c r="DK221" i="11"/>
  <c r="AY226" i="11"/>
  <c r="DK188" i="11"/>
  <c r="DA188" i="11"/>
  <c r="DH188" i="11"/>
  <c r="CX188" i="11"/>
  <c r="DC188" i="11"/>
  <c r="DL188" i="11"/>
  <c r="DM188" i="11"/>
  <c r="DB188" i="11"/>
  <c r="AY269" i="11"/>
  <c r="AY253" i="11"/>
  <c r="AY245" i="11"/>
  <c r="AY148" i="11"/>
  <c r="AX124" i="11"/>
  <c r="AX120" i="11"/>
  <c r="AY287" i="11"/>
  <c r="AY282" i="11"/>
  <c r="AY278" i="11"/>
  <c r="DL264" i="11"/>
  <c r="DH264" i="11"/>
  <c r="DK264" i="11"/>
  <c r="DB264" i="11"/>
  <c r="CX264" i="11"/>
  <c r="CY264" i="11"/>
  <c r="DA264" i="11"/>
  <c r="DI264" i="11"/>
  <c r="DL256" i="11"/>
  <c r="DB256" i="11"/>
  <c r="DK256" i="11"/>
  <c r="CY256" i="11"/>
  <c r="DA256" i="11"/>
  <c r="DI256" i="11"/>
  <c r="DH256" i="11"/>
  <c r="CX256" i="11"/>
  <c r="AY256" i="11" s="1"/>
  <c r="DL248" i="11"/>
  <c r="DB248" i="11"/>
  <c r="DH248" i="11"/>
  <c r="CX248" i="11"/>
  <c r="DI248" i="11"/>
  <c r="DA248" i="11"/>
  <c r="DK248" i="11"/>
  <c r="CY248" i="11"/>
  <c r="DI220" i="11"/>
  <c r="DA220" i="11"/>
  <c r="DH220" i="11"/>
  <c r="CY220" i="11"/>
  <c r="DL220" i="11"/>
  <c r="CX220" i="11"/>
  <c r="AY220" i="11" s="1"/>
  <c r="DK220" i="11"/>
  <c r="DB220" i="11"/>
  <c r="DK184" i="11"/>
  <c r="DC184" i="11"/>
  <c r="CY184" i="11"/>
  <c r="DJ184" i="11"/>
  <c r="DB184" i="11"/>
  <c r="CX184" i="11"/>
  <c r="DM184" i="11"/>
  <c r="DA184" i="11"/>
  <c r="DH184" i="11"/>
  <c r="DL184" i="11"/>
  <c r="CZ184" i="11"/>
  <c r="DI184" i="11"/>
  <c r="AX169" i="11"/>
  <c r="DM195" i="11"/>
  <c r="DH195" i="11"/>
  <c r="CY195" i="11"/>
  <c r="DK195" i="11"/>
  <c r="DC195" i="11"/>
  <c r="CX195" i="11"/>
  <c r="AX195" i="11" s="1"/>
  <c r="CZ195" i="11"/>
  <c r="DA195" i="11"/>
  <c r="DJ195" i="11"/>
  <c r="DI195" i="11"/>
  <c r="DK202" i="11"/>
  <c r="DJ202" i="11"/>
  <c r="CX202" i="11"/>
  <c r="AH202" i="11" s="1"/>
  <c r="CZ202" i="11"/>
  <c r="DK153" i="11"/>
  <c r="DA153" i="11"/>
  <c r="DL153" i="11"/>
  <c r="DB153" i="11"/>
  <c r="DN153" i="11"/>
  <c r="DD153" i="11"/>
  <c r="DM153" i="11"/>
  <c r="DC153" i="11"/>
  <c r="AX125" i="11"/>
  <c r="AX121" i="11"/>
  <c r="AX167" i="11"/>
  <c r="DK154" i="11"/>
  <c r="DA154" i="11"/>
  <c r="DL154" i="11"/>
  <c r="DB154" i="11"/>
  <c r="AY154" i="11" s="1"/>
  <c r="DM154" i="11"/>
  <c r="DD154" i="11"/>
  <c r="DN154" i="11"/>
  <c r="DC154" i="11"/>
  <c r="DK150" i="11"/>
  <c r="DA150" i="11"/>
  <c r="AY150" i="11" s="1"/>
  <c r="DL150" i="11"/>
  <c r="DB150" i="11"/>
  <c r="DM150" i="11"/>
  <c r="DD150" i="11"/>
  <c r="DN150" i="11"/>
  <c r="DC150" i="11"/>
  <c r="D155" i="11"/>
  <c r="DK146" i="11"/>
  <c r="DA146" i="11"/>
  <c r="AY146" i="11" s="1"/>
  <c r="DL146" i="11"/>
  <c r="DB146" i="11"/>
  <c r="DM146" i="11"/>
  <c r="DD146" i="11"/>
  <c r="DN146" i="11"/>
  <c r="DC146" i="11"/>
  <c r="DL122" i="11"/>
  <c r="DA122" i="11"/>
  <c r="DM122" i="11"/>
  <c r="DI122" i="11"/>
  <c r="DB122" i="11"/>
  <c r="DK122" i="11"/>
  <c r="DN122" i="11"/>
  <c r="DC122" i="11"/>
  <c r="CY122" i="11"/>
  <c r="DD122" i="11"/>
  <c r="DL97" i="11"/>
  <c r="DA97" i="11"/>
  <c r="DM97" i="11"/>
  <c r="DI97" i="11"/>
  <c r="DB97" i="11"/>
  <c r="DK97" i="11"/>
  <c r="DN97" i="11"/>
  <c r="DC97" i="11"/>
  <c r="CY97" i="11"/>
  <c r="AX97" i="11" s="1"/>
  <c r="DD97" i="11"/>
  <c r="AY34" i="11"/>
  <c r="AX175" i="11"/>
  <c r="AX160" i="11"/>
  <c r="A350" i="11"/>
  <c r="AY260" i="11"/>
  <c r="AY14" i="11"/>
  <c r="AX180" i="11"/>
  <c r="AX122" i="11"/>
  <c r="AY248" i="11" l="1"/>
  <c r="AX188" i="11"/>
  <c r="AX99" i="11"/>
  <c r="AX138" i="11"/>
  <c r="AY252" i="11"/>
  <c r="AX101" i="11"/>
  <c r="AX113" i="11"/>
  <c r="AX184" i="11"/>
  <c r="AY250" i="11"/>
  <c r="AX185" i="11"/>
  <c r="AX128" i="11"/>
  <c r="AX187" i="11"/>
  <c r="AY254" i="11"/>
  <c r="AX192" i="11"/>
  <c r="AX107" i="11"/>
  <c r="AX115" i="11"/>
  <c r="AX130" i="11"/>
  <c r="AX132" i="11"/>
  <c r="AY264" i="11"/>
  <c r="AY237" i="11"/>
  <c r="AY246" i="11"/>
  <c r="AX103" i="11"/>
  <c r="AX111" i="11"/>
  <c r="AX126" i="11"/>
  <c r="AX134" i="11"/>
  <c r="AX194" i="11"/>
  <c r="AX105" i="11"/>
  <c r="AX140" i="11"/>
  <c r="DI313" i="10" l="1"/>
  <c r="DH313" i="10"/>
  <c r="DG313" i="10"/>
  <c r="CX313" i="10"/>
  <c r="CW313" i="10"/>
  <c r="CV313" i="10"/>
  <c r="F313" i="10"/>
  <c r="E313" i="10"/>
  <c r="D313" i="10" s="1"/>
  <c r="DI312" i="10"/>
  <c r="DG312" i="10"/>
  <c r="CX312" i="10"/>
  <c r="F312" i="10"/>
  <c r="E312" i="10"/>
  <c r="D312" i="10" s="1"/>
  <c r="DI311" i="10"/>
  <c r="DH311" i="10"/>
  <c r="DG311" i="10"/>
  <c r="CX311" i="10"/>
  <c r="CW311" i="10"/>
  <c r="CV311" i="10"/>
  <c r="F311" i="10"/>
  <c r="E311" i="10"/>
  <c r="D311" i="10"/>
  <c r="DI310" i="10"/>
  <c r="CX310" i="10"/>
  <c r="F310" i="10"/>
  <c r="DG310" i="10" s="1"/>
  <c r="E310" i="10"/>
  <c r="DI309" i="10"/>
  <c r="DH309" i="10"/>
  <c r="DG309" i="10"/>
  <c r="CX309" i="10"/>
  <c r="CW309" i="10"/>
  <c r="CV309" i="10"/>
  <c r="F309" i="10"/>
  <c r="E309" i="10"/>
  <c r="D309" i="10"/>
  <c r="AX304" i="10"/>
  <c r="AW304" i="10"/>
  <c r="AV304" i="10"/>
  <c r="AU304" i="10"/>
  <c r="AT304" i="10"/>
  <c r="AP304" i="10"/>
  <c r="AO304" i="10"/>
  <c r="AN304" i="10"/>
  <c r="AM304" i="10"/>
  <c r="AL304" i="10"/>
  <c r="AK304" i="10"/>
  <c r="AJ304" i="10"/>
  <c r="AI304" i="10"/>
  <c r="AH304" i="10"/>
  <c r="AG304" i="10"/>
  <c r="AF304" i="10"/>
  <c r="AE304" i="10"/>
  <c r="AD304" i="10"/>
  <c r="AC304" i="10"/>
  <c r="AB304" i="10"/>
  <c r="AA304" i="10"/>
  <c r="Z304" i="10"/>
  <c r="Y304" i="10"/>
  <c r="X304" i="10"/>
  <c r="W304" i="10"/>
  <c r="V304" i="10"/>
  <c r="U304" i="10"/>
  <c r="T304" i="10"/>
  <c r="S304" i="10"/>
  <c r="R304" i="10"/>
  <c r="Q304" i="10"/>
  <c r="P304" i="10"/>
  <c r="O304" i="10"/>
  <c r="N304" i="10"/>
  <c r="M304" i="10"/>
  <c r="L304" i="10"/>
  <c r="K304" i="10"/>
  <c r="J304" i="10"/>
  <c r="I304" i="10"/>
  <c r="E304" i="10" s="1"/>
  <c r="D304" i="10" s="1"/>
  <c r="H304" i="10"/>
  <c r="F304" i="10" s="1"/>
  <c r="G304" i="10"/>
  <c r="AX303" i="10"/>
  <c r="AW303" i="10"/>
  <c r="AV303" i="10"/>
  <c r="AU303" i="10"/>
  <c r="AT303" i="10"/>
  <c r="AP303" i="10"/>
  <c r="AO303" i="10"/>
  <c r="AN303" i="10"/>
  <c r="AM303" i="10"/>
  <c r="AL303" i="10"/>
  <c r="AK303" i="10"/>
  <c r="AJ303" i="10"/>
  <c r="AI303" i="10"/>
  <c r="AH303" i="10"/>
  <c r="AG303" i="10"/>
  <c r="AF303" i="10"/>
  <c r="AE303" i="10"/>
  <c r="AD303" i="10"/>
  <c r="AC303" i="10"/>
  <c r="AB303" i="10"/>
  <c r="AA303" i="10"/>
  <c r="Z303" i="10"/>
  <c r="Y303" i="10"/>
  <c r="X303" i="10"/>
  <c r="W303" i="10"/>
  <c r="V303" i="10"/>
  <c r="U303" i="10"/>
  <c r="T303" i="10"/>
  <c r="S303" i="10"/>
  <c r="R303" i="10"/>
  <c r="Q303" i="10"/>
  <c r="P303" i="10"/>
  <c r="O303" i="10"/>
  <c r="N303" i="10"/>
  <c r="M303" i="10"/>
  <c r="L303" i="10"/>
  <c r="K303" i="10"/>
  <c r="J303" i="10"/>
  <c r="I303" i="10"/>
  <c r="H303" i="10"/>
  <c r="F303" i="10" s="1"/>
  <c r="G303" i="10"/>
  <c r="E303" i="10"/>
  <c r="D303" i="10" s="1"/>
  <c r="AX302" i="10"/>
  <c r="AW302" i="10"/>
  <c r="AV302" i="10"/>
  <c r="AU302" i="10"/>
  <c r="AT302" i="10"/>
  <c r="AP302" i="10"/>
  <c r="AO302" i="10"/>
  <c r="AN302" i="10"/>
  <c r="AM302" i="10"/>
  <c r="AL302" i="10"/>
  <c r="AK302" i="10"/>
  <c r="AJ302" i="10"/>
  <c r="AI302" i="10"/>
  <c r="AH302" i="10"/>
  <c r="AG302" i="10"/>
  <c r="AF302" i="10"/>
  <c r="AE302" i="10"/>
  <c r="AD302" i="10"/>
  <c r="AC302" i="10"/>
  <c r="AB302" i="10"/>
  <c r="AA302" i="10"/>
  <c r="Z302" i="10"/>
  <c r="Y302" i="10"/>
  <c r="X302" i="10"/>
  <c r="W302" i="10"/>
  <c r="V302" i="10"/>
  <c r="U302" i="10"/>
  <c r="T302" i="10"/>
  <c r="S302" i="10"/>
  <c r="R302" i="10"/>
  <c r="Q302" i="10"/>
  <c r="P302" i="10"/>
  <c r="O302" i="10"/>
  <c r="N302" i="10"/>
  <c r="M302" i="10"/>
  <c r="L302" i="10"/>
  <c r="K302" i="10"/>
  <c r="J302" i="10"/>
  <c r="I302" i="10"/>
  <c r="E302" i="10" s="1"/>
  <c r="H302" i="10"/>
  <c r="F302" i="10" s="1"/>
  <c r="G302" i="10"/>
  <c r="D302" i="10"/>
  <c r="AX301" i="10"/>
  <c r="AW301" i="10"/>
  <c r="AV301" i="10"/>
  <c r="AU301" i="10"/>
  <c r="AT301" i="10"/>
  <c r="AP301" i="10"/>
  <c r="AO301" i="10"/>
  <c r="AN301" i="10"/>
  <c r="AM301" i="10"/>
  <c r="AL301" i="10"/>
  <c r="AK301" i="10"/>
  <c r="AJ301" i="10"/>
  <c r="AI301" i="10"/>
  <c r="AH301" i="10"/>
  <c r="AG301" i="10"/>
  <c r="AF301" i="10"/>
  <c r="AE301" i="10"/>
  <c r="AD301" i="10"/>
  <c r="AC301" i="10"/>
  <c r="AB301" i="10"/>
  <c r="AA301" i="10"/>
  <c r="Z301" i="10"/>
  <c r="Y301" i="10"/>
  <c r="X301" i="10"/>
  <c r="W301" i="10"/>
  <c r="V301" i="10"/>
  <c r="U301" i="10"/>
  <c r="T301" i="10"/>
  <c r="S301" i="10"/>
  <c r="R301" i="10"/>
  <c r="Q301" i="10"/>
  <c r="P301" i="10"/>
  <c r="O301" i="10"/>
  <c r="N301" i="10"/>
  <c r="M301" i="10"/>
  <c r="L301" i="10"/>
  <c r="K301" i="10"/>
  <c r="J301" i="10"/>
  <c r="I301" i="10"/>
  <c r="E301" i="10" s="1"/>
  <c r="H301" i="10"/>
  <c r="F301" i="10" s="1"/>
  <c r="D301" i="10" s="1"/>
  <c r="G301" i="10"/>
  <c r="AX300" i="10"/>
  <c r="AW300" i="10"/>
  <c r="AV300" i="10"/>
  <c r="AU300" i="10"/>
  <c r="AT300" i="10"/>
  <c r="AS300" i="10"/>
  <c r="AP300" i="10"/>
  <c r="AO300" i="10"/>
  <c r="AN300" i="10"/>
  <c r="AM300" i="10"/>
  <c r="AL300" i="10"/>
  <c r="AK300" i="10"/>
  <c r="AJ300" i="10"/>
  <c r="AI300" i="10"/>
  <c r="AH300" i="10"/>
  <c r="AG300" i="10"/>
  <c r="AF300" i="10"/>
  <c r="AE300" i="10"/>
  <c r="AD300" i="10"/>
  <c r="AC300" i="10"/>
  <c r="AB300" i="10"/>
  <c r="AA300" i="10"/>
  <c r="Z300" i="10"/>
  <c r="Y300" i="10"/>
  <c r="X300" i="10"/>
  <c r="W300" i="10"/>
  <c r="V300" i="10"/>
  <c r="U300" i="10"/>
  <c r="T300" i="10"/>
  <c r="S300" i="10"/>
  <c r="R300" i="10"/>
  <c r="Q300" i="10"/>
  <c r="P300" i="10"/>
  <c r="O300" i="10"/>
  <c r="N300" i="10"/>
  <c r="M300" i="10"/>
  <c r="L300" i="10"/>
  <c r="K300" i="10"/>
  <c r="J300" i="10"/>
  <c r="I300" i="10"/>
  <c r="H300" i="10"/>
  <c r="G300" i="10"/>
  <c r="F300" i="10"/>
  <c r="E300" i="10"/>
  <c r="D300" i="10" s="1"/>
  <c r="AX299" i="10"/>
  <c r="AW299" i="10"/>
  <c r="AV299" i="10"/>
  <c r="AU299" i="10"/>
  <c r="AT299" i="10"/>
  <c r="AS299" i="10"/>
  <c r="AR299" i="10"/>
  <c r="AQ299" i="10"/>
  <c r="AP299" i="10"/>
  <c r="AO299" i="10"/>
  <c r="AN299" i="10"/>
  <c r="AM299" i="10"/>
  <c r="AL299" i="10"/>
  <c r="AK299" i="10"/>
  <c r="AJ299" i="10"/>
  <c r="AI299" i="10"/>
  <c r="AH299" i="10"/>
  <c r="AG299" i="10"/>
  <c r="AF299" i="10"/>
  <c r="AE299" i="10"/>
  <c r="AD299" i="10"/>
  <c r="AC299" i="10"/>
  <c r="AB299" i="10"/>
  <c r="AA299" i="10"/>
  <c r="Z299" i="10"/>
  <c r="Y299" i="10"/>
  <c r="X299" i="10"/>
  <c r="W299" i="10"/>
  <c r="V299" i="10"/>
  <c r="U299" i="10"/>
  <c r="T299" i="10"/>
  <c r="S299" i="10"/>
  <c r="R299" i="10"/>
  <c r="Q299" i="10"/>
  <c r="P299" i="10"/>
  <c r="O299" i="10"/>
  <c r="N299" i="10"/>
  <c r="M299" i="10"/>
  <c r="L299" i="10"/>
  <c r="K299" i="10"/>
  <c r="J299" i="10"/>
  <c r="I299" i="10"/>
  <c r="H299" i="10"/>
  <c r="F299" i="10" s="1"/>
  <c r="G299" i="10"/>
  <c r="E299" i="10" s="1"/>
  <c r="D299" i="10" s="1"/>
  <c r="DJ298" i="10"/>
  <c r="DI298" i="10"/>
  <c r="DA298" i="10"/>
  <c r="CZ298" i="10"/>
  <c r="CW298" i="10"/>
  <c r="F298" i="10"/>
  <c r="DG298" i="10" s="1"/>
  <c r="E298" i="10"/>
  <c r="D298" i="10" s="1"/>
  <c r="DJ297" i="10"/>
  <c r="CZ297" i="10"/>
  <c r="CW297" i="10"/>
  <c r="F297" i="10"/>
  <c r="DG297" i="10" s="1"/>
  <c r="E297" i="10"/>
  <c r="D297" i="10"/>
  <c r="DJ296" i="10"/>
  <c r="CZ296" i="10"/>
  <c r="CW296" i="10"/>
  <c r="F296" i="10"/>
  <c r="DG296" i="10" s="1"/>
  <c r="E296" i="10"/>
  <c r="D296" i="10" s="1"/>
  <c r="DJ295" i="10"/>
  <c r="DI295" i="10"/>
  <c r="DH295" i="10"/>
  <c r="CZ295" i="10"/>
  <c r="CX295" i="10"/>
  <c r="CW295" i="10"/>
  <c r="F295" i="10"/>
  <c r="DG295" i="10" s="1"/>
  <c r="E295" i="10"/>
  <c r="D295" i="10" s="1"/>
  <c r="DJ294" i="10"/>
  <c r="DI294" i="10"/>
  <c r="DA294" i="10"/>
  <c r="CZ294" i="10"/>
  <c r="CW294" i="10"/>
  <c r="F294" i="10"/>
  <c r="DG294" i="10" s="1"/>
  <c r="E294" i="10"/>
  <c r="D294" i="10" s="1"/>
  <c r="DL293" i="10"/>
  <c r="DJ293" i="10"/>
  <c r="CZ293" i="10"/>
  <c r="CW293" i="10"/>
  <c r="F293" i="10"/>
  <c r="DG293" i="10" s="1"/>
  <c r="E293" i="10"/>
  <c r="D293" i="10"/>
  <c r="DJ292" i="10"/>
  <c r="DH292" i="10"/>
  <c r="CZ292" i="10"/>
  <c r="CW292" i="10"/>
  <c r="F292" i="10"/>
  <c r="DG292" i="10" s="1"/>
  <c r="E292" i="10"/>
  <c r="D292" i="10" s="1"/>
  <c r="DJ291" i="10"/>
  <c r="DI291" i="10"/>
  <c r="DH291" i="10"/>
  <c r="CZ291" i="10"/>
  <c r="CX291" i="10"/>
  <c r="CW291" i="10"/>
  <c r="F291" i="10"/>
  <c r="DG291" i="10" s="1"/>
  <c r="E291" i="10"/>
  <c r="D291" i="10" s="1"/>
  <c r="DJ290" i="10"/>
  <c r="DI290" i="10"/>
  <c r="DA290" i="10"/>
  <c r="CZ290" i="10"/>
  <c r="CW290" i="10"/>
  <c r="F290" i="10"/>
  <c r="DG290" i="10" s="1"/>
  <c r="E290" i="10"/>
  <c r="D290" i="10" s="1"/>
  <c r="DJ289" i="10"/>
  <c r="CZ289" i="10"/>
  <c r="CW289" i="10"/>
  <c r="F289" i="10"/>
  <c r="DG289" i="10" s="1"/>
  <c r="E289" i="10"/>
  <c r="D289" i="10"/>
  <c r="DJ288" i="10"/>
  <c r="CZ288" i="10"/>
  <c r="CW288" i="10"/>
  <c r="F288" i="10"/>
  <c r="DG288" i="10" s="1"/>
  <c r="E288" i="10"/>
  <c r="D288" i="10" s="1"/>
  <c r="DJ287" i="10"/>
  <c r="DI287" i="10"/>
  <c r="DH287" i="10"/>
  <c r="CZ287" i="10"/>
  <c r="CX287" i="10"/>
  <c r="CW287" i="10"/>
  <c r="F287" i="10"/>
  <c r="DG287" i="10" s="1"/>
  <c r="E287" i="10"/>
  <c r="D287" i="10" s="1"/>
  <c r="DJ286" i="10"/>
  <c r="DI286" i="10"/>
  <c r="DA286" i="10"/>
  <c r="CZ286" i="10"/>
  <c r="CW286" i="10"/>
  <c r="F286" i="10"/>
  <c r="DG286" i="10" s="1"/>
  <c r="E286" i="10"/>
  <c r="D286" i="10" s="1"/>
  <c r="DL285" i="10"/>
  <c r="DJ285" i="10"/>
  <c r="CZ285" i="10"/>
  <c r="CW285" i="10"/>
  <c r="F285" i="10"/>
  <c r="DG285" i="10" s="1"/>
  <c r="E285" i="10"/>
  <c r="D285" i="10"/>
  <c r="DJ284" i="10"/>
  <c r="DH284" i="10"/>
  <c r="CZ284" i="10"/>
  <c r="CW284" i="10"/>
  <c r="F284" i="10"/>
  <c r="DG284" i="10" s="1"/>
  <c r="E284" i="10"/>
  <c r="D284" i="10" s="1"/>
  <c r="DJ283" i="10"/>
  <c r="DI283" i="10"/>
  <c r="DH283" i="10"/>
  <c r="CZ283" i="10"/>
  <c r="CX283" i="10"/>
  <c r="CW283" i="10"/>
  <c r="F283" i="10"/>
  <c r="DG283" i="10" s="1"/>
  <c r="E283" i="10"/>
  <c r="D283" i="10" s="1"/>
  <c r="DJ282" i="10"/>
  <c r="DI282" i="10"/>
  <c r="DA282" i="10"/>
  <c r="CZ282" i="10"/>
  <c r="CW282" i="10"/>
  <c r="F282" i="10"/>
  <c r="DG282" i="10" s="1"/>
  <c r="E282" i="10"/>
  <c r="D282" i="10" s="1"/>
  <c r="DJ281" i="10"/>
  <c r="CZ281" i="10"/>
  <c r="CW281" i="10"/>
  <c r="F281" i="10"/>
  <c r="DG281" i="10" s="1"/>
  <c r="E281" i="10"/>
  <c r="D281" i="10"/>
  <c r="DJ280" i="10"/>
  <c r="CZ280" i="10"/>
  <c r="CW280" i="10"/>
  <c r="F280" i="10"/>
  <c r="DG280" i="10" s="1"/>
  <c r="E280" i="10"/>
  <c r="D280" i="10" s="1"/>
  <c r="DJ279" i="10"/>
  <c r="DI279" i="10"/>
  <c r="DH279" i="10"/>
  <c r="CZ279" i="10"/>
  <c r="CX279" i="10"/>
  <c r="CW279" i="10"/>
  <c r="F279" i="10"/>
  <c r="DG279" i="10" s="1"/>
  <c r="E279" i="10"/>
  <c r="D279" i="10" s="1"/>
  <c r="DJ278" i="10"/>
  <c r="DI278" i="10"/>
  <c r="DA278" i="10"/>
  <c r="CZ278" i="10"/>
  <c r="CW278" i="10"/>
  <c r="F278" i="10"/>
  <c r="DG278" i="10" s="1"/>
  <c r="E278" i="10"/>
  <c r="D278" i="10" s="1"/>
  <c r="DL277" i="10"/>
  <c r="DJ277" i="10"/>
  <c r="CZ277" i="10"/>
  <c r="CW277" i="10"/>
  <c r="F277" i="10"/>
  <c r="DG277" i="10" s="1"/>
  <c r="E277" i="10"/>
  <c r="D277" i="10"/>
  <c r="DJ276" i="10"/>
  <c r="DH276" i="10"/>
  <c r="CZ276" i="10"/>
  <c r="CW276" i="10"/>
  <c r="F276" i="10"/>
  <c r="DG276" i="10" s="1"/>
  <c r="E276" i="10"/>
  <c r="D276" i="10" s="1"/>
  <c r="DJ275" i="10"/>
  <c r="DI275" i="10"/>
  <c r="DH275" i="10"/>
  <c r="CZ275" i="10"/>
  <c r="CX275" i="10"/>
  <c r="CW275" i="10"/>
  <c r="F275" i="10"/>
  <c r="DG275" i="10" s="1"/>
  <c r="E275" i="10"/>
  <c r="D275" i="10" s="1"/>
  <c r="DJ274" i="10"/>
  <c r="CZ274" i="10"/>
  <c r="CW274" i="10"/>
  <c r="F274" i="10"/>
  <c r="DG274" i="10" s="1"/>
  <c r="E274" i="10"/>
  <c r="D274" i="10" s="1"/>
  <c r="DJ273" i="10"/>
  <c r="CZ273" i="10"/>
  <c r="CW273" i="10"/>
  <c r="F273" i="10"/>
  <c r="DG273" i="10" s="1"/>
  <c r="E273" i="10"/>
  <c r="D273" i="10" s="1"/>
  <c r="DJ272" i="10"/>
  <c r="CZ272" i="10"/>
  <c r="CW272" i="10"/>
  <c r="F272" i="10"/>
  <c r="DG272" i="10" s="1"/>
  <c r="E272" i="10"/>
  <c r="D272" i="10" s="1"/>
  <c r="DJ271" i="10"/>
  <c r="CZ271" i="10"/>
  <c r="CW271" i="10"/>
  <c r="F271" i="10"/>
  <c r="DG271" i="10" s="1"/>
  <c r="E271" i="10"/>
  <c r="D271" i="10" s="1"/>
  <c r="DJ270" i="10"/>
  <c r="CZ270" i="10"/>
  <c r="CW270" i="10"/>
  <c r="F270" i="10"/>
  <c r="DG270" i="10" s="1"/>
  <c r="E270" i="10"/>
  <c r="D270" i="10"/>
  <c r="DJ269" i="10"/>
  <c r="DB269" i="10"/>
  <c r="CZ269" i="10"/>
  <c r="CW269" i="10"/>
  <c r="F269" i="10"/>
  <c r="DG269" i="10" s="1"/>
  <c r="E269" i="10"/>
  <c r="D269" i="10" s="1"/>
  <c r="DJ268" i="10"/>
  <c r="CZ268" i="10"/>
  <c r="CW268" i="10"/>
  <c r="F268" i="10"/>
  <c r="DG268" i="10" s="1"/>
  <c r="E268" i="10"/>
  <c r="D268" i="10" s="1"/>
  <c r="DJ267" i="10"/>
  <c r="DB267" i="10"/>
  <c r="CZ267" i="10"/>
  <c r="CW267" i="10"/>
  <c r="F267" i="10"/>
  <c r="DG267" i="10" s="1"/>
  <c r="E267" i="10"/>
  <c r="D267" i="10" s="1"/>
  <c r="DJ266" i="10"/>
  <c r="CZ266" i="10"/>
  <c r="CW266" i="10"/>
  <c r="F266" i="10"/>
  <c r="DG266" i="10" s="1"/>
  <c r="E266" i="10"/>
  <c r="D266" i="10" s="1"/>
  <c r="DJ265" i="10"/>
  <c r="DB265" i="10"/>
  <c r="CZ265" i="10"/>
  <c r="CW265" i="10"/>
  <c r="F265" i="10"/>
  <c r="DG265" i="10" s="1"/>
  <c r="E265" i="10"/>
  <c r="D265" i="10" s="1"/>
  <c r="DJ264" i="10"/>
  <c r="CZ264" i="10"/>
  <c r="CW264" i="10"/>
  <c r="F264" i="10"/>
  <c r="DG264" i="10" s="1"/>
  <c r="E264" i="10"/>
  <c r="D264" i="10" s="1"/>
  <c r="DJ263" i="10"/>
  <c r="CZ263" i="10"/>
  <c r="CW263" i="10"/>
  <c r="F263" i="10"/>
  <c r="DG263" i="10" s="1"/>
  <c r="E263" i="10"/>
  <c r="D263" i="10" s="1"/>
  <c r="DL262" i="10"/>
  <c r="DJ262" i="10"/>
  <c r="DA262" i="10"/>
  <c r="CZ262" i="10"/>
  <c r="CW262" i="10"/>
  <c r="F262" i="10"/>
  <c r="DG262" i="10" s="1"/>
  <c r="E262" i="10"/>
  <c r="D262" i="10"/>
  <c r="DB262" i="10" s="1"/>
  <c r="DJ261" i="10"/>
  <c r="DH261" i="10"/>
  <c r="CZ261" i="10"/>
  <c r="CW261" i="10"/>
  <c r="F261" i="10"/>
  <c r="DG261" i="10" s="1"/>
  <c r="E261" i="10"/>
  <c r="D261" i="10"/>
  <c r="DJ260" i="10"/>
  <c r="CZ260" i="10"/>
  <c r="CW260" i="10"/>
  <c r="F260" i="10"/>
  <c r="DG260" i="10" s="1"/>
  <c r="E260" i="10"/>
  <c r="D260" i="10" s="1"/>
  <c r="CX260" i="10" s="1"/>
  <c r="DJ259" i="10"/>
  <c r="CZ259" i="10"/>
  <c r="CW259" i="10"/>
  <c r="F259" i="10"/>
  <c r="DG259" i="10" s="1"/>
  <c r="E259" i="10"/>
  <c r="D259" i="10" s="1"/>
  <c r="DL258" i="10"/>
  <c r="DJ258" i="10"/>
  <c r="DA258" i="10"/>
  <c r="CZ258" i="10"/>
  <c r="CW258" i="10"/>
  <c r="F258" i="10"/>
  <c r="DG258" i="10" s="1"/>
  <c r="E258" i="10"/>
  <c r="D258" i="10"/>
  <c r="DB258" i="10" s="1"/>
  <c r="DJ257" i="10"/>
  <c r="CZ257" i="10"/>
  <c r="CW257" i="10"/>
  <c r="F257" i="10"/>
  <c r="DG257" i="10" s="1"/>
  <c r="E257" i="10"/>
  <c r="D257" i="10"/>
  <c r="F256" i="10"/>
  <c r="E256" i="10"/>
  <c r="D256" i="10" s="1"/>
  <c r="DB255" i="10"/>
  <c r="F255" i="10"/>
  <c r="E255" i="10"/>
  <c r="D255" i="10" s="1"/>
  <c r="F254" i="10"/>
  <c r="E254" i="10"/>
  <c r="F253" i="10"/>
  <c r="E253" i="10"/>
  <c r="F252" i="10"/>
  <c r="E252" i="10"/>
  <c r="F251" i="10"/>
  <c r="E251" i="10"/>
  <c r="F250" i="10"/>
  <c r="E250" i="10"/>
  <c r="DL249" i="10"/>
  <c r="DA249" i="10"/>
  <c r="CY249" i="10"/>
  <c r="F249" i="10"/>
  <c r="E249" i="10"/>
  <c r="D249" i="10" s="1"/>
  <c r="F248" i="10"/>
  <c r="E248" i="10"/>
  <c r="D248" i="10" s="1"/>
  <c r="F247" i="10"/>
  <c r="E247" i="10"/>
  <c r="F246" i="10"/>
  <c r="E246" i="10"/>
  <c r="F245" i="10"/>
  <c r="E245" i="10"/>
  <c r="D245" i="10" s="1"/>
  <c r="DG244" i="10"/>
  <c r="CW244" i="10"/>
  <c r="F244" i="10"/>
  <c r="E244" i="10"/>
  <c r="D244" i="10"/>
  <c r="F243" i="10"/>
  <c r="CW243" i="10" s="1"/>
  <c r="E243" i="10"/>
  <c r="DK242" i="10"/>
  <c r="DI242" i="10"/>
  <c r="DG242" i="10"/>
  <c r="CX242" i="10"/>
  <c r="CW242" i="10"/>
  <c r="F242" i="10"/>
  <c r="E242" i="10"/>
  <c r="D242" i="10" s="1"/>
  <c r="DI241" i="10"/>
  <c r="DH241" i="10"/>
  <c r="DG241" i="10"/>
  <c r="CX241" i="10"/>
  <c r="F241" i="10"/>
  <c r="CW241" i="10" s="1"/>
  <c r="E241" i="10"/>
  <c r="D241" i="10" s="1"/>
  <c r="DG240" i="10"/>
  <c r="DB240" i="10"/>
  <c r="CW240" i="10"/>
  <c r="F240" i="10"/>
  <c r="E240" i="10"/>
  <c r="D240" i="10"/>
  <c r="DG239" i="10"/>
  <c r="F239" i="10"/>
  <c r="CW239" i="10" s="1"/>
  <c r="E239" i="10"/>
  <c r="DJ238" i="10"/>
  <c r="CZ238" i="10"/>
  <c r="F238" i="10"/>
  <c r="E238" i="10"/>
  <c r="DJ237" i="10"/>
  <c r="CZ237" i="10"/>
  <c r="F237" i="10"/>
  <c r="E237" i="10"/>
  <c r="DJ236" i="10"/>
  <c r="CZ236" i="10"/>
  <c r="F236" i="10"/>
  <c r="E236" i="10"/>
  <c r="DJ235" i="10"/>
  <c r="CZ235" i="10"/>
  <c r="F235" i="10"/>
  <c r="E235" i="10"/>
  <c r="DJ234" i="10"/>
  <c r="CZ234" i="10"/>
  <c r="F234" i="10"/>
  <c r="E234" i="10"/>
  <c r="DJ233" i="10"/>
  <c r="CZ233" i="10"/>
  <c r="F233" i="10"/>
  <c r="E233" i="10"/>
  <c r="DJ232" i="10"/>
  <c r="CZ232" i="10"/>
  <c r="F232" i="10"/>
  <c r="E232" i="10"/>
  <c r="DJ231" i="10"/>
  <c r="CZ231" i="10"/>
  <c r="F231" i="10"/>
  <c r="E231" i="10"/>
  <c r="DJ230" i="10"/>
  <c r="CZ230" i="10"/>
  <c r="F230" i="10"/>
  <c r="E230" i="10"/>
  <c r="DJ229" i="10"/>
  <c r="CZ229" i="10"/>
  <c r="F229" i="10"/>
  <c r="E229" i="10"/>
  <c r="DJ228" i="10"/>
  <c r="CZ228" i="10"/>
  <c r="F228" i="10"/>
  <c r="E228" i="10"/>
  <c r="DJ227" i="10"/>
  <c r="CZ227" i="10"/>
  <c r="F227" i="10"/>
  <c r="E227" i="10"/>
  <c r="DJ226" i="10"/>
  <c r="CZ226" i="10"/>
  <c r="F226" i="10"/>
  <c r="E226" i="10"/>
  <c r="DJ225" i="10"/>
  <c r="CZ225" i="10"/>
  <c r="CW225" i="10"/>
  <c r="F225" i="10"/>
  <c r="DG225" i="10" s="1"/>
  <c r="E225" i="10"/>
  <c r="D225" i="10"/>
  <c r="DL224" i="10"/>
  <c r="DJ224" i="10"/>
  <c r="DH224" i="10"/>
  <c r="DA224" i="10"/>
  <c r="CZ224" i="10"/>
  <c r="CW224" i="10"/>
  <c r="F224" i="10"/>
  <c r="DG224" i="10" s="1"/>
  <c r="E224" i="10"/>
  <c r="D224" i="10"/>
  <c r="DL223" i="10"/>
  <c r="DJ223" i="10"/>
  <c r="DA223" i="10"/>
  <c r="CZ223" i="10"/>
  <c r="CW223" i="10"/>
  <c r="F223" i="10"/>
  <c r="DG223" i="10" s="1"/>
  <c r="E223" i="10"/>
  <c r="D223" i="10"/>
  <c r="DJ222" i="10"/>
  <c r="DI222" i="10"/>
  <c r="CZ222" i="10"/>
  <c r="CW222" i="10"/>
  <c r="F222" i="10"/>
  <c r="DG222" i="10" s="1"/>
  <c r="E222" i="10"/>
  <c r="D222" i="10"/>
  <c r="DJ221" i="10"/>
  <c r="DI221" i="10"/>
  <c r="DH221" i="10"/>
  <c r="CZ221" i="10"/>
  <c r="CW221" i="10"/>
  <c r="F221" i="10"/>
  <c r="DG221" i="10" s="1"/>
  <c r="E221" i="10"/>
  <c r="D221" i="10"/>
  <c r="DL220" i="10"/>
  <c r="DJ220" i="10"/>
  <c r="DH220" i="10"/>
  <c r="DA220" i="10"/>
  <c r="CZ220" i="10"/>
  <c r="CW220" i="10"/>
  <c r="F220" i="10"/>
  <c r="DG220" i="10" s="1"/>
  <c r="E220" i="10"/>
  <c r="D220" i="10"/>
  <c r="DL219" i="10"/>
  <c r="DJ219" i="10"/>
  <c r="DA219" i="10"/>
  <c r="CZ219" i="10"/>
  <c r="CW219" i="10"/>
  <c r="F219" i="10"/>
  <c r="DG219" i="10" s="1"/>
  <c r="E219" i="10"/>
  <c r="D219" i="10"/>
  <c r="F214" i="10"/>
  <c r="E214" i="10"/>
  <c r="D214" i="10" s="1"/>
  <c r="F213" i="10"/>
  <c r="E213" i="10"/>
  <c r="F212" i="10"/>
  <c r="E212" i="10"/>
  <c r="D212" i="10"/>
  <c r="F211" i="10"/>
  <c r="E211" i="10"/>
  <c r="D211" i="10"/>
  <c r="AH206" i="10"/>
  <c r="AD206" i="10"/>
  <c r="AH205" i="10"/>
  <c r="AD205" i="10"/>
  <c r="DK204" i="10"/>
  <c r="AD204" i="10"/>
  <c r="F204" i="10"/>
  <c r="E204" i="10"/>
  <c r="D204" i="10" s="1"/>
  <c r="AD203" i="10"/>
  <c r="F203" i="10"/>
  <c r="E203" i="10"/>
  <c r="D203" i="10" s="1"/>
  <c r="AD202" i="10"/>
  <c r="F202" i="10"/>
  <c r="E202" i="10"/>
  <c r="D202" i="10" s="1"/>
  <c r="AD201" i="10"/>
  <c r="F201" i="10"/>
  <c r="E201" i="10"/>
  <c r="D201" i="10"/>
  <c r="F196" i="10"/>
  <c r="E196" i="10"/>
  <c r="F195" i="10"/>
  <c r="E195" i="10"/>
  <c r="D195" i="10"/>
  <c r="CX195" i="10" s="1"/>
  <c r="DM194" i="10"/>
  <c r="DB194" i="10"/>
  <c r="DA194" i="10"/>
  <c r="F194" i="10"/>
  <c r="E194" i="10"/>
  <c r="D194" i="10"/>
  <c r="DJ193" i="10"/>
  <c r="DI193" i="10"/>
  <c r="F193" i="10"/>
  <c r="E193" i="10"/>
  <c r="D193" i="10"/>
  <c r="DH192" i="10"/>
  <c r="DB192" i="10"/>
  <c r="F192" i="10"/>
  <c r="E192" i="10"/>
  <c r="D192" i="10"/>
  <c r="DM192" i="10" s="1"/>
  <c r="CX191" i="10"/>
  <c r="F191" i="10"/>
  <c r="E191" i="10"/>
  <c r="D191" i="10"/>
  <c r="DL190" i="10"/>
  <c r="F190" i="10"/>
  <c r="E190" i="10"/>
  <c r="D190" i="10" s="1"/>
  <c r="CX189" i="10"/>
  <c r="F189" i="10"/>
  <c r="E189" i="10"/>
  <c r="D189" i="10"/>
  <c r="DH188" i="10"/>
  <c r="DC188" i="10"/>
  <c r="F188" i="10"/>
  <c r="D188" i="10" s="1"/>
  <c r="E188" i="10"/>
  <c r="DM187" i="10"/>
  <c r="DL187" i="10"/>
  <c r="CX187" i="10"/>
  <c r="F187" i="10"/>
  <c r="E187" i="10"/>
  <c r="D187" i="10"/>
  <c r="DI186" i="10"/>
  <c r="DH186" i="10"/>
  <c r="F186" i="10"/>
  <c r="E186" i="10"/>
  <c r="D186" i="10"/>
  <c r="CX186" i="10" s="1"/>
  <c r="DC185" i="10"/>
  <c r="DA185" i="10"/>
  <c r="F185" i="10"/>
  <c r="D185" i="10" s="1"/>
  <c r="E185" i="10"/>
  <c r="DM184" i="10"/>
  <c r="CX184" i="10"/>
  <c r="F184" i="10"/>
  <c r="E184" i="10"/>
  <c r="D184" i="10"/>
  <c r="F183" i="10"/>
  <c r="E183" i="10"/>
  <c r="F182" i="10"/>
  <c r="E182" i="10"/>
  <c r="DJ181" i="10"/>
  <c r="DA181" i="10"/>
  <c r="CZ181" i="10"/>
  <c r="F181" i="10"/>
  <c r="D181" i="10" s="1"/>
  <c r="E181" i="10"/>
  <c r="F180" i="10"/>
  <c r="E180" i="10"/>
  <c r="D180" i="10" s="1"/>
  <c r="F179" i="10"/>
  <c r="E179" i="10"/>
  <c r="D179" i="10" s="1"/>
  <c r="F178" i="10"/>
  <c r="E178" i="10"/>
  <c r="D178" i="10" s="1"/>
  <c r="F177" i="10"/>
  <c r="E177" i="10"/>
  <c r="D177" i="10"/>
  <c r="AW176" i="10"/>
  <c r="AV176" i="10"/>
  <c r="AU176" i="10"/>
  <c r="AT176" i="10"/>
  <c r="AS176" i="10"/>
  <c r="AR176" i="10"/>
  <c r="AQ176" i="10"/>
  <c r="AP176" i="10"/>
  <c r="AO176" i="10"/>
  <c r="AN176" i="10"/>
  <c r="AM176" i="10"/>
  <c r="AL176" i="10"/>
  <c r="AK176" i="10"/>
  <c r="AJ176" i="10"/>
  <c r="AI176" i="10"/>
  <c r="AH176" i="10"/>
  <c r="AG176" i="10"/>
  <c r="AF176" i="10"/>
  <c r="AE176" i="10"/>
  <c r="AD176" i="10"/>
  <c r="AC176" i="10"/>
  <c r="AB176" i="10"/>
  <c r="AA176" i="10"/>
  <c r="Z176" i="10"/>
  <c r="Y176" i="10"/>
  <c r="X176" i="10"/>
  <c r="W176" i="10"/>
  <c r="V176" i="10"/>
  <c r="U176" i="10"/>
  <c r="T176" i="10"/>
  <c r="S176" i="10"/>
  <c r="R176" i="10"/>
  <c r="Q176" i="10"/>
  <c r="P176" i="10"/>
  <c r="O176" i="10"/>
  <c r="N176" i="10"/>
  <c r="M176" i="10"/>
  <c r="L176" i="10"/>
  <c r="K176" i="10"/>
  <c r="J176" i="10"/>
  <c r="I176" i="10"/>
  <c r="H176" i="10"/>
  <c r="G176" i="10"/>
  <c r="E176" i="10" s="1"/>
  <c r="F176" i="10"/>
  <c r="D176" i="10" s="1"/>
  <c r="CY175" i="10"/>
  <c r="CX175" i="10"/>
  <c r="E175" i="10"/>
  <c r="D175" i="10" s="1"/>
  <c r="DH175" i="10" s="1"/>
  <c r="E174" i="10"/>
  <c r="D174" i="10"/>
  <c r="DI173" i="10"/>
  <c r="DC173" i="10"/>
  <c r="CX173" i="10"/>
  <c r="E173" i="10"/>
  <c r="D173" i="10" s="1"/>
  <c r="DJ173" i="10" s="1"/>
  <c r="DL172" i="10"/>
  <c r="DC172" i="10"/>
  <c r="DA172" i="10"/>
  <c r="E172" i="10"/>
  <c r="D172" i="10" s="1"/>
  <c r="DJ171" i="10"/>
  <c r="DI171" i="10"/>
  <c r="DC171" i="10"/>
  <c r="CZ171" i="10"/>
  <c r="CX171" i="10"/>
  <c r="E171" i="10"/>
  <c r="D171" i="10" s="1"/>
  <c r="DH170" i="10"/>
  <c r="F170" i="10"/>
  <c r="D170" i="10" s="1"/>
  <c r="DC170" i="10" s="1"/>
  <c r="DC169" i="10"/>
  <c r="F169" i="10"/>
  <c r="D169" i="10"/>
  <c r="DK168" i="10"/>
  <c r="F168" i="10"/>
  <c r="D168" i="10"/>
  <c r="F167" i="10"/>
  <c r="D167" i="10" s="1"/>
  <c r="F166" i="10"/>
  <c r="D166" i="10" s="1"/>
  <c r="DC165" i="10"/>
  <c r="CZ165" i="10"/>
  <c r="F165" i="10"/>
  <c r="D165" i="10"/>
  <c r="AW164" i="10"/>
  <c r="AV164" i="10"/>
  <c r="AU164" i="10"/>
  <c r="AT164" i="10"/>
  <c r="AS164" i="10"/>
  <c r="AR164" i="10"/>
  <c r="AQ164" i="10"/>
  <c r="AP164" i="10"/>
  <c r="AN164" i="10"/>
  <c r="AL164" i="10"/>
  <c r="AJ164" i="10"/>
  <c r="AH164" i="10"/>
  <c r="F164" i="10" s="1"/>
  <c r="AF164" i="10"/>
  <c r="AD164" i="10"/>
  <c r="D164" i="10"/>
  <c r="DI163" i="10"/>
  <c r="CX163" i="10"/>
  <c r="F163" i="10"/>
  <c r="D163" i="10"/>
  <c r="CY163" i="10" s="1"/>
  <c r="F162" i="10"/>
  <c r="D162" i="10"/>
  <c r="DJ161" i="10"/>
  <c r="DA161" i="10"/>
  <c r="CZ161" i="10"/>
  <c r="F161" i="10"/>
  <c r="D161" i="10" s="1"/>
  <c r="F160" i="10"/>
  <c r="D160" i="10"/>
  <c r="AX155" i="10"/>
  <c r="AW155" i="10"/>
  <c r="AV155" i="10"/>
  <c r="AU155" i="10"/>
  <c r="AT155" i="10"/>
  <c r="AS155" i="10"/>
  <c r="AR155" i="10"/>
  <c r="AQ155" i="10"/>
  <c r="AP155" i="10"/>
  <c r="AO155" i="10"/>
  <c r="AN155" i="10"/>
  <c r="AM155" i="10"/>
  <c r="AL155" i="10"/>
  <c r="AK155" i="10"/>
  <c r="AJ155" i="10"/>
  <c r="AI155" i="10"/>
  <c r="AH155" i="10"/>
  <c r="AG155" i="10"/>
  <c r="AF155" i="10"/>
  <c r="AE155" i="10"/>
  <c r="AD155" i="10"/>
  <c r="AC155" i="10"/>
  <c r="AB155" i="10"/>
  <c r="AA155" i="10"/>
  <c r="Z155" i="10"/>
  <c r="Y155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DK154" i="10"/>
  <c r="DJ154" i="10"/>
  <c r="DG154" i="10"/>
  <c r="DA154" i="10"/>
  <c r="CZ154" i="10"/>
  <c r="CW154" i="10"/>
  <c r="F154" i="10"/>
  <c r="DI154" i="10" s="1"/>
  <c r="E154" i="10"/>
  <c r="D154" i="10"/>
  <c r="DN154" i="10" s="1"/>
  <c r="DK153" i="10"/>
  <c r="DJ153" i="10"/>
  <c r="DG153" i="10"/>
  <c r="DA153" i="10"/>
  <c r="CZ153" i="10"/>
  <c r="CW153" i="10"/>
  <c r="F153" i="10"/>
  <c r="DI153" i="10" s="1"/>
  <c r="E153" i="10"/>
  <c r="D153" i="10"/>
  <c r="DN153" i="10" s="1"/>
  <c r="DK152" i="10"/>
  <c r="DJ152" i="10"/>
  <c r="DG152" i="10"/>
  <c r="DA152" i="10"/>
  <c r="CZ152" i="10"/>
  <c r="CW152" i="10"/>
  <c r="F152" i="10"/>
  <c r="DI152" i="10" s="1"/>
  <c r="E152" i="10"/>
  <c r="D152" i="10"/>
  <c r="DN152" i="10" s="1"/>
  <c r="DK151" i="10"/>
  <c r="DJ151" i="10"/>
  <c r="DG151" i="10"/>
  <c r="DA151" i="10"/>
  <c r="CZ151" i="10"/>
  <c r="CW151" i="10"/>
  <c r="F151" i="10"/>
  <c r="DI151" i="10" s="1"/>
  <c r="E151" i="10"/>
  <c r="D151" i="10"/>
  <c r="DN151" i="10" s="1"/>
  <c r="DK150" i="10"/>
  <c r="DJ150" i="10"/>
  <c r="DG150" i="10"/>
  <c r="DA150" i="10"/>
  <c r="CZ150" i="10"/>
  <c r="CW150" i="10"/>
  <c r="F150" i="10"/>
  <c r="DI150" i="10" s="1"/>
  <c r="E150" i="10"/>
  <c r="D150" i="10"/>
  <c r="DN150" i="10" s="1"/>
  <c r="DK149" i="10"/>
  <c r="DJ149" i="10"/>
  <c r="DG149" i="10"/>
  <c r="DA149" i="10"/>
  <c r="CZ149" i="10"/>
  <c r="CW149" i="10"/>
  <c r="F149" i="10"/>
  <c r="DI149" i="10" s="1"/>
  <c r="E149" i="10"/>
  <c r="D149" i="10"/>
  <c r="DN149" i="10" s="1"/>
  <c r="DK148" i="10"/>
  <c r="DJ148" i="10"/>
  <c r="DG148" i="10"/>
  <c r="DA148" i="10"/>
  <c r="CZ148" i="10"/>
  <c r="CW148" i="10"/>
  <c r="F148" i="10"/>
  <c r="DI148" i="10" s="1"/>
  <c r="E148" i="10"/>
  <c r="D148" i="10"/>
  <c r="DN148" i="10" s="1"/>
  <c r="DK147" i="10"/>
  <c r="DJ147" i="10"/>
  <c r="DG147" i="10"/>
  <c r="DA147" i="10"/>
  <c r="CZ147" i="10"/>
  <c r="CW147" i="10"/>
  <c r="F147" i="10"/>
  <c r="DI147" i="10" s="1"/>
  <c r="E147" i="10"/>
  <c r="D147" i="10"/>
  <c r="DN147" i="10" s="1"/>
  <c r="DK146" i="10"/>
  <c r="DJ146" i="10"/>
  <c r="DG146" i="10"/>
  <c r="DA146" i="10"/>
  <c r="CZ146" i="10"/>
  <c r="CW146" i="10"/>
  <c r="F146" i="10"/>
  <c r="F155" i="10" s="1"/>
  <c r="E146" i="10"/>
  <c r="E155" i="10" s="1"/>
  <c r="D146" i="10"/>
  <c r="DN146" i="10" s="1"/>
  <c r="AW141" i="10"/>
  <c r="AV141" i="10"/>
  <c r="AU141" i="10"/>
  <c r="AT141" i="10"/>
  <c r="AS141" i="10"/>
  <c r="AR141" i="10"/>
  <c r="AQ141" i="10"/>
  <c r="AP141" i="10"/>
  <c r="AO141" i="10"/>
  <c r="AN141" i="10"/>
  <c r="AM141" i="10"/>
  <c r="AL141" i="10"/>
  <c r="AK141" i="10"/>
  <c r="AJ141" i="10"/>
  <c r="AI141" i="10"/>
  <c r="AH141" i="10"/>
  <c r="AG141" i="10"/>
  <c r="AF141" i="10"/>
  <c r="AE141" i="10"/>
  <c r="AD141" i="10"/>
  <c r="AC141" i="10"/>
  <c r="AB141" i="10"/>
  <c r="AA141" i="10"/>
  <c r="Z141" i="10"/>
  <c r="Y141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E141" i="10" s="1"/>
  <c r="D141" i="10" s="1"/>
  <c r="F141" i="10"/>
  <c r="CX141" i="10" s="1"/>
  <c r="DM140" i="10"/>
  <c r="DJ140" i="10"/>
  <c r="DG140" i="10"/>
  <c r="CZ140" i="10"/>
  <c r="CY140" i="10"/>
  <c r="CW140" i="10"/>
  <c r="F140" i="10"/>
  <c r="E140" i="10"/>
  <c r="D140" i="10" s="1"/>
  <c r="DJ139" i="10"/>
  <c r="DG139" i="10"/>
  <c r="CZ139" i="10"/>
  <c r="CW139" i="10"/>
  <c r="F139" i="10"/>
  <c r="E139" i="10"/>
  <c r="DJ138" i="10"/>
  <c r="DG138" i="10"/>
  <c r="CZ138" i="10"/>
  <c r="CW138" i="10"/>
  <c r="F138" i="10"/>
  <c r="E138" i="10"/>
  <c r="DJ137" i="10"/>
  <c r="DG137" i="10"/>
  <c r="CZ137" i="10"/>
  <c r="CW137" i="10"/>
  <c r="F137" i="10"/>
  <c r="E137" i="10"/>
  <c r="DN136" i="10"/>
  <c r="DJ136" i="10"/>
  <c r="DG136" i="10"/>
  <c r="DD136" i="10"/>
  <c r="CZ136" i="10"/>
  <c r="CY136" i="10"/>
  <c r="CW136" i="10"/>
  <c r="F136" i="10"/>
  <c r="E136" i="10"/>
  <c r="D136" i="10" s="1"/>
  <c r="DJ135" i="10"/>
  <c r="DI135" i="10"/>
  <c r="DG135" i="10"/>
  <c r="CZ135" i="10"/>
  <c r="CY135" i="10"/>
  <c r="CW135" i="10"/>
  <c r="F135" i="10"/>
  <c r="E135" i="10"/>
  <c r="D135" i="10" s="1"/>
  <c r="DJ134" i="10"/>
  <c r="DG134" i="10"/>
  <c r="CZ134" i="10"/>
  <c r="CW134" i="10"/>
  <c r="F134" i="10"/>
  <c r="E134" i="10"/>
  <c r="DJ133" i="10"/>
  <c r="DG133" i="10"/>
  <c r="CZ133" i="10"/>
  <c r="CW133" i="10"/>
  <c r="F133" i="10"/>
  <c r="E133" i="10"/>
  <c r="DM132" i="10"/>
  <c r="DJ132" i="10"/>
  <c r="DG132" i="10"/>
  <c r="CZ132" i="10"/>
  <c r="CY132" i="10"/>
  <c r="CW132" i="10"/>
  <c r="F132" i="10"/>
  <c r="E132" i="10"/>
  <c r="D132" i="10" s="1"/>
  <c r="DJ131" i="10"/>
  <c r="DG131" i="10"/>
  <c r="CZ131" i="10"/>
  <c r="CW131" i="10"/>
  <c r="F131" i="10"/>
  <c r="E131" i="10"/>
  <c r="DJ130" i="10"/>
  <c r="DG130" i="10"/>
  <c r="CZ130" i="10"/>
  <c r="CW130" i="10"/>
  <c r="F130" i="10"/>
  <c r="E130" i="10"/>
  <c r="DJ129" i="10"/>
  <c r="DG129" i="10"/>
  <c r="CZ129" i="10"/>
  <c r="CW129" i="10"/>
  <c r="F129" i="10"/>
  <c r="E129" i="10"/>
  <c r="DN128" i="10"/>
  <c r="DJ128" i="10"/>
  <c r="DG128" i="10"/>
  <c r="DD128" i="10"/>
  <c r="CZ128" i="10"/>
  <c r="CY128" i="10"/>
  <c r="CW128" i="10"/>
  <c r="F128" i="10"/>
  <c r="E128" i="10"/>
  <c r="D128" i="10" s="1"/>
  <c r="DJ127" i="10"/>
  <c r="DI127" i="10"/>
  <c r="DG127" i="10"/>
  <c r="CZ127" i="10"/>
  <c r="CY127" i="10"/>
  <c r="CW127" i="10"/>
  <c r="F127" i="10"/>
  <c r="E127" i="10"/>
  <c r="D127" i="10" s="1"/>
  <c r="DJ126" i="10"/>
  <c r="DG126" i="10"/>
  <c r="CZ126" i="10"/>
  <c r="CW126" i="10"/>
  <c r="F126" i="10"/>
  <c r="E126" i="10"/>
  <c r="DJ125" i="10"/>
  <c r="DH125" i="10"/>
  <c r="CZ125" i="10"/>
  <c r="CX125" i="10"/>
  <c r="F125" i="10"/>
  <c r="E125" i="10"/>
  <c r="D125" i="10" s="1"/>
  <c r="DJ124" i="10"/>
  <c r="CZ124" i="10"/>
  <c r="F124" i="10"/>
  <c r="E124" i="10"/>
  <c r="DJ123" i="10"/>
  <c r="DH123" i="10"/>
  <c r="CZ123" i="10"/>
  <c r="CX123" i="10"/>
  <c r="F123" i="10"/>
  <c r="E123" i="10"/>
  <c r="D123" i="10" s="1"/>
  <c r="DJ122" i="10"/>
  <c r="DH122" i="10"/>
  <c r="DA122" i="10"/>
  <c r="CZ122" i="10"/>
  <c r="F122" i="10"/>
  <c r="CX122" i="10" s="1"/>
  <c r="E122" i="10"/>
  <c r="D122" i="10" s="1"/>
  <c r="DN121" i="10"/>
  <c r="DJ121" i="10"/>
  <c r="DH121" i="10"/>
  <c r="CZ121" i="10"/>
  <c r="CX121" i="10"/>
  <c r="F121" i="10"/>
  <c r="E121" i="10"/>
  <c r="D121" i="10" s="1"/>
  <c r="DJ120" i="10"/>
  <c r="DH120" i="10"/>
  <c r="CZ120" i="10"/>
  <c r="F120" i="10"/>
  <c r="CX120" i="10" s="1"/>
  <c r="E120" i="10"/>
  <c r="DN119" i="10"/>
  <c r="DJ119" i="10"/>
  <c r="DH119" i="10"/>
  <c r="DC119" i="10"/>
  <c r="CZ119" i="10"/>
  <c r="CX119" i="10"/>
  <c r="F119" i="10"/>
  <c r="E119" i="10"/>
  <c r="D119" i="10"/>
  <c r="DM119" i="10" s="1"/>
  <c r="DJ118" i="10"/>
  <c r="DH118" i="10"/>
  <c r="DG118" i="10"/>
  <c r="CZ118" i="10"/>
  <c r="CX118" i="10"/>
  <c r="CW118" i="10"/>
  <c r="F118" i="10"/>
  <c r="E118" i="10"/>
  <c r="D118" i="10" s="1"/>
  <c r="DJ117" i="10"/>
  <c r="DH117" i="10"/>
  <c r="CZ117" i="10"/>
  <c r="F117" i="10"/>
  <c r="CX117" i="10" s="1"/>
  <c r="E117" i="10"/>
  <c r="DJ116" i="10"/>
  <c r="DG116" i="10"/>
  <c r="CZ116" i="10"/>
  <c r="CW116" i="10"/>
  <c r="F116" i="10"/>
  <c r="E116" i="10"/>
  <c r="D116" i="10" s="1"/>
  <c r="DJ115" i="10"/>
  <c r="DG115" i="10"/>
  <c r="CZ115" i="10"/>
  <c r="CW115" i="10"/>
  <c r="F115" i="10"/>
  <c r="E115" i="10"/>
  <c r="DJ114" i="10"/>
  <c r="DG114" i="10"/>
  <c r="CZ114" i="10"/>
  <c r="CW114" i="10"/>
  <c r="F114" i="10"/>
  <c r="E114" i="10"/>
  <c r="DJ113" i="10"/>
  <c r="DG113" i="10"/>
  <c r="CZ113" i="10"/>
  <c r="CW113" i="10"/>
  <c r="F113" i="10"/>
  <c r="E113" i="10"/>
  <c r="DJ112" i="10"/>
  <c r="DG112" i="10"/>
  <c r="CZ112" i="10"/>
  <c r="CY112" i="10"/>
  <c r="CW112" i="10"/>
  <c r="F112" i="10"/>
  <c r="E112" i="10"/>
  <c r="D112" i="10" s="1"/>
  <c r="DN112" i="10" s="1"/>
  <c r="DN111" i="10"/>
  <c r="DJ111" i="10"/>
  <c r="DG111" i="10"/>
  <c r="CZ111" i="10"/>
  <c r="CY111" i="10"/>
  <c r="CW111" i="10"/>
  <c r="F111" i="10"/>
  <c r="E111" i="10"/>
  <c r="D111" i="10" s="1"/>
  <c r="DJ110" i="10"/>
  <c r="DG110" i="10"/>
  <c r="CZ110" i="10"/>
  <c r="CW110" i="10"/>
  <c r="F110" i="10"/>
  <c r="E110" i="10"/>
  <c r="DJ109" i="10"/>
  <c r="DG109" i="10"/>
  <c r="CZ109" i="10"/>
  <c r="CW109" i="10"/>
  <c r="F109" i="10"/>
  <c r="E109" i="10"/>
  <c r="DM108" i="10"/>
  <c r="DJ108" i="10"/>
  <c r="DG108" i="10"/>
  <c r="CZ108" i="10"/>
  <c r="CW108" i="10"/>
  <c r="F108" i="10"/>
  <c r="E108" i="10"/>
  <c r="D108" i="10" s="1"/>
  <c r="DJ107" i="10"/>
  <c r="DG107" i="10"/>
  <c r="CZ107" i="10"/>
  <c r="CW107" i="10"/>
  <c r="F107" i="10"/>
  <c r="E107" i="10"/>
  <c r="DJ106" i="10"/>
  <c r="DG106" i="10"/>
  <c r="CZ106" i="10"/>
  <c r="CW106" i="10"/>
  <c r="F106" i="10"/>
  <c r="E106" i="10"/>
  <c r="DJ105" i="10"/>
  <c r="DG105" i="10"/>
  <c r="CZ105" i="10"/>
  <c r="CW105" i="10"/>
  <c r="F105" i="10"/>
  <c r="E105" i="10"/>
  <c r="DJ104" i="10"/>
  <c r="DG104" i="10"/>
  <c r="CZ104" i="10"/>
  <c r="CY104" i="10"/>
  <c r="CW104" i="10"/>
  <c r="F104" i="10"/>
  <c r="E104" i="10"/>
  <c r="D104" i="10" s="1"/>
  <c r="DN104" i="10" s="1"/>
  <c r="DJ103" i="10"/>
  <c r="DG103" i="10"/>
  <c r="CZ103" i="10"/>
  <c r="CW103" i="10"/>
  <c r="F103" i="10"/>
  <c r="E103" i="10"/>
  <c r="D103" i="10" s="1"/>
  <c r="DJ102" i="10"/>
  <c r="DG102" i="10"/>
  <c r="CZ102" i="10"/>
  <c r="CW102" i="10"/>
  <c r="F102" i="10"/>
  <c r="E102" i="10"/>
  <c r="DJ101" i="10"/>
  <c r="DG101" i="10"/>
  <c r="CZ101" i="10"/>
  <c r="CW101" i="10"/>
  <c r="F101" i="10"/>
  <c r="E101" i="10"/>
  <c r="DJ100" i="10"/>
  <c r="DG100" i="10"/>
  <c r="CZ100" i="10"/>
  <c r="CW100" i="10"/>
  <c r="F100" i="10"/>
  <c r="E100" i="10"/>
  <c r="D100" i="10" s="1"/>
  <c r="DJ99" i="10"/>
  <c r="DG99" i="10"/>
  <c r="CZ99" i="10"/>
  <c r="CW99" i="10"/>
  <c r="F99" i="10"/>
  <c r="E99" i="10"/>
  <c r="DH98" i="10"/>
  <c r="DG98" i="10"/>
  <c r="CX98" i="10"/>
  <c r="CW98" i="10"/>
  <c r="F98" i="10"/>
  <c r="E98" i="10"/>
  <c r="D98" i="10"/>
  <c r="DB98" i="10" s="1"/>
  <c r="DJ97" i="10"/>
  <c r="DH97" i="10"/>
  <c r="CZ97" i="10"/>
  <c r="F97" i="10"/>
  <c r="CX97" i="10" s="1"/>
  <c r="E97" i="10"/>
  <c r="DJ96" i="10"/>
  <c r="DG96" i="10"/>
  <c r="CZ96" i="10"/>
  <c r="CY96" i="10"/>
  <c r="CW96" i="10"/>
  <c r="F96" i="10"/>
  <c r="E96" i="10"/>
  <c r="D96" i="10" s="1"/>
  <c r="DN96" i="10" s="1"/>
  <c r="DN95" i="10"/>
  <c r="DJ95" i="10"/>
  <c r="DG95" i="10"/>
  <c r="CZ95" i="10"/>
  <c r="CY95" i="10"/>
  <c r="CW95" i="10"/>
  <c r="F95" i="10"/>
  <c r="E95" i="10"/>
  <c r="D95" i="10" s="1"/>
  <c r="DJ94" i="10"/>
  <c r="DG94" i="10"/>
  <c r="CZ94" i="10"/>
  <c r="CW94" i="10"/>
  <c r="F94" i="10"/>
  <c r="E94" i="10"/>
  <c r="DJ93" i="10"/>
  <c r="DH93" i="10"/>
  <c r="DC93" i="10"/>
  <c r="CZ93" i="10"/>
  <c r="CX93" i="10"/>
  <c r="F93" i="10"/>
  <c r="E93" i="10"/>
  <c r="D93" i="10" s="1"/>
  <c r="DL92" i="10"/>
  <c r="DK92" i="10"/>
  <c r="DJ92" i="10"/>
  <c r="DH92" i="10"/>
  <c r="DG92" i="10"/>
  <c r="DB92" i="10"/>
  <c r="CZ92" i="10"/>
  <c r="CX92" i="10"/>
  <c r="CW92" i="10"/>
  <c r="F92" i="10"/>
  <c r="E92" i="10"/>
  <c r="D92" i="10"/>
  <c r="DJ91" i="10"/>
  <c r="DH91" i="10"/>
  <c r="DG91" i="10"/>
  <c r="CZ91" i="10"/>
  <c r="CX91" i="10"/>
  <c r="CW91" i="10"/>
  <c r="F91" i="10"/>
  <c r="E91" i="10"/>
  <c r="D91" i="10"/>
  <c r="DJ90" i="10"/>
  <c r="DH90" i="10"/>
  <c r="DG90" i="10"/>
  <c r="DA90" i="10"/>
  <c r="CZ90" i="10"/>
  <c r="CX90" i="10"/>
  <c r="CW90" i="10"/>
  <c r="F90" i="10"/>
  <c r="E90" i="10"/>
  <c r="D90" i="10" s="1"/>
  <c r="DJ89" i="10"/>
  <c r="DH89" i="10"/>
  <c r="DG89" i="10"/>
  <c r="CZ89" i="10"/>
  <c r="CX89" i="10"/>
  <c r="CW89" i="10"/>
  <c r="F89" i="10"/>
  <c r="E89" i="10"/>
  <c r="D89" i="10" s="1"/>
  <c r="DJ88" i="10"/>
  <c r="DH88" i="10"/>
  <c r="DG88" i="10"/>
  <c r="CZ88" i="10"/>
  <c r="CX88" i="10"/>
  <c r="CW88" i="10"/>
  <c r="F88" i="10"/>
  <c r="E88" i="10"/>
  <c r="D88" i="10"/>
  <c r="DL88" i="10" s="1"/>
  <c r="D83" i="10"/>
  <c r="D82" i="10"/>
  <c r="DL78" i="10"/>
  <c r="DK78" i="10"/>
  <c r="DJ78" i="10"/>
  <c r="DI78" i="10"/>
  <c r="DH78" i="10"/>
  <c r="DG78" i="10"/>
  <c r="DB78" i="10"/>
  <c r="DA78" i="10"/>
  <c r="CZ78" i="10"/>
  <c r="CY78" i="10"/>
  <c r="K78" i="10" s="1"/>
  <c r="CX78" i="10"/>
  <c r="CW78" i="10"/>
  <c r="DL77" i="10"/>
  <c r="DK77" i="10"/>
  <c r="DJ77" i="10"/>
  <c r="DI77" i="10"/>
  <c r="DH77" i="10"/>
  <c r="DG77" i="10"/>
  <c r="DB77" i="10"/>
  <c r="DA77" i="10"/>
  <c r="CZ77" i="10"/>
  <c r="CY77" i="10"/>
  <c r="CX77" i="10"/>
  <c r="CW77" i="10"/>
  <c r="K77" i="10"/>
  <c r="DL76" i="10"/>
  <c r="DK76" i="10"/>
  <c r="DJ76" i="10"/>
  <c r="DI76" i="10"/>
  <c r="DH76" i="10"/>
  <c r="DG76" i="10"/>
  <c r="DB76" i="10"/>
  <c r="DA76" i="10"/>
  <c r="CZ76" i="10"/>
  <c r="CY76" i="10"/>
  <c r="CX76" i="10"/>
  <c r="CW76" i="10"/>
  <c r="K76" i="10" s="1"/>
  <c r="DL75" i="10"/>
  <c r="DK75" i="10"/>
  <c r="DJ75" i="10"/>
  <c r="DI75" i="10"/>
  <c r="DH75" i="10"/>
  <c r="DG75" i="10"/>
  <c r="DB75" i="10"/>
  <c r="DA75" i="10"/>
  <c r="CZ75" i="10"/>
  <c r="CY75" i="10"/>
  <c r="CX75" i="10"/>
  <c r="CW75" i="10"/>
  <c r="K75" i="10" s="1"/>
  <c r="DL74" i="10"/>
  <c r="DK74" i="10"/>
  <c r="DJ74" i="10"/>
  <c r="DI74" i="10"/>
  <c r="DH74" i="10"/>
  <c r="DG74" i="10"/>
  <c r="DB74" i="10"/>
  <c r="DA74" i="10"/>
  <c r="CZ74" i="10"/>
  <c r="CY74" i="10"/>
  <c r="CX74" i="10"/>
  <c r="CW74" i="10"/>
  <c r="K74" i="10"/>
  <c r="DL73" i="10"/>
  <c r="DK73" i="10"/>
  <c r="DJ73" i="10"/>
  <c r="DI73" i="10"/>
  <c r="DH73" i="10"/>
  <c r="DG73" i="10"/>
  <c r="DB73" i="10"/>
  <c r="DA73" i="10"/>
  <c r="CZ73" i="10"/>
  <c r="CY73" i="10"/>
  <c r="CX73" i="10"/>
  <c r="CW73" i="10"/>
  <c r="K73" i="10" s="1"/>
  <c r="DL72" i="10"/>
  <c r="DK72" i="10"/>
  <c r="DJ72" i="10"/>
  <c r="DI72" i="10"/>
  <c r="DH72" i="10"/>
  <c r="DG72" i="10"/>
  <c r="DB72" i="10"/>
  <c r="DA72" i="10"/>
  <c r="CZ72" i="10"/>
  <c r="CY72" i="10"/>
  <c r="CX72" i="10"/>
  <c r="CW72" i="10"/>
  <c r="DL71" i="10"/>
  <c r="DK71" i="10"/>
  <c r="DJ71" i="10"/>
  <c r="DI71" i="10"/>
  <c r="DH71" i="10"/>
  <c r="DG71" i="10"/>
  <c r="DB71" i="10"/>
  <c r="DA71" i="10"/>
  <c r="CZ71" i="10"/>
  <c r="CY71" i="10"/>
  <c r="CX71" i="10"/>
  <c r="CW71" i="10"/>
  <c r="DL70" i="10"/>
  <c r="DK70" i="10"/>
  <c r="DJ70" i="10"/>
  <c r="DI70" i="10"/>
  <c r="DH70" i="10"/>
  <c r="DG70" i="10"/>
  <c r="DB70" i="10"/>
  <c r="DA70" i="10"/>
  <c r="CZ70" i="10"/>
  <c r="CY70" i="10"/>
  <c r="K70" i="10" s="1"/>
  <c r="CX70" i="10"/>
  <c r="CW70" i="10"/>
  <c r="DL69" i="10"/>
  <c r="DK69" i="10"/>
  <c r="DJ69" i="10"/>
  <c r="DI69" i="10"/>
  <c r="DH69" i="10"/>
  <c r="DG69" i="10"/>
  <c r="DB69" i="10"/>
  <c r="DA69" i="10"/>
  <c r="CZ69" i="10"/>
  <c r="CY69" i="10"/>
  <c r="CX69" i="10"/>
  <c r="CW69" i="10"/>
  <c r="K69" i="10"/>
  <c r="DL68" i="10"/>
  <c r="DK68" i="10"/>
  <c r="DJ68" i="10"/>
  <c r="DI68" i="10"/>
  <c r="DH68" i="10"/>
  <c r="DG68" i="10"/>
  <c r="DB68" i="10"/>
  <c r="DA68" i="10"/>
  <c r="CZ68" i="10"/>
  <c r="CY68" i="10"/>
  <c r="CX68" i="10"/>
  <c r="CW68" i="10"/>
  <c r="K68" i="10" s="1"/>
  <c r="DL67" i="10"/>
  <c r="DK67" i="10"/>
  <c r="DJ67" i="10"/>
  <c r="DI67" i="10"/>
  <c r="DH67" i="10"/>
  <c r="DG67" i="10"/>
  <c r="DB67" i="10"/>
  <c r="DA67" i="10"/>
  <c r="CZ67" i="10"/>
  <c r="CY67" i="10"/>
  <c r="CX67" i="10"/>
  <c r="CW67" i="10"/>
  <c r="K67" i="10" s="1"/>
  <c r="AX64" i="10"/>
  <c r="AW64" i="10"/>
  <c r="AV64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DO63" i="10"/>
  <c r="DJ63" i="10"/>
  <c r="DG63" i="10"/>
  <c r="CZ63" i="10"/>
  <c r="CW63" i="10"/>
  <c r="F63" i="10"/>
  <c r="E63" i="10"/>
  <c r="D63" i="10" s="1"/>
  <c r="DN62" i="10"/>
  <c r="DJ62" i="10"/>
  <c r="DI62" i="10"/>
  <c r="DG62" i="10"/>
  <c r="DD62" i="10"/>
  <c r="DA62" i="10"/>
  <c r="CZ62" i="10"/>
  <c r="CW62" i="10"/>
  <c r="F62" i="10"/>
  <c r="DH62" i="10" s="1"/>
  <c r="E62" i="10"/>
  <c r="D62" i="10"/>
  <c r="DJ61" i="10"/>
  <c r="DH61" i="10"/>
  <c r="DG61" i="10"/>
  <c r="CZ61" i="10"/>
  <c r="CY61" i="10"/>
  <c r="CW61" i="10"/>
  <c r="F61" i="10"/>
  <c r="E61" i="10"/>
  <c r="AX60" i="10"/>
  <c r="AW60" i="10"/>
  <c r="AV60" i="10"/>
  <c r="AU60" i="10"/>
  <c r="AT60" i="10"/>
  <c r="AS60" i="10"/>
  <c r="AR60" i="10"/>
  <c r="AQ60" i="10"/>
  <c r="AP60" i="10"/>
  <c r="AO60" i="10"/>
  <c r="AN60" i="10"/>
  <c r="AM60" i="10"/>
  <c r="AL60" i="10"/>
  <c r="AK60" i="10"/>
  <c r="AJ60" i="10"/>
  <c r="AI60" i="10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DJ59" i="10"/>
  <c r="DG59" i="10"/>
  <c r="CZ59" i="10"/>
  <c r="CW59" i="10"/>
  <c r="F59" i="10"/>
  <c r="E59" i="10"/>
  <c r="DJ58" i="10"/>
  <c r="DI58" i="10"/>
  <c r="DG58" i="10"/>
  <c r="CZ58" i="10"/>
  <c r="CX58" i="10"/>
  <c r="CW58" i="10"/>
  <c r="F58" i="10"/>
  <c r="DH58" i="10" s="1"/>
  <c r="E58" i="10"/>
  <c r="D58" i="10" s="1"/>
  <c r="DM57" i="10"/>
  <c r="DJ57" i="10"/>
  <c r="DI57" i="10"/>
  <c r="DH57" i="10"/>
  <c r="DG57" i="10"/>
  <c r="DB57" i="10"/>
  <c r="CZ57" i="10"/>
  <c r="CX57" i="10"/>
  <c r="CW57" i="10"/>
  <c r="F57" i="10"/>
  <c r="CY57" i="10" s="1"/>
  <c r="E57" i="10"/>
  <c r="D57" i="10" s="1"/>
  <c r="DJ56" i="10"/>
  <c r="DI56" i="10"/>
  <c r="DG56" i="10"/>
  <c r="DD56" i="10"/>
  <c r="CZ56" i="10"/>
  <c r="CX56" i="10"/>
  <c r="CW56" i="10"/>
  <c r="F56" i="10"/>
  <c r="DH56" i="10" s="1"/>
  <c r="E56" i="10"/>
  <c r="D56" i="10" s="1"/>
  <c r="DJ55" i="10"/>
  <c r="DI55" i="10"/>
  <c r="DH55" i="10"/>
  <c r="DG55" i="10"/>
  <c r="CZ55" i="10"/>
  <c r="CX55" i="10"/>
  <c r="CW55" i="10"/>
  <c r="F55" i="10"/>
  <c r="E55" i="10"/>
  <c r="AX54" i="10"/>
  <c r="AW54" i="10"/>
  <c r="AV54" i="10"/>
  <c r="AU54" i="10"/>
  <c r="AT54" i="10"/>
  <c r="AS54" i="10"/>
  <c r="AR54" i="10"/>
  <c r="AQ54" i="10"/>
  <c r="AP54" i="10"/>
  <c r="AO54" i="10"/>
  <c r="AN54" i="10"/>
  <c r="AM54" i="10"/>
  <c r="AL54" i="10"/>
  <c r="AK54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DJ53" i="10"/>
  <c r="DI53" i="10"/>
  <c r="DH53" i="10"/>
  <c r="DG53" i="10"/>
  <c r="CZ53" i="10"/>
  <c r="CY53" i="10"/>
  <c r="CW53" i="10"/>
  <c r="F53" i="10"/>
  <c r="CX53" i="10" s="1"/>
  <c r="E53" i="10"/>
  <c r="D53" i="10" s="1"/>
  <c r="DJ52" i="10"/>
  <c r="DI52" i="10"/>
  <c r="DG52" i="10"/>
  <c r="DD52" i="10"/>
  <c r="DC52" i="10"/>
  <c r="CZ52" i="10"/>
  <c r="CY52" i="10"/>
  <c r="CW52" i="10"/>
  <c r="F52" i="10"/>
  <c r="CX52" i="10" s="1"/>
  <c r="E52" i="10"/>
  <c r="D52" i="10" s="1"/>
  <c r="DM52" i="10" s="1"/>
  <c r="DJ51" i="10"/>
  <c r="DI51" i="10"/>
  <c r="DG51" i="10"/>
  <c r="CZ51" i="10"/>
  <c r="CX51" i="10"/>
  <c r="CW51" i="10"/>
  <c r="F51" i="10"/>
  <c r="DH51" i="10" s="1"/>
  <c r="E51" i="10"/>
  <c r="D51" i="10" s="1"/>
  <c r="DJ50" i="10"/>
  <c r="DG50" i="10"/>
  <c r="CZ50" i="10"/>
  <c r="CY50" i="10"/>
  <c r="CW50" i="10"/>
  <c r="F50" i="10"/>
  <c r="CX50" i="10" s="1"/>
  <c r="E50" i="10"/>
  <c r="D50" i="10" s="1"/>
  <c r="DD50" i="10" s="1"/>
  <c r="DO49" i="10"/>
  <c r="DJ49" i="10"/>
  <c r="DI49" i="10"/>
  <c r="DG49" i="10"/>
  <c r="DB49" i="10"/>
  <c r="DA49" i="10"/>
  <c r="CZ49" i="10"/>
  <c r="CX49" i="10"/>
  <c r="CW49" i="10"/>
  <c r="F49" i="10"/>
  <c r="DH49" i="10" s="1"/>
  <c r="E49" i="10"/>
  <c r="D49" i="10"/>
  <c r="DN49" i="10" s="1"/>
  <c r="DJ48" i="10"/>
  <c r="DH48" i="10"/>
  <c r="DG48" i="10"/>
  <c r="CZ48" i="10"/>
  <c r="CY48" i="10"/>
  <c r="CW48" i="10"/>
  <c r="F48" i="10"/>
  <c r="E48" i="10"/>
  <c r="DK47" i="10"/>
  <c r="DJ47" i="10"/>
  <c r="DI47" i="10"/>
  <c r="DG47" i="10"/>
  <c r="DE47" i="10"/>
  <c r="DB47" i="10"/>
  <c r="CZ47" i="10"/>
  <c r="CX47" i="10"/>
  <c r="CW47" i="10"/>
  <c r="F47" i="10"/>
  <c r="DH47" i="10" s="1"/>
  <c r="E47" i="10"/>
  <c r="D47" i="10"/>
  <c r="AX46" i="10"/>
  <c r="AW46" i="10"/>
  <c r="AV46" i="10"/>
  <c r="AU46" i="10"/>
  <c r="AT46" i="10"/>
  <c r="AS46" i="10"/>
  <c r="AR46" i="10"/>
  <c r="AQ46" i="10"/>
  <c r="AP46" i="10"/>
  <c r="AO46" i="10"/>
  <c r="AN46" i="10"/>
  <c r="AM46" i="10"/>
  <c r="AL46" i="10"/>
  <c r="AK46" i="10"/>
  <c r="AJ46" i="10"/>
  <c r="AI46" i="10"/>
  <c r="AH46" i="10"/>
  <c r="AG46" i="10"/>
  <c r="AF46" i="10"/>
  <c r="AE46" i="10"/>
  <c r="AD46" i="10"/>
  <c r="AC46" i="10"/>
  <c r="AB46" i="10"/>
  <c r="AA46" i="10"/>
  <c r="Z46" i="10"/>
  <c r="Y46" i="10"/>
  <c r="X46" i="10"/>
  <c r="W46" i="10"/>
  <c r="V46" i="10"/>
  <c r="U46" i="10"/>
  <c r="T46" i="10"/>
  <c r="F46" i="10" s="1"/>
  <c r="S46" i="10"/>
  <c r="E46" i="10" s="1"/>
  <c r="D46" i="10"/>
  <c r="DK45" i="10"/>
  <c r="DG45" i="10"/>
  <c r="CW45" i="10"/>
  <c r="F45" i="10"/>
  <c r="DI45" i="10" s="1"/>
  <c r="E45" i="10"/>
  <c r="D45" i="10"/>
  <c r="DK44" i="10"/>
  <c r="DJ44" i="10"/>
  <c r="DG44" i="10"/>
  <c r="DC44" i="10"/>
  <c r="DB44" i="10"/>
  <c r="CZ44" i="10"/>
  <c r="CY44" i="10"/>
  <c r="CX44" i="10"/>
  <c r="CW44" i="10"/>
  <c r="F44" i="10"/>
  <c r="DI44" i="10" s="1"/>
  <c r="E44" i="10"/>
  <c r="D44" i="10" s="1"/>
  <c r="DO44" i="10" s="1"/>
  <c r="DN43" i="10"/>
  <c r="DM43" i="10"/>
  <c r="DI43" i="10"/>
  <c r="DH43" i="10"/>
  <c r="DC43" i="10"/>
  <c r="DB43" i="10"/>
  <c r="CX43" i="10"/>
  <c r="F43" i="10"/>
  <c r="CY43" i="10" s="1"/>
  <c r="E43" i="10"/>
  <c r="D43" i="10"/>
  <c r="DO42" i="10"/>
  <c r="DL42" i="10"/>
  <c r="DK42" i="10"/>
  <c r="DG42" i="10"/>
  <c r="DE42" i="10"/>
  <c r="DB42" i="10"/>
  <c r="DA42" i="10"/>
  <c r="CW42" i="10"/>
  <c r="F42" i="10"/>
  <c r="DI42" i="10" s="1"/>
  <c r="E42" i="10"/>
  <c r="D42" i="10"/>
  <c r="DL41" i="10"/>
  <c r="DK41" i="10"/>
  <c r="DJ41" i="10"/>
  <c r="DG41" i="10"/>
  <c r="DC41" i="10"/>
  <c r="CZ41" i="10"/>
  <c r="CY41" i="10"/>
  <c r="CX41" i="10"/>
  <c r="CW41" i="10"/>
  <c r="F41" i="10"/>
  <c r="DI41" i="10" s="1"/>
  <c r="E41" i="10"/>
  <c r="D41" i="10" s="1"/>
  <c r="AX36" i="10"/>
  <c r="AW36" i="10"/>
  <c r="AV36" i="10"/>
  <c r="AU36" i="10"/>
  <c r="AT36" i="10"/>
  <c r="AS36" i="10"/>
  <c r="AR36" i="10"/>
  <c r="AQ36" i="10"/>
  <c r="AP36" i="10"/>
  <c r="AO36" i="10"/>
  <c r="AN36" i="10"/>
  <c r="AM36" i="10"/>
  <c r="AL36" i="10"/>
  <c r="AK36" i="10"/>
  <c r="AJ36" i="10"/>
  <c r="AI36" i="10"/>
  <c r="AH36" i="10"/>
  <c r="AG36" i="10"/>
  <c r="AF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DL35" i="10"/>
  <c r="DJ35" i="10"/>
  <c r="DH35" i="10"/>
  <c r="DG35" i="10"/>
  <c r="DC35" i="10"/>
  <c r="DB35" i="10"/>
  <c r="CZ35" i="10"/>
  <c r="CX35" i="10"/>
  <c r="CW35" i="10"/>
  <c r="F35" i="10"/>
  <c r="DI35" i="10" s="1"/>
  <c r="E35" i="10"/>
  <c r="D35" i="10"/>
  <c r="DM34" i="10"/>
  <c r="DL34" i="10"/>
  <c r="DJ34" i="10"/>
  <c r="DH34" i="10"/>
  <c r="DG34" i="10"/>
  <c r="DC34" i="10"/>
  <c r="CZ34" i="10"/>
  <c r="CX34" i="10"/>
  <c r="CW34" i="10"/>
  <c r="F34" i="10"/>
  <c r="DI34" i="10" s="1"/>
  <c r="E34" i="10"/>
  <c r="D34" i="10"/>
  <c r="DJ33" i="10"/>
  <c r="DH33" i="10"/>
  <c r="DG33" i="10"/>
  <c r="CZ33" i="10"/>
  <c r="CX33" i="10"/>
  <c r="CW33" i="10"/>
  <c r="F33" i="10"/>
  <c r="DI33" i="10" s="1"/>
  <c r="E33" i="10"/>
  <c r="D33" i="10"/>
  <c r="DJ32" i="10"/>
  <c r="DH32" i="10"/>
  <c r="DG32" i="10"/>
  <c r="DB32" i="10"/>
  <c r="CZ32" i="10"/>
  <c r="CX32" i="10"/>
  <c r="CW32" i="10"/>
  <c r="F32" i="10"/>
  <c r="DI32" i="10" s="1"/>
  <c r="E32" i="10"/>
  <c r="D32" i="10" s="1"/>
  <c r="DL31" i="10"/>
  <c r="DJ31" i="10"/>
  <c r="DH31" i="10"/>
  <c r="DG31" i="10"/>
  <c r="DC31" i="10"/>
  <c r="DB31" i="10"/>
  <c r="CZ31" i="10"/>
  <c r="CX31" i="10"/>
  <c r="CW31" i="10"/>
  <c r="F31" i="10"/>
  <c r="DI31" i="10" s="1"/>
  <c r="E31" i="10"/>
  <c r="D31" i="10"/>
  <c r="DL30" i="10"/>
  <c r="DJ30" i="10"/>
  <c r="DH30" i="10"/>
  <c r="DG30" i="10"/>
  <c r="DC30" i="10"/>
  <c r="CZ30" i="10"/>
  <c r="CX30" i="10"/>
  <c r="CW30" i="10"/>
  <c r="F30" i="10"/>
  <c r="DI30" i="10" s="1"/>
  <c r="E30" i="10"/>
  <c r="D30" i="10"/>
  <c r="DM30" i="10" s="1"/>
  <c r="DJ29" i="10"/>
  <c r="DH29" i="10"/>
  <c r="DG29" i="10"/>
  <c r="CZ29" i="10"/>
  <c r="CX29" i="10"/>
  <c r="CW29" i="10"/>
  <c r="F29" i="10"/>
  <c r="DI29" i="10" s="1"/>
  <c r="E29" i="10"/>
  <c r="D29" i="10"/>
  <c r="DM29" i="10" s="1"/>
  <c r="DJ28" i="10"/>
  <c r="DH28" i="10"/>
  <c r="DG28" i="10"/>
  <c r="CZ28" i="10"/>
  <c r="CX28" i="10"/>
  <c r="CW28" i="10"/>
  <c r="F28" i="10"/>
  <c r="DI28" i="10" s="1"/>
  <c r="E28" i="10"/>
  <c r="D28" i="10" s="1"/>
  <c r="DL27" i="10"/>
  <c r="DJ27" i="10"/>
  <c r="DH27" i="10"/>
  <c r="DG27" i="10"/>
  <c r="DC27" i="10"/>
  <c r="DB27" i="10"/>
  <c r="CZ27" i="10"/>
  <c r="CX27" i="10"/>
  <c r="CW27" i="10"/>
  <c r="F27" i="10"/>
  <c r="DI27" i="10" s="1"/>
  <c r="E27" i="10"/>
  <c r="D27" i="10"/>
  <c r="DJ26" i="10"/>
  <c r="DH26" i="10"/>
  <c r="DG26" i="10"/>
  <c r="CZ26" i="10"/>
  <c r="CX26" i="10"/>
  <c r="CW26" i="10"/>
  <c r="F26" i="10"/>
  <c r="DI26" i="10" s="1"/>
  <c r="E26" i="10"/>
  <c r="D26" i="10"/>
  <c r="DL26" i="10" s="1"/>
  <c r="DJ25" i="10"/>
  <c r="DH25" i="10"/>
  <c r="DG25" i="10"/>
  <c r="CZ25" i="10"/>
  <c r="CX25" i="10"/>
  <c r="CW25" i="10"/>
  <c r="F25" i="10"/>
  <c r="DI25" i="10" s="1"/>
  <c r="E25" i="10"/>
  <c r="D25" i="10" s="1"/>
  <c r="DJ24" i="10"/>
  <c r="DH24" i="10"/>
  <c r="DG24" i="10"/>
  <c r="CZ24" i="10"/>
  <c r="CX24" i="10"/>
  <c r="CW24" i="10"/>
  <c r="F24" i="10"/>
  <c r="DI24" i="10" s="1"/>
  <c r="E24" i="10"/>
  <c r="D24" i="10" s="1"/>
  <c r="DB24" i="10" s="1"/>
  <c r="DL23" i="10"/>
  <c r="DJ23" i="10"/>
  <c r="DH23" i="10"/>
  <c r="DG23" i="10"/>
  <c r="DC23" i="10"/>
  <c r="DB23" i="10"/>
  <c r="CZ23" i="10"/>
  <c r="CX23" i="10"/>
  <c r="CW23" i="10"/>
  <c r="F23" i="10"/>
  <c r="DI23" i="10" s="1"/>
  <c r="E23" i="10"/>
  <c r="D23" i="10"/>
  <c r="DM22" i="10"/>
  <c r="DJ22" i="10"/>
  <c r="DH22" i="10"/>
  <c r="DG22" i="10"/>
  <c r="CZ22" i="10"/>
  <c r="CX22" i="10"/>
  <c r="CW22" i="10"/>
  <c r="F22" i="10"/>
  <c r="DI22" i="10" s="1"/>
  <c r="E22" i="10"/>
  <c r="D22" i="10"/>
  <c r="DJ21" i="10"/>
  <c r="DH21" i="10"/>
  <c r="DG21" i="10"/>
  <c r="CZ21" i="10"/>
  <c r="CX21" i="10"/>
  <c r="CW21" i="10"/>
  <c r="F21" i="10"/>
  <c r="DI21" i="10" s="1"/>
  <c r="E21" i="10"/>
  <c r="D21" i="10" s="1"/>
  <c r="DJ20" i="10"/>
  <c r="DH20" i="10"/>
  <c r="DG20" i="10"/>
  <c r="DB20" i="10"/>
  <c r="CZ20" i="10"/>
  <c r="CX20" i="10"/>
  <c r="CW20" i="10"/>
  <c r="F20" i="10"/>
  <c r="DI20" i="10" s="1"/>
  <c r="E20" i="10"/>
  <c r="D20" i="10" s="1"/>
  <c r="DL19" i="10"/>
  <c r="DJ19" i="10"/>
  <c r="DH19" i="10"/>
  <c r="DG19" i="10"/>
  <c r="DC19" i="10"/>
  <c r="DB19" i="10"/>
  <c r="CZ19" i="10"/>
  <c r="CX19" i="10"/>
  <c r="CW19" i="10"/>
  <c r="F19" i="10"/>
  <c r="F36" i="10" s="1"/>
  <c r="E19" i="10"/>
  <c r="D19" i="10"/>
  <c r="DJ15" i="10"/>
  <c r="DG15" i="10"/>
  <c r="CZ15" i="10"/>
  <c r="CW15" i="10"/>
  <c r="F15" i="10"/>
  <c r="DH15" i="10" s="1"/>
  <c r="E15" i="10"/>
  <c r="D15" i="10" s="1"/>
  <c r="DJ14" i="10"/>
  <c r="DI14" i="10"/>
  <c r="DG14" i="10"/>
  <c r="CZ14" i="10"/>
  <c r="CX14" i="10"/>
  <c r="CW14" i="10"/>
  <c r="F14" i="10"/>
  <c r="DH14" i="10" s="1"/>
  <c r="E14" i="10"/>
  <c r="D14" i="10"/>
  <c r="DJ13" i="10"/>
  <c r="DI13" i="10"/>
  <c r="DH13" i="10"/>
  <c r="DG13" i="10"/>
  <c r="CZ13" i="10"/>
  <c r="CW13" i="10"/>
  <c r="F13" i="10"/>
  <c r="E13" i="10"/>
  <c r="DN12" i="10"/>
  <c r="DJ12" i="10"/>
  <c r="DI12" i="10"/>
  <c r="DG12" i="10"/>
  <c r="CZ12" i="10"/>
  <c r="CX12" i="10"/>
  <c r="CW12" i="10"/>
  <c r="F12" i="10"/>
  <c r="DH12" i="10" s="1"/>
  <c r="E12" i="10"/>
  <c r="D12" i="10"/>
  <c r="A5" i="10"/>
  <c r="A4" i="10"/>
  <c r="A3" i="10"/>
  <c r="A2" i="10"/>
  <c r="DO25" i="10" l="1"/>
  <c r="DE25" i="10"/>
  <c r="DN25" i="10"/>
  <c r="DD25" i="10"/>
  <c r="DL25" i="10"/>
  <c r="DC25" i="10"/>
  <c r="DB25" i="10"/>
  <c r="AY25" i="10" s="1"/>
  <c r="DM25" i="10"/>
  <c r="DN118" i="10"/>
  <c r="DD118" i="10"/>
  <c r="DM118" i="10"/>
  <c r="DI118" i="10"/>
  <c r="DC118" i="10"/>
  <c r="CY118" i="10"/>
  <c r="AX118" i="10" s="1"/>
  <c r="DK118" i="10"/>
  <c r="DB118" i="10"/>
  <c r="DA118" i="10"/>
  <c r="DL118" i="10"/>
  <c r="DO21" i="10"/>
  <c r="DE21" i="10"/>
  <c r="DN21" i="10"/>
  <c r="DD21" i="10"/>
  <c r="DB21" i="10"/>
  <c r="DL21" i="10"/>
  <c r="DC21" i="10"/>
  <c r="DM21" i="10"/>
  <c r="DO53" i="10"/>
  <c r="DK53" i="10"/>
  <c r="DB53" i="10"/>
  <c r="DL53" i="10"/>
  <c r="DA53" i="10"/>
  <c r="AY53" i="10" s="1"/>
  <c r="DE53" i="10"/>
  <c r="DC53" i="10"/>
  <c r="DD53" i="10"/>
  <c r="DN53" i="10"/>
  <c r="DM53" i="10"/>
  <c r="DM14" i="10"/>
  <c r="DD14" i="10"/>
  <c r="DL14" i="10"/>
  <c r="DC14" i="10"/>
  <c r="DO14" i="10"/>
  <c r="DA14" i="10"/>
  <c r="DN14" i="10"/>
  <c r="DO28" i="10"/>
  <c r="DE28" i="10"/>
  <c r="DN28" i="10"/>
  <c r="DD28" i="10"/>
  <c r="DM28" i="10"/>
  <c r="DL28" i="10"/>
  <c r="DC28" i="10"/>
  <c r="DH94" i="10"/>
  <c r="CX94" i="10"/>
  <c r="DL100" i="10"/>
  <c r="DB100" i="10"/>
  <c r="DK100" i="10"/>
  <c r="DA100" i="10"/>
  <c r="DC100" i="10"/>
  <c r="DI100" i="10"/>
  <c r="CY100" i="10"/>
  <c r="DD100" i="10"/>
  <c r="DN100" i="10"/>
  <c r="DH107" i="10"/>
  <c r="CX107" i="10"/>
  <c r="DL116" i="10"/>
  <c r="DB116" i="10"/>
  <c r="DK116" i="10"/>
  <c r="DA116" i="10"/>
  <c r="DC116" i="10"/>
  <c r="DI116" i="10"/>
  <c r="CY116" i="10"/>
  <c r="DL123" i="10"/>
  <c r="DA123" i="10"/>
  <c r="DK123" i="10"/>
  <c r="DD123" i="10"/>
  <c r="DN123" i="10"/>
  <c r="CY123" i="10"/>
  <c r="DM123" i="10"/>
  <c r="DC123" i="10"/>
  <c r="DI123" i="10"/>
  <c r="DB123" i="10"/>
  <c r="DL125" i="10"/>
  <c r="DA125" i="10"/>
  <c r="DK125" i="10"/>
  <c r="DD125" i="10"/>
  <c r="DI125" i="10"/>
  <c r="DN125" i="10"/>
  <c r="CY125" i="10"/>
  <c r="AX125" i="10" s="1"/>
  <c r="DH130" i="10"/>
  <c r="CX130" i="10"/>
  <c r="DK162" i="10"/>
  <c r="DC162" i="10"/>
  <c r="CX162" i="10"/>
  <c r="DJ162" i="10"/>
  <c r="DA162" i="10"/>
  <c r="CZ162" i="10"/>
  <c r="DM162" i="10"/>
  <c r="CY162" i="10"/>
  <c r="DH162" i="10"/>
  <c r="DI162" i="10"/>
  <c r="DM12" i="10"/>
  <c r="DD12" i="10"/>
  <c r="DL12" i="10"/>
  <c r="DC12" i="10"/>
  <c r="DB12" i="10"/>
  <c r="DO12" i="10"/>
  <c r="DA12" i="10"/>
  <c r="DO22" i="10"/>
  <c r="DE22" i="10"/>
  <c r="DN22" i="10"/>
  <c r="DD22" i="10"/>
  <c r="DB22" i="10"/>
  <c r="DB28" i="10"/>
  <c r="DM51" i="10"/>
  <c r="DD51" i="10"/>
  <c r="DL51" i="10"/>
  <c r="DC51" i="10"/>
  <c r="DB51" i="10"/>
  <c r="DK51" i="10"/>
  <c r="DE51" i="10"/>
  <c r="DN63" i="10"/>
  <c r="DE63" i="10"/>
  <c r="DA63" i="10"/>
  <c r="DM63" i="10"/>
  <c r="DD63" i="10"/>
  <c r="DK63" i="10"/>
  <c r="DC63" i="10"/>
  <c r="DB63" i="10"/>
  <c r="DC125" i="10"/>
  <c r="DL140" i="10"/>
  <c r="DB140" i="10"/>
  <c r="DK140" i="10"/>
  <c r="DA140" i="10"/>
  <c r="DC140" i="10"/>
  <c r="DI140" i="10"/>
  <c r="DN140" i="10"/>
  <c r="DD140" i="10"/>
  <c r="DK166" i="10"/>
  <c r="DC166" i="10"/>
  <c r="CY166" i="10"/>
  <c r="DJ166" i="10"/>
  <c r="DB166" i="10"/>
  <c r="CX166" i="10"/>
  <c r="AX166" i="10" s="1"/>
  <c r="DL166" i="10"/>
  <c r="CZ166" i="10"/>
  <c r="DI166" i="10"/>
  <c r="DH166" i="10"/>
  <c r="DM166" i="10"/>
  <c r="DA166" i="10"/>
  <c r="DK203" i="10"/>
  <c r="DJ203" i="10"/>
  <c r="CX203" i="10"/>
  <c r="CZ203" i="10"/>
  <c r="CX13" i="10"/>
  <c r="CY13" i="10"/>
  <c r="DB14" i="10"/>
  <c r="DO20" i="10"/>
  <c r="DE20" i="10"/>
  <c r="DN20" i="10"/>
  <c r="DD20" i="10"/>
  <c r="DL20" i="10"/>
  <c r="DM20" i="10"/>
  <c r="DC20" i="10"/>
  <c r="DC26" i="10"/>
  <c r="DO34" i="10"/>
  <c r="DE34" i="10"/>
  <c r="DN34" i="10"/>
  <c r="DD34" i="10"/>
  <c r="AY34" i="10" s="1"/>
  <c r="DB34" i="10"/>
  <c r="E36" i="10"/>
  <c r="DN45" i="10"/>
  <c r="DD45" i="10"/>
  <c r="DM45" i="10"/>
  <c r="DC45" i="10"/>
  <c r="DL45" i="10"/>
  <c r="DB45" i="10"/>
  <c r="DO45" i="10"/>
  <c r="DE45" i="10"/>
  <c r="DA45" i="10"/>
  <c r="DM47" i="10"/>
  <c r="DD47" i="10"/>
  <c r="DL47" i="10"/>
  <c r="DC47" i="10"/>
  <c r="DN47" i="10"/>
  <c r="DO47" i="10"/>
  <c r="DA47" i="10"/>
  <c r="E54" i="10"/>
  <c r="DA51" i="10"/>
  <c r="DN51" i="10"/>
  <c r="DL56" i="10"/>
  <c r="DC56" i="10"/>
  <c r="DN56" i="10"/>
  <c r="DB56" i="10"/>
  <c r="DM56" i="10"/>
  <c r="DA56" i="10"/>
  <c r="DK56" i="10"/>
  <c r="DE56" i="10"/>
  <c r="DO56" i="10"/>
  <c r="DM58" i="10"/>
  <c r="DL58" i="10"/>
  <c r="DC58" i="10"/>
  <c r="DO58" i="10"/>
  <c r="DB58" i="10"/>
  <c r="DN58" i="10"/>
  <c r="DA58" i="10"/>
  <c r="DD58" i="10"/>
  <c r="DK58" i="10"/>
  <c r="DE58" i="10"/>
  <c r="D59" i="10"/>
  <c r="DI63" i="10"/>
  <c r="CX63" i="10"/>
  <c r="AY63" i="10" s="1"/>
  <c r="DH63" i="10"/>
  <c r="CY63" i="10"/>
  <c r="DN89" i="10"/>
  <c r="DD89" i="10"/>
  <c r="DM89" i="10"/>
  <c r="DI89" i="10"/>
  <c r="DC89" i="10"/>
  <c r="CY89" i="10"/>
  <c r="AX89" i="10" s="1"/>
  <c r="DL89" i="10"/>
  <c r="DA89" i="10"/>
  <c r="DK89" i="10"/>
  <c r="DB89" i="10"/>
  <c r="DN90" i="10"/>
  <c r="DD90" i="10"/>
  <c r="DM90" i="10"/>
  <c r="DI90" i="10"/>
  <c r="DC90" i="10"/>
  <c r="CY90" i="10"/>
  <c r="DL90" i="10"/>
  <c r="DK90" i="10"/>
  <c r="DB90" i="10"/>
  <c r="AX90" i="10" s="1"/>
  <c r="DL95" i="10"/>
  <c r="DB95" i="10"/>
  <c r="DK95" i="10"/>
  <c r="DA95" i="10"/>
  <c r="DM95" i="10"/>
  <c r="DD95" i="10"/>
  <c r="DC95" i="10"/>
  <c r="DI95" i="10"/>
  <c r="DH99" i="10"/>
  <c r="CX99" i="10"/>
  <c r="DH102" i="10"/>
  <c r="CX102" i="10"/>
  <c r="DL108" i="10"/>
  <c r="DB108" i="10"/>
  <c r="DK108" i="10"/>
  <c r="DA108" i="10"/>
  <c r="DC108" i="10"/>
  <c r="DI108" i="10"/>
  <c r="CY108" i="10"/>
  <c r="DD108" i="10"/>
  <c r="DN108" i="10"/>
  <c r="DL111" i="10"/>
  <c r="DB111" i="10"/>
  <c r="DK111" i="10"/>
  <c r="DA111" i="10"/>
  <c r="DM111" i="10"/>
  <c r="DD111" i="10"/>
  <c r="DC111" i="10"/>
  <c r="DI111" i="10"/>
  <c r="DH115" i="10"/>
  <c r="CX115" i="10"/>
  <c r="DN122" i="10"/>
  <c r="DC122" i="10"/>
  <c r="CY122" i="10"/>
  <c r="DM122" i="10"/>
  <c r="DI122" i="10"/>
  <c r="DB122" i="10"/>
  <c r="DL122" i="10"/>
  <c r="DD122" i="10"/>
  <c r="DK122" i="10"/>
  <c r="DL132" i="10"/>
  <c r="DB132" i="10"/>
  <c r="DK132" i="10"/>
  <c r="DA132" i="10"/>
  <c r="DC132" i="10"/>
  <c r="DI132" i="10"/>
  <c r="DN132" i="10"/>
  <c r="DD132" i="10"/>
  <c r="D139" i="10"/>
  <c r="DH160" i="10"/>
  <c r="CX160" i="10"/>
  <c r="DK160" i="10"/>
  <c r="DA160" i="10"/>
  <c r="CZ160" i="10"/>
  <c r="CY160" i="10"/>
  <c r="DI160" i="10"/>
  <c r="DJ160" i="10"/>
  <c r="DL167" i="10"/>
  <c r="DH167" i="10"/>
  <c r="CZ167" i="10"/>
  <c r="DK167" i="10"/>
  <c r="DC167" i="10"/>
  <c r="CY167" i="10"/>
  <c r="DJ167" i="10"/>
  <c r="CX167" i="10"/>
  <c r="AX167" i="10" s="1"/>
  <c r="DI167" i="10"/>
  <c r="DB167" i="10"/>
  <c r="DA167" i="10"/>
  <c r="DM167" i="10"/>
  <c r="DK174" i="10"/>
  <c r="DC174" i="10"/>
  <c r="CX174" i="10"/>
  <c r="DI174" i="10"/>
  <c r="CY174" i="10"/>
  <c r="DH174" i="10"/>
  <c r="CZ174" i="10"/>
  <c r="DM174" i="10"/>
  <c r="DA174" i="10"/>
  <c r="DJ174" i="10"/>
  <c r="DM178" i="10"/>
  <c r="DI178" i="10"/>
  <c r="DA178" i="10"/>
  <c r="DJ178" i="10"/>
  <c r="DB178" i="10"/>
  <c r="CX178" i="10"/>
  <c r="DL178" i="10"/>
  <c r="CZ178" i="10"/>
  <c r="DK178" i="10"/>
  <c r="CY178" i="10"/>
  <c r="DH178" i="10"/>
  <c r="DC178" i="10"/>
  <c r="DJ180" i="10"/>
  <c r="DA180" i="10"/>
  <c r="DM180" i="10"/>
  <c r="DC180" i="10"/>
  <c r="DH180" i="10"/>
  <c r="CX180" i="10"/>
  <c r="DI180" i="10"/>
  <c r="CZ180" i="10"/>
  <c r="DK180" i="10"/>
  <c r="CY180" i="10"/>
  <c r="DO15" i="10"/>
  <c r="DK15" i="10"/>
  <c r="DB15" i="10"/>
  <c r="DN15" i="10"/>
  <c r="DE15" i="10"/>
  <c r="DA15" i="10"/>
  <c r="DD15" i="10"/>
  <c r="DC15" i="10"/>
  <c r="DL15" i="10"/>
  <c r="DO26" i="10"/>
  <c r="DE26" i="10"/>
  <c r="DN26" i="10"/>
  <c r="DD26" i="10"/>
  <c r="DB26" i="10"/>
  <c r="DO33" i="10"/>
  <c r="DE33" i="10"/>
  <c r="DN33" i="10"/>
  <c r="DD33" i="10"/>
  <c r="DB33" i="10"/>
  <c r="DL33" i="10"/>
  <c r="DC33" i="10"/>
  <c r="DO50" i="10"/>
  <c r="DK50" i="10"/>
  <c r="DB50" i="10"/>
  <c r="DN50" i="10"/>
  <c r="DE50" i="10"/>
  <c r="DA50" i="10"/>
  <c r="AY50" i="10" s="1"/>
  <c r="DM50" i="10"/>
  <c r="DC50" i="10"/>
  <c r="DL50" i="10"/>
  <c r="DN88" i="10"/>
  <c r="DD88" i="10"/>
  <c r="DM88" i="10"/>
  <c r="DI88" i="10"/>
  <c r="DC88" i="10"/>
  <c r="CY88" i="10"/>
  <c r="DA88" i="10"/>
  <c r="DK88" i="10"/>
  <c r="DB88" i="10"/>
  <c r="DL103" i="10"/>
  <c r="DB103" i="10"/>
  <c r="DK103" i="10"/>
  <c r="DA103" i="10"/>
  <c r="DM103" i="10"/>
  <c r="DD103" i="10"/>
  <c r="DC103" i="10"/>
  <c r="DI103" i="10"/>
  <c r="DH110" i="10"/>
  <c r="CX110" i="10"/>
  <c r="DD116" i="10"/>
  <c r="DN116" i="10"/>
  <c r="CX124" i="10"/>
  <c r="DH124" i="10"/>
  <c r="DB125" i="10"/>
  <c r="DM125" i="10"/>
  <c r="DH131" i="10"/>
  <c r="CX131" i="10"/>
  <c r="CX15" i="10"/>
  <c r="DI15" i="10"/>
  <c r="DM15" i="10"/>
  <c r="DO24" i="10"/>
  <c r="DE24" i="10"/>
  <c r="DN24" i="10"/>
  <c r="DD24" i="10"/>
  <c r="DM24" i="10"/>
  <c r="DL24" i="10"/>
  <c r="DC24" i="10"/>
  <c r="DO29" i="10"/>
  <c r="DE29" i="10"/>
  <c r="DN29" i="10"/>
  <c r="DD29" i="10"/>
  <c r="DL29" i="10"/>
  <c r="DC29" i="10"/>
  <c r="DB29" i="10"/>
  <c r="DM33" i="10"/>
  <c r="DE12" i="10"/>
  <c r="DK12" i="10"/>
  <c r="DE14" i="10"/>
  <c r="DK14" i="10"/>
  <c r="CY15" i="10"/>
  <c r="DC22" i="10"/>
  <c r="DL22" i="10"/>
  <c r="AY26" i="10"/>
  <c r="DM26" i="10"/>
  <c r="DO30" i="10"/>
  <c r="DE30" i="10"/>
  <c r="AY30" i="10" s="1"/>
  <c r="DN30" i="10"/>
  <c r="DD30" i="10"/>
  <c r="DB30" i="10"/>
  <c r="DO32" i="10"/>
  <c r="DE32" i="10"/>
  <c r="DN32" i="10"/>
  <c r="DD32" i="10"/>
  <c r="DL32" i="10"/>
  <c r="DM32" i="10"/>
  <c r="DC32" i="10"/>
  <c r="DN41" i="10"/>
  <c r="DE41" i="10"/>
  <c r="DA41" i="10"/>
  <c r="AY41" i="10" s="1"/>
  <c r="DM41" i="10"/>
  <c r="DD41" i="10"/>
  <c r="DB41" i="10"/>
  <c r="DO41" i="10"/>
  <c r="CX48" i="10"/>
  <c r="F54" i="10"/>
  <c r="DI48" i="10"/>
  <c r="DO51" i="10"/>
  <c r="DN57" i="10"/>
  <c r="DE57" i="10"/>
  <c r="DA57" i="10"/>
  <c r="DK57" i="10"/>
  <c r="DO57" i="10"/>
  <c r="DD57" i="10"/>
  <c r="DC57" i="10"/>
  <c r="DL57" i="10"/>
  <c r="CX59" i="10"/>
  <c r="DI59" i="10"/>
  <c r="DH59" i="10"/>
  <c r="CY59" i="10"/>
  <c r="DL63" i="10"/>
  <c r="AX88" i="10"/>
  <c r="DN91" i="10"/>
  <c r="DD91" i="10"/>
  <c r="DM91" i="10"/>
  <c r="DI91" i="10"/>
  <c r="DC91" i="10"/>
  <c r="CY91" i="10"/>
  <c r="DK91" i="10"/>
  <c r="DB91" i="10"/>
  <c r="AX91" i="10" s="1"/>
  <c r="DA91" i="10"/>
  <c r="DL91" i="10"/>
  <c r="DM100" i="10"/>
  <c r="CY103" i="10"/>
  <c r="DN103" i="10"/>
  <c r="DM116" i="10"/>
  <c r="DL121" i="10"/>
  <c r="DA121" i="10"/>
  <c r="DK121" i="10"/>
  <c r="DD121" i="10"/>
  <c r="DM121" i="10"/>
  <c r="DC121" i="10"/>
  <c r="DB121" i="10"/>
  <c r="DI121" i="10"/>
  <c r="CY121" i="10"/>
  <c r="AX121" i="10" s="1"/>
  <c r="D124" i="10"/>
  <c r="D131" i="10"/>
  <c r="DH138" i="10"/>
  <c r="CX138" i="10"/>
  <c r="DH139" i="10"/>
  <c r="CX139" i="10"/>
  <c r="DM168" i="10"/>
  <c r="DI168" i="10"/>
  <c r="DA168" i="10"/>
  <c r="DL168" i="10"/>
  <c r="DH168" i="10"/>
  <c r="CZ168" i="10"/>
  <c r="DJ168" i="10"/>
  <c r="CX168" i="10"/>
  <c r="DC168" i="10"/>
  <c r="CY168" i="10"/>
  <c r="DB168" i="10"/>
  <c r="DM177" i="10"/>
  <c r="DI177" i="10"/>
  <c r="DA177" i="10"/>
  <c r="DJ177" i="10"/>
  <c r="DL177" i="10"/>
  <c r="DB177" i="10"/>
  <c r="DK177" i="10"/>
  <c r="CZ177" i="10"/>
  <c r="DH177" i="10"/>
  <c r="DC177" i="10"/>
  <c r="CY177" i="10"/>
  <c r="CX177" i="10"/>
  <c r="AX177" i="10" s="1"/>
  <c r="DM169" i="10"/>
  <c r="DJ169" i="10"/>
  <c r="DB169" i="10"/>
  <c r="CX169" i="10"/>
  <c r="DI169" i="10"/>
  <c r="DA169" i="10"/>
  <c r="DK169" i="10"/>
  <c r="CY169" i="10"/>
  <c r="DH169" i="10"/>
  <c r="CX202" i="10"/>
  <c r="DK202" i="10"/>
  <c r="CZ202" i="10"/>
  <c r="DJ202" i="10"/>
  <c r="DH245" i="10"/>
  <c r="CX245" i="10"/>
  <c r="DI245" i="10"/>
  <c r="DB245" i="10"/>
  <c r="CY245" i="10"/>
  <c r="DA245" i="10"/>
  <c r="DK245" i="10"/>
  <c r="DL245" i="10"/>
  <c r="DL266" i="10"/>
  <c r="DH266" i="10"/>
  <c r="DK266" i="10"/>
  <c r="CY266" i="10"/>
  <c r="DA266" i="10"/>
  <c r="DB266" i="10"/>
  <c r="CX266" i="10"/>
  <c r="AY266" i="10" s="1"/>
  <c r="DI266" i="10"/>
  <c r="DL270" i="10"/>
  <c r="DH270" i="10"/>
  <c r="DK270" i="10"/>
  <c r="CY270" i="10"/>
  <c r="DA270" i="10"/>
  <c r="DB270" i="10"/>
  <c r="DI270" i="10"/>
  <c r="DL272" i="10"/>
  <c r="DH272" i="10"/>
  <c r="DK272" i="10"/>
  <c r="CY272" i="10"/>
  <c r="DA272" i="10"/>
  <c r="DB272" i="10"/>
  <c r="DI272" i="10"/>
  <c r="CX272" i="10"/>
  <c r="DO19" i="10"/>
  <c r="DE19" i="10"/>
  <c r="DN19" i="10"/>
  <c r="DD19" i="10"/>
  <c r="DM19" i="10"/>
  <c r="DO27" i="10"/>
  <c r="DE27" i="10"/>
  <c r="DN27" i="10"/>
  <c r="DD27" i="10"/>
  <c r="DO35" i="10"/>
  <c r="DE35" i="10"/>
  <c r="DN35" i="10"/>
  <c r="DD35" i="10"/>
  <c r="AY35" i="10" s="1"/>
  <c r="DM35" i="10"/>
  <c r="DH41" i="10"/>
  <c r="DL44" i="10"/>
  <c r="D13" i="10"/>
  <c r="AY29" i="10"/>
  <c r="D36" i="10"/>
  <c r="DN42" i="10"/>
  <c r="DD42" i="10"/>
  <c r="DM42" i="10"/>
  <c r="DC42" i="10"/>
  <c r="DL43" i="10"/>
  <c r="DE43" i="10"/>
  <c r="DA43" i="10"/>
  <c r="DO43" i="10"/>
  <c r="DK43" i="10"/>
  <c r="DD43" i="10"/>
  <c r="AY43" i="10" s="1"/>
  <c r="DH44" i="10"/>
  <c r="DI50" i="10"/>
  <c r="DH52" i="10"/>
  <c r="D55" i="10"/>
  <c r="E60" i="10"/>
  <c r="AY57" i="10"/>
  <c r="F64" i="10"/>
  <c r="DI61" i="10"/>
  <c r="CX61" i="10"/>
  <c r="DN92" i="10"/>
  <c r="DD92" i="10"/>
  <c r="DM92" i="10"/>
  <c r="DI92" i="10"/>
  <c r="DC92" i="10"/>
  <c r="CY92" i="10"/>
  <c r="AX92" i="10" s="1"/>
  <c r="DA92" i="10"/>
  <c r="DL93" i="10"/>
  <c r="DA93" i="10"/>
  <c r="DK93" i="10"/>
  <c r="DD93" i="10"/>
  <c r="DI93" i="10"/>
  <c r="DN93" i="10"/>
  <c r="CY93" i="10"/>
  <c r="AX93" i="10" s="1"/>
  <c r="DB93" i="10"/>
  <c r="DM93" i="10"/>
  <c r="DD96" i="10"/>
  <c r="D99" i="10"/>
  <c r="DD104" i="10"/>
  <c r="DH106" i="10"/>
  <c r="CX106" i="10"/>
  <c r="D107" i="10"/>
  <c r="DD112" i="10"/>
  <c r="DH114" i="10"/>
  <c r="CX114" i="10"/>
  <c r="D115" i="10"/>
  <c r="DH127" i="10"/>
  <c r="CX127" i="10"/>
  <c r="DL128" i="10"/>
  <c r="DB128" i="10"/>
  <c r="DK128" i="10"/>
  <c r="DA128" i="10"/>
  <c r="DC128" i="10"/>
  <c r="DI128" i="10"/>
  <c r="DM128" i="10"/>
  <c r="DH135" i="10"/>
  <c r="CX135" i="10"/>
  <c r="DL136" i="10"/>
  <c r="DB136" i="10"/>
  <c r="DK136" i="10"/>
  <c r="DA136" i="10"/>
  <c r="DC136" i="10"/>
  <c r="DI136" i="10"/>
  <c r="DM136" i="10"/>
  <c r="DJ165" i="10"/>
  <c r="DB165" i="10"/>
  <c r="CX165" i="10"/>
  <c r="DM165" i="10"/>
  <c r="DI165" i="10"/>
  <c r="DA165" i="10"/>
  <c r="DK165" i="10"/>
  <c r="CY165" i="10"/>
  <c r="DH165" i="10"/>
  <c r="DL165" i="10"/>
  <c r="CZ169" i="10"/>
  <c r="DH248" i="10"/>
  <c r="CX248" i="10"/>
  <c r="AY248" i="10" s="1"/>
  <c r="DK248" i="10"/>
  <c r="CY248" i="10"/>
  <c r="DI248" i="10"/>
  <c r="DA248" i="10"/>
  <c r="DL248" i="10"/>
  <c r="DB248" i="10"/>
  <c r="DL169" i="10"/>
  <c r="DL268" i="10"/>
  <c r="DH268" i="10"/>
  <c r="DK268" i="10"/>
  <c r="CY268" i="10"/>
  <c r="DA268" i="10"/>
  <c r="DB268" i="10"/>
  <c r="CX268" i="10"/>
  <c r="AY268" i="10" s="1"/>
  <c r="DI268" i="10"/>
  <c r="CX270" i="10"/>
  <c r="DO23" i="10"/>
  <c r="DE23" i="10"/>
  <c r="DN23" i="10"/>
  <c r="DD23" i="10"/>
  <c r="DM23" i="10"/>
  <c r="DM27" i="10"/>
  <c r="DO31" i="10"/>
  <c r="DE31" i="10"/>
  <c r="DN31" i="10"/>
  <c r="DD31" i="10"/>
  <c r="AY31" i="10" s="1"/>
  <c r="DM31" i="10"/>
  <c r="DN44" i="10"/>
  <c r="DE44" i="10"/>
  <c r="DA44" i="10"/>
  <c r="AY44" i="10" s="1"/>
  <c r="DM44" i="10"/>
  <c r="DD44" i="10"/>
  <c r="DM49" i="10"/>
  <c r="DD49" i="10"/>
  <c r="DL49" i="10"/>
  <c r="DC49" i="10"/>
  <c r="DE49" i="10"/>
  <c r="DK49" i="10"/>
  <c r="DH50" i="10"/>
  <c r="DO52" i="10"/>
  <c r="DK52" i="10"/>
  <c r="DB52" i="10"/>
  <c r="DN52" i="10"/>
  <c r="DE52" i="10"/>
  <c r="DA52" i="10"/>
  <c r="AY52" i="10" s="1"/>
  <c r="DL52" i="10"/>
  <c r="D61" i="10"/>
  <c r="E64" i="10"/>
  <c r="D64" i="10" s="1"/>
  <c r="DH95" i="10"/>
  <c r="CX95" i="10"/>
  <c r="AX95" i="10" s="1"/>
  <c r="DL96" i="10"/>
  <c r="DB96" i="10"/>
  <c r="DK96" i="10"/>
  <c r="DA96" i="10"/>
  <c r="DC96" i="10"/>
  <c r="DI96" i="10"/>
  <c r="DM96" i="10"/>
  <c r="DL98" i="10"/>
  <c r="DA98" i="10"/>
  <c r="DK98" i="10"/>
  <c r="DD98" i="10"/>
  <c r="CY98" i="10"/>
  <c r="DN98" i="10"/>
  <c r="DM98" i="10"/>
  <c r="DC98" i="10"/>
  <c r="DI98" i="10"/>
  <c r="DH103" i="10"/>
  <c r="CX103" i="10"/>
  <c r="DL104" i="10"/>
  <c r="DB104" i="10"/>
  <c r="DK104" i="10"/>
  <c r="DA104" i="10"/>
  <c r="DC104" i="10"/>
  <c r="DI104" i="10"/>
  <c r="DM104" i="10"/>
  <c r="DH111" i="10"/>
  <c r="CX111" i="10"/>
  <c r="DL112" i="10"/>
  <c r="DB112" i="10"/>
  <c r="DK112" i="10"/>
  <c r="DA112" i="10"/>
  <c r="DC112" i="10"/>
  <c r="DI112" i="10"/>
  <c r="DM112" i="10"/>
  <c r="DL119" i="10"/>
  <c r="DA119" i="10"/>
  <c r="AX119" i="10" s="1"/>
  <c r="DK119" i="10"/>
  <c r="DD119" i="10"/>
  <c r="DB119" i="10"/>
  <c r="DI119" i="10"/>
  <c r="CY119" i="10"/>
  <c r="DH126" i="10"/>
  <c r="CX126" i="10"/>
  <c r="DL127" i="10"/>
  <c r="DB127" i="10"/>
  <c r="DK127" i="10"/>
  <c r="DA127" i="10"/>
  <c r="DM127" i="10"/>
  <c r="DD127" i="10"/>
  <c r="DC127" i="10"/>
  <c r="DN127" i="10"/>
  <c r="DH134" i="10"/>
  <c r="CX134" i="10"/>
  <c r="DL135" i="10"/>
  <c r="DB135" i="10"/>
  <c r="DK135" i="10"/>
  <c r="DA135" i="10"/>
  <c r="DM135" i="10"/>
  <c r="DD135" i="10"/>
  <c r="DC135" i="10"/>
  <c r="DN135" i="10"/>
  <c r="DJ170" i="10"/>
  <c r="DB170" i="10"/>
  <c r="CX170" i="10"/>
  <c r="DK170" i="10"/>
  <c r="DA170" i="10"/>
  <c r="DI170" i="10"/>
  <c r="CZ170" i="10"/>
  <c r="DM170" i="10"/>
  <c r="CY170" i="10"/>
  <c r="DL170" i="10"/>
  <c r="DM179" i="10"/>
  <c r="DI179" i="10"/>
  <c r="DA179" i="10"/>
  <c r="DK179" i="10"/>
  <c r="DB179" i="10"/>
  <c r="DL179" i="10"/>
  <c r="DC179" i="10"/>
  <c r="CX179" i="10"/>
  <c r="CZ179" i="10"/>
  <c r="CY179" i="10"/>
  <c r="DJ179" i="10"/>
  <c r="DH179" i="10"/>
  <c r="CW236" i="10"/>
  <c r="DG236" i="10"/>
  <c r="CW237" i="10"/>
  <c r="DG237" i="10"/>
  <c r="DL264" i="10"/>
  <c r="DH264" i="10"/>
  <c r="DK264" i="10"/>
  <c r="CY264" i="10"/>
  <c r="DA264" i="10"/>
  <c r="DB264" i="10"/>
  <c r="DI264" i="10"/>
  <c r="CX264" i="10"/>
  <c r="AY264" i="10" s="1"/>
  <c r="DK297" i="10"/>
  <c r="CY297" i="10"/>
  <c r="DI297" i="10"/>
  <c r="DH297" i="10"/>
  <c r="CX297" i="10"/>
  <c r="DA297" i="10"/>
  <c r="DB297" i="10"/>
  <c r="DL297" i="10"/>
  <c r="CY12" i="10"/>
  <c r="AY12" i="10" s="1"/>
  <c r="CY14" i="10"/>
  <c r="AY14" i="10" s="1"/>
  <c r="CY19" i="10"/>
  <c r="AY19" i="10" s="1"/>
  <c r="DI19" i="10"/>
  <c r="CY20" i="10"/>
  <c r="AY20" i="10" s="1"/>
  <c r="CY21" i="10"/>
  <c r="AY21" i="10" s="1"/>
  <c r="CY22" i="10"/>
  <c r="AY22" i="10" s="1"/>
  <c r="CY23" i="10"/>
  <c r="AY23" i="10" s="1"/>
  <c r="CY24" i="10"/>
  <c r="AY24" i="10" s="1"/>
  <c r="CY25" i="10"/>
  <c r="CY26" i="10"/>
  <c r="CY27" i="10"/>
  <c r="AY27" i="10" s="1"/>
  <c r="CY28" i="10"/>
  <c r="AY28" i="10" s="1"/>
  <c r="CY29" i="10"/>
  <c r="CY30" i="10"/>
  <c r="CY31" i="10"/>
  <c r="CY32" i="10"/>
  <c r="AY32" i="10" s="1"/>
  <c r="CY33" i="10"/>
  <c r="AY33" i="10" s="1"/>
  <c r="CY34" i="10"/>
  <c r="CY35" i="10"/>
  <c r="CX42" i="10"/>
  <c r="AY42" i="10" s="1"/>
  <c r="DH42" i="10"/>
  <c r="CX45" i="10"/>
  <c r="AY45" i="10" s="1"/>
  <c r="DH45" i="10"/>
  <c r="CY47" i="10"/>
  <c r="AY47" i="10" s="1"/>
  <c r="D48" i="10"/>
  <c r="CY49" i="10"/>
  <c r="AY49" i="10" s="1"/>
  <c r="CY51" i="10"/>
  <c r="AY51" i="10" s="1"/>
  <c r="F60" i="10"/>
  <c r="CY55" i="10"/>
  <c r="DL62" i="10"/>
  <c r="DC62" i="10"/>
  <c r="DO62" i="10"/>
  <c r="DK62" i="10"/>
  <c r="DB62" i="10"/>
  <c r="DE62" i="10"/>
  <c r="DM62" i="10"/>
  <c r="DH96" i="10"/>
  <c r="CX96" i="10"/>
  <c r="D97" i="10"/>
  <c r="DH100" i="10"/>
  <c r="CX100" i="10"/>
  <c r="AX100" i="10" s="1"/>
  <c r="D101" i="10"/>
  <c r="DH104" i="10"/>
  <c r="CX104" i="10"/>
  <c r="D105" i="10"/>
  <c r="DH108" i="10"/>
  <c r="CX108" i="10"/>
  <c r="D109" i="10"/>
  <c r="DH112" i="10"/>
  <c r="CX112" i="10"/>
  <c r="D113" i="10"/>
  <c r="DH116" i="10"/>
  <c r="CX116" i="10"/>
  <c r="AX116" i="10" s="1"/>
  <c r="D117" i="10"/>
  <c r="D120" i="10"/>
  <c r="AX123" i="10"/>
  <c r="DH128" i="10"/>
  <c r="CX128" i="10"/>
  <c r="D129" i="10"/>
  <c r="DH132" i="10"/>
  <c r="CX132" i="10"/>
  <c r="AX132" i="10" s="1"/>
  <c r="D133" i="10"/>
  <c r="DH136" i="10"/>
  <c r="CX136" i="10"/>
  <c r="D137" i="10"/>
  <c r="DH140" i="10"/>
  <c r="CX140" i="10"/>
  <c r="DD146" i="10"/>
  <c r="DD147" i="10"/>
  <c r="DD148" i="10"/>
  <c r="DD149" i="10"/>
  <c r="DD150" i="10"/>
  <c r="DD151" i="10"/>
  <c r="DD152" i="10"/>
  <c r="DD153" i="10"/>
  <c r="DD154" i="10"/>
  <c r="DM161" i="10"/>
  <c r="DH161" i="10"/>
  <c r="CY161" i="10"/>
  <c r="DK161" i="10"/>
  <c r="DC161" i="10"/>
  <c r="CX161" i="10"/>
  <c r="DI161" i="10"/>
  <c r="DJ172" i="10"/>
  <c r="DB172" i="10"/>
  <c r="CX172" i="10"/>
  <c r="DI172" i="10"/>
  <c r="CZ172" i="10"/>
  <c r="DM172" i="10"/>
  <c r="DH172" i="10"/>
  <c r="CY172" i="10"/>
  <c r="DK172" i="10"/>
  <c r="DK184" i="10"/>
  <c r="DC184" i="10"/>
  <c r="CY184" i="10"/>
  <c r="DI184" i="10"/>
  <c r="CZ184" i="10"/>
  <c r="AX184" i="10" s="1"/>
  <c r="DJ184" i="10"/>
  <c r="DA184" i="10"/>
  <c r="DL184" i="10"/>
  <c r="DH184" i="10"/>
  <c r="DB184" i="10"/>
  <c r="DH191" i="10"/>
  <c r="DC191" i="10"/>
  <c r="DK191" i="10"/>
  <c r="DM191" i="10"/>
  <c r="DA191" i="10"/>
  <c r="AX191" i="10" s="1"/>
  <c r="DI225" i="10"/>
  <c r="DA225" i="10"/>
  <c r="DH225" i="10"/>
  <c r="CY225" i="10"/>
  <c r="DL225" i="10"/>
  <c r="CX225" i="10"/>
  <c r="AY225" i="10" s="1"/>
  <c r="DB225" i="10"/>
  <c r="DK225" i="10"/>
  <c r="DK274" i="10"/>
  <c r="DH274" i="10"/>
  <c r="DL274" i="10"/>
  <c r="CY274" i="10"/>
  <c r="AY274" i="10" s="1"/>
  <c r="DA274" i="10"/>
  <c r="DB274" i="10"/>
  <c r="CX274" i="10"/>
  <c r="DI274" i="10"/>
  <c r="AY275" i="10"/>
  <c r="CY42" i="10"/>
  <c r="CY45" i="10"/>
  <c r="K71" i="10"/>
  <c r="K72" i="10"/>
  <c r="D94" i="10"/>
  <c r="AX98" i="10"/>
  <c r="DH101" i="10"/>
  <c r="CX101" i="10"/>
  <c r="D102" i="10"/>
  <c r="DH105" i="10"/>
  <c r="CX105" i="10"/>
  <c r="D106" i="10"/>
  <c r="DH109" i="10"/>
  <c r="CX109" i="10"/>
  <c r="D110" i="10"/>
  <c r="DH113" i="10"/>
  <c r="CX113" i="10"/>
  <c r="D114" i="10"/>
  <c r="D126" i="10"/>
  <c r="DH129" i="10"/>
  <c r="CX129" i="10"/>
  <c r="D130" i="10"/>
  <c r="DH133" i="10"/>
  <c r="CX133" i="10"/>
  <c r="D134" i="10"/>
  <c r="DH137" i="10"/>
  <c r="CX137" i="10"/>
  <c r="D138" i="10"/>
  <c r="DM146" i="10"/>
  <c r="DC146" i="10"/>
  <c r="DL146" i="10"/>
  <c r="DB146" i="10"/>
  <c r="AY146" i="10" s="1"/>
  <c r="DM147" i="10"/>
  <c r="DC147" i="10"/>
  <c r="DL147" i="10"/>
  <c r="DB147" i="10"/>
  <c r="DM148" i="10"/>
  <c r="DC148" i="10"/>
  <c r="DL148" i="10"/>
  <c r="DB148" i="10"/>
  <c r="AY148" i="10" s="1"/>
  <c r="DM149" i="10"/>
  <c r="DC149" i="10"/>
  <c r="DL149" i="10"/>
  <c r="DB149" i="10"/>
  <c r="DM150" i="10"/>
  <c r="DC150" i="10"/>
  <c r="DL150" i="10"/>
  <c r="DB150" i="10"/>
  <c r="AY150" i="10" s="1"/>
  <c r="DM151" i="10"/>
  <c r="DC151" i="10"/>
  <c r="DL151" i="10"/>
  <c r="DB151" i="10"/>
  <c r="DM152" i="10"/>
  <c r="DC152" i="10"/>
  <c r="DL152" i="10"/>
  <c r="DB152" i="10"/>
  <c r="AY152" i="10" s="1"/>
  <c r="DM153" i="10"/>
  <c r="DC153" i="10"/>
  <c r="DL153" i="10"/>
  <c r="DB153" i="10"/>
  <c r="DM154" i="10"/>
  <c r="DC154" i="10"/>
  <c r="DL154" i="10"/>
  <c r="DB154" i="10"/>
  <c r="D155" i="10"/>
  <c r="DK163" i="10"/>
  <c r="DA163" i="10"/>
  <c r="DJ163" i="10"/>
  <c r="CZ163" i="10"/>
  <c r="AX163" i="10" s="1"/>
  <c r="DH163" i="10"/>
  <c r="DJ175" i="10"/>
  <c r="DA175" i="10"/>
  <c r="DM175" i="10"/>
  <c r="DC175" i="10"/>
  <c r="DK175" i="10"/>
  <c r="CZ175" i="10"/>
  <c r="AX175" i="10" s="1"/>
  <c r="DI175" i="10"/>
  <c r="DM190" i="10"/>
  <c r="DC190" i="10"/>
  <c r="DH190" i="10"/>
  <c r="DK190" i="10"/>
  <c r="CX190" i="10"/>
  <c r="DB190" i="10"/>
  <c r="DA190" i="10"/>
  <c r="DI195" i="10"/>
  <c r="CZ195" i="10"/>
  <c r="DM195" i="10"/>
  <c r="DH195" i="10"/>
  <c r="CY195" i="10"/>
  <c r="DA195" i="10"/>
  <c r="DC195" i="10"/>
  <c r="AX195" i="10" s="1"/>
  <c r="DK195" i="10"/>
  <c r="DJ195" i="10"/>
  <c r="CZ201" i="10"/>
  <c r="CX201" i="10"/>
  <c r="AH201" i="10" s="1"/>
  <c r="DJ201" i="10"/>
  <c r="DK201" i="10"/>
  <c r="CW228" i="10"/>
  <c r="DG228" i="10"/>
  <c r="CW229" i="10"/>
  <c r="DG229" i="10"/>
  <c r="DK256" i="10"/>
  <c r="DA256" i="10"/>
  <c r="DI256" i="10"/>
  <c r="CX256" i="10"/>
  <c r="DL256" i="10"/>
  <c r="CY256" i="10"/>
  <c r="DB256" i="10"/>
  <c r="DH256" i="10"/>
  <c r="CY56" i="10"/>
  <c r="AY56" i="10" s="1"/>
  <c r="CY58" i="10"/>
  <c r="AY58" i="10" s="1"/>
  <c r="CX62" i="10"/>
  <c r="CX146" i="10"/>
  <c r="DH146" i="10"/>
  <c r="CX147" i="10"/>
  <c r="AY147" i="10" s="1"/>
  <c r="DH147" i="10"/>
  <c r="CX148" i="10"/>
  <c r="DH148" i="10"/>
  <c r="CX149" i="10"/>
  <c r="AY149" i="10" s="1"/>
  <c r="DH149" i="10"/>
  <c r="CX150" i="10"/>
  <c r="DH150" i="10"/>
  <c r="CX151" i="10"/>
  <c r="AY151" i="10" s="1"/>
  <c r="DH151" i="10"/>
  <c r="CX152" i="10"/>
  <c r="DH152" i="10"/>
  <c r="CX153" i="10"/>
  <c r="AY153" i="10" s="1"/>
  <c r="DH153" i="10"/>
  <c r="CX154" i="10"/>
  <c r="DH154" i="10"/>
  <c r="DM171" i="10"/>
  <c r="DH171" i="10"/>
  <c r="CY171" i="10"/>
  <c r="DA171" i="10"/>
  <c r="AX171" i="10" s="1"/>
  <c r="DK171" i="10"/>
  <c r="CZ173" i="10"/>
  <c r="DM181" i="10"/>
  <c r="DH181" i="10"/>
  <c r="CY181" i="10"/>
  <c r="DC181" i="10"/>
  <c r="DI181" i="10"/>
  <c r="CX181" i="10"/>
  <c r="DK181" i="10"/>
  <c r="D183" i="10"/>
  <c r="DM185" i="10"/>
  <c r="DH185" i="10"/>
  <c r="CY185" i="10"/>
  <c r="DI185" i="10"/>
  <c r="CX185" i="10"/>
  <c r="DJ185" i="10"/>
  <c r="CZ185" i="10"/>
  <c r="DK185" i="10"/>
  <c r="DK187" i="10"/>
  <c r="DA187" i="10"/>
  <c r="AX187" i="10" s="1"/>
  <c r="DC187" i="10"/>
  <c r="DH187" i="10"/>
  <c r="DB187" i="10"/>
  <c r="DK188" i="10"/>
  <c r="DA188" i="10"/>
  <c r="DL188" i="10"/>
  <c r="CX188" i="10"/>
  <c r="DM188" i="10"/>
  <c r="DB188" i="10"/>
  <c r="DM189" i="10"/>
  <c r="DA189" i="10"/>
  <c r="AX189" i="10" s="1"/>
  <c r="DH189" i="10"/>
  <c r="DK189" i="10"/>
  <c r="DC189" i="10"/>
  <c r="DJ204" i="10"/>
  <c r="CZ204" i="10"/>
  <c r="CX204" i="10"/>
  <c r="AH204" i="10" s="1"/>
  <c r="DK221" i="10"/>
  <c r="CY221" i="10"/>
  <c r="DB221" i="10"/>
  <c r="CX221" i="10"/>
  <c r="AY221" i="10" s="1"/>
  <c r="DL221" i="10"/>
  <c r="DA221" i="10"/>
  <c r="CW232" i="10"/>
  <c r="DG232" i="10"/>
  <c r="DH255" i="10"/>
  <c r="CX255" i="10"/>
  <c r="DI255" i="10"/>
  <c r="CY255" i="10"/>
  <c r="DL255" i="10"/>
  <c r="DK255" i="10"/>
  <c r="DA255" i="10"/>
  <c r="DK259" i="10"/>
  <c r="CY259" i="10"/>
  <c r="DL259" i="10"/>
  <c r="DB259" i="10"/>
  <c r="DH259" i="10"/>
  <c r="CX259" i="10"/>
  <c r="DI259" i="10"/>
  <c r="DA259" i="10"/>
  <c r="DL273" i="10"/>
  <c r="DH273" i="10"/>
  <c r="DK273" i="10"/>
  <c r="CY273" i="10"/>
  <c r="DI273" i="10"/>
  <c r="CX273" i="10"/>
  <c r="AY273" i="10" s="1"/>
  <c r="DB273" i="10"/>
  <c r="DA273" i="10"/>
  <c r="DK289" i="10"/>
  <c r="CY289" i="10"/>
  <c r="DI289" i="10"/>
  <c r="DH289" i="10"/>
  <c r="CX289" i="10"/>
  <c r="AY289" i="10" s="1"/>
  <c r="DA289" i="10"/>
  <c r="DB289" i="10"/>
  <c r="DL289" i="10"/>
  <c r="CY62" i="10"/>
  <c r="CY146" i="10"/>
  <c r="DI146" i="10"/>
  <c r="CY147" i="10"/>
  <c r="CY148" i="10"/>
  <c r="CY149" i="10"/>
  <c r="CY150" i="10"/>
  <c r="CY151" i="10"/>
  <c r="CY152" i="10"/>
  <c r="CY153" i="10"/>
  <c r="CY154" i="10"/>
  <c r="AY154" i="10" s="1"/>
  <c r="DM173" i="10"/>
  <c r="DH173" i="10"/>
  <c r="CY173" i="10"/>
  <c r="DA173" i="10"/>
  <c r="DK173" i="10"/>
  <c r="D182" i="10"/>
  <c r="DJ186" i="10"/>
  <c r="DA186" i="10"/>
  <c r="DK186" i="10"/>
  <c r="CZ186" i="10"/>
  <c r="DM186" i="10"/>
  <c r="DC186" i="10"/>
  <c r="CY186" i="10"/>
  <c r="AX186" i="10" s="1"/>
  <c r="DL192" i="10"/>
  <c r="DK192" i="10"/>
  <c r="DC192" i="10"/>
  <c r="CY192" i="10"/>
  <c r="DI192" i="10"/>
  <c r="CZ192" i="10"/>
  <c r="DJ192" i="10"/>
  <c r="DA192" i="10"/>
  <c r="CX192" i="10"/>
  <c r="DL193" i="10"/>
  <c r="DH193" i="10"/>
  <c r="CZ193" i="10"/>
  <c r="DK193" i="10"/>
  <c r="DC193" i="10"/>
  <c r="CY193" i="10"/>
  <c r="DM193" i="10"/>
  <c r="DA193" i="10"/>
  <c r="DB193" i="10"/>
  <c r="CX193" i="10"/>
  <c r="DK222" i="10"/>
  <c r="CY222" i="10"/>
  <c r="DB222" i="10"/>
  <c r="CX222" i="10"/>
  <c r="AY222" i="10" s="1"/>
  <c r="DL222" i="10"/>
  <c r="DA222" i="10"/>
  <c r="DH222" i="10"/>
  <c r="CW233" i="10"/>
  <c r="DG233" i="10"/>
  <c r="DH244" i="10"/>
  <c r="CY244" i="10"/>
  <c r="DK244" i="10"/>
  <c r="DA244" i="10"/>
  <c r="DI244" i="10"/>
  <c r="CX244" i="10"/>
  <c r="AY244" i="10" s="1"/>
  <c r="DL244" i="10"/>
  <c r="DB244" i="10"/>
  <c r="DK257" i="10"/>
  <c r="CY257" i="10"/>
  <c r="AY257" i="10" s="1"/>
  <c r="DI257" i="10"/>
  <c r="DA257" i="10"/>
  <c r="DB257" i="10"/>
  <c r="DL257" i="10"/>
  <c r="DH257" i="10"/>
  <c r="CX257" i="10"/>
  <c r="DK260" i="10"/>
  <c r="CY260" i="10"/>
  <c r="DA260" i="10"/>
  <c r="DL260" i="10"/>
  <c r="DB260" i="10"/>
  <c r="DI260" i="10"/>
  <c r="DH260" i="10"/>
  <c r="DL271" i="10"/>
  <c r="DH271" i="10"/>
  <c r="DK271" i="10"/>
  <c r="CY271" i="10"/>
  <c r="DI271" i="10"/>
  <c r="CX271" i="10"/>
  <c r="AY271" i="10" s="1"/>
  <c r="DB271" i="10"/>
  <c r="DA271" i="10"/>
  <c r="DK281" i="10"/>
  <c r="CY281" i="10"/>
  <c r="DI281" i="10"/>
  <c r="DH281" i="10"/>
  <c r="CX281" i="10"/>
  <c r="DA281" i="10"/>
  <c r="DB281" i="10"/>
  <c r="DL281" i="10"/>
  <c r="DL194" i="10"/>
  <c r="DH194" i="10"/>
  <c r="CZ194" i="10"/>
  <c r="DK194" i="10"/>
  <c r="DC194" i="10"/>
  <c r="CY194" i="10"/>
  <c r="CX194" i="10"/>
  <c r="DJ194" i="10"/>
  <c r="D213" i="10"/>
  <c r="DK219" i="10"/>
  <c r="CY219" i="10"/>
  <c r="DB219" i="10"/>
  <c r="CX219" i="10"/>
  <c r="AY219" i="10" s="1"/>
  <c r="DI219" i="10"/>
  <c r="DK223" i="10"/>
  <c r="CY223" i="10"/>
  <c r="DB223" i="10"/>
  <c r="CX223" i="10"/>
  <c r="AY223" i="10" s="1"/>
  <c r="DI223" i="10"/>
  <c r="CW226" i="10"/>
  <c r="DG226" i="10"/>
  <c r="CW230" i="10"/>
  <c r="DG230" i="10"/>
  <c r="CW234" i="10"/>
  <c r="DG234" i="10"/>
  <c r="CW238" i="10"/>
  <c r="DG238" i="10"/>
  <c r="DH240" i="10"/>
  <c r="CY240" i="10"/>
  <c r="DK240" i="10"/>
  <c r="DA240" i="10"/>
  <c r="DI240" i="10"/>
  <c r="CX240" i="10"/>
  <c r="AY240" i="10" s="1"/>
  <c r="DK241" i="10"/>
  <c r="DB241" i="10"/>
  <c r="DL241" i="10"/>
  <c r="DA241" i="10"/>
  <c r="D252" i="10"/>
  <c r="DK261" i="10"/>
  <c r="CY261" i="10"/>
  <c r="DI261" i="10"/>
  <c r="DA261" i="10"/>
  <c r="DB261" i="10"/>
  <c r="AY261" i="10" s="1"/>
  <c r="DL261" i="10"/>
  <c r="CX261" i="10"/>
  <c r="DK263" i="10"/>
  <c r="CY263" i="10"/>
  <c r="DL263" i="10"/>
  <c r="DB263" i="10"/>
  <c r="DH263" i="10"/>
  <c r="CX263" i="10"/>
  <c r="AY263" i="10" s="1"/>
  <c r="DI263" i="10"/>
  <c r="DA263" i="10"/>
  <c r="DI194" i="10"/>
  <c r="D196" i="10"/>
  <c r="DH219" i="10"/>
  <c r="DK220" i="10"/>
  <c r="CY220" i="10"/>
  <c r="DB220" i="10"/>
  <c r="CX220" i="10"/>
  <c r="AY220" i="10" s="1"/>
  <c r="DI220" i="10"/>
  <c r="DH223" i="10"/>
  <c r="DK224" i="10"/>
  <c r="CY224" i="10"/>
  <c r="DB224" i="10"/>
  <c r="CX224" i="10"/>
  <c r="DI224" i="10"/>
  <c r="CW227" i="10"/>
  <c r="DG227" i="10"/>
  <c r="CW231" i="10"/>
  <c r="DG231" i="10"/>
  <c r="CW235" i="10"/>
  <c r="DG235" i="10"/>
  <c r="DL240" i="10"/>
  <c r="CY241" i="10"/>
  <c r="AY241" i="10" s="1"/>
  <c r="DH242" i="10"/>
  <c r="CY242" i="10"/>
  <c r="AY242" i="10" s="1"/>
  <c r="DL242" i="10"/>
  <c r="DB242" i="10"/>
  <c r="DA242" i="10"/>
  <c r="DG243" i="10"/>
  <c r="DH249" i="10"/>
  <c r="CX249" i="10"/>
  <c r="AY249" i="10" s="1"/>
  <c r="DI249" i="10"/>
  <c r="DB249" i="10"/>
  <c r="DK249" i="10"/>
  <c r="DL265" i="10"/>
  <c r="DH265" i="10"/>
  <c r="DK265" i="10"/>
  <c r="CY265" i="10"/>
  <c r="AY265" i="10" s="1"/>
  <c r="DI265" i="10"/>
  <c r="CX265" i="10"/>
  <c r="DA265" i="10"/>
  <c r="DK280" i="10"/>
  <c r="CY280" i="10"/>
  <c r="DA280" i="10"/>
  <c r="DI280" i="10"/>
  <c r="CX280" i="10"/>
  <c r="AY280" i="10" s="1"/>
  <c r="DL280" i="10"/>
  <c r="DH280" i="10"/>
  <c r="DB280" i="10"/>
  <c r="DK288" i="10"/>
  <c r="CY288" i="10"/>
  <c r="DA288" i="10"/>
  <c r="DI288" i="10"/>
  <c r="CX288" i="10"/>
  <c r="AY288" i="10" s="1"/>
  <c r="DL288" i="10"/>
  <c r="DH288" i="10"/>
  <c r="DB288" i="10"/>
  <c r="DK296" i="10"/>
  <c r="CY296" i="10"/>
  <c r="DA296" i="10"/>
  <c r="DI296" i="10"/>
  <c r="CX296" i="10"/>
  <c r="AY296" i="10" s="1"/>
  <c r="DL296" i="10"/>
  <c r="DH296" i="10"/>
  <c r="DB296" i="10"/>
  <c r="D246" i="10"/>
  <c r="D250" i="10"/>
  <c r="D254" i="10"/>
  <c r="DL269" i="10"/>
  <c r="DH269" i="10"/>
  <c r="DK269" i="10"/>
  <c r="CY269" i="10"/>
  <c r="DI269" i="10"/>
  <c r="CX269" i="10"/>
  <c r="AY269" i="10" s="1"/>
  <c r="DA269" i="10"/>
  <c r="DK277" i="10"/>
  <c r="CY277" i="10"/>
  <c r="DI277" i="10"/>
  <c r="DH277" i="10"/>
  <c r="CX277" i="10"/>
  <c r="AY277" i="10" s="1"/>
  <c r="DA277" i="10"/>
  <c r="DB277" i="10"/>
  <c r="DK285" i="10"/>
  <c r="CY285" i="10"/>
  <c r="AY285" i="10" s="1"/>
  <c r="DI285" i="10"/>
  <c r="DH285" i="10"/>
  <c r="CX285" i="10"/>
  <c r="DA285" i="10"/>
  <c r="DB285" i="10"/>
  <c r="DK293" i="10"/>
  <c r="CY293" i="10"/>
  <c r="AY293" i="10" s="1"/>
  <c r="DI293" i="10"/>
  <c r="DH293" i="10"/>
  <c r="CX293" i="10"/>
  <c r="DA293" i="10"/>
  <c r="DB293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3" i="10"/>
  <c r="D247" i="10"/>
  <c r="D251" i="10"/>
  <c r="D253" i="10"/>
  <c r="DK258" i="10"/>
  <c r="CY258" i="10"/>
  <c r="AY258" i="10" s="1"/>
  <c r="DH258" i="10"/>
  <c r="CX258" i="10"/>
  <c r="DI258" i="10"/>
  <c r="AY260" i="10"/>
  <c r="DK262" i="10"/>
  <c r="CY262" i="10"/>
  <c r="DH262" i="10"/>
  <c r="CX262" i="10"/>
  <c r="AY262" i="10" s="1"/>
  <c r="DI262" i="10"/>
  <c r="DL267" i="10"/>
  <c r="DH267" i="10"/>
  <c r="DK267" i="10"/>
  <c r="CY267" i="10"/>
  <c r="DI267" i="10"/>
  <c r="CX267" i="10"/>
  <c r="AY267" i="10" s="1"/>
  <c r="DA267" i="10"/>
  <c r="DK276" i="10"/>
  <c r="CY276" i="10"/>
  <c r="DA276" i="10"/>
  <c r="DI276" i="10"/>
  <c r="CX276" i="10"/>
  <c r="AY276" i="10" s="1"/>
  <c r="DL276" i="10"/>
  <c r="DB276" i="10"/>
  <c r="AY281" i="10"/>
  <c r="DK284" i="10"/>
  <c r="CY284" i="10"/>
  <c r="DA284" i="10"/>
  <c r="AY284" i="10" s="1"/>
  <c r="DI284" i="10"/>
  <c r="CX284" i="10"/>
  <c r="DL284" i="10"/>
  <c r="DB284" i="10"/>
  <c r="DK292" i="10"/>
  <c r="CY292" i="10"/>
  <c r="AY292" i="10" s="1"/>
  <c r="DA292" i="10"/>
  <c r="DI292" i="10"/>
  <c r="CX292" i="10"/>
  <c r="DL292" i="10"/>
  <c r="DB292" i="10"/>
  <c r="AY297" i="10"/>
  <c r="AY270" i="10"/>
  <c r="AY272" i="10"/>
  <c r="DK275" i="10"/>
  <c r="CY275" i="10"/>
  <c r="DL275" i="10"/>
  <c r="DB275" i="10"/>
  <c r="DA275" i="10"/>
  <c r="DK278" i="10"/>
  <c r="CY278" i="10"/>
  <c r="DH278" i="10"/>
  <c r="CX278" i="10"/>
  <c r="DL278" i="10"/>
  <c r="DB278" i="10"/>
  <c r="DK279" i="10"/>
  <c r="CY279" i="10"/>
  <c r="AY279" i="10" s="1"/>
  <c r="DL279" i="10"/>
  <c r="DB279" i="10"/>
  <c r="DA279" i="10"/>
  <c r="DK282" i="10"/>
  <c r="CY282" i="10"/>
  <c r="DH282" i="10"/>
  <c r="CX282" i="10"/>
  <c r="DL282" i="10"/>
  <c r="DB282" i="10"/>
  <c r="DK283" i="10"/>
  <c r="CY283" i="10"/>
  <c r="AY283" i="10" s="1"/>
  <c r="DL283" i="10"/>
  <c r="DB283" i="10"/>
  <c r="DA283" i="10"/>
  <c r="DK286" i="10"/>
  <c r="CY286" i="10"/>
  <c r="DH286" i="10"/>
  <c r="CX286" i="10"/>
  <c r="AY286" i="10" s="1"/>
  <c r="DL286" i="10"/>
  <c r="DB286" i="10"/>
  <c r="DK287" i="10"/>
  <c r="CY287" i="10"/>
  <c r="AY287" i="10" s="1"/>
  <c r="DL287" i="10"/>
  <c r="DB287" i="10"/>
  <c r="DA287" i="10"/>
  <c r="DK290" i="10"/>
  <c r="CY290" i="10"/>
  <c r="DH290" i="10"/>
  <c r="CX290" i="10"/>
  <c r="AY290" i="10" s="1"/>
  <c r="DL290" i="10"/>
  <c r="DB290" i="10"/>
  <c r="DK291" i="10"/>
  <c r="CY291" i="10"/>
  <c r="AY291" i="10" s="1"/>
  <c r="DL291" i="10"/>
  <c r="DB291" i="10"/>
  <c r="DA291" i="10"/>
  <c r="DK294" i="10"/>
  <c r="CY294" i="10"/>
  <c r="DH294" i="10"/>
  <c r="CX294" i="10"/>
  <c r="DL294" i="10"/>
  <c r="DB294" i="10"/>
  <c r="DK295" i="10"/>
  <c r="CY295" i="10"/>
  <c r="AY295" i="10" s="1"/>
  <c r="DL295" i="10"/>
  <c r="DB295" i="10"/>
  <c r="DA295" i="10"/>
  <c r="DK298" i="10"/>
  <c r="CY298" i="10"/>
  <c r="DH298" i="10"/>
  <c r="CX298" i="10"/>
  <c r="DL298" i="10"/>
  <c r="DB298" i="10"/>
  <c r="AS309" i="10"/>
  <c r="D310" i="10"/>
  <c r="CW312" i="10"/>
  <c r="DH312" i="10"/>
  <c r="CV312" i="10"/>
  <c r="AS312" i="10" s="1"/>
  <c r="AS313" i="10"/>
  <c r="CW310" i="10"/>
  <c r="DH310" i="10"/>
  <c r="CV310" i="10"/>
  <c r="AS310" i="10" s="1"/>
  <c r="AS311" i="10"/>
  <c r="DH247" i="10" l="1"/>
  <c r="CX247" i="10"/>
  <c r="DL247" i="10"/>
  <c r="DA247" i="10"/>
  <c r="DK247" i="10"/>
  <c r="CY247" i="10"/>
  <c r="DB247" i="10"/>
  <c r="DI247" i="10"/>
  <c r="DI233" i="10"/>
  <c r="DA233" i="10"/>
  <c r="DH233" i="10"/>
  <c r="CY233" i="10"/>
  <c r="AY233" i="10" s="1"/>
  <c r="DL233" i="10"/>
  <c r="CX233" i="10"/>
  <c r="DB233" i="10"/>
  <c r="DK233" i="10"/>
  <c r="AY259" i="10"/>
  <c r="DL138" i="10"/>
  <c r="DB138" i="10"/>
  <c r="DK138" i="10"/>
  <c r="DA138" i="10"/>
  <c r="AX138" i="10" s="1"/>
  <c r="DN138" i="10"/>
  <c r="CY138" i="10"/>
  <c r="DM138" i="10"/>
  <c r="DD138" i="10"/>
  <c r="DI138" i="10"/>
  <c r="DC138" i="10"/>
  <c r="DL137" i="10"/>
  <c r="DB137" i="10"/>
  <c r="AX137" i="10" s="1"/>
  <c r="DK137" i="10"/>
  <c r="DA137" i="10"/>
  <c r="DI137" i="10"/>
  <c r="DN137" i="10"/>
  <c r="CY137" i="10"/>
  <c r="DM137" i="10"/>
  <c r="DC137" i="10"/>
  <c r="DD137" i="10"/>
  <c r="DL105" i="10"/>
  <c r="DB105" i="10"/>
  <c r="DK105" i="10"/>
  <c r="DA105" i="10"/>
  <c r="AX105" i="10" s="1"/>
  <c r="DI105" i="10"/>
  <c r="DN105" i="10"/>
  <c r="CY105" i="10"/>
  <c r="DD105" i="10"/>
  <c r="DC105" i="10"/>
  <c r="DM105" i="10"/>
  <c r="DN124" i="10"/>
  <c r="DC124" i="10"/>
  <c r="CY124" i="10"/>
  <c r="DM124" i="10"/>
  <c r="DI124" i="10"/>
  <c r="DB124" i="10"/>
  <c r="DK124" i="10"/>
  <c r="DL124" i="10"/>
  <c r="DA124" i="10"/>
  <c r="AX124" i="10" s="1"/>
  <c r="DD124" i="10"/>
  <c r="AX180" i="10"/>
  <c r="DI236" i="10"/>
  <c r="DA236" i="10"/>
  <c r="DH236" i="10"/>
  <c r="CY236" i="10"/>
  <c r="AY236" i="10" s="1"/>
  <c r="DL236" i="10"/>
  <c r="CX236" i="10"/>
  <c r="DK236" i="10"/>
  <c r="DB236" i="10"/>
  <c r="DK196" i="10"/>
  <c r="DC196" i="10"/>
  <c r="CX196" i="10"/>
  <c r="DJ196" i="10"/>
  <c r="DA196" i="10"/>
  <c r="DH196" i="10"/>
  <c r="DI196" i="10"/>
  <c r="DM196" i="10"/>
  <c r="CZ196" i="10"/>
  <c r="CY196" i="10"/>
  <c r="AX181" i="10"/>
  <c r="AX113" i="10"/>
  <c r="AX136" i="10"/>
  <c r="DL109" i="10"/>
  <c r="DB109" i="10"/>
  <c r="DK109" i="10"/>
  <c r="DA109" i="10"/>
  <c r="DI109" i="10"/>
  <c r="DN109" i="10"/>
  <c r="CY109" i="10"/>
  <c r="AX109" i="10" s="1"/>
  <c r="DM109" i="10"/>
  <c r="DC109" i="10"/>
  <c r="DD109" i="10"/>
  <c r="DL115" i="10"/>
  <c r="DB115" i="10"/>
  <c r="DK115" i="10"/>
  <c r="DA115" i="10"/>
  <c r="DM115" i="10"/>
  <c r="DD115" i="10"/>
  <c r="DC115" i="10"/>
  <c r="CY115" i="10"/>
  <c r="AX115" i="10" s="1"/>
  <c r="DN115" i="10"/>
  <c r="DI115" i="10"/>
  <c r="DL99" i="10"/>
  <c r="DB99" i="10"/>
  <c r="AX99" i="10" s="1"/>
  <c r="DK99" i="10"/>
  <c r="DA99" i="10"/>
  <c r="DM99" i="10"/>
  <c r="DD99" i="10"/>
  <c r="DC99" i="10"/>
  <c r="CY99" i="10"/>
  <c r="DN99" i="10"/>
  <c r="DI99" i="10"/>
  <c r="AY298" i="10"/>
  <c r="AY282" i="10"/>
  <c r="DH251" i="10"/>
  <c r="CX251" i="10"/>
  <c r="DL251" i="10"/>
  <c r="DA251" i="10"/>
  <c r="DK251" i="10"/>
  <c r="CY251" i="10"/>
  <c r="DI251" i="10"/>
  <c r="DB251" i="10"/>
  <c r="DI238" i="10"/>
  <c r="DA238" i="10"/>
  <c r="DH238" i="10"/>
  <c r="CY238" i="10"/>
  <c r="DL238" i="10"/>
  <c r="CX238" i="10"/>
  <c r="AY238" i="10" s="1"/>
  <c r="DB238" i="10"/>
  <c r="DK238" i="10"/>
  <c r="DI234" i="10"/>
  <c r="DA234" i="10"/>
  <c r="DH234" i="10"/>
  <c r="CY234" i="10"/>
  <c r="DL234" i="10"/>
  <c r="CX234" i="10"/>
  <c r="DB234" i="10"/>
  <c r="AY234" i="10" s="1"/>
  <c r="DK234" i="10"/>
  <c r="DI230" i="10"/>
  <c r="DA230" i="10"/>
  <c r="DH230" i="10"/>
  <c r="CY230" i="10"/>
  <c r="DL230" i="10"/>
  <c r="CX230" i="10"/>
  <c r="DB230" i="10"/>
  <c r="AY230" i="10" s="1"/>
  <c r="DK230" i="10"/>
  <c r="DI226" i="10"/>
  <c r="DA226" i="10"/>
  <c r="DH226" i="10"/>
  <c r="CY226" i="10"/>
  <c r="DL226" i="10"/>
  <c r="CX226" i="10"/>
  <c r="AY226" i="10" s="1"/>
  <c r="DB226" i="10"/>
  <c r="DK226" i="10"/>
  <c r="DH250" i="10"/>
  <c r="CX250" i="10"/>
  <c r="DB250" i="10"/>
  <c r="DL250" i="10"/>
  <c r="DA250" i="10"/>
  <c r="CY250" i="10"/>
  <c r="DI250" i="10"/>
  <c r="DK250" i="10"/>
  <c r="DH252" i="10"/>
  <c r="CX252" i="10"/>
  <c r="AY252" i="10" s="1"/>
  <c r="DI252" i="10"/>
  <c r="CY252" i="10"/>
  <c r="DA252" i="10"/>
  <c r="DL252" i="10"/>
  <c r="DK252" i="10"/>
  <c r="DB252" i="10"/>
  <c r="AX192" i="10"/>
  <c r="DM182" i="10"/>
  <c r="DI182" i="10"/>
  <c r="DA182" i="10"/>
  <c r="DH182" i="10"/>
  <c r="CY182" i="10"/>
  <c r="DJ182" i="10"/>
  <c r="CZ182" i="10"/>
  <c r="DC182" i="10"/>
  <c r="DB182" i="10"/>
  <c r="CX182" i="10"/>
  <c r="DL182" i="10"/>
  <c r="DK182" i="10"/>
  <c r="AY255" i="10"/>
  <c r="DJ183" i="10"/>
  <c r="DA183" i="10"/>
  <c r="DI183" i="10"/>
  <c r="CY183" i="10"/>
  <c r="DK183" i="10"/>
  <c r="CZ183" i="10"/>
  <c r="DM183" i="10"/>
  <c r="DH183" i="10"/>
  <c r="DC183" i="10"/>
  <c r="CX183" i="10"/>
  <c r="AX183" i="10" s="1"/>
  <c r="AY62" i="10"/>
  <c r="DL134" i="10"/>
  <c r="DB134" i="10"/>
  <c r="DK134" i="10"/>
  <c r="DA134" i="10"/>
  <c r="DN134" i="10"/>
  <c r="CY134" i="10"/>
  <c r="AX134" i="10" s="1"/>
  <c r="DM134" i="10"/>
  <c r="DD134" i="10"/>
  <c r="DC134" i="10"/>
  <c r="DI134" i="10"/>
  <c r="DL110" i="10"/>
  <c r="DB110" i="10"/>
  <c r="DK110" i="10"/>
  <c r="DA110" i="10"/>
  <c r="AX110" i="10" s="1"/>
  <c r="DN110" i="10"/>
  <c r="CY110" i="10"/>
  <c r="DM110" i="10"/>
  <c r="DD110" i="10"/>
  <c r="DI110" i="10"/>
  <c r="DC110" i="10"/>
  <c r="AX172" i="10"/>
  <c r="AX161" i="10"/>
  <c r="DL133" i="10"/>
  <c r="DB133" i="10"/>
  <c r="DK133" i="10"/>
  <c r="DA133" i="10"/>
  <c r="DI133" i="10"/>
  <c r="DN133" i="10"/>
  <c r="CY133" i="10"/>
  <c r="AX133" i="10" s="1"/>
  <c r="DM133" i="10"/>
  <c r="DC133" i="10"/>
  <c r="DD133" i="10"/>
  <c r="AX128" i="10"/>
  <c r="DN117" i="10"/>
  <c r="DC117" i="10"/>
  <c r="CY117" i="10"/>
  <c r="DM117" i="10"/>
  <c r="DI117" i="10"/>
  <c r="DB117" i="10"/>
  <c r="DL117" i="10"/>
  <c r="DD117" i="10"/>
  <c r="DK117" i="10"/>
  <c r="DA117" i="10"/>
  <c r="AX112" i="10"/>
  <c r="DL101" i="10"/>
  <c r="DB101" i="10"/>
  <c r="DK101" i="10"/>
  <c r="DA101" i="10"/>
  <c r="AX101" i="10" s="1"/>
  <c r="DI101" i="10"/>
  <c r="DN101" i="10"/>
  <c r="CY101" i="10"/>
  <c r="DM101" i="10"/>
  <c r="DC101" i="10"/>
  <c r="DD101" i="10"/>
  <c r="AX96" i="10"/>
  <c r="DO48" i="10"/>
  <c r="DK48" i="10"/>
  <c r="B350" i="10" s="1"/>
  <c r="DB48" i="10"/>
  <c r="D54" i="10"/>
  <c r="DN48" i="10"/>
  <c r="DE48" i="10"/>
  <c r="DA48" i="10"/>
  <c r="DC48" i="10"/>
  <c r="DD48" i="10"/>
  <c r="DM48" i="10"/>
  <c r="DL48" i="10"/>
  <c r="AX179" i="10"/>
  <c r="AX170" i="10"/>
  <c r="AX127" i="10"/>
  <c r="DO13" i="10"/>
  <c r="DK13" i="10"/>
  <c r="DB13" i="10"/>
  <c r="DN13" i="10"/>
  <c r="DE13" i="10"/>
  <c r="DA13" i="10"/>
  <c r="AY13" i="10" s="1"/>
  <c r="DD13" i="10"/>
  <c r="DL13" i="10"/>
  <c r="DM13" i="10"/>
  <c r="DC13" i="10"/>
  <c r="AH202" i="10"/>
  <c r="AX168" i="10"/>
  <c r="DL131" i="10"/>
  <c r="DB131" i="10"/>
  <c r="DK131" i="10"/>
  <c r="DA131" i="10"/>
  <c r="DM131" i="10"/>
  <c r="DD131" i="10"/>
  <c r="DC131" i="10"/>
  <c r="DI131" i="10"/>
  <c r="CY131" i="10"/>
  <c r="AX131" i="10" s="1"/>
  <c r="DN131" i="10"/>
  <c r="DO59" i="10"/>
  <c r="DK59" i="10"/>
  <c r="DB59" i="10"/>
  <c r="DN59" i="10"/>
  <c r="DE59" i="10"/>
  <c r="AY59" i="10" s="1"/>
  <c r="DA59" i="10"/>
  <c r="DD59" i="10"/>
  <c r="DC59" i="10"/>
  <c r="DM59" i="10"/>
  <c r="DL59" i="10"/>
  <c r="AX162" i="10"/>
  <c r="DI237" i="10"/>
  <c r="DA237" i="10"/>
  <c r="DH237" i="10"/>
  <c r="CY237" i="10"/>
  <c r="DL237" i="10"/>
  <c r="CX237" i="10"/>
  <c r="AY237" i="10" s="1"/>
  <c r="DB237" i="10"/>
  <c r="DK237" i="10"/>
  <c r="DI229" i="10"/>
  <c r="DA229" i="10"/>
  <c r="DH229" i="10"/>
  <c r="CY229" i="10"/>
  <c r="DL229" i="10"/>
  <c r="CX229" i="10"/>
  <c r="AY229" i="10" s="1"/>
  <c r="DB229" i="10"/>
  <c r="DK229" i="10"/>
  <c r="DH246" i="10"/>
  <c r="CX246" i="10"/>
  <c r="DB246" i="10"/>
  <c r="DL246" i="10"/>
  <c r="DA246" i="10"/>
  <c r="DI246" i="10"/>
  <c r="DK246" i="10"/>
  <c r="CY246" i="10"/>
  <c r="AY235" i="10"/>
  <c r="DL114" i="10"/>
  <c r="DB114" i="10"/>
  <c r="DK114" i="10"/>
  <c r="DA114" i="10"/>
  <c r="DN114" i="10"/>
  <c r="CY114" i="10"/>
  <c r="AX114" i="10" s="1"/>
  <c r="DM114" i="10"/>
  <c r="DD114" i="10"/>
  <c r="DC114" i="10"/>
  <c r="DI114" i="10"/>
  <c r="DN61" i="10"/>
  <c r="DE61" i="10"/>
  <c r="DA61" i="10"/>
  <c r="AY61" i="10" s="1"/>
  <c r="DM61" i="10"/>
  <c r="DD61" i="10"/>
  <c r="DK61" i="10"/>
  <c r="DC61" i="10"/>
  <c r="DB61" i="10"/>
  <c r="DL61" i="10"/>
  <c r="DO61" i="10"/>
  <c r="AX178" i="10"/>
  <c r="DK243" i="10"/>
  <c r="DB243" i="10"/>
  <c r="DI243" i="10"/>
  <c r="CY243" i="10"/>
  <c r="DH243" i="10"/>
  <c r="CX243" i="10"/>
  <c r="AY243" i="10" s="1"/>
  <c r="DL243" i="10"/>
  <c r="DA243" i="10"/>
  <c r="DI232" i="10"/>
  <c r="DA232" i="10"/>
  <c r="DH232" i="10"/>
  <c r="CY232" i="10"/>
  <c r="DL232" i="10"/>
  <c r="CX232" i="10"/>
  <c r="AY232" i="10" s="1"/>
  <c r="DK232" i="10"/>
  <c r="DB232" i="10"/>
  <c r="DI228" i="10"/>
  <c r="DA228" i="10"/>
  <c r="DH228" i="10"/>
  <c r="CY228" i="10"/>
  <c r="DL228" i="10"/>
  <c r="CX228" i="10"/>
  <c r="AY228" i="10" s="1"/>
  <c r="DK228" i="10"/>
  <c r="DB228" i="10"/>
  <c r="AX193" i="10"/>
  <c r="DL126" i="10"/>
  <c r="DB126" i="10"/>
  <c r="DK126" i="10"/>
  <c r="DA126" i="10"/>
  <c r="DN126" i="10"/>
  <c r="CY126" i="10"/>
  <c r="AX126" i="10" s="1"/>
  <c r="DM126" i="10"/>
  <c r="DD126" i="10"/>
  <c r="DC126" i="10"/>
  <c r="DI126" i="10"/>
  <c r="DL102" i="10"/>
  <c r="DB102" i="10"/>
  <c r="DK102" i="10"/>
  <c r="DA102" i="10"/>
  <c r="AX102" i="10" s="1"/>
  <c r="DN102" i="10"/>
  <c r="CY102" i="10"/>
  <c r="DM102" i="10"/>
  <c r="DD102" i="10"/>
  <c r="DI102" i="10"/>
  <c r="DC102" i="10"/>
  <c r="DL94" i="10"/>
  <c r="DB94" i="10"/>
  <c r="DK94" i="10"/>
  <c r="DA94" i="10"/>
  <c r="DN94" i="10"/>
  <c r="CY94" i="10"/>
  <c r="AX94" i="10" s="1"/>
  <c r="DM94" i="10"/>
  <c r="DD94" i="10"/>
  <c r="DI94" i="10"/>
  <c r="DC94" i="10"/>
  <c r="AX104" i="10"/>
  <c r="AX111" i="10"/>
  <c r="DL107" i="10"/>
  <c r="DB107" i="10"/>
  <c r="DK107" i="10"/>
  <c r="DA107" i="10"/>
  <c r="DM107" i="10"/>
  <c r="DD107" i="10"/>
  <c r="DC107" i="10"/>
  <c r="CY107" i="10"/>
  <c r="DN107" i="10"/>
  <c r="DI107" i="10"/>
  <c r="AX174" i="10"/>
  <c r="AX122" i="10"/>
  <c r="AX107" i="10"/>
  <c r="AY294" i="10"/>
  <c r="AY278" i="10"/>
  <c r="DH253" i="10"/>
  <c r="CX253" i="10"/>
  <c r="DI253" i="10"/>
  <c r="CY253" i="10"/>
  <c r="DB253" i="10"/>
  <c r="DA253" i="10"/>
  <c r="DK253" i="10"/>
  <c r="DL253" i="10"/>
  <c r="DK239" i="10"/>
  <c r="DB239" i="10"/>
  <c r="DI239" i="10"/>
  <c r="CY239" i="10"/>
  <c r="DH239" i="10"/>
  <c r="CX239" i="10"/>
  <c r="AY239" i="10" s="1"/>
  <c r="DL239" i="10"/>
  <c r="DA239" i="10"/>
  <c r="DI235" i="10"/>
  <c r="DA235" i="10"/>
  <c r="DH235" i="10"/>
  <c r="CY235" i="10"/>
  <c r="DL235" i="10"/>
  <c r="CX235" i="10"/>
  <c r="DK235" i="10"/>
  <c r="DB235" i="10"/>
  <c r="DI231" i="10"/>
  <c r="DA231" i="10"/>
  <c r="DH231" i="10"/>
  <c r="CY231" i="10"/>
  <c r="DL231" i="10"/>
  <c r="CX231" i="10"/>
  <c r="AY231" i="10" s="1"/>
  <c r="DK231" i="10"/>
  <c r="DB231" i="10"/>
  <c r="DI227" i="10"/>
  <c r="DA227" i="10"/>
  <c r="DH227" i="10"/>
  <c r="CY227" i="10"/>
  <c r="DL227" i="10"/>
  <c r="CX227" i="10"/>
  <c r="AY227" i="10" s="1"/>
  <c r="DK227" i="10"/>
  <c r="DB227" i="10"/>
  <c r="DH254" i="10"/>
  <c r="CX254" i="10"/>
  <c r="DI254" i="10"/>
  <c r="CY254" i="10"/>
  <c r="DK254" i="10"/>
  <c r="DB254" i="10"/>
  <c r="DA254" i="10"/>
  <c r="DL254" i="10"/>
  <c r="AY224" i="10"/>
  <c r="AX194" i="10"/>
  <c r="AX173" i="10"/>
  <c r="AX188" i="10"/>
  <c r="AX185" i="10"/>
  <c r="AY256" i="10"/>
  <c r="AX190" i="10"/>
  <c r="DL130" i="10"/>
  <c r="DB130" i="10"/>
  <c r="DK130" i="10"/>
  <c r="DA130" i="10"/>
  <c r="DN130" i="10"/>
  <c r="CY130" i="10"/>
  <c r="AX130" i="10" s="1"/>
  <c r="DM130" i="10"/>
  <c r="DD130" i="10"/>
  <c r="DI130" i="10"/>
  <c r="DC130" i="10"/>
  <c r="DL106" i="10"/>
  <c r="DB106" i="10"/>
  <c r="DK106" i="10"/>
  <c r="DA106" i="10"/>
  <c r="DN106" i="10"/>
  <c r="CY106" i="10"/>
  <c r="AX106" i="10" s="1"/>
  <c r="DM106" i="10"/>
  <c r="DD106" i="10"/>
  <c r="DC106" i="10"/>
  <c r="DI106" i="10"/>
  <c r="AX140" i="10"/>
  <c r="DL129" i="10"/>
  <c r="DB129" i="10"/>
  <c r="DK129" i="10"/>
  <c r="DA129" i="10"/>
  <c r="DI129" i="10"/>
  <c r="DN129" i="10"/>
  <c r="CY129" i="10"/>
  <c r="DM129" i="10"/>
  <c r="DC129" i="10"/>
  <c r="AX129" i="10" s="1"/>
  <c r="DD129" i="10"/>
  <c r="DN120" i="10"/>
  <c r="DC120" i="10"/>
  <c r="CY120" i="10"/>
  <c r="AX120" i="10" s="1"/>
  <c r="DM120" i="10"/>
  <c r="DI120" i="10"/>
  <c r="DB120" i="10"/>
  <c r="DL120" i="10"/>
  <c r="DD120" i="10"/>
  <c r="DK120" i="10"/>
  <c r="DA120" i="10"/>
  <c r="DL113" i="10"/>
  <c r="DB113" i="10"/>
  <c r="DK113" i="10"/>
  <c r="DA113" i="10"/>
  <c r="DI113" i="10"/>
  <c r="DN113" i="10"/>
  <c r="CY113" i="10"/>
  <c r="DD113" i="10"/>
  <c r="DM113" i="10"/>
  <c r="DC113" i="10"/>
  <c r="AX108" i="10"/>
  <c r="DN97" i="10"/>
  <c r="DC97" i="10"/>
  <c r="CY97" i="10"/>
  <c r="DM97" i="10"/>
  <c r="DI97" i="10"/>
  <c r="DB97" i="10"/>
  <c r="DL97" i="10"/>
  <c r="DD97" i="10"/>
  <c r="DK97" i="10"/>
  <c r="DA97" i="10"/>
  <c r="AX103" i="10"/>
  <c r="AX165" i="10"/>
  <c r="AX135" i="10"/>
  <c r="DN55" i="10"/>
  <c r="DE55" i="10"/>
  <c r="DA55" i="10"/>
  <c r="AY55" i="10" s="1"/>
  <c r="DK55" i="10"/>
  <c r="D60" i="10"/>
  <c r="A350" i="10" s="1"/>
  <c r="DO55" i="10"/>
  <c r="DD55" i="10"/>
  <c r="DL55" i="10"/>
  <c r="DM55" i="10"/>
  <c r="DB55" i="10"/>
  <c r="DC55" i="10"/>
  <c r="AY245" i="10"/>
  <c r="AX169" i="10"/>
  <c r="AY48" i="10"/>
  <c r="AY15" i="10"/>
  <c r="AX160" i="10"/>
  <c r="DL139" i="10"/>
  <c r="DB139" i="10"/>
  <c r="DK139" i="10"/>
  <c r="DA139" i="10"/>
  <c r="DM139" i="10"/>
  <c r="DD139" i="10"/>
  <c r="DC139" i="10"/>
  <c r="DI139" i="10"/>
  <c r="CY139" i="10"/>
  <c r="AX139" i="10" s="1"/>
  <c r="DN139" i="10"/>
  <c r="AH203" i="10"/>
  <c r="AX117" i="10" l="1"/>
  <c r="AY250" i="10"/>
  <c r="AX97" i="10"/>
  <c r="AY246" i="10"/>
  <c r="AY254" i="10"/>
  <c r="AY253" i="10"/>
  <c r="AY251" i="10"/>
  <c r="AX182" i="10"/>
  <c r="AX196" i="10"/>
  <c r="AY247" i="10"/>
  <c r="DI313" i="9" l="1"/>
  <c r="CX313" i="9"/>
  <c r="CW313" i="9"/>
  <c r="F313" i="9"/>
  <c r="E313" i="9"/>
  <c r="D313" i="9" s="1"/>
  <c r="DI312" i="9"/>
  <c r="DH312" i="9"/>
  <c r="DG312" i="9"/>
  <c r="CX312" i="9"/>
  <c r="CW312" i="9"/>
  <c r="CV312" i="9"/>
  <c r="AS312" i="9" s="1"/>
  <c r="F312" i="9"/>
  <c r="E312" i="9"/>
  <c r="D312" i="9"/>
  <c r="DI311" i="9"/>
  <c r="CX311" i="9"/>
  <c r="F311" i="9"/>
  <c r="E311" i="9"/>
  <c r="DI310" i="9"/>
  <c r="DH310" i="9"/>
  <c r="DG310" i="9"/>
  <c r="CX310" i="9"/>
  <c r="CW310" i="9"/>
  <c r="CV310" i="9"/>
  <c r="AS310" i="9"/>
  <c r="F310" i="9"/>
  <c r="E310" i="9"/>
  <c r="D310" i="9"/>
  <c r="DI309" i="9"/>
  <c r="CX309" i="9"/>
  <c r="F309" i="9"/>
  <c r="E309" i="9"/>
  <c r="D309" i="9" s="1"/>
  <c r="AX304" i="9"/>
  <c r="AW304" i="9"/>
  <c r="AV304" i="9"/>
  <c r="AU304" i="9"/>
  <c r="AT304" i="9"/>
  <c r="AP304" i="9"/>
  <c r="AO304" i="9"/>
  <c r="AN304" i="9"/>
  <c r="AM304" i="9"/>
  <c r="AL304" i="9"/>
  <c r="AK304" i="9"/>
  <c r="AJ304" i="9"/>
  <c r="AI304" i="9"/>
  <c r="AH304" i="9"/>
  <c r="AG304" i="9"/>
  <c r="AF304" i="9"/>
  <c r="AE304" i="9"/>
  <c r="AD304" i="9"/>
  <c r="AC304" i="9"/>
  <c r="AB304" i="9"/>
  <c r="AA304" i="9"/>
  <c r="Z304" i="9"/>
  <c r="Y304" i="9"/>
  <c r="X304" i="9"/>
  <c r="W304" i="9"/>
  <c r="V304" i="9"/>
  <c r="U304" i="9"/>
  <c r="T304" i="9"/>
  <c r="S304" i="9"/>
  <c r="R304" i="9"/>
  <c r="Q304" i="9"/>
  <c r="P304" i="9"/>
  <c r="O304" i="9"/>
  <c r="N304" i="9"/>
  <c r="M304" i="9"/>
  <c r="L304" i="9"/>
  <c r="K304" i="9"/>
  <c r="J304" i="9"/>
  <c r="I304" i="9"/>
  <c r="H304" i="9"/>
  <c r="G304" i="9"/>
  <c r="F304" i="9"/>
  <c r="E304" i="9"/>
  <c r="D304" i="9" s="1"/>
  <c r="AX303" i="9"/>
  <c r="AW303" i="9"/>
  <c r="AV303" i="9"/>
  <c r="AU303" i="9"/>
  <c r="AT303" i="9"/>
  <c r="AP303" i="9"/>
  <c r="AO303" i="9"/>
  <c r="AN303" i="9"/>
  <c r="AM303" i="9"/>
  <c r="AL303" i="9"/>
  <c r="AK303" i="9"/>
  <c r="AJ303" i="9"/>
  <c r="AI303" i="9"/>
  <c r="AH303" i="9"/>
  <c r="AG303" i="9"/>
  <c r="AF303" i="9"/>
  <c r="AE303" i="9"/>
  <c r="AD303" i="9"/>
  <c r="AC303" i="9"/>
  <c r="AB303" i="9"/>
  <c r="AA303" i="9"/>
  <c r="Z303" i="9"/>
  <c r="Y303" i="9"/>
  <c r="X303" i="9"/>
  <c r="W303" i="9"/>
  <c r="V303" i="9"/>
  <c r="U303" i="9"/>
  <c r="T303" i="9"/>
  <c r="S303" i="9"/>
  <c r="R303" i="9"/>
  <c r="Q303" i="9"/>
  <c r="P303" i="9"/>
  <c r="O303" i="9"/>
  <c r="N303" i="9"/>
  <c r="M303" i="9"/>
  <c r="L303" i="9"/>
  <c r="K303" i="9"/>
  <c r="J303" i="9"/>
  <c r="I303" i="9"/>
  <c r="H303" i="9"/>
  <c r="G303" i="9"/>
  <c r="F303" i="9"/>
  <c r="E303" i="9"/>
  <c r="D303" i="9" s="1"/>
  <c r="AX302" i="9"/>
  <c r="AW302" i="9"/>
  <c r="AV302" i="9"/>
  <c r="AU302" i="9"/>
  <c r="AT302" i="9"/>
  <c r="AP302" i="9"/>
  <c r="AO302" i="9"/>
  <c r="AN302" i="9"/>
  <c r="AM302" i="9"/>
  <c r="AL302" i="9"/>
  <c r="AK302" i="9"/>
  <c r="AJ302" i="9"/>
  <c r="AI302" i="9"/>
  <c r="AH302" i="9"/>
  <c r="AG302" i="9"/>
  <c r="AF302" i="9"/>
  <c r="AE302" i="9"/>
  <c r="AD302" i="9"/>
  <c r="AC302" i="9"/>
  <c r="AB302" i="9"/>
  <c r="AA302" i="9"/>
  <c r="Z302" i="9"/>
  <c r="Y302" i="9"/>
  <c r="X302" i="9"/>
  <c r="W302" i="9"/>
  <c r="V302" i="9"/>
  <c r="U302" i="9"/>
  <c r="T302" i="9"/>
  <c r="S302" i="9"/>
  <c r="R302" i="9"/>
  <c r="Q302" i="9"/>
  <c r="P302" i="9"/>
  <c r="O302" i="9"/>
  <c r="N302" i="9"/>
  <c r="M302" i="9"/>
  <c r="L302" i="9"/>
  <c r="K302" i="9"/>
  <c r="J302" i="9"/>
  <c r="I302" i="9"/>
  <c r="H302" i="9"/>
  <c r="G302" i="9"/>
  <c r="F302" i="9"/>
  <c r="E302" i="9"/>
  <c r="AX301" i="9"/>
  <c r="AW301" i="9"/>
  <c r="AV301" i="9"/>
  <c r="AU301" i="9"/>
  <c r="AT301" i="9"/>
  <c r="AP301" i="9"/>
  <c r="AO301" i="9"/>
  <c r="AN301" i="9"/>
  <c r="AM301" i="9"/>
  <c r="AL301" i="9"/>
  <c r="AK301" i="9"/>
  <c r="AJ301" i="9"/>
  <c r="AI301" i="9"/>
  <c r="AH301" i="9"/>
  <c r="AG301" i="9"/>
  <c r="AF301" i="9"/>
  <c r="AE301" i="9"/>
  <c r="AD301" i="9"/>
  <c r="AC301" i="9"/>
  <c r="AB301" i="9"/>
  <c r="AA301" i="9"/>
  <c r="Z301" i="9"/>
  <c r="Y301" i="9"/>
  <c r="X301" i="9"/>
  <c r="W301" i="9"/>
  <c r="V301" i="9"/>
  <c r="U301" i="9"/>
  <c r="T301" i="9"/>
  <c r="S301" i="9"/>
  <c r="R301" i="9"/>
  <c r="Q301" i="9"/>
  <c r="P301" i="9"/>
  <c r="O301" i="9"/>
  <c r="N301" i="9"/>
  <c r="M301" i="9"/>
  <c r="L301" i="9"/>
  <c r="K301" i="9"/>
  <c r="J301" i="9"/>
  <c r="I301" i="9"/>
  <c r="H301" i="9"/>
  <c r="G301" i="9"/>
  <c r="F301" i="9"/>
  <c r="E301" i="9"/>
  <c r="D301" i="9" s="1"/>
  <c r="AX300" i="9"/>
  <c r="AW300" i="9"/>
  <c r="AV300" i="9"/>
  <c r="AU300" i="9"/>
  <c r="AT300" i="9"/>
  <c r="AS300" i="9"/>
  <c r="AP300" i="9"/>
  <c r="AO300" i="9"/>
  <c r="AN300" i="9"/>
  <c r="AM300" i="9"/>
  <c r="AL300" i="9"/>
  <c r="AK300" i="9"/>
  <c r="AJ300" i="9"/>
  <c r="AI300" i="9"/>
  <c r="AH300" i="9"/>
  <c r="AG300" i="9"/>
  <c r="AF300" i="9"/>
  <c r="AE300" i="9"/>
  <c r="AD300" i="9"/>
  <c r="AC300" i="9"/>
  <c r="AB300" i="9"/>
  <c r="AA300" i="9"/>
  <c r="Z300" i="9"/>
  <c r="Y300" i="9"/>
  <c r="X300" i="9"/>
  <c r="W300" i="9"/>
  <c r="V300" i="9"/>
  <c r="U300" i="9"/>
  <c r="T300" i="9"/>
  <c r="S300" i="9"/>
  <c r="R300" i="9"/>
  <c r="Q300" i="9"/>
  <c r="P300" i="9"/>
  <c r="O300" i="9"/>
  <c r="N300" i="9"/>
  <c r="M300" i="9"/>
  <c r="L300" i="9"/>
  <c r="K300" i="9"/>
  <c r="J300" i="9"/>
  <c r="I300" i="9"/>
  <c r="H300" i="9"/>
  <c r="G300" i="9"/>
  <c r="E300" i="9" s="1"/>
  <c r="F300" i="9"/>
  <c r="D300" i="9"/>
  <c r="AX299" i="9"/>
  <c r="AW299" i="9"/>
  <c r="AV299" i="9"/>
  <c r="AU299" i="9"/>
  <c r="AT299" i="9"/>
  <c r="AS299" i="9"/>
  <c r="AR299" i="9"/>
  <c r="AQ299" i="9"/>
  <c r="AP299" i="9"/>
  <c r="AO299" i="9"/>
  <c r="AN299" i="9"/>
  <c r="AM299" i="9"/>
  <c r="AL299" i="9"/>
  <c r="AK299" i="9"/>
  <c r="AJ299" i="9"/>
  <c r="AI299" i="9"/>
  <c r="AH299" i="9"/>
  <c r="AG299" i="9"/>
  <c r="AF299" i="9"/>
  <c r="AE299" i="9"/>
  <c r="AD299" i="9"/>
  <c r="AC299" i="9"/>
  <c r="AB299" i="9"/>
  <c r="AA299" i="9"/>
  <c r="Z299" i="9"/>
  <c r="Y299" i="9"/>
  <c r="X299" i="9"/>
  <c r="W299" i="9"/>
  <c r="V299" i="9"/>
  <c r="U299" i="9"/>
  <c r="T299" i="9"/>
  <c r="S299" i="9"/>
  <c r="R299" i="9"/>
  <c r="Q299" i="9"/>
  <c r="P299" i="9"/>
  <c r="O299" i="9"/>
  <c r="N299" i="9"/>
  <c r="M299" i="9"/>
  <c r="L299" i="9"/>
  <c r="K299" i="9"/>
  <c r="J299" i="9"/>
  <c r="I299" i="9"/>
  <c r="H299" i="9"/>
  <c r="G299" i="9"/>
  <c r="E299" i="9" s="1"/>
  <c r="D299" i="9" s="1"/>
  <c r="F299" i="9"/>
  <c r="DL298" i="9"/>
  <c r="DK298" i="9"/>
  <c r="DJ298" i="9"/>
  <c r="DG298" i="9"/>
  <c r="DB298" i="9"/>
  <c r="CZ298" i="9"/>
  <c r="CX298" i="9"/>
  <c r="F298" i="9"/>
  <c r="CW298" i="9" s="1"/>
  <c r="E298" i="9"/>
  <c r="D298" i="9" s="1"/>
  <c r="DL297" i="9"/>
  <c r="DK297" i="9"/>
  <c r="DJ297" i="9"/>
  <c r="DG297" i="9"/>
  <c r="DB297" i="9"/>
  <c r="CZ297" i="9"/>
  <c r="CX297" i="9"/>
  <c r="F297" i="9"/>
  <c r="CW297" i="9" s="1"/>
  <c r="E297" i="9"/>
  <c r="D297" i="9" s="1"/>
  <c r="DL296" i="9"/>
  <c r="DK296" i="9"/>
  <c r="DJ296" i="9"/>
  <c r="DG296" i="9"/>
  <c r="DB296" i="9"/>
  <c r="CZ296" i="9"/>
  <c r="CX296" i="9"/>
  <c r="F296" i="9"/>
  <c r="CW296" i="9" s="1"/>
  <c r="E296" i="9"/>
  <c r="D296" i="9" s="1"/>
  <c r="DL295" i="9"/>
  <c r="DK295" i="9"/>
  <c r="DJ295" i="9"/>
  <c r="DG295" i="9"/>
  <c r="DB295" i="9"/>
  <c r="CZ295" i="9"/>
  <c r="CX295" i="9"/>
  <c r="F295" i="9"/>
  <c r="CW295" i="9" s="1"/>
  <c r="E295" i="9"/>
  <c r="D295" i="9" s="1"/>
  <c r="DL294" i="9"/>
  <c r="DK294" i="9"/>
  <c r="DJ294" i="9"/>
  <c r="DG294" i="9"/>
  <c r="DB294" i="9"/>
  <c r="CZ294" i="9"/>
  <c r="CX294" i="9"/>
  <c r="F294" i="9"/>
  <c r="CW294" i="9" s="1"/>
  <c r="E294" i="9"/>
  <c r="D294" i="9" s="1"/>
  <c r="DL293" i="9"/>
  <c r="DK293" i="9"/>
  <c r="DJ293" i="9"/>
  <c r="DG293" i="9"/>
  <c r="DB293" i="9"/>
  <c r="CZ293" i="9"/>
  <c r="CX293" i="9"/>
  <c r="F293" i="9"/>
  <c r="CW293" i="9" s="1"/>
  <c r="E293" i="9"/>
  <c r="D293" i="9" s="1"/>
  <c r="DL292" i="9"/>
  <c r="DK292" i="9"/>
  <c r="DJ292" i="9"/>
  <c r="DG292" i="9"/>
  <c r="DB292" i="9"/>
  <c r="CZ292" i="9"/>
  <c r="CX292" i="9"/>
  <c r="F292" i="9"/>
  <c r="CW292" i="9" s="1"/>
  <c r="E292" i="9"/>
  <c r="D292" i="9" s="1"/>
  <c r="DL291" i="9"/>
  <c r="DK291" i="9"/>
  <c r="DJ291" i="9"/>
  <c r="DG291" i="9"/>
  <c r="DB291" i="9"/>
  <c r="CZ291" i="9"/>
  <c r="CX291" i="9"/>
  <c r="F291" i="9"/>
  <c r="CW291" i="9" s="1"/>
  <c r="E291" i="9"/>
  <c r="D291" i="9" s="1"/>
  <c r="DL290" i="9"/>
  <c r="DK290" i="9"/>
  <c r="DJ290" i="9"/>
  <c r="DG290" i="9"/>
  <c r="DB290" i="9"/>
  <c r="CZ290" i="9"/>
  <c r="CX290" i="9"/>
  <c r="F290" i="9"/>
  <c r="CW290" i="9" s="1"/>
  <c r="E290" i="9"/>
  <c r="D290" i="9" s="1"/>
  <c r="DL289" i="9"/>
  <c r="DK289" i="9"/>
  <c r="DJ289" i="9"/>
  <c r="DG289" i="9"/>
  <c r="DB289" i="9"/>
  <c r="CZ289" i="9"/>
  <c r="CX289" i="9"/>
  <c r="F289" i="9"/>
  <c r="CW289" i="9" s="1"/>
  <c r="E289" i="9"/>
  <c r="D289" i="9" s="1"/>
  <c r="DL288" i="9"/>
  <c r="DK288" i="9"/>
  <c r="DJ288" i="9"/>
  <c r="DG288" i="9"/>
  <c r="DB288" i="9"/>
  <c r="CZ288" i="9"/>
  <c r="CX288" i="9"/>
  <c r="F288" i="9"/>
  <c r="CW288" i="9" s="1"/>
  <c r="E288" i="9"/>
  <c r="D288" i="9" s="1"/>
  <c r="DL287" i="9"/>
  <c r="DK287" i="9"/>
  <c r="DJ287" i="9"/>
  <c r="DG287" i="9"/>
  <c r="DB287" i="9"/>
  <c r="CZ287" i="9"/>
  <c r="CX287" i="9"/>
  <c r="F287" i="9"/>
  <c r="CW287" i="9" s="1"/>
  <c r="E287" i="9"/>
  <c r="D287" i="9" s="1"/>
  <c r="DL286" i="9"/>
  <c r="DK286" i="9"/>
  <c r="DJ286" i="9"/>
  <c r="DG286" i="9"/>
  <c r="DB286" i="9"/>
  <c r="CZ286" i="9"/>
  <c r="CX286" i="9"/>
  <c r="F286" i="9"/>
  <c r="CW286" i="9" s="1"/>
  <c r="E286" i="9"/>
  <c r="D286" i="9" s="1"/>
  <c r="DL285" i="9"/>
  <c r="DK285" i="9"/>
  <c r="DJ285" i="9"/>
  <c r="DG285" i="9"/>
  <c r="DB285" i="9"/>
  <c r="CZ285" i="9"/>
  <c r="CX285" i="9"/>
  <c r="F285" i="9"/>
  <c r="CW285" i="9" s="1"/>
  <c r="E285" i="9"/>
  <c r="D285" i="9" s="1"/>
  <c r="DL284" i="9"/>
  <c r="DK284" i="9"/>
  <c r="DJ284" i="9"/>
  <c r="DG284" i="9"/>
  <c r="DB284" i="9"/>
  <c r="CZ284" i="9"/>
  <c r="CX284" i="9"/>
  <c r="F284" i="9"/>
  <c r="CW284" i="9" s="1"/>
  <c r="E284" i="9"/>
  <c r="D284" i="9" s="1"/>
  <c r="DL283" i="9"/>
  <c r="DK283" i="9"/>
  <c r="DJ283" i="9"/>
  <c r="DG283" i="9"/>
  <c r="DB283" i="9"/>
  <c r="CZ283" i="9"/>
  <c r="CX283" i="9"/>
  <c r="F283" i="9"/>
  <c r="CW283" i="9" s="1"/>
  <c r="E283" i="9"/>
  <c r="D283" i="9" s="1"/>
  <c r="DL282" i="9"/>
  <c r="DK282" i="9"/>
  <c r="DJ282" i="9"/>
  <c r="DG282" i="9"/>
  <c r="DB282" i="9"/>
  <c r="CZ282" i="9"/>
  <c r="CX282" i="9"/>
  <c r="F282" i="9"/>
  <c r="CW282" i="9" s="1"/>
  <c r="E282" i="9"/>
  <c r="D282" i="9" s="1"/>
  <c r="DJ281" i="9"/>
  <c r="DG281" i="9"/>
  <c r="CZ281" i="9"/>
  <c r="CW281" i="9"/>
  <c r="F281" i="9"/>
  <c r="E281" i="9"/>
  <c r="D281" i="9" s="1"/>
  <c r="DJ280" i="9"/>
  <c r="DB280" i="9"/>
  <c r="DA280" i="9"/>
  <c r="CZ280" i="9"/>
  <c r="CW280" i="9"/>
  <c r="F280" i="9"/>
  <c r="DG280" i="9" s="1"/>
  <c r="E280" i="9"/>
  <c r="D280" i="9"/>
  <c r="DJ279" i="9"/>
  <c r="CZ279" i="9"/>
  <c r="CW279" i="9"/>
  <c r="F279" i="9"/>
  <c r="DG279" i="9" s="1"/>
  <c r="E279" i="9"/>
  <c r="D279" i="9" s="1"/>
  <c r="DJ278" i="9"/>
  <c r="CZ278" i="9"/>
  <c r="F278" i="9"/>
  <c r="E278" i="9"/>
  <c r="DJ277" i="9"/>
  <c r="DG277" i="9"/>
  <c r="DB277" i="9"/>
  <c r="CZ277" i="9"/>
  <c r="CW277" i="9"/>
  <c r="F277" i="9"/>
  <c r="E277" i="9"/>
  <c r="D277" i="9"/>
  <c r="DJ276" i="9"/>
  <c r="DG276" i="9"/>
  <c r="CZ276" i="9"/>
  <c r="F276" i="9"/>
  <c r="CW276" i="9" s="1"/>
  <c r="E276" i="9"/>
  <c r="D276" i="9" s="1"/>
  <c r="DJ275" i="9"/>
  <c r="DG275" i="9"/>
  <c r="CZ275" i="9"/>
  <c r="F275" i="9"/>
  <c r="CW275" i="9" s="1"/>
  <c r="E275" i="9"/>
  <c r="D275" i="9" s="1"/>
  <c r="DJ274" i="9"/>
  <c r="CZ274" i="9"/>
  <c r="F274" i="9"/>
  <c r="CW274" i="9" s="1"/>
  <c r="E274" i="9"/>
  <c r="DK273" i="9"/>
  <c r="DJ273" i="9"/>
  <c r="DG273" i="9"/>
  <c r="DB273" i="9"/>
  <c r="DA273" i="9"/>
  <c r="CZ273" i="9"/>
  <c r="CW273" i="9"/>
  <c r="F273" i="9"/>
  <c r="E273" i="9"/>
  <c r="D273" i="9"/>
  <c r="DJ272" i="9"/>
  <c r="DG272" i="9"/>
  <c r="CZ272" i="9"/>
  <c r="F272" i="9"/>
  <c r="CW272" i="9" s="1"/>
  <c r="E272" i="9"/>
  <c r="D272" i="9" s="1"/>
  <c r="DJ271" i="9"/>
  <c r="DG271" i="9"/>
  <c r="CZ271" i="9"/>
  <c r="F271" i="9"/>
  <c r="CW271" i="9" s="1"/>
  <c r="E271" i="9"/>
  <c r="D271" i="9" s="1"/>
  <c r="DJ270" i="9"/>
  <c r="CZ270" i="9"/>
  <c r="CW270" i="9"/>
  <c r="F270" i="9"/>
  <c r="E270" i="9"/>
  <c r="DK269" i="9"/>
  <c r="DJ269" i="9"/>
  <c r="DG269" i="9"/>
  <c r="DB269" i="9"/>
  <c r="DA269" i="9"/>
  <c r="CZ269" i="9"/>
  <c r="CW269" i="9"/>
  <c r="F269" i="9"/>
  <c r="E269" i="9"/>
  <c r="D269" i="9"/>
  <c r="DJ268" i="9"/>
  <c r="DG268" i="9"/>
  <c r="CZ268" i="9"/>
  <c r="CX268" i="9"/>
  <c r="F268" i="9"/>
  <c r="CW268" i="9" s="1"/>
  <c r="E268" i="9"/>
  <c r="D268" i="9"/>
  <c r="DJ267" i="9"/>
  <c r="DG267" i="9"/>
  <c r="CZ267" i="9"/>
  <c r="CY267" i="9"/>
  <c r="F267" i="9"/>
  <c r="CW267" i="9" s="1"/>
  <c r="E267" i="9"/>
  <c r="D267" i="9" s="1"/>
  <c r="DI267" i="9" s="1"/>
  <c r="DJ266" i="9"/>
  <c r="CZ266" i="9"/>
  <c r="F266" i="9"/>
  <c r="CW266" i="9" s="1"/>
  <c r="E266" i="9"/>
  <c r="DJ265" i="9"/>
  <c r="DG265" i="9"/>
  <c r="CZ265" i="9"/>
  <c r="CW265" i="9"/>
  <c r="F265" i="9"/>
  <c r="E265" i="9"/>
  <c r="D265" i="9"/>
  <c r="DJ264" i="9"/>
  <c r="DG264" i="9"/>
  <c r="DB264" i="9"/>
  <c r="CZ264" i="9"/>
  <c r="CX264" i="9"/>
  <c r="F264" i="9"/>
  <c r="CW264" i="9" s="1"/>
  <c r="E264" i="9"/>
  <c r="D264" i="9"/>
  <c r="DK264" i="9" s="1"/>
  <c r="DJ263" i="9"/>
  <c r="CZ263" i="9"/>
  <c r="F263" i="9"/>
  <c r="E263" i="9"/>
  <c r="DJ262" i="9"/>
  <c r="CZ262" i="9"/>
  <c r="F262" i="9"/>
  <c r="E262" i="9"/>
  <c r="DJ261" i="9"/>
  <c r="DG261" i="9"/>
  <c r="DB261" i="9"/>
  <c r="CZ261" i="9"/>
  <c r="CW261" i="9"/>
  <c r="F261" i="9"/>
  <c r="E261" i="9"/>
  <c r="D261" i="9"/>
  <c r="DK260" i="9"/>
  <c r="DJ260" i="9"/>
  <c r="DG260" i="9"/>
  <c r="DB260" i="9"/>
  <c r="CZ260" i="9"/>
  <c r="F260" i="9"/>
  <c r="CW260" i="9" s="1"/>
  <c r="E260" i="9"/>
  <c r="D260" i="9" s="1"/>
  <c r="DJ259" i="9"/>
  <c r="DG259" i="9"/>
  <c r="CZ259" i="9"/>
  <c r="F259" i="9"/>
  <c r="CW259" i="9" s="1"/>
  <c r="E259" i="9"/>
  <c r="D259" i="9" s="1"/>
  <c r="DJ258" i="9"/>
  <c r="CZ258" i="9"/>
  <c r="F258" i="9"/>
  <c r="CW258" i="9" s="1"/>
  <c r="E258" i="9"/>
  <c r="DK257" i="9"/>
  <c r="DJ257" i="9"/>
  <c r="DG257" i="9"/>
  <c r="DB257" i="9"/>
  <c r="DA257" i="9"/>
  <c r="CZ257" i="9"/>
  <c r="CW257" i="9"/>
  <c r="F257" i="9"/>
  <c r="E257" i="9"/>
  <c r="D257" i="9"/>
  <c r="DA256" i="9"/>
  <c r="F256" i="9"/>
  <c r="E256" i="9"/>
  <c r="D256" i="9"/>
  <c r="F255" i="9"/>
  <c r="E255" i="9"/>
  <c r="F254" i="9"/>
  <c r="E254" i="9"/>
  <c r="D254" i="9"/>
  <c r="DL253" i="9"/>
  <c r="F253" i="9"/>
  <c r="E253" i="9"/>
  <c r="D253" i="9"/>
  <c r="F252" i="9"/>
  <c r="E252" i="9"/>
  <c r="D252" i="9"/>
  <c r="CX251" i="9"/>
  <c r="F251" i="9"/>
  <c r="E251" i="9"/>
  <c r="D251" i="9"/>
  <c r="F250" i="9"/>
  <c r="E250" i="9"/>
  <c r="D250" i="9"/>
  <c r="CX249" i="9"/>
  <c r="F249" i="9"/>
  <c r="E249" i="9"/>
  <c r="D249" i="9"/>
  <c r="F248" i="9"/>
  <c r="E248" i="9"/>
  <c r="D248" i="9"/>
  <c r="CX247" i="9"/>
  <c r="F247" i="9"/>
  <c r="E247" i="9"/>
  <c r="D247" i="9"/>
  <c r="F246" i="9"/>
  <c r="E246" i="9"/>
  <c r="D246" i="9"/>
  <c r="DL245" i="9"/>
  <c r="F245" i="9"/>
  <c r="E245" i="9"/>
  <c r="D245" i="9"/>
  <c r="DL244" i="9"/>
  <c r="DG244" i="9"/>
  <c r="CY244" i="9"/>
  <c r="CX244" i="9"/>
  <c r="F244" i="9"/>
  <c r="CW244" i="9" s="1"/>
  <c r="E244" i="9"/>
  <c r="D244" i="9" s="1"/>
  <c r="DH244" i="9" s="1"/>
  <c r="DK243" i="9"/>
  <c r="DI243" i="9"/>
  <c r="DG243" i="9"/>
  <c r="CW243" i="9"/>
  <c r="F243" i="9"/>
  <c r="E243" i="9"/>
  <c r="D243" i="9"/>
  <c r="DG242" i="9"/>
  <c r="CY242" i="9"/>
  <c r="F242" i="9"/>
  <c r="CW242" i="9" s="1"/>
  <c r="E242" i="9"/>
  <c r="D242" i="9" s="1"/>
  <c r="DK241" i="9"/>
  <c r="DG241" i="9"/>
  <c r="DB241" i="9"/>
  <c r="DA241" i="9"/>
  <c r="CW241" i="9"/>
  <c r="F241" i="9"/>
  <c r="E241" i="9"/>
  <c r="D241" i="9"/>
  <c r="DH240" i="9"/>
  <c r="DG240" i="9"/>
  <c r="F240" i="9"/>
  <c r="CW240" i="9" s="1"/>
  <c r="E240" i="9"/>
  <c r="D240" i="9" s="1"/>
  <c r="DG239" i="9"/>
  <c r="DB239" i="9"/>
  <c r="CW239" i="9"/>
  <c r="F239" i="9"/>
  <c r="E239" i="9"/>
  <c r="D239" i="9"/>
  <c r="DK239" i="9" s="1"/>
  <c r="DL238" i="9"/>
  <c r="DJ238" i="9"/>
  <c r="DH238" i="9"/>
  <c r="DA238" i="9"/>
  <c r="CZ238" i="9"/>
  <c r="CW238" i="9"/>
  <c r="F238" i="9"/>
  <c r="DG238" i="9" s="1"/>
  <c r="E238" i="9"/>
  <c r="D238" i="9"/>
  <c r="DJ237" i="9"/>
  <c r="DI237" i="9"/>
  <c r="CZ237" i="9"/>
  <c r="CW237" i="9"/>
  <c r="F237" i="9"/>
  <c r="DG237" i="9" s="1"/>
  <c r="E237" i="9"/>
  <c r="D237" i="9"/>
  <c r="DJ236" i="9"/>
  <c r="DI236" i="9"/>
  <c r="DH236" i="9"/>
  <c r="CZ236" i="9"/>
  <c r="CW236" i="9"/>
  <c r="F236" i="9"/>
  <c r="DG236" i="9" s="1"/>
  <c r="E236" i="9"/>
  <c r="D236" i="9"/>
  <c r="DL235" i="9"/>
  <c r="DJ235" i="9"/>
  <c r="DH235" i="9"/>
  <c r="DA235" i="9"/>
  <c r="CZ235" i="9"/>
  <c r="CW235" i="9"/>
  <c r="F235" i="9"/>
  <c r="DG235" i="9" s="1"/>
  <c r="E235" i="9"/>
  <c r="D235" i="9"/>
  <c r="DL234" i="9"/>
  <c r="DJ234" i="9"/>
  <c r="DH234" i="9"/>
  <c r="DA234" i="9"/>
  <c r="CZ234" i="9"/>
  <c r="CW234" i="9"/>
  <c r="F234" i="9"/>
  <c r="DG234" i="9" s="1"/>
  <c r="E234" i="9"/>
  <c r="D234" i="9"/>
  <c r="DJ233" i="9"/>
  <c r="DI233" i="9"/>
  <c r="CZ233" i="9"/>
  <c r="CW233" i="9"/>
  <c r="F233" i="9"/>
  <c r="DG233" i="9" s="1"/>
  <c r="E233" i="9"/>
  <c r="D233" i="9"/>
  <c r="DJ232" i="9"/>
  <c r="DI232" i="9"/>
  <c r="DH232" i="9"/>
  <c r="CZ232" i="9"/>
  <c r="CW232" i="9"/>
  <c r="F232" i="9"/>
  <c r="DG232" i="9" s="1"/>
  <c r="E232" i="9"/>
  <c r="D232" i="9"/>
  <c r="DJ231" i="9"/>
  <c r="DH231" i="9"/>
  <c r="CZ231" i="9"/>
  <c r="CW231" i="9"/>
  <c r="F231" i="9"/>
  <c r="DG231" i="9" s="1"/>
  <c r="E231" i="9"/>
  <c r="D231" i="9"/>
  <c r="DJ230" i="9"/>
  <c r="CZ230" i="9"/>
  <c r="CX230" i="9"/>
  <c r="CW230" i="9"/>
  <c r="F230" i="9"/>
  <c r="DG230" i="9" s="1"/>
  <c r="E230" i="9"/>
  <c r="D230" i="9" s="1"/>
  <c r="DJ229" i="9"/>
  <c r="DI229" i="9"/>
  <c r="DA229" i="9"/>
  <c r="CZ229" i="9"/>
  <c r="CW229" i="9"/>
  <c r="F229" i="9"/>
  <c r="DG229" i="9" s="1"/>
  <c r="E229" i="9"/>
  <c r="D229" i="9"/>
  <c r="DH229" i="9" s="1"/>
  <c r="DJ228" i="9"/>
  <c r="DB228" i="9"/>
  <c r="DA228" i="9"/>
  <c r="CZ228" i="9"/>
  <c r="CW228" i="9"/>
  <c r="F228" i="9"/>
  <c r="DG228" i="9" s="1"/>
  <c r="E228" i="9"/>
  <c r="D228" i="9"/>
  <c r="DJ227" i="9"/>
  <c r="CZ227" i="9"/>
  <c r="CW227" i="9"/>
  <c r="F227" i="9"/>
  <c r="DG227" i="9" s="1"/>
  <c r="E227" i="9"/>
  <c r="D227" i="9" s="1"/>
  <c r="DJ226" i="9"/>
  <c r="CZ226" i="9"/>
  <c r="CW226" i="9"/>
  <c r="F226" i="9"/>
  <c r="DG226" i="9" s="1"/>
  <c r="E226" i="9"/>
  <c r="D226" i="9" s="1"/>
  <c r="DJ225" i="9"/>
  <c r="DI225" i="9"/>
  <c r="DA225" i="9"/>
  <c r="CZ225" i="9"/>
  <c r="CW225" i="9"/>
  <c r="F225" i="9"/>
  <c r="DG225" i="9" s="1"/>
  <c r="E225" i="9"/>
  <c r="D225" i="9"/>
  <c r="DH225" i="9" s="1"/>
  <c r="DJ224" i="9"/>
  <c r="DB224" i="9"/>
  <c r="CZ224" i="9"/>
  <c r="CW224" i="9"/>
  <c r="F224" i="9"/>
  <c r="DG224" i="9" s="1"/>
  <c r="E224" i="9"/>
  <c r="D224" i="9"/>
  <c r="DL223" i="9"/>
  <c r="DJ223" i="9"/>
  <c r="CZ223" i="9"/>
  <c r="CW223" i="9"/>
  <c r="F223" i="9"/>
  <c r="DG223" i="9" s="1"/>
  <c r="E223" i="9"/>
  <c r="D223" i="9" s="1"/>
  <c r="DJ222" i="9"/>
  <c r="DI222" i="9"/>
  <c r="DH222" i="9"/>
  <c r="CZ222" i="9"/>
  <c r="CX222" i="9"/>
  <c r="CW222" i="9"/>
  <c r="F222" i="9"/>
  <c r="DG222" i="9" s="1"/>
  <c r="E222" i="9"/>
  <c r="D222" i="9" s="1"/>
  <c r="DJ221" i="9"/>
  <c r="DI221" i="9"/>
  <c r="DA221" i="9"/>
  <c r="CZ221" i="9"/>
  <c r="CW221" i="9"/>
  <c r="F221" i="9"/>
  <c r="DG221" i="9" s="1"/>
  <c r="E221" i="9"/>
  <c r="D221" i="9"/>
  <c r="DH221" i="9" s="1"/>
  <c r="DL220" i="9"/>
  <c r="DJ220" i="9"/>
  <c r="CZ220" i="9"/>
  <c r="CW220" i="9"/>
  <c r="F220" i="9"/>
  <c r="DG220" i="9" s="1"/>
  <c r="E220" i="9"/>
  <c r="D220" i="9"/>
  <c r="DJ219" i="9"/>
  <c r="DH219" i="9"/>
  <c r="DB219" i="9"/>
  <c r="CZ219" i="9"/>
  <c r="CW219" i="9"/>
  <c r="F219" i="9"/>
  <c r="DG219" i="9" s="1"/>
  <c r="E219" i="9"/>
  <c r="D219" i="9"/>
  <c r="F214" i="9"/>
  <c r="E214" i="9"/>
  <c r="D214" i="9"/>
  <c r="F213" i="9"/>
  <c r="E213" i="9"/>
  <c r="F212" i="9"/>
  <c r="E212" i="9"/>
  <c r="D212" i="9"/>
  <c r="F211" i="9"/>
  <c r="E211" i="9"/>
  <c r="D211" i="9"/>
  <c r="AH206" i="9"/>
  <c r="AD206" i="9"/>
  <c r="AH205" i="9"/>
  <c r="AD205" i="9"/>
  <c r="AD204" i="9"/>
  <c r="F204" i="9"/>
  <c r="E204" i="9"/>
  <c r="D204" i="9"/>
  <c r="AD203" i="9"/>
  <c r="F203" i="9"/>
  <c r="E203" i="9"/>
  <c r="AD202" i="9"/>
  <c r="F202" i="9"/>
  <c r="D202" i="9" s="1"/>
  <c r="E202" i="9"/>
  <c r="CX201" i="9"/>
  <c r="AD201" i="9"/>
  <c r="F201" i="9"/>
  <c r="E201" i="9"/>
  <c r="D201" i="9" s="1"/>
  <c r="DI196" i="9"/>
  <c r="CZ196" i="9"/>
  <c r="F196" i="9"/>
  <c r="E196" i="9"/>
  <c r="D196" i="9" s="1"/>
  <c r="DM195" i="9"/>
  <c r="CZ195" i="9"/>
  <c r="CY195" i="9"/>
  <c r="F195" i="9"/>
  <c r="E195" i="9"/>
  <c r="D195" i="9" s="1"/>
  <c r="DL194" i="9"/>
  <c r="DK194" i="9"/>
  <c r="CZ194" i="9"/>
  <c r="CY194" i="9"/>
  <c r="F194" i="9"/>
  <c r="E194" i="9"/>
  <c r="D194" i="9" s="1"/>
  <c r="DL193" i="9"/>
  <c r="DK193" i="9"/>
  <c r="CZ193" i="9"/>
  <c r="CY193" i="9"/>
  <c r="F193" i="9"/>
  <c r="E193" i="9"/>
  <c r="D193" i="9" s="1"/>
  <c r="DL192" i="9"/>
  <c r="DK192" i="9"/>
  <c r="CZ192" i="9"/>
  <c r="CY192" i="9"/>
  <c r="F192" i="9"/>
  <c r="E192" i="9"/>
  <c r="D192" i="9" s="1"/>
  <c r="DK191" i="9"/>
  <c r="DH191" i="9"/>
  <c r="F191" i="9"/>
  <c r="E191" i="9"/>
  <c r="D191" i="9"/>
  <c r="DM190" i="9"/>
  <c r="DH190" i="9"/>
  <c r="DC190" i="9"/>
  <c r="F190" i="9"/>
  <c r="E190" i="9"/>
  <c r="D190" i="9"/>
  <c r="DC189" i="9"/>
  <c r="DA189" i="9"/>
  <c r="F189" i="9"/>
  <c r="E189" i="9"/>
  <c r="D189" i="9" s="1"/>
  <c r="DL188" i="9"/>
  <c r="F188" i="9"/>
  <c r="E188" i="9"/>
  <c r="D188" i="9" s="1"/>
  <c r="DB187" i="9"/>
  <c r="DA187" i="9"/>
  <c r="F187" i="9"/>
  <c r="E187" i="9"/>
  <c r="D187" i="9" s="1"/>
  <c r="DK186" i="9"/>
  <c r="F186" i="9"/>
  <c r="E186" i="9"/>
  <c r="D186" i="9"/>
  <c r="DJ186" i="9" s="1"/>
  <c r="DM185" i="9"/>
  <c r="CZ185" i="9"/>
  <c r="CY185" i="9"/>
  <c r="F185" i="9"/>
  <c r="E185" i="9"/>
  <c r="D185" i="9" s="1"/>
  <c r="DL184" i="9"/>
  <c r="DK184" i="9"/>
  <c r="CZ184" i="9"/>
  <c r="CY184" i="9"/>
  <c r="F184" i="9"/>
  <c r="E184" i="9"/>
  <c r="D184" i="9" s="1"/>
  <c r="CX183" i="9"/>
  <c r="F183" i="9"/>
  <c r="E183" i="9"/>
  <c r="D183" i="9"/>
  <c r="DJ183" i="9" s="1"/>
  <c r="DM182" i="9"/>
  <c r="DI182" i="9"/>
  <c r="DB182" i="9"/>
  <c r="DA182" i="9"/>
  <c r="F182" i="9"/>
  <c r="E182" i="9"/>
  <c r="D182" i="9"/>
  <c r="DI181" i="9"/>
  <c r="F181" i="9"/>
  <c r="E181" i="9"/>
  <c r="D181" i="9" s="1"/>
  <c r="DJ180" i="9"/>
  <c r="DC180" i="9"/>
  <c r="DA180" i="9"/>
  <c r="F180" i="9"/>
  <c r="E180" i="9"/>
  <c r="D180" i="9"/>
  <c r="F179" i="9"/>
  <c r="E179" i="9"/>
  <c r="D179" i="9"/>
  <c r="DM178" i="9"/>
  <c r="DI178" i="9"/>
  <c r="DB178" i="9"/>
  <c r="DA178" i="9"/>
  <c r="F178" i="9"/>
  <c r="E178" i="9"/>
  <c r="D178" i="9"/>
  <c r="DJ177" i="9"/>
  <c r="F177" i="9"/>
  <c r="E177" i="9"/>
  <c r="D177" i="9"/>
  <c r="DI177" i="9" s="1"/>
  <c r="AW176" i="9"/>
  <c r="AV176" i="9"/>
  <c r="AU176" i="9"/>
  <c r="AT176" i="9"/>
  <c r="AS176" i="9"/>
  <c r="AR176" i="9"/>
  <c r="AQ176" i="9"/>
  <c r="AP176" i="9"/>
  <c r="AO176" i="9"/>
  <c r="AN176" i="9"/>
  <c r="AM176" i="9"/>
  <c r="AL176" i="9"/>
  <c r="AK176" i="9"/>
  <c r="AJ176" i="9"/>
  <c r="AI176" i="9"/>
  <c r="AH176" i="9"/>
  <c r="AG176" i="9"/>
  <c r="AF176" i="9"/>
  <c r="AE176" i="9"/>
  <c r="AD176" i="9"/>
  <c r="AC176" i="9"/>
  <c r="AB176" i="9"/>
  <c r="AA176" i="9"/>
  <c r="Z176" i="9"/>
  <c r="Y176" i="9"/>
  <c r="X176" i="9"/>
  <c r="W176" i="9"/>
  <c r="V176" i="9"/>
  <c r="U176" i="9"/>
  <c r="T176" i="9"/>
  <c r="S176" i="9"/>
  <c r="R176" i="9"/>
  <c r="Q176" i="9"/>
  <c r="P176" i="9"/>
  <c r="O176" i="9"/>
  <c r="N176" i="9"/>
  <c r="M176" i="9"/>
  <c r="L176" i="9"/>
  <c r="K176" i="9"/>
  <c r="J176" i="9"/>
  <c r="I176" i="9"/>
  <c r="H176" i="9"/>
  <c r="G176" i="9"/>
  <c r="F176" i="9"/>
  <c r="E176" i="9"/>
  <c r="D176" i="9" s="1"/>
  <c r="DK175" i="9"/>
  <c r="DJ175" i="9"/>
  <c r="DC175" i="9"/>
  <c r="DA175" i="9"/>
  <c r="CX175" i="9"/>
  <c r="E175" i="9"/>
  <c r="D175" i="9"/>
  <c r="DM175" i="9" s="1"/>
  <c r="DH174" i="9"/>
  <c r="DC174" i="9"/>
  <c r="E174" i="9"/>
  <c r="D174" i="9"/>
  <c r="DH173" i="9"/>
  <c r="CZ173" i="9"/>
  <c r="E173" i="9"/>
  <c r="D173" i="9"/>
  <c r="E172" i="9"/>
  <c r="D172" i="9"/>
  <c r="DM171" i="9"/>
  <c r="CZ171" i="9"/>
  <c r="CY171" i="9"/>
  <c r="E171" i="9"/>
  <c r="D171" i="9"/>
  <c r="DK170" i="9"/>
  <c r="DJ170" i="9"/>
  <c r="CY170" i="9"/>
  <c r="CX170" i="9"/>
  <c r="F170" i="9"/>
  <c r="D170" i="9"/>
  <c r="DM169" i="9"/>
  <c r="DJ169" i="9"/>
  <c r="DI169" i="9"/>
  <c r="DB169" i="9"/>
  <c r="DA169" i="9"/>
  <c r="CX169" i="9"/>
  <c r="F169" i="9"/>
  <c r="D169" i="9"/>
  <c r="DK169" i="9" s="1"/>
  <c r="DM168" i="9"/>
  <c r="DH168" i="9"/>
  <c r="F168" i="9"/>
  <c r="D168" i="9" s="1"/>
  <c r="DA168" i="9" s="1"/>
  <c r="DL167" i="9"/>
  <c r="DC167" i="9"/>
  <c r="F167" i="9"/>
  <c r="D167" i="9"/>
  <c r="F166" i="9"/>
  <c r="D166" i="9" s="1"/>
  <c r="DA165" i="9"/>
  <c r="CY165" i="9"/>
  <c r="F165" i="9"/>
  <c r="D165" i="9"/>
  <c r="DJ165" i="9" s="1"/>
  <c r="AW164" i="9"/>
  <c r="AV164" i="9"/>
  <c r="AU164" i="9"/>
  <c r="AT164" i="9"/>
  <c r="AS164" i="9"/>
  <c r="AR164" i="9"/>
  <c r="AQ164" i="9"/>
  <c r="AP164" i="9"/>
  <c r="AN164" i="9"/>
  <c r="AL164" i="9"/>
  <c r="AJ164" i="9"/>
  <c r="AH164" i="9"/>
  <c r="AF164" i="9"/>
  <c r="AD164" i="9"/>
  <c r="DK163" i="9"/>
  <c r="DA163" i="9"/>
  <c r="CZ163" i="9"/>
  <c r="F163" i="9"/>
  <c r="D163" i="9" s="1"/>
  <c r="DM162" i="9"/>
  <c r="DH162" i="9"/>
  <c r="DC162" i="9"/>
  <c r="CX162" i="9"/>
  <c r="F162" i="9"/>
  <c r="D162" i="9"/>
  <c r="DK161" i="9"/>
  <c r="DH161" i="9"/>
  <c r="F161" i="9"/>
  <c r="D161" i="9" s="1"/>
  <c r="CX161" i="9" s="1"/>
  <c r="DI160" i="9"/>
  <c r="DH160" i="9"/>
  <c r="DA160" i="9"/>
  <c r="CX160" i="9"/>
  <c r="F160" i="9"/>
  <c r="D160" i="9"/>
  <c r="AX155" i="9"/>
  <c r="AW155" i="9"/>
  <c r="AV155" i="9"/>
  <c r="AU155" i="9"/>
  <c r="AT155" i="9"/>
  <c r="AS155" i="9"/>
  <c r="AR155" i="9"/>
  <c r="AQ155" i="9"/>
  <c r="AP155" i="9"/>
  <c r="AO155" i="9"/>
  <c r="AN155" i="9"/>
  <c r="AM155" i="9"/>
  <c r="AL155" i="9"/>
  <c r="AK155" i="9"/>
  <c r="AJ155" i="9"/>
  <c r="AI155" i="9"/>
  <c r="AH155" i="9"/>
  <c r="AG155" i="9"/>
  <c r="AF155" i="9"/>
  <c r="AE155" i="9"/>
  <c r="AD155" i="9"/>
  <c r="AC155" i="9"/>
  <c r="AB155" i="9"/>
  <c r="AA155" i="9"/>
  <c r="Z155" i="9"/>
  <c r="Y155" i="9"/>
  <c r="X155" i="9"/>
  <c r="W155" i="9"/>
  <c r="V155" i="9"/>
  <c r="U155" i="9"/>
  <c r="T155" i="9"/>
  <c r="S155" i="9"/>
  <c r="R155" i="9"/>
  <c r="Q155" i="9"/>
  <c r="P155" i="9"/>
  <c r="O155" i="9"/>
  <c r="N155" i="9"/>
  <c r="M155" i="9"/>
  <c r="L155" i="9"/>
  <c r="K155" i="9"/>
  <c r="J155" i="9"/>
  <c r="I155" i="9"/>
  <c r="H155" i="9"/>
  <c r="G155" i="9"/>
  <c r="DJ154" i="9"/>
  <c r="DG154" i="9"/>
  <c r="CZ154" i="9"/>
  <c r="CY154" i="9"/>
  <c r="CX154" i="9"/>
  <c r="CW154" i="9"/>
  <c r="F154" i="9"/>
  <c r="E154" i="9"/>
  <c r="D154" i="9" s="1"/>
  <c r="DJ153" i="9"/>
  <c r="DG153" i="9"/>
  <c r="CZ153" i="9"/>
  <c r="CW153" i="9"/>
  <c r="F153" i="9"/>
  <c r="E153" i="9"/>
  <c r="DJ152" i="9"/>
  <c r="DI152" i="9"/>
  <c r="DH152" i="9"/>
  <c r="DG152" i="9"/>
  <c r="CZ152" i="9"/>
  <c r="CX152" i="9"/>
  <c r="CW152" i="9"/>
  <c r="F152" i="9"/>
  <c r="CY152" i="9" s="1"/>
  <c r="E152" i="9"/>
  <c r="D152" i="9" s="1"/>
  <c r="DM152" i="9" s="1"/>
  <c r="DJ151" i="9"/>
  <c r="DI151" i="9"/>
  <c r="DG151" i="9"/>
  <c r="DD151" i="9"/>
  <c r="DC151" i="9"/>
  <c r="CZ151" i="9"/>
  <c r="CY151" i="9"/>
  <c r="CX151" i="9"/>
  <c r="CW151" i="9"/>
  <c r="F151" i="9"/>
  <c r="DH151" i="9" s="1"/>
  <c r="E151" i="9"/>
  <c r="D151" i="9" s="1"/>
  <c r="DJ150" i="9"/>
  <c r="DG150" i="9"/>
  <c r="CZ150" i="9"/>
  <c r="CY150" i="9"/>
  <c r="CW150" i="9"/>
  <c r="F150" i="9"/>
  <c r="E150" i="9"/>
  <c r="DJ149" i="9"/>
  <c r="DH149" i="9"/>
  <c r="DG149" i="9"/>
  <c r="CZ149" i="9"/>
  <c r="CX149" i="9"/>
  <c r="CW149" i="9"/>
  <c r="F149" i="9"/>
  <c r="DI149" i="9" s="1"/>
  <c r="E149" i="9"/>
  <c r="D149" i="9"/>
  <c r="DJ148" i="9"/>
  <c r="DH148" i="9"/>
  <c r="DG148" i="9"/>
  <c r="DA148" i="9"/>
  <c r="CZ148" i="9"/>
  <c r="CX148" i="9"/>
  <c r="CW148" i="9"/>
  <c r="F148" i="9"/>
  <c r="DI148" i="9" s="1"/>
  <c r="E148" i="9"/>
  <c r="D148" i="9"/>
  <c r="DJ147" i="9"/>
  <c r="DH147" i="9"/>
  <c r="DG147" i="9"/>
  <c r="DA147" i="9"/>
  <c r="CZ147" i="9"/>
  <c r="CX147" i="9"/>
  <c r="CW147" i="9"/>
  <c r="F147" i="9"/>
  <c r="DI147" i="9" s="1"/>
  <c r="E147" i="9"/>
  <c r="D147" i="9"/>
  <c r="DN146" i="9"/>
  <c r="DJ146" i="9"/>
  <c r="DH146" i="9"/>
  <c r="DG146" i="9"/>
  <c r="DA146" i="9"/>
  <c r="CZ146" i="9"/>
  <c r="CX146" i="9"/>
  <c r="CW146" i="9"/>
  <c r="F146" i="9"/>
  <c r="F155" i="9" s="1"/>
  <c r="E146" i="9"/>
  <c r="E155" i="9" s="1"/>
  <c r="D146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E141" i="9" s="1"/>
  <c r="F141" i="9"/>
  <c r="CX141" i="9" s="1"/>
  <c r="DJ140" i="9"/>
  <c r="DG140" i="9"/>
  <c r="CZ140" i="9"/>
  <c r="CW140" i="9"/>
  <c r="F140" i="9"/>
  <c r="E140" i="9"/>
  <c r="DJ139" i="9"/>
  <c r="DG139" i="9"/>
  <c r="CZ139" i="9"/>
  <c r="CW139" i="9"/>
  <c r="F139" i="9"/>
  <c r="E139" i="9"/>
  <c r="DJ138" i="9"/>
  <c r="DG138" i="9"/>
  <c r="CZ138" i="9"/>
  <c r="CW138" i="9"/>
  <c r="F138" i="9"/>
  <c r="E138" i="9"/>
  <c r="DJ137" i="9"/>
  <c r="DG137" i="9"/>
  <c r="CZ137" i="9"/>
  <c r="CW137" i="9"/>
  <c r="F137" i="9"/>
  <c r="E137" i="9"/>
  <c r="DJ136" i="9"/>
  <c r="DG136" i="9"/>
  <c r="CZ136" i="9"/>
  <c r="CW136" i="9"/>
  <c r="F136" i="9"/>
  <c r="E136" i="9"/>
  <c r="DJ135" i="9"/>
  <c r="DG135" i="9"/>
  <c r="CZ135" i="9"/>
  <c r="CW135" i="9"/>
  <c r="F135" i="9"/>
  <c r="E135" i="9"/>
  <c r="DJ134" i="9"/>
  <c r="DG134" i="9"/>
  <c r="CZ134" i="9"/>
  <c r="CW134" i="9"/>
  <c r="F134" i="9"/>
  <c r="E134" i="9"/>
  <c r="DJ133" i="9"/>
  <c r="DG133" i="9"/>
  <c r="CZ133" i="9"/>
  <c r="CW133" i="9"/>
  <c r="F133" i="9"/>
  <c r="E133" i="9"/>
  <c r="DJ132" i="9"/>
  <c r="DG132" i="9"/>
  <c r="CZ132" i="9"/>
  <c r="CW132" i="9"/>
  <c r="F132" i="9"/>
  <c r="E132" i="9"/>
  <c r="DJ131" i="9"/>
  <c r="DG131" i="9"/>
  <c r="CZ131" i="9"/>
  <c r="CW131" i="9"/>
  <c r="F131" i="9"/>
  <c r="E131" i="9"/>
  <c r="DJ130" i="9"/>
  <c r="DG130" i="9"/>
  <c r="CZ130" i="9"/>
  <c r="CW130" i="9"/>
  <c r="F130" i="9"/>
  <c r="E130" i="9"/>
  <c r="DJ129" i="9"/>
  <c r="DG129" i="9"/>
  <c r="CZ129" i="9"/>
  <c r="CW129" i="9"/>
  <c r="F129" i="9"/>
  <c r="E129" i="9"/>
  <c r="DJ128" i="9"/>
  <c r="DG128" i="9"/>
  <c r="CZ128" i="9"/>
  <c r="CW128" i="9"/>
  <c r="F128" i="9"/>
  <c r="E128" i="9"/>
  <c r="DJ127" i="9"/>
  <c r="DG127" i="9"/>
  <c r="CZ127" i="9"/>
  <c r="CW127" i="9"/>
  <c r="F127" i="9"/>
  <c r="E127" i="9"/>
  <c r="DJ126" i="9"/>
  <c r="DG126" i="9"/>
  <c r="CZ126" i="9"/>
  <c r="CW126" i="9"/>
  <c r="F126" i="9"/>
  <c r="E126" i="9"/>
  <c r="DJ125" i="9"/>
  <c r="CZ125" i="9"/>
  <c r="CX125" i="9"/>
  <c r="F125" i="9"/>
  <c r="DH125" i="9" s="1"/>
  <c r="E125" i="9"/>
  <c r="D125" i="9" s="1"/>
  <c r="DJ124" i="9"/>
  <c r="CZ124" i="9"/>
  <c r="F124" i="9"/>
  <c r="DH124" i="9" s="1"/>
  <c r="E124" i="9"/>
  <c r="DN123" i="9"/>
  <c r="DJ123" i="9"/>
  <c r="DC123" i="9"/>
  <c r="CZ123" i="9"/>
  <c r="CX123" i="9"/>
  <c r="F123" i="9"/>
  <c r="DH123" i="9" s="1"/>
  <c r="E123" i="9"/>
  <c r="D123" i="9"/>
  <c r="DM123" i="9" s="1"/>
  <c r="DJ122" i="9"/>
  <c r="CZ122" i="9"/>
  <c r="F122" i="9"/>
  <c r="E122" i="9"/>
  <c r="DJ121" i="9"/>
  <c r="CZ121" i="9"/>
  <c r="CX121" i="9"/>
  <c r="F121" i="9"/>
  <c r="DH121" i="9" s="1"/>
  <c r="E121" i="9"/>
  <c r="D121" i="9" s="1"/>
  <c r="DJ120" i="9"/>
  <c r="CZ120" i="9"/>
  <c r="F120" i="9"/>
  <c r="DH120" i="9" s="1"/>
  <c r="E120" i="9"/>
  <c r="DN119" i="9"/>
  <c r="DJ119" i="9"/>
  <c r="DC119" i="9"/>
  <c r="CZ119" i="9"/>
  <c r="CX119" i="9"/>
  <c r="F119" i="9"/>
  <c r="DH119" i="9" s="1"/>
  <c r="E119" i="9"/>
  <c r="D119" i="9"/>
  <c r="DM119" i="9" s="1"/>
  <c r="DJ118" i="9"/>
  <c r="DH118" i="9"/>
  <c r="DG118" i="9"/>
  <c r="CZ118" i="9"/>
  <c r="CX118" i="9"/>
  <c r="CW118" i="9"/>
  <c r="F118" i="9"/>
  <c r="E118" i="9"/>
  <c r="D118" i="9"/>
  <c r="DJ117" i="9"/>
  <c r="DH117" i="9"/>
  <c r="CZ117" i="9"/>
  <c r="F117" i="9"/>
  <c r="E117" i="9"/>
  <c r="DJ116" i="9"/>
  <c r="DG116" i="9"/>
  <c r="CZ116" i="9"/>
  <c r="CW116" i="9"/>
  <c r="F116" i="9"/>
  <c r="E116" i="9"/>
  <c r="DJ115" i="9"/>
  <c r="DG115" i="9"/>
  <c r="CZ115" i="9"/>
  <c r="CW115" i="9"/>
  <c r="F115" i="9"/>
  <c r="E115" i="9"/>
  <c r="DJ114" i="9"/>
  <c r="DG114" i="9"/>
  <c r="CZ114" i="9"/>
  <c r="CW114" i="9"/>
  <c r="F114" i="9"/>
  <c r="E114" i="9"/>
  <c r="DJ113" i="9"/>
  <c r="DG113" i="9"/>
  <c r="CZ113" i="9"/>
  <c r="CW113" i="9"/>
  <c r="F113" i="9"/>
  <c r="E113" i="9"/>
  <c r="DJ112" i="9"/>
  <c r="DG112" i="9"/>
  <c r="CZ112" i="9"/>
  <c r="CW112" i="9"/>
  <c r="F112" i="9"/>
  <c r="E112" i="9"/>
  <c r="DJ111" i="9"/>
  <c r="DG111" i="9"/>
  <c r="CZ111" i="9"/>
  <c r="CW111" i="9"/>
  <c r="F111" i="9"/>
  <c r="E111" i="9"/>
  <c r="DJ110" i="9"/>
  <c r="DG110" i="9"/>
  <c r="CZ110" i="9"/>
  <c r="CW110" i="9"/>
  <c r="F110" i="9"/>
  <c r="E110" i="9"/>
  <c r="DJ109" i="9"/>
  <c r="DG109" i="9"/>
  <c r="CZ109" i="9"/>
  <c r="CW109" i="9"/>
  <c r="F109" i="9"/>
  <c r="E109" i="9"/>
  <c r="DJ108" i="9"/>
  <c r="DG108" i="9"/>
  <c r="CZ108" i="9"/>
  <c r="CW108" i="9"/>
  <c r="F108" i="9"/>
  <c r="E108" i="9"/>
  <c r="DJ107" i="9"/>
  <c r="DG107" i="9"/>
  <c r="CZ107" i="9"/>
  <c r="CW107" i="9"/>
  <c r="F107" i="9"/>
  <c r="E107" i="9"/>
  <c r="DJ106" i="9"/>
  <c r="DG106" i="9"/>
  <c r="CZ106" i="9"/>
  <c r="CW106" i="9"/>
  <c r="F106" i="9"/>
  <c r="E106" i="9"/>
  <c r="DJ105" i="9"/>
  <c r="DG105" i="9"/>
  <c r="CZ105" i="9"/>
  <c r="CW105" i="9"/>
  <c r="F105" i="9"/>
  <c r="E105" i="9"/>
  <c r="DJ104" i="9"/>
  <c r="DG104" i="9"/>
  <c r="CZ104" i="9"/>
  <c r="CW104" i="9"/>
  <c r="F104" i="9"/>
  <c r="E104" i="9"/>
  <c r="DJ103" i="9"/>
  <c r="DG103" i="9"/>
  <c r="CZ103" i="9"/>
  <c r="CW103" i="9"/>
  <c r="F103" i="9"/>
  <c r="E103" i="9"/>
  <c r="DJ102" i="9"/>
  <c r="DG102" i="9"/>
  <c r="CZ102" i="9"/>
  <c r="CW102" i="9"/>
  <c r="F102" i="9"/>
  <c r="E102" i="9"/>
  <c r="DJ101" i="9"/>
  <c r="DG101" i="9"/>
  <c r="CZ101" i="9"/>
  <c r="CW101" i="9"/>
  <c r="F101" i="9"/>
  <c r="E101" i="9"/>
  <c r="DJ100" i="9"/>
  <c r="DG100" i="9"/>
  <c r="CZ100" i="9"/>
  <c r="CW100" i="9"/>
  <c r="F100" i="9"/>
  <c r="E100" i="9"/>
  <c r="DJ99" i="9"/>
  <c r="DG99" i="9"/>
  <c r="CZ99" i="9"/>
  <c r="CW99" i="9"/>
  <c r="F99" i="9"/>
  <c r="E99" i="9"/>
  <c r="DH98" i="9"/>
  <c r="DG98" i="9"/>
  <c r="CX98" i="9"/>
  <c r="CW98" i="9"/>
  <c r="F98" i="9"/>
  <c r="E98" i="9"/>
  <c r="D98" i="9"/>
  <c r="DJ97" i="9"/>
  <c r="DH97" i="9"/>
  <c r="CZ97" i="9"/>
  <c r="F97" i="9"/>
  <c r="E97" i="9"/>
  <c r="DJ96" i="9"/>
  <c r="DG96" i="9"/>
  <c r="CZ96" i="9"/>
  <c r="CW96" i="9"/>
  <c r="F96" i="9"/>
  <c r="E96" i="9"/>
  <c r="DJ95" i="9"/>
  <c r="DG95" i="9"/>
  <c r="CZ95" i="9"/>
  <c r="CW95" i="9"/>
  <c r="F95" i="9"/>
  <c r="E95" i="9"/>
  <c r="DJ94" i="9"/>
  <c r="DG94" i="9"/>
  <c r="CZ94" i="9"/>
  <c r="CW94" i="9"/>
  <c r="F94" i="9"/>
  <c r="E94" i="9"/>
  <c r="DJ93" i="9"/>
  <c r="CZ93" i="9"/>
  <c r="CX93" i="9"/>
  <c r="F93" i="9"/>
  <c r="DH93" i="9" s="1"/>
  <c r="E93" i="9"/>
  <c r="D93" i="9" s="1"/>
  <c r="DK92" i="9"/>
  <c r="DJ92" i="9"/>
  <c r="DH92" i="9"/>
  <c r="DG92" i="9"/>
  <c r="DB92" i="9"/>
  <c r="DA92" i="9"/>
  <c r="CZ92" i="9"/>
  <c r="CX92" i="9"/>
  <c r="CW92" i="9"/>
  <c r="F92" i="9"/>
  <c r="E92" i="9"/>
  <c r="D92" i="9"/>
  <c r="DK91" i="9"/>
  <c r="DJ91" i="9"/>
  <c r="DH91" i="9"/>
  <c r="DG91" i="9"/>
  <c r="DB91" i="9"/>
  <c r="CZ91" i="9"/>
  <c r="CX91" i="9"/>
  <c r="CW91" i="9"/>
  <c r="F91" i="9"/>
  <c r="E91" i="9"/>
  <c r="D91" i="9"/>
  <c r="DA91" i="9" s="1"/>
  <c r="DJ90" i="9"/>
  <c r="DH90" i="9"/>
  <c r="DG90" i="9"/>
  <c r="CZ90" i="9"/>
  <c r="CX90" i="9"/>
  <c r="CW90" i="9"/>
  <c r="F90" i="9"/>
  <c r="E90" i="9"/>
  <c r="D90" i="9"/>
  <c r="DK90" i="9" s="1"/>
  <c r="DJ89" i="9"/>
  <c r="DH89" i="9"/>
  <c r="DG89" i="9"/>
  <c r="CZ89" i="9"/>
  <c r="CX89" i="9"/>
  <c r="CW89" i="9"/>
  <c r="F89" i="9"/>
  <c r="E89" i="9"/>
  <c r="D89" i="9" s="1"/>
  <c r="DK88" i="9"/>
  <c r="DJ88" i="9"/>
  <c r="DH88" i="9"/>
  <c r="DG88" i="9"/>
  <c r="DB88" i="9"/>
  <c r="DA88" i="9"/>
  <c r="CZ88" i="9"/>
  <c r="CX88" i="9"/>
  <c r="CW88" i="9"/>
  <c r="F88" i="9"/>
  <c r="E88" i="9"/>
  <c r="D88" i="9"/>
  <c r="D83" i="9"/>
  <c r="D82" i="9"/>
  <c r="DL78" i="9"/>
  <c r="DK78" i="9"/>
  <c r="DJ78" i="9"/>
  <c r="DI78" i="9"/>
  <c r="DH78" i="9"/>
  <c r="DG78" i="9"/>
  <c r="DB78" i="9"/>
  <c r="DA78" i="9"/>
  <c r="CZ78" i="9"/>
  <c r="CY78" i="9"/>
  <c r="K78" i="9" s="1"/>
  <c r="CX78" i="9"/>
  <c r="CW78" i="9"/>
  <c r="DL77" i="9"/>
  <c r="DK77" i="9"/>
  <c r="DJ77" i="9"/>
  <c r="DI77" i="9"/>
  <c r="DH77" i="9"/>
  <c r="DG77" i="9"/>
  <c r="DB77" i="9"/>
  <c r="DA77" i="9"/>
  <c r="CZ77" i="9"/>
  <c r="CY77" i="9"/>
  <c r="CX77" i="9"/>
  <c r="CW77" i="9"/>
  <c r="K77" i="9"/>
  <c r="DL76" i="9"/>
  <c r="DK76" i="9"/>
  <c r="DJ76" i="9"/>
  <c r="DI76" i="9"/>
  <c r="DH76" i="9"/>
  <c r="DG76" i="9"/>
  <c r="DB76" i="9"/>
  <c r="DA76" i="9"/>
  <c r="CZ76" i="9"/>
  <c r="CY76" i="9"/>
  <c r="CX76" i="9"/>
  <c r="CW76" i="9"/>
  <c r="K76" i="9" s="1"/>
  <c r="DL75" i="9"/>
  <c r="DK75" i="9"/>
  <c r="DJ75" i="9"/>
  <c r="DI75" i="9"/>
  <c r="DH75" i="9"/>
  <c r="DG75" i="9"/>
  <c r="DB75" i="9"/>
  <c r="DA75" i="9"/>
  <c r="CZ75" i="9"/>
  <c r="CY75" i="9"/>
  <c r="CX75" i="9"/>
  <c r="CW75" i="9"/>
  <c r="DL74" i="9"/>
  <c r="DK74" i="9"/>
  <c r="DJ74" i="9"/>
  <c r="DI74" i="9"/>
  <c r="DH74" i="9"/>
  <c r="DG74" i="9"/>
  <c r="DB74" i="9"/>
  <c r="DA74" i="9"/>
  <c r="CZ74" i="9"/>
  <c r="CY74" i="9"/>
  <c r="K74" i="9" s="1"/>
  <c r="CX74" i="9"/>
  <c r="CW74" i="9"/>
  <c r="DL73" i="9"/>
  <c r="DK73" i="9"/>
  <c r="DJ73" i="9"/>
  <c r="DI73" i="9"/>
  <c r="DH73" i="9"/>
  <c r="DG73" i="9"/>
  <c r="DB73" i="9"/>
  <c r="DA73" i="9"/>
  <c r="CZ73" i="9"/>
  <c r="K73" i="9" s="1"/>
  <c r="CY73" i="9"/>
  <c r="CX73" i="9"/>
  <c r="CW73" i="9"/>
  <c r="DL72" i="9"/>
  <c r="DK72" i="9"/>
  <c r="DJ72" i="9"/>
  <c r="DI72" i="9"/>
  <c r="DH72" i="9"/>
  <c r="DG72" i="9"/>
  <c r="DB72" i="9"/>
  <c r="DA72" i="9"/>
  <c r="CZ72" i="9"/>
  <c r="CY72" i="9"/>
  <c r="CX72" i="9"/>
  <c r="CW72" i="9"/>
  <c r="K72" i="9" s="1"/>
  <c r="DL71" i="9"/>
  <c r="DK71" i="9"/>
  <c r="DJ71" i="9"/>
  <c r="DI71" i="9"/>
  <c r="DH71" i="9"/>
  <c r="DG71" i="9"/>
  <c r="DB71" i="9"/>
  <c r="DA71" i="9"/>
  <c r="CZ71" i="9"/>
  <c r="CY71" i="9"/>
  <c r="CX71" i="9"/>
  <c r="K71" i="9" s="1"/>
  <c r="CW71" i="9"/>
  <c r="DL70" i="9"/>
  <c r="DK70" i="9"/>
  <c r="DJ70" i="9"/>
  <c r="DI70" i="9"/>
  <c r="DH70" i="9"/>
  <c r="DG70" i="9"/>
  <c r="DB70" i="9"/>
  <c r="DA70" i="9"/>
  <c r="CZ70" i="9"/>
  <c r="CY70" i="9"/>
  <c r="K70" i="9" s="1"/>
  <c r="CX70" i="9"/>
  <c r="CW70" i="9"/>
  <c r="DL69" i="9"/>
  <c r="DK69" i="9"/>
  <c r="DJ69" i="9"/>
  <c r="DI69" i="9"/>
  <c r="DH69" i="9"/>
  <c r="DG69" i="9"/>
  <c r="DB69" i="9"/>
  <c r="DA69" i="9"/>
  <c r="CZ69" i="9"/>
  <c r="CY69" i="9"/>
  <c r="CX69" i="9"/>
  <c r="CW69" i="9"/>
  <c r="K69" i="9"/>
  <c r="DL68" i="9"/>
  <c r="DK68" i="9"/>
  <c r="DJ68" i="9"/>
  <c r="DI68" i="9"/>
  <c r="DH68" i="9"/>
  <c r="DG68" i="9"/>
  <c r="DB68" i="9"/>
  <c r="DA68" i="9"/>
  <c r="CZ68" i="9"/>
  <c r="CY68" i="9"/>
  <c r="CX68" i="9"/>
  <c r="CW68" i="9"/>
  <c r="K68" i="9" s="1"/>
  <c r="DL67" i="9"/>
  <c r="DK67" i="9"/>
  <c r="DJ67" i="9"/>
  <c r="DI67" i="9"/>
  <c r="DH67" i="9"/>
  <c r="DG67" i="9"/>
  <c r="DB67" i="9"/>
  <c r="DA67" i="9"/>
  <c r="CZ67" i="9"/>
  <c r="CY67" i="9"/>
  <c r="CX67" i="9"/>
  <c r="CW67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DK63" i="9"/>
  <c r="DJ63" i="9"/>
  <c r="DG63" i="9"/>
  <c r="DC63" i="9"/>
  <c r="CZ63" i="9"/>
  <c r="CY63" i="9"/>
  <c r="CX63" i="9"/>
  <c r="CW63" i="9"/>
  <c r="F63" i="9"/>
  <c r="DI63" i="9" s="1"/>
  <c r="E63" i="9"/>
  <c r="D63" i="9" s="1"/>
  <c r="DB63" i="9" s="1"/>
  <c r="DN62" i="9"/>
  <c r="DJ62" i="9"/>
  <c r="DI62" i="9"/>
  <c r="DG62" i="9"/>
  <c r="DA62" i="9"/>
  <c r="CZ62" i="9"/>
  <c r="CX62" i="9"/>
  <c r="CW62" i="9"/>
  <c r="F62" i="9"/>
  <c r="DH62" i="9" s="1"/>
  <c r="E62" i="9"/>
  <c r="D62" i="9"/>
  <c r="DM62" i="9" s="1"/>
  <c r="DJ61" i="9"/>
  <c r="DI61" i="9"/>
  <c r="DG61" i="9"/>
  <c r="CZ61" i="9"/>
  <c r="CX61" i="9"/>
  <c r="CW61" i="9"/>
  <c r="F61" i="9"/>
  <c r="F64" i="9" s="1"/>
  <c r="E61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DJ59" i="9"/>
  <c r="DI59" i="9"/>
  <c r="DG59" i="9"/>
  <c r="CZ59" i="9"/>
  <c r="CY59" i="9"/>
  <c r="CW59" i="9"/>
  <c r="F59" i="9"/>
  <c r="CX59" i="9" s="1"/>
  <c r="E59" i="9"/>
  <c r="DL58" i="9"/>
  <c r="DJ58" i="9"/>
  <c r="DH58" i="9"/>
  <c r="DG58" i="9"/>
  <c r="DA58" i="9"/>
  <c r="CZ58" i="9"/>
  <c r="CY58" i="9"/>
  <c r="CX58" i="9"/>
  <c r="CW58" i="9"/>
  <c r="F58" i="9"/>
  <c r="DI58" i="9" s="1"/>
  <c r="E58" i="9"/>
  <c r="D58" i="9"/>
  <c r="DJ57" i="9"/>
  <c r="DI57" i="9"/>
  <c r="DG57" i="9"/>
  <c r="CZ57" i="9"/>
  <c r="CY57" i="9"/>
  <c r="CW57" i="9"/>
  <c r="F57" i="9"/>
  <c r="CX57" i="9" s="1"/>
  <c r="E57" i="9"/>
  <c r="DL56" i="9"/>
  <c r="DJ56" i="9"/>
  <c r="DH56" i="9"/>
  <c r="DG56" i="9"/>
  <c r="DA56" i="9"/>
  <c r="CZ56" i="9"/>
  <c r="CY56" i="9"/>
  <c r="CX56" i="9"/>
  <c r="CW56" i="9"/>
  <c r="F56" i="9"/>
  <c r="DI56" i="9" s="1"/>
  <c r="E56" i="9"/>
  <c r="E60" i="9" s="1"/>
  <c r="D56" i="9"/>
  <c r="DK56" i="9" s="1"/>
  <c r="DJ55" i="9"/>
  <c r="DI55" i="9"/>
  <c r="DG55" i="9"/>
  <c r="CZ55" i="9"/>
  <c r="CY55" i="9"/>
  <c r="CW55" i="9"/>
  <c r="F55" i="9"/>
  <c r="CX55" i="9" s="1"/>
  <c r="E55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DJ53" i="9"/>
  <c r="DI53" i="9"/>
  <c r="DG53" i="9"/>
  <c r="CZ53" i="9"/>
  <c r="CX53" i="9"/>
  <c r="CW53" i="9"/>
  <c r="F53" i="9"/>
  <c r="DH53" i="9" s="1"/>
  <c r="E53" i="9"/>
  <c r="D53" i="9" s="1"/>
  <c r="DL52" i="9"/>
  <c r="DJ52" i="9"/>
  <c r="DI52" i="9"/>
  <c r="DH52" i="9"/>
  <c r="DG52" i="9"/>
  <c r="DB52" i="9"/>
  <c r="CZ52" i="9"/>
  <c r="CX52" i="9"/>
  <c r="CW52" i="9"/>
  <c r="F52" i="9"/>
  <c r="CY52" i="9" s="1"/>
  <c r="E52" i="9"/>
  <c r="D52" i="9" s="1"/>
  <c r="DK52" i="9" s="1"/>
  <c r="DJ51" i="9"/>
  <c r="DI51" i="9"/>
  <c r="DG51" i="9"/>
  <c r="CZ51" i="9"/>
  <c r="CX51" i="9"/>
  <c r="CW51" i="9"/>
  <c r="F51" i="9"/>
  <c r="DH51" i="9" s="1"/>
  <c r="E51" i="9"/>
  <c r="D51" i="9" s="1"/>
  <c r="DL50" i="9"/>
  <c r="DJ50" i="9"/>
  <c r="DI50" i="9"/>
  <c r="DH50" i="9"/>
  <c r="DG50" i="9"/>
  <c r="DB50" i="9"/>
  <c r="CZ50" i="9"/>
  <c r="CX50" i="9"/>
  <c r="CW50" i="9"/>
  <c r="F50" i="9"/>
  <c r="CY50" i="9" s="1"/>
  <c r="E50" i="9"/>
  <c r="D50" i="9" s="1"/>
  <c r="DK50" i="9" s="1"/>
  <c r="DJ49" i="9"/>
  <c r="DI49" i="9"/>
  <c r="DG49" i="9"/>
  <c r="CZ49" i="9"/>
  <c r="CX49" i="9"/>
  <c r="CW49" i="9"/>
  <c r="F49" i="9"/>
  <c r="DH49" i="9" s="1"/>
  <c r="E49" i="9"/>
  <c r="D49" i="9" s="1"/>
  <c r="DL48" i="9"/>
  <c r="DJ48" i="9"/>
  <c r="DI48" i="9"/>
  <c r="DH48" i="9"/>
  <c r="DG48" i="9"/>
  <c r="DB48" i="9"/>
  <c r="CZ48" i="9"/>
  <c r="CX48" i="9"/>
  <c r="CW48" i="9"/>
  <c r="F48" i="9"/>
  <c r="F54" i="9" s="1"/>
  <c r="E48" i="9"/>
  <c r="D48" i="9" s="1"/>
  <c r="DJ47" i="9"/>
  <c r="DI47" i="9"/>
  <c r="DG47" i="9"/>
  <c r="CZ47" i="9"/>
  <c r="CX47" i="9"/>
  <c r="CW47" i="9"/>
  <c r="F47" i="9"/>
  <c r="DH47" i="9" s="1"/>
  <c r="E47" i="9"/>
  <c r="D47" i="9" s="1"/>
  <c r="AX46" i="9"/>
  <c r="AW46" i="9"/>
  <c r="AV46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F46" i="9" s="1"/>
  <c r="D46" i="9" s="1"/>
  <c r="S46" i="9"/>
  <c r="E46" i="9" s="1"/>
  <c r="DO45" i="9"/>
  <c r="DI45" i="9"/>
  <c r="DG45" i="9"/>
  <c r="DB45" i="9"/>
  <c r="CY45" i="9"/>
  <c r="CW45" i="9"/>
  <c r="F45" i="9"/>
  <c r="E45" i="9"/>
  <c r="D45" i="9"/>
  <c r="DN45" i="9" s="1"/>
  <c r="DJ44" i="9"/>
  <c r="DG44" i="9"/>
  <c r="CZ44" i="9"/>
  <c r="CY44" i="9"/>
  <c r="CW44" i="9"/>
  <c r="F44" i="9"/>
  <c r="DI44" i="9" s="1"/>
  <c r="E44" i="9"/>
  <c r="D44" i="9" s="1"/>
  <c r="DL43" i="9"/>
  <c r="DH43" i="9"/>
  <c r="DC43" i="9"/>
  <c r="CX43" i="9"/>
  <c r="F43" i="9"/>
  <c r="CY43" i="9" s="1"/>
  <c r="E43" i="9"/>
  <c r="D43" i="9"/>
  <c r="DB43" i="9" s="1"/>
  <c r="DI42" i="9"/>
  <c r="DG42" i="9"/>
  <c r="CX42" i="9"/>
  <c r="CW42" i="9"/>
  <c r="F42" i="9"/>
  <c r="DH42" i="9" s="1"/>
  <c r="E42" i="9"/>
  <c r="D42" i="9"/>
  <c r="DN42" i="9" s="1"/>
  <c r="DJ41" i="9"/>
  <c r="DG41" i="9"/>
  <c r="CZ41" i="9"/>
  <c r="CW41" i="9"/>
  <c r="F41" i="9"/>
  <c r="D41" i="9" s="1"/>
  <c r="E41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DJ35" i="9"/>
  <c r="DH35" i="9"/>
  <c r="DG35" i="9"/>
  <c r="CZ35" i="9"/>
  <c r="CX35" i="9"/>
  <c r="CW35" i="9"/>
  <c r="F35" i="9"/>
  <c r="CY35" i="9" s="1"/>
  <c r="E35" i="9"/>
  <c r="D35" i="9" s="1"/>
  <c r="DJ34" i="9"/>
  <c r="DH34" i="9"/>
  <c r="DG34" i="9"/>
  <c r="CZ34" i="9"/>
  <c r="CX34" i="9"/>
  <c r="CW34" i="9"/>
  <c r="F34" i="9"/>
  <c r="DI34" i="9" s="1"/>
  <c r="E34" i="9"/>
  <c r="D34" i="9" s="1"/>
  <c r="DJ33" i="9"/>
  <c r="DH33" i="9"/>
  <c r="DG33" i="9"/>
  <c r="CZ33" i="9"/>
  <c r="CX33" i="9"/>
  <c r="CW33" i="9"/>
  <c r="F33" i="9"/>
  <c r="DI33" i="9" s="1"/>
  <c r="E33" i="9"/>
  <c r="D33" i="9" s="1"/>
  <c r="DJ32" i="9"/>
  <c r="DH32" i="9"/>
  <c r="DG32" i="9"/>
  <c r="CZ32" i="9"/>
  <c r="CX32" i="9"/>
  <c r="CW32" i="9"/>
  <c r="F32" i="9"/>
  <c r="DI32" i="9" s="1"/>
  <c r="E32" i="9"/>
  <c r="D32" i="9" s="1"/>
  <c r="DJ31" i="9"/>
  <c r="DH31" i="9"/>
  <c r="DG31" i="9"/>
  <c r="CZ31" i="9"/>
  <c r="CX31" i="9"/>
  <c r="CW31" i="9"/>
  <c r="F31" i="9"/>
  <c r="CY31" i="9" s="1"/>
  <c r="E31" i="9"/>
  <c r="D31" i="9" s="1"/>
  <c r="DJ30" i="9"/>
  <c r="DH30" i="9"/>
  <c r="DG30" i="9"/>
  <c r="CZ30" i="9"/>
  <c r="CX30" i="9"/>
  <c r="CW30" i="9"/>
  <c r="F30" i="9"/>
  <c r="DI30" i="9" s="1"/>
  <c r="E30" i="9"/>
  <c r="D30" i="9" s="1"/>
  <c r="DJ29" i="9"/>
  <c r="DH29" i="9"/>
  <c r="DG29" i="9"/>
  <c r="CZ29" i="9"/>
  <c r="CX29" i="9"/>
  <c r="CW29" i="9"/>
  <c r="F29" i="9"/>
  <c r="DI29" i="9" s="1"/>
  <c r="E29" i="9"/>
  <c r="D29" i="9" s="1"/>
  <c r="DJ28" i="9"/>
  <c r="DH28" i="9"/>
  <c r="DG28" i="9"/>
  <c r="CZ28" i="9"/>
  <c r="CX28" i="9"/>
  <c r="CW28" i="9"/>
  <c r="F28" i="9"/>
  <c r="DI28" i="9" s="1"/>
  <c r="E28" i="9"/>
  <c r="D28" i="9" s="1"/>
  <c r="DJ27" i="9"/>
  <c r="DH27" i="9"/>
  <c r="DG27" i="9"/>
  <c r="CZ27" i="9"/>
  <c r="CX27" i="9"/>
  <c r="CW27" i="9"/>
  <c r="F27" i="9"/>
  <c r="DI27" i="9" s="1"/>
  <c r="E27" i="9"/>
  <c r="D27" i="9" s="1"/>
  <c r="DJ26" i="9"/>
  <c r="DH26" i="9"/>
  <c r="DG26" i="9"/>
  <c r="CZ26" i="9"/>
  <c r="CX26" i="9"/>
  <c r="CW26" i="9"/>
  <c r="F26" i="9"/>
  <c r="DI26" i="9" s="1"/>
  <c r="E26" i="9"/>
  <c r="D26" i="9" s="1"/>
  <c r="DJ25" i="9"/>
  <c r="DH25" i="9"/>
  <c r="DG25" i="9"/>
  <c r="CZ25" i="9"/>
  <c r="CX25" i="9"/>
  <c r="CW25" i="9"/>
  <c r="F25" i="9"/>
  <c r="CY25" i="9" s="1"/>
  <c r="E25" i="9"/>
  <c r="D25" i="9" s="1"/>
  <c r="DJ24" i="9"/>
  <c r="DH24" i="9"/>
  <c r="DG24" i="9"/>
  <c r="CZ24" i="9"/>
  <c r="CX24" i="9"/>
  <c r="CW24" i="9"/>
  <c r="F24" i="9"/>
  <c r="DI24" i="9" s="1"/>
  <c r="E24" i="9"/>
  <c r="D24" i="9" s="1"/>
  <c r="DJ23" i="9"/>
  <c r="DH23" i="9"/>
  <c r="DG23" i="9"/>
  <c r="CZ23" i="9"/>
  <c r="CX23" i="9"/>
  <c r="CW23" i="9"/>
  <c r="F23" i="9"/>
  <c r="DI23" i="9" s="1"/>
  <c r="E23" i="9"/>
  <c r="D23" i="9" s="1"/>
  <c r="DJ22" i="9"/>
  <c r="DH22" i="9"/>
  <c r="DG22" i="9"/>
  <c r="CZ22" i="9"/>
  <c r="CX22" i="9"/>
  <c r="CW22" i="9"/>
  <c r="F22" i="9"/>
  <c r="DI22" i="9" s="1"/>
  <c r="E22" i="9"/>
  <c r="D22" i="9" s="1"/>
  <c r="DJ21" i="9"/>
  <c r="DH21" i="9"/>
  <c r="DG21" i="9"/>
  <c r="CZ21" i="9"/>
  <c r="CX21" i="9"/>
  <c r="CW21" i="9"/>
  <c r="F21" i="9"/>
  <c r="DI21" i="9" s="1"/>
  <c r="E21" i="9"/>
  <c r="D21" i="9" s="1"/>
  <c r="DJ20" i="9"/>
  <c r="DH20" i="9"/>
  <c r="DG20" i="9"/>
  <c r="CZ20" i="9"/>
  <c r="CX20" i="9"/>
  <c r="CW20" i="9"/>
  <c r="F20" i="9"/>
  <c r="CY20" i="9" s="1"/>
  <c r="E20" i="9"/>
  <c r="D20" i="9" s="1"/>
  <c r="DJ19" i="9"/>
  <c r="DH19" i="9"/>
  <c r="DG19" i="9"/>
  <c r="CZ19" i="9"/>
  <c r="CX19" i="9"/>
  <c r="CW19" i="9"/>
  <c r="F19" i="9"/>
  <c r="DI19" i="9" s="1"/>
  <c r="E19" i="9"/>
  <c r="E36" i="9" s="1"/>
  <c r="DM15" i="9"/>
  <c r="DJ15" i="9"/>
  <c r="DI15" i="9"/>
  <c r="DG15" i="9"/>
  <c r="DD15" i="9"/>
  <c r="CZ15" i="9"/>
  <c r="CX15" i="9"/>
  <c r="CW15" i="9"/>
  <c r="F15" i="9"/>
  <c r="DH15" i="9" s="1"/>
  <c r="E15" i="9"/>
  <c r="D15" i="9"/>
  <c r="DB15" i="9" s="1"/>
  <c r="DJ14" i="9"/>
  <c r="DG14" i="9"/>
  <c r="CZ14" i="9"/>
  <c r="CX14" i="9"/>
  <c r="CW14" i="9"/>
  <c r="F14" i="9"/>
  <c r="DI14" i="9" s="1"/>
  <c r="E14" i="9"/>
  <c r="D14" i="9" s="1"/>
  <c r="DM13" i="9"/>
  <c r="DJ13" i="9"/>
  <c r="DI13" i="9"/>
  <c r="DG13" i="9"/>
  <c r="DD13" i="9"/>
  <c r="CZ13" i="9"/>
  <c r="CX13" i="9"/>
  <c r="CW13" i="9"/>
  <c r="F13" i="9"/>
  <c r="DH13" i="9" s="1"/>
  <c r="E13" i="9"/>
  <c r="D13" i="9"/>
  <c r="DE13" i="9" s="1"/>
  <c r="DJ12" i="9"/>
  <c r="DG12" i="9"/>
  <c r="CZ12" i="9"/>
  <c r="CX12" i="9"/>
  <c r="CW12" i="9"/>
  <c r="F12" i="9"/>
  <c r="DH12" i="9" s="1"/>
  <c r="E12" i="9"/>
  <c r="D12" i="9" s="1"/>
  <c r="A5" i="9"/>
  <c r="A4" i="9"/>
  <c r="A3" i="9"/>
  <c r="A2" i="9"/>
  <c r="DE21" i="9" l="1"/>
  <c r="DC21" i="9"/>
  <c r="DL21" i="9"/>
  <c r="DB21" i="9"/>
  <c r="DO21" i="9"/>
  <c r="DN21" i="9"/>
  <c r="DD21" i="9"/>
  <c r="DM21" i="9"/>
  <c r="DE23" i="9"/>
  <c r="DM23" i="9"/>
  <c r="DC23" i="9"/>
  <c r="DL23" i="9"/>
  <c r="DB23" i="9"/>
  <c r="DO23" i="9"/>
  <c r="DN23" i="9"/>
  <c r="DD23" i="9"/>
  <c r="DE25" i="9"/>
  <c r="DC25" i="9"/>
  <c r="AY25" i="9" s="1"/>
  <c r="DL25" i="9"/>
  <c r="DB25" i="9"/>
  <c r="DO25" i="9"/>
  <c r="DN25" i="9"/>
  <c r="DD25" i="9"/>
  <c r="DM25" i="9"/>
  <c r="DO26" i="9"/>
  <c r="DE26" i="9"/>
  <c r="DC26" i="9"/>
  <c r="DL26" i="9"/>
  <c r="DB26" i="9"/>
  <c r="DN26" i="9"/>
  <c r="DD26" i="9"/>
  <c r="DM26" i="9"/>
  <c r="DO28" i="9"/>
  <c r="DE28" i="9"/>
  <c r="DN28" i="9"/>
  <c r="DL28" i="9"/>
  <c r="DB28" i="9"/>
  <c r="DD28" i="9"/>
  <c r="DM28" i="9"/>
  <c r="DC28" i="9"/>
  <c r="DN30" i="9"/>
  <c r="DC30" i="9"/>
  <c r="DL30" i="9"/>
  <c r="DB30" i="9"/>
  <c r="DO30" i="9"/>
  <c r="DE30" i="9"/>
  <c r="DD30" i="9"/>
  <c r="DM30" i="9"/>
  <c r="DE32" i="9"/>
  <c r="DN32" i="9"/>
  <c r="DM32" i="9"/>
  <c r="DC32" i="9"/>
  <c r="DL32" i="9"/>
  <c r="DB32" i="9"/>
  <c r="DO32" i="9"/>
  <c r="DD32" i="9"/>
  <c r="DL33" i="9"/>
  <c r="DB33" i="9"/>
  <c r="DO33" i="9"/>
  <c r="DE33" i="9"/>
  <c r="DN33" i="9"/>
  <c r="DD33" i="9"/>
  <c r="DM33" i="9"/>
  <c r="DC33" i="9"/>
  <c r="DE35" i="9"/>
  <c r="DN35" i="9"/>
  <c r="DL35" i="9"/>
  <c r="DB35" i="9"/>
  <c r="DO35" i="9"/>
  <c r="DD35" i="9"/>
  <c r="DM35" i="9"/>
  <c r="DC35" i="9"/>
  <c r="DM44" i="9"/>
  <c r="DD44" i="9"/>
  <c r="DL44" i="9"/>
  <c r="DA44" i="9"/>
  <c r="DK44" i="9"/>
  <c r="DE44" i="9"/>
  <c r="DC44" i="9"/>
  <c r="AY44" i="9" s="1"/>
  <c r="DN44" i="9"/>
  <c r="DB44" i="9"/>
  <c r="DO44" i="9"/>
  <c r="DL47" i="9"/>
  <c r="DC47" i="9"/>
  <c r="DM47" i="9"/>
  <c r="DA47" i="9"/>
  <c r="DK47" i="9"/>
  <c r="DD47" i="9"/>
  <c r="DN47" i="9"/>
  <c r="DB47" i="9"/>
  <c r="DE47" i="9"/>
  <c r="DO47" i="9"/>
  <c r="DM89" i="9"/>
  <c r="DI89" i="9"/>
  <c r="DC89" i="9"/>
  <c r="CY89" i="9"/>
  <c r="AX89" i="9" s="1"/>
  <c r="DN89" i="9"/>
  <c r="DD89" i="9"/>
  <c r="DK89" i="9"/>
  <c r="DB89" i="9"/>
  <c r="DL89" i="9"/>
  <c r="DA89" i="9"/>
  <c r="DK227" i="9"/>
  <c r="CY227" i="9"/>
  <c r="AY227" i="9" s="1"/>
  <c r="DI227" i="9"/>
  <c r="DA227" i="9"/>
  <c r="DH227" i="9"/>
  <c r="DB227" i="9"/>
  <c r="DL227" i="9"/>
  <c r="CX227" i="9"/>
  <c r="DN41" i="9"/>
  <c r="DE41" i="9"/>
  <c r="DA41" i="9"/>
  <c r="DL41" i="9"/>
  <c r="DO41" i="9"/>
  <c r="DK41" i="9"/>
  <c r="DB41" i="9"/>
  <c r="DM41" i="9"/>
  <c r="DD41" i="9"/>
  <c r="DC41" i="9"/>
  <c r="DL53" i="9"/>
  <c r="DC53" i="9"/>
  <c r="DM53" i="9"/>
  <c r="DA53" i="9"/>
  <c r="DK53" i="9"/>
  <c r="DO53" i="9"/>
  <c r="DD53" i="9"/>
  <c r="DN53" i="9"/>
  <c r="DB53" i="9"/>
  <c r="DE53" i="9"/>
  <c r="DK121" i="9"/>
  <c r="DD121" i="9"/>
  <c r="DL121" i="9"/>
  <c r="DA121" i="9"/>
  <c r="DN121" i="9"/>
  <c r="DC121" i="9"/>
  <c r="DI121" i="9"/>
  <c r="CY121" i="9"/>
  <c r="DM121" i="9"/>
  <c r="DB121" i="9"/>
  <c r="AX121" i="9" s="1"/>
  <c r="AY30" i="9"/>
  <c r="AY35" i="9"/>
  <c r="AY47" i="9"/>
  <c r="DL49" i="9"/>
  <c r="DC49" i="9"/>
  <c r="DM49" i="9"/>
  <c r="DA49" i="9"/>
  <c r="DO49" i="9"/>
  <c r="DD49" i="9"/>
  <c r="DN49" i="9"/>
  <c r="DB49" i="9"/>
  <c r="DK49" i="9"/>
  <c r="DE49" i="9"/>
  <c r="DL166" i="9"/>
  <c r="DH166" i="9"/>
  <c r="DM166" i="9"/>
  <c r="DI166" i="9"/>
  <c r="DA166" i="9"/>
  <c r="DJ166" i="9"/>
  <c r="CY166" i="9"/>
  <c r="DC166" i="9"/>
  <c r="CX166" i="9"/>
  <c r="AX166" i="9" s="1"/>
  <c r="CZ166" i="9"/>
  <c r="DB166" i="9"/>
  <c r="DK166" i="9"/>
  <c r="DL12" i="9"/>
  <c r="DC12" i="9"/>
  <c r="DK12" i="9"/>
  <c r="DB12" i="9"/>
  <c r="DN12" i="9"/>
  <c r="DE12" i="9"/>
  <c r="DA12" i="9"/>
  <c r="DM12" i="9"/>
  <c r="DD12" i="9"/>
  <c r="DO12" i="9"/>
  <c r="DE20" i="9"/>
  <c r="DN20" i="9"/>
  <c r="DD20" i="9"/>
  <c r="DC20" i="9"/>
  <c r="DL20" i="9"/>
  <c r="DB20" i="9"/>
  <c r="AY20" i="9" s="1"/>
  <c r="DO20" i="9"/>
  <c r="DM20" i="9"/>
  <c r="DE22" i="9"/>
  <c r="DN22" i="9"/>
  <c r="DD22" i="9"/>
  <c r="DL22" i="9"/>
  <c r="DB22" i="9"/>
  <c r="AY22" i="9" s="1"/>
  <c r="DO22" i="9"/>
  <c r="DM22" i="9"/>
  <c r="DC22" i="9"/>
  <c r="DE24" i="9"/>
  <c r="DN24" i="9"/>
  <c r="DL24" i="9"/>
  <c r="DB24" i="9"/>
  <c r="DO24" i="9"/>
  <c r="DD24" i="9"/>
  <c r="AY24" i="9" s="1"/>
  <c r="DM24" i="9"/>
  <c r="DC24" i="9"/>
  <c r="DE27" i="9"/>
  <c r="DN27" i="9"/>
  <c r="DD27" i="9"/>
  <c r="DC27" i="9"/>
  <c r="DL27" i="9"/>
  <c r="DB27" i="9"/>
  <c r="DO27" i="9"/>
  <c r="DM27" i="9"/>
  <c r="DE29" i="9"/>
  <c r="DN29" i="9"/>
  <c r="DD29" i="9"/>
  <c r="DL29" i="9"/>
  <c r="DB29" i="9"/>
  <c r="AY29" i="9" s="1"/>
  <c r="DO29" i="9"/>
  <c r="DM29" i="9"/>
  <c r="DC29" i="9"/>
  <c r="DO31" i="9"/>
  <c r="DE31" i="9"/>
  <c r="DL31" i="9"/>
  <c r="DB31" i="9"/>
  <c r="AY31" i="9" s="1"/>
  <c r="DN31" i="9"/>
  <c r="DD31" i="9"/>
  <c r="DM31" i="9"/>
  <c r="DC31" i="9"/>
  <c r="DO34" i="9"/>
  <c r="DN34" i="9"/>
  <c r="DD34" i="9"/>
  <c r="DL34" i="9"/>
  <c r="DB34" i="9"/>
  <c r="DE34" i="9"/>
  <c r="DM34" i="9"/>
  <c r="DC34" i="9"/>
  <c r="DK93" i="9"/>
  <c r="DD93" i="9"/>
  <c r="DL93" i="9"/>
  <c r="DA93" i="9"/>
  <c r="DN93" i="9"/>
  <c r="DC93" i="9"/>
  <c r="AX93" i="9" s="1"/>
  <c r="DB93" i="9"/>
  <c r="DI93" i="9"/>
  <c r="CY93" i="9"/>
  <c r="DM93" i="9"/>
  <c r="DM14" i="9"/>
  <c r="DN14" i="9"/>
  <c r="DE14" i="9"/>
  <c r="DA14" i="9"/>
  <c r="DD14" i="9"/>
  <c r="DL14" i="9"/>
  <c r="DC14" i="9"/>
  <c r="DO14" i="9"/>
  <c r="DK14" i="9"/>
  <c r="DB14" i="9"/>
  <c r="AY49" i="9"/>
  <c r="DL51" i="9"/>
  <c r="DC51" i="9"/>
  <c r="DM51" i="9"/>
  <c r="DA51" i="9"/>
  <c r="DN51" i="9"/>
  <c r="DB51" i="9"/>
  <c r="DK51" i="9"/>
  <c r="DE51" i="9"/>
  <c r="DO51" i="9"/>
  <c r="DD51" i="9"/>
  <c r="DK125" i="9"/>
  <c r="DD125" i="9"/>
  <c r="DL125" i="9"/>
  <c r="DA125" i="9"/>
  <c r="DN125" i="9"/>
  <c r="DC125" i="9"/>
  <c r="DM125" i="9"/>
  <c r="DB125" i="9"/>
  <c r="DI125" i="9"/>
  <c r="CY125" i="9"/>
  <c r="AX125" i="9" s="1"/>
  <c r="DO42" i="9"/>
  <c r="E64" i="9"/>
  <c r="D64" i="9" s="1"/>
  <c r="D61" i="9"/>
  <c r="D94" i="9"/>
  <c r="DH94" i="9"/>
  <c r="CX94" i="9"/>
  <c r="DK98" i="9"/>
  <c r="DD98" i="9"/>
  <c r="CY98" i="9"/>
  <c r="AX98" i="9" s="1"/>
  <c r="DL98" i="9"/>
  <c r="DA98" i="9"/>
  <c r="D102" i="9"/>
  <c r="DH102" i="9"/>
  <c r="CX102" i="9"/>
  <c r="D110" i="9"/>
  <c r="DH110" i="9"/>
  <c r="CX110" i="9"/>
  <c r="D114" i="9"/>
  <c r="DH114" i="9"/>
  <c r="CX114" i="9"/>
  <c r="DM118" i="9"/>
  <c r="DI118" i="9"/>
  <c r="DC118" i="9"/>
  <c r="CY118" i="9"/>
  <c r="DN118" i="9"/>
  <c r="DD118" i="9"/>
  <c r="DL118" i="9"/>
  <c r="CX122" i="9"/>
  <c r="D122" i="9"/>
  <c r="D126" i="9"/>
  <c r="DH126" i="9"/>
  <c r="CX126" i="9"/>
  <c r="D130" i="9"/>
  <c r="DH130" i="9"/>
  <c r="CX130" i="9"/>
  <c r="D134" i="9"/>
  <c r="DH134" i="9"/>
  <c r="CX134" i="9"/>
  <c r="D138" i="9"/>
  <c r="DH138" i="9"/>
  <c r="CX138" i="9"/>
  <c r="DK149" i="9"/>
  <c r="DN149" i="9"/>
  <c r="DC149" i="9"/>
  <c r="DM149" i="9"/>
  <c r="DA149" i="9"/>
  <c r="DL172" i="9"/>
  <c r="DH172" i="9"/>
  <c r="CZ172" i="9"/>
  <c r="DM172" i="9"/>
  <c r="DI172" i="9"/>
  <c r="DA172" i="9"/>
  <c r="DJ172" i="9"/>
  <c r="CX172" i="9"/>
  <c r="DC172" i="9"/>
  <c r="CY172" i="9"/>
  <c r="DK179" i="9"/>
  <c r="DC179" i="9"/>
  <c r="CY179" i="9"/>
  <c r="DL179" i="9"/>
  <c r="DH179" i="9"/>
  <c r="CZ179" i="9"/>
  <c r="DB179" i="9"/>
  <c r="DM179" i="9"/>
  <c r="DA179" i="9"/>
  <c r="DJ179" i="9"/>
  <c r="DI179" i="9"/>
  <c r="CX202" i="9"/>
  <c r="AH202" i="9" s="1"/>
  <c r="DK202" i="9"/>
  <c r="CZ202" i="9"/>
  <c r="DJ202" i="9"/>
  <c r="CY12" i="9"/>
  <c r="AY12" i="9" s="1"/>
  <c r="DA13" i="9"/>
  <c r="DN13" i="9"/>
  <c r="CY14" i="9"/>
  <c r="AY14" i="9" s="1"/>
  <c r="DH14" i="9"/>
  <c r="DA15" i="9"/>
  <c r="DE15" i="9"/>
  <c r="DI20" i="9"/>
  <c r="CY21" i="9"/>
  <c r="AY21" i="9" s="1"/>
  <c r="CY22" i="9"/>
  <c r="CY23" i="9"/>
  <c r="AY23" i="9" s="1"/>
  <c r="CY24" i="9"/>
  <c r="DI25" i="9"/>
  <c r="CY26" i="9"/>
  <c r="AY26" i="9" s="1"/>
  <c r="CY27" i="9"/>
  <c r="AY27" i="9" s="1"/>
  <c r="DI31" i="9"/>
  <c r="CY32" i="9"/>
  <c r="AY32" i="9" s="1"/>
  <c r="CY33" i="9"/>
  <c r="AY33" i="9" s="1"/>
  <c r="CY34" i="9"/>
  <c r="AY34" i="9" s="1"/>
  <c r="DI35" i="9"/>
  <c r="F36" i="9"/>
  <c r="DI41" i="9"/>
  <c r="DK42" i="9"/>
  <c r="DE43" i="9"/>
  <c r="DM43" i="9"/>
  <c r="DK45" i="9"/>
  <c r="D54" i="9"/>
  <c r="DN48" i="9"/>
  <c r="DE48" i="9"/>
  <c r="DA48" i="9"/>
  <c r="DC48" i="9"/>
  <c r="DM48" i="9"/>
  <c r="DM50" i="9"/>
  <c r="DC52" i="9"/>
  <c r="DM52" i="9"/>
  <c r="E54" i="9"/>
  <c r="DB56" i="9"/>
  <c r="AY56" i="9" s="1"/>
  <c r="DN56" i="9"/>
  <c r="DM58" i="9"/>
  <c r="DD58" i="9"/>
  <c r="DB58" i="9"/>
  <c r="AY58" i="9" s="1"/>
  <c r="DN58" i="9"/>
  <c r="DL91" i="9"/>
  <c r="D95" i="9"/>
  <c r="DH95" i="9"/>
  <c r="CX95" i="9"/>
  <c r="DB98" i="9"/>
  <c r="DI98" i="9"/>
  <c r="D99" i="9"/>
  <c r="DH99" i="9"/>
  <c r="CX99" i="9"/>
  <c r="D107" i="9"/>
  <c r="DH107" i="9"/>
  <c r="CX107" i="9"/>
  <c r="D115" i="9"/>
  <c r="DH115" i="9"/>
  <c r="CX115" i="9"/>
  <c r="CY119" i="9"/>
  <c r="AX119" i="9" s="1"/>
  <c r="DH122" i="9"/>
  <c r="CY123" i="9"/>
  <c r="AX123" i="9" s="1"/>
  <c r="D139" i="9"/>
  <c r="DH139" i="9"/>
  <c r="CX139" i="9"/>
  <c r="DL147" i="9"/>
  <c r="DB147" i="9"/>
  <c r="DM147" i="9"/>
  <c r="DC147" i="9"/>
  <c r="DD147" i="9"/>
  <c r="DK147" i="9"/>
  <c r="DH150" i="9"/>
  <c r="CX150" i="9"/>
  <c r="AY151" i="9"/>
  <c r="DI153" i="9"/>
  <c r="CX153" i="9"/>
  <c r="CY153" i="9"/>
  <c r="DK154" i="9"/>
  <c r="DA154" i="9"/>
  <c r="DM154" i="9"/>
  <c r="DB154" i="9"/>
  <c r="DC154" i="9"/>
  <c r="AY154" i="9" s="1"/>
  <c r="DG278" i="9"/>
  <c r="D278" i="9"/>
  <c r="CW278" i="9"/>
  <c r="DI281" i="9"/>
  <c r="DA281" i="9"/>
  <c r="DH281" i="9"/>
  <c r="CY281" i="9"/>
  <c r="DL281" i="9"/>
  <c r="DB281" i="9"/>
  <c r="DK281" i="9"/>
  <c r="CX281" i="9"/>
  <c r="AY281" i="9" s="1"/>
  <c r="DI12" i="9"/>
  <c r="DB13" i="9"/>
  <c r="DK13" i="9"/>
  <c r="DO13" i="9"/>
  <c r="DK15" i="9"/>
  <c r="DO15" i="9"/>
  <c r="CY13" i="9"/>
  <c r="AY13" i="9" s="1"/>
  <c r="DC13" i="9"/>
  <c r="DL13" i="9"/>
  <c r="CY15" i="9"/>
  <c r="DC15" i="9"/>
  <c r="DL15" i="9"/>
  <c r="D19" i="9"/>
  <c r="CX41" i="9"/>
  <c r="DA42" i="9"/>
  <c r="DI43" i="9"/>
  <c r="CX44" i="9"/>
  <c r="DH44" i="9"/>
  <c r="DH45" i="9"/>
  <c r="CX45" i="9"/>
  <c r="DA45" i="9"/>
  <c r="DK48" i="9"/>
  <c r="D55" i="9"/>
  <c r="DH55" i="9"/>
  <c r="DE56" i="9"/>
  <c r="D57" i="9"/>
  <c r="DH57" i="9"/>
  <c r="DE58" i="9"/>
  <c r="DK58" i="9"/>
  <c r="D59" i="9"/>
  <c r="DH59" i="9"/>
  <c r="F60" i="9"/>
  <c r="DH61" i="9"/>
  <c r="DE62" i="9"/>
  <c r="K67" i="9"/>
  <c r="K75" i="9"/>
  <c r="DB90" i="9"/>
  <c r="CX97" i="9"/>
  <c r="D97" i="9"/>
  <c r="DN98" i="9"/>
  <c r="D101" i="9"/>
  <c r="DH101" i="9"/>
  <c r="CX101" i="9"/>
  <c r="D105" i="9"/>
  <c r="DH105" i="9"/>
  <c r="CX105" i="9"/>
  <c r="D109" i="9"/>
  <c r="DH109" i="9"/>
  <c r="CX109" i="9"/>
  <c r="D113" i="9"/>
  <c r="DH113" i="9"/>
  <c r="CX113" i="9"/>
  <c r="CX117" i="9"/>
  <c r="D117" i="9"/>
  <c r="DB118" i="9"/>
  <c r="DK118" i="9"/>
  <c r="DB119" i="9"/>
  <c r="DB123" i="9"/>
  <c r="D129" i="9"/>
  <c r="DH129" i="9"/>
  <c r="CX129" i="9"/>
  <c r="D133" i="9"/>
  <c r="DH133" i="9"/>
  <c r="CX133" i="9"/>
  <c r="D137" i="9"/>
  <c r="DH137" i="9"/>
  <c r="CX137" i="9"/>
  <c r="D141" i="9"/>
  <c r="DL146" i="9"/>
  <c r="DB146" i="9"/>
  <c r="DM146" i="9"/>
  <c r="DC146" i="9"/>
  <c r="DD146" i="9"/>
  <c r="DK146" i="9"/>
  <c r="DM148" i="9"/>
  <c r="DL148" i="9"/>
  <c r="DB148" i="9"/>
  <c r="DN148" i="9"/>
  <c r="DC148" i="9"/>
  <c r="DD148" i="9"/>
  <c r="DK148" i="9"/>
  <c r="DD149" i="9"/>
  <c r="DL149" i="9"/>
  <c r="DI150" i="9"/>
  <c r="DH153" i="9"/>
  <c r="DD154" i="9"/>
  <c r="DN154" i="9"/>
  <c r="DK172" i="9"/>
  <c r="CX179" i="9"/>
  <c r="DJ181" i="9"/>
  <c r="DA181" i="9"/>
  <c r="DK181" i="9"/>
  <c r="DC181" i="9"/>
  <c r="CX181" i="9"/>
  <c r="CZ181" i="9"/>
  <c r="DM181" i="9"/>
  <c r="CY181" i="9"/>
  <c r="DH181" i="9"/>
  <c r="DI245" i="9"/>
  <c r="CY245" i="9"/>
  <c r="DK245" i="9"/>
  <c r="DA245" i="9"/>
  <c r="DB245" i="9"/>
  <c r="DH245" i="9"/>
  <c r="CX245" i="9"/>
  <c r="DI247" i="9"/>
  <c r="CY247" i="9"/>
  <c r="DK247" i="9"/>
  <c r="DA247" i="9"/>
  <c r="DB247" i="9"/>
  <c r="DH247" i="9"/>
  <c r="DL247" i="9"/>
  <c r="D262" i="9"/>
  <c r="DG262" i="9"/>
  <c r="CW262" i="9"/>
  <c r="DL272" i="9"/>
  <c r="DH272" i="9"/>
  <c r="DI272" i="9"/>
  <c r="DA272" i="9"/>
  <c r="DB272" i="9"/>
  <c r="CX272" i="9"/>
  <c r="DK272" i="9"/>
  <c r="CY272" i="9"/>
  <c r="AY272" i="9" s="1"/>
  <c r="CY41" i="9"/>
  <c r="DH41" i="9"/>
  <c r="DM42" i="9"/>
  <c r="DC42" i="9"/>
  <c r="DB42" i="9"/>
  <c r="DM90" i="9"/>
  <c r="DI90" i="9"/>
  <c r="DC90" i="9"/>
  <c r="CY90" i="9"/>
  <c r="AX90" i="9" s="1"/>
  <c r="DN90" i="9"/>
  <c r="DD90" i="9"/>
  <c r="DL90" i="9"/>
  <c r="D106" i="9"/>
  <c r="DH106" i="9"/>
  <c r="CX106" i="9"/>
  <c r="DN15" i="9"/>
  <c r="CY19" i="9"/>
  <c r="CY28" i="9"/>
  <c r="AY28" i="9" s="1"/>
  <c r="CY29" i="9"/>
  <c r="CY30" i="9"/>
  <c r="DD42" i="9"/>
  <c r="DO43" i="9"/>
  <c r="DK43" i="9"/>
  <c r="DD43" i="9"/>
  <c r="DM45" i="9"/>
  <c r="DC45" i="9"/>
  <c r="DD45" i="9"/>
  <c r="DN50" i="9"/>
  <c r="DE50" i="9"/>
  <c r="DA50" i="9"/>
  <c r="AY50" i="9" s="1"/>
  <c r="DC50" i="9"/>
  <c r="DN52" i="9"/>
  <c r="DE52" i="9"/>
  <c r="DA52" i="9"/>
  <c r="AY52" i="9" s="1"/>
  <c r="DM56" i="9"/>
  <c r="DD56" i="9"/>
  <c r="CY61" i="9"/>
  <c r="DM63" i="9"/>
  <c r="DD63" i="9"/>
  <c r="DN63" i="9"/>
  <c r="DE63" i="9"/>
  <c r="DA63" i="9"/>
  <c r="AY63" i="9" s="1"/>
  <c r="DL63" i="9"/>
  <c r="DM91" i="9"/>
  <c r="DI91" i="9"/>
  <c r="DC91" i="9"/>
  <c r="CY91" i="9"/>
  <c r="AX91" i="9" s="1"/>
  <c r="DN91" i="9"/>
  <c r="DD91" i="9"/>
  <c r="AX92" i="9"/>
  <c r="D103" i="9"/>
  <c r="DH103" i="9"/>
  <c r="CX103" i="9"/>
  <c r="D111" i="9"/>
  <c r="DH111" i="9"/>
  <c r="CX111" i="9"/>
  <c r="DK119" i="9"/>
  <c r="DD119" i="9"/>
  <c r="DL119" i="9"/>
  <c r="DA119" i="9"/>
  <c r="DI119" i="9"/>
  <c r="DK123" i="9"/>
  <c r="DD123" i="9"/>
  <c r="DL123" i="9"/>
  <c r="DA123" i="9"/>
  <c r="DI123" i="9"/>
  <c r="D127" i="9"/>
  <c r="DH127" i="9"/>
  <c r="CX127" i="9"/>
  <c r="D131" i="9"/>
  <c r="DH131" i="9"/>
  <c r="CX131" i="9"/>
  <c r="D135" i="9"/>
  <c r="DH135" i="9"/>
  <c r="CX135" i="9"/>
  <c r="DK152" i="9"/>
  <c r="DA152" i="9"/>
  <c r="AY152" i="9" s="1"/>
  <c r="DD152" i="9"/>
  <c r="DN152" i="9"/>
  <c r="DB152" i="9"/>
  <c r="DC152" i="9"/>
  <c r="DM183" i="9"/>
  <c r="DH183" i="9"/>
  <c r="CY183" i="9"/>
  <c r="AX183" i="9" s="1"/>
  <c r="DI183" i="9"/>
  <c r="CZ183" i="9"/>
  <c r="DC183" i="9"/>
  <c r="DA183" i="9"/>
  <c r="DK183" i="9"/>
  <c r="CY42" i="9"/>
  <c r="AY42" i="9" s="1"/>
  <c r="DE42" i="9"/>
  <c r="DL42" i="9"/>
  <c r="DA43" i="9"/>
  <c r="AY43" i="9" s="1"/>
  <c r="DN43" i="9"/>
  <c r="DE45" i="9"/>
  <c r="DL45" i="9"/>
  <c r="CY48" i="9"/>
  <c r="AY48" i="9" s="1"/>
  <c r="DD48" i="9"/>
  <c r="DO48" i="9"/>
  <c r="DD50" i="9"/>
  <c r="DO50" i="9"/>
  <c r="DD52" i="9"/>
  <c r="DO52" i="9"/>
  <c r="DC56" i="9"/>
  <c r="DO56" i="9"/>
  <c r="DC58" i="9"/>
  <c r="DO58" i="9"/>
  <c r="DO62" i="9"/>
  <c r="DK62" i="9"/>
  <c r="DB62" i="9"/>
  <c r="DL62" i="9"/>
  <c r="DC62" i="9"/>
  <c r="DD62" i="9"/>
  <c r="DH63" i="9"/>
  <c r="DO63" i="9"/>
  <c r="DM88" i="9"/>
  <c r="DI88" i="9"/>
  <c r="DC88" i="9"/>
  <c r="CY88" i="9"/>
  <c r="AX88" i="9" s="1"/>
  <c r="DN88" i="9"/>
  <c r="DD88" i="9"/>
  <c r="DL88" i="9"/>
  <c r="DA90" i="9"/>
  <c r="DM92" i="9"/>
  <c r="DI92" i="9"/>
  <c r="DC92" i="9"/>
  <c r="CY92" i="9"/>
  <c r="DN92" i="9"/>
  <c r="DD92" i="9"/>
  <c r="DL92" i="9"/>
  <c r="D96" i="9"/>
  <c r="DH96" i="9"/>
  <c r="CX96" i="9"/>
  <c r="DC98" i="9"/>
  <c r="DM98" i="9"/>
  <c r="D100" i="9"/>
  <c r="DH100" i="9"/>
  <c r="CX100" i="9"/>
  <c r="D104" i="9"/>
  <c r="DH104" i="9"/>
  <c r="CX104" i="9"/>
  <c r="D108" i="9"/>
  <c r="DH108" i="9"/>
  <c r="CX108" i="9"/>
  <c r="D112" i="9"/>
  <c r="DH112" i="9"/>
  <c r="CX112" i="9"/>
  <c r="D116" i="9"/>
  <c r="DH116" i="9"/>
  <c r="CX116" i="9"/>
  <c r="DA118" i="9"/>
  <c r="AX118" i="9" s="1"/>
  <c r="CX120" i="9"/>
  <c r="D120" i="9"/>
  <c r="CX124" i="9"/>
  <c r="D124" i="9"/>
  <c r="D128" i="9"/>
  <c r="DH128" i="9"/>
  <c r="CX128" i="9"/>
  <c r="D132" i="9"/>
  <c r="DH132" i="9"/>
  <c r="CX132" i="9"/>
  <c r="D136" i="9"/>
  <c r="DH136" i="9"/>
  <c r="CX136" i="9"/>
  <c r="D140" i="9"/>
  <c r="DH140" i="9"/>
  <c r="CX140" i="9"/>
  <c r="DN147" i="9"/>
  <c r="DB149" i="9"/>
  <c r="AY149" i="9" s="1"/>
  <c r="DK151" i="9"/>
  <c r="DA151" i="9"/>
  <c r="DL151" i="9"/>
  <c r="DM151" i="9"/>
  <c r="DN151" i="9"/>
  <c r="DB151" i="9"/>
  <c r="DL152" i="9"/>
  <c r="DH154" i="9"/>
  <c r="DI154" i="9"/>
  <c r="DL154" i="9"/>
  <c r="DJ161" i="9"/>
  <c r="DA161" i="9"/>
  <c r="DI161" i="9"/>
  <c r="CY161" i="9"/>
  <c r="AX161" i="9" s="1"/>
  <c r="DM161" i="9"/>
  <c r="CZ161" i="9"/>
  <c r="DC161" i="9"/>
  <c r="DM167" i="9"/>
  <c r="DI167" i="9"/>
  <c r="DA167" i="9"/>
  <c r="DJ167" i="9"/>
  <c r="DB167" i="9"/>
  <c r="CX167" i="9"/>
  <c r="DK167" i="9"/>
  <c r="CY167" i="9"/>
  <c r="DH167" i="9"/>
  <c r="CZ167" i="9"/>
  <c r="DB172" i="9"/>
  <c r="DM188" i="9"/>
  <c r="DC188" i="9"/>
  <c r="DH188" i="9"/>
  <c r="CX188" i="9"/>
  <c r="AX188" i="9" s="1"/>
  <c r="DB188" i="9"/>
  <c r="DA188" i="9"/>
  <c r="DK188" i="9"/>
  <c r="DK230" i="9"/>
  <c r="CY230" i="9"/>
  <c r="AY230" i="9" s="1"/>
  <c r="DA230" i="9"/>
  <c r="DL230" i="9"/>
  <c r="DB230" i="9"/>
  <c r="DI230" i="9"/>
  <c r="DH230" i="9"/>
  <c r="AY247" i="9"/>
  <c r="DI253" i="9"/>
  <c r="CY253" i="9"/>
  <c r="DK253" i="9"/>
  <c r="DA253" i="9"/>
  <c r="DB253" i="9"/>
  <c r="DH253" i="9"/>
  <c r="CX253" i="9"/>
  <c r="D266" i="9"/>
  <c r="DG266" i="9"/>
  <c r="CY47" i="9"/>
  <c r="CY49" i="9"/>
  <c r="CY51" i="9"/>
  <c r="AY51" i="9" s="1"/>
  <c r="CY53" i="9"/>
  <c r="AY53" i="9" s="1"/>
  <c r="CY62" i="9"/>
  <c r="CY146" i="9"/>
  <c r="DI146" i="9"/>
  <c r="CY147" i="9"/>
  <c r="AY147" i="9" s="1"/>
  <c r="CY148" i="9"/>
  <c r="D150" i="9"/>
  <c r="D155" i="9" s="1"/>
  <c r="DI162" i="9"/>
  <c r="CZ162" i="9"/>
  <c r="DK162" i="9"/>
  <c r="DA162" i="9"/>
  <c r="DJ162" i="9"/>
  <c r="CY162" i="9"/>
  <c r="AX162" i="9" s="1"/>
  <c r="DI163" i="9"/>
  <c r="CY163" i="9"/>
  <c r="DJ163" i="9"/>
  <c r="CX163" i="9"/>
  <c r="AX163" i="9" s="1"/>
  <c r="DH163" i="9"/>
  <c r="DK196" i="9"/>
  <c r="DC196" i="9"/>
  <c r="CX196" i="9"/>
  <c r="DM196" i="9"/>
  <c r="DA196" i="9"/>
  <c r="DH196" i="9"/>
  <c r="CY196" i="9"/>
  <c r="DJ196" i="9"/>
  <c r="DJ204" i="9"/>
  <c r="CX204" i="9"/>
  <c r="CZ204" i="9"/>
  <c r="DK204" i="9"/>
  <c r="DK220" i="9"/>
  <c r="CY220" i="9"/>
  <c r="DH220" i="9"/>
  <c r="CX220" i="9"/>
  <c r="DI220" i="9"/>
  <c r="DB220" i="9"/>
  <c r="DA220" i="9"/>
  <c r="DK223" i="9"/>
  <c r="CY223" i="9"/>
  <c r="DI223" i="9"/>
  <c r="DA223" i="9"/>
  <c r="AY223" i="9" s="1"/>
  <c r="CX223" i="9"/>
  <c r="DH223" i="9"/>
  <c r="DB223" i="9"/>
  <c r="DK231" i="9"/>
  <c r="CY231" i="9"/>
  <c r="DI231" i="9"/>
  <c r="DA231" i="9"/>
  <c r="DB231" i="9"/>
  <c r="DL231" i="9"/>
  <c r="CX231" i="9"/>
  <c r="DB233" i="9"/>
  <c r="CX233" i="9"/>
  <c r="AY233" i="9" s="1"/>
  <c r="DK233" i="9"/>
  <c r="CY233" i="9"/>
  <c r="DL233" i="9"/>
  <c r="DA233" i="9"/>
  <c r="DH233" i="9"/>
  <c r="DI251" i="9"/>
  <c r="CY251" i="9"/>
  <c r="AY251" i="9" s="1"/>
  <c r="DK251" i="9"/>
  <c r="DA251" i="9"/>
  <c r="DB251" i="9"/>
  <c r="DH251" i="9"/>
  <c r="DL251" i="9"/>
  <c r="DL256" i="9"/>
  <c r="DB256" i="9"/>
  <c r="DH256" i="9"/>
  <c r="DI256" i="9"/>
  <c r="CX256" i="9"/>
  <c r="CY256" i="9"/>
  <c r="DK256" i="9"/>
  <c r="DL165" i="9"/>
  <c r="DH165" i="9"/>
  <c r="CZ165" i="9"/>
  <c r="DM165" i="9"/>
  <c r="DC165" i="9"/>
  <c r="CX165" i="9"/>
  <c r="AX165" i="9" s="1"/>
  <c r="DK165" i="9"/>
  <c r="DB165" i="9"/>
  <c r="DI165" i="9"/>
  <c r="DJ168" i="9"/>
  <c r="DB168" i="9"/>
  <c r="CX168" i="9"/>
  <c r="DK168" i="9"/>
  <c r="DC168" i="9"/>
  <c r="CY168" i="9"/>
  <c r="DL168" i="9"/>
  <c r="CZ168" i="9"/>
  <c r="DI168" i="9"/>
  <c r="DJ173" i="9"/>
  <c r="DA173" i="9"/>
  <c r="DK173" i="9"/>
  <c r="DC173" i="9"/>
  <c r="CX173" i="9"/>
  <c r="DM173" i="9"/>
  <c r="CY173" i="9"/>
  <c r="DI173" i="9"/>
  <c r="DI174" i="9"/>
  <c r="CZ174" i="9"/>
  <c r="DJ174" i="9"/>
  <c r="DA174" i="9"/>
  <c r="DM174" i="9"/>
  <c r="CY174" i="9"/>
  <c r="DK174" i="9"/>
  <c r="CX174" i="9"/>
  <c r="AX174" i="9" s="1"/>
  <c r="DK177" i="9"/>
  <c r="DC177" i="9"/>
  <c r="CY177" i="9"/>
  <c r="DL177" i="9"/>
  <c r="DH177" i="9"/>
  <c r="CZ177" i="9"/>
  <c r="DB177" i="9"/>
  <c r="DM177" i="9"/>
  <c r="DA177" i="9"/>
  <c r="CX177" i="9"/>
  <c r="DM186" i="9"/>
  <c r="DH186" i="9"/>
  <c r="CY186" i="9"/>
  <c r="DI186" i="9"/>
  <c r="CZ186" i="9"/>
  <c r="DC186" i="9"/>
  <c r="DA186" i="9"/>
  <c r="CX186" i="9"/>
  <c r="AY220" i="9"/>
  <c r="DK224" i="9"/>
  <c r="CY224" i="9"/>
  <c r="DH224" i="9"/>
  <c r="CX224" i="9"/>
  <c r="AY224" i="9" s="1"/>
  <c r="DI224" i="9"/>
  <c r="DA224" i="9"/>
  <c r="DL224" i="9"/>
  <c r="DK226" i="9"/>
  <c r="CY226" i="9"/>
  <c r="DA226" i="9"/>
  <c r="DL226" i="9"/>
  <c r="DB226" i="9"/>
  <c r="CX226" i="9"/>
  <c r="DI226" i="9"/>
  <c r="DH226" i="9"/>
  <c r="AY231" i="9"/>
  <c r="DI249" i="9"/>
  <c r="CY249" i="9"/>
  <c r="AY249" i="9" s="1"/>
  <c r="DK249" i="9"/>
  <c r="DA249" i="9"/>
  <c r="DB249" i="9"/>
  <c r="DH249" i="9"/>
  <c r="DL249" i="9"/>
  <c r="DL259" i="9"/>
  <c r="DH259" i="9"/>
  <c r="DA259" i="9"/>
  <c r="DK259" i="9"/>
  <c r="DB259" i="9"/>
  <c r="CX259" i="9"/>
  <c r="CY259" i="9"/>
  <c r="DI259" i="9"/>
  <c r="DL276" i="9"/>
  <c r="DH276" i="9"/>
  <c r="DI276" i="9"/>
  <c r="DA276" i="9"/>
  <c r="CX276" i="9"/>
  <c r="AY276" i="9" s="1"/>
  <c r="CY276" i="9"/>
  <c r="DB276" i="9"/>
  <c r="DK276" i="9"/>
  <c r="AY283" i="9"/>
  <c r="F164" i="9"/>
  <c r="D164" i="9" s="1"/>
  <c r="DL170" i="9"/>
  <c r="DH170" i="9"/>
  <c r="CZ170" i="9"/>
  <c r="AX170" i="9" s="1"/>
  <c r="DM170" i="9"/>
  <c r="DI170" i="9"/>
  <c r="DA170" i="9"/>
  <c r="DB170" i="9"/>
  <c r="DJ171" i="9"/>
  <c r="DA171" i="9"/>
  <c r="DK171" i="9"/>
  <c r="DC171" i="9"/>
  <c r="CX171" i="9"/>
  <c r="DH171" i="9"/>
  <c r="DM184" i="9"/>
  <c r="DI184" i="9"/>
  <c r="DA184" i="9"/>
  <c r="DJ184" i="9"/>
  <c r="DB184" i="9"/>
  <c r="CX184" i="9"/>
  <c r="AX184" i="9" s="1"/>
  <c r="DC184" i="9"/>
  <c r="DJ185" i="9"/>
  <c r="DA185" i="9"/>
  <c r="DK185" i="9"/>
  <c r="DC185" i="9"/>
  <c r="CX185" i="9"/>
  <c r="DH185" i="9"/>
  <c r="DM187" i="9"/>
  <c r="DC187" i="9"/>
  <c r="DH187" i="9"/>
  <c r="CX187" i="9"/>
  <c r="AX187" i="9" s="1"/>
  <c r="DK187" i="9"/>
  <c r="DH189" i="9"/>
  <c r="DK189" i="9"/>
  <c r="CX189" i="9"/>
  <c r="AX189" i="9" s="1"/>
  <c r="DM189" i="9"/>
  <c r="DM192" i="9"/>
  <c r="DI192" i="9"/>
  <c r="DA192" i="9"/>
  <c r="DJ192" i="9"/>
  <c r="DB192" i="9"/>
  <c r="CX192" i="9"/>
  <c r="DC192" i="9"/>
  <c r="DM193" i="9"/>
  <c r="DI193" i="9"/>
  <c r="DA193" i="9"/>
  <c r="DJ193" i="9"/>
  <c r="DB193" i="9"/>
  <c r="CX193" i="9"/>
  <c r="DC193" i="9"/>
  <c r="DM194" i="9"/>
  <c r="DI194" i="9"/>
  <c r="DA194" i="9"/>
  <c r="DJ194" i="9"/>
  <c r="DB194" i="9"/>
  <c r="CX194" i="9"/>
  <c r="AX194" i="9" s="1"/>
  <c r="DC194" i="9"/>
  <c r="DJ195" i="9"/>
  <c r="DA195" i="9"/>
  <c r="DK195" i="9"/>
  <c r="DC195" i="9"/>
  <c r="CX195" i="9"/>
  <c r="DH195" i="9"/>
  <c r="DK219" i="9"/>
  <c r="CY219" i="9"/>
  <c r="DI219" i="9"/>
  <c r="DA219" i="9"/>
  <c r="AY219" i="9" s="1"/>
  <c r="CX219" i="9"/>
  <c r="DK228" i="9"/>
  <c r="CY228" i="9"/>
  <c r="DH228" i="9"/>
  <c r="CX228" i="9"/>
  <c r="AY228" i="9" s="1"/>
  <c r="DI228" i="9"/>
  <c r="DB236" i="9"/>
  <c r="CX236" i="9"/>
  <c r="DK236" i="9"/>
  <c r="CY236" i="9"/>
  <c r="DL236" i="9"/>
  <c r="DA236" i="9"/>
  <c r="DI240" i="9"/>
  <c r="DA240" i="9"/>
  <c r="DK240" i="9"/>
  <c r="DB240" i="9"/>
  <c r="DL240" i="9"/>
  <c r="CX240" i="9"/>
  <c r="CY240" i="9"/>
  <c r="AY240" i="9" s="1"/>
  <c r="DI242" i="9"/>
  <c r="DA242" i="9"/>
  <c r="AY242" i="9" s="1"/>
  <c r="DK242" i="9"/>
  <c r="DB242" i="9"/>
  <c r="DH242" i="9"/>
  <c r="DL242" i="9"/>
  <c r="CX242" i="9"/>
  <c r="DL243" i="9"/>
  <c r="CX243" i="9"/>
  <c r="AY243" i="9" s="1"/>
  <c r="DH243" i="9"/>
  <c r="CY243" i="9"/>
  <c r="DB243" i="9"/>
  <c r="DA243" i="9"/>
  <c r="DI246" i="9"/>
  <c r="CY246" i="9"/>
  <c r="DK246" i="9"/>
  <c r="DA246" i="9"/>
  <c r="DB246" i="9"/>
  <c r="DH246" i="9"/>
  <c r="CX246" i="9"/>
  <c r="DI248" i="9"/>
  <c r="CY248" i="9"/>
  <c r="DK248" i="9"/>
  <c r="DA248" i="9"/>
  <c r="DB248" i="9"/>
  <c r="DH248" i="9"/>
  <c r="CX248" i="9"/>
  <c r="DI250" i="9"/>
  <c r="CY250" i="9"/>
  <c r="DK250" i="9"/>
  <c r="DA250" i="9"/>
  <c r="DB250" i="9"/>
  <c r="DH250" i="9"/>
  <c r="CX250" i="9"/>
  <c r="AY250" i="9" s="1"/>
  <c r="DI252" i="9"/>
  <c r="CY252" i="9"/>
  <c r="DK252" i="9"/>
  <c r="DA252" i="9"/>
  <c r="DB252" i="9"/>
  <c r="DH252" i="9"/>
  <c r="CX252" i="9"/>
  <c r="DL254" i="9"/>
  <c r="DB254" i="9"/>
  <c r="DK254" i="9"/>
  <c r="CY254" i="9"/>
  <c r="DA254" i="9"/>
  <c r="DH254" i="9"/>
  <c r="DI254" i="9"/>
  <c r="CX254" i="9"/>
  <c r="AY259" i="9"/>
  <c r="DL261" i="9"/>
  <c r="DH261" i="9"/>
  <c r="CY261" i="9"/>
  <c r="DI261" i="9"/>
  <c r="DK261" i="9"/>
  <c r="DA261" i="9"/>
  <c r="CX261" i="9"/>
  <c r="AY261" i="9" s="1"/>
  <c r="CW263" i="9"/>
  <c r="DG263" i="9"/>
  <c r="DL271" i="9"/>
  <c r="DH271" i="9"/>
  <c r="DA271" i="9"/>
  <c r="DK271" i="9"/>
  <c r="DB271" i="9"/>
  <c r="CX271" i="9"/>
  <c r="AY271" i="9" s="1"/>
  <c r="DI271" i="9"/>
  <c r="CY271" i="9"/>
  <c r="DL275" i="9"/>
  <c r="DH275" i="9"/>
  <c r="DA275" i="9"/>
  <c r="DK275" i="9"/>
  <c r="DB275" i="9"/>
  <c r="CX275" i="9"/>
  <c r="CY275" i="9"/>
  <c r="AY275" i="9" s="1"/>
  <c r="DI275" i="9"/>
  <c r="DL279" i="9"/>
  <c r="DH279" i="9"/>
  <c r="DK279" i="9"/>
  <c r="CY279" i="9"/>
  <c r="DA279" i="9"/>
  <c r="DB279" i="9"/>
  <c r="CX279" i="9"/>
  <c r="AY279" i="9" s="1"/>
  <c r="DI279" i="9"/>
  <c r="CY149" i="9"/>
  <c r="D153" i="9"/>
  <c r="DJ160" i="9"/>
  <c r="CZ160" i="9"/>
  <c r="CY160" i="9"/>
  <c r="DK160" i="9"/>
  <c r="DC170" i="9"/>
  <c r="DI171" i="9"/>
  <c r="DK178" i="9"/>
  <c r="DC178" i="9"/>
  <c r="CY178" i="9"/>
  <c r="DL178" i="9"/>
  <c r="DH178" i="9"/>
  <c r="CZ178" i="9"/>
  <c r="CX178" i="9"/>
  <c r="AX178" i="9" s="1"/>
  <c r="DJ178" i="9"/>
  <c r="DM180" i="9"/>
  <c r="DH180" i="9"/>
  <c r="CY180" i="9"/>
  <c r="DI180" i="9"/>
  <c r="CZ180" i="9"/>
  <c r="CX180" i="9"/>
  <c r="DK180" i="9"/>
  <c r="DK182" i="9"/>
  <c r="DC182" i="9"/>
  <c r="CY182" i="9"/>
  <c r="DL182" i="9"/>
  <c r="DH182" i="9"/>
  <c r="CZ182" i="9"/>
  <c r="CX182" i="9"/>
  <c r="AX182" i="9" s="1"/>
  <c r="DJ182" i="9"/>
  <c r="DH184" i="9"/>
  <c r="DI185" i="9"/>
  <c r="DL187" i="9"/>
  <c r="DK190" i="9"/>
  <c r="DA190" i="9"/>
  <c r="DL190" i="9"/>
  <c r="DB190" i="9"/>
  <c r="CX190" i="9"/>
  <c r="DM191" i="9"/>
  <c r="DA191" i="9"/>
  <c r="DC191" i="9"/>
  <c r="CX191" i="9"/>
  <c r="AX191" i="9" s="1"/>
  <c r="DH192" i="9"/>
  <c r="DH193" i="9"/>
  <c r="DH194" i="9"/>
  <c r="DI195" i="9"/>
  <c r="CZ201" i="9"/>
  <c r="AH201" i="9" s="1"/>
  <c r="DK201" i="9"/>
  <c r="DJ201" i="9"/>
  <c r="DL219" i="9"/>
  <c r="DK222" i="9"/>
  <c r="CY222" i="9"/>
  <c r="DA222" i="9"/>
  <c r="AY222" i="9" s="1"/>
  <c r="DL222" i="9"/>
  <c r="DB222" i="9"/>
  <c r="DL228" i="9"/>
  <c r="DB232" i="9"/>
  <c r="CX232" i="9"/>
  <c r="DK232" i="9"/>
  <c r="CY232" i="9"/>
  <c r="DL232" i="9"/>
  <c r="DA232" i="9"/>
  <c r="DB237" i="9"/>
  <c r="CX237" i="9"/>
  <c r="AY237" i="9" s="1"/>
  <c r="DK237" i="9"/>
  <c r="CY237" i="9"/>
  <c r="DL237" i="9"/>
  <c r="DA237" i="9"/>
  <c r="DH237" i="9"/>
  <c r="DL246" i="9"/>
  <c r="DL248" i="9"/>
  <c r="DL250" i="9"/>
  <c r="DL252" i="9"/>
  <c r="D255" i="9"/>
  <c r="DL260" i="9"/>
  <c r="DH260" i="9"/>
  <c r="DI260" i="9"/>
  <c r="DA260" i="9"/>
  <c r="CX260" i="9"/>
  <c r="AY260" i="9" s="1"/>
  <c r="CY260" i="9"/>
  <c r="DL265" i="9"/>
  <c r="DH265" i="9"/>
  <c r="CY265" i="9"/>
  <c r="DI265" i="9"/>
  <c r="DK265" i="9"/>
  <c r="DA265" i="9"/>
  <c r="DB265" i="9"/>
  <c r="CX265" i="9"/>
  <c r="AY265" i="9" s="1"/>
  <c r="DL268" i="9"/>
  <c r="DH268" i="9"/>
  <c r="DI268" i="9"/>
  <c r="DA268" i="9"/>
  <c r="DK268" i="9"/>
  <c r="DB268" i="9"/>
  <c r="CY268" i="9"/>
  <c r="AY268" i="9" s="1"/>
  <c r="DL277" i="9"/>
  <c r="DH277" i="9"/>
  <c r="CY277" i="9"/>
  <c r="DI277" i="9"/>
  <c r="DK277" i="9"/>
  <c r="DA277" i="9"/>
  <c r="CX277" i="9"/>
  <c r="AY277" i="9" s="1"/>
  <c r="CZ169" i="9"/>
  <c r="DH169" i="9"/>
  <c r="DL169" i="9"/>
  <c r="CZ175" i="9"/>
  <c r="DI175" i="9"/>
  <c r="D203" i="9"/>
  <c r="D213" i="9"/>
  <c r="CX221" i="9"/>
  <c r="CX225" i="9"/>
  <c r="CX229" i="9"/>
  <c r="DB234" i="9"/>
  <c r="CX234" i="9"/>
  <c r="DK234" i="9"/>
  <c r="CY234" i="9"/>
  <c r="DI234" i="9"/>
  <c r="DB238" i="9"/>
  <c r="CX238" i="9"/>
  <c r="AY238" i="9" s="1"/>
  <c r="DK238" i="9"/>
  <c r="CY238" i="9"/>
  <c r="DI238" i="9"/>
  <c r="DA239" i="9"/>
  <c r="DL241" i="9"/>
  <c r="CX241" i="9"/>
  <c r="DH241" i="9"/>
  <c r="CY241" i="9"/>
  <c r="DI241" i="9"/>
  <c r="D263" i="9"/>
  <c r="DL269" i="9"/>
  <c r="DH269" i="9"/>
  <c r="CY269" i="9"/>
  <c r="DI269" i="9"/>
  <c r="CX269" i="9"/>
  <c r="D270" i="9"/>
  <c r="DG270" i="9"/>
  <c r="CY169" i="9"/>
  <c r="AX169" i="9" s="1"/>
  <c r="DC169" i="9"/>
  <c r="CY175" i="9"/>
  <c r="DH175" i="9"/>
  <c r="DK221" i="9"/>
  <c r="CY221" i="9"/>
  <c r="DB221" i="9"/>
  <c r="DL221" i="9"/>
  <c r="DK225" i="9"/>
  <c r="CY225" i="9"/>
  <c r="DB225" i="9"/>
  <c r="DL225" i="9"/>
  <c r="DK229" i="9"/>
  <c r="CY229" i="9"/>
  <c r="DB229" i="9"/>
  <c r="DL229" i="9"/>
  <c r="DB235" i="9"/>
  <c r="CX235" i="9"/>
  <c r="AY235" i="9" s="1"/>
  <c r="DK235" i="9"/>
  <c r="CY235" i="9"/>
  <c r="DI235" i="9"/>
  <c r="DL239" i="9"/>
  <c r="CX239" i="9"/>
  <c r="DH239" i="9"/>
  <c r="CY239" i="9"/>
  <c r="DI239" i="9"/>
  <c r="DI244" i="9"/>
  <c r="DA244" i="9"/>
  <c r="AY244" i="9" s="1"/>
  <c r="DK244" i="9"/>
  <c r="DB244" i="9"/>
  <c r="DL257" i="9"/>
  <c r="DH257" i="9"/>
  <c r="CY257" i="9"/>
  <c r="AY257" i="9" s="1"/>
  <c r="DI257" i="9"/>
  <c r="CX257" i="9"/>
  <c r="D258" i="9"/>
  <c r="DG258" i="9"/>
  <c r="DL264" i="9"/>
  <c r="DH264" i="9"/>
  <c r="DI264" i="9"/>
  <c r="DA264" i="9"/>
  <c r="AY264" i="9" s="1"/>
  <c r="CY264" i="9"/>
  <c r="DL267" i="9"/>
  <c r="DH267" i="9"/>
  <c r="DA267" i="9"/>
  <c r="AY267" i="9" s="1"/>
  <c r="DK267" i="9"/>
  <c r="DB267" i="9"/>
  <c r="CX267" i="9"/>
  <c r="AY269" i="9"/>
  <c r="DL273" i="9"/>
  <c r="DH273" i="9"/>
  <c r="CY273" i="9"/>
  <c r="DI273" i="9"/>
  <c r="CX273" i="9"/>
  <c r="AY273" i="9" s="1"/>
  <c r="D274" i="9"/>
  <c r="DG274" i="9"/>
  <c r="AY295" i="9"/>
  <c r="DG311" i="9"/>
  <c r="DH311" i="9"/>
  <c r="CV311" i="9"/>
  <c r="CW311" i="9"/>
  <c r="DG309" i="9"/>
  <c r="DH309" i="9"/>
  <c r="CV309" i="9"/>
  <c r="CW309" i="9"/>
  <c r="DL280" i="9"/>
  <c r="DH280" i="9"/>
  <c r="DK280" i="9"/>
  <c r="CY280" i="9"/>
  <c r="CX280" i="9"/>
  <c r="AY280" i="9" s="1"/>
  <c r="DI280" i="9"/>
  <c r="DI282" i="9"/>
  <c r="DA282" i="9"/>
  <c r="CY282" i="9"/>
  <c r="AY282" i="9" s="1"/>
  <c r="DH282" i="9"/>
  <c r="DI283" i="9"/>
  <c r="DA283" i="9"/>
  <c r="CY283" i="9"/>
  <c r="DH283" i="9"/>
  <c r="DI284" i="9"/>
  <c r="DA284" i="9"/>
  <c r="CY284" i="9"/>
  <c r="AY284" i="9" s="1"/>
  <c r="DH284" i="9"/>
  <c r="DI285" i="9"/>
  <c r="DA285" i="9"/>
  <c r="CY285" i="9"/>
  <c r="AY285" i="9" s="1"/>
  <c r="DH285" i="9"/>
  <c r="DI286" i="9"/>
  <c r="DA286" i="9"/>
  <c r="CY286" i="9"/>
  <c r="AY286" i="9" s="1"/>
  <c r="DH286" i="9"/>
  <c r="DI287" i="9"/>
  <c r="DA287" i="9"/>
  <c r="CY287" i="9"/>
  <c r="AY287" i="9" s="1"/>
  <c r="DH287" i="9"/>
  <c r="DI288" i="9"/>
  <c r="DA288" i="9"/>
  <c r="CY288" i="9"/>
  <c r="AY288" i="9" s="1"/>
  <c r="DH288" i="9"/>
  <c r="DI289" i="9"/>
  <c r="DA289" i="9"/>
  <c r="CY289" i="9"/>
  <c r="AY289" i="9" s="1"/>
  <c r="DH289" i="9"/>
  <c r="DI290" i="9"/>
  <c r="DA290" i="9"/>
  <c r="CY290" i="9"/>
  <c r="AY290" i="9" s="1"/>
  <c r="DH290" i="9"/>
  <c r="DI291" i="9"/>
  <c r="DA291" i="9"/>
  <c r="CY291" i="9"/>
  <c r="AY291" i="9" s="1"/>
  <c r="DH291" i="9"/>
  <c r="DI292" i="9"/>
  <c r="DA292" i="9"/>
  <c r="CY292" i="9"/>
  <c r="AY292" i="9" s="1"/>
  <c r="DH292" i="9"/>
  <c r="DI293" i="9"/>
  <c r="DA293" i="9"/>
  <c r="CY293" i="9"/>
  <c r="AY293" i="9" s="1"/>
  <c r="DH293" i="9"/>
  <c r="DI294" i="9"/>
  <c r="DA294" i="9"/>
  <c r="CY294" i="9"/>
  <c r="AY294" i="9" s="1"/>
  <c r="DH294" i="9"/>
  <c r="DI295" i="9"/>
  <c r="DA295" i="9"/>
  <c r="CY295" i="9"/>
  <c r="DH295" i="9"/>
  <c r="DI296" i="9"/>
  <c r="DA296" i="9"/>
  <c r="CY296" i="9"/>
  <c r="AY296" i="9" s="1"/>
  <c r="DH296" i="9"/>
  <c r="DI297" i="9"/>
  <c r="DA297" i="9"/>
  <c r="CY297" i="9"/>
  <c r="AY297" i="9" s="1"/>
  <c r="DH297" i="9"/>
  <c r="DI298" i="9"/>
  <c r="DA298" i="9"/>
  <c r="CY298" i="9"/>
  <c r="AY298" i="9" s="1"/>
  <c r="DH298" i="9"/>
  <c r="D302" i="9"/>
  <c r="D311" i="9"/>
  <c r="DG313" i="9"/>
  <c r="DH313" i="9"/>
  <c r="CV313" i="9"/>
  <c r="AS313" i="9" s="1"/>
  <c r="DL274" i="9" l="1"/>
  <c r="DH274" i="9"/>
  <c r="DK274" i="9"/>
  <c r="DB274" i="9"/>
  <c r="CX274" i="9"/>
  <c r="CY274" i="9"/>
  <c r="DI274" i="9"/>
  <c r="DA274" i="9"/>
  <c r="DK203" i="9"/>
  <c r="CX203" i="9"/>
  <c r="CZ203" i="9"/>
  <c r="DJ203" i="9"/>
  <c r="DK104" i="9"/>
  <c r="DA104" i="9"/>
  <c r="DL104" i="9"/>
  <c r="DB104" i="9"/>
  <c r="DI104" i="9"/>
  <c r="DN104" i="9"/>
  <c r="DC104" i="9"/>
  <c r="CY104" i="9"/>
  <c r="DM104" i="9"/>
  <c r="DD104" i="9"/>
  <c r="DK96" i="9"/>
  <c r="DA96" i="9"/>
  <c r="AX96" i="9" s="1"/>
  <c r="DL96" i="9"/>
  <c r="DB96" i="9"/>
  <c r="DI96" i="9"/>
  <c r="DC96" i="9"/>
  <c r="DN96" i="9"/>
  <c r="CY96" i="9"/>
  <c r="DM96" i="9"/>
  <c r="DD96" i="9"/>
  <c r="DK131" i="9"/>
  <c r="DA131" i="9"/>
  <c r="DL131" i="9"/>
  <c r="DB131" i="9"/>
  <c r="AX131" i="9" s="1"/>
  <c r="DC131" i="9"/>
  <c r="DI131" i="9"/>
  <c r="DM131" i="9"/>
  <c r="DD131" i="9"/>
  <c r="DN131" i="9"/>
  <c r="CY131" i="9"/>
  <c r="DK111" i="9"/>
  <c r="DA111" i="9"/>
  <c r="DL111" i="9"/>
  <c r="DB111" i="9"/>
  <c r="DC111" i="9"/>
  <c r="DI111" i="9"/>
  <c r="DM111" i="9"/>
  <c r="DD111" i="9"/>
  <c r="DN111" i="9"/>
  <c r="CY111" i="9"/>
  <c r="DK101" i="9"/>
  <c r="DA101" i="9"/>
  <c r="DL101" i="9"/>
  <c r="DB101" i="9"/>
  <c r="AX101" i="9" s="1"/>
  <c r="DN101" i="9"/>
  <c r="CY101" i="9"/>
  <c r="DD101" i="9"/>
  <c r="DI101" i="9"/>
  <c r="DM101" i="9"/>
  <c r="DC101" i="9"/>
  <c r="DO55" i="9"/>
  <c r="DK55" i="9"/>
  <c r="DB55" i="9"/>
  <c r="DL55" i="9"/>
  <c r="DA55" i="9"/>
  <c r="DE55" i="9"/>
  <c r="DN55" i="9"/>
  <c r="DD55" i="9"/>
  <c r="DM55" i="9"/>
  <c r="DC55" i="9"/>
  <c r="D60" i="9"/>
  <c r="DM122" i="9"/>
  <c r="DI122" i="9"/>
  <c r="DB122" i="9"/>
  <c r="DN122" i="9"/>
  <c r="DC122" i="9"/>
  <c r="AX122" i="9" s="1"/>
  <c r="CY122" i="9"/>
  <c r="DK122" i="9"/>
  <c r="DA122" i="9"/>
  <c r="DL122" i="9"/>
  <c r="DD122" i="9"/>
  <c r="DK114" i="9"/>
  <c r="DA114" i="9"/>
  <c r="AX114" i="9" s="1"/>
  <c r="DL114" i="9"/>
  <c r="DB114" i="9"/>
  <c r="DM114" i="9"/>
  <c r="DD114" i="9"/>
  <c r="DN114" i="9"/>
  <c r="CY114" i="9"/>
  <c r="DC114" i="9"/>
  <c r="DI114" i="9"/>
  <c r="AY225" i="9"/>
  <c r="AY252" i="9"/>
  <c r="AH204" i="9"/>
  <c r="AX167" i="9"/>
  <c r="DK128" i="9"/>
  <c r="DA128" i="9"/>
  <c r="DL128" i="9"/>
  <c r="DB128" i="9"/>
  <c r="DI128" i="9"/>
  <c r="CY128" i="9"/>
  <c r="DC128" i="9"/>
  <c r="DN128" i="9"/>
  <c r="DM128" i="9"/>
  <c r="DD128" i="9"/>
  <c r="DK108" i="9"/>
  <c r="DA108" i="9"/>
  <c r="DL108" i="9"/>
  <c r="DB108" i="9"/>
  <c r="DI108" i="9"/>
  <c r="CY108" i="9"/>
  <c r="AX108" i="9" s="1"/>
  <c r="DC108" i="9"/>
  <c r="DN108" i="9"/>
  <c r="DM108" i="9"/>
  <c r="DD108" i="9"/>
  <c r="DK135" i="9"/>
  <c r="DA135" i="9"/>
  <c r="DL135" i="9"/>
  <c r="DB135" i="9"/>
  <c r="AX135" i="9" s="1"/>
  <c r="DC135" i="9"/>
  <c r="DM135" i="9"/>
  <c r="DD135" i="9"/>
  <c r="DI135" i="9"/>
  <c r="DN135" i="9"/>
  <c r="CY135" i="9"/>
  <c r="DK106" i="9"/>
  <c r="DA106" i="9"/>
  <c r="AX106" i="9" s="1"/>
  <c r="DL106" i="9"/>
  <c r="DB106" i="9"/>
  <c r="DM106" i="9"/>
  <c r="DD106" i="9"/>
  <c r="DN106" i="9"/>
  <c r="CY106" i="9"/>
  <c r="DC106" i="9"/>
  <c r="DI106" i="9"/>
  <c r="DK129" i="9"/>
  <c r="DA129" i="9"/>
  <c r="DL129" i="9"/>
  <c r="DB129" i="9"/>
  <c r="DN129" i="9"/>
  <c r="CY129" i="9"/>
  <c r="DM129" i="9"/>
  <c r="DI129" i="9"/>
  <c r="DD129" i="9"/>
  <c r="DC129" i="9"/>
  <c r="DK105" i="9"/>
  <c r="DA105" i="9"/>
  <c r="DL105" i="9"/>
  <c r="DB105" i="9"/>
  <c r="DN105" i="9"/>
  <c r="CY105" i="9"/>
  <c r="DM105" i="9"/>
  <c r="DI105" i="9"/>
  <c r="DD105" i="9"/>
  <c r="DC105" i="9"/>
  <c r="DO59" i="9"/>
  <c r="DK59" i="9"/>
  <c r="DB59" i="9"/>
  <c r="DL59" i="9"/>
  <c r="DA59" i="9"/>
  <c r="DE59" i="9"/>
  <c r="DN59" i="9"/>
  <c r="DM59" i="9"/>
  <c r="DC59" i="9"/>
  <c r="DD59" i="9"/>
  <c r="AY15" i="9"/>
  <c r="DK115" i="9"/>
  <c r="DA115" i="9"/>
  <c r="DL115" i="9"/>
  <c r="DB115" i="9"/>
  <c r="AX115" i="9" s="1"/>
  <c r="DC115" i="9"/>
  <c r="DM115" i="9"/>
  <c r="DD115" i="9"/>
  <c r="DI115" i="9"/>
  <c r="DN115" i="9"/>
  <c r="CY115" i="9"/>
  <c r="AY234" i="9"/>
  <c r="AS309" i="9"/>
  <c r="AY239" i="9"/>
  <c r="AX175" i="9"/>
  <c r="AY241" i="9"/>
  <c r="AX160" i="9"/>
  <c r="AY248" i="9"/>
  <c r="AX193" i="9"/>
  <c r="AX171" i="9"/>
  <c r="AY226" i="9"/>
  <c r="AX173" i="9"/>
  <c r="AY256" i="9"/>
  <c r="AY148" i="9"/>
  <c r="AY62" i="9"/>
  <c r="DK136" i="9"/>
  <c r="DA136" i="9"/>
  <c r="DL136" i="9"/>
  <c r="DB136" i="9"/>
  <c r="DI136" i="9"/>
  <c r="CY136" i="9"/>
  <c r="AX136" i="9" s="1"/>
  <c r="DC136" i="9"/>
  <c r="DN136" i="9"/>
  <c r="DM136" i="9"/>
  <c r="DD136" i="9"/>
  <c r="AX128" i="9"/>
  <c r="DM124" i="9"/>
  <c r="DI124" i="9"/>
  <c r="DB124" i="9"/>
  <c r="AX124" i="9" s="1"/>
  <c r="DN124" i="9"/>
  <c r="DC124" i="9"/>
  <c r="CY124" i="9"/>
  <c r="DL124" i="9"/>
  <c r="DD124" i="9"/>
  <c r="DK124" i="9"/>
  <c r="DA124" i="9"/>
  <c r="DK116" i="9"/>
  <c r="DA116" i="9"/>
  <c r="DL116" i="9"/>
  <c r="DB116" i="9"/>
  <c r="DI116" i="9"/>
  <c r="DN116" i="9"/>
  <c r="DC116" i="9"/>
  <c r="CY116" i="9"/>
  <c r="AX116" i="9" s="1"/>
  <c r="DM116" i="9"/>
  <c r="DD116" i="9"/>
  <c r="DK100" i="9"/>
  <c r="DA100" i="9"/>
  <c r="AX100" i="9" s="1"/>
  <c r="DL100" i="9"/>
  <c r="DB100" i="9"/>
  <c r="DI100" i="9"/>
  <c r="DN100" i="9"/>
  <c r="DC100" i="9"/>
  <c r="CY100" i="9"/>
  <c r="DM100" i="9"/>
  <c r="DD100" i="9"/>
  <c r="DK127" i="9"/>
  <c r="DA127" i="9"/>
  <c r="DL127" i="9"/>
  <c r="DB127" i="9"/>
  <c r="DC127" i="9"/>
  <c r="DI127" i="9"/>
  <c r="DM127" i="9"/>
  <c r="DD127" i="9"/>
  <c r="DN127" i="9"/>
  <c r="CY127" i="9"/>
  <c r="DK103" i="9"/>
  <c r="DA103" i="9"/>
  <c r="DL103" i="9"/>
  <c r="DB103" i="9"/>
  <c r="AX103" i="9" s="1"/>
  <c r="DC103" i="9"/>
  <c r="DI103" i="9"/>
  <c r="DM103" i="9"/>
  <c r="DD103" i="9"/>
  <c r="DN103" i="9"/>
  <c r="CY103" i="9"/>
  <c r="AY245" i="9"/>
  <c r="AX179" i="9"/>
  <c r="DK137" i="9"/>
  <c r="DA137" i="9"/>
  <c r="DL137" i="9"/>
  <c r="DB137" i="9"/>
  <c r="DN137" i="9"/>
  <c r="CY137" i="9"/>
  <c r="AX137" i="9" s="1"/>
  <c r="DM137" i="9"/>
  <c r="DI137" i="9"/>
  <c r="DD137" i="9"/>
  <c r="DC137" i="9"/>
  <c r="AX129" i="9"/>
  <c r="DM117" i="9"/>
  <c r="DI117" i="9"/>
  <c r="DB117" i="9"/>
  <c r="DN117" i="9"/>
  <c r="DC117" i="9"/>
  <c r="CY117" i="9"/>
  <c r="AX117" i="9" s="1"/>
  <c r="DK117" i="9"/>
  <c r="DA117" i="9"/>
  <c r="DL117" i="9"/>
  <c r="DD117" i="9"/>
  <c r="DK113" i="9"/>
  <c r="DA113" i="9"/>
  <c r="DL113" i="9"/>
  <c r="DB113" i="9"/>
  <c r="DN113" i="9"/>
  <c r="CY113" i="9"/>
  <c r="AX113" i="9" s="1"/>
  <c r="DI113" i="9"/>
  <c r="DM113" i="9"/>
  <c r="DD113" i="9"/>
  <c r="DC113" i="9"/>
  <c r="AX105" i="9"/>
  <c r="DM97" i="9"/>
  <c r="DI97" i="9"/>
  <c r="DB97" i="9"/>
  <c r="DN97" i="9"/>
  <c r="DC97" i="9"/>
  <c r="CY97" i="9"/>
  <c r="AX97" i="9" s="1"/>
  <c r="DK97" i="9"/>
  <c r="DA97" i="9"/>
  <c r="DL97" i="9"/>
  <c r="DD97" i="9"/>
  <c r="AY45" i="9"/>
  <c r="DK139" i="9"/>
  <c r="DA139" i="9"/>
  <c r="DL139" i="9"/>
  <c r="DB139" i="9"/>
  <c r="DC139" i="9"/>
  <c r="AX139" i="9" s="1"/>
  <c r="DI139" i="9"/>
  <c r="DM139" i="9"/>
  <c r="DD139" i="9"/>
  <c r="DN139" i="9"/>
  <c r="CY139" i="9"/>
  <c r="DK99" i="9"/>
  <c r="DA99" i="9"/>
  <c r="DL99" i="9"/>
  <c r="DB99" i="9"/>
  <c r="DC99" i="9"/>
  <c r="DM99" i="9"/>
  <c r="DD99" i="9"/>
  <c r="DI99" i="9"/>
  <c r="DN99" i="9"/>
  <c r="CY99" i="9"/>
  <c r="DK130" i="9"/>
  <c r="DA130" i="9"/>
  <c r="AX130" i="9" s="1"/>
  <c r="DL130" i="9"/>
  <c r="DB130" i="9"/>
  <c r="DM130" i="9"/>
  <c r="DD130" i="9"/>
  <c r="DN130" i="9"/>
  <c r="CY130" i="9"/>
  <c r="DC130" i="9"/>
  <c r="DI130" i="9"/>
  <c r="DK110" i="9"/>
  <c r="DA110" i="9"/>
  <c r="DL110" i="9"/>
  <c r="DB110" i="9"/>
  <c r="DM110" i="9"/>
  <c r="DD110" i="9"/>
  <c r="DC110" i="9"/>
  <c r="DN110" i="9"/>
  <c r="CY110" i="9"/>
  <c r="DI110" i="9"/>
  <c r="AY229" i="9"/>
  <c r="AY232" i="9"/>
  <c r="AX196" i="9"/>
  <c r="DK140" i="9"/>
  <c r="DA140" i="9"/>
  <c r="DL140" i="9"/>
  <c r="DB140" i="9"/>
  <c r="DI140" i="9"/>
  <c r="DC140" i="9"/>
  <c r="DN140" i="9"/>
  <c r="CY140" i="9"/>
  <c r="AX140" i="9" s="1"/>
  <c r="DM140" i="9"/>
  <c r="DD140" i="9"/>
  <c r="DK107" i="9"/>
  <c r="DA107" i="9"/>
  <c r="DL107" i="9"/>
  <c r="DB107" i="9"/>
  <c r="DC107" i="9"/>
  <c r="DM107" i="9"/>
  <c r="DD107" i="9"/>
  <c r="DI107" i="9"/>
  <c r="DN107" i="9"/>
  <c r="CY107" i="9"/>
  <c r="DK95" i="9"/>
  <c r="DA95" i="9"/>
  <c r="DL95" i="9"/>
  <c r="DB95" i="9"/>
  <c r="DC95" i="9"/>
  <c r="DM95" i="9"/>
  <c r="DD95" i="9"/>
  <c r="DI95" i="9"/>
  <c r="DN95" i="9"/>
  <c r="CY95" i="9"/>
  <c r="AX95" i="9" s="1"/>
  <c r="AX172" i="9"/>
  <c r="DK134" i="9"/>
  <c r="DA134" i="9"/>
  <c r="DL134" i="9"/>
  <c r="DB134" i="9"/>
  <c r="DM134" i="9"/>
  <c r="DD134" i="9"/>
  <c r="DN134" i="9"/>
  <c r="CY134" i="9"/>
  <c r="AX134" i="9" s="1"/>
  <c r="DC134" i="9"/>
  <c r="DI134" i="9"/>
  <c r="DN61" i="9"/>
  <c r="DE61" i="9"/>
  <c r="DA61" i="9"/>
  <c r="AY61" i="9" s="1"/>
  <c r="DK61" i="9"/>
  <c r="DM61" i="9"/>
  <c r="DL61" i="9"/>
  <c r="DB61" i="9"/>
  <c r="DO61" i="9"/>
  <c r="DD61" i="9"/>
  <c r="DC61" i="9"/>
  <c r="AS311" i="9"/>
  <c r="DL258" i="9"/>
  <c r="DH258" i="9"/>
  <c r="DK258" i="9"/>
  <c r="DB258" i="9"/>
  <c r="CX258" i="9"/>
  <c r="CY258" i="9"/>
  <c r="DI258" i="9"/>
  <c r="DA258" i="9"/>
  <c r="DL270" i="9"/>
  <c r="DH270" i="9"/>
  <c r="DK270" i="9"/>
  <c r="DB270" i="9"/>
  <c r="CX270" i="9"/>
  <c r="CY270" i="9"/>
  <c r="DA270" i="9"/>
  <c r="DI270" i="9"/>
  <c r="AX190" i="9"/>
  <c r="AY254" i="9"/>
  <c r="DL266" i="9"/>
  <c r="DH266" i="9"/>
  <c r="DK266" i="9"/>
  <c r="DB266" i="9"/>
  <c r="CX266" i="9"/>
  <c r="CY266" i="9"/>
  <c r="DA266" i="9"/>
  <c r="DI266" i="9"/>
  <c r="AX127" i="9"/>
  <c r="DO57" i="9"/>
  <c r="DK57" i="9"/>
  <c r="DB57" i="9"/>
  <c r="DL57" i="9"/>
  <c r="DA57" i="9"/>
  <c r="DM57" i="9"/>
  <c r="DC57" i="9"/>
  <c r="DE57" i="9"/>
  <c r="DN57" i="9"/>
  <c r="DD57" i="9"/>
  <c r="AY41" i="9"/>
  <c r="DL278" i="9"/>
  <c r="DH278" i="9"/>
  <c r="DK278" i="9"/>
  <c r="CY278" i="9"/>
  <c r="DI278" i="9"/>
  <c r="CX278" i="9"/>
  <c r="AY278" i="9" s="1"/>
  <c r="DA278" i="9"/>
  <c r="DB278" i="9"/>
  <c r="AX99" i="9"/>
  <c r="DK138" i="9"/>
  <c r="DA138" i="9"/>
  <c r="DL138" i="9"/>
  <c r="DB138" i="9"/>
  <c r="DM138" i="9"/>
  <c r="DD138" i="9"/>
  <c r="DN138" i="9"/>
  <c r="CY138" i="9"/>
  <c r="AX138" i="9" s="1"/>
  <c r="DC138" i="9"/>
  <c r="DI138" i="9"/>
  <c r="AX110" i="9"/>
  <c r="DL263" i="9"/>
  <c r="DH263" i="9"/>
  <c r="DA263" i="9"/>
  <c r="DK263" i="9"/>
  <c r="DB263" i="9"/>
  <c r="CX263" i="9"/>
  <c r="AY263" i="9" s="1"/>
  <c r="CY263" i="9"/>
  <c r="DI263" i="9"/>
  <c r="AY221" i="9"/>
  <c r="DL255" i="9"/>
  <c r="DB255" i="9"/>
  <c r="DI255" i="9"/>
  <c r="CX255" i="9"/>
  <c r="DK255" i="9"/>
  <c r="CY255" i="9"/>
  <c r="DA255" i="9"/>
  <c r="DH255" i="9"/>
  <c r="AX180" i="9"/>
  <c r="DK153" i="9"/>
  <c r="DA153" i="9"/>
  <c r="AY153" i="9" s="1"/>
  <c r="DN153" i="9"/>
  <c r="DC153" i="9"/>
  <c r="DL153" i="9"/>
  <c r="DD153" i="9"/>
  <c r="DM153" i="9"/>
  <c r="DB153" i="9"/>
  <c r="AY246" i="9"/>
  <c r="AY236" i="9"/>
  <c r="AX195" i="9"/>
  <c r="AX192" i="9"/>
  <c r="AX185" i="9"/>
  <c r="AX186" i="9"/>
  <c r="AX177" i="9"/>
  <c r="AX168" i="9"/>
  <c r="DK150" i="9"/>
  <c r="DA150" i="9"/>
  <c r="AY150" i="9" s="1"/>
  <c r="DM150" i="9"/>
  <c r="DB150" i="9"/>
  <c r="DC150" i="9"/>
  <c r="DL150" i="9"/>
  <c r="DD150" i="9"/>
  <c r="DN150" i="9"/>
  <c r="AY146" i="9"/>
  <c r="AY253" i="9"/>
  <c r="DK132" i="9"/>
  <c r="DA132" i="9"/>
  <c r="DL132" i="9"/>
  <c r="DB132" i="9"/>
  <c r="DI132" i="9"/>
  <c r="CY132" i="9"/>
  <c r="AX132" i="9" s="1"/>
  <c r="DC132" i="9"/>
  <c r="DN132" i="9"/>
  <c r="DM132" i="9"/>
  <c r="DD132" i="9"/>
  <c r="DM120" i="9"/>
  <c r="DI120" i="9"/>
  <c r="DB120" i="9"/>
  <c r="DN120" i="9"/>
  <c r="DC120" i="9"/>
  <c r="AX120" i="9" s="1"/>
  <c r="CY120" i="9"/>
  <c r="DL120" i="9"/>
  <c r="DD120" i="9"/>
  <c r="DK120" i="9"/>
  <c r="DA120" i="9"/>
  <c r="DK112" i="9"/>
  <c r="DA112" i="9"/>
  <c r="AX112" i="9" s="1"/>
  <c r="DL112" i="9"/>
  <c r="DB112" i="9"/>
  <c r="DI112" i="9"/>
  <c r="DC112" i="9"/>
  <c r="DN112" i="9"/>
  <c r="CY112" i="9"/>
  <c r="DM112" i="9"/>
  <c r="DD112" i="9"/>
  <c r="AX104" i="9"/>
  <c r="AX111" i="9"/>
  <c r="DL262" i="9"/>
  <c r="DH262" i="9"/>
  <c r="DK262" i="9"/>
  <c r="DB262" i="9"/>
  <c r="CX262" i="9"/>
  <c r="AY262" i="9" s="1"/>
  <c r="CY262" i="9"/>
  <c r="DI262" i="9"/>
  <c r="DA262" i="9"/>
  <c r="AX181" i="9"/>
  <c r="DK133" i="9"/>
  <c r="DA133" i="9"/>
  <c r="DL133" i="9"/>
  <c r="DB133" i="9"/>
  <c r="DN133" i="9"/>
  <c r="CY133" i="9"/>
  <c r="AX133" i="9" s="1"/>
  <c r="DM133" i="9"/>
  <c r="DI133" i="9"/>
  <c r="DD133" i="9"/>
  <c r="DC133" i="9"/>
  <c r="DK109" i="9"/>
  <c r="DA109" i="9"/>
  <c r="DL109" i="9"/>
  <c r="DB109" i="9"/>
  <c r="DN109" i="9"/>
  <c r="CY109" i="9"/>
  <c r="AX109" i="9" s="1"/>
  <c r="DD109" i="9"/>
  <c r="DI109" i="9"/>
  <c r="DM109" i="9"/>
  <c r="DC109" i="9"/>
  <c r="DE19" i="9"/>
  <c r="DN19" i="9"/>
  <c r="DC19" i="9"/>
  <c r="D36" i="9"/>
  <c r="A350" i="9" s="1"/>
  <c r="DL19" i="9"/>
  <c r="DB19" i="9"/>
  <c r="AY19" i="9" s="1"/>
  <c r="DO19" i="9"/>
  <c r="B350" i="9" s="1"/>
  <c r="DD19" i="9"/>
  <c r="DM19" i="9"/>
  <c r="AX107" i="9"/>
  <c r="DK126" i="9"/>
  <c r="DA126" i="9"/>
  <c r="DL126" i="9"/>
  <c r="DB126" i="9"/>
  <c r="DM126" i="9"/>
  <c r="DD126" i="9"/>
  <c r="DC126" i="9"/>
  <c r="DN126" i="9"/>
  <c r="CY126" i="9"/>
  <c r="AX126" i="9" s="1"/>
  <c r="DI126" i="9"/>
  <c r="DK102" i="9"/>
  <c r="DA102" i="9"/>
  <c r="AX102" i="9" s="1"/>
  <c r="DL102" i="9"/>
  <c r="DB102" i="9"/>
  <c r="DM102" i="9"/>
  <c r="DD102" i="9"/>
  <c r="DC102" i="9"/>
  <c r="DN102" i="9"/>
  <c r="CY102" i="9"/>
  <c r="DI102" i="9"/>
  <c r="DK94" i="9"/>
  <c r="DA94" i="9"/>
  <c r="DL94" i="9"/>
  <c r="DB94" i="9"/>
  <c r="DM94" i="9"/>
  <c r="DD94" i="9"/>
  <c r="DC94" i="9"/>
  <c r="DN94" i="9"/>
  <c r="CY94" i="9"/>
  <c r="AX94" i="9" s="1"/>
  <c r="DI94" i="9"/>
  <c r="AY270" i="9" l="1"/>
  <c r="AY255" i="9"/>
  <c r="AY266" i="9"/>
  <c r="AY274" i="9"/>
  <c r="AY57" i="9"/>
  <c r="AY258" i="9"/>
  <c r="AY55" i="9"/>
  <c r="AY59" i="9"/>
  <c r="AH203" i="9"/>
  <c r="DI313" i="8" l="1"/>
  <c r="DH313" i="8"/>
  <c r="DG313" i="8"/>
  <c r="CX313" i="8"/>
  <c r="CW313" i="8"/>
  <c r="CV313" i="8"/>
  <c r="AS313" i="8" s="1"/>
  <c r="F313" i="8"/>
  <c r="E313" i="8"/>
  <c r="D313" i="8" s="1"/>
  <c r="DI312" i="8"/>
  <c r="CX312" i="8"/>
  <c r="F312" i="8"/>
  <c r="E312" i="8"/>
  <c r="DI311" i="8"/>
  <c r="DH311" i="8"/>
  <c r="DG311" i="8"/>
  <c r="CX311" i="8"/>
  <c r="CW311" i="8"/>
  <c r="CV311" i="8"/>
  <c r="F311" i="8"/>
  <c r="E311" i="8"/>
  <c r="D311" i="8" s="1"/>
  <c r="DI310" i="8"/>
  <c r="DG310" i="8"/>
  <c r="CX310" i="8"/>
  <c r="F310" i="8"/>
  <c r="E310" i="8"/>
  <c r="D310" i="8" s="1"/>
  <c r="DI309" i="8"/>
  <c r="DH309" i="8"/>
  <c r="DG309" i="8"/>
  <c r="CX309" i="8"/>
  <c r="CW309" i="8"/>
  <c r="CV309" i="8"/>
  <c r="F309" i="8"/>
  <c r="E309" i="8"/>
  <c r="D309" i="8"/>
  <c r="AX304" i="8"/>
  <c r="AW304" i="8"/>
  <c r="AV304" i="8"/>
  <c r="AU304" i="8"/>
  <c r="AT304" i="8"/>
  <c r="AP304" i="8"/>
  <c r="AO304" i="8"/>
  <c r="AN304" i="8"/>
  <c r="AM304" i="8"/>
  <c r="AL304" i="8"/>
  <c r="AK304" i="8"/>
  <c r="AJ304" i="8"/>
  <c r="AI304" i="8"/>
  <c r="AH304" i="8"/>
  <c r="AG304" i="8"/>
  <c r="AF304" i="8"/>
  <c r="AE304" i="8"/>
  <c r="AD304" i="8"/>
  <c r="AC304" i="8"/>
  <c r="AB304" i="8"/>
  <c r="AA304" i="8"/>
  <c r="Z304" i="8"/>
  <c r="Y304" i="8"/>
  <c r="X304" i="8"/>
  <c r="W304" i="8"/>
  <c r="V304" i="8"/>
  <c r="U304" i="8"/>
  <c r="T304" i="8"/>
  <c r="S304" i="8"/>
  <c r="R304" i="8"/>
  <c r="Q304" i="8"/>
  <c r="P304" i="8"/>
  <c r="O304" i="8"/>
  <c r="N304" i="8"/>
  <c r="M304" i="8"/>
  <c r="L304" i="8"/>
  <c r="K304" i="8"/>
  <c r="J304" i="8"/>
  <c r="I304" i="8"/>
  <c r="E304" i="8" s="1"/>
  <c r="H304" i="8"/>
  <c r="F304" i="8" s="1"/>
  <c r="G304" i="8"/>
  <c r="AX303" i="8"/>
  <c r="AW303" i="8"/>
  <c r="AV303" i="8"/>
  <c r="AU303" i="8"/>
  <c r="AT303" i="8"/>
  <c r="AP303" i="8"/>
  <c r="AO303" i="8"/>
  <c r="AN303" i="8"/>
  <c r="AM303" i="8"/>
  <c r="AL303" i="8"/>
  <c r="AK303" i="8"/>
  <c r="AJ303" i="8"/>
  <c r="AI303" i="8"/>
  <c r="AH303" i="8"/>
  <c r="AG303" i="8"/>
  <c r="AF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S303" i="8"/>
  <c r="R303" i="8"/>
  <c r="Q303" i="8"/>
  <c r="P303" i="8"/>
  <c r="O303" i="8"/>
  <c r="N303" i="8"/>
  <c r="M303" i="8"/>
  <c r="L303" i="8"/>
  <c r="K303" i="8"/>
  <c r="J303" i="8"/>
  <c r="I303" i="8"/>
  <c r="E303" i="8" s="1"/>
  <c r="D303" i="8" s="1"/>
  <c r="H303" i="8"/>
  <c r="F303" i="8" s="1"/>
  <c r="G303" i="8"/>
  <c r="AX302" i="8"/>
  <c r="AW302" i="8"/>
  <c r="AV302" i="8"/>
  <c r="AU302" i="8"/>
  <c r="AT302" i="8"/>
  <c r="AP302" i="8"/>
  <c r="AO302" i="8"/>
  <c r="AN302" i="8"/>
  <c r="AM302" i="8"/>
  <c r="AL302" i="8"/>
  <c r="AK302" i="8"/>
  <c r="AJ302" i="8"/>
  <c r="AI302" i="8"/>
  <c r="AH302" i="8"/>
  <c r="AG302" i="8"/>
  <c r="AF302" i="8"/>
  <c r="AE302" i="8"/>
  <c r="AD302" i="8"/>
  <c r="AC302" i="8"/>
  <c r="AB302" i="8"/>
  <c r="AA302" i="8"/>
  <c r="Z302" i="8"/>
  <c r="Y302" i="8"/>
  <c r="X302" i="8"/>
  <c r="W302" i="8"/>
  <c r="V302" i="8"/>
  <c r="U302" i="8"/>
  <c r="T302" i="8"/>
  <c r="S302" i="8"/>
  <c r="R302" i="8"/>
  <c r="Q302" i="8"/>
  <c r="P302" i="8"/>
  <c r="O302" i="8"/>
  <c r="N302" i="8"/>
  <c r="M302" i="8"/>
  <c r="L302" i="8"/>
  <c r="K302" i="8"/>
  <c r="J302" i="8"/>
  <c r="I302" i="8"/>
  <c r="H302" i="8"/>
  <c r="F302" i="8" s="1"/>
  <c r="G302" i="8"/>
  <c r="E302" i="8"/>
  <c r="D302" i="8" s="1"/>
  <c r="AX301" i="8"/>
  <c r="AW301" i="8"/>
  <c r="AV301" i="8"/>
  <c r="AU301" i="8"/>
  <c r="AT301" i="8"/>
  <c r="AP301" i="8"/>
  <c r="AO301" i="8"/>
  <c r="AN301" i="8"/>
  <c r="AM301" i="8"/>
  <c r="AL301" i="8"/>
  <c r="AK301" i="8"/>
  <c r="AJ301" i="8"/>
  <c r="AI301" i="8"/>
  <c r="AH301" i="8"/>
  <c r="AG301" i="8"/>
  <c r="AF301" i="8"/>
  <c r="AE301" i="8"/>
  <c r="AD301" i="8"/>
  <c r="AC301" i="8"/>
  <c r="AB301" i="8"/>
  <c r="AA301" i="8"/>
  <c r="Z301" i="8"/>
  <c r="Y301" i="8"/>
  <c r="X301" i="8"/>
  <c r="W301" i="8"/>
  <c r="V301" i="8"/>
  <c r="U301" i="8"/>
  <c r="T301" i="8"/>
  <c r="S301" i="8"/>
  <c r="R301" i="8"/>
  <c r="Q301" i="8"/>
  <c r="P301" i="8"/>
  <c r="O301" i="8"/>
  <c r="N301" i="8"/>
  <c r="M301" i="8"/>
  <c r="L301" i="8"/>
  <c r="K301" i="8"/>
  <c r="J301" i="8"/>
  <c r="I301" i="8"/>
  <c r="E301" i="8" s="1"/>
  <c r="H301" i="8"/>
  <c r="F301" i="8" s="1"/>
  <c r="G301" i="8"/>
  <c r="D301" i="8"/>
  <c r="AX300" i="8"/>
  <c r="AW300" i="8"/>
  <c r="AV300" i="8"/>
  <c r="AU300" i="8"/>
  <c r="AT300" i="8"/>
  <c r="AS300" i="8"/>
  <c r="AP300" i="8"/>
  <c r="AO300" i="8"/>
  <c r="AN300" i="8"/>
  <c r="AM300" i="8"/>
  <c r="AL300" i="8"/>
  <c r="AK300" i="8"/>
  <c r="AJ300" i="8"/>
  <c r="AI300" i="8"/>
  <c r="AH300" i="8"/>
  <c r="AG300" i="8"/>
  <c r="AF300" i="8"/>
  <c r="AE300" i="8"/>
  <c r="AD300" i="8"/>
  <c r="AC300" i="8"/>
  <c r="AB300" i="8"/>
  <c r="AA300" i="8"/>
  <c r="Z300" i="8"/>
  <c r="Y300" i="8"/>
  <c r="X300" i="8"/>
  <c r="W300" i="8"/>
  <c r="V300" i="8"/>
  <c r="U300" i="8"/>
  <c r="T300" i="8"/>
  <c r="S300" i="8"/>
  <c r="R300" i="8"/>
  <c r="Q300" i="8"/>
  <c r="P300" i="8"/>
  <c r="O300" i="8"/>
  <c r="N300" i="8"/>
  <c r="M300" i="8"/>
  <c r="L300" i="8"/>
  <c r="K300" i="8"/>
  <c r="J300" i="8"/>
  <c r="I300" i="8"/>
  <c r="H300" i="8"/>
  <c r="G300" i="8"/>
  <c r="F300" i="8"/>
  <c r="E300" i="8"/>
  <c r="D300" i="8" s="1"/>
  <c r="AX299" i="8"/>
  <c r="AW299" i="8"/>
  <c r="AV299" i="8"/>
  <c r="AU299" i="8"/>
  <c r="AT299" i="8"/>
  <c r="AS299" i="8"/>
  <c r="AR299" i="8"/>
  <c r="AQ299" i="8"/>
  <c r="AP299" i="8"/>
  <c r="AO299" i="8"/>
  <c r="AN299" i="8"/>
  <c r="AM299" i="8"/>
  <c r="AL299" i="8"/>
  <c r="AK299" i="8"/>
  <c r="AJ299" i="8"/>
  <c r="AI299" i="8"/>
  <c r="AH299" i="8"/>
  <c r="AG299" i="8"/>
  <c r="AF299" i="8"/>
  <c r="AE299" i="8"/>
  <c r="AD299" i="8"/>
  <c r="AC299" i="8"/>
  <c r="AB299" i="8"/>
  <c r="AA299" i="8"/>
  <c r="Z299" i="8"/>
  <c r="Y299" i="8"/>
  <c r="X299" i="8"/>
  <c r="W299" i="8"/>
  <c r="V299" i="8"/>
  <c r="U299" i="8"/>
  <c r="T299" i="8"/>
  <c r="S299" i="8"/>
  <c r="R299" i="8"/>
  <c r="Q299" i="8"/>
  <c r="P299" i="8"/>
  <c r="O299" i="8"/>
  <c r="N299" i="8"/>
  <c r="M299" i="8"/>
  <c r="L299" i="8"/>
  <c r="K299" i="8"/>
  <c r="J299" i="8"/>
  <c r="I299" i="8"/>
  <c r="H299" i="8"/>
  <c r="F299" i="8" s="1"/>
  <c r="G299" i="8"/>
  <c r="E299" i="8" s="1"/>
  <c r="D299" i="8" s="1"/>
  <c r="DL298" i="8"/>
  <c r="DJ298" i="8"/>
  <c r="DB298" i="8"/>
  <c r="DA298" i="8"/>
  <c r="CZ298" i="8"/>
  <c r="CW298" i="8"/>
  <c r="F298" i="8"/>
  <c r="DG298" i="8" s="1"/>
  <c r="E298" i="8"/>
  <c r="D298" i="8"/>
  <c r="DJ297" i="8"/>
  <c r="DH297" i="8"/>
  <c r="CZ297" i="8"/>
  <c r="CW297" i="8"/>
  <c r="F297" i="8"/>
  <c r="DG297" i="8" s="1"/>
  <c r="E297" i="8"/>
  <c r="D297" i="8"/>
  <c r="DJ296" i="8"/>
  <c r="CZ296" i="8"/>
  <c r="CW296" i="8"/>
  <c r="F296" i="8"/>
  <c r="DG296" i="8" s="1"/>
  <c r="E296" i="8"/>
  <c r="D296" i="8" s="1"/>
  <c r="DJ295" i="8"/>
  <c r="CZ295" i="8"/>
  <c r="CW295" i="8"/>
  <c r="F295" i="8"/>
  <c r="DG295" i="8" s="1"/>
  <c r="E295" i="8"/>
  <c r="D295" i="8" s="1"/>
  <c r="DL294" i="8"/>
  <c r="DJ294" i="8"/>
  <c r="DB294" i="8"/>
  <c r="DA294" i="8"/>
  <c r="CZ294" i="8"/>
  <c r="CW294" i="8"/>
  <c r="F294" i="8"/>
  <c r="DG294" i="8" s="1"/>
  <c r="E294" i="8"/>
  <c r="D294" i="8"/>
  <c r="DJ293" i="8"/>
  <c r="DH293" i="8"/>
  <c r="CZ293" i="8"/>
  <c r="CW293" i="8"/>
  <c r="F293" i="8"/>
  <c r="DG293" i="8" s="1"/>
  <c r="E293" i="8"/>
  <c r="D293" i="8"/>
  <c r="DJ292" i="8"/>
  <c r="CZ292" i="8"/>
  <c r="CW292" i="8"/>
  <c r="F292" i="8"/>
  <c r="DG292" i="8" s="1"/>
  <c r="E292" i="8"/>
  <c r="D292" i="8" s="1"/>
  <c r="DJ291" i="8"/>
  <c r="CZ291" i="8"/>
  <c r="CW291" i="8"/>
  <c r="F291" i="8"/>
  <c r="DG291" i="8" s="1"/>
  <c r="E291" i="8"/>
  <c r="D291" i="8" s="1"/>
  <c r="DL290" i="8"/>
  <c r="DJ290" i="8"/>
  <c r="DB290" i="8"/>
  <c r="DA290" i="8"/>
  <c r="CZ290" i="8"/>
  <c r="CW290" i="8"/>
  <c r="F290" i="8"/>
  <c r="DG290" i="8" s="1"/>
  <c r="E290" i="8"/>
  <c r="D290" i="8"/>
  <c r="DJ289" i="8"/>
  <c r="DH289" i="8"/>
  <c r="CZ289" i="8"/>
  <c r="CW289" i="8"/>
  <c r="F289" i="8"/>
  <c r="DG289" i="8" s="1"/>
  <c r="E289" i="8"/>
  <c r="D289" i="8"/>
  <c r="DJ288" i="8"/>
  <c r="CZ288" i="8"/>
  <c r="CW288" i="8"/>
  <c r="F288" i="8"/>
  <c r="DG288" i="8" s="1"/>
  <c r="E288" i="8"/>
  <c r="D288" i="8" s="1"/>
  <c r="DJ287" i="8"/>
  <c r="CZ287" i="8"/>
  <c r="CW287" i="8"/>
  <c r="F287" i="8"/>
  <c r="DG287" i="8" s="1"/>
  <c r="E287" i="8"/>
  <c r="D287" i="8" s="1"/>
  <c r="DL286" i="8"/>
  <c r="DJ286" i="8"/>
  <c r="DB286" i="8"/>
  <c r="DA286" i="8"/>
  <c r="CZ286" i="8"/>
  <c r="CW286" i="8"/>
  <c r="F286" i="8"/>
  <c r="DG286" i="8" s="1"/>
  <c r="E286" i="8"/>
  <c r="D286" i="8"/>
  <c r="DJ285" i="8"/>
  <c r="DH285" i="8"/>
  <c r="CZ285" i="8"/>
  <c r="CW285" i="8"/>
  <c r="F285" i="8"/>
  <c r="DG285" i="8" s="1"/>
  <c r="E285" i="8"/>
  <c r="D285" i="8"/>
  <c r="DJ284" i="8"/>
  <c r="CZ284" i="8"/>
  <c r="CW284" i="8"/>
  <c r="F284" i="8"/>
  <c r="DG284" i="8" s="1"/>
  <c r="E284" i="8"/>
  <c r="D284" i="8" s="1"/>
  <c r="DJ283" i="8"/>
  <c r="CZ283" i="8"/>
  <c r="CW283" i="8"/>
  <c r="F283" i="8"/>
  <c r="DG283" i="8" s="1"/>
  <c r="E283" i="8"/>
  <c r="D283" i="8" s="1"/>
  <c r="DL282" i="8"/>
  <c r="DJ282" i="8"/>
  <c r="DB282" i="8"/>
  <c r="DA282" i="8"/>
  <c r="CZ282" i="8"/>
  <c r="CW282" i="8"/>
  <c r="F282" i="8"/>
  <c r="DG282" i="8" s="1"/>
  <c r="E282" i="8"/>
  <c r="D282" i="8"/>
  <c r="DJ281" i="8"/>
  <c r="DH281" i="8"/>
  <c r="CZ281" i="8"/>
  <c r="CW281" i="8"/>
  <c r="F281" i="8"/>
  <c r="DG281" i="8" s="1"/>
  <c r="E281" i="8"/>
  <c r="D281" i="8"/>
  <c r="DJ280" i="8"/>
  <c r="CZ280" i="8"/>
  <c r="CW280" i="8"/>
  <c r="F280" i="8"/>
  <c r="DG280" i="8" s="1"/>
  <c r="E280" i="8"/>
  <c r="D280" i="8" s="1"/>
  <c r="DJ279" i="8"/>
  <c r="CZ279" i="8"/>
  <c r="CW279" i="8"/>
  <c r="F279" i="8"/>
  <c r="DG279" i="8" s="1"/>
  <c r="E279" i="8"/>
  <c r="D279" i="8" s="1"/>
  <c r="DL278" i="8"/>
  <c r="DJ278" i="8"/>
  <c r="DB278" i="8"/>
  <c r="DA278" i="8"/>
  <c r="CZ278" i="8"/>
  <c r="CW278" i="8"/>
  <c r="F278" i="8"/>
  <c r="DG278" i="8" s="1"/>
  <c r="E278" i="8"/>
  <c r="D278" i="8"/>
  <c r="DJ277" i="8"/>
  <c r="DH277" i="8"/>
  <c r="CZ277" i="8"/>
  <c r="CW277" i="8"/>
  <c r="F277" i="8"/>
  <c r="DG277" i="8" s="1"/>
  <c r="E277" i="8"/>
  <c r="D277" i="8"/>
  <c r="DJ276" i="8"/>
  <c r="CZ276" i="8"/>
  <c r="CW276" i="8"/>
  <c r="F276" i="8"/>
  <c r="DG276" i="8" s="1"/>
  <c r="E276" i="8"/>
  <c r="D276" i="8" s="1"/>
  <c r="DJ275" i="8"/>
  <c r="CZ275" i="8"/>
  <c r="CW275" i="8"/>
  <c r="F275" i="8"/>
  <c r="DG275" i="8" s="1"/>
  <c r="E275" i="8"/>
  <c r="D275" i="8" s="1"/>
  <c r="DJ274" i="8"/>
  <c r="DB274" i="8"/>
  <c r="CZ274" i="8"/>
  <c r="F274" i="8"/>
  <c r="E274" i="8"/>
  <c r="D274" i="8" s="1"/>
  <c r="DJ273" i="8"/>
  <c r="CZ273" i="8"/>
  <c r="F273" i="8"/>
  <c r="CW273" i="8" s="1"/>
  <c r="E273" i="8"/>
  <c r="DJ272" i="8"/>
  <c r="DG272" i="8"/>
  <c r="CZ272" i="8"/>
  <c r="CY272" i="8"/>
  <c r="CX272" i="8"/>
  <c r="F272" i="8"/>
  <c r="CW272" i="8" s="1"/>
  <c r="E272" i="8"/>
  <c r="D272" i="8" s="1"/>
  <c r="DJ271" i="8"/>
  <c r="CZ271" i="8"/>
  <c r="F271" i="8"/>
  <c r="CW271" i="8" s="1"/>
  <c r="E271" i="8"/>
  <c r="D271" i="8" s="1"/>
  <c r="DJ270" i="8"/>
  <c r="CZ270" i="8"/>
  <c r="F270" i="8"/>
  <c r="E270" i="8"/>
  <c r="DJ269" i="8"/>
  <c r="CZ269" i="8"/>
  <c r="F269" i="8"/>
  <c r="E269" i="8"/>
  <c r="DJ268" i="8"/>
  <c r="CZ268" i="8"/>
  <c r="F268" i="8"/>
  <c r="E268" i="8"/>
  <c r="DJ267" i="8"/>
  <c r="CZ267" i="8"/>
  <c r="F267" i="8"/>
  <c r="E267" i="8"/>
  <c r="DJ266" i="8"/>
  <c r="DG266" i="8"/>
  <c r="CZ266" i="8"/>
  <c r="F266" i="8"/>
  <c r="E266" i="8"/>
  <c r="DJ265" i="8"/>
  <c r="CZ265" i="8"/>
  <c r="F265" i="8"/>
  <c r="E265" i="8"/>
  <c r="DJ264" i="8"/>
  <c r="CZ264" i="8"/>
  <c r="F264" i="8"/>
  <c r="E264" i="8"/>
  <c r="DJ263" i="8"/>
  <c r="CZ263" i="8"/>
  <c r="F263" i="8"/>
  <c r="E263" i="8"/>
  <c r="DJ262" i="8"/>
  <c r="DG262" i="8"/>
  <c r="CZ262" i="8"/>
  <c r="F262" i="8"/>
  <c r="E262" i="8"/>
  <c r="DJ261" i="8"/>
  <c r="CZ261" i="8"/>
  <c r="F261" i="8"/>
  <c r="E261" i="8"/>
  <c r="DJ260" i="8"/>
  <c r="CZ260" i="8"/>
  <c r="F260" i="8"/>
  <c r="E260" i="8"/>
  <c r="DJ259" i="8"/>
  <c r="CZ259" i="8"/>
  <c r="F259" i="8"/>
  <c r="E259" i="8"/>
  <c r="DJ258" i="8"/>
  <c r="DG258" i="8"/>
  <c r="CZ258" i="8"/>
  <c r="F258" i="8"/>
  <c r="E258" i="8"/>
  <c r="DJ257" i="8"/>
  <c r="CZ257" i="8"/>
  <c r="F257" i="8"/>
  <c r="E257" i="8"/>
  <c r="DL256" i="8"/>
  <c r="DB256" i="8"/>
  <c r="DA256" i="8"/>
  <c r="F256" i="8"/>
  <c r="D256" i="8" s="1"/>
  <c r="E256" i="8"/>
  <c r="DL255" i="8"/>
  <c r="F255" i="8"/>
  <c r="D255" i="8" s="1"/>
  <c r="E255" i="8"/>
  <c r="F254" i="8"/>
  <c r="D254" i="8" s="1"/>
  <c r="E254" i="8"/>
  <c r="F253" i="8"/>
  <c r="E253" i="8"/>
  <c r="D253" i="8" s="1"/>
  <c r="DL252" i="8"/>
  <c r="DA252" i="8"/>
  <c r="F252" i="8"/>
  <c r="E252" i="8"/>
  <c r="D252" i="8" s="1"/>
  <c r="DK252" i="8" s="1"/>
  <c r="F251" i="8"/>
  <c r="E251" i="8"/>
  <c r="DK250" i="8"/>
  <c r="DB250" i="8"/>
  <c r="F250" i="8"/>
  <c r="E250" i="8"/>
  <c r="D250" i="8" s="1"/>
  <c r="F249" i="8"/>
  <c r="E249" i="8"/>
  <c r="DK248" i="8"/>
  <c r="DI248" i="8"/>
  <c r="CY248" i="8"/>
  <c r="F248" i="8"/>
  <c r="E248" i="8"/>
  <c r="D248" i="8" s="1"/>
  <c r="DB248" i="8" s="1"/>
  <c r="F247" i="8"/>
  <c r="E247" i="8"/>
  <c r="D247" i="8" s="1"/>
  <c r="DL246" i="8"/>
  <c r="F246" i="8"/>
  <c r="E246" i="8"/>
  <c r="D246" i="8"/>
  <c r="F245" i="8"/>
  <c r="E245" i="8"/>
  <c r="D245" i="8"/>
  <c r="CX245" i="8" s="1"/>
  <c r="DL244" i="8"/>
  <c r="DG244" i="8"/>
  <c r="CY244" i="8"/>
  <c r="CX244" i="8"/>
  <c r="F244" i="8"/>
  <c r="CW244" i="8" s="1"/>
  <c r="E244" i="8"/>
  <c r="D244" i="8" s="1"/>
  <c r="DK243" i="8"/>
  <c r="DI243" i="8"/>
  <c r="DG243" i="8"/>
  <c r="CW243" i="8"/>
  <c r="F243" i="8"/>
  <c r="E243" i="8"/>
  <c r="D243" i="8"/>
  <c r="DG242" i="8"/>
  <c r="CY242" i="8"/>
  <c r="F242" i="8"/>
  <c r="CW242" i="8" s="1"/>
  <c r="E242" i="8"/>
  <c r="D242" i="8" s="1"/>
  <c r="DK241" i="8"/>
  <c r="DG241" i="8"/>
  <c r="DB241" i="8"/>
  <c r="DA241" i="8"/>
  <c r="CW241" i="8"/>
  <c r="F241" i="8"/>
  <c r="E241" i="8"/>
  <c r="D241" i="8"/>
  <c r="DG240" i="8"/>
  <c r="F240" i="8"/>
  <c r="CW240" i="8" s="1"/>
  <c r="E240" i="8"/>
  <c r="DG239" i="8"/>
  <c r="DB239" i="8"/>
  <c r="CW239" i="8"/>
  <c r="F239" i="8"/>
  <c r="E239" i="8"/>
  <c r="D239" i="8"/>
  <c r="DL238" i="8"/>
  <c r="DJ238" i="8"/>
  <c r="DH238" i="8"/>
  <c r="DA238" i="8"/>
  <c r="CZ238" i="8"/>
  <c r="CW238" i="8"/>
  <c r="F238" i="8"/>
  <c r="DG238" i="8" s="1"/>
  <c r="E238" i="8"/>
  <c r="D238" i="8"/>
  <c r="DJ237" i="8"/>
  <c r="DI237" i="8"/>
  <c r="CZ237" i="8"/>
  <c r="CW237" i="8"/>
  <c r="F237" i="8"/>
  <c r="DG237" i="8" s="1"/>
  <c r="E237" i="8"/>
  <c r="D237" i="8"/>
  <c r="DJ236" i="8"/>
  <c r="DI236" i="8"/>
  <c r="DH236" i="8"/>
  <c r="CZ236" i="8"/>
  <c r="CW236" i="8"/>
  <c r="F236" i="8"/>
  <c r="DG236" i="8" s="1"/>
  <c r="E236" i="8"/>
  <c r="D236" i="8"/>
  <c r="DL235" i="8"/>
  <c r="DJ235" i="8"/>
  <c r="DH235" i="8"/>
  <c r="DA235" i="8"/>
  <c r="CZ235" i="8"/>
  <c r="CW235" i="8"/>
  <c r="F235" i="8"/>
  <c r="DG235" i="8" s="1"/>
  <c r="E235" i="8"/>
  <c r="D235" i="8"/>
  <c r="DL234" i="8"/>
  <c r="DJ234" i="8"/>
  <c r="DH234" i="8"/>
  <c r="DA234" i="8"/>
  <c r="CZ234" i="8"/>
  <c r="CW234" i="8"/>
  <c r="F234" i="8"/>
  <c r="DG234" i="8" s="1"/>
  <c r="E234" i="8"/>
  <c r="D234" i="8"/>
  <c r="DJ233" i="8"/>
  <c r="DI233" i="8"/>
  <c r="CZ233" i="8"/>
  <c r="CW233" i="8"/>
  <c r="F233" i="8"/>
  <c r="DG233" i="8" s="1"/>
  <c r="E233" i="8"/>
  <c r="D233" i="8"/>
  <c r="DJ232" i="8"/>
  <c r="DH232" i="8"/>
  <c r="CZ232" i="8"/>
  <c r="CW232" i="8"/>
  <c r="F232" i="8"/>
  <c r="DG232" i="8" s="1"/>
  <c r="E232" i="8"/>
  <c r="D232" i="8"/>
  <c r="DI232" i="8" s="1"/>
  <c r="DL231" i="8"/>
  <c r="DJ231" i="8"/>
  <c r="DH231" i="8"/>
  <c r="DA231" i="8"/>
  <c r="CZ231" i="8"/>
  <c r="CW231" i="8"/>
  <c r="F231" i="8"/>
  <c r="DG231" i="8" s="1"/>
  <c r="E231" i="8"/>
  <c r="D231" i="8"/>
  <c r="DL230" i="8"/>
  <c r="DJ230" i="8"/>
  <c r="DH230" i="8"/>
  <c r="DA230" i="8"/>
  <c r="CZ230" i="8"/>
  <c r="CW230" i="8"/>
  <c r="F230" i="8"/>
  <c r="DG230" i="8" s="1"/>
  <c r="E230" i="8"/>
  <c r="D230" i="8"/>
  <c r="DJ229" i="8"/>
  <c r="CZ229" i="8"/>
  <c r="CW229" i="8"/>
  <c r="F229" i="8"/>
  <c r="DG229" i="8" s="1"/>
  <c r="E229" i="8"/>
  <c r="D229" i="8"/>
  <c r="DJ228" i="8"/>
  <c r="CZ228" i="8"/>
  <c r="CW228" i="8"/>
  <c r="F228" i="8"/>
  <c r="DG228" i="8" s="1"/>
  <c r="E228" i="8"/>
  <c r="D228" i="8"/>
  <c r="DL227" i="8"/>
  <c r="DJ227" i="8"/>
  <c r="DH227" i="8"/>
  <c r="DA227" i="8"/>
  <c r="CZ227" i="8"/>
  <c r="CW227" i="8"/>
  <c r="F227" i="8"/>
  <c r="DG227" i="8" s="1"/>
  <c r="E227" i="8"/>
  <c r="D227" i="8"/>
  <c r="DL226" i="8"/>
  <c r="DJ226" i="8"/>
  <c r="DH226" i="8"/>
  <c r="DA226" i="8"/>
  <c r="CZ226" i="8"/>
  <c r="CW226" i="8"/>
  <c r="F226" i="8"/>
  <c r="DG226" i="8" s="1"/>
  <c r="E226" i="8"/>
  <c r="D226" i="8"/>
  <c r="DJ225" i="8"/>
  <c r="DI225" i="8"/>
  <c r="CZ225" i="8"/>
  <c r="CW225" i="8"/>
  <c r="F225" i="8"/>
  <c r="DG225" i="8" s="1"/>
  <c r="E225" i="8"/>
  <c r="D225" i="8"/>
  <c r="DJ224" i="8"/>
  <c r="DI224" i="8"/>
  <c r="CZ224" i="8"/>
  <c r="CW224" i="8"/>
  <c r="F224" i="8"/>
  <c r="DG224" i="8" s="1"/>
  <c r="E224" i="8"/>
  <c r="D224" i="8"/>
  <c r="DL223" i="8"/>
  <c r="DJ223" i="8"/>
  <c r="DH223" i="8"/>
  <c r="DA223" i="8"/>
  <c r="CZ223" i="8"/>
  <c r="CW223" i="8"/>
  <c r="F223" i="8"/>
  <c r="DG223" i="8" s="1"/>
  <c r="E223" i="8"/>
  <c r="D223" i="8"/>
  <c r="DL222" i="8"/>
  <c r="DJ222" i="8"/>
  <c r="DH222" i="8"/>
  <c r="DA222" i="8"/>
  <c r="CZ222" i="8"/>
  <c r="CW222" i="8"/>
  <c r="F222" i="8"/>
  <c r="DG222" i="8" s="1"/>
  <c r="E222" i="8"/>
  <c r="D222" i="8"/>
  <c r="DJ221" i="8"/>
  <c r="DI221" i="8"/>
  <c r="CZ221" i="8"/>
  <c r="CW221" i="8"/>
  <c r="F221" i="8"/>
  <c r="DG221" i="8" s="1"/>
  <c r="E221" i="8"/>
  <c r="D221" i="8"/>
  <c r="DJ220" i="8"/>
  <c r="DI220" i="8"/>
  <c r="DH220" i="8"/>
  <c r="CZ220" i="8"/>
  <c r="CW220" i="8"/>
  <c r="F220" i="8"/>
  <c r="DG220" i="8" s="1"/>
  <c r="E220" i="8"/>
  <c r="D220" i="8"/>
  <c r="DL219" i="8"/>
  <c r="DJ219" i="8"/>
  <c r="DH219" i="8"/>
  <c r="DA219" i="8"/>
  <c r="CZ219" i="8"/>
  <c r="CW219" i="8"/>
  <c r="F219" i="8"/>
  <c r="DG219" i="8" s="1"/>
  <c r="E219" i="8"/>
  <c r="D219" i="8"/>
  <c r="F214" i="8"/>
  <c r="D214" i="8" s="1"/>
  <c r="E214" i="8"/>
  <c r="F213" i="8"/>
  <c r="E213" i="8"/>
  <c r="D213" i="8" s="1"/>
  <c r="F212" i="8"/>
  <c r="E212" i="8"/>
  <c r="D212" i="8" s="1"/>
  <c r="F211" i="8"/>
  <c r="E211" i="8"/>
  <c r="D211" i="8"/>
  <c r="AH206" i="8"/>
  <c r="AD206" i="8"/>
  <c r="AH205" i="8"/>
  <c r="AD205" i="8"/>
  <c r="AD204" i="8"/>
  <c r="F204" i="8"/>
  <c r="E204" i="8"/>
  <c r="D204" i="8"/>
  <c r="AD203" i="8"/>
  <c r="F203" i="8"/>
  <c r="E203" i="8"/>
  <c r="DJ202" i="8"/>
  <c r="CZ202" i="8"/>
  <c r="AD202" i="8"/>
  <c r="F202" i="8"/>
  <c r="D202" i="8" s="1"/>
  <c r="E202" i="8"/>
  <c r="DJ201" i="8"/>
  <c r="AD201" i="8"/>
  <c r="F201" i="8"/>
  <c r="E201" i="8"/>
  <c r="D201" i="8" s="1"/>
  <c r="DJ196" i="8"/>
  <c r="CZ196" i="8"/>
  <c r="CY196" i="8"/>
  <c r="F196" i="8"/>
  <c r="E196" i="8"/>
  <c r="D196" i="8" s="1"/>
  <c r="DM195" i="8"/>
  <c r="DH195" i="8"/>
  <c r="DC195" i="8"/>
  <c r="F195" i="8"/>
  <c r="E195" i="8"/>
  <c r="D195" i="8"/>
  <c r="DM194" i="8"/>
  <c r="F194" i="8"/>
  <c r="E194" i="8"/>
  <c r="D194" i="8" s="1"/>
  <c r="F193" i="8"/>
  <c r="E193" i="8"/>
  <c r="D193" i="8" s="1"/>
  <c r="F192" i="8"/>
  <c r="E192" i="8"/>
  <c r="D192" i="8" s="1"/>
  <c r="F191" i="8"/>
  <c r="E191" i="8"/>
  <c r="DL190" i="8"/>
  <c r="DK190" i="8"/>
  <c r="DA190" i="8"/>
  <c r="F190" i="8"/>
  <c r="E190" i="8"/>
  <c r="D190" i="8" s="1"/>
  <c r="DM189" i="8"/>
  <c r="DK189" i="8"/>
  <c r="F189" i="8"/>
  <c r="E189" i="8"/>
  <c r="D189" i="8"/>
  <c r="DC188" i="8"/>
  <c r="DA188" i="8"/>
  <c r="F188" i="8"/>
  <c r="E188" i="8"/>
  <c r="D188" i="8" s="1"/>
  <c r="DK187" i="8"/>
  <c r="DH187" i="8"/>
  <c r="F187" i="8"/>
  <c r="E187" i="8"/>
  <c r="D187" i="8"/>
  <c r="F186" i="8"/>
  <c r="E186" i="8"/>
  <c r="DK185" i="8"/>
  <c r="CY185" i="8"/>
  <c r="F185" i="8"/>
  <c r="E185" i="8"/>
  <c r="D185" i="8" s="1"/>
  <c r="DA185" i="8" s="1"/>
  <c r="DK184" i="8"/>
  <c r="DJ184" i="8"/>
  <c r="DB184" i="8"/>
  <c r="DA184" i="8"/>
  <c r="F184" i="8"/>
  <c r="E184" i="8"/>
  <c r="D184" i="8"/>
  <c r="DJ183" i="8"/>
  <c r="DA183" i="8"/>
  <c r="F183" i="8"/>
  <c r="D183" i="8" s="1"/>
  <c r="E183" i="8"/>
  <c r="F182" i="8"/>
  <c r="E182" i="8"/>
  <c r="F181" i="8"/>
  <c r="E181" i="8"/>
  <c r="D181" i="8" s="1"/>
  <c r="F180" i="8"/>
  <c r="D180" i="8" s="1"/>
  <c r="E180" i="8"/>
  <c r="F179" i="8"/>
  <c r="E179" i="8"/>
  <c r="DM178" i="8"/>
  <c r="CZ178" i="8"/>
  <c r="F178" i="8"/>
  <c r="E178" i="8"/>
  <c r="D178" i="8" s="1"/>
  <c r="DA178" i="8" s="1"/>
  <c r="F177" i="8"/>
  <c r="E177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F176" i="8" s="1"/>
  <c r="G176" i="8"/>
  <c r="E176" i="8"/>
  <c r="D176" i="8" s="1"/>
  <c r="DI175" i="8"/>
  <c r="DA175" i="8"/>
  <c r="E175" i="8"/>
  <c r="D175" i="8" s="1"/>
  <c r="DK174" i="8"/>
  <c r="DJ174" i="8"/>
  <c r="DA174" i="8"/>
  <c r="CX174" i="8"/>
  <c r="E174" i="8"/>
  <c r="D174" i="8" s="1"/>
  <c r="DM173" i="8"/>
  <c r="DK173" i="8"/>
  <c r="DH173" i="8"/>
  <c r="CY173" i="8"/>
  <c r="CX173" i="8"/>
  <c r="E173" i="8"/>
  <c r="D173" i="8"/>
  <c r="DM172" i="8"/>
  <c r="DJ172" i="8"/>
  <c r="DI172" i="8"/>
  <c r="DA172" i="8"/>
  <c r="CX172" i="8"/>
  <c r="E172" i="8"/>
  <c r="D172" i="8" s="1"/>
  <c r="DM171" i="8"/>
  <c r="DK171" i="8"/>
  <c r="DH171" i="8"/>
  <c r="CY171" i="8"/>
  <c r="CX171" i="8"/>
  <c r="E171" i="8"/>
  <c r="D171" i="8"/>
  <c r="DM170" i="8"/>
  <c r="DJ170" i="8"/>
  <c r="DI170" i="8"/>
  <c r="DA170" i="8"/>
  <c r="CX170" i="8"/>
  <c r="F170" i="8"/>
  <c r="D170" i="8" s="1"/>
  <c r="DM169" i="8"/>
  <c r="DL169" i="8"/>
  <c r="DI169" i="8"/>
  <c r="DA169" i="8"/>
  <c r="CZ169" i="8"/>
  <c r="F169" i="8"/>
  <c r="D169" i="8" s="1"/>
  <c r="DK168" i="8"/>
  <c r="F168" i="8"/>
  <c r="D168" i="8" s="1"/>
  <c r="DK167" i="8"/>
  <c r="DJ167" i="8"/>
  <c r="DC167" i="8"/>
  <c r="CY167" i="8"/>
  <c r="CX167" i="8"/>
  <c r="F167" i="8"/>
  <c r="D167" i="8"/>
  <c r="DM166" i="8"/>
  <c r="DJ166" i="8"/>
  <c r="DI166" i="8"/>
  <c r="DA166" i="8"/>
  <c r="CX166" i="8"/>
  <c r="F166" i="8"/>
  <c r="D166" i="8" s="1"/>
  <c r="DM165" i="8"/>
  <c r="DL165" i="8"/>
  <c r="DI165" i="8"/>
  <c r="DA165" i="8"/>
  <c r="CZ165" i="8"/>
  <c r="F165" i="8"/>
  <c r="D165" i="8" s="1"/>
  <c r="AW164" i="8"/>
  <c r="AV164" i="8"/>
  <c r="AU164" i="8"/>
  <c r="AT164" i="8"/>
  <c r="AS164" i="8"/>
  <c r="AR164" i="8"/>
  <c r="AQ164" i="8"/>
  <c r="AP164" i="8"/>
  <c r="AN164" i="8"/>
  <c r="AL164" i="8"/>
  <c r="AJ164" i="8"/>
  <c r="AH164" i="8"/>
  <c r="AF164" i="8"/>
  <c r="AD164" i="8"/>
  <c r="F164" i="8" s="1"/>
  <c r="D164" i="8" s="1"/>
  <c r="F163" i="8"/>
  <c r="D163" i="8"/>
  <c r="DJ162" i="8"/>
  <c r="CZ162" i="8"/>
  <c r="F162" i="8"/>
  <c r="D162" i="8" s="1"/>
  <c r="DA162" i="8" s="1"/>
  <c r="F161" i="8"/>
  <c r="D161" i="8" s="1"/>
  <c r="DK160" i="8"/>
  <c r="DA160" i="8"/>
  <c r="CZ160" i="8"/>
  <c r="F160" i="8"/>
  <c r="D160" i="8" s="1"/>
  <c r="AX155" i="8"/>
  <c r="AW155" i="8"/>
  <c r="AV155" i="8"/>
  <c r="AU155" i="8"/>
  <c r="AT155" i="8"/>
  <c r="AS155" i="8"/>
  <c r="AR155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DJ154" i="8"/>
  <c r="DH154" i="8"/>
  <c r="DG154" i="8"/>
  <c r="CZ154" i="8"/>
  <c r="CX154" i="8"/>
  <c r="CW154" i="8"/>
  <c r="F154" i="8"/>
  <c r="DI154" i="8" s="1"/>
  <c r="E154" i="8"/>
  <c r="D154" i="8" s="1"/>
  <c r="DA154" i="8" s="1"/>
  <c r="DL153" i="8"/>
  <c r="DK153" i="8"/>
  <c r="DJ153" i="8"/>
  <c r="DH153" i="8"/>
  <c r="DG153" i="8"/>
  <c r="DD153" i="8"/>
  <c r="CZ153" i="8"/>
  <c r="CX153" i="8"/>
  <c r="CW153" i="8"/>
  <c r="F153" i="8"/>
  <c r="DI153" i="8" s="1"/>
  <c r="E153" i="8"/>
  <c r="D153" i="8" s="1"/>
  <c r="DL152" i="8"/>
  <c r="DK152" i="8"/>
  <c r="DJ152" i="8"/>
  <c r="DH152" i="8"/>
  <c r="DG152" i="8"/>
  <c r="DD152" i="8"/>
  <c r="CZ152" i="8"/>
  <c r="CX152" i="8"/>
  <c r="CW152" i="8"/>
  <c r="F152" i="8"/>
  <c r="DI152" i="8" s="1"/>
  <c r="E152" i="8"/>
  <c r="D152" i="8" s="1"/>
  <c r="DJ151" i="8"/>
  <c r="DG151" i="8"/>
  <c r="CZ151" i="8"/>
  <c r="CX151" i="8"/>
  <c r="CW151" i="8"/>
  <c r="F151" i="8"/>
  <c r="E151" i="8"/>
  <c r="D151" i="8" s="1"/>
  <c r="DL151" i="8" s="1"/>
  <c r="DJ150" i="8"/>
  <c r="DG150" i="8"/>
  <c r="CZ150" i="8"/>
  <c r="CW150" i="8"/>
  <c r="F150" i="8"/>
  <c r="E150" i="8"/>
  <c r="DJ149" i="8"/>
  <c r="DI149" i="8"/>
  <c r="DG149" i="8"/>
  <c r="DC149" i="8"/>
  <c r="CZ149" i="8"/>
  <c r="CY149" i="8"/>
  <c r="CX149" i="8"/>
  <c r="CW149" i="8"/>
  <c r="F149" i="8"/>
  <c r="DH149" i="8" s="1"/>
  <c r="E149" i="8"/>
  <c r="D149" i="8" s="1"/>
  <c r="DM149" i="8" s="1"/>
  <c r="DJ148" i="8"/>
  <c r="DG148" i="8"/>
  <c r="CZ148" i="8"/>
  <c r="CW148" i="8"/>
  <c r="F148" i="8"/>
  <c r="E148" i="8"/>
  <c r="DJ147" i="8"/>
  <c r="DI147" i="8"/>
  <c r="DG147" i="8"/>
  <c r="DC147" i="8"/>
  <c r="CZ147" i="8"/>
  <c r="CY147" i="8"/>
  <c r="CX147" i="8"/>
  <c r="CW147" i="8"/>
  <c r="F147" i="8"/>
  <c r="DH147" i="8" s="1"/>
  <c r="E147" i="8"/>
  <c r="D147" i="8" s="1"/>
  <c r="DJ146" i="8"/>
  <c r="DG146" i="8"/>
  <c r="CZ146" i="8"/>
  <c r="CW146" i="8"/>
  <c r="F146" i="8"/>
  <c r="E146" i="8"/>
  <c r="AW141" i="8"/>
  <c r="AV141" i="8"/>
  <c r="AU141" i="8"/>
  <c r="AT141" i="8"/>
  <c r="AS141" i="8"/>
  <c r="AR141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E141" i="8"/>
  <c r="DL140" i="8"/>
  <c r="DK140" i="8"/>
  <c r="DJ140" i="8"/>
  <c r="DH140" i="8"/>
  <c r="DG140" i="8"/>
  <c r="DB140" i="8"/>
  <c r="CZ140" i="8"/>
  <c r="CX140" i="8"/>
  <c r="CW140" i="8"/>
  <c r="F140" i="8"/>
  <c r="E140" i="8"/>
  <c r="D140" i="8"/>
  <c r="DJ139" i="8"/>
  <c r="DH139" i="8"/>
  <c r="DG139" i="8"/>
  <c r="CZ139" i="8"/>
  <c r="CX139" i="8"/>
  <c r="CW139" i="8"/>
  <c r="F139" i="8"/>
  <c r="E139" i="8"/>
  <c r="D139" i="8"/>
  <c r="DJ138" i="8"/>
  <c r="DH138" i="8"/>
  <c r="DG138" i="8"/>
  <c r="CZ138" i="8"/>
  <c r="CX138" i="8"/>
  <c r="CW138" i="8"/>
  <c r="F138" i="8"/>
  <c r="E138" i="8"/>
  <c r="D138" i="8" s="1"/>
  <c r="DA138" i="8" s="1"/>
  <c r="DJ137" i="8"/>
  <c r="DH137" i="8"/>
  <c r="DG137" i="8"/>
  <c r="CZ137" i="8"/>
  <c r="CX137" i="8"/>
  <c r="CW137" i="8"/>
  <c r="F137" i="8"/>
  <c r="E137" i="8"/>
  <c r="D137" i="8" s="1"/>
  <c r="DL136" i="8"/>
  <c r="DJ136" i="8"/>
  <c r="DH136" i="8"/>
  <c r="DG136" i="8"/>
  <c r="CZ136" i="8"/>
  <c r="CX136" i="8"/>
  <c r="CW136" i="8"/>
  <c r="F136" i="8"/>
  <c r="E136" i="8"/>
  <c r="D136" i="8"/>
  <c r="DJ135" i="8"/>
  <c r="DH135" i="8"/>
  <c r="DG135" i="8"/>
  <c r="CZ135" i="8"/>
  <c r="CX135" i="8"/>
  <c r="CW135" i="8"/>
  <c r="F135" i="8"/>
  <c r="E135" i="8"/>
  <c r="D135" i="8" s="1"/>
  <c r="DJ134" i="8"/>
  <c r="DH134" i="8"/>
  <c r="DG134" i="8"/>
  <c r="CZ134" i="8"/>
  <c r="CX134" i="8"/>
  <c r="CW134" i="8"/>
  <c r="F134" i="8"/>
  <c r="E134" i="8"/>
  <c r="D134" i="8" s="1"/>
  <c r="DA134" i="8" s="1"/>
  <c r="DK133" i="8"/>
  <c r="DJ133" i="8"/>
  <c r="DH133" i="8"/>
  <c r="DG133" i="8"/>
  <c r="DB133" i="8"/>
  <c r="DA133" i="8"/>
  <c r="CZ133" i="8"/>
  <c r="CX133" i="8"/>
  <c r="CW133" i="8"/>
  <c r="F133" i="8"/>
  <c r="E133" i="8"/>
  <c r="D133" i="8" s="1"/>
  <c r="DL132" i="8"/>
  <c r="DK132" i="8"/>
  <c r="DJ132" i="8"/>
  <c r="DH132" i="8"/>
  <c r="DG132" i="8"/>
  <c r="DB132" i="8"/>
  <c r="CZ132" i="8"/>
  <c r="CX132" i="8"/>
  <c r="CW132" i="8"/>
  <c r="F132" i="8"/>
  <c r="E132" i="8"/>
  <c r="D132" i="8"/>
  <c r="DJ131" i="8"/>
  <c r="DH131" i="8"/>
  <c r="DG131" i="8"/>
  <c r="CZ131" i="8"/>
  <c r="CX131" i="8"/>
  <c r="CW131" i="8"/>
  <c r="F131" i="8"/>
  <c r="E131" i="8"/>
  <c r="D131" i="8"/>
  <c r="DJ130" i="8"/>
  <c r="DH130" i="8"/>
  <c r="DG130" i="8"/>
  <c r="CZ130" i="8"/>
  <c r="CX130" i="8"/>
  <c r="CW130" i="8"/>
  <c r="F130" i="8"/>
  <c r="E130" i="8"/>
  <c r="D130" i="8" s="1"/>
  <c r="DA130" i="8" s="1"/>
  <c r="DJ129" i="8"/>
  <c r="DH129" i="8"/>
  <c r="DG129" i="8"/>
  <c r="CZ129" i="8"/>
  <c r="CX129" i="8"/>
  <c r="CW129" i="8"/>
  <c r="F129" i="8"/>
  <c r="E129" i="8"/>
  <c r="D129" i="8" s="1"/>
  <c r="DL128" i="8"/>
  <c r="DJ128" i="8"/>
  <c r="DH128" i="8"/>
  <c r="DG128" i="8"/>
  <c r="CZ128" i="8"/>
  <c r="CX128" i="8"/>
  <c r="CW128" i="8"/>
  <c r="F128" i="8"/>
  <c r="E128" i="8"/>
  <c r="D128" i="8"/>
  <c r="DK128" i="8" s="1"/>
  <c r="DJ127" i="8"/>
  <c r="DH127" i="8"/>
  <c r="DG127" i="8"/>
  <c r="CZ127" i="8"/>
  <c r="CX127" i="8"/>
  <c r="CW127" i="8"/>
  <c r="F127" i="8"/>
  <c r="E127" i="8"/>
  <c r="D127" i="8" s="1"/>
  <c r="DJ126" i="8"/>
  <c r="DH126" i="8"/>
  <c r="DG126" i="8"/>
  <c r="CZ126" i="8"/>
  <c r="CX126" i="8"/>
  <c r="CW126" i="8"/>
  <c r="F126" i="8"/>
  <c r="E126" i="8"/>
  <c r="D126" i="8" s="1"/>
  <c r="DA126" i="8" s="1"/>
  <c r="DK125" i="8"/>
  <c r="DJ125" i="8"/>
  <c r="DH125" i="8"/>
  <c r="DA125" i="8"/>
  <c r="CZ125" i="8"/>
  <c r="F125" i="8"/>
  <c r="CX125" i="8" s="1"/>
  <c r="E125" i="8"/>
  <c r="D125" i="8" s="1"/>
  <c r="DJ124" i="8"/>
  <c r="DI124" i="8"/>
  <c r="DH124" i="8"/>
  <c r="CZ124" i="8"/>
  <c r="CX124" i="8"/>
  <c r="F124" i="8"/>
  <c r="E124" i="8"/>
  <c r="D124" i="8"/>
  <c r="DJ123" i="8"/>
  <c r="DH123" i="8"/>
  <c r="CZ123" i="8"/>
  <c r="F123" i="8"/>
  <c r="CX123" i="8" s="1"/>
  <c r="E123" i="8"/>
  <c r="DJ122" i="8"/>
  <c r="DH122" i="8"/>
  <c r="CZ122" i="8"/>
  <c r="CX122" i="8"/>
  <c r="F122" i="8"/>
  <c r="E122" i="8"/>
  <c r="D122" i="8"/>
  <c r="DJ121" i="8"/>
  <c r="CZ121" i="8"/>
  <c r="F121" i="8"/>
  <c r="CX121" i="8" s="1"/>
  <c r="E121" i="8"/>
  <c r="DJ120" i="8"/>
  <c r="DH120" i="8"/>
  <c r="DC120" i="8"/>
  <c r="CZ120" i="8"/>
  <c r="CX120" i="8"/>
  <c r="F120" i="8"/>
  <c r="E120" i="8"/>
  <c r="D120" i="8" s="1"/>
  <c r="DJ119" i="8"/>
  <c r="CZ119" i="8"/>
  <c r="F119" i="8"/>
  <c r="E119" i="8"/>
  <c r="DJ118" i="8"/>
  <c r="DG118" i="8"/>
  <c r="CZ118" i="8"/>
  <c r="CW118" i="8"/>
  <c r="F118" i="8"/>
  <c r="E118" i="8"/>
  <c r="DJ117" i="8"/>
  <c r="DH117" i="8"/>
  <c r="CZ117" i="8"/>
  <c r="CX117" i="8"/>
  <c r="F117" i="8"/>
  <c r="E117" i="8"/>
  <c r="D117" i="8" s="1"/>
  <c r="DL116" i="8"/>
  <c r="DJ116" i="8"/>
  <c r="DH116" i="8"/>
  <c r="DG116" i="8"/>
  <c r="CZ116" i="8"/>
  <c r="CX116" i="8"/>
  <c r="CW116" i="8"/>
  <c r="F116" i="8"/>
  <c r="E116" i="8"/>
  <c r="D116" i="8"/>
  <c r="DK116" i="8" s="1"/>
  <c r="DJ115" i="8"/>
  <c r="DH115" i="8"/>
  <c r="DG115" i="8"/>
  <c r="CZ115" i="8"/>
  <c r="CX115" i="8"/>
  <c r="CW115" i="8"/>
  <c r="F115" i="8"/>
  <c r="E115" i="8"/>
  <c r="D115" i="8" s="1"/>
  <c r="DJ114" i="8"/>
  <c r="DH114" i="8"/>
  <c r="DG114" i="8"/>
  <c r="CZ114" i="8"/>
  <c r="CX114" i="8"/>
  <c r="CW114" i="8"/>
  <c r="F114" i="8"/>
  <c r="E114" i="8"/>
  <c r="D114" i="8" s="1"/>
  <c r="DA114" i="8" s="1"/>
  <c r="DK113" i="8"/>
  <c r="DJ113" i="8"/>
  <c r="DH113" i="8"/>
  <c r="DG113" i="8"/>
  <c r="DB113" i="8"/>
  <c r="DA113" i="8"/>
  <c r="CZ113" i="8"/>
  <c r="CX113" i="8"/>
  <c r="CW113" i="8"/>
  <c r="F113" i="8"/>
  <c r="E113" i="8"/>
  <c r="D113" i="8" s="1"/>
  <c r="DL112" i="8"/>
  <c r="DK112" i="8"/>
  <c r="DJ112" i="8"/>
  <c r="DH112" i="8"/>
  <c r="DG112" i="8"/>
  <c r="DB112" i="8"/>
  <c r="CZ112" i="8"/>
  <c r="CX112" i="8"/>
  <c r="CW112" i="8"/>
  <c r="F112" i="8"/>
  <c r="E112" i="8"/>
  <c r="D112" i="8"/>
  <c r="DJ111" i="8"/>
  <c r="DH111" i="8"/>
  <c r="DG111" i="8"/>
  <c r="CZ111" i="8"/>
  <c r="CX111" i="8"/>
  <c r="CW111" i="8"/>
  <c r="F111" i="8"/>
  <c r="E111" i="8"/>
  <c r="D111" i="8"/>
  <c r="DJ110" i="8"/>
  <c r="DH110" i="8"/>
  <c r="DG110" i="8"/>
  <c r="CZ110" i="8"/>
  <c r="CX110" i="8"/>
  <c r="CW110" i="8"/>
  <c r="F110" i="8"/>
  <c r="E110" i="8"/>
  <c r="D110" i="8" s="1"/>
  <c r="DJ109" i="8"/>
  <c r="DH109" i="8"/>
  <c r="DG109" i="8"/>
  <c r="DA109" i="8"/>
  <c r="CZ109" i="8"/>
  <c r="CX109" i="8"/>
  <c r="CW109" i="8"/>
  <c r="F109" i="8"/>
  <c r="E109" i="8"/>
  <c r="D109" i="8"/>
  <c r="DJ108" i="8"/>
  <c r="DH108" i="8"/>
  <c r="DG108" i="8"/>
  <c r="DA108" i="8"/>
  <c r="CZ108" i="8"/>
  <c r="CX108" i="8"/>
  <c r="CW108" i="8"/>
  <c r="F108" i="8"/>
  <c r="E108" i="8"/>
  <c r="D108" i="8"/>
  <c r="DJ107" i="8"/>
  <c r="DH107" i="8"/>
  <c r="DG107" i="8"/>
  <c r="DA107" i="8"/>
  <c r="CZ107" i="8"/>
  <c r="CX107" i="8"/>
  <c r="CW107" i="8"/>
  <c r="F107" i="8"/>
  <c r="E107" i="8"/>
  <c r="D107" i="8"/>
  <c r="DN107" i="8" s="1"/>
  <c r="DJ106" i="8"/>
  <c r="DH106" i="8"/>
  <c r="DG106" i="8"/>
  <c r="CZ106" i="8"/>
  <c r="CX106" i="8"/>
  <c r="CW106" i="8"/>
  <c r="F106" i="8"/>
  <c r="E106" i="8"/>
  <c r="D106" i="8"/>
  <c r="DA106" i="8" s="1"/>
  <c r="DJ105" i="8"/>
  <c r="DH105" i="8"/>
  <c r="DG105" i="8"/>
  <c r="DA105" i="8"/>
  <c r="CZ105" i="8"/>
  <c r="CX105" i="8"/>
  <c r="CW105" i="8"/>
  <c r="F105" i="8"/>
  <c r="E105" i="8"/>
  <c r="D105" i="8"/>
  <c r="DJ104" i="8"/>
  <c r="DH104" i="8"/>
  <c r="DG104" i="8"/>
  <c r="DA104" i="8"/>
  <c r="CZ104" i="8"/>
  <c r="CX104" i="8"/>
  <c r="CW104" i="8"/>
  <c r="F104" i="8"/>
  <c r="E104" i="8"/>
  <c r="D104" i="8"/>
  <c r="DJ103" i="8"/>
  <c r="DH103" i="8"/>
  <c r="DG103" i="8"/>
  <c r="DA103" i="8"/>
  <c r="CZ103" i="8"/>
  <c r="CX103" i="8"/>
  <c r="CW103" i="8"/>
  <c r="F103" i="8"/>
  <c r="E103" i="8"/>
  <c r="D103" i="8"/>
  <c r="DN103" i="8" s="1"/>
  <c r="DJ102" i="8"/>
  <c r="DH102" i="8"/>
  <c r="DG102" i="8"/>
  <c r="CZ102" i="8"/>
  <c r="CX102" i="8"/>
  <c r="CW102" i="8"/>
  <c r="F102" i="8"/>
  <c r="E102" i="8"/>
  <c r="D102" i="8"/>
  <c r="DA102" i="8" s="1"/>
  <c r="DJ101" i="8"/>
  <c r="DH101" i="8"/>
  <c r="DG101" i="8"/>
  <c r="DA101" i="8"/>
  <c r="CZ101" i="8"/>
  <c r="CX101" i="8"/>
  <c r="CW101" i="8"/>
  <c r="F101" i="8"/>
  <c r="E101" i="8"/>
  <c r="D101" i="8"/>
  <c r="DJ100" i="8"/>
  <c r="DH100" i="8"/>
  <c r="DG100" i="8"/>
  <c r="DA100" i="8"/>
  <c r="CZ100" i="8"/>
  <c r="CX100" i="8"/>
  <c r="CW100" i="8"/>
  <c r="F100" i="8"/>
  <c r="E100" i="8"/>
  <c r="D100" i="8"/>
  <c r="DJ99" i="8"/>
  <c r="DH99" i="8"/>
  <c r="DG99" i="8"/>
  <c r="DA99" i="8"/>
  <c r="CZ99" i="8"/>
  <c r="CX99" i="8"/>
  <c r="CW99" i="8"/>
  <c r="F99" i="8"/>
  <c r="E99" i="8"/>
  <c r="D99" i="8"/>
  <c r="DN99" i="8" s="1"/>
  <c r="DG98" i="8"/>
  <c r="CW98" i="8"/>
  <c r="F98" i="8"/>
  <c r="E98" i="8"/>
  <c r="DJ97" i="8"/>
  <c r="DH97" i="8"/>
  <c r="CZ97" i="8"/>
  <c r="CY97" i="8"/>
  <c r="CX97" i="8"/>
  <c r="F97" i="8"/>
  <c r="E97" i="8"/>
  <c r="D97" i="8" s="1"/>
  <c r="DM97" i="8" s="1"/>
  <c r="DL96" i="8"/>
  <c r="DK96" i="8"/>
  <c r="DJ96" i="8"/>
  <c r="DH96" i="8"/>
  <c r="DG96" i="8"/>
  <c r="DD96" i="8"/>
  <c r="CZ96" i="8"/>
  <c r="CX96" i="8"/>
  <c r="CW96" i="8"/>
  <c r="F96" i="8"/>
  <c r="E96" i="8"/>
  <c r="D96" i="8" s="1"/>
  <c r="DJ95" i="8"/>
  <c r="DH95" i="8"/>
  <c r="DG95" i="8"/>
  <c r="CZ95" i="8"/>
  <c r="CX95" i="8"/>
  <c r="CW95" i="8"/>
  <c r="F95" i="8"/>
  <c r="E95" i="8"/>
  <c r="D95" i="8" s="1"/>
  <c r="DK95" i="8" s="1"/>
  <c r="DJ94" i="8"/>
  <c r="DH94" i="8"/>
  <c r="DG94" i="8"/>
  <c r="CZ94" i="8"/>
  <c r="CX94" i="8"/>
  <c r="CW94" i="8"/>
  <c r="F94" i="8"/>
  <c r="E94" i="8"/>
  <c r="D94" i="8" s="1"/>
  <c r="DJ93" i="8"/>
  <c r="CZ93" i="8"/>
  <c r="F93" i="8"/>
  <c r="CX93" i="8" s="1"/>
  <c r="E93" i="8"/>
  <c r="DJ92" i="8"/>
  <c r="DG92" i="8"/>
  <c r="DC92" i="8"/>
  <c r="CZ92" i="8"/>
  <c r="CX92" i="8"/>
  <c r="CW92" i="8"/>
  <c r="F92" i="8"/>
  <c r="DH92" i="8" s="1"/>
  <c r="E92" i="8"/>
  <c r="D92" i="8" s="1"/>
  <c r="DI92" i="8" s="1"/>
  <c r="DJ91" i="8"/>
  <c r="DG91" i="8"/>
  <c r="CZ91" i="8"/>
  <c r="CW91" i="8"/>
  <c r="F91" i="8"/>
  <c r="CX91" i="8" s="1"/>
  <c r="E91" i="8"/>
  <c r="DJ90" i="8"/>
  <c r="DG90" i="8"/>
  <c r="DC90" i="8"/>
  <c r="CZ90" i="8"/>
  <c r="CX90" i="8"/>
  <c r="CW90" i="8"/>
  <c r="F90" i="8"/>
  <c r="DH90" i="8" s="1"/>
  <c r="E90" i="8"/>
  <c r="D90" i="8" s="1"/>
  <c r="DI90" i="8" s="1"/>
  <c r="DJ89" i="8"/>
  <c r="DG89" i="8"/>
  <c r="CZ89" i="8"/>
  <c r="CW89" i="8"/>
  <c r="F89" i="8"/>
  <c r="CX89" i="8" s="1"/>
  <c r="E89" i="8"/>
  <c r="DJ88" i="8"/>
  <c r="DG88" i="8"/>
  <c r="DC88" i="8"/>
  <c r="CZ88" i="8"/>
  <c r="CX88" i="8"/>
  <c r="CW88" i="8"/>
  <c r="F88" i="8"/>
  <c r="DH88" i="8" s="1"/>
  <c r="E88" i="8"/>
  <c r="D88" i="8" s="1"/>
  <c r="DI88" i="8" s="1"/>
  <c r="D83" i="8"/>
  <c r="D82" i="8"/>
  <c r="DL78" i="8"/>
  <c r="DK78" i="8"/>
  <c r="DJ78" i="8"/>
  <c r="DI78" i="8"/>
  <c r="DH78" i="8"/>
  <c r="DG78" i="8"/>
  <c r="DB78" i="8"/>
  <c r="DA78" i="8"/>
  <c r="CZ78" i="8"/>
  <c r="CY78" i="8"/>
  <c r="CX78" i="8"/>
  <c r="CW78" i="8"/>
  <c r="K78" i="8"/>
  <c r="DL77" i="8"/>
  <c r="DK77" i="8"/>
  <c r="DJ77" i="8"/>
  <c r="DI77" i="8"/>
  <c r="DH77" i="8"/>
  <c r="DG77" i="8"/>
  <c r="DB77" i="8"/>
  <c r="DA77" i="8"/>
  <c r="CZ77" i="8"/>
  <c r="CY77" i="8"/>
  <c r="CX77" i="8"/>
  <c r="CW77" i="8"/>
  <c r="K77" i="8" s="1"/>
  <c r="DL76" i="8"/>
  <c r="DK76" i="8"/>
  <c r="DJ76" i="8"/>
  <c r="DI76" i="8"/>
  <c r="DH76" i="8"/>
  <c r="DG76" i="8"/>
  <c r="DB76" i="8"/>
  <c r="DA76" i="8"/>
  <c r="CZ76" i="8"/>
  <c r="CY76" i="8"/>
  <c r="CX76" i="8"/>
  <c r="CW76" i="8"/>
  <c r="DL75" i="8"/>
  <c r="DK75" i="8"/>
  <c r="DJ75" i="8"/>
  <c r="DI75" i="8"/>
  <c r="DH75" i="8"/>
  <c r="DG75" i="8"/>
  <c r="DB75" i="8"/>
  <c r="DA75" i="8"/>
  <c r="CZ75" i="8"/>
  <c r="CY75" i="8"/>
  <c r="K75" i="8" s="1"/>
  <c r="CX75" i="8"/>
  <c r="CW75" i="8"/>
  <c r="DL74" i="8"/>
  <c r="DK74" i="8"/>
  <c r="DJ74" i="8"/>
  <c r="DI74" i="8"/>
  <c r="DH74" i="8"/>
  <c r="DG74" i="8"/>
  <c r="DB74" i="8"/>
  <c r="DA74" i="8"/>
  <c r="CZ74" i="8"/>
  <c r="K74" i="8" s="1"/>
  <c r="CY74" i="8"/>
  <c r="CX74" i="8"/>
  <c r="CW74" i="8"/>
  <c r="DL73" i="8"/>
  <c r="DK73" i="8"/>
  <c r="DJ73" i="8"/>
  <c r="DI73" i="8"/>
  <c r="DH73" i="8"/>
  <c r="DG73" i="8"/>
  <c r="DB73" i="8"/>
  <c r="DA73" i="8"/>
  <c r="CZ73" i="8"/>
  <c r="CY73" i="8"/>
  <c r="CX73" i="8"/>
  <c r="CW73" i="8"/>
  <c r="K73" i="8" s="1"/>
  <c r="DL72" i="8"/>
  <c r="DK72" i="8"/>
  <c r="DJ72" i="8"/>
  <c r="DI72" i="8"/>
  <c r="DH72" i="8"/>
  <c r="DG72" i="8"/>
  <c r="DB72" i="8"/>
  <c r="DA72" i="8"/>
  <c r="CZ72" i="8"/>
  <c r="CY72" i="8"/>
  <c r="CX72" i="8"/>
  <c r="CW72" i="8"/>
  <c r="K72" i="8" s="1"/>
  <c r="DL71" i="8"/>
  <c r="DK71" i="8"/>
  <c r="DJ71" i="8"/>
  <c r="DI71" i="8"/>
  <c r="DH71" i="8"/>
  <c r="DG71" i="8"/>
  <c r="DB71" i="8"/>
  <c r="DA71" i="8"/>
  <c r="CZ71" i="8"/>
  <c r="CY71" i="8"/>
  <c r="K71" i="8" s="1"/>
  <c r="CX71" i="8"/>
  <c r="CW71" i="8"/>
  <c r="DL70" i="8"/>
  <c r="DK70" i="8"/>
  <c r="DJ70" i="8"/>
  <c r="DI70" i="8"/>
  <c r="DH70" i="8"/>
  <c r="DG70" i="8"/>
  <c r="DB70" i="8"/>
  <c r="DA70" i="8"/>
  <c r="CZ70" i="8"/>
  <c r="CY70" i="8"/>
  <c r="CX70" i="8"/>
  <c r="CW70" i="8"/>
  <c r="K70" i="8"/>
  <c r="DL69" i="8"/>
  <c r="DK69" i="8"/>
  <c r="DJ69" i="8"/>
  <c r="DI69" i="8"/>
  <c r="DH69" i="8"/>
  <c r="DG69" i="8"/>
  <c r="DB69" i="8"/>
  <c r="DA69" i="8"/>
  <c r="CZ69" i="8"/>
  <c r="CY69" i="8"/>
  <c r="CX69" i="8"/>
  <c r="CW69" i="8"/>
  <c r="K69" i="8" s="1"/>
  <c r="DL68" i="8"/>
  <c r="DK68" i="8"/>
  <c r="DJ68" i="8"/>
  <c r="DI68" i="8"/>
  <c r="DH68" i="8"/>
  <c r="DG68" i="8"/>
  <c r="DB68" i="8"/>
  <c r="DA68" i="8"/>
  <c r="CZ68" i="8"/>
  <c r="CY68" i="8"/>
  <c r="CX68" i="8"/>
  <c r="CW68" i="8"/>
  <c r="DL67" i="8"/>
  <c r="DK67" i="8"/>
  <c r="DJ67" i="8"/>
  <c r="DI67" i="8"/>
  <c r="DH67" i="8"/>
  <c r="DG67" i="8"/>
  <c r="DB67" i="8"/>
  <c r="DA67" i="8"/>
  <c r="CZ67" i="8"/>
  <c r="CY67" i="8"/>
  <c r="K67" i="8" s="1"/>
  <c r="CX67" i="8"/>
  <c r="CW67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DJ63" i="8"/>
  <c r="DG63" i="8"/>
  <c r="CZ63" i="8"/>
  <c r="CW63" i="8"/>
  <c r="F63" i="8"/>
  <c r="CX63" i="8" s="1"/>
  <c r="E63" i="8"/>
  <c r="DJ62" i="8"/>
  <c r="DI62" i="8"/>
  <c r="DG62" i="8"/>
  <c r="CZ62" i="8"/>
  <c r="CX62" i="8"/>
  <c r="CW62" i="8"/>
  <c r="F62" i="8"/>
  <c r="DH62" i="8" s="1"/>
  <c r="E62" i="8"/>
  <c r="E64" i="8" s="1"/>
  <c r="D62" i="8"/>
  <c r="DB62" i="8" s="1"/>
  <c r="DJ61" i="8"/>
  <c r="DI61" i="8"/>
  <c r="DG61" i="8"/>
  <c r="DD61" i="8"/>
  <c r="DC61" i="8"/>
  <c r="CZ61" i="8"/>
  <c r="CY61" i="8"/>
  <c r="CW61" i="8"/>
  <c r="F61" i="8"/>
  <c r="E61" i="8"/>
  <c r="D61" i="8" s="1"/>
  <c r="DM61" i="8" s="1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DJ59" i="8"/>
  <c r="DI59" i="8"/>
  <c r="DG59" i="8"/>
  <c r="DD59" i="8"/>
  <c r="DA59" i="8"/>
  <c r="CZ59" i="8"/>
  <c r="CW59" i="8"/>
  <c r="F59" i="8"/>
  <c r="DH59" i="8" s="1"/>
  <c r="E59" i="8"/>
  <c r="D59" i="8"/>
  <c r="DN59" i="8" s="1"/>
  <c r="DJ58" i="8"/>
  <c r="DG58" i="8"/>
  <c r="CZ58" i="8"/>
  <c r="CY58" i="8"/>
  <c r="CW58" i="8"/>
  <c r="F58" i="8"/>
  <c r="DI58" i="8" s="1"/>
  <c r="E58" i="8"/>
  <c r="D58" i="8" s="1"/>
  <c r="DJ57" i="8"/>
  <c r="DI57" i="8"/>
  <c r="DG57" i="8"/>
  <c r="DD57" i="8"/>
  <c r="DA57" i="8"/>
  <c r="CZ57" i="8"/>
  <c r="CW57" i="8"/>
  <c r="F57" i="8"/>
  <c r="DH57" i="8" s="1"/>
  <c r="E57" i="8"/>
  <c r="D57" i="8"/>
  <c r="DN57" i="8" s="1"/>
  <c r="DJ56" i="8"/>
  <c r="DG56" i="8"/>
  <c r="CZ56" i="8"/>
  <c r="CY56" i="8"/>
  <c r="CW56" i="8"/>
  <c r="F56" i="8"/>
  <c r="DI56" i="8" s="1"/>
  <c r="E56" i="8"/>
  <c r="D56" i="8" s="1"/>
  <c r="DJ55" i="8"/>
  <c r="DI55" i="8"/>
  <c r="DG55" i="8"/>
  <c r="DD55" i="8"/>
  <c r="DA55" i="8"/>
  <c r="CZ55" i="8"/>
  <c r="CW55" i="8"/>
  <c r="F55" i="8"/>
  <c r="DH55" i="8" s="1"/>
  <c r="E55" i="8"/>
  <c r="D55" i="8"/>
  <c r="DN55" i="8" s="1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DO53" i="8"/>
  <c r="DJ53" i="8"/>
  <c r="DI53" i="8"/>
  <c r="DG53" i="8"/>
  <c r="DB53" i="8"/>
  <c r="DA53" i="8"/>
  <c r="CZ53" i="8"/>
  <c r="CX53" i="8"/>
  <c r="CW53" i="8"/>
  <c r="F53" i="8"/>
  <c r="DH53" i="8" s="1"/>
  <c r="E53" i="8"/>
  <c r="D53" i="8"/>
  <c r="DN53" i="8" s="1"/>
  <c r="DJ52" i="8"/>
  <c r="DG52" i="8"/>
  <c r="CZ52" i="8"/>
  <c r="CY52" i="8"/>
  <c r="CW52" i="8"/>
  <c r="F52" i="8"/>
  <c r="CX52" i="8" s="1"/>
  <c r="E52" i="8"/>
  <c r="D52" i="8" s="1"/>
  <c r="DJ51" i="8"/>
  <c r="DI51" i="8"/>
  <c r="DG51" i="8"/>
  <c r="DB51" i="8"/>
  <c r="CZ51" i="8"/>
  <c r="CX51" i="8"/>
  <c r="CW51" i="8"/>
  <c r="F51" i="8"/>
  <c r="DH51" i="8" s="1"/>
  <c r="E51" i="8"/>
  <c r="D51" i="8"/>
  <c r="DJ50" i="8"/>
  <c r="DG50" i="8"/>
  <c r="CZ50" i="8"/>
  <c r="CW50" i="8"/>
  <c r="F50" i="8"/>
  <c r="CX50" i="8" s="1"/>
  <c r="E50" i="8"/>
  <c r="DJ49" i="8"/>
  <c r="DI49" i="8"/>
  <c r="DG49" i="8"/>
  <c r="CZ49" i="8"/>
  <c r="CX49" i="8"/>
  <c r="CW49" i="8"/>
  <c r="F49" i="8"/>
  <c r="DH49" i="8" s="1"/>
  <c r="E49" i="8"/>
  <c r="D49" i="8"/>
  <c r="DJ48" i="8"/>
  <c r="DI48" i="8"/>
  <c r="DG48" i="8"/>
  <c r="CZ48" i="8"/>
  <c r="CY48" i="8"/>
  <c r="CW48" i="8"/>
  <c r="F48" i="8"/>
  <c r="CX48" i="8" s="1"/>
  <c r="E48" i="8"/>
  <c r="DJ47" i="8"/>
  <c r="DI47" i="8"/>
  <c r="DG47" i="8"/>
  <c r="CZ47" i="8"/>
  <c r="CX47" i="8"/>
  <c r="CW47" i="8"/>
  <c r="F47" i="8"/>
  <c r="DH47" i="8" s="1"/>
  <c r="E47" i="8"/>
  <c r="D47" i="8" s="1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E46" i="8" s="1"/>
  <c r="DO45" i="8"/>
  <c r="DL45" i="8"/>
  <c r="DG45" i="8"/>
  <c r="DE45" i="8"/>
  <c r="DB45" i="8"/>
  <c r="CW45" i="8"/>
  <c r="F45" i="8"/>
  <c r="DI45" i="8" s="1"/>
  <c r="E45" i="8"/>
  <c r="D45" i="8"/>
  <c r="DJ44" i="8"/>
  <c r="DG44" i="8"/>
  <c r="CZ44" i="8"/>
  <c r="CY44" i="8"/>
  <c r="CW44" i="8"/>
  <c r="F44" i="8"/>
  <c r="DI44" i="8" s="1"/>
  <c r="E44" i="8"/>
  <c r="D44" i="8" s="1"/>
  <c r="DI43" i="8"/>
  <c r="DH43" i="8"/>
  <c r="CX43" i="8"/>
  <c r="F43" i="8"/>
  <c r="CY43" i="8" s="1"/>
  <c r="E43" i="8"/>
  <c r="D43" i="8"/>
  <c r="DO42" i="8"/>
  <c r="DG42" i="8"/>
  <c r="DE42" i="8"/>
  <c r="CW42" i="8"/>
  <c r="F42" i="8"/>
  <c r="DI42" i="8" s="1"/>
  <c r="E42" i="8"/>
  <c r="D42" i="8"/>
  <c r="DJ41" i="8"/>
  <c r="DG41" i="8"/>
  <c r="CZ41" i="8"/>
  <c r="CW41" i="8"/>
  <c r="F41" i="8"/>
  <c r="DI41" i="8" s="1"/>
  <c r="E41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DJ35" i="8"/>
  <c r="DH35" i="8"/>
  <c r="DG35" i="8"/>
  <c r="CZ35" i="8"/>
  <c r="CX35" i="8"/>
  <c r="CW35" i="8"/>
  <c r="F35" i="8"/>
  <c r="DI35" i="8" s="1"/>
  <c r="E35" i="8"/>
  <c r="D35" i="8"/>
  <c r="DL35" i="8" s="1"/>
  <c r="DJ34" i="8"/>
  <c r="DH34" i="8"/>
  <c r="DG34" i="8"/>
  <c r="CZ34" i="8"/>
  <c r="CX34" i="8"/>
  <c r="CW34" i="8"/>
  <c r="F34" i="8"/>
  <c r="DI34" i="8" s="1"/>
  <c r="E34" i="8"/>
  <c r="D34" i="8" s="1"/>
  <c r="DL33" i="8"/>
  <c r="DJ33" i="8"/>
  <c r="DH33" i="8"/>
  <c r="DG33" i="8"/>
  <c r="DC33" i="8"/>
  <c r="DB33" i="8"/>
  <c r="CZ33" i="8"/>
  <c r="CX33" i="8"/>
  <c r="CW33" i="8"/>
  <c r="F33" i="8"/>
  <c r="DI33" i="8" s="1"/>
  <c r="E33" i="8"/>
  <c r="D33" i="8"/>
  <c r="DL32" i="8"/>
  <c r="DJ32" i="8"/>
  <c r="DH32" i="8"/>
  <c r="DG32" i="8"/>
  <c r="DC32" i="8"/>
  <c r="CZ32" i="8"/>
  <c r="CX32" i="8"/>
  <c r="CW32" i="8"/>
  <c r="F32" i="8"/>
  <c r="DI32" i="8" s="1"/>
  <c r="E32" i="8"/>
  <c r="D32" i="8"/>
  <c r="DB32" i="8" s="1"/>
  <c r="DJ31" i="8"/>
  <c r="DH31" i="8"/>
  <c r="DG31" i="8"/>
  <c r="CZ31" i="8"/>
  <c r="CX31" i="8"/>
  <c r="CW31" i="8"/>
  <c r="F31" i="8"/>
  <c r="DI31" i="8" s="1"/>
  <c r="E31" i="8"/>
  <c r="D31" i="8"/>
  <c r="DL31" i="8" s="1"/>
  <c r="DJ30" i="8"/>
  <c r="DH30" i="8"/>
  <c r="DG30" i="8"/>
  <c r="CZ30" i="8"/>
  <c r="CX30" i="8"/>
  <c r="CW30" i="8"/>
  <c r="F30" i="8"/>
  <c r="DI30" i="8" s="1"/>
  <c r="E30" i="8"/>
  <c r="D30" i="8" s="1"/>
  <c r="DL29" i="8"/>
  <c r="DJ29" i="8"/>
  <c r="DH29" i="8"/>
  <c r="DG29" i="8"/>
  <c r="DC29" i="8"/>
  <c r="DB29" i="8"/>
  <c r="CZ29" i="8"/>
  <c r="CX29" i="8"/>
  <c r="CW29" i="8"/>
  <c r="F29" i="8"/>
  <c r="DI29" i="8" s="1"/>
  <c r="E29" i="8"/>
  <c r="D29" i="8"/>
  <c r="DL28" i="8"/>
  <c r="DJ28" i="8"/>
  <c r="DH28" i="8"/>
  <c r="DG28" i="8"/>
  <c r="DC28" i="8"/>
  <c r="CZ28" i="8"/>
  <c r="CX28" i="8"/>
  <c r="CW28" i="8"/>
  <c r="F28" i="8"/>
  <c r="DI28" i="8" s="1"/>
  <c r="E28" i="8"/>
  <c r="D28" i="8"/>
  <c r="DB28" i="8" s="1"/>
  <c r="DJ27" i="8"/>
  <c r="DH27" i="8"/>
  <c r="DG27" i="8"/>
  <c r="CZ27" i="8"/>
  <c r="CX27" i="8"/>
  <c r="CW27" i="8"/>
  <c r="F27" i="8"/>
  <c r="DI27" i="8" s="1"/>
  <c r="E27" i="8"/>
  <c r="D27" i="8"/>
  <c r="DL27" i="8" s="1"/>
  <c r="DJ26" i="8"/>
  <c r="DH26" i="8"/>
  <c r="DG26" i="8"/>
  <c r="CZ26" i="8"/>
  <c r="CX26" i="8"/>
  <c r="CW26" i="8"/>
  <c r="F26" i="8"/>
  <c r="DI26" i="8" s="1"/>
  <c r="E26" i="8"/>
  <c r="D26" i="8" s="1"/>
  <c r="DL25" i="8"/>
  <c r="DJ25" i="8"/>
  <c r="DH25" i="8"/>
  <c r="DG25" i="8"/>
  <c r="DC25" i="8"/>
  <c r="DB25" i="8"/>
  <c r="CZ25" i="8"/>
  <c r="CX25" i="8"/>
  <c r="CW25" i="8"/>
  <c r="F25" i="8"/>
  <c r="DI25" i="8" s="1"/>
  <c r="E25" i="8"/>
  <c r="D25" i="8"/>
  <c r="DL24" i="8"/>
  <c r="DJ24" i="8"/>
  <c r="DH24" i="8"/>
  <c r="DG24" i="8"/>
  <c r="DC24" i="8"/>
  <c r="CZ24" i="8"/>
  <c r="CX24" i="8"/>
  <c r="CW24" i="8"/>
  <c r="F24" i="8"/>
  <c r="DI24" i="8" s="1"/>
  <c r="E24" i="8"/>
  <c r="D24" i="8"/>
  <c r="DB24" i="8" s="1"/>
  <c r="DJ23" i="8"/>
  <c r="DH23" i="8"/>
  <c r="DG23" i="8"/>
  <c r="CZ23" i="8"/>
  <c r="CX23" i="8"/>
  <c r="CW23" i="8"/>
  <c r="F23" i="8"/>
  <c r="DI23" i="8" s="1"/>
  <c r="E23" i="8"/>
  <c r="D23" i="8"/>
  <c r="DJ22" i="8"/>
  <c r="DH22" i="8"/>
  <c r="DG22" i="8"/>
  <c r="CZ22" i="8"/>
  <c r="CX22" i="8"/>
  <c r="CW22" i="8"/>
  <c r="F22" i="8"/>
  <c r="DI22" i="8" s="1"/>
  <c r="E22" i="8"/>
  <c r="D22" i="8" s="1"/>
  <c r="DL21" i="8"/>
  <c r="DJ21" i="8"/>
  <c r="DH21" i="8"/>
  <c r="DG21" i="8"/>
  <c r="DC21" i="8"/>
  <c r="DB21" i="8"/>
  <c r="CZ21" i="8"/>
  <c r="CX21" i="8"/>
  <c r="CW21" i="8"/>
  <c r="F21" i="8"/>
  <c r="DI21" i="8" s="1"/>
  <c r="E21" i="8"/>
  <c r="D21" i="8"/>
  <c r="DL20" i="8"/>
  <c r="DJ20" i="8"/>
  <c r="DH20" i="8"/>
  <c r="DG20" i="8"/>
  <c r="DC20" i="8"/>
  <c r="CZ20" i="8"/>
  <c r="CX20" i="8"/>
  <c r="CW20" i="8"/>
  <c r="F20" i="8"/>
  <c r="DI20" i="8" s="1"/>
  <c r="E20" i="8"/>
  <c r="D20" i="8"/>
  <c r="DJ19" i="8"/>
  <c r="DH19" i="8"/>
  <c r="DG19" i="8"/>
  <c r="CZ19" i="8"/>
  <c r="CX19" i="8"/>
  <c r="CW19" i="8"/>
  <c r="F19" i="8"/>
  <c r="F36" i="8" s="1"/>
  <c r="E19" i="8"/>
  <c r="E36" i="8" s="1"/>
  <c r="D19" i="8"/>
  <c r="DJ15" i="8"/>
  <c r="DI15" i="8"/>
  <c r="DG15" i="8"/>
  <c r="DD15" i="8"/>
  <c r="DC15" i="8"/>
  <c r="CZ15" i="8"/>
  <c r="CY15" i="8"/>
  <c r="CW15" i="8"/>
  <c r="F15" i="8"/>
  <c r="CX15" i="8" s="1"/>
  <c r="E15" i="8"/>
  <c r="D15" i="8" s="1"/>
  <c r="DM15" i="8" s="1"/>
  <c r="DJ14" i="8"/>
  <c r="DI14" i="8"/>
  <c r="DG14" i="8"/>
  <c r="CZ14" i="8"/>
  <c r="CX14" i="8"/>
  <c r="CW14" i="8"/>
  <c r="F14" i="8"/>
  <c r="DH14" i="8" s="1"/>
  <c r="E14" i="8"/>
  <c r="D14" i="8" s="1"/>
  <c r="DJ13" i="8"/>
  <c r="DG13" i="8"/>
  <c r="DD13" i="8"/>
  <c r="CZ13" i="8"/>
  <c r="CY13" i="8"/>
  <c r="CW13" i="8"/>
  <c r="F13" i="8"/>
  <c r="CX13" i="8" s="1"/>
  <c r="E13" i="8"/>
  <c r="D13" i="8" s="1"/>
  <c r="DC13" i="8" s="1"/>
  <c r="DO12" i="8"/>
  <c r="DJ12" i="8"/>
  <c r="DI12" i="8"/>
  <c r="DG12" i="8"/>
  <c r="DB12" i="8"/>
  <c r="DA12" i="8"/>
  <c r="CZ12" i="8"/>
  <c r="CX12" i="8"/>
  <c r="CW12" i="8"/>
  <c r="F12" i="8"/>
  <c r="DH12" i="8" s="1"/>
  <c r="E12" i="8"/>
  <c r="D12" i="8"/>
  <c r="DN12" i="8" s="1"/>
  <c r="A5" i="8"/>
  <c r="A4" i="8"/>
  <c r="A3" i="8"/>
  <c r="A2" i="8"/>
  <c r="DN115" i="8" l="1"/>
  <c r="DD115" i="8"/>
  <c r="DM115" i="8"/>
  <c r="DI115" i="8"/>
  <c r="DC115" i="8"/>
  <c r="CY115" i="8"/>
  <c r="AX115" i="8" s="1"/>
  <c r="DK115" i="8"/>
  <c r="DB115" i="8"/>
  <c r="DA115" i="8"/>
  <c r="DL115" i="8"/>
  <c r="DN127" i="8"/>
  <c r="DD127" i="8"/>
  <c r="DM127" i="8"/>
  <c r="DI127" i="8"/>
  <c r="DC127" i="8"/>
  <c r="CY127" i="8"/>
  <c r="DK127" i="8"/>
  <c r="DB127" i="8"/>
  <c r="AX127" i="8" s="1"/>
  <c r="DA127" i="8"/>
  <c r="DL127" i="8"/>
  <c r="DM14" i="8"/>
  <c r="DD14" i="8"/>
  <c r="DL14" i="8"/>
  <c r="DC14" i="8"/>
  <c r="DB14" i="8"/>
  <c r="DK14" i="8"/>
  <c r="DE14" i="8"/>
  <c r="DO14" i="8"/>
  <c r="DA14" i="8"/>
  <c r="DN14" i="8"/>
  <c r="DN135" i="8"/>
  <c r="DD135" i="8"/>
  <c r="DM135" i="8"/>
  <c r="DI135" i="8"/>
  <c r="DC135" i="8"/>
  <c r="CY135" i="8"/>
  <c r="AX135" i="8" s="1"/>
  <c r="DK135" i="8"/>
  <c r="DB135" i="8"/>
  <c r="DA135" i="8"/>
  <c r="DL135" i="8"/>
  <c r="DO22" i="8"/>
  <c r="DE22" i="8"/>
  <c r="DN22" i="8"/>
  <c r="DD22" i="8"/>
  <c r="DL22" i="8"/>
  <c r="DM22" i="8"/>
  <c r="DC22" i="8"/>
  <c r="DB22" i="8"/>
  <c r="DO26" i="8"/>
  <c r="DE26" i="8"/>
  <c r="DN26" i="8"/>
  <c r="DD26" i="8"/>
  <c r="DM26" i="8"/>
  <c r="DL26" i="8"/>
  <c r="DC26" i="8"/>
  <c r="DB26" i="8"/>
  <c r="DO30" i="8"/>
  <c r="DE30" i="8"/>
  <c r="DN30" i="8"/>
  <c r="DD30" i="8"/>
  <c r="DL30" i="8"/>
  <c r="DB30" i="8"/>
  <c r="DM30" i="8"/>
  <c r="DC30" i="8"/>
  <c r="AY30" i="8" s="1"/>
  <c r="DO34" i="8"/>
  <c r="DE34" i="8"/>
  <c r="DN34" i="8"/>
  <c r="DD34" i="8"/>
  <c r="DM34" i="8"/>
  <c r="DL34" i="8"/>
  <c r="DC34" i="8"/>
  <c r="DB34" i="8"/>
  <c r="DM47" i="8"/>
  <c r="DD47" i="8"/>
  <c r="DL47" i="8"/>
  <c r="DC47" i="8"/>
  <c r="DB47" i="8"/>
  <c r="DO47" i="8"/>
  <c r="DK47" i="8"/>
  <c r="DE47" i="8"/>
  <c r="DA47" i="8"/>
  <c r="DN47" i="8"/>
  <c r="DO19" i="8"/>
  <c r="DE19" i="8"/>
  <c r="DN19" i="8"/>
  <c r="DD19" i="8"/>
  <c r="DO23" i="8"/>
  <c r="DE23" i="8"/>
  <c r="DN23" i="8"/>
  <c r="DD23" i="8"/>
  <c r="DM27" i="8"/>
  <c r="DM35" i="8"/>
  <c r="DN44" i="8"/>
  <c r="DE44" i="8"/>
  <c r="DA44" i="8"/>
  <c r="DM44" i="8"/>
  <c r="DD44" i="8"/>
  <c r="DL44" i="8"/>
  <c r="F46" i="8"/>
  <c r="D46" i="8" s="1"/>
  <c r="DM49" i="8"/>
  <c r="DD49" i="8"/>
  <c r="DL49" i="8"/>
  <c r="DC49" i="8"/>
  <c r="AY51" i="8"/>
  <c r="DO52" i="8"/>
  <c r="DK52" i="8"/>
  <c r="DB52" i="8"/>
  <c r="DN52" i="8"/>
  <c r="DE52" i="8"/>
  <c r="DA52" i="8"/>
  <c r="AY52" i="8" s="1"/>
  <c r="DN56" i="8"/>
  <c r="DE56" i="8"/>
  <c r="DA56" i="8"/>
  <c r="DM56" i="8"/>
  <c r="DD56" i="8"/>
  <c r="DN58" i="8"/>
  <c r="DE58" i="8"/>
  <c r="DA58" i="8"/>
  <c r="DM58" i="8"/>
  <c r="DD58" i="8"/>
  <c r="E60" i="8"/>
  <c r="DE62" i="8"/>
  <c r="DK62" i="8"/>
  <c r="DH91" i="8"/>
  <c r="DN102" i="8"/>
  <c r="DN110" i="8"/>
  <c r="DD110" i="8"/>
  <c r="DM110" i="8"/>
  <c r="DI110" i="8"/>
  <c r="DC110" i="8"/>
  <c r="CY110" i="8"/>
  <c r="DL110" i="8"/>
  <c r="DK110" i="8"/>
  <c r="DB110" i="8"/>
  <c r="DL122" i="8"/>
  <c r="DA122" i="8"/>
  <c r="DK122" i="8"/>
  <c r="DD122" i="8"/>
  <c r="DB122" i="8"/>
  <c r="DI122" i="8"/>
  <c r="F155" i="8"/>
  <c r="CY146" i="8"/>
  <c r="DI146" i="8"/>
  <c r="CX146" i="8"/>
  <c r="DH146" i="8"/>
  <c r="CY150" i="8"/>
  <c r="CX150" i="8"/>
  <c r="DI150" i="8"/>
  <c r="DH150" i="8"/>
  <c r="DI161" i="8"/>
  <c r="CZ161" i="8"/>
  <c r="DM161" i="8"/>
  <c r="DH161" i="8"/>
  <c r="CY161" i="8"/>
  <c r="DA161" i="8"/>
  <c r="DK161" i="8"/>
  <c r="CX161" i="8"/>
  <c r="DJ161" i="8"/>
  <c r="DC161" i="8"/>
  <c r="DM180" i="8"/>
  <c r="DH180" i="8"/>
  <c r="CY180" i="8"/>
  <c r="DK180" i="8"/>
  <c r="DC180" i="8"/>
  <c r="CX180" i="8"/>
  <c r="DA180" i="8"/>
  <c r="CZ180" i="8"/>
  <c r="DJ180" i="8"/>
  <c r="DI180" i="8"/>
  <c r="DO20" i="8"/>
  <c r="DE20" i="8"/>
  <c r="DN20" i="8"/>
  <c r="DD20" i="8"/>
  <c r="DM24" i="8"/>
  <c r="DM32" i="8"/>
  <c r="DN42" i="8"/>
  <c r="DD42" i="8"/>
  <c r="DM42" i="8"/>
  <c r="DC42" i="8"/>
  <c r="DL43" i="8"/>
  <c r="DE43" i="8"/>
  <c r="DA43" i="8"/>
  <c r="DO43" i="8"/>
  <c r="DK43" i="8"/>
  <c r="DD43" i="8"/>
  <c r="DH44" i="8"/>
  <c r="DO44" i="8"/>
  <c r="DN49" i="8"/>
  <c r="DI50" i="8"/>
  <c r="DM51" i="8"/>
  <c r="DD51" i="8"/>
  <c r="DL51" i="8"/>
  <c r="DC51" i="8"/>
  <c r="DE51" i="8"/>
  <c r="DK51" i="8"/>
  <c r="DH52" i="8"/>
  <c r="DM52" i="8"/>
  <c r="F54" i="8"/>
  <c r="DH56" i="8"/>
  <c r="DH58" i="8"/>
  <c r="DO58" i="8"/>
  <c r="DN62" i="8"/>
  <c r="DI63" i="8"/>
  <c r="CY88" i="8"/>
  <c r="AX88" i="8" s="1"/>
  <c r="DL88" i="8"/>
  <c r="CY90" i="8"/>
  <c r="DL90" i="8"/>
  <c r="CY92" i="8"/>
  <c r="DM94" i="8"/>
  <c r="DI94" i="8"/>
  <c r="DC94" i="8"/>
  <c r="CY94" i="8"/>
  <c r="AX94" i="8" s="1"/>
  <c r="DB94" i="8"/>
  <c r="DN94" i="8"/>
  <c r="DA94" i="8"/>
  <c r="DD95" i="8"/>
  <c r="DH98" i="8"/>
  <c r="CX98" i="8"/>
  <c r="DL117" i="8"/>
  <c r="DA117" i="8"/>
  <c r="AX117" i="8" s="1"/>
  <c r="DK117" i="8"/>
  <c r="DD117" i="8"/>
  <c r="DI117" i="8"/>
  <c r="DN117" i="8"/>
  <c r="CY117" i="8"/>
  <c r="DB117" i="8"/>
  <c r="DM117" i="8"/>
  <c r="DH121" i="8"/>
  <c r="DM122" i="8"/>
  <c r="DL124" i="8"/>
  <c r="DA124" i="8"/>
  <c r="DK124" i="8"/>
  <c r="DD124" i="8"/>
  <c r="DM124" i="8"/>
  <c r="DC124" i="8"/>
  <c r="DB124" i="8"/>
  <c r="CY124" i="8"/>
  <c r="DN129" i="8"/>
  <c r="DD129" i="8"/>
  <c r="DM129" i="8"/>
  <c r="DI129" i="8"/>
  <c r="DC129" i="8"/>
  <c r="CY129" i="8"/>
  <c r="DL129" i="8"/>
  <c r="DN131" i="8"/>
  <c r="DD131" i="8"/>
  <c r="DM131" i="8"/>
  <c r="DI131" i="8"/>
  <c r="DC131" i="8"/>
  <c r="CY131" i="8"/>
  <c r="DK131" i="8"/>
  <c r="DB131" i="8"/>
  <c r="AX131" i="8" s="1"/>
  <c r="DA131" i="8"/>
  <c r="DN136" i="8"/>
  <c r="DD136" i="8"/>
  <c r="DM136" i="8"/>
  <c r="DI136" i="8"/>
  <c r="DC136" i="8"/>
  <c r="CY136" i="8"/>
  <c r="AX136" i="8" s="1"/>
  <c r="DA136" i="8"/>
  <c r="DN137" i="8"/>
  <c r="DD137" i="8"/>
  <c r="DM137" i="8"/>
  <c r="DI137" i="8"/>
  <c r="DC137" i="8"/>
  <c r="CY137" i="8"/>
  <c r="DL137" i="8"/>
  <c r="DN139" i="8"/>
  <c r="DD139" i="8"/>
  <c r="DM139" i="8"/>
  <c r="DI139" i="8"/>
  <c r="DC139" i="8"/>
  <c r="CY139" i="8"/>
  <c r="DK139" i="8"/>
  <c r="DB139" i="8"/>
  <c r="DA139" i="8"/>
  <c r="DJ181" i="8"/>
  <c r="DA181" i="8"/>
  <c r="DI181" i="8"/>
  <c r="CZ181" i="8"/>
  <c r="DC181" i="8"/>
  <c r="DM181" i="8"/>
  <c r="CY181" i="8"/>
  <c r="DH181" i="8"/>
  <c r="CX181" i="8"/>
  <c r="DE12" i="8"/>
  <c r="DL15" i="8"/>
  <c r="DB19" i="8"/>
  <c r="DO21" i="8"/>
  <c r="DE21" i="8"/>
  <c r="DN21" i="8"/>
  <c r="DD21" i="8"/>
  <c r="AY21" i="8" s="1"/>
  <c r="AY22" i="8"/>
  <c r="DO25" i="8"/>
  <c r="DE25" i="8"/>
  <c r="DN25" i="8"/>
  <c r="DD25" i="8"/>
  <c r="AY25" i="8" s="1"/>
  <c r="DB27" i="8"/>
  <c r="AY34" i="8"/>
  <c r="DB35" i="8"/>
  <c r="DA42" i="8"/>
  <c r="DK42" i="8"/>
  <c r="DB43" i="8"/>
  <c r="DB44" i="8"/>
  <c r="DN45" i="8"/>
  <c r="DD45" i="8"/>
  <c r="DM45" i="8"/>
  <c r="DC45" i="8"/>
  <c r="DO49" i="8"/>
  <c r="DN51" i="8"/>
  <c r="DC52" i="8"/>
  <c r="DE53" i="8"/>
  <c r="DK53" i="8"/>
  <c r="DM55" i="8"/>
  <c r="DE57" i="8"/>
  <c r="DB58" i="8"/>
  <c r="DM59" i="8"/>
  <c r="DA62" i="8"/>
  <c r="DO62" i="8"/>
  <c r="K68" i="8"/>
  <c r="DI13" i="8"/>
  <c r="DH15" i="8"/>
  <c r="DC19" i="8"/>
  <c r="DL19" i="8"/>
  <c r="DB20" i="8"/>
  <c r="DC23" i="8"/>
  <c r="DL23" i="8"/>
  <c r="DC27" i="8"/>
  <c r="DC31" i="8"/>
  <c r="DC35" i="8"/>
  <c r="D41" i="8"/>
  <c r="CY41" i="8"/>
  <c r="DB42" i="8"/>
  <c r="DL42" i="8"/>
  <c r="DC43" i="8"/>
  <c r="DN43" i="8"/>
  <c r="CX44" i="8"/>
  <c r="AY44" i="8" s="1"/>
  <c r="DC44" i="8"/>
  <c r="DK44" i="8"/>
  <c r="DA45" i="8"/>
  <c r="DK45" i="8"/>
  <c r="DH48" i="8"/>
  <c r="DB49" i="8"/>
  <c r="D50" i="8"/>
  <c r="CY50" i="8"/>
  <c r="DA51" i="8"/>
  <c r="DO51" i="8"/>
  <c r="DD52" i="8"/>
  <c r="CX56" i="8"/>
  <c r="DC56" i="8"/>
  <c r="DK56" i="8"/>
  <c r="CX58" i="8"/>
  <c r="AY58" i="8" s="1"/>
  <c r="DC58" i="8"/>
  <c r="DK58" i="8"/>
  <c r="CX61" i="8"/>
  <c r="F64" i="8"/>
  <c r="D64" i="8" s="1"/>
  <c r="DH61" i="8"/>
  <c r="D63" i="8"/>
  <c r="CY63" i="8"/>
  <c r="DB88" i="8"/>
  <c r="D89" i="8"/>
  <c r="AX90" i="8"/>
  <c r="DB90" i="8"/>
  <c r="D91" i="8"/>
  <c r="DB92" i="8"/>
  <c r="DL94" i="8"/>
  <c r="DM96" i="8"/>
  <c r="DI96" i="8"/>
  <c r="DC96" i="8"/>
  <c r="CY96" i="8"/>
  <c r="DB96" i="8"/>
  <c r="AX96" i="8" s="1"/>
  <c r="DN96" i="8"/>
  <c r="DA96" i="8"/>
  <c r="DC97" i="8"/>
  <c r="DM101" i="8"/>
  <c r="DI101" i="8"/>
  <c r="DC101" i="8"/>
  <c r="CY101" i="8"/>
  <c r="DL101" i="8"/>
  <c r="DK101" i="8"/>
  <c r="DD101" i="8"/>
  <c r="DB101" i="8"/>
  <c r="DN101" i="8"/>
  <c r="DM105" i="8"/>
  <c r="DI105" i="8"/>
  <c r="DC105" i="8"/>
  <c r="CY105" i="8"/>
  <c r="DL105" i="8"/>
  <c r="DK105" i="8"/>
  <c r="DD105" i="8"/>
  <c r="DB105" i="8"/>
  <c r="DN105" i="8"/>
  <c r="DN109" i="8"/>
  <c r="DD109" i="8"/>
  <c r="DM109" i="8"/>
  <c r="DI109" i="8"/>
  <c r="DC109" i="8"/>
  <c r="CY109" i="8"/>
  <c r="DL109" i="8"/>
  <c r="DB109" i="8"/>
  <c r="DK109" i="8"/>
  <c r="DN112" i="8"/>
  <c r="DD112" i="8"/>
  <c r="DM112" i="8"/>
  <c r="DI112" i="8"/>
  <c r="DC112" i="8"/>
  <c r="CY112" i="8"/>
  <c r="DA112" i="8"/>
  <c r="AX112" i="8" s="1"/>
  <c r="DN113" i="8"/>
  <c r="DD113" i="8"/>
  <c r="DM113" i="8"/>
  <c r="DI113" i="8"/>
  <c r="DC113" i="8"/>
  <c r="CY113" i="8"/>
  <c r="AX113" i="8" s="1"/>
  <c r="DL113" i="8"/>
  <c r="DB116" i="8"/>
  <c r="DH118" i="8"/>
  <c r="CX118" i="8"/>
  <c r="D119" i="8"/>
  <c r="DL120" i="8"/>
  <c r="DA120" i="8"/>
  <c r="DK120" i="8"/>
  <c r="DD120" i="8"/>
  <c r="DI120" i="8"/>
  <c r="DN120" i="8"/>
  <c r="CY120" i="8"/>
  <c r="DB120" i="8"/>
  <c r="DM120" i="8"/>
  <c r="DN125" i="8"/>
  <c r="DC125" i="8"/>
  <c r="CY125" i="8"/>
  <c r="DM125" i="8"/>
  <c r="DI125" i="8"/>
  <c r="DB125" i="8"/>
  <c r="DL125" i="8"/>
  <c r="DD125" i="8"/>
  <c r="DB128" i="8"/>
  <c r="AX129" i="8"/>
  <c r="DB129" i="8"/>
  <c r="DK129" i="8"/>
  <c r="DN132" i="8"/>
  <c r="DD132" i="8"/>
  <c r="DM132" i="8"/>
  <c r="DI132" i="8"/>
  <c r="DC132" i="8"/>
  <c r="CY132" i="8"/>
  <c r="DA132" i="8"/>
  <c r="DN133" i="8"/>
  <c r="DD133" i="8"/>
  <c r="DM133" i="8"/>
  <c r="DI133" i="8"/>
  <c r="DC133" i="8"/>
  <c r="CY133" i="8"/>
  <c r="AX133" i="8" s="1"/>
  <c r="DL133" i="8"/>
  <c r="DB136" i="8"/>
  <c r="DK136" i="8"/>
  <c r="DB137" i="8"/>
  <c r="AX137" i="8" s="1"/>
  <c r="DK137" i="8"/>
  <c r="DN140" i="8"/>
  <c r="DD140" i="8"/>
  <c r="DM140" i="8"/>
  <c r="DI140" i="8"/>
  <c r="DC140" i="8"/>
  <c r="CY140" i="8"/>
  <c r="DA140" i="8"/>
  <c r="DK181" i="8"/>
  <c r="DM19" i="8"/>
  <c r="DM23" i="8"/>
  <c r="DO27" i="8"/>
  <c r="DE27" i="8"/>
  <c r="AY27" i="8" s="1"/>
  <c r="DN27" i="8"/>
  <c r="DD27" i="8"/>
  <c r="DO31" i="8"/>
  <c r="DE31" i="8"/>
  <c r="DN31" i="8"/>
  <c r="DD31" i="8"/>
  <c r="DM31" i="8"/>
  <c r="DO35" i="8"/>
  <c r="DE35" i="8"/>
  <c r="DN35" i="8"/>
  <c r="DD35" i="8"/>
  <c r="AY35" i="8" s="1"/>
  <c r="DH41" i="8"/>
  <c r="DE49" i="8"/>
  <c r="DK49" i="8"/>
  <c r="DH50" i="8"/>
  <c r="DL52" i="8"/>
  <c r="DL56" i="8"/>
  <c r="DL58" i="8"/>
  <c r="DM62" i="8"/>
  <c r="DD62" i="8"/>
  <c r="DL62" i="8"/>
  <c r="DC62" i="8"/>
  <c r="DH63" i="8"/>
  <c r="DH89" i="8"/>
  <c r="DM95" i="8"/>
  <c r="DI95" i="8"/>
  <c r="DC95" i="8"/>
  <c r="CY95" i="8"/>
  <c r="DB95" i="8"/>
  <c r="DN95" i="8"/>
  <c r="DA95" i="8"/>
  <c r="AX95" i="8" s="1"/>
  <c r="DM102" i="8"/>
  <c r="DI102" i="8"/>
  <c r="DC102" i="8"/>
  <c r="AX102" i="8" s="1"/>
  <c r="CY102" i="8"/>
  <c r="DL102" i="8"/>
  <c r="DK102" i="8"/>
  <c r="DD102" i="8"/>
  <c r="DB102" i="8"/>
  <c r="DM106" i="8"/>
  <c r="DI106" i="8"/>
  <c r="DC106" i="8"/>
  <c r="CY106" i="8"/>
  <c r="AX106" i="8" s="1"/>
  <c r="DL106" i="8"/>
  <c r="DK106" i="8"/>
  <c r="DD106" i="8"/>
  <c r="DB106" i="8"/>
  <c r="DN106" i="8"/>
  <c r="CX119" i="8"/>
  <c r="DH119" i="8"/>
  <c r="CY122" i="8"/>
  <c r="AX122" i="8" s="1"/>
  <c r="DN130" i="8"/>
  <c r="DD130" i="8"/>
  <c r="DM130" i="8"/>
  <c r="DI130" i="8"/>
  <c r="DC130" i="8"/>
  <c r="CY130" i="8"/>
  <c r="DL130" i="8"/>
  <c r="DK130" i="8"/>
  <c r="DB130" i="8"/>
  <c r="AX130" i="8" s="1"/>
  <c r="DN138" i="8"/>
  <c r="DD138" i="8"/>
  <c r="DM138" i="8"/>
  <c r="DI138" i="8"/>
  <c r="DC138" i="8"/>
  <c r="CY138" i="8"/>
  <c r="AX138" i="8" s="1"/>
  <c r="DL138" i="8"/>
  <c r="DK138" i="8"/>
  <c r="DB138" i="8"/>
  <c r="DH163" i="8"/>
  <c r="CX163" i="8"/>
  <c r="AX163" i="8" s="1"/>
  <c r="DK163" i="8"/>
  <c r="DA163" i="8"/>
  <c r="CY163" i="8"/>
  <c r="DJ163" i="8"/>
  <c r="DI163" i="8"/>
  <c r="CZ163" i="8"/>
  <c r="DL193" i="8"/>
  <c r="DH193" i="8"/>
  <c r="CZ193" i="8"/>
  <c r="DM193" i="8"/>
  <c r="DC193" i="8"/>
  <c r="CX193" i="8"/>
  <c r="DK193" i="8"/>
  <c r="DB193" i="8"/>
  <c r="DA193" i="8"/>
  <c r="CY193" i="8"/>
  <c r="DJ193" i="8"/>
  <c r="DI193" i="8"/>
  <c r="DB228" i="8"/>
  <c r="CX228" i="8"/>
  <c r="AY228" i="8" s="1"/>
  <c r="DK228" i="8"/>
  <c r="CY228" i="8"/>
  <c r="DL228" i="8"/>
  <c r="DA228" i="8"/>
  <c r="DI228" i="8"/>
  <c r="DH228" i="8"/>
  <c r="DO13" i="8"/>
  <c r="DK13" i="8"/>
  <c r="DB13" i="8"/>
  <c r="DN13" i="8"/>
  <c r="DE13" i="8"/>
  <c r="AY13" i="8" s="1"/>
  <c r="DA13" i="8"/>
  <c r="DL13" i="8"/>
  <c r="DM20" i="8"/>
  <c r="DO24" i="8"/>
  <c r="DE24" i="8"/>
  <c r="DN24" i="8"/>
  <c r="DD24" i="8"/>
  <c r="DO28" i="8"/>
  <c r="DE28" i="8"/>
  <c r="DN28" i="8"/>
  <c r="DD28" i="8"/>
  <c r="DM28" i="8"/>
  <c r="DO32" i="8"/>
  <c r="DE32" i="8"/>
  <c r="DN32" i="8"/>
  <c r="DD32" i="8"/>
  <c r="D36" i="8"/>
  <c r="DO56" i="8"/>
  <c r="F60" i="8"/>
  <c r="DK88" i="8"/>
  <c r="DA88" i="8"/>
  <c r="DN88" i="8"/>
  <c r="DD88" i="8"/>
  <c r="DK90" i="8"/>
  <c r="DA90" i="8"/>
  <c r="DN90" i="8"/>
  <c r="DD90" i="8"/>
  <c r="DK92" i="8"/>
  <c r="DL92" i="8"/>
  <c r="DA92" i="8"/>
  <c r="AX92" i="8" s="1"/>
  <c r="DD92" i="8"/>
  <c r="DM92" i="8"/>
  <c r="DM99" i="8"/>
  <c r="DI99" i="8"/>
  <c r="DC99" i="8"/>
  <c r="CY99" i="8"/>
  <c r="DL99" i="8"/>
  <c r="DK99" i="8"/>
  <c r="DD99" i="8"/>
  <c r="DB99" i="8"/>
  <c r="DM103" i="8"/>
  <c r="DI103" i="8"/>
  <c r="DC103" i="8"/>
  <c r="CY103" i="8"/>
  <c r="DL103" i="8"/>
  <c r="DK103" i="8"/>
  <c r="DD103" i="8"/>
  <c r="DB103" i="8"/>
  <c r="DM107" i="8"/>
  <c r="DI107" i="8"/>
  <c r="DC107" i="8"/>
  <c r="CY107" i="8"/>
  <c r="DL107" i="8"/>
  <c r="DK107" i="8"/>
  <c r="DD107" i="8"/>
  <c r="DB107" i="8"/>
  <c r="DA110" i="8"/>
  <c r="DN111" i="8"/>
  <c r="DD111" i="8"/>
  <c r="DM111" i="8"/>
  <c r="DI111" i="8"/>
  <c r="DC111" i="8"/>
  <c r="CY111" i="8"/>
  <c r="DK111" i="8"/>
  <c r="DB111" i="8"/>
  <c r="DA111" i="8"/>
  <c r="DN116" i="8"/>
  <c r="DD116" i="8"/>
  <c r="DM116" i="8"/>
  <c r="DI116" i="8"/>
  <c r="DC116" i="8"/>
  <c r="CY116" i="8"/>
  <c r="DA116" i="8"/>
  <c r="AX116" i="8" s="1"/>
  <c r="AX120" i="8"/>
  <c r="DN128" i="8"/>
  <c r="DD128" i="8"/>
  <c r="DM128" i="8"/>
  <c r="DI128" i="8"/>
  <c r="DC128" i="8"/>
  <c r="CY128" i="8"/>
  <c r="DA128" i="8"/>
  <c r="AX128" i="8" s="1"/>
  <c r="DM12" i="8"/>
  <c r="DD12" i="8"/>
  <c r="DL12" i="8"/>
  <c r="DC12" i="8"/>
  <c r="DK12" i="8"/>
  <c r="DH13" i="8"/>
  <c r="DM13" i="8"/>
  <c r="DO15" i="8"/>
  <c r="DK15" i="8"/>
  <c r="DB15" i="8"/>
  <c r="DN15" i="8"/>
  <c r="DE15" i="8"/>
  <c r="DA15" i="8"/>
  <c r="DM21" i="8"/>
  <c r="DB23" i="8"/>
  <c r="DM25" i="8"/>
  <c r="DO29" i="8"/>
  <c r="DE29" i="8"/>
  <c r="DN29" i="8"/>
  <c r="DD29" i="8"/>
  <c r="DM29" i="8"/>
  <c r="DB31" i="8"/>
  <c r="DO33" i="8"/>
  <c r="DE33" i="8"/>
  <c r="DN33" i="8"/>
  <c r="DD33" i="8"/>
  <c r="DM33" i="8"/>
  <c r="CX41" i="8"/>
  <c r="DM43" i="8"/>
  <c r="E54" i="8"/>
  <c r="DA49" i="8"/>
  <c r="DI52" i="8"/>
  <c r="DM53" i="8"/>
  <c r="DD53" i="8"/>
  <c r="DL53" i="8"/>
  <c r="DC53" i="8"/>
  <c r="D60" i="8"/>
  <c r="DL55" i="8"/>
  <c r="DC55" i="8"/>
  <c r="DO55" i="8"/>
  <c r="DK55" i="8"/>
  <c r="DB55" i="8"/>
  <c r="DE55" i="8"/>
  <c r="DB56" i="8"/>
  <c r="AY56" i="8" s="1"/>
  <c r="DL57" i="8"/>
  <c r="DC57" i="8"/>
  <c r="DO57" i="8"/>
  <c r="DK57" i="8"/>
  <c r="DB57" i="8"/>
  <c r="DM57" i="8"/>
  <c r="DL59" i="8"/>
  <c r="DC59" i="8"/>
  <c r="DO59" i="8"/>
  <c r="DK59" i="8"/>
  <c r="DB59" i="8"/>
  <c r="DE59" i="8"/>
  <c r="DO61" i="8"/>
  <c r="DK61" i="8"/>
  <c r="DB61" i="8"/>
  <c r="DN61" i="8"/>
  <c r="DE61" i="8"/>
  <c r="DA61" i="8"/>
  <c r="DL61" i="8"/>
  <c r="K76" i="8"/>
  <c r="DM88" i="8"/>
  <c r="DM90" i="8"/>
  <c r="DN92" i="8"/>
  <c r="DD94" i="8"/>
  <c r="DK94" i="8"/>
  <c r="DL95" i="8"/>
  <c r="DK97" i="8"/>
  <c r="DD97" i="8"/>
  <c r="DB97" i="8"/>
  <c r="DN97" i="8"/>
  <c r="DI97" i="8"/>
  <c r="DA97" i="8"/>
  <c r="AX97" i="8" s="1"/>
  <c r="DL97" i="8"/>
  <c r="DM100" i="8"/>
  <c r="DI100" i="8"/>
  <c r="DC100" i="8"/>
  <c r="CY100" i="8"/>
  <c r="DL100" i="8"/>
  <c r="DK100" i="8"/>
  <c r="DD100" i="8"/>
  <c r="DB100" i="8"/>
  <c r="DN100" i="8"/>
  <c r="DM104" i="8"/>
  <c r="DI104" i="8"/>
  <c r="DC104" i="8"/>
  <c r="CY104" i="8"/>
  <c r="DL104" i="8"/>
  <c r="DK104" i="8"/>
  <c r="DD104" i="8"/>
  <c r="DB104" i="8"/>
  <c r="DN104" i="8"/>
  <c r="DM108" i="8"/>
  <c r="DI108" i="8"/>
  <c r="DC108" i="8"/>
  <c r="CY108" i="8"/>
  <c r="DL108" i="8"/>
  <c r="DK108" i="8"/>
  <c r="DD108" i="8"/>
  <c r="DB108" i="8"/>
  <c r="DN108" i="8"/>
  <c r="DL111" i="8"/>
  <c r="DN114" i="8"/>
  <c r="DD114" i="8"/>
  <c r="DM114" i="8"/>
  <c r="DI114" i="8"/>
  <c r="DC114" i="8"/>
  <c r="CY114" i="8"/>
  <c r="DL114" i="8"/>
  <c r="DK114" i="8"/>
  <c r="DB114" i="8"/>
  <c r="DC117" i="8"/>
  <c r="DC122" i="8"/>
  <c r="DN122" i="8"/>
  <c r="DN124" i="8"/>
  <c r="DN126" i="8"/>
  <c r="DD126" i="8"/>
  <c r="DM126" i="8"/>
  <c r="DI126" i="8"/>
  <c r="DC126" i="8"/>
  <c r="CY126" i="8"/>
  <c r="DL126" i="8"/>
  <c r="DK126" i="8"/>
  <c r="DB126" i="8"/>
  <c r="DA129" i="8"/>
  <c r="DL131" i="8"/>
  <c r="AX132" i="8"/>
  <c r="DN134" i="8"/>
  <c r="DD134" i="8"/>
  <c r="DM134" i="8"/>
  <c r="DI134" i="8"/>
  <c r="DC134" i="8"/>
  <c r="CY134" i="8"/>
  <c r="DL134" i="8"/>
  <c r="DK134" i="8"/>
  <c r="DB134" i="8"/>
  <c r="DA137" i="8"/>
  <c r="DL139" i="8"/>
  <c r="AX140" i="8"/>
  <c r="CY148" i="8"/>
  <c r="CX148" i="8"/>
  <c r="DI148" i="8"/>
  <c r="DH148" i="8"/>
  <c r="DL192" i="8"/>
  <c r="DH192" i="8"/>
  <c r="CZ192" i="8"/>
  <c r="DI192" i="8"/>
  <c r="CY192" i="8"/>
  <c r="DM192" i="8"/>
  <c r="DC192" i="8"/>
  <c r="CX192" i="8"/>
  <c r="DK192" i="8"/>
  <c r="DJ192" i="8"/>
  <c r="DB192" i="8"/>
  <c r="DA192" i="8"/>
  <c r="DL194" i="8"/>
  <c r="DH194" i="8"/>
  <c r="CZ194" i="8"/>
  <c r="DK194" i="8"/>
  <c r="DB194" i="8"/>
  <c r="DJ194" i="8"/>
  <c r="DA194" i="8"/>
  <c r="DC194" i="8"/>
  <c r="CY194" i="8"/>
  <c r="DI194" i="8"/>
  <c r="CX194" i="8"/>
  <c r="AX194" i="8" s="1"/>
  <c r="F141" i="8"/>
  <c r="CX141" i="8" s="1"/>
  <c r="DK147" i="8"/>
  <c r="DA147" i="8"/>
  <c r="AY147" i="8" s="1"/>
  <c r="DN147" i="8"/>
  <c r="DD147" i="8"/>
  <c r="DL149" i="8"/>
  <c r="DK151" i="8"/>
  <c r="DJ168" i="8"/>
  <c r="DB168" i="8"/>
  <c r="CX168" i="8"/>
  <c r="DM168" i="8"/>
  <c r="DI168" i="8"/>
  <c r="DA168" i="8"/>
  <c r="DH168" i="8"/>
  <c r="DC168" i="8"/>
  <c r="CZ201" i="8"/>
  <c r="DK201" i="8"/>
  <c r="CX201" i="8"/>
  <c r="AH201" i="8" s="1"/>
  <c r="CW260" i="8"/>
  <c r="D260" i="8"/>
  <c r="DG260" i="8"/>
  <c r="DK284" i="8"/>
  <c r="CY284" i="8"/>
  <c r="DA284" i="8"/>
  <c r="AY284" i="8" s="1"/>
  <c r="DL284" i="8"/>
  <c r="DB284" i="8"/>
  <c r="DI284" i="8"/>
  <c r="DH284" i="8"/>
  <c r="CX284" i="8"/>
  <c r="DK292" i="8"/>
  <c r="CY292" i="8"/>
  <c r="AY292" i="8" s="1"/>
  <c r="DA292" i="8"/>
  <c r="DL292" i="8"/>
  <c r="DB292" i="8"/>
  <c r="DI292" i="8"/>
  <c r="DH292" i="8"/>
  <c r="CX292" i="8"/>
  <c r="CW312" i="8"/>
  <c r="DH312" i="8"/>
  <c r="CV312" i="8"/>
  <c r="DG312" i="8"/>
  <c r="CY12" i="8"/>
  <c r="AY12" i="8" s="1"/>
  <c r="CY14" i="8"/>
  <c r="AY14" i="8" s="1"/>
  <c r="CY19" i="8"/>
  <c r="AY19" i="8" s="1"/>
  <c r="DI19" i="8"/>
  <c r="CY20" i="8"/>
  <c r="AY20" i="8" s="1"/>
  <c r="CY21" i="8"/>
  <c r="CY22" i="8"/>
  <c r="CY23" i="8"/>
  <c r="AY23" i="8" s="1"/>
  <c r="CY24" i="8"/>
  <c r="AY24" i="8" s="1"/>
  <c r="CY25" i="8"/>
  <c r="CY26" i="8"/>
  <c r="AY26" i="8" s="1"/>
  <c r="CY27" i="8"/>
  <c r="CY28" i="8"/>
  <c r="AY28" i="8" s="1"/>
  <c r="CY29" i="8"/>
  <c r="AY29" i="8" s="1"/>
  <c r="CY30" i="8"/>
  <c r="CY31" i="8"/>
  <c r="AY31" i="8" s="1"/>
  <c r="CY32" i="8"/>
  <c r="AY32" i="8" s="1"/>
  <c r="CY33" i="8"/>
  <c r="AY33" i="8" s="1"/>
  <c r="CY34" i="8"/>
  <c r="CY35" i="8"/>
  <c r="CX42" i="8"/>
  <c r="AY42" i="8" s="1"/>
  <c r="DH42" i="8"/>
  <c r="CX45" i="8"/>
  <c r="DH45" i="8"/>
  <c r="CY47" i="8"/>
  <c r="AY47" i="8" s="1"/>
  <c r="D48" i="8"/>
  <c r="CY49" i="8"/>
  <c r="AY49" i="8" s="1"/>
  <c r="CY51" i="8"/>
  <c r="CY53" i="8"/>
  <c r="AY53" i="8" s="1"/>
  <c r="CX55" i="8"/>
  <c r="CX57" i="8"/>
  <c r="CX59" i="8"/>
  <c r="CY62" i="8"/>
  <c r="AY62" i="8" s="1"/>
  <c r="D93" i="8"/>
  <c r="DH93" i="8"/>
  <c r="AX110" i="8"/>
  <c r="AX114" i="8"/>
  <c r="D123" i="8"/>
  <c r="AX126" i="8"/>
  <c r="AX134" i="8"/>
  <c r="DM147" i="8"/>
  <c r="DI151" i="8"/>
  <c r="CY151" i="8"/>
  <c r="DH151" i="8"/>
  <c r="DD151" i="8"/>
  <c r="DM153" i="8"/>
  <c r="DC153" i="8"/>
  <c r="DB153" i="8"/>
  <c r="DN153" i="8"/>
  <c r="DA153" i="8"/>
  <c r="CY168" i="8"/>
  <c r="D177" i="8"/>
  <c r="DB224" i="8"/>
  <c r="CX224" i="8"/>
  <c r="DK224" i="8"/>
  <c r="CY224" i="8"/>
  <c r="DL224" i="8"/>
  <c r="DA224" i="8"/>
  <c r="DH224" i="8"/>
  <c r="DB229" i="8"/>
  <c r="CX229" i="8"/>
  <c r="DK229" i="8"/>
  <c r="CY229" i="8"/>
  <c r="DH229" i="8"/>
  <c r="DL229" i="8"/>
  <c r="DA229" i="8"/>
  <c r="AY229" i="8" s="1"/>
  <c r="DI229" i="8"/>
  <c r="DB233" i="8"/>
  <c r="CX233" i="8"/>
  <c r="AY233" i="8" s="1"/>
  <c r="DK233" i="8"/>
  <c r="CY233" i="8"/>
  <c r="DH233" i="8"/>
  <c r="DL233" i="8"/>
  <c r="DA233" i="8"/>
  <c r="DI255" i="8"/>
  <c r="CY255" i="8"/>
  <c r="DH255" i="8"/>
  <c r="CX255" i="8"/>
  <c r="DA255" i="8"/>
  <c r="DB255" i="8"/>
  <c r="DK255" i="8"/>
  <c r="DL147" i="8"/>
  <c r="DK149" i="8"/>
  <c r="DA149" i="8"/>
  <c r="AY149" i="8" s="1"/>
  <c r="DN149" i="8"/>
  <c r="DD149" i="8"/>
  <c r="DM151" i="8"/>
  <c r="DC151" i="8"/>
  <c r="DB151" i="8"/>
  <c r="DN151" i="8"/>
  <c r="DA151" i="8"/>
  <c r="DN154" i="8"/>
  <c r="DD154" i="8"/>
  <c r="DM154" i="8"/>
  <c r="DC154" i="8"/>
  <c r="AY154" i="8" s="1"/>
  <c r="DL154" i="8"/>
  <c r="DK154" i="8"/>
  <c r="DB154" i="8"/>
  <c r="DL168" i="8"/>
  <c r="DH247" i="8"/>
  <c r="CX247" i="8"/>
  <c r="DB247" i="8"/>
  <c r="DI247" i="8"/>
  <c r="CY247" i="8"/>
  <c r="DL247" i="8"/>
  <c r="DK247" i="8"/>
  <c r="DA247" i="8"/>
  <c r="DK276" i="8"/>
  <c r="CY276" i="8"/>
  <c r="DA276" i="8"/>
  <c r="AY276" i="8" s="1"/>
  <c r="DL276" i="8"/>
  <c r="DB276" i="8"/>
  <c r="DI276" i="8"/>
  <c r="DH276" i="8"/>
  <c r="CX276" i="8"/>
  <c r="CY42" i="8"/>
  <c r="CY45" i="8"/>
  <c r="CY55" i="8"/>
  <c r="CY57" i="8"/>
  <c r="CY59" i="8"/>
  <c r="D98" i="8"/>
  <c r="AX111" i="8"/>
  <c r="D118" i="8"/>
  <c r="D121" i="8"/>
  <c r="AX124" i="8"/>
  <c r="AX139" i="8"/>
  <c r="D146" i="8"/>
  <c r="DB147" i="8"/>
  <c r="D148" i="8"/>
  <c r="DB149" i="8"/>
  <c r="D150" i="8"/>
  <c r="AY151" i="8"/>
  <c r="DM152" i="8"/>
  <c r="DC152" i="8"/>
  <c r="DB152" i="8"/>
  <c r="DN152" i="8"/>
  <c r="DA152" i="8"/>
  <c r="E155" i="8"/>
  <c r="CZ168" i="8"/>
  <c r="DM175" i="8"/>
  <c r="DH175" i="8"/>
  <c r="CY175" i="8"/>
  <c r="DK175" i="8"/>
  <c r="DC175" i="8"/>
  <c r="CX175" i="8"/>
  <c r="CZ175" i="8"/>
  <c r="DJ175" i="8"/>
  <c r="DK178" i="8"/>
  <c r="DC178" i="8"/>
  <c r="CY178" i="8"/>
  <c r="DJ178" i="8"/>
  <c r="DB178" i="8"/>
  <c r="CX178" i="8"/>
  <c r="DI178" i="8"/>
  <c r="DH178" i="8"/>
  <c r="DL178" i="8"/>
  <c r="DK183" i="8"/>
  <c r="DC183" i="8"/>
  <c r="DI183" i="8"/>
  <c r="CY183" i="8"/>
  <c r="DH183" i="8"/>
  <c r="CX183" i="8"/>
  <c r="CZ183" i="8"/>
  <c r="DM183" i="8"/>
  <c r="DI245" i="8"/>
  <c r="CY245" i="8"/>
  <c r="AY245" i="8" s="1"/>
  <c r="DK245" i="8"/>
  <c r="DA245" i="8"/>
  <c r="DH245" i="8"/>
  <c r="DB245" i="8"/>
  <c r="DL245" i="8"/>
  <c r="DI160" i="8"/>
  <c r="CY160" i="8"/>
  <c r="DH160" i="8"/>
  <c r="CX160" i="8"/>
  <c r="DJ160" i="8"/>
  <c r="DK165" i="8"/>
  <c r="DC165" i="8"/>
  <c r="CY165" i="8"/>
  <c r="DJ165" i="8"/>
  <c r="DB165" i="8"/>
  <c r="CX165" i="8"/>
  <c r="DH165" i="8"/>
  <c r="DL166" i="8"/>
  <c r="DH166" i="8"/>
  <c r="CZ166" i="8"/>
  <c r="DK166" i="8"/>
  <c r="DC166" i="8"/>
  <c r="CY166" i="8"/>
  <c r="AX166" i="8" s="1"/>
  <c r="DB166" i="8"/>
  <c r="DM167" i="8"/>
  <c r="DI167" i="8"/>
  <c r="DA167" i="8"/>
  <c r="DL167" i="8"/>
  <c r="DH167" i="8"/>
  <c r="CZ167" i="8"/>
  <c r="AX167" i="8" s="1"/>
  <c r="DB167" i="8"/>
  <c r="DK169" i="8"/>
  <c r="DC169" i="8"/>
  <c r="CY169" i="8"/>
  <c r="DJ169" i="8"/>
  <c r="DB169" i="8"/>
  <c r="CX169" i="8"/>
  <c r="DH169" i="8"/>
  <c r="DL170" i="8"/>
  <c r="DH170" i="8"/>
  <c r="CZ170" i="8"/>
  <c r="DK170" i="8"/>
  <c r="DC170" i="8"/>
  <c r="AX170" i="8" s="1"/>
  <c r="CY170" i="8"/>
  <c r="DB170" i="8"/>
  <c r="DJ171" i="8"/>
  <c r="DA171" i="8"/>
  <c r="AX171" i="8" s="1"/>
  <c r="DI171" i="8"/>
  <c r="CZ171" i="8"/>
  <c r="DC171" i="8"/>
  <c r="DL172" i="8"/>
  <c r="DH172" i="8"/>
  <c r="CZ172" i="8"/>
  <c r="DK172" i="8"/>
  <c r="DC172" i="8"/>
  <c r="CY172" i="8"/>
  <c r="AX172" i="8" s="1"/>
  <c r="DB172" i="8"/>
  <c r="DJ173" i="8"/>
  <c r="DA173" i="8"/>
  <c r="AX173" i="8" s="1"/>
  <c r="DI173" i="8"/>
  <c r="CZ173" i="8"/>
  <c r="DC173" i="8"/>
  <c r="DI174" i="8"/>
  <c r="CZ174" i="8"/>
  <c r="DM174" i="8"/>
  <c r="DH174" i="8"/>
  <c r="CY174" i="8"/>
  <c r="AX174" i="8" s="1"/>
  <c r="DC174" i="8"/>
  <c r="D179" i="8"/>
  <c r="DL188" i="8"/>
  <c r="DB188" i="8"/>
  <c r="DK188" i="8"/>
  <c r="CX188" i="8"/>
  <c r="DH188" i="8"/>
  <c r="DM188" i="8"/>
  <c r="DI195" i="8"/>
  <c r="CZ195" i="8"/>
  <c r="DK195" i="8"/>
  <c r="DA195" i="8"/>
  <c r="DJ195" i="8"/>
  <c r="CY195" i="8"/>
  <c r="CX195" i="8"/>
  <c r="DK196" i="8"/>
  <c r="DC196" i="8"/>
  <c r="CX196" i="8"/>
  <c r="AX196" i="8" s="1"/>
  <c r="DH196" i="8"/>
  <c r="DM196" i="8"/>
  <c r="DA196" i="8"/>
  <c r="DI196" i="8"/>
  <c r="CX202" i="8"/>
  <c r="AH202" i="8" s="1"/>
  <c r="DK202" i="8"/>
  <c r="CZ204" i="8"/>
  <c r="DJ204" i="8"/>
  <c r="DK204" i="8"/>
  <c r="CX204" i="8"/>
  <c r="AH204" i="8" s="1"/>
  <c r="DB220" i="8"/>
  <c r="CX220" i="8"/>
  <c r="DK220" i="8"/>
  <c r="CY220" i="8"/>
  <c r="DL220" i="8"/>
  <c r="DA220" i="8"/>
  <c r="DB225" i="8"/>
  <c r="CX225" i="8"/>
  <c r="AY225" i="8" s="1"/>
  <c r="DK225" i="8"/>
  <c r="CY225" i="8"/>
  <c r="DH225" i="8"/>
  <c r="DL225" i="8"/>
  <c r="DA225" i="8"/>
  <c r="DB236" i="8"/>
  <c r="CX236" i="8"/>
  <c r="DK236" i="8"/>
  <c r="CY236" i="8"/>
  <c r="DL236" i="8"/>
  <c r="DA236" i="8"/>
  <c r="D240" i="8"/>
  <c r="DI242" i="8"/>
  <c r="DA242" i="8"/>
  <c r="DK242" i="8"/>
  <c r="DB242" i="8"/>
  <c r="DL242" i="8"/>
  <c r="CX242" i="8"/>
  <c r="AY242" i="8" s="1"/>
  <c r="DH242" i="8"/>
  <c r="DL243" i="8"/>
  <c r="CX243" i="8"/>
  <c r="AY243" i="8" s="1"/>
  <c r="DH243" i="8"/>
  <c r="CY243" i="8"/>
  <c r="DB243" i="8"/>
  <c r="DA243" i="8"/>
  <c r="DI246" i="8"/>
  <c r="CY246" i="8"/>
  <c r="DK246" i="8"/>
  <c r="DA246" i="8"/>
  <c r="DH246" i="8"/>
  <c r="DB246" i="8"/>
  <c r="CX246" i="8"/>
  <c r="DI254" i="8"/>
  <c r="CY254" i="8"/>
  <c r="DH254" i="8"/>
  <c r="CX254" i="8"/>
  <c r="DL254" i="8"/>
  <c r="DA254" i="8"/>
  <c r="DK254" i="8"/>
  <c r="DB254" i="8"/>
  <c r="CW264" i="8"/>
  <c r="D264" i="8"/>
  <c r="DG264" i="8"/>
  <c r="CW269" i="8"/>
  <c r="DG269" i="8"/>
  <c r="DM162" i="8"/>
  <c r="DH162" i="8"/>
  <c r="CY162" i="8"/>
  <c r="DK162" i="8"/>
  <c r="DC162" i="8"/>
  <c r="CX162" i="8"/>
  <c r="DI162" i="8"/>
  <c r="D182" i="8"/>
  <c r="DI185" i="8"/>
  <c r="CZ185" i="8"/>
  <c r="DH185" i="8"/>
  <c r="CX185" i="8"/>
  <c r="AX185" i="8" s="1"/>
  <c r="DM185" i="8"/>
  <c r="DC185" i="8"/>
  <c r="DJ185" i="8"/>
  <c r="DL187" i="8"/>
  <c r="DB187" i="8"/>
  <c r="DC187" i="8"/>
  <c r="DM187" i="8"/>
  <c r="DA187" i="8"/>
  <c r="CX187" i="8"/>
  <c r="AX187" i="8" s="1"/>
  <c r="DC189" i="8"/>
  <c r="DH189" i="8"/>
  <c r="DA189" i="8"/>
  <c r="CX189" i="8"/>
  <c r="AX189" i="8" s="1"/>
  <c r="DB221" i="8"/>
  <c r="CX221" i="8"/>
  <c r="DK221" i="8"/>
  <c r="CY221" i="8"/>
  <c r="AY221" i="8" s="1"/>
  <c r="DH221" i="8"/>
  <c r="DL221" i="8"/>
  <c r="DA221" i="8"/>
  <c r="DB232" i="8"/>
  <c r="CX232" i="8"/>
  <c r="DK232" i="8"/>
  <c r="CY232" i="8"/>
  <c r="AY232" i="8" s="1"/>
  <c r="DL232" i="8"/>
  <c r="DA232" i="8"/>
  <c r="DB237" i="8"/>
  <c r="CX237" i="8"/>
  <c r="AY237" i="8" s="1"/>
  <c r="DK237" i="8"/>
  <c r="CY237" i="8"/>
  <c r="DH237" i="8"/>
  <c r="DL237" i="8"/>
  <c r="DA237" i="8"/>
  <c r="DI253" i="8"/>
  <c r="CY253" i="8"/>
  <c r="DH253" i="8"/>
  <c r="CX253" i="8"/>
  <c r="DK253" i="8"/>
  <c r="DL253" i="8"/>
  <c r="DB253" i="8"/>
  <c r="DA253" i="8"/>
  <c r="CY152" i="8"/>
  <c r="AY152" i="8" s="1"/>
  <c r="CY153" i="8"/>
  <c r="AY153" i="8" s="1"/>
  <c r="CY154" i="8"/>
  <c r="DL184" i="8"/>
  <c r="DH184" i="8"/>
  <c r="CZ184" i="8"/>
  <c r="CX184" i="8"/>
  <c r="DC184" i="8"/>
  <c r="DM184" i="8"/>
  <c r="DH190" i="8"/>
  <c r="CX190" i="8"/>
  <c r="DB190" i="8"/>
  <c r="DM190" i="8"/>
  <c r="DB219" i="8"/>
  <c r="CX219" i="8"/>
  <c r="DK219" i="8"/>
  <c r="CY219" i="8"/>
  <c r="DI219" i="8"/>
  <c r="DB223" i="8"/>
  <c r="CX223" i="8"/>
  <c r="DK223" i="8"/>
  <c r="CY223" i="8"/>
  <c r="DI223" i="8"/>
  <c r="DB227" i="8"/>
  <c r="CX227" i="8"/>
  <c r="AY227" i="8" s="1"/>
  <c r="DK227" i="8"/>
  <c r="CY227" i="8"/>
  <c r="DI227" i="8"/>
  <c r="DB231" i="8"/>
  <c r="CX231" i="8"/>
  <c r="AY231" i="8" s="1"/>
  <c r="DK231" i="8"/>
  <c r="CY231" i="8"/>
  <c r="DI231" i="8"/>
  <c r="DB235" i="8"/>
  <c r="CX235" i="8"/>
  <c r="DK235" i="8"/>
  <c r="CY235" i="8"/>
  <c r="DI235" i="8"/>
  <c r="DL239" i="8"/>
  <c r="CX239" i="8"/>
  <c r="DH239" i="8"/>
  <c r="CY239" i="8"/>
  <c r="DI239" i="8"/>
  <c r="DI244" i="8"/>
  <c r="DA244" i="8"/>
  <c r="AY244" i="8" s="1"/>
  <c r="DK244" i="8"/>
  <c r="DB244" i="8"/>
  <c r="DI250" i="8"/>
  <c r="CY250" i="8"/>
  <c r="DH250" i="8"/>
  <c r="CX250" i="8"/>
  <c r="DL250" i="8"/>
  <c r="DA250" i="8"/>
  <c r="CW258" i="8"/>
  <c r="D258" i="8"/>
  <c r="CW262" i="8"/>
  <c r="D262" i="8"/>
  <c r="CW266" i="8"/>
  <c r="D266" i="8"/>
  <c r="CY184" i="8"/>
  <c r="DI184" i="8"/>
  <c r="D186" i="8"/>
  <c r="DC190" i="8"/>
  <c r="D191" i="8"/>
  <c r="D203" i="8"/>
  <c r="DB222" i="8"/>
  <c r="CX222" i="8"/>
  <c r="DK222" i="8"/>
  <c r="CY222" i="8"/>
  <c r="DI222" i="8"/>
  <c r="DB226" i="8"/>
  <c r="CX226" i="8"/>
  <c r="AY226" i="8" s="1"/>
  <c r="DK226" i="8"/>
  <c r="CY226" i="8"/>
  <c r="DI226" i="8"/>
  <c r="DB230" i="8"/>
  <c r="CX230" i="8"/>
  <c r="AY230" i="8" s="1"/>
  <c r="DK230" i="8"/>
  <c r="CY230" i="8"/>
  <c r="DI230" i="8"/>
  <c r="DB234" i="8"/>
  <c r="CX234" i="8"/>
  <c r="DK234" i="8"/>
  <c r="CY234" i="8"/>
  <c r="DI234" i="8"/>
  <c r="DB238" i="8"/>
  <c r="CX238" i="8"/>
  <c r="DK238" i="8"/>
  <c r="CY238" i="8"/>
  <c r="DI238" i="8"/>
  <c r="DA239" i="8"/>
  <c r="DK239" i="8"/>
  <c r="DL241" i="8"/>
  <c r="CX241" i="8"/>
  <c r="DH241" i="8"/>
  <c r="CY241" i="8"/>
  <c r="DI241" i="8"/>
  <c r="DH244" i="8"/>
  <c r="CW268" i="8"/>
  <c r="DG268" i="8"/>
  <c r="DL271" i="8"/>
  <c r="DH271" i="8"/>
  <c r="DI271" i="8"/>
  <c r="DA271" i="8"/>
  <c r="CX271" i="8"/>
  <c r="DB271" i="8"/>
  <c r="DK271" i="8"/>
  <c r="CY271" i="8"/>
  <c r="AY271" i="8" s="1"/>
  <c r="DK274" i="8"/>
  <c r="DH274" i="8"/>
  <c r="DI274" i="8"/>
  <c r="DA274" i="8"/>
  <c r="CY274" i="8"/>
  <c r="CX274" i="8"/>
  <c r="DL274" i="8"/>
  <c r="DK280" i="8"/>
  <c r="CY280" i="8"/>
  <c r="DA280" i="8"/>
  <c r="DL280" i="8"/>
  <c r="DB280" i="8"/>
  <c r="DI280" i="8"/>
  <c r="DH280" i="8"/>
  <c r="CX280" i="8"/>
  <c r="AY280" i="8" s="1"/>
  <c r="DK288" i="8"/>
  <c r="CY288" i="8"/>
  <c r="DA288" i="8"/>
  <c r="DL288" i="8"/>
  <c r="DB288" i="8"/>
  <c r="DI288" i="8"/>
  <c r="DH288" i="8"/>
  <c r="CX288" i="8"/>
  <c r="AY288" i="8" s="1"/>
  <c r="DK296" i="8"/>
  <c r="CY296" i="8"/>
  <c r="AY296" i="8" s="1"/>
  <c r="DA296" i="8"/>
  <c r="DL296" i="8"/>
  <c r="DB296" i="8"/>
  <c r="DI296" i="8"/>
  <c r="DH296" i="8"/>
  <c r="CX296" i="8"/>
  <c r="D249" i="8"/>
  <c r="D251" i="8"/>
  <c r="DI256" i="8"/>
  <c r="CY256" i="8"/>
  <c r="DH256" i="8"/>
  <c r="CX256" i="8"/>
  <c r="AY256" i="8" s="1"/>
  <c r="DK256" i="8"/>
  <c r="CW270" i="8"/>
  <c r="DG270" i="8"/>
  <c r="DG273" i="8"/>
  <c r="DK275" i="8"/>
  <c r="CY275" i="8"/>
  <c r="DL275" i="8"/>
  <c r="DB275" i="8"/>
  <c r="DH275" i="8"/>
  <c r="CX275" i="8"/>
  <c r="AY275" i="8" s="1"/>
  <c r="DI275" i="8"/>
  <c r="DA275" i="8"/>
  <c r="DK279" i="8"/>
  <c r="CY279" i="8"/>
  <c r="DL279" i="8"/>
  <c r="DB279" i="8"/>
  <c r="DH279" i="8"/>
  <c r="CX279" i="8"/>
  <c r="AY279" i="8" s="1"/>
  <c r="DI279" i="8"/>
  <c r="DA279" i="8"/>
  <c r="DK283" i="8"/>
  <c r="CY283" i="8"/>
  <c r="DL283" i="8"/>
  <c r="DB283" i="8"/>
  <c r="DH283" i="8"/>
  <c r="CX283" i="8"/>
  <c r="AY283" i="8" s="1"/>
  <c r="DI283" i="8"/>
  <c r="DA283" i="8"/>
  <c r="DK287" i="8"/>
  <c r="CY287" i="8"/>
  <c r="DL287" i="8"/>
  <c r="DB287" i="8"/>
  <c r="DH287" i="8"/>
  <c r="CX287" i="8"/>
  <c r="AY287" i="8" s="1"/>
  <c r="DI287" i="8"/>
  <c r="DA287" i="8"/>
  <c r="DK291" i="8"/>
  <c r="CY291" i="8"/>
  <c r="DL291" i="8"/>
  <c r="DB291" i="8"/>
  <c r="DH291" i="8"/>
  <c r="CX291" i="8"/>
  <c r="AY291" i="8" s="1"/>
  <c r="DI291" i="8"/>
  <c r="DA291" i="8"/>
  <c r="DK295" i="8"/>
  <c r="CY295" i="8"/>
  <c r="DL295" i="8"/>
  <c r="DB295" i="8"/>
  <c r="DH295" i="8"/>
  <c r="CX295" i="8"/>
  <c r="AY295" i="8" s="1"/>
  <c r="DI295" i="8"/>
  <c r="DA295" i="8"/>
  <c r="DH248" i="8"/>
  <c r="CX248" i="8"/>
  <c r="DA248" i="8"/>
  <c r="DL248" i="8"/>
  <c r="DI252" i="8"/>
  <c r="CY252" i="8"/>
  <c r="DH252" i="8"/>
  <c r="CX252" i="8"/>
  <c r="DB252" i="8"/>
  <c r="CW257" i="8"/>
  <c r="D257" i="8"/>
  <c r="DG257" i="8"/>
  <c r="CW259" i="8"/>
  <c r="D259" i="8"/>
  <c r="DG259" i="8"/>
  <c r="CW261" i="8"/>
  <c r="D261" i="8"/>
  <c r="DG261" i="8"/>
  <c r="CW263" i="8"/>
  <c r="D263" i="8"/>
  <c r="DG263" i="8"/>
  <c r="CW265" i="8"/>
  <c r="D265" i="8"/>
  <c r="DG265" i="8"/>
  <c r="CW267" i="8"/>
  <c r="DG267" i="8"/>
  <c r="D267" i="8"/>
  <c r="CW274" i="8"/>
  <c r="DG274" i="8"/>
  <c r="DK277" i="8"/>
  <c r="CY277" i="8"/>
  <c r="DI277" i="8"/>
  <c r="DA277" i="8"/>
  <c r="DB277" i="8"/>
  <c r="DL277" i="8"/>
  <c r="CX277" i="8"/>
  <c r="AY277" i="8" s="1"/>
  <c r="DK281" i="8"/>
  <c r="CY281" i="8"/>
  <c r="DI281" i="8"/>
  <c r="DA281" i="8"/>
  <c r="DB281" i="8"/>
  <c r="DL281" i="8"/>
  <c r="CX281" i="8"/>
  <c r="AY281" i="8" s="1"/>
  <c r="DK285" i="8"/>
  <c r="CY285" i="8"/>
  <c r="DI285" i="8"/>
  <c r="DA285" i="8"/>
  <c r="DB285" i="8"/>
  <c r="DL285" i="8"/>
  <c r="CX285" i="8"/>
  <c r="AY285" i="8" s="1"/>
  <c r="DK289" i="8"/>
  <c r="CY289" i="8"/>
  <c r="DI289" i="8"/>
  <c r="DA289" i="8"/>
  <c r="DB289" i="8"/>
  <c r="DL289" i="8"/>
  <c r="CX289" i="8"/>
  <c r="AY289" i="8" s="1"/>
  <c r="DK293" i="8"/>
  <c r="CY293" i="8"/>
  <c r="AY293" i="8" s="1"/>
  <c r="DI293" i="8"/>
  <c r="DA293" i="8"/>
  <c r="DB293" i="8"/>
  <c r="DL293" i="8"/>
  <c r="CX293" i="8"/>
  <c r="DK297" i="8"/>
  <c r="CY297" i="8"/>
  <c r="DI297" i="8"/>
  <c r="DA297" i="8"/>
  <c r="DB297" i="8"/>
  <c r="DL297" i="8"/>
  <c r="CX297" i="8"/>
  <c r="AY297" i="8" s="1"/>
  <c r="D304" i="8"/>
  <c r="DL272" i="8"/>
  <c r="DH272" i="8"/>
  <c r="DI272" i="8"/>
  <c r="DA272" i="8"/>
  <c r="DK272" i="8"/>
  <c r="D268" i="8"/>
  <c r="D269" i="8"/>
  <c r="D270" i="8"/>
  <c r="DG271" i="8"/>
  <c r="AY272" i="8"/>
  <c r="DB272" i="8"/>
  <c r="D273" i="8"/>
  <c r="DK278" i="8"/>
  <c r="CY278" i="8"/>
  <c r="DH278" i="8"/>
  <c r="CX278" i="8"/>
  <c r="AY278" i="8" s="1"/>
  <c r="DI278" i="8"/>
  <c r="DK282" i="8"/>
  <c r="CY282" i="8"/>
  <c r="DH282" i="8"/>
  <c r="CX282" i="8"/>
  <c r="DI282" i="8"/>
  <c r="DK286" i="8"/>
  <c r="CY286" i="8"/>
  <c r="DH286" i="8"/>
  <c r="CX286" i="8"/>
  <c r="AY286" i="8" s="1"/>
  <c r="DI286" i="8"/>
  <c r="DK290" i="8"/>
  <c r="CY290" i="8"/>
  <c r="DH290" i="8"/>
  <c r="CX290" i="8"/>
  <c r="DI290" i="8"/>
  <c r="DK294" i="8"/>
  <c r="CY294" i="8"/>
  <c r="DH294" i="8"/>
  <c r="CX294" i="8"/>
  <c r="AY294" i="8" s="1"/>
  <c r="DI294" i="8"/>
  <c r="DK298" i="8"/>
  <c r="CY298" i="8"/>
  <c r="DH298" i="8"/>
  <c r="CX298" i="8"/>
  <c r="DI298" i="8"/>
  <c r="D312" i="8"/>
  <c r="AS309" i="8"/>
  <c r="CW310" i="8"/>
  <c r="DH310" i="8"/>
  <c r="CV310" i="8"/>
  <c r="AS310" i="8" s="1"/>
  <c r="AS311" i="8"/>
  <c r="AY146" i="8" l="1"/>
  <c r="DI268" i="8"/>
  <c r="DA268" i="8"/>
  <c r="DH268" i="8"/>
  <c r="CY268" i="8"/>
  <c r="DL268" i="8"/>
  <c r="CX268" i="8"/>
  <c r="DK268" i="8"/>
  <c r="DB268" i="8"/>
  <c r="DI267" i="8"/>
  <c r="DA267" i="8"/>
  <c r="DH267" i="8"/>
  <c r="CY267" i="8"/>
  <c r="DL267" i="8"/>
  <c r="CX267" i="8"/>
  <c r="AY267" i="8" s="1"/>
  <c r="DK267" i="8"/>
  <c r="DB267" i="8"/>
  <c r="DB265" i="8"/>
  <c r="CX265" i="8"/>
  <c r="AY265" i="8" s="1"/>
  <c r="DI265" i="8"/>
  <c r="DA265" i="8"/>
  <c r="DL265" i="8"/>
  <c r="DH265" i="8"/>
  <c r="CY265" i="8"/>
  <c r="DK265" i="8"/>
  <c r="DB257" i="8"/>
  <c r="CX257" i="8"/>
  <c r="DI257" i="8"/>
  <c r="DA257" i="8"/>
  <c r="AY257" i="8" s="1"/>
  <c r="DL257" i="8"/>
  <c r="DH257" i="8"/>
  <c r="CY257" i="8"/>
  <c r="DK257" i="8"/>
  <c r="DI251" i="8"/>
  <c r="CY251" i="8"/>
  <c r="DH251" i="8"/>
  <c r="CX251" i="8"/>
  <c r="DA251" i="8"/>
  <c r="DB251" i="8"/>
  <c r="DL251" i="8"/>
  <c r="DK251" i="8"/>
  <c r="DK203" i="8"/>
  <c r="CZ203" i="8"/>
  <c r="CX203" i="8"/>
  <c r="AH203" i="8" s="1"/>
  <c r="DJ203" i="8"/>
  <c r="DB262" i="8"/>
  <c r="CX262" i="8"/>
  <c r="DI262" i="8"/>
  <c r="DA262" i="8"/>
  <c r="CY262" i="8"/>
  <c r="AY262" i="8" s="1"/>
  <c r="DK262" i="8"/>
  <c r="DH262" i="8"/>
  <c r="DL262" i="8"/>
  <c r="DB264" i="8"/>
  <c r="CX264" i="8"/>
  <c r="DI264" i="8"/>
  <c r="DA264" i="8"/>
  <c r="CY264" i="8"/>
  <c r="DK264" i="8"/>
  <c r="DL264" i="8"/>
  <c r="DH264" i="8"/>
  <c r="AY236" i="8"/>
  <c r="DK148" i="8"/>
  <c r="DA148" i="8"/>
  <c r="DN148" i="8"/>
  <c r="DD148" i="8"/>
  <c r="DL148" i="8"/>
  <c r="DC148" i="8"/>
  <c r="DB148" i="8"/>
  <c r="DM148" i="8"/>
  <c r="AY224" i="8"/>
  <c r="AX108" i="8"/>
  <c r="AX193" i="8"/>
  <c r="DN119" i="8"/>
  <c r="DC119" i="8"/>
  <c r="CY119" i="8"/>
  <c r="DM119" i="8"/>
  <c r="DI119" i="8"/>
  <c r="DB119" i="8"/>
  <c r="DL119" i="8"/>
  <c r="DA119" i="8"/>
  <c r="AX119" i="8" s="1"/>
  <c r="DD119" i="8"/>
  <c r="DK119" i="8"/>
  <c r="DO50" i="8"/>
  <c r="DK50" i="8"/>
  <c r="DB50" i="8"/>
  <c r="DN50" i="8"/>
  <c r="DE50" i="8"/>
  <c r="DA50" i="8"/>
  <c r="AY50" i="8" s="1"/>
  <c r="DM50" i="8"/>
  <c r="DL50" i="8"/>
  <c r="DD50" i="8"/>
  <c r="DC50" i="8"/>
  <c r="DB259" i="8"/>
  <c r="CX259" i="8"/>
  <c r="AY259" i="8" s="1"/>
  <c r="DI259" i="8"/>
  <c r="DA259" i="8"/>
  <c r="DL259" i="8"/>
  <c r="DH259" i="8"/>
  <c r="CY259" i="8"/>
  <c r="DK259" i="8"/>
  <c r="AY248" i="8"/>
  <c r="DH249" i="8"/>
  <c r="CX249" i="8"/>
  <c r="DK249" i="8"/>
  <c r="CY249" i="8"/>
  <c r="DL249" i="8"/>
  <c r="DA249" i="8"/>
  <c r="DI249" i="8"/>
  <c r="DB249" i="8"/>
  <c r="AY268" i="8"/>
  <c r="DK191" i="8"/>
  <c r="CX191" i="8"/>
  <c r="DC191" i="8"/>
  <c r="DA191" i="8"/>
  <c r="DH191" i="8"/>
  <c r="DM191" i="8"/>
  <c r="DK182" i="8"/>
  <c r="DC182" i="8"/>
  <c r="CY182" i="8"/>
  <c r="DJ182" i="8"/>
  <c r="DB182" i="8"/>
  <c r="CX182" i="8"/>
  <c r="DM182" i="8"/>
  <c r="DA182" i="8"/>
  <c r="DL182" i="8"/>
  <c r="CZ182" i="8"/>
  <c r="DI182" i="8"/>
  <c r="DH182" i="8"/>
  <c r="AY264" i="8"/>
  <c r="AX195" i="8"/>
  <c r="AX183" i="8"/>
  <c r="DK150" i="8"/>
  <c r="DA150" i="8"/>
  <c r="DN150" i="8"/>
  <c r="DD150" i="8"/>
  <c r="DL150" i="8"/>
  <c r="DC150" i="8"/>
  <c r="DB150" i="8"/>
  <c r="DM150" i="8"/>
  <c r="DN121" i="8"/>
  <c r="DC121" i="8"/>
  <c r="CY121" i="8"/>
  <c r="DM121" i="8"/>
  <c r="DI121" i="8"/>
  <c r="DB121" i="8"/>
  <c r="DK121" i="8"/>
  <c r="DA121" i="8"/>
  <c r="DD121" i="8"/>
  <c r="DL121" i="8"/>
  <c r="DM98" i="8"/>
  <c r="DB98" i="8"/>
  <c r="DL98" i="8"/>
  <c r="DD98" i="8"/>
  <c r="DK98" i="8"/>
  <c r="DC98" i="8"/>
  <c r="DA98" i="8"/>
  <c r="CY98" i="8"/>
  <c r="AX98" i="8" s="1"/>
  <c r="DI98" i="8"/>
  <c r="DN98" i="8"/>
  <c r="AY247" i="8"/>
  <c r="AY59" i="8"/>
  <c r="DB260" i="8"/>
  <c r="CX260" i="8"/>
  <c r="DI260" i="8"/>
  <c r="DA260" i="8"/>
  <c r="CY260" i="8"/>
  <c r="DK260" i="8"/>
  <c r="DL260" i="8"/>
  <c r="DH260" i="8"/>
  <c r="AX104" i="8"/>
  <c r="AX105" i="8"/>
  <c r="DK89" i="8"/>
  <c r="DA89" i="8"/>
  <c r="DN89" i="8"/>
  <c r="DD89" i="8"/>
  <c r="DC89" i="8"/>
  <c r="DM89" i="8"/>
  <c r="DL89" i="8"/>
  <c r="CY89" i="8"/>
  <c r="DI89" i="8"/>
  <c r="DB89" i="8"/>
  <c r="DO63" i="8"/>
  <c r="DK63" i="8"/>
  <c r="DB63" i="8"/>
  <c r="DN63" i="8"/>
  <c r="DE63" i="8"/>
  <c r="DA63" i="8"/>
  <c r="AY63" i="8" s="1"/>
  <c r="DL63" i="8"/>
  <c r="DD63" i="8"/>
  <c r="DC63" i="8"/>
  <c r="DM63" i="8"/>
  <c r="AY61" i="8"/>
  <c r="DL273" i="8"/>
  <c r="DH273" i="8"/>
  <c r="DI273" i="8"/>
  <c r="DA273" i="8"/>
  <c r="DK273" i="8"/>
  <c r="CY273" i="8"/>
  <c r="DB273" i="8"/>
  <c r="CX273" i="8"/>
  <c r="AY273" i="8" s="1"/>
  <c r="DL270" i="8"/>
  <c r="DH270" i="8"/>
  <c r="DI270" i="8"/>
  <c r="DA270" i="8"/>
  <c r="AY270" i="8" s="1"/>
  <c r="CY270" i="8"/>
  <c r="CX270" i="8"/>
  <c r="DB270" i="8"/>
  <c r="DK270" i="8"/>
  <c r="DB261" i="8"/>
  <c r="CX261" i="8"/>
  <c r="AY261" i="8" s="1"/>
  <c r="DI261" i="8"/>
  <c r="DA261" i="8"/>
  <c r="DL261" i="8"/>
  <c r="DH261" i="8"/>
  <c r="CY261" i="8"/>
  <c r="DK261" i="8"/>
  <c r="AY238" i="8"/>
  <c r="AY222" i="8"/>
  <c r="DB266" i="8"/>
  <c r="CX266" i="8"/>
  <c r="DI266" i="8"/>
  <c r="DA266" i="8"/>
  <c r="CY266" i="8"/>
  <c r="DK266" i="8"/>
  <c r="DH266" i="8"/>
  <c r="DL266" i="8"/>
  <c r="DB258" i="8"/>
  <c r="CX258" i="8"/>
  <c r="AY258" i="8" s="1"/>
  <c r="DI258" i="8"/>
  <c r="DA258" i="8"/>
  <c r="CY258" i="8"/>
  <c r="DK258" i="8"/>
  <c r="DH258" i="8"/>
  <c r="DL258" i="8"/>
  <c r="AY250" i="8"/>
  <c r="AY239" i="8"/>
  <c r="AY223" i="8"/>
  <c r="AY253" i="8"/>
  <c r="AY254" i="8"/>
  <c r="AY246" i="8"/>
  <c r="DI240" i="8"/>
  <c r="DA240" i="8"/>
  <c r="DK240" i="8"/>
  <c r="DB240" i="8"/>
  <c r="CY240" i="8"/>
  <c r="DL240" i="8"/>
  <c r="CX240" i="8"/>
  <c r="DH240" i="8"/>
  <c r="AY220" i="8"/>
  <c r="AX188" i="8"/>
  <c r="DK179" i="8"/>
  <c r="DC179" i="8"/>
  <c r="CY179" i="8"/>
  <c r="DJ179" i="8"/>
  <c r="DB179" i="8"/>
  <c r="CX179" i="8"/>
  <c r="AX179" i="8" s="1"/>
  <c r="DH179" i="8"/>
  <c r="DM179" i="8"/>
  <c r="DA179" i="8"/>
  <c r="DI179" i="8"/>
  <c r="DL179" i="8"/>
  <c r="CZ179" i="8"/>
  <c r="AX169" i="8"/>
  <c r="AX160" i="8"/>
  <c r="AX178" i="8"/>
  <c r="AX175" i="8"/>
  <c r="DL118" i="8"/>
  <c r="DB118" i="8"/>
  <c r="DK118" i="8"/>
  <c r="DA118" i="8"/>
  <c r="DN118" i="8"/>
  <c r="CY118" i="8"/>
  <c r="AX118" i="8" s="1"/>
  <c r="DM118" i="8"/>
  <c r="DD118" i="8"/>
  <c r="DC118" i="8"/>
  <c r="DI118" i="8"/>
  <c r="DK177" i="8"/>
  <c r="DC177" i="8"/>
  <c r="CY177" i="8"/>
  <c r="DJ177" i="8"/>
  <c r="DB177" i="8"/>
  <c r="CX177" i="8"/>
  <c r="DL177" i="8"/>
  <c r="CZ177" i="8"/>
  <c r="DI177" i="8"/>
  <c r="DM177" i="8"/>
  <c r="DH177" i="8"/>
  <c r="DA177" i="8"/>
  <c r="AY57" i="8"/>
  <c r="AY45" i="8"/>
  <c r="AS312" i="8"/>
  <c r="AY260" i="8"/>
  <c r="AX168" i="8"/>
  <c r="AX100" i="8"/>
  <c r="AX107" i="8"/>
  <c r="AX103" i="8"/>
  <c r="AX99" i="8"/>
  <c r="AX109" i="8"/>
  <c r="AX101" i="8"/>
  <c r="DK91" i="8"/>
  <c r="DA91" i="8"/>
  <c r="DN91" i="8"/>
  <c r="DD91" i="8"/>
  <c r="DC91" i="8"/>
  <c r="DL91" i="8"/>
  <c r="CY91" i="8"/>
  <c r="DI91" i="8"/>
  <c r="DB91" i="8"/>
  <c r="DM91" i="8"/>
  <c r="DN41" i="8"/>
  <c r="DE41" i="8"/>
  <c r="DA41" i="8"/>
  <c r="AY41" i="8" s="1"/>
  <c r="DM41" i="8"/>
  <c r="DD41" i="8"/>
  <c r="DL41" i="8"/>
  <c r="DK41" i="8"/>
  <c r="B350" i="8" s="1"/>
  <c r="DC41" i="8"/>
  <c r="DB41" i="8"/>
  <c r="DO41" i="8"/>
  <c r="AX181" i="8"/>
  <c r="AY43" i="8"/>
  <c r="AY298" i="8"/>
  <c r="AY290" i="8"/>
  <c r="AY282" i="8"/>
  <c r="DI269" i="8"/>
  <c r="DA269" i="8"/>
  <c r="DH269" i="8"/>
  <c r="CY269" i="8"/>
  <c r="DL269" i="8"/>
  <c r="CX269" i="8"/>
  <c r="AY269" i="8" s="1"/>
  <c r="DB269" i="8"/>
  <c r="DK269" i="8"/>
  <c r="AY274" i="8"/>
  <c r="DB263" i="8"/>
  <c r="CX263" i="8"/>
  <c r="AY263" i="8" s="1"/>
  <c r="DI263" i="8"/>
  <c r="DA263" i="8"/>
  <c r="DL263" i="8"/>
  <c r="DH263" i="8"/>
  <c r="CY263" i="8"/>
  <c r="DK263" i="8"/>
  <c r="AY252" i="8"/>
  <c r="AY241" i="8"/>
  <c r="AY234" i="8"/>
  <c r="DK186" i="8"/>
  <c r="DC186" i="8"/>
  <c r="CX186" i="8"/>
  <c r="DJ186" i="8"/>
  <c r="CZ186" i="8"/>
  <c r="DI186" i="8"/>
  <c r="CY186" i="8"/>
  <c r="DM186" i="8"/>
  <c r="DA186" i="8"/>
  <c r="DH186" i="8"/>
  <c r="AY266" i="8"/>
  <c r="AY235" i="8"/>
  <c r="AY219" i="8"/>
  <c r="AX190" i="8"/>
  <c r="AX184" i="8"/>
  <c r="AX162" i="8"/>
  <c r="AX165" i="8"/>
  <c r="DK146" i="8"/>
  <c r="DA146" i="8"/>
  <c r="DN146" i="8"/>
  <c r="DD146" i="8"/>
  <c r="DL146" i="8"/>
  <c r="DB146" i="8"/>
  <c r="D155" i="8"/>
  <c r="DC146" i="8"/>
  <c r="DM146" i="8"/>
  <c r="AY255" i="8"/>
  <c r="DN123" i="8"/>
  <c r="DC123" i="8"/>
  <c r="CY123" i="8"/>
  <c r="AX123" i="8" s="1"/>
  <c r="DM123" i="8"/>
  <c r="DI123" i="8"/>
  <c r="DB123" i="8"/>
  <c r="DL123" i="8"/>
  <c r="DD123" i="8"/>
  <c r="DK123" i="8"/>
  <c r="DA123" i="8"/>
  <c r="DM93" i="8"/>
  <c r="DI93" i="8"/>
  <c r="DB93" i="8"/>
  <c r="DA93" i="8"/>
  <c r="DN93" i="8"/>
  <c r="CY93" i="8"/>
  <c r="DD93" i="8"/>
  <c r="DL93" i="8"/>
  <c r="DK93" i="8"/>
  <c r="DC93" i="8"/>
  <c r="AY55" i="8"/>
  <c r="DO48" i="8"/>
  <c r="DK48" i="8"/>
  <c r="DB48" i="8"/>
  <c r="D54" i="8"/>
  <c r="DN48" i="8"/>
  <c r="DE48" i="8"/>
  <c r="DA48" i="8"/>
  <c r="DD48" i="8"/>
  <c r="DM48" i="8"/>
  <c r="DL48" i="8"/>
  <c r="DC48" i="8"/>
  <c r="AX192" i="8"/>
  <c r="AY15" i="8"/>
  <c r="D141" i="8"/>
  <c r="AX125" i="8"/>
  <c r="AX180" i="8"/>
  <c r="AX161" i="8"/>
  <c r="AY48" i="8" l="1"/>
  <c r="AX93" i="8"/>
  <c r="AX121" i="8"/>
  <c r="AX182" i="8"/>
  <c r="AY249" i="8"/>
  <c r="AX186" i="8"/>
  <c r="AY150" i="8"/>
  <c r="AY240" i="8"/>
  <c r="AX89" i="8"/>
  <c r="AY251" i="8"/>
  <c r="A350" i="8"/>
  <c r="AX91" i="8"/>
  <c r="AX177" i="8"/>
  <c r="AX191" i="8"/>
  <c r="AY148" i="8"/>
  <c r="DI313" i="7" l="1"/>
  <c r="DH313" i="7"/>
  <c r="DG313" i="7"/>
  <c r="CX313" i="7"/>
  <c r="CW313" i="7"/>
  <c r="CV313" i="7"/>
  <c r="AS313" i="7" s="1"/>
  <c r="F313" i="7"/>
  <c r="E313" i="7"/>
  <c r="D313" i="7" s="1"/>
  <c r="DI312" i="7"/>
  <c r="CX312" i="7"/>
  <c r="F312" i="7"/>
  <c r="E312" i="7"/>
  <c r="DI311" i="7"/>
  <c r="DH311" i="7"/>
  <c r="DG311" i="7"/>
  <c r="CX311" i="7"/>
  <c r="CW311" i="7"/>
  <c r="CV311" i="7"/>
  <c r="F311" i="7"/>
  <c r="E311" i="7"/>
  <c r="D311" i="7" s="1"/>
  <c r="DI310" i="7"/>
  <c r="DG310" i="7"/>
  <c r="CX310" i="7"/>
  <c r="F310" i="7"/>
  <c r="E310" i="7"/>
  <c r="D310" i="7" s="1"/>
  <c r="DI309" i="7"/>
  <c r="DH309" i="7"/>
  <c r="DG309" i="7"/>
  <c r="CX309" i="7"/>
  <c r="CW309" i="7"/>
  <c r="CV309" i="7"/>
  <c r="F309" i="7"/>
  <c r="E309" i="7"/>
  <c r="D309" i="7"/>
  <c r="AX304" i="7"/>
  <c r="AW304" i="7"/>
  <c r="AV304" i="7"/>
  <c r="AU304" i="7"/>
  <c r="AT304" i="7"/>
  <c r="AP304" i="7"/>
  <c r="AO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V304" i="7"/>
  <c r="U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E304" i="7" s="1"/>
  <c r="H304" i="7"/>
  <c r="F304" i="7" s="1"/>
  <c r="G304" i="7"/>
  <c r="AX303" i="7"/>
  <c r="AW303" i="7"/>
  <c r="AV303" i="7"/>
  <c r="AU303" i="7"/>
  <c r="AT303" i="7"/>
  <c r="AP303" i="7"/>
  <c r="AO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V303" i="7"/>
  <c r="U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E303" i="7" s="1"/>
  <c r="D303" i="7" s="1"/>
  <c r="H303" i="7"/>
  <c r="F303" i="7" s="1"/>
  <c r="G303" i="7"/>
  <c r="AX302" i="7"/>
  <c r="AW302" i="7"/>
  <c r="AV302" i="7"/>
  <c r="AU302" i="7"/>
  <c r="AT302" i="7"/>
  <c r="AP302" i="7"/>
  <c r="AO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V302" i="7"/>
  <c r="U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F302" i="7" s="1"/>
  <c r="G302" i="7"/>
  <c r="E302" i="7"/>
  <c r="D302" i="7" s="1"/>
  <c r="AX301" i="7"/>
  <c r="AW301" i="7"/>
  <c r="AV301" i="7"/>
  <c r="AU301" i="7"/>
  <c r="AT301" i="7"/>
  <c r="AP301" i="7"/>
  <c r="AO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E301" i="7" s="1"/>
  <c r="D301" i="7" s="1"/>
  <c r="H301" i="7"/>
  <c r="F301" i="7" s="1"/>
  <c r="G301" i="7"/>
  <c r="AX300" i="7"/>
  <c r="AW300" i="7"/>
  <c r="AV300" i="7"/>
  <c r="AU300" i="7"/>
  <c r="AT300" i="7"/>
  <c r="AS300" i="7"/>
  <c r="AP300" i="7"/>
  <c r="AO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V300" i="7"/>
  <c r="U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 s="1"/>
  <c r="AX299" i="7"/>
  <c r="AW299" i="7"/>
  <c r="AV299" i="7"/>
  <c r="AU299" i="7"/>
  <c r="AT299" i="7"/>
  <c r="AS299" i="7"/>
  <c r="AR299" i="7"/>
  <c r="AQ299" i="7"/>
  <c r="AP299" i="7"/>
  <c r="AO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V299" i="7"/>
  <c r="U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F299" i="7" s="1"/>
  <c r="G299" i="7"/>
  <c r="E299" i="7" s="1"/>
  <c r="D299" i="7" s="1"/>
  <c r="DJ298" i="7"/>
  <c r="DH298" i="7"/>
  <c r="DB298" i="7"/>
  <c r="CZ298" i="7"/>
  <c r="CW298" i="7"/>
  <c r="F298" i="7"/>
  <c r="DG298" i="7" s="1"/>
  <c r="E298" i="7"/>
  <c r="D298" i="7"/>
  <c r="DJ297" i="7"/>
  <c r="DI297" i="7"/>
  <c r="CZ297" i="7"/>
  <c r="CX297" i="7"/>
  <c r="CW297" i="7"/>
  <c r="F297" i="7"/>
  <c r="DG297" i="7" s="1"/>
  <c r="E297" i="7"/>
  <c r="D297" i="7" s="1"/>
  <c r="DJ296" i="7"/>
  <c r="DI296" i="7"/>
  <c r="CZ296" i="7"/>
  <c r="CW296" i="7"/>
  <c r="F296" i="7"/>
  <c r="DG296" i="7" s="1"/>
  <c r="E296" i="7"/>
  <c r="D296" i="7" s="1"/>
  <c r="DJ295" i="7"/>
  <c r="CZ295" i="7"/>
  <c r="CW295" i="7"/>
  <c r="F295" i="7"/>
  <c r="DG295" i="7" s="1"/>
  <c r="E295" i="7"/>
  <c r="D295" i="7"/>
  <c r="DJ294" i="7"/>
  <c r="DH294" i="7"/>
  <c r="DB294" i="7"/>
  <c r="CZ294" i="7"/>
  <c r="CW294" i="7"/>
  <c r="F294" i="7"/>
  <c r="DG294" i="7" s="1"/>
  <c r="E294" i="7"/>
  <c r="D294" i="7"/>
  <c r="DJ293" i="7"/>
  <c r="DI293" i="7"/>
  <c r="CZ293" i="7"/>
  <c r="CX293" i="7"/>
  <c r="CW293" i="7"/>
  <c r="F293" i="7"/>
  <c r="DG293" i="7" s="1"/>
  <c r="E293" i="7"/>
  <c r="D293" i="7" s="1"/>
  <c r="DJ292" i="7"/>
  <c r="DI292" i="7"/>
  <c r="CZ292" i="7"/>
  <c r="CW292" i="7"/>
  <c r="F292" i="7"/>
  <c r="DG292" i="7" s="1"/>
  <c r="E292" i="7"/>
  <c r="D292" i="7" s="1"/>
  <c r="DJ291" i="7"/>
  <c r="CZ291" i="7"/>
  <c r="CW291" i="7"/>
  <c r="F291" i="7"/>
  <c r="DG291" i="7" s="1"/>
  <c r="E291" i="7"/>
  <c r="D291" i="7"/>
  <c r="DJ290" i="7"/>
  <c r="DH290" i="7"/>
  <c r="DB290" i="7"/>
  <c r="CZ290" i="7"/>
  <c r="CW290" i="7"/>
  <c r="F290" i="7"/>
  <c r="DG290" i="7" s="1"/>
  <c r="E290" i="7"/>
  <c r="D290" i="7"/>
  <c r="DJ289" i="7"/>
  <c r="DI289" i="7"/>
  <c r="CZ289" i="7"/>
  <c r="CX289" i="7"/>
  <c r="CW289" i="7"/>
  <c r="F289" i="7"/>
  <c r="DG289" i="7" s="1"/>
  <c r="E289" i="7"/>
  <c r="D289" i="7" s="1"/>
  <c r="DJ288" i="7"/>
  <c r="DI288" i="7"/>
  <c r="CZ288" i="7"/>
  <c r="CW288" i="7"/>
  <c r="F288" i="7"/>
  <c r="DG288" i="7" s="1"/>
  <c r="E288" i="7"/>
  <c r="D288" i="7" s="1"/>
  <c r="DL287" i="7"/>
  <c r="DJ287" i="7"/>
  <c r="CZ287" i="7"/>
  <c r="CW287" i="7"/>
  <c r="F287" i="7"/>
  <c r="DG287" i="7" s="1"/>
  <c r="E287" i="7"/>
  <c r="D287" i="7"/>
  <c r="DJ286" i="7"/>
  <c r="DH286" i="7"/>
  <c r="DB286" i="7"/>
  <c r="CZ286" i="7"/>
  <c r="CW286" i="7"/>
  <c r="F286" i="7"/>
  <c r="DG286" i="7" s="1"/>
  <c r="E286" i="7"/>
  <c r="D286" i="7"/>
  <c r="DJ285" i="7"/>
  <c r="DI285" i="7"/>
  <c r="CZ285" i="7"/>
  <c r="CX285" i="7"/>
  <c r="CW285" i="7"/>
  <c r="F285" i="7"/>
  <c r="DG285" i="7" s="1"/>
  <c r="E285" i="7"/>
  <c r="D285" i="7" s="1"/>
  <c r="DJ284" i="7"/>
  <c r="CZ284" i="7"/>
  <c r="CW284" i="7"/>
  <c r="F284" i="7"/>
  <c r="DG284" i="7" s="1"/>
  <c r="E284" i="7"/>
  <c r="D284" i="7" s="1"/>
  <c r="DJ283" i="7"/>
  <c r="CZ283" i="7"/>
  <c r="CW283" i="7"/>
  <c r="F283" i="7"/>
  <c r="DG283" i="7" s="1"/>
  <c r="E283" i="7"/>
  <c r="D283" i="7"/>
  <c r="DJ282" i="7"/>
  <c r="DB282" i="7"/>
  <c r="DA282" i="7"/>
  <c r="CZ282" i="7"/>
  <c r="CW282" i="7"/>
  <c r="F282" i="7"/>
  <c r="DG282" i="7" s="1"/>
  <c r="E282" i="7"/>
  <c r="D282" i="7"/>
  <c r="DL282" i="7" s="1"/>
  <c r="DL281" i="7"/>
  <c r="DJ281" i="7"/>
  <c r="DH281" i="7"/>
  <c r="DB281" i="7"/>
  <c r="CZ281" i="7"/>
  <c r="CW281" i="7"/>
  <c r="F281" i="7"/>
  <c r="DG281" i="7" s="1"/>
  <c r="E281" i="7"/>
  <c r="D281" i="7"/>
  <c r="DJ280" i="7"/>
  <c r="CZ280" i="7"/>
  <c r="CX280" i="7"/>
  <c r="CW280" i="7"/>
  <c r="F280" i="7"/>
  <c r="DG280" i="7" s="1"/>
  <c r="E280" i="7"/>
  <c r="D280" i="7" s="1"/>
  <c r="DI280" i="7" s="1"/>
  <c r="DJ279" i="7"/>
  <c r="DI279" i="7"/>
  <c r="CZ279" i="7"/>
  <c r="CW279" i="7"/>
  <c r="F279" i="7"/>
  <c r="DG279" i="7" s="1"/>
  <c r="E279" i="7"/>
  <c r="D279" i="7"/>
  <c r="DL278" i="7"/>
  <c r="DJ278" i="7"/>
  <c r="DA278" i="7"/>
  <c r="CZ278" i="7"/>
  <c r="CW278" i="7"/>
  <c r="F278" i="7"/>
  <c r="DG278" i="7" s="1"/>
  <c r="E278" i="7"/>
  <c r="D278" i="7"/>
  <c r="DL277" i="7"/>
  <c r="DJ277" i="7"/>
  <c r="DH277" i="7"/>
  <c r="DB277" i="7"/>
  <c r="CZ277" i="7"/>
  <c r="CW277" i="7"/>
  <c r="F277" i="7"/>
  <c r="DG277" i="7" s="1"/>
  <c r="E277" i="7"/>
  <c r="D277" i="7"/>
  <c r="DJ276" i="7"/>
  <c r="DI276" i="7"/>
  <c r="CZ276" i="7"/>
  <c r="CW276" i="7"/>
  <c r="F276" i="7"/>
  <c r="DG276" i="7" s="1"/>
  <c r="E276" i="7"/>
  <c r="D276" i="7" s="1"/>
  <c r="DJ275" i="7"/>
  <c r="DI275" i="7"/>
  <c r="DB275" i="7"/>
  <c r="CZ275" i="7"/>
  <c r="CW275" i="7"/>
  <c r="F275" i="7"/>
  <c r="DG275" i="7" s="1"/>
  <c r="E275" i="7"/>
  <c r="D275" i="7"/>
  <c r="DL274" i="7"/>
  <c r="DJ274" i="7"/>
  <c r="DG274" i="7"/>
  <c r="DB274" i="7"/>
  <c r="CZ274" i="7"/>
  <c r="CX274" i="7"/>
  <c r="F274" i="7"/>
  <c r="CW274" i="7" s="1"/>
  <c r="E274" i="7"/>
  <c r="D274" i="7" s="1"/>
  <c r="DL273" i="7"/>
  <c r="DK273" i="7"/>
  <c r="DJ273" i="7"/>
  <c r="DG273" i="7"/>
  <c r="DB273" i="7"/>
  <c r="CZ273" i="7"/>
  <c r="CX273" i="7"/>
  <c r="F273" i="7"/>
  <c r="CW273" i="7" s="1"/>
  <c r="E273" i="7"/>
  <c r="D273" i="7" s="1"/>
  <c r="DL272" i="7"/>
  <c r="DK272" i="7"/>
  <c r="DJ272" i="7"/>
  <c r="DG272" i="7"/>
  <c r="DB272" i="7"/>
  <c r="CZ272" i="7"/>
  <c r="CX272" i="7"/>
  <c r="F272" i="7"/>
  <c r="CW272" i="7" s="1"/>
  <c r="E272" i="7"/>
  <c r="D272" i="7" s="1"/>
  <c r="DL271" i="7"/>
  <c r="DK271" i="7"/>
  <c r="DJ271" i="7"/>
  <c r="DG271" i="7"/>
  <c r="DB271" i="7"/>
  <c r="CZ271" i="7"/>
  <c r="CX271" i="7"/>
  <c r="F271" i="7"/>
  <c r="CW271" i="7" s="1"/>
  <c r="E271" i="7"/>
  <c r="D271" i="7" s="1"/>
  <c r="DJ270" i="7"/>
  <c r="DG270" i="7"/>
  <c r="CZ270" i="7"/>
  <c r="F270" i="7"/>
  <c r="CW270" i="7" s="1"/>
  <c r="E270" i="7"/>
  <c r="DJ269" i="7"/>
  <c r="DG269" i="7"/>
  <c r="CZ269" i="7"/>
  <c r="F269" i="7"/>
  <c r="CW269" i="7" s="1"/>
  <c r="E269" i="7"/>
  <c r="DJ268" i="7"/>
  <c r="DG268" i="7"/>
  <c r="CZ268" i="7"/>
  <c r="F268" i="7"/>
  <c r="CW268" i="7" s="1"/>
  <c r="E268" i="7"/>
  <c r="DL267" i="7"/>
  <c r="DJ267" i="7"/>
  <c r="DG267" i="7"/>
  <c r="DB267" i="7"/>
  <c r="CZ267" i="7"/>
  <c r="F267" i="7"/>
  <c r="CW267" i="7" s="1"/>
  <c r="E267" i="7"/>
  <c r="D267" i="7"/>
  <c r="DK267" i="7" s="1"/>
  <c r="DL266" i="7"/>
  <c r="DJ266" i="7"/>
  <c r="DA266" i="7"/>
  <c r="CZ266" i="7"/>
  <c r="CW266" i="7"/>
  <c r="F266" i="7"/>
  <c r="DG266" i="7" s="1"/>
  <c r="E266" i="7"/>
  <c r="D266" i="7"/>
  <c r="DJ265" i="7"/>
  <c r="DI265" i="7"/>
  <c r="CZ265" i="7"/>
  <c r="CW265" i="7"/>
  <c r="F265" i="7"/>
  <c r="DG265" i="7" s="1"/>
  <c r="E265" i="7"/>
  <c r="D265" i="7"/>
  <c r="DJ264" i="7"/>
  <c r="DI264" i="7"/>
  <c r="DH264" i="7"/>
  <c r="CZ264" i="7"/>
  <c r="CW264" i="7"/>
  <c r="F264" i="7"/>
  <c r="DG264" i="7" s="1"/>
  <c r="E264" i="7"/>
  <c r="D264" i="7"/>
  <c r="DL263" i="7"/>
  <c r="DJ263" i="7"/>
  <c r="DH263" i="7"/>
  <c r="DA263" i="7"/>
  <c r="CZ263" i="7"/>
  <c r="CW263" i="7"/>
  <c r="F263" i="7"/>
  <c r="DG263" i="7" s="1"/>
  <c r="E263" i="7"/>
  <c r="D263" i="7"/>
  <c r="DL262" i="7"/>
  <c r="DJ262" i="7"/>
  <c r="DH262" i="7"/>
  <c r="DA262" i="7"/>
  <c r="CZ262" i="7"/>
  <c r="CW262" i="7"/>
  <c r="F262" i="7"/>
  <c r="DG262" i="7" s="1"/>
  <c r="E262" i="7"/>
  <c r="D262" i="7"/>
  <c r="DJ261" i="7"/>
  <c r="DI261" i="7"/>
  <c r="CZ261" i="7"/>
  <c r="CW261" i="7"/>
  <c r="F261" i="7"/>
  <c r="DG261" i="7" s="1"/>
  <c r="E261" i="7"/>
  <c r="D261" i="7"/>
  <c r="DJ260" i="7"/>
  <c r="DI260" i="7"/>
  <c r="DH260" i="7"/>
  <c r="CZ260" i="7"/>
  <c r="CW260" i="7"/>
  <c r="F260" i="7"/>
  <c r="DG260" i="7" s="1"/>
  <c r="E260" i="7"/>
  <c r="D260" i="7"/>
  <c r="DL259" i="7"/>
  <c r="DJ259" i="7"/>
  <c r="DH259" i="7"/>
  <c r="DA259" i="7"/>
  <c r="CZ259" i="7"/>
  <c r="CW259" i="7"/>
  <c r="F259" i="7"/>
  <c r="DG259" i="7" s="1"/>
  <c r="E259" i="7"/>
  <c r="D259" i="7"/>
  <c r="DL258" i="7"/>
  <c r="DJ258" i="7"/>
  <c r="DH258" i="7"/>
  <c r="DA258" i="7"/>
  <c r="CZ258" i="7"/>
  <c r="CW258" i="7"/>
  <c r="F258" i="7"/>
  <c r="DG258" i="7" s="1"/>
  <c r="E258" i="7"/>
  <c r="D258" i="7"/>
  <c r="DJ257" i="7"/>
  <c r="CZ257" i="7"/>
  <c r="CW257" i="7"/>
  <c r="F257" i="7"/>
  <c r="DG257" i="7" s="1"/>
  <c r="E257" i="7"/>
  <c r="D257" i="7"/>
  <c r="DB256" i="7"/>
  <c r="F256" i="7"/>
  <c r="E256" i="7"/>
  <c r="D256" i="7"/>
  <c r="CX255" i="7"/>
  <c r="F255" i="7"/>
  <c r="E255" i="7"/>
  <c r="D255" i="7"/>
  <c r="CX254" i="7"/>
  <c r="F254" i="7"/>
  <c r="E254" i="7"/>
  <c r="D254" i="7"/>
  <c r="DB253" i="7"/>
  <c r="F253" i="7"/>
  <c r="E253" i="7"/>
  <c r="D253" i="7"/>
  <c r="F252" i="7"/>
  <c r="E252" i="7"/>
  <c r="D252" i="7"/>
  <c r="CX251" i="7"/>
  <c r="F251" i="7"/>
  <c r="E251" i="7"/>
  <c r="D251" i="7"/>
  <c r="CX250" i="7"/>
  <c r="F250" i="7"/>
  <c r="E250" i="7"/>
  <c r="D250" i="7"/>
  <c r="F249" i="7"/>
  <c r="E249" i="7"/>
  <c r="D249" i="7"/>
  <c r="F248" i="7"/>
  <c r="E248" i="7"/>
  <c r="D248" i="7"/>
  <c r="CX247" i="7"/>
  <c r="F247" i="7"/>
  <c r="E247" i="7"/>
  <c r="D247" i="7"/>
  <c r="CX246" i="7"/>
  <c r="F246" i="7"/>
  <c r="E246" i="7"/>
  <c r="D246" i="7"/>
  <c r="F245" i="7"/>
  <c r="E245" i="7"/>
  <c r="D245" i="7"/>
  <c r="CX245" i="7" s="1"/>
  <c r="DG244" i="7"/>
  <c r="F244" i="7"/>
  <c r="CW244" i="7" s="1"/>
  <c r="E244" i="7"/>
  <c r="D244" i="7" s="1"/>
  <c r="DK243" i="7"/>
  <c r="CW243" i="7"/>
  <c r="F243" i="7"/>
  <c r="DG243" i="7" s="1"/>
  <c r="E243" i="7"/>
  <c r="D243" i="7"/>
  <c r="DG242" i="7"/>
  <c r="CY242" i="7"/>
  <c r="F242" i="7"/>
  <c r="CW242" i="7" s="1"/>
  <c r="E242" i="7"/>
  <c r="D242" i="7" s="1"/>
  <c r="CW241" i="7"/>
  <c r="F241" i="7"/>
  <c r="DG241" i="7" s="1"/>
  <c r="E241" i="7"/>
  <c r="D241" i="7"/>
  <c r="DG240" i="7"/>
  <c r="F240" i="7"/>
  <c r="CW240" i="7" s="1"/>
  <c r="E240" i="7"/>
  <c r="D240" i="7" s="1"/>
  <c r="DK239" i="7"/>
  <c r="CW239" i="7"/>
  <c r="F239" i="7"/>
  <c r="DG239" i="7" s="1"/>
  <c r="E239" i="7"/>
  <c r="D239" i="7"/>
  <c r="DJ238" i="7"/>
  <c r="DI238" i="7"/>
  <c r="DH238" i="7"/>
  <c r="CZ238" i="7"/>
  <c r="CW238" i="7"/>
  <c r="F238" i="7"/>
  <c r="DG238" i="7" s="1"/>
  <c r="E238" i="7"/>
  <c r="D238" i="7"/>
  <c r="DL237" i="7"/>
  <c r="DJ237" i="7"/>
  <c r="DH237" i="7"/>
  <c r="DA237" i="7"/>
  <c r="CZ237" i="7"/>
  <c r="CW237" i="7"/>
  <c r="F237" i="7"/>
  <c r="DG237" i="7" s="1"/>
  <c r="E237" i="7"/>
  <c r="D237" i="7"/>
  <c r="DL236" i="7"/>
  <c r="DJ236" i="7"/>
  <c r="DH236" i="7"/>
  <c r="DA236" i="7"/>
  <c r="CZ236" i="7"/>
  <c r="CW236" i="7"/>
  <c r="F236" i="7"/>
  <c r="DG236" i="7" s="1"/>
  <c r="E236" i="7"/>
  <c r="D236" i="7"/>
  <c r="DJ235" i="7"/>
  <c r="CZ235" i="7"/>
  <c r="CW235" i="7"/>
  <c r="F235" i="7"/>
  <c r="DG235" i="7" s="1"/>
  <c r="E235" i="7"/>
  <c r="D235" i="7"/>
  <c r="DJ234" i="7"/>
  <c r="DI234" i="7"/>
  <c r="DH234" i="7"/>
  <c r="CZ234" i="7"/>
  <c r="CW234" i="7"/>
  <c r="F234" i="7"/>
  <c r="DG234" i="7" s="1"/>
  <c r="E234" i="7"/>
  <c r="D234" i="7"/>
  <c r="DJ233" i="7"/>
  <c r="CZ233" i="7"/>
  <c r="CW233" i="7"/>
  <c r="F233" i="7"/>
  <c r="DG233" i="7" s="1"/>
  <c r="E233" i="7"/>
  <c r="D233" i="7"/>
  <c r="DL232" i="7"/>
  <c r="DJ232" i="7"/>
  <c r="DH232" i="7"/>
  <c r="DA232" i="7"/>
  <c r="CZ232" i="7"/>
  <c r="CW232" i="7"/>
  <c r="F232" i="7"/>
  <c r="DG232" i="7" s="1"/>
  <c r="E232" i="7"/>
  <c r="D232" i="7"/>
  <c r="DJ231" i="7"/>
  <c r="CZ231" i="7"/>
  <c r="CW231" i="7"/>
  <c r="F231" i="7"/>
  <c r="DG231" i="7" s="1"/>
  <c r="E231" i="7"/>
  <c r="D231" i="7"/>
  <c r="DJ230" i="7"/>
  <c r="CZ230" i="7"/>
  <c r="CW230" i="7"/>
  <c r="F230" i="7"/>
  <c r="DG230" i="7" s="1"/>
  <c r="E230" i="7"/>
  <c r="D230" i="7"/>
  <c r="DJ229" i="7"/>
  <c r="CZ229" i="7"/>
  <c r="CW229" i="7"/>
  <c r="F229" i="7"/>
  <c r="DG229" i="7" s="1"/>
  <c r="E229" i="7"/>
  <c r="D229" i="7"/>
  <c r="DL228" i="7"/>
  <c r="DJ228" i="7"/>
  <c r="DH228" i="7"/>
  <c r="DA228" i="7"/>
  <c r="CZ228" i="7"/>
  <c r="CW228" i="7"/>
  <c r="F228" i="7"/>
  <c r="DG228" i="7" s="1"/>
  <c r="E228" i="7"/>
  <c r="D228" i="7"/>
  <c r="DJ227" i="7"/>
  <c r="DI227" i="7"/>
  <c r="CZ227" i="7"/>
  <c r="CW227" i="7"/>
  <c r="F227" i="7"/>
  <c r="DG227" i="7" s="1"/>
  <c r="E227" i="7"/>
  <c r="D227" i="7"/>
  <c r="DJ226" i="7"/>
  <c r="CZ226" i="7"/>
  <c r="CW226" i="7"/>
  <c r="F226" i="7"/>
  <c r="DG226" i="7" s="1"/>
  <c r="E226" i="7"/>
  <c r="D226" i="7"/>
  <c r="DL225" i="7"/>
  <c r="DJ225" i="7"/>
  <c r="DH225" i="7"/>
  <c r="DA225" i="7"/>
  <c r="CZ225" i="7"/>
  <c r="CW225" i="7"/>
  <c r="F225" i="7"/>
  <c r="DG225" i="7" s="1"/>
  <c r="E225" i="7"/>
  <c r="D225" i="7"/>
  <c r="DL224" i="7"/>
  <c r="DJ224" i="7"/>
  <c r="DH224" i="7"/>
  <c r="DA224" i="7"/>
  <c r="CZ224" i="7"/>
  <c r="CW224" i="7"/>
  <c r="F224" i="7"/>
  <c r="DG224" i="7" s="1"/>
  <c r="E224" i="7"/>
  <c r="D224" i="7"/>
  <c r="DJ223" i="7"/>
  <c r="DI223" i="7"/>
  <c r="CZ223" i="7"/>
  <c r="CW223" i="7"/>
  <c r="F223" i="7"/>
  <c r="DG223" i="7" s="1"/>
  <c r="E223" i="7"/>
  <c r="D223" i="7"/>
  <c r="DJ222" i="7"/>
  <c r="DI222" i="7"/>
  <c r="DH222" i="7"/>
  <c r="CZ222" i="7"/>
  <c r="CW222" i="7"/>
  <c r="F222" i="7"/>
  <c r="DG222" i="7" s="1"/>
  <c r="E222" i="7"/>
  <c r="D222" i="7"/>
  <c r="DL221" i="7"/>
  <c r="DJ221" i="7"/>
  <c r="DH221" i="7"/>
  <c r="DA221" i="7"/>
  <c r="CZ221" i="7"/>
  <c r="CW221" i="7"/>
  <c r="F221" i="7"/>
  <c r="DG221" i="7" s="1"/>
  <c r="E221" i="7"/>
  <c r="D221" i="7"/>
  <c r="DL220" i="7"/>
  <c r="DJ220" i="7"/>
  <c r="DH220" i="7"/>
  <c r="DA220" i="7"/>
  <c r="CZ220" i="7"/>
  <c r="CW220" i="7"/>
  <c r="F220" i="7"/>
  <c r="DG220" i="7" s="1"/>
  <c r="E220" i="7"/>
  <c r="D220" i="7"/>
  <c r="DJ219" i="7"/>
  <c r="DI219" i="7"/>
  <c r="CZ219" i="7"/>
  <c r="CW219" i="7"/>
  <c r="F219" i="7"/>
  <c r="DG219" i="7" s="1"/>
  <c r="E219" i="7"/>
  <c r="D219" i="7"/>
  <c r="F214" i="7"/>
  <c r="D214" i="7" s="1"/>
  <c r="E214" i="7"/>
  <c r="F213" i="7"/>
  <c r="E213" i="7"/>
  <c r="F212" i="7"/>
  <c r="E212" i="7"/>
  <c r="D212" i="7"/>
  <c r="F211" i="7"/>
  <c r="E211" i="7"/>
  <c r="D211" i="7"/>
  <c r="AH206" i="7"/>
  <c r="AD206" i="7"/>
  <c r="AH205" i="7"/>
  <c r="AD205" i="7"/>
  <c r="DK204" i="7"/>
  <c r="CZ204" i="7"/>
  <c r="AD204" i="7"/>
  <c r="F204" i="7"/>
  <c r="D204" i="7" s="1"/>
  <c r="E204" i="7"/>
  <c r="AD203" i="7"/>
  <c r="F203" i="7"/>
  <c r="E203" i="7"/>
  <c r="D203" i="7" s="1"/>
  <c r="CZ202" i="7"/>
  <c r="AD202" i="7"/>
  <c r="F202" i="7"/>
  <c r="E202" i="7"/>
  <c r="D202" i="7"/>
  <c r="AD201" i="7"/>
  <c r="F201" i="7"/>
  <c r="E201" i="7"/>
  <c r="D201" i="7"/>
  <c r="F196" i="7"/>
  <c r="E196" i="7"/>
  <c r="D196" i="7"/>
  <c r="F195" i="7"/>
  <c r="E195" i="7"/>
  <c r="F194" i="7"/>
  <c r="E194" i="7"/>
  <c r="F193" i="7"/>
  <c r="E193" i="7"/>
  <c r="F192" i="7"/>
  <c r="E192" i="7"/>
  <c r="DK191" i="7"/>
  <c r="DH191" i="7"/>
  <c r="F191" i="7"/>
  <c r="E191" i="7"/>
  <c r="D191" i="7"/>
  <c r="DH190" i="7"/>
  <c r="DC190" i="7"/>
  <c r="F190" i="7"/>
  <c r="E190" i="7"/>
  <c r="D190" i="7"/>
  <c r="DM190" i="7" s="1"/>
  <c r="F189" i="7"/>
  <c r="E189" i="7"/>
  <c r="F188" i="7"/>
  <c r="E188" i="7"/>
  <c r="F187" i="7"/>
  <c r="E187" i="7"/>
  <c r="CX186" i="7"/>
  <c r="F186" i="7"/>
  <c r="E186" i="7"/>
  <c r="D186" i="7"/>
  <c r="F185" i="7"/>
  <c r="E185" i="7"/>
  <c r="F184" i="7"/>
  <c r="E184" i="7"/>
  <c r="DK183" i="7"/>
  <c r="DJ183" i="7"/>
  <c r="F183" i="7"/>
  <c r="E183" i="7"/>
  <c r="D183" i="7"/>
  <c r="DM182" i="7"/>
  <c r="DB182" i="7"/>
  <c r="DA182" i="7"/>
  <c r="F182" i="7"/>
  <c r="E182" i="7"/>
  <c r="D182" i="7"/>
  <c r="DI182" i="7" s="1"/>
  <c r="F181" i="7"/>
  <c r="E181" i="7"/>
  <c r="D181" i="7" s="1"/>
  <c r="DC180" i="7"/>
  <c r="DA180" i="7"/>
  <c r="F180" i="7"/>
  <c r="E180" i="7"/>
  <c r="D180" i="7"/>
  <c r="DJ180" i="7" s="1"/>
  <c r="CX179" i="7"/>
  <c r="F179" i="7"/>
  <c r="E179" i="7"/>
  <c r="D179" i="7"/>
  <c r="DM178" i="7"/>
  <c r="DB178" i="7"/>
  <c r="DA178" i="7"/>
  <c r="F178" i="7"/>
  <c r="E178" i="7"/>
  <c r="D178" i="7"/>
  <c r="DI178" i="7" s="1"/>
  <c r="DJ177" i="7"/>
  <c r="DI177" i="7"/>
  <c r="F177" i="7"/>
  <c r="E177" i="7"/>
  <c r="D177" i="7"/>
  <c r="AW176" i="7"/>
  <c r="AV176" i="7"/>
  <c r="AU176" i="7"/>
  <c r="AT176" i="7"/>
  <c r="AS176" i="7"/>
  <c r="AR176" i="7"/>
  <c r="AQ176" i="7"/>
  <c r="AP176" i="7"/>
  <c r="AO176" i="7"/>
  <c r="AN176" i="7"/>
  <c r="AM176" i="7"/>
  <c r="AL176" i="7"/>
  <c r="AK176" i="7"/>
  <c r="AJ176" i="7"/>
  <c r="AI176" i="7"/>
  <c r="AH176" i="7"/>
  <c r="AG176" i="7"/>
  <c r="AF176" i="7"/>
  <c r="AE176" i="7"/>
  <c r="AD176" i="7"/>
  <c r="AC176" i="7"/>
  <c r="AB176" i="7"/>
  <c r="AA176" i="7"/>
  <c r="Z176" i="7"/>
  <c r="Y176" i="7"/>
  <c r="X176" i="7"/>
  <c r="W176" i="7"/>
  <c r="V176" i="7"/>
  <c r="U176" i="7"/>
  <c r="T176" i="7"/>
  <c r="S176" i="7"/>
  <c r="R176" i="7"/>
  <c r="Q176" i="7"/>
  <c r="P176" i="7"/>
  <c r="O176" i="7"/>
  <c r="N176" i="7"/>
  <c r="M176" i="7"/>
  <c r="L176" i="7"/>
  <c r="K176" i="7"/>
  <c r="J176" i="7"/>
  <c r="I176" i="7"/>
  <c r="H176" i="7"/>
  <c r="G176" i="7"/>
  <c r="F176" i="7"/>
  <c r="E176" i="7"/>
  <c r="DK175" i="7"/>
  <c r="DJ175" i="7"/>
  <c r="DC175" i="7"/>
  <c r="DA175" i="7"/>
  <c r="CX175" i="7"/>
  <c r="E175" i="7"/>
  <c r="D175" i="7"/>
  <c r="DI175" i="7" s="1"/>
  <c r="DC174" i="7"/>
  <c r="E174" i="7"/>
  <c r="D174" i="7"/>
  <c r="DH174" i="7" s="1"/>
  <c r="CZ173" i="7"/>
  <c r="E173" i="7"/>
  <c r="D173" i="7"/>
  <c r="DH173" i="7" s="1"/>
  <c r="DB172" i="7"/>
  <c r="CY172" i="7"/>
  <c r="E172" i="7"/>
  <c r="D172" i="7"/>
  <c r="DM171" i="7"/>
  <c r="CZ171" i="7"/>
  <c r="CY171" i="7"/>
  <c r="E171" i="7"/>
  <c r="D171" i="7" s="1"/>
  <c r="DK170" i="7"/>
  <c r="DJ170" i="7"/>
  <c r="DC170" i="7"/>
  <c r="CY170" i="7"/>
  <c r="CX170" i="7"/>
  <c r="F170" i="7"/>
  <c r="D170" i="7"/>
  <c r="DM169" i="7"/>
  <c r="DJ169" i="7"/>
  <c r="DI169" i="7"/>
  <c r="DB169" i="7"/>
  <c r="DA169" i="7"/>
  <c r="CX169" i="7"/>
  <c r="F169" i="7"/>
  <c r="D169" i="7"/>
  <c r="DL169" i="7" s="1"/>
  <c r="DH168" i="7"/>
  <c r="DA168" i="7"/>
  <c r="F168" i="7"/>
  <c r="D168" i="7" s="1"/>
  <c r="DM168" i="7" s="1"/>
  <c r="DC167" i="7"/>
  <c r="CZ167" i="7"/>
  <c r="F167" i="7"/>
  <c r="D167" i="7"/>
  <c r="DB166" i="7"/>
  <c r="F166" i="7"/>
  <c r="D166" i="7"/>
  <c r="DM165" i="7"/>
  <c r="DJ165" i="7"/>
  <c r="DI165" i="7"/>
  <c r="DB165" i="7"/>
  <c r="DA165" i="7"/>
  <c r="CX165" i="7"/>
  <c r="F165" i="7"/>
  <c r="D165" i="7"/>
  <c r="DL165" i="7" s="1"/>
  <c r="AW164" i="7"/>
  <c r="AV164" i="7"/>
  <c r="AU164" i="7"/>
  <c r="AT164" i="7"/>
  <c r="AS164" i="7"/>
  <c r="AR164" i="7"/>
  <c r="AQ164" i="7"/>
  <c r="AP164" i="7"/>
  <c r="AN164" i="7"/>
  <c r="AL164" i="7"/>
  <c r="AJ164" i="7"/>
  <c r="AH164" i="7"/>
  <c r="AF164" i="7"/>
  <c r="AD164" i="7"/>
  <c r="DJ163" i="7"/>
  <c r="F163" i="7"/>
  <c r="D163" i="7" s="1"/>
  <c r="DK163" i="7" s="1"/>
  <c r="DK162" i="7"/>
  <c r="DJ162" i="7"/>
  <c r="DC162" i="7"/>
  <c r="DA162" i="7"/>
  <c r="CX162" i="7"/>
  <c r="F162" i="7"/>
  <c r="D162" i="7"/>
  <c r="DI162" i="7" s="1"/>
  <c r="F161" i="7"/>
  <c r="D161" i="7"/>
  <c r="DK160" i="7"/>
  <c r="DH160" i="7"/>
  <c r="DA160" i="7"/>
  <c r="CX160" i="7"/>
  <c r="F160" i="7"/>
  <c r="D160" i="7"/>
  <c r="DJ160" i="7" s="1"/>
  <c r="AX155" i="7"/>
  <c r="AW155" i="7"/>
  <c r="AV155" i="7"/>
  <c r="AU155" i="7"/>
  <c r="AT155" i="7"/>
  <c r="AS155" i="7"/>
  <c r="AR155" i="7"/>
  <c r="AQ155" i="7"/>
  <c r="AP155" i="7"/>
  <c r="AO155" i="7"/>
  <c r="AN155" i="7"/>
  <c r="AM155" i="7"/>
  <c r="AL155" i="7"/>
  <c r="AK155" i="7"/>
  <c r="AJ155" i="7"/>
  <c r="AI155" i="7"/>
  <c r="AH155" i="7"/>
  <c r="AG155" i="7"/>
  <c r="AF155" i="7"/>
  <c r="AE155" i="7"/>
  <c r="AD155" i="7"/>
  <c r="AC155" i="7"/>
  <c r="AB155" i="7"/>
  <c r="AA155" i="7"/>
  <c r="Z155" i="7"/>
  <c r="Y155" i="7"/>
  <c r="X155" i="7"/>
  <c r="W155" i="7"/>
  <c r="V155" i="7"/>
  <c r="U155" i="7"/>
  <c r="T155" i="7"/>
  <c r="S155" i="7"/>
  <c r="R155" i="7"/>
  <c r="Q155" i="7"/>
  <c r="P155" i="7"/>
  <c r="O155" i="7"/>
  <c r="N155" i="7"/>
  <c r="M155" i="7"/>
  <c r="L155" i="7"/>
  <c r="K155" i="7"/>
  <c r="J155" i="7"/>
  <c r="I155" i="7"/>
  <c r="H155" i="7"/>
  <c r="G155" i="7"/>
  <c r="DL154" i="7"/>
  <c r="DJ154" i="7"/>
  <c r="DI154" i="7"/>
  <c r="DG154" i="7"/>
  <c r="DC154" i="7"/>
  <c r="CZ154" i="7"/>
  <c r="CY154" i="7"/>
  <c r="CX154" i="7"/>
  <c r="CW154" i="7"/>
  <c r="F154" i="7"/>
  <c r="DH154" i="7" s="1"/>
  <c r="E154" i="7"/>
  <c r="D154" i="7" s="1"/>
  <c r="DJ153" i="7"/>
  <c r="DG153" i="7"/>
  <c r="CZ153" i="7"/>
  <c r="CW153" i="7"/>
  <c r="F153" i="7"/>
  <c r="E153" i="7"/>
  <c r="DJ152" i="7"/>
  <c r="DI152" i="7"/>
  <c r="DG152" i="7"/>
  <c r="CZ152" i="7"/>
  <c r="CY152" i="7"/>
  <c r="CX152" i="7"/>
  <c r="CW152" i="7"/>
  <c r="F152" i="7"/>
  <c r="DH152" i="7" s="1"/>
  <c r="E152" i="7"/>
  <c r="D152" i="7" s="1"/>
  <c r="DJ151" i="7"/>
  <c r="DG151" i="7"/>
  <c r="CZ151" i="7"/>
  <c r="CW151" i="7"/>
  <c r="F151" i="7"/>
  <c r="E151" i="7"/>
  <c r="DJ150" i="7"/>
  <c r="DI150" i="7"/>
  <c r="DG150" i="7"/>
  <c r="CZ150" i="7"/>
  <c r="CY150" i="7"/>
  <c r="CX150" i="7"/>
  <c r="CW150" i="7"/>
  <c r="F150" i="7"/>
  <c r="DH150" i="7" s="1"/>
  <c r="E150" i="7"/>
  <c r="D150" i="7" s="1"/>
  <c r="DJ149" i="7"/>
  <c r="DI149" i="7"/>
  <c r="DH149" i="7"/>
  <c r="DG149" i="7"/>
  <c r="CZ149" i="7"/>
  <c r="CW149" i="7"/>
  <c r="F149" i="7"/>
  <c r="E149" i="7"/>
  <c r="DL148" i="7"/>
  <c r="DJ148" i="7"/>
  <c r="DI148" i="7"/>
  <c r="DG148" i="7"/>
  <c r="DC148" i="7"/>
  <c r="CZ148" i="7"/>
  <c r="CY148" i="7"/>
  <c r="CX148" i="7"/>
  <c r="CW148" i="7"/>
  <c r="F148" i="7"/>
  <c r="DH148" i="7" s="1"/>
  <c r="E148" i="7"/>
  <c r="D148" i="7" s="1"/>
  <c r="DJ147" i="7"/>
  <c r="DI147" i="7"/>
  <c r="DH147" i="7"/>
  <c r="DG147" i="7"/>
  <c r="CZ147" i="7"/>
  <c r="CW147" i="7"/>
  <c r="F147" i="7"/>
  <c r="E147" i="7"/>
  <c r="DJ146" i="7"/>
  <c r="DI146" i="7"/>
  <c r="DG146" i="7"/>
  <c r="CZ146" i="7"/>
  <c r="CY146" i="7"/>
  <c r="CX146" i="7"/>
  <c r="CW146" i="7"/>
  <c r="F146" i="7"/>
  <c r="DH146" i="7" s="1"/>
  <c r="E146" i="7"/>
  <c r="AW141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E141" i="7" s="1"/>
  <c r="D141" i="7" s="1"/>
  <c r="L141" i="7"/>
  <c r="K141" i="7"/>
  <c r="J141" i="7"/>
  <c r="I141" i="7"/>
  <c r="H141" i="7"/>
  <c r="G141" i="7"/>
  <c r="F141" i="7"/>
  <c r="CX141" i="7" s="1"/>
  <c r="DJ140" i="7"/>
  <c r="DG140" i="7"/>
  <c r="CZ140" i="7"/>
  <c r="CW140" i="7"/>
  <c r="F140" i="7"/>
  <c r="CX140" i="7" s="1"/>
  <c r="E140" i="7"/>
  <c r="DJ139" i="7"/>
  <c r="DG139" i="7"/>
  <c r="DC139" i="7"/>
  <c r="CZ139" i="7"/>
  <c r="CX139" i="7"/>
  <c r="CW139" i="7"/>
  <c r="F139" i="7"/>
  <c r="DH139" i="7" s="1"/>
  <c r="E139" i="7"/>
  <c r="D139" i="7" s="1"/>
  <c r="DM139" i="7" s="1"/>
  <c r="DJ138" i="7"/>
  <c r="DG138" i="7"/>
  <c r="CZ138" i="7"/>
  <c r="CW138" i="7"/>
  <c r="F138" i="7"/>
  <c r="CX138" i="7" s="1"/>
  <c r="E138" i="7"/>
  <c r="DJ137" i="7"/>
  <c r="DG137" i="7"/>
  <c r="DC137" i="7"/>
  <c r="CZ137" i="7"/>
  <c r="CX137" i="7"/>
  <c r="CW137" i="7"/>
  <c r="F137" i="7"/>
  <c r="DH137" i="7" s="1"/>
  <c r="E137" i="7"/>
  <c r="D137" i="7" s="1"/>
  <c r="DM137" i="7" s="1"/>
  <c r="DJ136" i="7"/>
  <c r="DG136" i="7"/>
  <c r="CZ136" i="7"/>
  <c r="CW136" i="7"/>
  <c r="F136" i="7"/>
  <c r="CX136" i="7" s="1"/>
  <c r="E136" i="7"/>
  <c r="DJ135" i="7"/>
  <c r="DG135" i="7"/>
  <c r="DC135" i="7"/>
  <c r="CZ135" i="7"/>
  <c r="CX135" i="7"/>
  <c r="CW135" i="7"/>
  <c r="F135" i="7"/>
  <c r="DH135" i="7" s="1"/>
  <c r="E135" i="7"/>
  <c r="D135" i="7" s="1"/>
  <c r="DJ134" i="7"/>
  <c r="DG134" i="7"/>
  <c r="CZ134" i="7"/>
  <c r="CW134" i="7"/>
  <c r="F134" i="7"/>
  <c r="CX134" i="7" s="1"/>
  <c r="E134" i="7"/>
  <c r="DJ133" i="7"/>
  <c r="DG133" i="7"/>
  <c r="DC133" i="7"/>
  <c r="CZ133" i="7"/>
  <c r="CX133" i="7"/>
  <c r="CW133" i="7"/>
  <c r="F133" i="7"/>
  <c r="DH133" i="7" s="1"/>
  <c r="E133" i="7"/>
  <c r="D133" i="7" s="1"/>
  <c r="DJ132" i="7"/>
  <c r="DG132" i="7"/>
  <c r="CZ132" i="7"/>
  <c r="CW132" i="7"/>
  <c r="F132" i="7"/>
  <c r="CX132" i="7" s="1"/>
  <c r="E132" i="7"/>
  <c r="DJ131" i="7"/>
  <c r="DG131" i="7"/>
  <c r="DC131" i="7"/>
  <c r="CZ131" i="7"/>
  <c r="CX131" i="7"/>
  <c r="CW131" i="7"/>
  <c r="F131" i="7"/>
  <c r="DH131" i="7" s="1"/>
  <c r="E131" i="7"/>
  <c r="D131" i="7" s="1"/>
  <c r="DJ130" i="7"/>
  <c r="DG130" i="7"/>
  <c r="CZ130" i="7"/>
  <c r="CW130" i="7"/>
  <c r="F130" i="7"/>
  <c r="CX130" i="7" s="1"/>
  <c r="E130" i="7"/>
  <c r="DJ129" i="7"/>
  <c r="DG129" i="7"/>
  <c r="DC129" i="7"/>
  <c r="CZ129" i="7"/>
  <c r="CX129" i="7"/>
  <c r="CW129" i="7"/>
  <c r="F129" i="7"/>
  <c r="DH129" i="7" s="1"/>
  <c r="E129" i="7"/>
  <c r="D129" i="7" s="1"/>
  <c r="DJ128" i="7"/>
  <c r="DG128" i="7"/>
  <c r="CZ128" i="7"/>
  <c r="CW128" i="7"/>
  <c r="F128" i="7"/>
  <c r="CX128" i="7" s="1"/>
  <c r="E128" i="7"/>
  <c r="DJ127" i="7"/>
  <c r="DG127" i="7"/>
  <c r="DC127" i="7"/>
  <c r="CZ127" i="7"/>
  <c r="CX127" i="7"/>
  <c r="CW127" i="7"/>
  <c r="F127" i="7"/>
  <c r="DH127" i="7" s="1"/>
  <c r="E127" i="7"/>
  <c r="D127" i="7" s="1"/>
  <c r="DJ126" i="7"/>
  <c r="DG126" i="7"/>
  <c r="CZ126" i="7"/>
  <c r="CW126" i="7"/>
  <c r="F126" i="7"/>
  <c r="CX126" i="7" s="1"/>
  <c r="E126" i="7"/>
  <c r="DL125" i="7"/>
  <c r="DJ125" i="7"/>
  <c r="DI125" i="7"/>
  <c r="DH125" i="7"/>
  <c r="DB125" i="7"/>
  <c r="DA125" i="7"/>
  <c r="CZ125" i="7"/>
  <c r="CX125" i="7"/>
  <c r="F125" i="7"/>
  <c r="E125" i="7"/>
  <c r="D125" i="7"/>
  <c r="DK124" i="7"/>
  <c r="DJ124" i="7"/>
  <c r="CZ124" i="7"/>
  <c r="F124" i="7"/>
  <c r="E124" i="7"/>
  <c r="D124" i="7" s="1"/>
  <c r="DJ123" i="7"/>
  <c r="DH123" i="7"/>
  <c r="CZ123" i="7"/>
  <c r="CX123" i="7"/>
  <c r="F123" i="7"/>
  <c r="E123" i="7"/>
  <c r="D123" i="7"/>
  <c r="DM123" i="7" s="1"/>
  <c r="DJ122" i="7"/>
  <c r="CZ122" i="7"/>
  <c r="F122" i="7"/>
  <c r="E122" i="7"/>
  <c r="DL121" i="7"/>
  <c r="DJ121" i="7"/>
  <c r="DI121" i="7"/>
  <c r="DH121" i="7"/>
  <c r="DB121" i="7"/>
  <c r="DA121" i="7"/>
  <c r="CZ121" i="7"/>
  <c r="CX121" i="7"/>
  <c r="F121" i="7"/>
  <c r="E121" i="7"/>
  <c r="D121" i="7"/>
  <c r="DK120" i="7"/>
  <c r="DJ120" i="7"/>
  <c r="CZ120" i="7"/>
  <c r="F120" i="7"/>
  <c r="E120" i="7"/>
  <c r="D120" i="7" s="1"/>
  <c r="DM119" i="7"/>
  <c r="DJ119" i="7"/>
  <c r="DH119" i="7"/>
  <c r="CZ119" i="7"/>
  <c r="CX119" i="7"/>
  <c r="F119" i="7"/>
  <c r="E119" i="7"/>
  <c r="D119" i="7"/>
  <c r="DJ118" i="7"/>
  <c r="DG118" i="7"/>
  <c r="CZ118" i="7"/>
  <c r="CW118" i="7"/>
  <c r="F118" i="7"/>
  <c r="DH118" i="7" s="1"/>
  <c r="E118" i="7"/>
  <c r="D118" i="7"/>
  <c r="DJ117" i="7"/>
  <c r="CZ117" i="7"/>
  <c r="F117" i="7"/>
  <c r="E117" i="7"/>
  <c r="DJ116" i="7"/>
  <c r="DG116" i="7"/>
  <c r="DC116" i="7"/>
  <c r="CZ116" i="7"/>
  <c r="CX116" i="7"/>
  <c r="CW116" i="7"/>
  <c r="F116" i="7"/>
  <c r="DH116" i="7" s="1"/>
  <c r="E116" i="7"/>
  <c r="D116" i="7" s="1"/>
  <c r="DJ115" i="7"/>
  <c r="DG115" i="7"/>
  <c r="CZ115" i="7"/>
  <c r="CW115" i="7"/>
  <c r="F115" i="7"/>
  <c r="CX115" i="7" s="1"/>
  <c r="E115" i="7"/>
  <c r="DL114" i="7"/>
  <c r="DJ114" i="7"/>
  <c r="DG114" i="7"/>
  <c r="DC114" i="7"/>
  <c r="CZ114" i="7"/>
  <c r="CX114" i="7"/>
  <c r="CW114" i="7"/>
  <c r="F114" i="7"/>
  <c r="DH114" i="7" s="1"/>
  <c r="E114" i="7"/>
  <c r="D114" i="7" s="1"/>
  <c r="DJ113" i="7"/>
  <c r="DG113" i="7"/>
  <c r="CZ113" i="7"/>
  <c r="CW113" i="7"/>
  <c r="F113" i="7"/>
  <c r="CX113" i="7" s="1"/>
  <c r="E113" i="7"/>
  <c r="DL112" i="7"/>
  <c r="DJ112" i="7"/>
  <c r="DG112" i="7"/>
  <c r="DC112" i="7"/>
  <c r="CZ112" i="7"/>
  <c r="CX112" i="7"/>
  <c r="CW112" i="7"/>
  <c r="F112" i="7"/>
  <c r="DH112" i="7" s="1"/>
  <c r="E112" i="7"/>
  <c r="D112" i="7" s="1"/>
  <c r="DJ111" i="7"/>
  <c r="DG111" i="7"/>
  <c r="CZ111" i="7"/>
  <c r="CW111" i="7"/>
  <c r="F111" i="7"/>
  <c r="CX111" i="7" s="1"/>
  <c r="E111" i="7"/>
  <c r="DL110" i="7"/>
  <c r="DJ110" i="7"/>
  <c r="DG110" i="7"/>
  <c r="DC110" i="7"/>
  <c r="CZ110" i="7"/>
  <c r="CX110" i="7"/>
  <c r="CW110" i="7"/>
  <c r="F110" i="7"/>
  <c r="DH110" i="7" s="1"/>
  <c r="E110" i="7"/>
  <c r="D110" i="7" s="1"/>
  <c r="DJ109" i="7"/>
  <c r="DG109" i="7"/>
  <c r="CZ109" i="7"/>
  <c r="CW109" i="7"/>
  <c r="F109" i="7"/>
  <c r="CX109" i="7" s="1"/>
  <c r="E109" i="7"/>
  <c r="DL108" i="7"/>
  <c r="DJ108" i="7"/>
  <c r="DG108" i="7"/>
  <c r="DC108" i="7"/>
  <c r="CZ108" i="7"/>
  <c r="CX108" i="7"/>
  <c r="CW108" i="7"/>
  <c r="F108" i="7"/>
  <c r="DH108" i="7" s="1"/>
  <c r="E108" i="7"/>
  <c r="D108" i="7" s="1"/>
  <c r="DJ107" i="7"/>
  <c r="DG107" i="7"/>
  <c r="CZ107" i="7"/>
  <c r="CW107" i="7"/>
  <c r="F107" i="7"/>
  <c r="CX107" i="7" s="1"/>
  <c r="E107" i="7"/>
  <c r="DL106" i="7"/>
  <c r="DJ106" i="7"/>
  <c r="DG106" i="7"/>
  <c r="DC106" i="7"/>
  <c r="CZ106" i="7"/>
  <c r="CX106" i="7"/>
  <c r="CW106" i="7"/>
  <c r="F106" i="7"/>
  <c r="DH106" i="7" s="1"/>
  <c r="E106" i="7"/>
  <c r="D106" i="7" s="1"/>
  <c r="DJ105" i="7"/>
  <c r="DG105" i="7"/>
  <c r="CZ105" i="7"/>
  <c r="CW105" i="7"/>
  <c r="F105" i="7"/>
  <c r="CX105" i="7" s="1"/>
  <c r="E105" i="7"/>
  <c r="DL104" i="7"/>
  <c r="DJ104" i="7"/>
  <c r="DG104" i="7"/>
  <c r="DC104" i="7"/>
  <c r="CZ104" i="7"/>
  <c r="CX104" i="7"/>
  <c r="CW104" i="7"/>
  <c r="F104" i="7"/>
  <c r="DH104" i="7" s="1"/>
  <c r="E104" i="7"/>
  <c r="D104" i="7" s="1"/>
  <c r="DJ103" i="7"/>
  <c r="DG103" i="7"/>
  <c r="CZ103" i="7"/>
  <c r="CW103" i="7"/>
  <c r="F103" i="7"/>
  <c r="CX103" i="7" s="1"/>
  <c r="E103" i="7"/>
  <c r="DL102" i="7"/>
  <c r="DJ102" i="7"/>
  <c r="DG102" i="7"/>
  <c r="DC102" i="7"/>
  <c r="CZ102" i="7"/>
  <c r="CX102" i="7"/>
  <c r="CW102" i="7"/>
  <c r="F102" i="7"/>
  <c r="DH102" i="7" s="1"/>
  <c r="E102" i="7"/>
  <c r="D102" i="7" s="1"/>
  <c r="DJ101" i="7"/>
  <c r="DG101" i="7"/>
  <c r="CZ101" i="7"/>
  <c r="CW101" i="7"/>
  <c r="F101" i="7"/>
  <c r="CX101" i="7" s="1"/>
  <c r="E101" i="7"/>
  <c r="DL100" i="7"/>
  <c r="DJ100" i="7"/>
  <c r="DG100" i="7"/>
  <c r="DC100" i="7"/>
  <c r="CZ100" i="7"/>
  <c r="CX100" i="7"/>
  <c r="CW100" i="7"/>
  <c r="F100" i="7"/>
  <c r="DH100" i="7" s="1"/>
  <c r="E100" i="7"/>
  <c r="D100" i="7" s="1"/>
  <c r="DJ99" i="7"/>
  <c r="DG99" i="7"/>
  <c r="CZ99" i="7"/>
  <c r="CW99" i="7"/>
  <c r="F99" i="7"/>
  <c r="CX99" i="7" s="1"/>
  <c r="E99" i="7"/>
  <c r="DH98" i="7"/>
  <c r="DG98" i="7"/>
  <c r="CW98" i="7"/>
  <c r="F98" i="7"/>
  <c r="CX98" i="7" s="1"/>
  <c r="E98" i="7"/>
  <c r="D98" i="7"/>
  <c r="DA98" i="7" s="1"/>
  <c r="DJ97" i="7"/>
  <c r="CZ97" i="7"/>
  <c r="F97" i="7"/>
  <c r="E97" i="7"/>
  <c r="DJ96" i="7"/>
  <c r="DG96" i="7"/>
  <c r="CZ96" i="7"/>
  <c r="CX96" i="7"/>
  <c r="CW96" i="7"/>
  <c r="F96" i="7"/>
  <c r="DH96" i="7" s="1"/>
  <c r="E96" i="7"/>
  <c r="D96" i="7" s="1"/>
  <c r="DC96" i="7" s="1"/>
  <c r="DJ95" i="7"/>
  <c r="DH95" i="7"/>
  <c r="DG95" i="7"/>
  <c r="CZ95" i="7"/>
  <c r="CW95" i="7"/>
  <c r="F95" i="7"/>
  <c r="CX95" i="7" s="1"/>
  <c r="E95" i="7"/>
  <c r="DJ94" i="7"/>
  <c r="DG94" i="7"/>
  <c r="CZ94" i="7"/>
  <c r="CX94" i="7"/>
  <c r="CW94" i="7"/>
  <c r="F94" i="7"/>
  <c r="DH94" i="7" s="1"/>
  <c r="E94" i="7"/>
  <c r="D94" i="7" s="1"/>
  <c r="DC94" i="7" s="1"/>
  <c r="DJ93" i="7"/>
  <c r="DH93" i="7"/>
  <c r="CZ93" i="7"/>
  <c r="CX93" i="7"/>
  <c r="F93" i="7"/>
  <c r="E93" i="7"/>
  <c r="D93" i="7"/>
  <c r="DI93" i="7" s="1"/>
  <c r="DJ92" i="7"/>
  <c r="DG92" i="7"/>
  <c r="CZ92" i="7"/>
  <c r="CW92" i="7"/>
  <c r="F92" i="7"/>
  <c r="DH92" i="7" s="1"/>
  <c r="E92" i="7"/>
  <c r="D92" i="7"/>
  <c r="DJ91" i="7"/>
  <c r="DG91" i="7"/>
  <c r="CZ91" i="7"/>
  <c r="CW91" i="7"/>
  <c r="F91" i="7"/>
  <c r="DH91" i="7" s="1"/>
  <c r="E91" i="7"/>
  <c r="D91" i="7"/>
  <c r="DJ90" i="7"/>
  <c r="DG90" i="7"/>
  <c r="CZ90" i="7"/>
  <c r="CW90" i="7"/>
  <c r="F90" i="7"/>
  <c r="DH90" i="7" s="1"/>
  <c r="E90" i="7"/>
  <c r="D90" i="7"/>
  <c r="DJ89" i="7"/>
  <c r="DG89" i="7"/>
  <c r="CZ89" i="7"/>
  <c r="CW89" i="7"/>
  <c r="F89" i="7"/>
  <c r="DH89" i="7" s="1"/>
  <c r="E89" i="7"/>
  <c r="D89" i="7"/>
  <c r="DJ88" i="7"/>
  <c r="DG88" i="7"/>
  <c r="CZ88" i="7"/>
  <c r="CW88" i="7"/>
  <c r="F88" i="7"/>
  <c r="DH88" i="7" s="1"/>
  <c r="E88" i="7"/>
  <c r="D88" i="7"/>
  <c r="D83" i="7"/>
  <c r="D82" i="7"/>
  <c r="DL78" i="7"/>
  <c r="DK78" i="7"/>
  <c r="DJ78" i="7"/>
  <c r="DI78" i="7"/>
  <c r="DH78" i="7"/>
  <c r="DG78" i="7"/>
  <c r="DB78" i="7"/>
  <c r="DA78" i="7"/>
  <c r="CZ78" i="7"/>
  <c r="CY78" i="7"/>
  <c r="CX78" i="7"/>
  <c r="CW78" i="7"/>
  <c r="DL77" i="7"/>
  <c r="DK77" i="7"/>
  <c r="DJ77" i="7"/>
  <c r="DI77" i="7"/>
  <c r="DH77" i="7"/>
  <c r="DG77" i="7"/>
  <c r="DB77" i="7"/>
  <c r="DA77" i="7"/>
  <c r="CZ77" i="7"/>
  <c r="CY77" i="7"/>
  <c r="K77" i="7" s="1"/>
  <c r="CX77" i="7"/>
  <c r="CW77" i="7"/>
  <c r="DL76" i="7"/>
  <c r="DK76" i="7"/>
  <c r="DJ76" i="7"/>
  <c r="DI76" i="7"/>
  <c r="DH76" i="7"/>
  <c r="DG76" i="7"/>
  <c r="DB76" i="7"/>
  <c r="DA76" i="7"/>
  <c r="CZ76" i="7"/>
  <c r="K76" i="7" s="1"/>
  <c r="CY76" i="7"/>
  <c r="CX76" i="7"/>
  <c r="CW76" i="7"/>
  <c r="DL75" i="7"/>
  <c r="DK75" i="7"/>
  <c r="DJ75" i="7"/>
  <c r="DI75" i="7"/>
  <c r="DH75" i="7"/>
  <c r="DG75" i="7"/>
  <c r="DB75" i="7"/>
  <c r="DA75" i="7"/>
  <c r="CZ75" i="7"/>
  <c r="CY75" i="7"/>
  <c r="CX75" i="7"/>
  <c r="CW75" i="7"/>
  <c r="K75" i="7" s="1"/>
  <c r="DL74" i="7"/>
  <c r="DK74" i="7"/>
  <c r="DJ74" i="7"/>
  <c r="DI74" i="7"/>
  <c r="DH74" i="7"/>
  <c r="DG74" i="7"/>
  <c r="DB74" i="7"/>
  <c r="DA74" i="7"/>
  <c r="CZ74" i="7"/>
  <c r="CY74" i="7"/>
  <c r="CX74" i="7"/>
  <c r="CW74" i="7"/>
  <c r="K74" i="7" s="1"/>
  <c r="DL73" i="7"/>
  <c r="DK73" i="7"/>
  <c r="DJ73" i="7"/>
  <c r="DI73" i="7"/>
  <c r="DH73" i="7"/>
  <c r="DG73" i="7"/>
  <c r="DB73" i="7"/>
  <c r="DA73" i="7"/>
  <c r="CZ73" i="7"/>
  <c r="CY73" i="7"/>
  <c r="CX73" i="7"/>
  <c r="CW73" i="7"/>
  <c r="K73" i="7"/>
  <c r="DL72" i="7"/>
  <c r="DK72" i="7"/>
  <c r="DJ72" i="7"/>
  <c r="DI72" i="7"/>
  <c r="DH72" i="7"/>
  <c r="DG72" i="7"/>
  <c r="DB72" i="7"/>
  <c r="DA72" i="7"/>
  <c r="CZ72" i="7"/>
  <c r="CY72" i="7"/>
  <c r="CX72" i="7"/>
  <c r="CW72" i="7"/>
  <c r="K72" i="7" s="1"/>
  <c r="DL71" i="7"/>
  <c r="DK71" i="7"/>
  <c r="DJ71" i="7"/>
  <c r="DI71" i="7"/>
  <c r="DH71" i="7"/>
  <c r="DG71" i="7"/>
  <c r="DB71" i="7"/>
  <c r="DA71" i="7"/>
  <c r="CZ71" i="7"/>
  <c r="CY71" i="7"/>
  <c r="CX71" i="7"/>
  <c r="CW71" i="7"/>
  <c r="DL70" i="7"/>
  <c r="DK70" i="7"/>
  <c r="DJ70" i="7"/>
  <c r="DI70" i="7"/>
  <c r="DH70" i="7"/>
  <c r="DG70" i="7"/>
  <c r="DB70" i="7"/>
  <c r="DA70" i="7"/>
  <c r="CZ70" i="7"/>
  <c r="CY70" i="7"/>
  <c r="CX70" i="7"/>
  <c r="CW70" i="7"/>
  <c r="DL69" i="7"/>
  <c r="DK69" i="7"/>
  <c r="DJ69" i="7"/>
  <c r="DI69" i="7"/>
  <c r="DH69" i="7"/>
  <c r="DG69" i="7"/>
  <c r="DB69" i="7"/>
  <c r="DA69" i="7"/>
  <c r="CZ69" i="7"/>
  <c r="CY69" i="7"/>
  <c r="K69" i="7" s="1"/>
  <c r="CX69" i="7"/>
  <c r="CW69" i="7"/>
  <c r="DL68" i="7"/>
  <c r="DK68" i="7"/>
  <c r="DJ68" i="7"/>
  <c r="DI68" i="7"/>
  <c r="DH68" i="7"/>
  <c r="DG68" i="7"/>
  <c r="DB68" i="7"/>
  <c r="DA68" i="7"/>
  <c r="CZ68" i="7"/>
  <c r="CY68" i="7"/>
  <c r="CX68" i="7"/>
  <c r="CW68" i="7"/>
  <c r="K68" i="7"/>
  <c r="DL67" i="7"/>
  <c r="DK67" i="7"/>
  <c r="DJ67" i="7"/>
  <c r="DI67" i="7"/>
  <c r="DH67" i="7"/>
  <c r="DG67" i="7"/>
  <c r="DB67" i="7"/>
  <c r="DA67" i="7"/>
  <c r="CZ67" i="7"/>
  <c r="CY67" i="7"/>
  <c r="CX67" i="7"/>
  <c r="CW67" i="7"/>
  <c r="K67" i="7" s="1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DO63" i="7"/>
  <c r="DJ63" i="7"/>
  <c r="DI63" i="7"/>
  <c r="DG63" i="7"/>
  <c r="DB63" i="7"/>
  <c r="DA63" i="7"/>
  <c r="CZ63" i="7"/>
  <c r="CX63" i="7"/>
  <c r="CW63" i="7"/>
  <c r="F63" i="7"/>
  <c r="DH63" i="7" s="1"/>
  <c r="E63" i="7"/>
  <c r="D63" i="7" s="1"/>
  <c r="DJ62" i="7"/>
  <c r="DH62" i="7"/>
  <c r="DG62" i="7"/>
  <c r="CZ62" i="7"/>
  <c r="CY62" i="7"/>
  <c r="CW62" i="7"/>
  <c r="F62" i="7"/>
  <c r="E62" i="7"/>
  <c r="D62" i="7" s="1"/>
  <c r="DK61" i="7"/>
  <c r="DJ61" i="7"/>
  <c r="DI61" i="7"/>
  <c r="DG61" i="7"/>
  <c r="DE61" i="7"/>
  <c r="CZ61" i="7"/>
  <c r="CX61" i="7"/>
  <c r="CW61" i="7"/>
  <c r="F61" i="7"/>
  <c r="DH61" i="7" s="1"/>
  <c r="E61" i="7"/>
  <c r="D61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DJ59" i="7"/>
  <c r="DG59" i="7"/>
  <c r="CZ59" i="7"/>
  <c r="CX59" i="7"/>
  <c r="CW59" i="7"/>
  <c r="F59" i="7"/>
  <c r="DI59" i="7" s="1"/>
  <c r="E59" i="7"/>
  <c r="DN58" i="7"/>
  <c r="DM58" i="7"/>
  <c r="DJ58" i="7"/>
  <c r="DI58" i="7"/>
  <c r="DG58" i="7"/>
  <c r="DE58" i="7"/>
  <c r="CZ58" i="7"/>
  <c r="CW58" i="7"/>
  <c r="F58" i="7"/>
  <c r="DH58" i="7" s="1"/>
  <c r="E58" i="7"/>
  <c r="D58" i="7"/>
  <c r="DJ57" i="7"/>
  <c r="DG57" i="7"/>
  <c r="CZ57" i="7"/>
  <c r="CY57" i="7"/>
  <c r="CW57" i="7"/>
  <c r="F57" i="7"/>
  <c r="E57" i="7"/>
  <c r="D57" i="7" s="1"/>
  <c r="DJ56" i="7"/>
  <c r="DH56" i="7"/>
  <c r="DG56" i="7"/>
  <c r="CZ56" i="7"/>
  <c r="CW56" i="7"/>
  <c r="F56" i="7"/>
  <c r="CX56" i="7" s="1"/>
  <c r="E56" i="7"/>
  <c r="D56" i="7"/>
  <c r="DA56" i="7" s="1"/>
  <c r="DJ55" i="7"/>
  <c r="DG55" i="7"/>
  <c r="CZ55" i="7"/>
  <c r="CY55" i="7"/>
  <c r="CW55" i="7"/>
  <c r="F55" i="7"/>
  <c r="E55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DJ53" i="7"/>
  <c r="DG53" i="7"/>
  <c r="CZ53" i="7"/>
  <c r="CY53" i="7"/>
  <c r="CW53" i="7"/>
  <c r="F53" i="7"/>
  <c r="E53" i="7"/>
  <c r="DN52" i="7"/>
  <c r="DJ52" i="7"/>
  <c r="DI52" i="7"/>
  <c r="DG52" i="7"/>
  <c r="CZ52" i="7"/>
  <c r="CX52" i="7"/>
  <c r="CW52" i="7"/>
  <c r="F52" i="7"/>
  <c r="DH52" i="7" s="1"/>
  <c r="E52" i="7"/>
  <c r="D52" i="7"/>
  <c r="DA52" i="7" s="1"/>
  <c r="DJ51" i="7"/>
  <c r="DG51" i="7"/>
  <c r="CZ51" i="7"/>
  <c r="CY51" i="7"/>
  <c r="CW51" i="7"/>
  <c r="F51" i="7"/>
  <c r="E51" i="7"/>
  <c r="DN50" i="7"/>
  <c r="DJ50" i="7"/>
  <c r="DI50" i="7"/>
  <c r="DG50" i="7"/>
  <c r="DA50" i="7"/>
  <c r="CZ50" i="7"/>
  <c r="CX50" i="7"/>
  <c r="CW50" i="7"/>
  <c r="F50" i="7"/>
  <c r="DH50" i="7" s="1"/>
  <c r="E50" i="7"/>
  <c r="D50" i="7"/>
  <c r="DJ49" i="7"/>
  <c r="DG49" i="7"/>
  <c r="CZ49" i="7"/>
  <c r="CW49" i="7"/>
  <c r="F49" i="7"/>
  <c r="E49" i="7"/>
  <c r="DJ48" i="7"/>
  <c r="DI48" i="7"/>
  <c r="DG48" i="7"/>
  <c r="DA48" i="7"/>
  <c r="CZ48" i="7"/>
  <c r="CX48" i="7"/>
  <c r="CW48" i="7"/>
  <c r="F48" i="7"/>
  <c r="E48" i="7"/>
  <c r="E54" i="7" s="1"/>
  <c r="D48" i="7"/>
  <c r="DJ47" i="7"/>
  <c r="DG47" i="7"/>
  <c r="CZ47" i="7"/>
  <c r="CW47" i="7"/>
  <c r="F47" i="7"/>
  <c r="CY47" i="7" s="1"/>
  <c r="E47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E46" i="7" s="1"/>
  <c r="D46" i="7" s="1"/>
  <c r="T46" i="7"/>
  <c r="F46" i="7" s="1"/>
  <c r="S46" i="7"/>
  <c r="DL45" i="7"/>
  <c r="DI45" i="7"/>
  <c r="DG45" i="7"/>
  <c r="DD45" i="7"/>
  <c r="DC45" i="7"/>
  <c r="CX45" i="7"/>
  <c r="CW45" i="7"/>
  <c r="F45" i="7"/>
  <c r="DH45" i="7" s="1"/>
  <c r="E45" i="7"/>
  <c r="D45" i="7"/>
  <c r="DJ44" i="7"/>
  <c r="DG44" i="7"/>
  <c r="CZ44" i="7"/>
  <c r="CW44" i="7"/>
  <c r="F44" i="7"/>
  <c r="E44" i="7"/>
  <c r="DL43" i="7"/>
  <c r="DE43" i="7"/>
  <c r="DD43" i="7"/>
  <c r="CY43" i="7"/>
  <c r="CX43" i="7"/>
  <c r="F43" i="7"/>
  <c r="DH43" i="7" s="1"/>
  <c r="E43" i="7"/>
  <c r="D43" i="7"/>
  <c r="DI42" i="7"/>
  <c r="DH42" i="7"/>
  <c r="DG42" i="7"/>
  <c r="DB42" i="7"/>
  <c r="CW42" i="7"/>
  <c r="F42" i="7"/>
  <c r="E42" i="7"/>
  <c r="D42" i="7" s="1"/>
  <c r="DJ41" i="7"/>
  <c r="DG41" i="7"/>
  <c r="CZ41" i="7"/>
  <c r="CW41" i="7"/>
  <c r="F41" i="7"/>
  <c r="CX41" i="7" s="1"/>
  <c r="E41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DJ35" i="7"/>
  <c r="DG35" i="7"/>
  <c r="CZ35" i="7"/>
  <c r="CW35" i="7"/>
  <c r="F35" i="7"/>
  <c r="CY35" i="7" s="1"/>
  <c r="E35" i="7"/>
  <c r="DJ34" i="7"/>
  <c r="DI34" i="7"/>
  <c r="DG34" i="7"/>
  <c r="DD34" i="7"/>
  <c r="DC34" i="7"/>
  <c r="CZ34" i="7"/>
  <c r="CY34" i="7"/>
  <c r="CX34" i="7"/>
  <c r="CW34" i="7"/>
  <c r="F34" i="7"/>
  <c r="DH34" i="7" s="1"/>
  <c r="E34" i="7"/>
  <c r="D34" i="7" s="1"/>
  <c r="DJ33" i="7"/>
  <c r="DG33" i="7"/>
  <c r="CZ33" i="7"/>
  <c r="CW33" i="7"/>
  <c r="F33" i="7"/>
  <c r="CY33" i="7" s="1"/>
  <c r="E33" i="7"/>
  <c r="DJ32" i="7"/>
  <c r="DI32" i="7"/>
  <c r="DG32" i="7"/>
  <c r="DD32" i="7"/>
  <c r="DC32" i="7"/>
  <c r="CZ32" i="7"/>
  <c r="CY32" i="7"/>
  <c r="CX32" i="7"/>
  <c r="CW32" i="7"/>
  <c r="F32" i="7"/>
  <c r="DH32" i="7" s="1"/>
  <c r="E32" i="7"/>
  <c r="D32" i="7" s="1"/>
  <c r="DJ31" i="7"/>
  <c r="DG31" i="7"/>
  <c r="CZ31" i="7"/>
  <c r="CW31" i="7"/>
  <c r="F31" i="7"/>
  <c r="CY31" i="7" s="1"/>
  <c r="E31" i="7"/>
  <c r="DJ30" i="7"/>
  <c r="DI30" i="7"/>
  <c r="DG30" i="7"/>
  <c r="DD30" i="7"/>
  <c r="DC30" i="7"/>
  <c r="CZ30" i="7"/>
  <c r="CY30" i="7"/>
  <c r="CX30" i="7"/>
  <c r="CW30" i="7"/>
  <c r="F30" i="7"/>
  <c r="DH30" i="7" s="1"/>
  <c r="E30" i="7"/>
  <c r="D30" i="7" s="1"/>
  <c r="DJ29" i="7"/>
  <c r="DG29" i="7"/>
  <c r="CZ29" i="7"/>
  <c r="CW29" i="7"/>
  <c r="F29" i="7"/>
  <c r="CY29" i="7" s="1"/>
  <c r="E29" i="7"/>
  <c r="DJ28" i="7"/>
  <c r="DI28" i="7"/>
  <c r="DG28" i="7"/>
  <c r="DD28" i="7"/>
  <c r="DC28" i="7"/>
  <c r="CZ28" i="7"/>
  <c r="CY28" i="7"/>
  <c r="CX28" i="7"/>
  <c r="CW28" i="7"/>
  <c r="F28" i="7"/>
  <c r="DH28" i="7" s="1"/>
  <c r="E28" i="7"/>
  <c r="D28" i="7" s="1"/>
  <c r="DJ27" i="7"/>
  <c r="DG27" i="7"/>
  <c r="CZ27" i="7"/>
  <c r="CW27" i="7"/>
  <c r="F27" i="7"/>
  <c r="CY27" i="7" s="1"/>
  <c r="E27" i="7"/>
  <c r="DJ26" i="7"/>
  <c r="DI26" i="7"/>
  <c r="DG26" i="7"/>
  <c r="DD26" i="7"/>
  <c r="DC26" i="7"/>
  <c r="CZ26" i="7"/>
  <c r="CY26" i="7"/>
  <c r="CX26" i="7"/>
  <c r="CW26" i="7"/>
  <c r="F26" i="7"/>
  <c r="DH26" i="7" s="1"/>
  <c r="E26" i="7"/>
  <c r="D26" i="7" s="1"/>
  <c r="DJ25" i="7"/>
  <c r="DG25" i="7"/>
  <c r="CZ25" i="7"/>
  <c r="CW25" i="7"/>
  <c r="F25" i="7"/>
  <c r="CY25" i="7" s="1"/>
  <c r="E25" i="7"/>
  <c r="DJ24" i="7"/>
  <c r="DI24" i="7"/>
  <c r="DG24" i="7"/>
  <c r="DD24" i="7"/>
  <c r="DC24" i="7"/>
  <c r="CZ24" i="7"/>
  <c r="CY24" i="7"/>
  <c r="CX24" i="7"/>
  <c r="CW24" i="7"/>
  <c r="F24" i="7"/>
  <c r="DH24" i="7" s="1"/>
  <c r="E24" i="7"/>
  <c r="D24" i="7" s="1"/>
  <c r="DJ23" i="7"/>
  <c r="DG23" i="7"/>
  <c r="CZ23" i="7"/>
  <c r="CW23" i="7"/>
  <c r="F23" i="7"/>
  <c r="CY23" i="7" s="1"/>
  <c r="E23" i="7"/>
  <c r="DJ22" i="7"/>
  <c r="DI22" i="7"/>
  <c r="DG22" i="7"/>
  <c r="DD22" i="7"/>
  <c r="DC22" i="7"/>
  <c r="CZ22" i="7"/>
  <c r="CY22" i="7"/>
  <c r="CX22" i="7"/>
  <c r="CW22" i="7"/>
  <c r="F22" i="7"/>
  <c r="DH22" i="7" s="1"/>
  <c r="E22" i="7"/>
  <c r="D22" i="7" s="1"/>
  <c r="DJ21" i="7"/>
  <c r="DG21" i="7"/>
  <c r="CZ21" i="7"/>
  <c r="CW21" i="7"/>
  <c r="F21" i="7"/>
  <c r="CY21" i="7" s="1"/>
  <c r="E21" i="7"/>
  <c r="DJ20" i="7"/>
  <c r="DI20" i="7"/>
  <c r="DG20" i="7"/>
  <c r="DD20" i="7"/>
  <c r="DC20" i="7"/>
  <c r="CZ20" i="7"/>
  <c r="CY20" i="7"/>
  <c r="CX20" i="7"/>
  <c r="CW20" i="7"/>
  <c r="F20" i="7"/>
  <c r="DH20" i="7" s="1"/>
  <c r="E20" i="7"/>
  <c r="D20" i="7" s="1"/>
  <c r="DJ19" i="7"/>
  <c r="DG19" i="7"/>
  <c r="CZ19" i="7"/>
  <c r="CW19" i="7"/>
  <c r="F19" i="7"/>
  <c r="CY19" i="7" s="1"/>
  <c r="E19" i="7"/>
  <c r="E36" i="7" s="1"/>
  <c r="DJ15" i="7"/>
  <c r="DI15" i="7"/>
  <c r="DG15" i="7"/>
  <c r="DD15" i="7"/>
  <c r="DA15" i="7"/>
  <c r="CZ15" i="7"/>
  <c r="CW15" i="7"/>
  <c r="F15" i="7"/>
  <c r="DH15" i="7" s="1"/>
  <c r="E15" i="7"/>
  <c r="D15" i="7"/>
  <c r="DJ14" i="7"/>
  <c r="DG14" i="7"/>
  <c r="CZ14" i="7"/>
  <c r="CW14" i="7"/>
  <c r="F14" i="7"/>
  <c r="DI14" i="7" s="1"/>
  <c r="E14" i="7"/>
  <c r="DJ13" i="7"/>
  <c r="DI13" i="7"/>
  <c r="DG13" i="7"/>
  <c r="DD13" i="7"/>
  <c r="DA13" i="7"/>
  <c r="CZ13" i="7"/>
  <c r="CW13" i="7"/>
  <c r="F13" i="7"/>
  <c r="DH13" i="7" s="1"/>
  <c r="E13" i="7"/>
  <c r="D13" i="7"/>
  <c r="DJ12" i="7"/>
  <c r="DG12" i="7"/>
  <c r="CZ12" i="7"/>
  <c r="CW12" i="7"/>
  <c r="F12" i="7"/>
  <c r="DI12" i="7" s="1"/>
  <c r="E12" i="7"/>
  <c r="A5" i="7"/>
  <c r="A4" i="7"/>
  <c r="A3" i="7"/>
  <c r="A2" i="7"/>
  <c r="DH12" i="7" l="1"/>
  <c r="DH19" i="7"/>
  <c r="DH23" i="7"/>
  <c r="DH29" i="7"/>
  <c r="DH35" i="7"/>
  <c r="DH41" i="7"/>
  <c r="CX44" i="7"/>
  <c r="DH44" i="7"/>
  <c r="D44" i="7"/>
  <c r="DI49" i="7"/>
  <c r="CX49" i="7"/>
  <c r="DH49" i="7"/>
  <c r="DM56" i="7"/>
  <c r="DM88" i="7"/>
  <c r="DI88" i="7"/>
  <c r="DC88" i="7"/>
  <c r="CY88" i="7"/>
  <c r="DL88" i="7"/>
  <c r="DB88" i="7"/>
  <c r="DN88" i="7"/>
  <c r="DD88" i="7"/>
  <c r="DK88" i="7"/>
  <c r="DA88" i="7"/>
  <c r="CY94" i="7"/>
  <c r="CY96" i="7"/>
  <c r="AX96" i="7" s="1"/>
  <c r="DH136" i="7"/>
  <c r="DH138" i="7"/>
  <c r="DH140" i="7"/>
  <c r="DK196" i="7"/>
  <c r="DC196" i="7"/>
  <c r="CX196" i="7"/>
  <c r="DM196" i="7"/>
  <c r="DA196" i="7"/>
  <c r="DJ196" i="7"/>
  <c r="CZ196" i="7"/>
  <c r="DI196" i="7"/>
  <c r="DH196" i="7"/>
  <c r="DK249" i="7"/>
  <c r="DA249" i="7"/>
  <c r="DI249" i="7"/>
  <c r="CY249" i="7"/>
  <c r="DH249" i="7"/>
  <c r="DL249" i="7"/>
  <c r="CX249" i="7"/>
  <c r="AY249" i="7" s="1"/>
  <c r="DB249" i="7"/>
  <c r="AY298" i="7"/>
  <c r="DL13" i="7"/>
  <c r="DC13" i="7"/>
  <c r="DO13" i="7"/>
  <c r="DK13" i="7"/>
  <c r="DB13" i="7"/>
  <c r="DE13" i="7"/>
  <c r="DM13" i="7"/>
  <c r="DL15" i="7"/>
  <c r="DC15" i="7"/>
  <c r="DO15" i="7"/>
  <c r="DK15" i="7"/>
  <c r="DB15" i="7"/>
  <c r="DE15" i="7"/>
  <c r="DM15" i="7"/>
  <c r="DI19" i="7"/>
  <c r="DL20" i="7"/>
  <c r="DB20" i="7"/>
  <c r="AY20" i="7" s="1"/>
  <c r="DO20" i="7"/>
  <c r="DE20" i="7"/>
  <c r="DM20" i="7"/>
  <c r="DI21" i="7"/>
  <c r="DL22" i="7"/>
  <c r="DB22" i="7"/>
  <c r="DO22" i="7"/>
  <c r="DE22" i="7"/>
  <c r="DM22" i="7"/>
  <c r="DI23" i="7"/>
  <c r="DL24" i="7"/>
  <c r="DB24" i="7"/>
  <c r="DO24" i="7"/>
  <c r="DE24" i="7"/>
  <c r="AY24" i="7" s="1"/>
  <c r="DM24" i="7"/>
  <c r="DI25" i="7"/>
  <c r="DL26" i="7"/>
  <c r="DB26" i="7"/>
  <c r="DO26" i="7"/>
  <c r="DE26" i="7"/>
  <c r="DM26" i="7"/>
  <c r="DI27" i="7"/>
  <c r="DL28" i="7"/>
  <c r="DB28" i="7"/>
  <c r="AY28" i="7" s="1"/>
  <c r="DO28" i="7"/>
  <c r="DE28" i="7"/>
  <c r="DM28" i="7"/>
  <c r="DI29" i="7"/>
  <c r="DL30" i="7"/>
  <c r="DB30" i="7"/>
  <c r="DO30" i="7"/>
  <c r="DE30" i="7"/>
  <c r="DM30" i="7"/>
  <c r="DI31" i="7"/>
  <c r="DL32" i="7"/>
  <c r="DB32" i="7"/>
  <c r="DO32" i="7"/>
  <c r="DE32" i="7"/>
  <c r="AY32" i="7" s="1"/>
  <c r="DM32" i="7"/>
  <c r="DI33" i="7"/>
  <c r="DL34" i="7"/>
  <c r="DB34" i="7"/>
  <c r="DO34" i="7"/>
  <c r="DE34" i="7"/>
  <c r="DM34" i="7"/>
  <c r="DI35" i="7"/>
  <c r="DI41" i="7"/>
  <c r="DO42" i="7"/>
  <c r="DK42" i="7"/>
  <c r="DE42" i="7"/>
  <c r="DA42" i="7"/>
  <c r="DM42" i="7"/>
  <c r="DL42" i="7"/>
  <c r="DD42" i="7"/>
  <c r="DC42" i="7"/>
  <c r="DN42" i="7"/>
  <c r="DL48" i="7"/>
  <c r="DC48" i="7"/>
  <c r="DK48" i="7"/>
  <c r="DE48" i="7"/>
  <c r="DO48" i="7"/>
  <c r="DD48" i="7"/>
  <c r="DB48" i="7"/>
  <c r="DM48" i="7"/>
  <c r="DI51" i="7"/>
  <c r="CX51" i="7"/>
  <c r="DH51" i="7"/>
  <c r="E60" i="7"/>
  <c r="D55" i="7"/>
  <c r="DN57" i="7"/>
  <c r="DM57" i="7"/>
  <c r="DD57" i="7"/>
  <c r="DO57" i="7"/>
  <c r="DB57" i="7"/>
  <c r="DL57" i="7"/>
  <c r="DA57" i="7"/>
  <c r="AY57" i="7" s="1"/>
  <c r="DM61" i="7"/>
  <c r="DD61" i="7"/>
  <c r="DL61" i="7"/>
  <c r="DC61" i="7"/>
  <c r="DO61" i="7"/>
  <c r="DA61" i="7"/>
  <c r="DN61" i="7"/>
  <c r="DO62" i="7"/>
  <c r="DK62" i="7"/>
  <c r="DB62" i="7"/>
  <c r="DN62" i="7"/>
  <c r="DE62" i="7"/>
  <c r="DA62" i="7"/>
  <c r="DD62" i="7"/>
  <c r="DC62" i="7"/>
  <c r="DL62" i="7"/>
  <c r="AY63" i="7"/>
  <c r="DM91" i="7"/>
  <c r="DI91" i="7"/>
  <c r="DC91" i="7"/>
  <c r="AX91" i="7" s="1"/>
  <c r="CY91" i="7"/>
  <c r="DL91" i="7"/>
  <c r="DB91" i="7"/>
  <c r="DN91" i="7"/>
  <c r="DD91" i="7"/>
  <c r="DK91" i="7"/>
  <c r="DA91" i="7"/>
  <c r="DL94" i="7"/>
  <c r="DL96" i="7"/>
  <c r="DK150" i="7"/>
  <c r="DA150" i="7"/>
  <c r="AY150" i="7" s="1"/>
  <c r="DN150" i="7"/>
  <c r="DD150" i="7"/>
  <c r="DB150" i="7"/>
  <c r="DM150" i="7"/>
  <c r="DL150" i="7"/>
  <c r="DC150" i="7"/>
  <c r="DI186" i="7"/>
  <c r="CZ186" i="7"/>
  <c r="DM186" i="7"/>
  <c r="DH186" i="7"/>
  <c r="CY186" i="7"/>
  <c r="AX186" i="7" s="1"/>
  <c r="DC186" i="7"/>
  <c r="DA186" i="7"/>
  <c r="DK186" i="7"/>
  <c r="DJ186" i="7"/>
  <c r="DK203" i="7"/>
  <c r="CX203" i="7"/>
  <c r="CZ203" i="7"/>
  <c r="DJ203" i="7"/>
  <c r="DK235" i="7"/>
  <c r="CY235" i="7"/>
  <c r="DB235" i="7"/>
  <c r="AY235" i="7" s="1"/>
  <c r="CX235" i="7"/>
  <c r="DL235" i="7"/>
  <c r="DA235" i="7"/>
  <c r="DH235" i="7"/>
  <c r="DI235" i="7"/>
  <c r="CX12" i="7"/>
  <c r="DN13" i="7"/>
  <c r="CX14" i="7"/>
  <c r="DN15" i="7"/>
  <c r="CX19" i="7"/>
  <c r="DN20" i="7"/>
  <c r="CX21" i="7"/>
  <c r="DN22" i="7"/>
  <c r="CX23" i="7"/>
  <c r="DN24" i="7"/>
  <c r="CX25" i="7"/>
  <c r="DN26" i="7"/>
  <c r="CX27" i="7"/>
  <c r="DN28" i="7"/>
  <c r="CX29" i="7"/>
  <c r="DN30" i="7"/>
  <c r="CX31" i="7"/>
  <c r="DN32" i="7"/>
  <c r="CX33" i="7"/>
  <c r="DN34" i="7"/>
  <c r="CX35" i="7"/>
  <c r="F36" i="7"/>
  <c r="CY42" i="7"/>
  <c r="CX42" i="7"/>
  <c r="DM43" i="7"/>
  <c r="DB43" i="7"/>
  <c r="DK43" i="7"/>
  <c r="DC43" i="7"/>
  <c r="DO43" i="7"/>
  <c r="DA43" i="7"/>
  <c r="AY43" i="7" s="1"/>
  <c r="DN43" i="7"/>
  <c r="CY44" i="7"/>
  <c r="DO45" i="7"/>
  <c r="DK45" i="7"/>
  <c r="DE45" i="7"/>
  <c r="DA45" i="7"/>
  <c r="AY45" i="7" s="1"/>
  <c r="DN45" i="7"/>
  <c r="DB45" i="7"/>
  <c r="DM45" i="7"/>
  <c r="DN48" i="7"/>
  <c r="DL50" i="7"/>
  <c r="DC50" i="7"/>
  <c r="DK50" i="7"/>
  <c r="DE50" i="7"/>
  <c r="DO50" i="7"/>
  <c r="DD50" i="7"/>
  <c r="DB50" i="7"/>
  <c r="DM50" i="7"/>
  <c r="DI53" i="7"/>
  <c r="CX53" i="7"/>
  <c r="DH53" i="7"/>
  <c r="F60" i="7"/>
  <c r="DI55" i="7"/>
  <c r="DH55" i="7"/>
  <c r="CX55" i="7"/>
  <c r="DI57" i="7"/>
  <c r="DH57" i="7"/>
  <c r="CX57" i="7"/>
  <c r="DC57" i="7"/>
  <c r="DK57" i="7"/>
  <c r="CX62" i="7"/>
  <c r="DI62" i="7"/>
  <c r="DM62" i="7"/>
  <c r="F64" i="7"/>
  <c r="DM90" i="7"/>
  <c r="DI90" i="7"/>
  <c r="DC90" i="7"/>
  <c r="CY90" i="7"/>
  <c r="DL90" i="7"/>
  <c r="DB90" i="7"/>
  <c r="DN90" i="7"/>
  <c r="DD90" i="7"/>
  <c r="DK90" i="7"/>
  <c r="DA90" i="7"/>
  <c r="DH99" i="7"/>
  <c r="DK100" i="7"/>
  <c r="DA100" i="7"/>
  <c r="DN100" i="7"/>
  <c r="DD100" i="7"/>
  <c r="DI100" i="7"/>
  <c r="DB100" i="7"/>
  <c r="DM100" i="7"/>
  <c r="CY100" i="7"/>
  <c r="DH101" i="7"/>
  <c r="DK102" i="7"/>
  <c r="DA102" i="7"/>
  <c r="DN102" i="7"/>
  <c r="DD102" i="7"/>
  <c r="DI102" i="7"/>
  <c r="DB102" i="7"/>
  <c r="DM102" i="7"/>
  <c r="CY102" i="7"/>
  <c r="AX102" i="7" s="1"/>
  <c r="DH103" i="7"/>
  <c r="DK104" i="7"/>
  <c r="DA104" i="7"/>
  <c r="DN104" i="7"/>
  <c r="DD104" i="7"/>
  <c r="DI104" i="7"/>
  <c r="DB104" i="7"/>
  <c r="DM104" i="7"/>
  <c r="CY104" i="7"/>
  <c r="DH105" i="7"/>
  <c r="DK106" i="7"/>
  <c r="DA106" i="7"/>
  <c r="DN106" i="7"/>
  <c r="DD106" i="7"/>
  <c r="DI106" i="7"/>
  <c r="DB106" i="7"/>
  <c r="DM106" i="7"/>
  <c r="CY106" i="7"/>
  <c r="AX106" i="7" s="1"/>
  <c r="DH107" i="7"/>
  <c r="DK108" i="7"/>
  <c r="DA108" i="7"/>
  <c r="DN108" i="7"/>
  <c r="DD108" i="7"/>
  <c r="DI108" i="7"/>
  <c r="DB108" i="7"/>
  <c r="DM108" i="7"/>
  <c r="CY108" i="7"/>
  <c r="DH109" i="7"/>
  <c r="DK110" i="7"/>
  <c r="DA110" i="7"/>
  <c r="DN110" i="7"/>
  <c r="DD110" i="7"/>
  <c r="DI110" i="7"/>
  <c r="DB110" i="7"/>
  <c r="DM110" i="7"/>
  <c r="CY110" i="7"/>
  <c r="AX110" i="7" s="1"/>
  <c r="DH111" i="7"/>
  <c r="DK112" i="7"/>
  <c r="DA112" i="7"/>
  <c r="DN112" i="7"/>
  <c r="DD112" i="7"/>
  <c r="DI112" i="7"/>
  <c r="DB112" i="7"/>
  <c r="DM112" i="7"/>
  <c r="CY112" i="7"/>
  <c r="DH113" i="7"/>
  <c r="DK114" i="7"/>
  <c r="DA114" i="7"/>
  <c r="DN114" i="7"/>
  <c r="DD114" i="7"/>
  <c r="DI114" i="7"/>
  <c r="DB114" i="7"/>
  <c r="DM114" i="7"/>
  <c r="CY114" i="7"/>
  <c r="AX114" i="7" s="1"/>
  <c r="DH115" i="7"/>
  <c r="DK116" i="7"/>
  <c r="DA116" i="7"/>
  <c r="DN116" i="7"/>
  <c r="DD116" i="7"/>
  <c r="DI116" i="7"/>
  <c r="DB116" i="7"/>
  <c r="CY116" i="7"/>
  <c r="DM116" i="7"/>
  <c r="DL116" i="7"/>
  <c r="DK119" i="7"/>
  <c r="DD119" i="7"/>
  <c r="DN119" i="7"/>
  <c r="DC119" i="7"/>
  <c r="CY119" i="7"/>
  <c r="AX119" i="7" s="1"/>
  <c r="DL119" i="7"/>
  <c r="DB119" i="7"/>
  <c r="DI119" i="7"/>
  <c r="DA119" i="7"/>
  <c r="DJ161" i="7"/>
  <c r="DA161" i="7"/>
  <c r="DI161" i="7"/>
  <c r="CZ161" i="7"/>
  <c r="DM161" i="7"/>
  <c r="CY161" i="7"/>
  <c r="DK161" i="7"/>
  <c r="CX161" i="7"/>
  <c r="AX161" i="7" s="1"/>
  <c r="DH161" i="7"/>
  <c r="DC161" i="7"/>
  <c r="DL179" i="7"/>
  <c r="DH179" i="7"/>
  <c r="CZ179" i="7"/>
  <c r="DK179" i="7"/>
  <c r="DC179" i="7"/>
  <c r="CY179" i="7"/>
  <c r="AX179" i="7" s="1"/>
  <c r="DB179" i="7"/>
  <c r="DM179" i="7"/>
  <c r="DA179" i="7"/>
  <c r="DJ179" i="7"/>
  <c r="DI179" i="7"/>
  <c r="DK253" i="7"/>
  <c r="DA253" i="7"/>
  <c r="DI253" i="7"/>
  <c r="CY253" i="7"/>
  <c r="DH253" i="7"/>
  <c r="DL253" i="7"/>
  <c r="CX253" i="7"/>
  <c r="AY253" i="7" s="1"/>
  <c r="DH14" i="7"/>
  <c r="DH21" i="7"/>
  <c r="DH25" i="7"/>
  <c r="DH27" i="7"/>
  <c r="DH31" i="7"/>
  <c r="DH33" i="7"/>
  <c r="DO56" i="7"/>
  <c r="DK56" i="7"/>
  <c r="DB56" i="7"/>
  <c r="DE56" i="7"/>
  <c r="DN56" i="7"/>
  <c r="DD56" i="7"/>
  <c r="DM92" i="7"/>
  <c r="DI92" i="7"/>
  <c r="DC92" i="7"/>
  <c r="CY92" i="7"/>
  <c r="DL92" i="7"/>
  <c r="DB92" i="7"/>
  <c r="DN92" i="7"/>
  <c r="DD92" i="7"/>
  <c r="DK92" i="7"/>
  <c r="DA92" i="7"/>
  <c r="DK94" i="7"/>
  <c r="DA94" i="7"/>
  <c r="DN94" i="7"/>
  <c r="DD94" i="7"/>
  <c r="DI94" i="7"/>
  <c r="DB94" i="7"/>
  <c r="DM94" i="7"/>
  <c r="DK96" i="7"/>
  <c r="DA96" i="7"/>
  <c r="DN96" i="7"/>
  <c r="DD96" i="7"/>
  <c r="DI96" i="7"/>
  <c r="DB96" i="7"/>
  <c r="DM96" i="7"/>
  <c r="DK98" i="7"/>
  <c r="DD98" i="7"/>
  <c r="CY98" i="7"/>
  <c r="AX98" i="7" s="1"/>
  <c r="DN98" i="7"/>
  <c r="DI98" i="7"/>
  <c r="DC98" i="7"/>
  <c r="DM98" i="7"/>
  <c r="DB98" i="7"/>
  <c r="DH126" i="7"/>
  <c r="DH128" i="7"/>
  <c r="DH130" i="7"/>
  <c r="DH132" i="7"/>
  <c r="DH134" i="7"/>
  <c r="D12" i="7"/>
  <c r="CY12" i="7"/>
  <c r="D14" i="7"/>
  <c r="CY14" i="7"/>
  <c r="D19" i="7"/>
  <c r="D21" i="7"/>
  <c r="AY22" i="7"/>
  <c r="D23" i="7"/>
  <c r="D25" i="7"/>
  <c r="AY26" i="7"/>
  <c r="D27" i="7"/>
  <c r="D29" i="7"/>
  <c r="AY30" i="7"/>
  <c r="D31" i="7"/>
  <c r="D33" i="7"/>
  <c r="AY34" i="7"/>
  <c r="D35" i="7"/>
  <c r="D41" i="7"/>
  <c r="CY41" i="7"/>
  <c r="AY42" i="7"/>
  <c r="DI44" i="7"/>
  <c r="DI47" i="7"/>
  <c r="CX47" i="7"/>
  <c r="DH47" i="7"/>
  <c r="CY49" i="7"/>
  <c r="DL52" i="7"/>
  <c r="DC52" i="7"/>
  <c r="DK52" i="7"/>
  <c r="DE52" i="7"/>
  <c r="DO52" i="7"/>
  <c r="DD52" i="7"/>
  <c r="DB52" i="7"/>
  <c r="DM52" i="7"/>
  <c r="DC56" i="7"/>
  <c r="DL56" i="7"/>
  <c r="DE57" i="7"/>
  <c r="DL58" i="7"/>
  <c r="DC58" i="7"/>
  <c r="DO58" i="7"/>
  <c r="DK58" i="7"/>
  <c r="DB58" i="7"/>
  <c r="DD58" i="7"/>
  <c r="DA58" i="7"/>
  <c r="DB61" i="7"/>
  <c r="DM63" i="7"/>
  <c r="DD63" i="7"/>
  <c r="DL63" i="7"/>
  <c r="DC63" i="7"/>
  <c r="DN63" i="7"/>
  <c r="DK63" i="7"/>
  <c r="DE63" i="7"/>
  <c r="DM89" i="7"/>
  <c r="DI89" i="7"/>
  <c r="DC89" i="7"/>
  <c r="CY89" i="7"/>
  <c r="DL89" i="7"/>
  <c r="DB89" i="7"/>
  <c r="DN89" i="7"/>
  <c r="DD89" i="7"/>
  <c r="DK89" i="7"/>
  <c r="DA89" i="7"/>
  <c r="DK93" i="7"/>
  <c r="DD93" i="7"/>
  <c r="AX93" i="7" s="1"/>
  <c r="DN93" i="7"/>
  <c r="DC93" i="7"/>
  <c r="CY93" i="7"/>
  <c r="DL93" i="7"/>
  <c r="DB93" i="7"/>
  <c r="DA93" i="7"/>
  <c r="DM93" i="7"/>
  <c r="CX97" i="7"/>
  <c r="DH97" i="7"/>
  <c r="DL98" i="7"/>
  <c r="CX117" i="7"/>
  <c r="DH117" i="7"/>
  <c r="DM118" i="7"/>
  <c r="DI118" i="7"/>
  <c r="DC118" i="7"/>
  <c r="CY118" i="7"/>
  <c r="DL118" i="7"/>
  <c r="DB118" i="7"/>
  <c r="DN118" i="7"/>
  <c r="DD118" i="7"/>
  <c r="DK118" i="7"/>
  <c r="DA118" i="7"/>
  <c r="CX122" i="7"/>
  <c r="DH122" i="7"/>
  <c r="DK123" i="7"/>
  <c r="DD123" i="7"/>
  <c r="DN123" i="7"/>
  <c r="DC123" i="7"/>
  <c r="CY123" i="7"/>
  <c r="AX123" i="7" s="1"/>
  <c r="DL123" i="7"/>
  <c r="DB123" i="7"/>
  <c r="DI123" i="7"/>
  <c r="DA123" i="7"/>
  <c r="CY151" i="7"/>
  <c r="CX151" i="7"/>
  <c r="DH151" i="7"/>
  <c r="DI151" i="7"/>
  <c r="F155" i="7"/>
  <c r="DK181" i="7"/>
  <c r="DC181" i="7"/>
  <c r="CX181" i="7"/>
  <c r="DJ181" i="7"/>
  <c r="DA181" i="7"/>
  <c r="CZ181" i="7"/>
  <c r="DM181" i="7"/>
  <c r="CY181" i="7"/>
  <c r="DI181" i="7"/>
  <c r="DH181" i="7"/>
  <c r="CY196" i="7"/>
  <c r="DK252" i="7"/>
  <c r="DA252" i="7"/>
  <c r="DI252" i="7"/>
  <c r="CY252" i="7"/>
  <c r="DH252" i="7"/>
  <c r="DL252" i="7"/>
  <c r="CX252" i="7"/>
  <c r="DB252" i="7"/>
  <c r="DM120" i="7"/>
  <c r="DI120" i="7"/>
  <c r="DB120" i="7"/>
  <c r="DL120" i="7"/>
  <c r="DA120" i="7"/>
  <c r="DC120" i="7"/>
  <c r="DN120" i="7"/>
  <c r="DM124" i="7"/>
  <c r="DI124" i="7"/>
  <c r="DB124" i="7"/>
  <c r="DL124" i="7"/>
  <c r="DA124" i="7"/>
  <c r="DK127" i="7"/>
  <c r="DA127" i="7"/>
  <c r="DN127" i="7"/>
  <c r="DD127" i="7"/>
  <c r="DK129" i="7"/>
  <c r="DA129" i="7"/>
  <c r="AX129" i="7" s="1"/>
  <c r="DN129" i="7"/>
  <c r="DD129" i="7"/>
  <c r="DK131" i="7"/>
  <c r="DA131" i="7"/>
  <c r="DN131" i="7"/>
  <c r="DD131" i="7"/>
  <c r="DK133" i="7"/>
  <c r="DA133" i="7"/>
  <c r="DN133" i="7"/>
  <c r="DD133" i="7"/>
  <c r="DL133" i="7"/>
  <c r="DK135" i="7"/>
  <c r="DA135" i="7"/>
  <c r="DN135" i="7"/>
  <c r="DD135" i="7"/>
  <c r="CY135" i="7"/>
  <c r="AX135" i="7" s="1"/>
  <c r="DL135" i="7"/>
  <c r="CY137" i="7"/>
  <c r="AX137" i="7" s="1"/>
  <c r="DL137" i="7"/>
  <c r="CY139" i="7"/>
  <c r="DK152" i="7"/>
  <c r="DA152" i="7"/>
  <c r="DN152" i="7"/>
  <c r="DD152" i="7"/>
  <c r="DB152" i="7"/>
  <c r="DM152" i="7"/>
  <c r="CY153" i="7"/>
  <c r="CX153" i="7"/>
  <c r="DM166" i="7"/>
  <c r="DI166" i="7"/>
  <c r="DA166" i="7"/>
  <c r="DL166" i="7"/>
  <c r="DH166" i="7"/>
  <c r="CZ166" i="7"/>
  <c r="DJ166" i="7"/>
  <c r="CX166" i="7"/>
  <c r="DC166" i="7"/>
  <c r="DK166" i="7"/>
  <c r="CZ201" i="7"/>
  <c r="DK201" i="7"/>
  <c r="DJ201" i="7"/>
  <c r="DK229" i="7"/>
  <c r="CY229" i="7"/>
  <c r="DB229" i="7"/>
  <c r="CX229" i="7"/>
  <c r="DL229" i="7"/>
  <c r="DA229" i="7"/>
  <c r="DH229" i="7"/>
  <c r="DK248" i="7"/>
  <c r="DA248" i="7"/>
  <c r="DI248" i="7"/>
  <c r="CY248" i="7"/>
  <c r="DH248" i="7"/>
  <c r="DL248" i="7"/>
  <c r="CX248" i="7"/>
  <c r="DB248" i="7"/>
  <c r="AY293" i="7"/>
  <c r="CW312" i="7"/>
  <c r="DH312" i="7"/>
  <c r="CV312" i="7"/>
  <c r="DG312" i="7"/>
  <c r="CX13" i="7"/>
  <c r="CX15" i="7"/>
  <c r="DI43" i="7"/>
  <c r="CY45" i="7"/>
  <c r="CY56" i="7"/>
  <c r="AY56" i="7" s="1"/>
  <c r="DI56" i="7"/>
  <c r="D59" i="7"/>
  <c r="CY59" i="7"/>
  <c r="E64" i="7"/>
  <c r="K70" i="7"/>
  <c r="K71" i="7"/>
  <c r="K78" i="7"/>
  <c r="CX120" i="7"/>
  <c r="DH120" i="7"/>
  <c r="DD120" i="7"/>
  <c r="DK121" i="7"/>
  <c r="DD121" i="7"/>
  <c r="DN121" i="7"/>
  <c r="DC121" i="7"/>
  <c r="CY121" i="7"/>
  <c r="AX121" i="7" s="1"/>
  <c r="DM121" i="7"/>
  <c r="CX124" i="7"/>
  <c r="DH124" i="7"/>
  <c r="DD124" i="7"/>
  <c r="DK125" i="7"/>
  <c r="DD125" i="7"/>
  <c r="DN125" i="7"/>
  <c r="DC125" i="7"/>
  <c r="CY125" i="7"/>
  <c r="DM125" i="7"/>
  <c r="DM127" i="7"/>
  <c r="DM129" i="7"/>
  <c r="DM131" i="7"/>
  <c r="DM133" i="7"/>
  <c r="DM135" i="7"/>
  <c r="D146" i="7"/>
  <c r="E155" i="7"/>
  <c r="CY147" i="7"/>
  <c r="CX147" i="7"/>
  <c r="AY148" i="7"/>
  <c r="DH153" i="7"/>
  <c r="DK154" i="7"/>
  <c r="DA154" i="7"/>
  <c r="AY154" i="7" s="1"/>
  <c r="DN154" i="7"/>
  <c r="DD154" i="7"/>
  <c r="DB154" i="7"/>
  <c r="DM154" i="7"/>
  <c r="DJ167" i="7"/>
  <c r="DB167" i="7"/>
  <c r="CX167" i="7"/>
  <c r="DM167" i="7"/>
  <c r="DI167" i="7"/>
  <c r="DA167" i="7"/>
  <c r="DK167" i="7"/>
  <c r="CY167" i="7"/>
  <c r="DH167" i="7"/>
  <c r="DL167" i="7"/>
  <c r="DK171" i="7"/>
  <c r="DC171" i="7"/>
  <c r="CX171" i="7"/>
  <c r="DJ171" i="7"/>
  <c r="DA171" i="7"/>
  <c r="DI171" i="7"/>
  <c r="DH171" i="7"/>
  <c r="DM172" i="7"/>
  <c r="DI172" i="7"/>
  <c r="DA172" i="7"/>
  <c r="DL172" i="7"/>
  <c r="DH172" i="7"/>
  <c r="CZ172" i="7"/>
  <c r="DJ172" i="7"/>
  <c r="CX172" i="7"/>
  <c r="DC172" i="7"/>
  <c r="DK172" i="7"/>
  <c r="D176" i="7"/>
  <c r="DI183" i="7"/>
  <c r="CZ183" i="7"/>
  <c r="DM183" i="7"/>
  <c r="DH183" i="7"/>
  <c r="CY183" i="7"/>
  <c r="DC183" i="7"/>
  <c r="DA183" i="7"/>
  <c r="CX183" i="7"/>
  <c r="AX183" i="7" s="1"/>
  <c r="CX201" i="7"/>
  <c r="DK226" i="7"/>
  <c r="CY226" i="7"/>
  <c r="DB226" i="7"/>
  <c r="CX226" i="7"/>
  <c r="DL226" i="7"/>
  <c r="DA226" i="7"/>
  <c r="DH226" i="7"/>
  <c r="DI226" i="7"/>
  <c r="DK233" i="7"/>
  <c r="CY233" i="7"/>
  <c r="DB233" i="7"/>
  <c r="CX233" i="7"/>
  <c r="AY233" i="7" s="1"/>
  <c r="DH233" i="7"/>
  <c r="DL233" i="7"/>
  <c r="DA233" i="7"/>
  <c r="DI233" i="7"/>
  <c r="DC124" i="7"/>
  <c r="DN124" i="7"/>
  <c r="CY127" i="7"/>
  <c r="AX127" i="7" s="1"/>
  <c r="DL127" i="7"/>
  <c r="CY129" i="7"/>
  <c r="DL129" i="7"/>
  <c r="CY131" i="7"/>
  <c r="AX131" i="7" s="1"/>
  <c r="DL131" i="7"/>
  <c r="CY133" i="7"/>
  <c r="AX133" i="7" s="1"/>
  <c r="DK137" i="7"/>
  <c r="DA137" i="7"/>
  <c r="DN137" i="7"/>
  <c r="DD137" i="7"/>
  <c r="DK139" i="7"/>
  <c r="DA139" i="7"/>
  <c r="AX139" i="7" s="1"/>
  <c r="DN139" i="7"/>
  <c r="DD139" i="7"/>
  <c r="DL139" i="7"/>
  <c r="CY13" i="7"/>
  <c r="CY15" i="7"/>
  <c r="D47" i="7"/>
  <c r="F54" i="7"/>
  <c r="D49" i="7"/>
  <c r="D51" i="7"/>
  <c r="D53" i="7"/>
  <c r="DH59" i="7"/>
  <c r="AX94" i="7"/>
  <c r="D95" i="7"/>
  <c r="D97" i="7"/>
  <c r="D99" i="7"/>
  <c r="AX100" i="7"/>
  <c r="D101" i="7"/>
  <c r="D103" i="7"/>
  <c r="AX104" i="7"/>
  <c r="D105" i="7"/>
  <c r="D107" i="7"/>
  <c r="AX108" i="7"/>
  <c r="D109" i="7"/>
  <c r="D111" i="7"/>
  <c r="AX112" i="7"/>
  <c r="D113" i="7"/>
  <c r="D115" i="7"/>
  <c r="AX116" i="7"/>
  <c r="D117" i="7"/>
  <c r="CY120" i="7"/>
  <c r="D122" i="7"/>
  <c r="CY124" i="7"/>
  <c r="D126" i="7"/>
  <c r="DB127" i="7"/>
  <c r="DI127" i="7"/>
  <c r="D128" i="7"/>
  <c r="DB129" i="7"/>
  <c r="DI129" i="7"/>
  <c r="D130" i="7"/>
  <c r="DB131" i="7"/>
  <c r="DI131" i="7"/>
  <c r="D132" i="7"/>
  <c r="DB133" i="7"/>
  <c r="DI133" i="7"/>
  <c r="D134" i="7"/>
  <c r="DB135" i="7"/>
  <c r="DI135" i="7"/>
  <c r="D136" i="7"/>
  <c r="DB137" i="7"/>
  <c r="DI137" i="7"/>
  <c r="D138" i="7"/>
  <c r="DB139" i="7"/>
  <c r="DI139" i="7"/>
  <c r="D140" i="7"/>
  <c r="DK148" i="7"/>
  <c r="DA148" i="7"/>
  <c r="DN148" i="7"/>
  <c r="DD148" i="7"/>
  <c r="DB148" i="7"/>
  <c r="DM148" i="7"/>
  <c r="CY149" i="7"/>
  <c r="CX149" i="7"/>
  <c r="DC152" i="7"/>
  <c r="AY152" i="7" s="1"/>
  <c r="DL152" i="7"/>
  <c r="DI153" i="7"/>
  <c r="DI163" i="7"/>
  <c r="CY163" i="7"/>
  <c r="DH163" i="7"/>
  <c r="CX163" i="7"/>
  <c r="DA163" i="7"/>
  <c r="CZ163" i="7"/>
  <c r="CY166" i="7"/>
  <c r="DK168" i="7"/>
  <c r="DC168" i="7"/>
  <c r="CY168" i="7"/>
  <c r="DJ168" i="7"/>
  <c r="DB168" i="7"/>
  <c r="CX168" i="7"/>
  <c r="DL168" i="7"/>
  <c r="CZ168" i="7"/>
  <c r="DI168" i="7"/>
  <c r="DK173" i="7"/>
  <c r="DC173" i="7"/>
  <c r="CX173" i="7"/>
  <c r="DJ173" i="7"/>
  <c r="DA173" i="7"/>
  <c r="DM173" i="7"/>
  <c r="CY173" i="7"/>
  <c r="DI173" i="7"/>
  <c r="DJ174" i="7"/>
  <c r="DA174" i="7"/>
  <c r="DI174" i="7"/>
  <c r="CZ174" i="7"/>
  <c r="DM174" i="7"/>
  <c r="CY174" i="7"/>
  <c r="DK174" i="7"/>
  <c r="CX174" i="7"/>
  <c r="DL177" i="7"/>
  <c r="DH177" i="7"/>
  <c r="CZ177" i="7"/>
  <c r="DK177" i="7"/>
  <c r="DC177" i="7"/>
  <c r="CY177" i="7"/>
  <c r="DB177" i="7"/>
  <c r="DM177" i="7"/>
  <c r="DA177" i="7"/>
  <c r="CX177" i="7"/>
  <c r="AX177" i="7" s="1"/>
  <c r="D188" i="7"/>
  <c r="D213" i="7"/>
  <c r="DK219" i="7"/>
  <c r="CY219" i="7"/>
  <c r="AY219" i="7" s="1"/>
  <c r="DB219" i="7"/>
  <c r="CX219" i="7"/>
  <c r="DH219" i="7"/>
  <c r="DL219" i="7"/>
  <c r="DA219" i="7"/>
  <c r="DI229" i="7"/>
  <c r="DK231" i="7"/>
  <c r="CY231" i="7"/>
  <c r="AY231" i="7" s="1"/>
  <c r="DB231" i="7"/>
  <c r="CX231" i="7"/>
  <c r="DH231" i="7"/>
  <c r="DI231" i="7"/>
  <c r="DA231" i="7"/>
  <c r="DL231" i="7"/>
  <c r="DK244" i="7"/>
  <c r="DB244" i="7"/>
  <c r="AY244" i="7" s="1"/>
  <c r="DI244" i="7"/>
  <c r="DA244" i="7"/>
  <c r="DH244" i="7"/>
  <c r="DL244" i="7"/>
  <c r="CX244" i="7"/>
  <c r="CY244" i="7"/>
  <c r="CY48" i="7"/>
  <c r="AY48" i="7" s="1"/>
  <c r="DH48" i="7"/>
  <c r="CY50" i="7"/>
  <c r="CY52" i="7"/>
  <c r="AY52" i="7" s="1"/>
  <c r="CX58" i="7"/>
  <c r="AY58" i="7" s="1"/>
  <c r="CY61" i="7"/>
  <c r="AY61" i="7" s="1"/>
  <c r="CY63" i="7"/>
  <c r="CX88" i="7"/>
  <c r="AX88" i="7" s="1"/>
  <c r="CX89" i="7"/>
  <c r="AX89" i="7" s="1"/>
  <c r="CX90" i="7"/>
  <c r="AX90" i="7" s="1"/>
  <c r="CX91" i="7"/>
  <c r="CX92" i="7"/>
  <c r="AX92" i="7" s="1"/>
  <c r="CX118" i="7"/>
  <c r="AX118" i="7" s="1"/>
  <c r="F164" i="7"/>
  <c r="D164" i="7" s="1"/>
  <c r="DM170" i="7"/>
  <c r="DI170" i="7"/>
  <c r="DA170" i="7"/>
  <c r="DL170" i="7"/>
  <c r="DH170" i="7"/>
  <c r="CZ170" i="7"/>
  <c r="AX170" i="7" s="1"/>
  <c r="DB170" i="7"/>
  <c r="D184" i="7"/>
  <c r="D185" i="7"/>
  <c r="D187" i="7"/>
  <c r="D189" i="7"/>
  <c r="D192" i="7"/>
  <c r="D193" i="7"/>
  <c r="D194" i="7"/>
  <c r="D195" i="7"/>
  <c r="CX202" i="7"/>
  <c r="AH202" i="7" s="1"/>
  <c r="DK202" i="7"/>
  <c r="DJ202" i="7"/>
  <c r="DJ204" i="7"/>
  <c r="CX204" i="7"/>
  <c r="AH204" i="7" s="1"/>
  <c r="DK222" i="7"/>
  <c r="CY222" i="7"/>
  <c r="DB222" i="7"/>
  <c r="CX222" i="7"/>
  <c r="DL222" i="7"/>
  <c r="DA222" i="7"/>
  <c r="DK230" i="7"/>
  <c r="CY230" i="7"/>
  <c r="DB230" i="7"/>
  <c r="CX230" i="7"/>
  <c r="AY230" i="7" s="1"/>
  <c r="DL230" i="7"/>
  <c r="DA230" i="7"/>
  <c r="DI230" i="7"/>
  <c r="DH230" i="7"/>
  <c r="DH241" i="7"/>
  <c r="CY241" i="7"/>
  <c r="DL241" i="7"/>
  <c r="CX241" i="7"/>
  <c r="AY241" i="7" s="1"/>
  <c r="DB241" i="7"/>
  <c r="DI241" i="7"/>
  <c r="DK241" i="7"/>
  <c r="DA241" i="7"/>
  <c r="DK256" i="7"/>
  <c r="DA256" i="7"/>
  <c r="DI256" i="7"/>
  <c r="CY256" i="7"/>
  <c r="DH256" i="7"/>
  <c r="DL256" i="7"/>
  <c r="CX256" i="7"/>
  <c r="DK257" i="7"/>
  <c r="CY257" i="7"/>
  <c r="DB257" i="7"/>
  <c r="CX257" i="7"/>
  <c r="AY257" i="7" s="1"/>
  <c r="DL257" i="7"/>
  <c r="DA257" i="7"/>
  <c r="DH257" i="7"/>
  <c r="DI257" i="7"/>
  <c r="CY58" i="7"/>
  <c r="D147" i="7"/>
  <c r="D149" i="7"/>
  <c r="D151" i="7"/>
  <c r="D153" i="7"/>
  <c r="DL178" i="7"/>
  <c r="DH178" i="7"/>
  <c r="CZ178" i="7"/>
  <c r="DK178" i="7"/>
  <c r="DC178" i="7"/>
  <c r="CY178" i="7"/>
  <c r="CX178" i="7"/>
  <c r="AX178" i="7" s="1"/>
  <c r="DJ178" i="7"/>
  <c r="DI180" i="7"/>
  <c r="CZ180" i="7"/>
  <c r="DM180" i="7"/>
  <c r="DH180" i="7"/>
  <c r="CY180" i="7"/>
  <c r="CX180" i="7"/>
  <c r="DK180" i="7"/>
  <c r="DL182" i="7"/>
  <c r="DH182" i="7"/>
  <c r="CZ182" i="7"/>
  <c r="DK182" i="7"/>
  <c r="DC182" i="7"/>
  <c r="CY182" i="7"/>
  <c r="CX182" i="7"/>
  <c r="DJ182" i="7"/>
  <c r="DL190" i="7"/>
  <c r="DB190" i="7"/>
  <c r="DK190" i="7"/>
  <c r="DA190" i="7"/>
  <c r="CX190" i="7"/>
  <c r="AX190" i="7" s="1"/>
  <c r="DC191" i="7"/>
  <c r="DM191" i="7"/>
  <c r="DA191" i="7"/>
  <c r="CX191" i="7"/>
  <c r="AX191" i="7" s="1"/>
  <c r="DK223" i="7"/>
  <c r="CY223" i="7"/>
  <c r="DB223" i="7"/>
  <c r="CX223" i="7"/>
  <c r="DH223" i="7"/>
  <c r="DL223" i="7"/>
  <c r="DA223" i="7"/>
  <c r="AY223" i="7" s="1"/>
  <c r="DK240" i="7"/>
  <c r="DB240" i="7"/>
  <c r="DI240" i="7"/>
  <c r="DA240" i="7"/>
  <c r="DH240" i="7"/>
  <c r="DL240" i="7"/>
  <c r="CX240" i="7"/>
  <c r="AY240" i="7" s="1"/>
  <c r="CY240" i="7"/>
  <c r="DK245" i="7"/>
  <c r="DA245" i="7"/>
  <c r="DI245" i="7"/>
  <c r="CY245" i="7"/>
  <c r="AY245" i="7" s="1"/>
  <c r="DH245" i="7"/>
  <c r="DL245" i="7"/>
  <c r="DB245" i="7"/>
  <c r="DK261" i="7"/>
  <c r="CY261" i="7"/>
  <c r="DB261" i="7"/>
  <c r="CX261" i="7"/>
  <c r="DL261" i="7"/>
  <c r="DA261" i="7"/>
  <c r="DH261" i="7"/>
  <c r="DK284" i="7"/>
  <c r="CY284" i="7"/>
  <c r="DL284" i="7"/>
  <c r="DB284" i="7"/>
  <c r="DH284" i="7"/>
  <c r="DA284" i="7"/>
  <c r="DI284" i="7"/>
  <c r="CX284" i="7"/>
  <c r="CY160" i="7"/>
  <c r="AX160" i="7" s="1"/>
  <c r="DI160" i="7"/>
  <c r="CY162" i="7"/>
  <c r="DH162" i="7"/>
  <c r="DM162" i="7"/>
  <c r="CY165" i="7"/>
  <c r="AX165" i="7" s="1"/>
  <c r="DC165" i="7"/>
  <c r="DK165" i="7"/>
  <c r="CY169" i="7"/>
  <c r="DC169" i="7"/>
  <c r="AX169" i="7" s="1"/>
  <c r="DK169" i="7"/>
  <c r="CY175" i="7"/>
  <c r="AX175" i="7" s="1"/>
  <c r="DH175" i="7"/>
  <c r="DM175" i="7"/>
  <c r="DK221" i="7"/>
  <c r="CY221" i="7"/>
  <c r="DB221" i="7"/>
  <c r="CX221" i="7"/>
  <c r="AY221" i="7" s="1"/>
  <c r="DI221" i="7"/>
  <c r="DK225" i="7"/>
  <c r="CY225" i="7"/>
  <c r="DB225" i="7"/>
  <c r="CX225" i="7"/>
  <c r="DI225" i="7"/>
  <c r="DK227" i="7"/>
  <c r="CY227" i="7"/>
  <c r="DB227" i="7"/>
  <c r="CX227" i="7"/>
  <c r="AY227" i="7" s="1"/>
  <c r="DH227" i="7"/>
  <c r="DL227" i="7"/>
  <c r="DK238" i="7"/>
  <c r="CY238" i="7"/>
  <c r="DB238" i="7"/>
  <c r="CX238" i="7"/>
  <c r="AY238" i="7" s="1"/>
  <c r="DL238" i="7"/>
  <c r="DA238" i="7"/>
  <c r="DK246" i="7"/>
  <c r="DA246" i="7"/>
  <c r="DI246" i="7"/>
  <c r="CY246" i="7"/>
  <c r="AY246" i="7" s="1"/>
  <c r="DH246" i="7"/>
  <c r="DL246" i="7"/>
  <c r="DB246" i="7"/>
  <c r="DK250" i="7"/>
  <c r="DA250" i="7"/>
  <c r="DI250" i="7"/>
  <c r="CY250" i="7"/>
  <c r="AY250" i="7" s="1"/>
  <c r="DH250" i="7"/>
  <c r="DL250" i="7"/>
  <c r="DB250" i="7"/>
  <c r="AY251" i="7"/>
  <c r="DK254" i="7"/>
  <c r="DA254" i="7"/>
  <c r="DI254" i="7"/>
  <c r="CY254" i="7"/>
  <c r="AY254" i="7" s="1"/>
  <c r="DH254" i="7"/>
  <c r="DL254" i="7"/>
  <c r="DB254" i="7"/>
  <c r="DK264" i="7"/>
  <c r="CY264" i="7"/>
  <c r="DB264" i="7"/>
  <c r="CX264" i="7"/>
  <c r="AY264" i="7" s="1"/>
  <c r="DL264" i="7"/>
  <c r="DA264" i="7"/>
  <c r="DK279" i="7"/>
  <c r="CY279" i="7"/>
  <c r="DH279" i="7"/>
  <c r="CX279" i="7"/>
  <c r="AY279" i="7" s="1"/>
  <c r="DL279" i="7"/>
  <c r="DA279" i="7"/>
  <c r="DB279" i="7"/>
  <c r="DK283" i="7"/>
  <c r="CY283" i="7"/>
  <c r="DH283" i="7"/>
  <c r="CX283" i="7"/>
  <c r="AY283" i="7" s="1"/>
  <c r="DL283" i="7"/>
  <c r="DA283" i="7"/>
  <c r="DB283" i="7"/>
  <c r="DI283" i="7"/>
  <c r="DK291" i="7"/>
  <c r="CY291" i="7"/>
  <c r="AY291" i="7" s="1"/>
  <c r="DH291" i="7"/>
  <c r="CX291" i="7"/>
  <c r="DI291" i="7"/>
  <c r="DB291" i="7"/>
  <c r="DA291" i="7"/>
  <c r="DL291" i="7"/>
  <c r="DK295" i="7"/>
  <c r="CY295" i="7"/>
  <c r="DH295" i="7"/>
  <c r="CX295" i="7"/>
  <c r="AY295" i="7" s="1"/>
  <c r="DI295" i="7"/>
  <c r="DB295" i="7"/>
  <c r="DA295" i="7"/>
  <c r="DL295" i="7"/>
  <c r="CZ160" i="7"/>
  <c r="CZ162" i="7"/>
  <c r="AX162" i="7" s="1"/>
  <c r="CZ165" i="7"/>
  <c r="DH165" i="7"/>
  <c r="CZ169" i="7"/>
  <c r="DH169" i="7"/>
  <c r="CZ175" i="7"/>
  <c r="DK220" i="7"/>
  <c r="CY220" i="7"/>
  <c r="DB220" i="7"/>
  <c r="CX220" i="7"/>
  <c r="DI220" i="7"/>
  <c r="DK224" i="7"/>
  <c r="CY224" i="7"/>
  <c r="DB224" i="7"/>
  <c r="CX224" i="7"/>
  <c r="DI224" i="7"/>
  <c r="DA227" i="7"/>
  <c r="DK234" i="7"/>
  <c r="CY234" i="7"/>
  <c r="DB234" i="7"/>
  <c r="CX234" i="7"/>
  <c r="AY234" i="7" s="1"/>
  <c r="DL234" i="7"/>
  <c r="DA234" i="7"/>
  <c r="DH239" i="7"/>
  <c r="CY239" i="7"/>
  <c r="DL239" i="7"/>
  <c r="CX239" i="7"/>
  <c r="AY239" i="7" s="1"/>
  <c r="DB239" i="7"/>
  <c r="DI239" i="7"/>
  <c r="DA239" i="7"/>
  <c r="DK242" i="7"/>
  <c r="DB242" i="7"/>
  <c r="DI242" i="7"/>
  <c r="DA242" i="7"/>
  <c r="DH242" i="7"/>
  <c r="DL242" i="7"/>
  <c r="CX242" i="7"/>
  <c r="AY242" i="7" s="1"/>
  <c r="DH243" i="7"/>
  <c r="CY243" i="7"/>
  <c r="DL243" i="7"/>
  <c r="CX243" i="7"/>
  <c r="DB243" i="7"/>
  <c r="DI243" i="7"/>
  <c r="DA243" i="7"/>
  <c r="AY243" i="7" s="1"/>
  <c r="DK247" i="7"/>
  <c r="DA247" i="7"/>
  <c r="DI247" i="7"/>
  <c r="CY247" i="7"/>
  <c r="AY247" i="7" s="1"/>
  <c r="DH247" i="7"/>
  <c r="DL247" i="7"/>
  <c r="DB247" i="7"/>
  <c r="DK251" i="7"/>
  <c r="DA251" i="7"/>
  <c r="DI251" i="7"/>
  <c r="CY251" i="7"/>
  <c r="DH251" i="7"/>
  <c r="DL251" i="7"/>
  <c r="DB251" i="7"/>
  <c r="DK255" i="7"/>
  <c r="DA255" i="7"/>
  <c r="AY255" i="7" s="1"/>
  <c r="DI255" i="7"/>
  <c r="CY255" i="7"/>
  <c r="DH255" i="7"/>
  <c r="DL255" i="7"/>
  <c r="DB255" i="7"/>
  <c r="DK260" i="7"/>
  <c r="CY260" i="7"/>
  <c r="DB260" i="7"/>
  <c r="CX260" i="7"/>
  <c r="DL260" i="7"/>
  <c r="DA260" i="7"/>
  <c r="AY261" i="7"/>
  <c r="DK265" i="7"/>
  <c r="CY265" i="7"/>
  <c r="DB265" i="7"/>
  <c r="CX265" i="7"/>
  <c r="AY265" i="7" s="1"/>
  <c r="DL265" i="7"/>
  <c r="DA265" i="7"/>
  <c r="DH265" i="7"/>
  <c r="AY281" i="7"/>
  <c r="DK228" i="7"/>
  <c r="CY228" i="7"/>
  <c r="DB228" i="7"/>
  <c r="CX228" i="7"/>
  <c r="AY228" i="7" s="1"/>
  <c r="DI228" i="7"/>
  <c r="DK232" i="7"/>
  <c r="CY232" i="7"/>
  <c r="DB232" i="7"/>
  <c r="CX232" i="7"/>
  <c r="DI232" i="7"/>
  <c r="DK236" i="7"/>
  <c r="CY236" i="7"/>
  <c r="DB236" i="7"/>
  <c r="CX236" i="7"/>
  <c r="DI236" i="7"/>
  <c r="DK258" i="7"/>
  <c r="CY258" i="7"/>
  <c r="DB258" i="7"/>
  <c r="CX258" i="7"/>
  <c r="AY258" i="7" s="1"/>
  <c r="DI258" i="7"/>
  <c r="DK262" i="7"/>
  <c r="CY262" i="7"/>
  <c r="DB262" i="7"/>
  <c r="CX262" i="7"/>
  <c r="AY262" i="7" s="1"/>
  <c r="DI262" i="7"/>
  <c r="DK266" i="7"/>
  <c r="CY266" i="7"/>
  <c r="DB266" i="7"/>
  <c r="CX266" i="7"/>
  <c r="DI266" i="7"/>
  <c r="DK276" i="7"/>
  <c r="CY276" i="7"/>
  <c r="DL276" i="7"/>
  <c r="DB276" i="7"/>
  <c r="DH276" i="7"/>
  <c r="DA276" i="7"/>
  <c r="DK278" i="7"/>
  <c r="CY278" i="7"/>
  <c r="DI278" i="7"/>
  <c r="DH278" i="7"/>
  <c r="CX278" i="7"/>
  <c r="DK287" i="7"/>
  <c r="CY287" i="7"/>
  <c r="AY287" i="7" s="1"/>
  <c r="DH287" i="7"/>
  <c r="CX287" i="7"/>
  <c r="DI287" i="7"/>
  <c r="DB287" i="7"/>
  <c r="DA287" i="7"/>
  <c r="DK237" i="7"/>
  <c r="CY237" i="7"/>
  <c r="DB237" i="7"/>
  <c r="CX237" i="7"/>
  <c r="AY237" i="7" s="1"/>
  <c r="DI237" i="7"/>
  <c r="DK259" i="7"/>
  <c r="CY259" i="7"/>
  <c r="DB259" i="7"/>
  <c r="CX259" i="7"/>
  <c r="AY259" i="7" s="1"/>
  <c r="DI259" i="7"/>
  <c r="DK263" i="7"/>
  <c r="CY263" i="7"/>
  <c r="DB263" i="7"/>
  <c r="CX263" i="7"/>
  <c r="AY263" i="7" s="1"/>
  <c r="DI263" i="7"/>
  <c r="DH266" i="7"/>
  <c r="DI267" i="7"/>
  <c r="DA267" i="7"/>
  <c r="DH267" i="7"/>
  <c r="CY267" i="7"/>
  <c r="CX267" i="7"/>
  <c r="DK275" i="7"/>
  <c r="CY275" i="7"/>
  <c r="DH275" i="7"/>
  <c r="CX275" i="7"/>
  <c r="AY275" i="7" s="1"/>
  <c r="DL275" i="7"/>
  <c r="DA275" i="7"/>
  <c r="CX276" i="7"/>
  <c r="DB278" i="7"/>
  <c r="DK280" i="7"/>
  <c r="CY280" i="7"/>
  <c r="DL280" i="7"/>
  <c r="DB280" i="7"/>
  <c r="AY280" i="7" s="1"/>
  <c r="DH280" i="7"/>
  <c r="DA280" i="7"/>
  <c r="DK282" i="7"/>
  <c r="CY282" i="7"/>
  <c r="DI282" i="7"/>
  <c r="DH282" i="7"/>
  <c r="CX282" i="7"/>
  <c r="AY286" i="7"/>
  <c r="D304" i="7"/>
  <c r="D268" i="7"/>
  <c r="D269" i="7"/>
  <c r="D270" i="7"/>
  <c r="DI271" i="7"/>
  <c r="DA271" i="7"/>
  <c r="CY271" i="7"/>
  <c r="AY271" i="7" s="1"/>
  <c r="DH271" i="7"/>
  <c r="DI272" i="7"/>
  <c r="DA272" i="7"/>
  <c r="CY272" i="7"/>
  <c r="AY272" i="7" s="1"/>
  <c r="DH272" i="7"/>
  <c r="DI273" i="7"/>
  <c r="DA273" i="7"/>
  <c r="CY273" i="7"/>
  <c r="AY273" i="7" s="1"/>
  <c r="DH273" i="7"/>
  <c r="DK274" i="7"/>
  <c r="DI274" i="7"/>
  <c r="DA274" i="7"/>
  <c r="CY274" i="7"/>
  <c r="AY274" i="7" s="1"/>
  <c r="DH274" i="7"/>
  <c r="DK277" i="7"/>
  <c r="CY277" i="7"/>
  <c r="DA277" i="7"/>
  <c r="CX277" i="7"/>
  <c r="AY277" i="7" s="1"/>
  <c r="DI277" i="7"/>
  <c r="DK281" i="7"/>
  <c r="CY281" i="7"/>
  <c r="DA281" i="7"/>
  <c r="CX281" i="7"/>
  <c r="DI281" i="7"/>
  <c r="DK285" i="7"/>
  <c r="CY285" i="7"/>
  <c r="DA285" i="7"/>
  <c r="AY285" i="7" s="1"/>
  <c r="DL285" i="7"/>
  <c r="DB285" i="7"/>
  <c r="DK286" i="7"/>
  <c r="CY286" i="7"/>
  <c r="DI286" i="7"/>
  <c r="DA286" i="7"/>
  <c r="CX286" i="7"/>
  <c r="DK288" i="7"/>
  <c r="CY288" i="7"/>
  <c r="DL288" i="7"/>
  <c r="DB288" i="7"/>
  <c r="DH288" i="7"/>
  <c r="CX288" i="7"/>
  <c r="AY288" i="7" s="1"/>
  <c r="DK289" i="7"/>
  <c r="CY289" i="7"/>
  <c r="DA289" i="7"/>
  <c r="AY289" i="7" s="1"/>
  <c r="DL289" i="7"/>
  <c r="DB289" i="7"/>
  <c r="DK290" i="7"/>
  <c r="CY290" i="7"/>
  <c r="DI290" i="7"/>
  <c r="DA290" i="7"/>
  <c r="CX290" i="7"/>
  <c r="AY290" i="7" s="1"/>
  <c r="DK292" i="7"/>
  <c r="CY292" i="7"/>
  <c r="DL292" i="7"/>
  <c r="DB292" i="7"/>
  <c r="DH292" i="7"/>
  <c r="CX292" i="7"/>
  <c r="DK293" i="7"/>
  <c r="CY293" i="7"/>
  <c r="DA293" i="7"/>
  <c r="DL293" i="7"/>
  <c r="DB293" i="7"/>
  <c r="DK294" i="7"/>
  <c r="CY294" i="7"/>
  <c r="DI294" i="7"/>
  <c r="DA294" i="7"/>
  <c r="CX294" i="7"/>
  <c r="AY294" i="7" s="1"/>
  <c r="DK296" i="7"/>
  <c r="CY296" i="7"/>
  <c r="DL296" i="7"/>
  <c r="DB296" i="7"/>
  <c r="DH296" i="7"/>
  <c r="CX296" i="7"/>
  <c r="AY296" i="7" s="1"/>
  <c r="DK297" i="7"/>
  <c r="CY297" i="7"/>
  <c r="DA297" i="7"/>
  <c r="AY297" i="7" s="1"/>
  <c r="DL297" i="7"/>
  <c r="DB297" i="7"/>
  <c r="DK298" i="7"/>
  <c r="CY298" i="7"/>
  <c r="DI298" i="7"/>
  <c r="DA298" i="7"/>
  <c r="CX298" i="7"/>
  <c r="DH285" i="7"/>
  <c r="DL286" i="7"/>
  <c r="DA288" i="7"/>
  <c r="DH289" i="7"/>
  <c r="DL290" i="7"/>
  <c r="DA292" i="7"/>
  <c r="DH293" i="7"/>
  <c r="DL294" i="7"/>
  <c r="DA296" i="7"/>
  <c r="DH297" i="7"/>
  <c r="DL298" i="7"/>
  <c r="D312" i="7"/>
  <c r="AS309" i="7"/>
  <c r="CW310" i="7"/>
  <c r="DH310" i="7"/>
  <c r="CV310" i="7"/>
  <c r="AS311" i="7"/>
  <c r="DI269" i="7" l="1"/>
  <c r="DA269" i="7"/>
  <c r="DH269" i="7"/>
  <c r="CY269" i="7"/>
  <c r="CX269" i="7"/>
  <c r="DK269" i="7"/>
  <c r="DB269" i="7"/>
  <c r="DL269" i="7"/>
  <c r="DK195" i="7"/>
  <c r="DC195" i="7"/>
  <c r="CX195" i="7"/>
  <c r="AX195" i="7" s="1"/>
  <c r="DJ195" i="7"/>
  <c r="DA195" i="7"/>
  <c r="DI195" i="7"/>
  <c r="DH195" i="7"/>
  <c r="DM195" i="7"/>
  <c r="CZ195" i="7"/>
  <c r="CY195" i="7"/>
  <c r="AY15" i="7"/>
  <c r="DL31" i="7"/>
  <c r="DB31" i="7"/>
  <c r="DO31" i="7"/>
  <c r="DE31" i="7"/>
  <c r="DM31" i="7"/>
  <c r="DN31" i="7"/>
  <c r="DD31" i="7"/>
  <c r="DC31" i="7"/>
  <c r="AY31" i="7" s="1"/>
  <c r="DL23" i="7"/>
  <c r="DB23" i="7"/>
  <c r="AY23" i="7" s="1"/>
  <c r="DO23" i="7"/>
  <c r="DE23" i="7"/>
  <c r="DM23" i="7"/>
  <c r="DN23" i="7"/>
  <c r="DD23" i="7"/>
  <c r="DC23" i="7"/>
  <c r="DO44" i="7"/>
  <c r="DK44" i="7"/>
  <c r="DB44" i="7"/>
  <c r="DM44" i="7"/>
  <c r="DC44" i="7"/>
  <c r="DL44" i="7"/>
  <c r="DA44" i="7"/>
  <c r="AY44" i="7" s="1"/>
  <c r="DD44" i="7"/>
  <c r="DN44" i="7"/>
  <c r="DE44" i="7"/>
  <c r="DI268" i="7"/>
  <c r="DA268" i="7"/>
  <c r="DH268" i="7"/>
  <c r="CY268" i="7"/>
  <c r="DL268" i="7"/>
  <c r="DB268" i="7"/>
  <c r="DK268" i="7"/>
  <c r="CX268" i="7"/>
  <c r="AY267" i="7"/>
  <c r="DJ194" i="7"/>
  <c r="DB194" i="7"/>
  <c r="CX194" i="7"/>
  <c r="DM194" i="7"/>
  <c r="DI194" i="7"/>
  <c r="DA194" i="7"/>
  <c r="DH194" i="7"/>
  <c r="DC194" i="7"/>
  <c r="CY194" i="7"/>
  <c r="DL194" i="7"/>
  <c r="DK194" i="7"/>
  <c r="CZ194" i="7"/>
  <c r="AX168" i="7"/>
  <c r="DK115" i="7"/>
  <c r="DA115" i="7"/>
  <c r="DN115" i="7"/>
  <c r="DD115" i="7"/>
  <c r="DL115" i="7"/>
  <c r="CY115" i="7"/>
  <c r="DC115" i="7"/>
  <c r="DI115" i="7"/>
  <c r="DM115" i="7"/>
  <c r="DB115" i="7"/>
  <c r="DN49" i="7"/>
  <c r="DE49" i="7"/>
  <c r="DA49" i="7"/>
  <c r="DM49" i="7"/>
  <c r="DC49" i="7"/>
  <c r="DL49" i="7"/>
  <c r="DB49" i="7"/>
  <c r="DO49" i="7"/>
  <c r="DD49" i="7"/>
  <c r="D54" i="7"/>
  <c r="DK49" i="7"/>
  <c r="DN59" i="7"/>
  <c r="DE59" i="7"/>
  <c r="DA59" i="7"/>
  <c r="AY59" i="7" s="1"/>
  <c r="DM59" i="7"/>
  <c r="DD59" i="7"/>
  <c r="DO59" i="7"/>
  <c r="DL59" i="7"/>
  <c r="DK59" i="7"/>
  <c r="DB59" i="7"/>
  <c r="DC59" i="7"/>
  <c r="DN12" i="7"/>
  <c r="DE12" i="7"/>
  <c r="DA12" i="7"/>
  <c r="DM12" i="7"/>
  <c r="B350" i="7" s="1"/>
  <c r="DD12" i="7"/>
  <c r="DL12" i="7"/>
  <c r="DK12" i="7"/>
  <c r="DC12" i="7"/>
  <c r="AY12" i="7" s="1"/>
  <c r="DB12" i="7"/>
  <c r="DO12" i="7"/>
  <c r="AX196" i="7"/>
  <c r="AS310" i="7"/>
  <c r="AY282" i="7"/>
  <c r="AY276" i="7"/>
  <c r="AY236" i="7"/>
  <c r="AY224" i="7"/>
  <c r="AY284" i="7"/>
  <c r="AX182" i="7"/>
  <c r="AX180" i="7"/>
  <c r="DK149" i="7"/>
  <c r="DA149" i="7"/>
  <c r="DN149" i="7"/>
  <c r="DD149" i="7"/>
  <c r="DL149" i="7"/>
  <c r="DC149" i="7"/>
  <c r="DM149" i="7"/>
  <c r="DB149" i="7"/>
  <c r="DJ193" i="7"/>
  <c r="DB193" i="7"/>
  <c r="CX193" i="7"/>
  <c r="DM193" i="7"/>
  <c r="DI193" i="7"/>
  <c r="DA193" i="7"/>
  <c r="DH193" i="7"/>
  <c r="DC193" i="7"/>
  <c r="DK193" i="7"/>
  <c r="CZ193" i="7"/>
  <c r="CY193" i="7"/>
  <c r="DL193" i="7"/>
  <c r="DK185" i="7"/>
  <c r="DC185" i="7"/>
  <c r="CX185" i="7"/>
  <c r="DJ185" i="7"/>
  <c r="DA185" i="7"/>
  <c r="DI185" i="7"/>
  <c r="DH185" i="7"/>
  <c r="DM185" i="7"/>
  <c r="CZ185" i="7"/>
  <c r="CY185" i="7"/>
  <c r="AY50" i="7"/>
  <c r="AX174" i="7"/>
  <c r="DM97" i="7"/>
  <c r="DI97" i="7"/>
  <c r="DB97" i="7"/>
  <c r="DL97" i="7"/>
  <c r="DA97" i="7"/>
  <c r="DN97" i="7"/>
  <c r="DC97" i="7"/>
  <c r="DK97" i="7"/>
  <c r="DD97" i="7"/>
  <c r="CY97" i="7"/>
  <c r="AX124" i="7"/>
  <c r="AX181" i="7"/>
  <c r="AY47" i="7"/>
  <c r="DL33" i="7"/>
  <c r="DB33" i="7"/>
  <c r="AY33" i="7" s="1"/>
  <c r="DO33" i="7"/>
  <c r="DE33" i="7"/>
  <c r="DM33" i="7"/>
  <c r="DD33" i="7"/>
  <c r="DC33" i="7"/>
  <c r="DN33" i="7"/>
  <c r="DL29" i="7"/>
  <c r="DB29" i="7"/>
  <c r="DO29" i="7"/>
  <c r="DE29" i="7"/>
  <c r="DM29" i="7"/>
  <c r="DD29" i="7"/>
  <c r="DC29" i="7"/>
  <c r="DN29" i="7"/>
  <c r="DL25" i="7"/>
  <c r="DB25" i="7"/>
  <c r="AY25" i="7" s="1"/>
  <c r="DO25" i="7"/>
  <c r="DE25" i="7"/>
  <c r="DM25" i="7"/>
  <c r="DN25" i="7"/>
  <c r="DD25" i="7"/>
  <c r="DC25" i="7"/>
  <c r="DL21" i="7"/>
  <c r="DB21" i="7"/>
  <c r="DO21" i="7"/>
  <c r="DE21" i="7"/>
  <c r="DM21" i="7"/>
  <c r="DN21" i="7"/>
  <c r="DD21" i="7"/>
  <c r="DC21" i="7"/>
  <c r="DN14" i="7"/>
  <c r="DE14" i="7"/>
  <c r="DA14" i="7"/>
  <c r="AY14" i="7" s="1"/>
  <c r="DM14" i="7"/>
  <c r="DD14" i="7"/>
  <c r="DL14" i="7"/>
  <c r="DO14" i="7"/>
  <c r="DK14" i="7"/>
  <c r="DC14" i="7"/>
  <c r="DB14" i="7"/>
  <c r="AH203" i="7"/>
  <c r="AY49" i="7"/>
  <c r="AY292" i="7"/>
  <c r="DK153" i="7"/>
  <c r="DA153" i="7"/>
  <c r="AY153" i="7" s="1"/>
  <c r="DN153" i="7"/>
  <c r="DD153" i="7"/>
  <c r="DL153" i="7"/>
  <c r="DC153" i="7"/>
  <c r="DM153" i="7"/>
  <c r="DB153" i="7"/>
  <c r="DK189" i="7"/>
  <c r="CX189" i="7"/>
  <c r="DH189" i="7"/>
  <c r="DM189" i="7"/>
  <c r="DC189" i="7"/>
  <c r="DA189" i="7"/>
  <c r="DK95" i="7"/>
  <c r="DA95" i="7"/>
  <c r="DN95" i="7"/>
  <c r="DD95" i="7"/>
  <c r="DL95" i="7"/>
  <c r="CY95" i="7"/>
  <c r="DC95" i="7"/>
  <c r="DM95" i="7"/>
  <c r="DB95" i="7"/>
  <c r="DI95" i="7"/>
  <c r="DN51" i="7"/>
  <c r="DE51" i="7"/>
  <c r="DA51" i="7"/>
  <c r="AY51" i="7" s="1"/>
  <c r="DM51" i="7"/>
  <c r="DC51" i="7"/>
  <c r="DL51" i="7"/>
  <c r="DB51" i="7"/>
  <c r="DO51" i="7"/>
  <c r="DD51" i="7"/>
  <c r="DK51" i="7"/>
  <c r="D155" i="7"/>
  <c r="DK146" i="7"/>
  <c r="DA146" i="7"/>
  <c r="DN146" i="7"/>
  <c r="DD146" i="7"/>
  <c r="DB146" i="7"/>
  <c r="DM146" i="7"/>
  <c r="DL146" i="7"/>
  <c r="DC146" i="7"/>
  <c r="AX97" i="7"/>
  <c r="DL35" i="7"/>
  <c r="DB35" i="7"/>
  <c r="DO35" i="7"/>
  <c r="DE35" i="7"/>
  <c r="DM35" i="7"/>
  <c r="DD35" i="7"/>
  <c r="DC35" i="7"/>
  <c r="AY35" i="7" s="1"/>
  <c r="DN35" i="7"/>
  <c r="DL27" i="7"/>
  <c r="DB27" i="7"/>
  <c r="AY27" i="7" s="1"/>
  <c r="DO27" i="7"/>
  <c r="DE27" i="7"/>
  <c r="DM27" i="7"/>
  <c r="DN27" i="7"/>
  <c r="DD27" i="7"/>
  <c r="DC27" i="7"/>
  <c r="D36" i="7"/>
  <c r="DL19" i="7"/>
  <c r="DB19" i="7"/>
  <c r="AY19" i="7" s="1"/>
  <c r="DO19" i="7"/>
  <c r="DE19" i="7"/>
  <c r="DM19" i="7"/>
  <c r="DD19" i="7"/>
  <c r="DC19" i="7"/>
  <c r="DN19" i="7"/>
  <c r="DM55" i="7"/>
  <c r="DD55" i="7"/>
  <c r="DN55" i="7"/>
  <c r="DB55" i="7"/>
  <c r="DL55" i="7"/>
  <c r="DA55" i="7"/>
  <c r="AY55" i="7" s="1"/>
  <c r="DO55" i="7"/>
  <c r="DE55" i="7"/>
  <c r="DK55" i="7"/>
  <c r="DC55" i="7"/>
  <c r="D60" i="7"/>
  <c r="A350" i="7" s="1"/>
  <c r="DK151" i="7"/>
  <c r="DA151" i="7"/>
  <c r="AY151" i="7" s="1"/>
  <c r="DN151" i="7"/>
  <c r="DD151" i="7"/>
  <c r="DL151" i="7"/>
  <c r="DC151" i="7"/>
  <c r="DB151" i="7"/>
  <c r="DM151" i="7"/>
  <c r="AY256" i="7"/>
  <c r="DH187" i="7"/>
  <c r="CX187" i="7"/>
  <c r="DM187" i="7"/>
  <c r="DC187" i="7"/>
  <c r="DL187" i="7"/>
  <c r="DK187" i="7"/>
  <c r="DB187" i="7"/>
  <c r="DA187" i="7"/>
  <c r="DM122" i="7"/>
  <c r="DI122" i="7"/>
  <c r="DB122" i="7"/>
  <c r="AX122" i="7" s="1"/>
  <c r="DL122" i="7"/>
  <c r="DA122" i="7"/>
  <c r="DN122" i="7"/>
  <c r="DC122" i="7"/>
  <c r="DK122" i="7"/>
  <c r="CY122" i="7"/>
  <c r="DD122" i="7"/>
  <c r="DK111" i="7"/>
  <c r="DA111" i="7"/>
  <c r="DN111" i="7"/>
  <c r="DD111" i="7"/>
  <c r="DL111" i="7"/>
  <c r="CY111" i="7"/>
  <c r="DC111" i="7"/>
  <c r="DI111" i="7"/>
  <c r="DM111" i="7"/>
  <c r="DB111" i="7"/>
  <c r="DK107" i="7"/>
  <c r="DA107" i="7"/>
  <c r="DN107" i="7"/>
  <c r="DD107" i="7"/>
  <c r="DL107" i="7"/>
  <c r="CY107" i="7"/>
  <c r="DC107" i="7"/>
  <c r="DI107" i="7"/>
  <c r="DM107" i="7"/>
  <c r="DB107" i="7"/>
  <c r="DK103" i="7"/>
  <c r="DA103" i="7"/>
  <c r="DN103" i="7"/>
  <c r="DD103" i="7"/>
  <c r="DL103" i="7"/>
  <c r="CY103" i="7"/>
  <c r="DC103" i="7"/>
  <c r="DI103" i="7"/>
  <c r="DM103" i="7"/>
  <c r="DB103" i="7"/>
  <c r="DK99" i="7"/>
  <c r="DA99" i="7"/>
  <c r="DN99" i="7"/>
  <c r="DD99" i="7"/>
  <c r="DL99" i="7"/>
  <c r="CY99" i="7"/>
  <c r="DC99" i="7"/>
  <c r="DI99" i="7"/>
  <c r="DB99" i="7"/>
  <c r="DM99" i="7"/>
  <c r="AX167" i="7"/>
  <c r="AY13" i="7"/>
  <c r="DI270" i="7"/>
  <c r="DA270" i="7"/>
  <c r="DH270" i="7"/>
  <c r="CY270" i="7"/>
  <c r="DL270" i="7"/>
  <c r="DB270" i="7"/>
  <c r="DK270" i="7"/>
  <c r="CX270" i="7"/>
  <c r="AY278" i="7"/>
  <c r="AY266" i="7"/>
  <c r="AY232" i="7"/>
  <c r="AY260" i="7"/>
  <c r="AY220" i="7"/>
  <c r="AY225" i="7"/>
  <c r="DK147" i="7"/>
  <c r="DA147" i="7"/>
  <c r="DN147" i="7"/>
  <c r="DD147" i="7"/>
  <c r="DL147" i="7"/>
  <c r="DC147" i="7"/>
  <c r="DM147" i="7"/>
  <c r="DB147" i="7"/>
  <c r="AY147" i="7" s="1"/>
  <c r="AY222" i="7"/>
  <c r="DJ192" i="7"/>
  <c r="DB192" i="7"/>
  <c r="CX192" i="7"/>
  <c r="AX192" i="7" s="1"/>
  <c r="DM192" i="7"/>
  <c r="DI192" i="7"/>
  <c r="DA192" i="7"/>
  <c r="DH192" i="7"/>
  <c r="DC192" i="7"/>
  <c r="CY192" i="7"/>
  <c r="DL192" i="7"/>
  <c r="DK192" i="7"/>
  <c r="CZ192" i="7"/>
  <c r="DJ184" i="7"/>
  <c r="DB184" i="7"/>
  <c r="CX184" i="7"/>
  <c r="AX184" i="7" s="1"/>
  <c r="DM184" i="7"/>
  <c r="DI184" i="7"/>
  <c r="DA184" i="7"/>
  <c r="DH184" i="7"/>
  <c r="DC184" i="7"/>
  <c r="CY184" i="7"/>
  <c r="DL184" i="7"/>
  <c r="DK184" i="7"/>
  <c r="CZ184" i="7"/>
  <c r="DH188" i="7"/>
  <c r="CX188" i="7"/>
  <c r="DM188" i="7"/>
  <c r="DC188" i="7"/>
  <c r="DB188" i="7"/>
  <c r="DA188" i="7"/>
  <c r="DL188" i="7"/>
  <c r="DK188" i="7"/>
  <c r="AX173" i="7"/>
  <c r="AX163" i="7"/>
  <c r="AY149" i="7"/>
  <c r="DK140" i="7"/>
  <c r="DA140" i="7"/>
  <c r="DN140" i="7"/>
  <c r="DD140" i="7"/>
  <c r="DL140" i="7"/>
  <c r="CY140" i="7"/>
  <c r="DB140" i="7"/>
  <c r="DC140" i="7"/>
  <c r="DI140" i="7"/>
  <c r="DM140" i="7"/>
  <c r="DK138" i="7"/>
  <c r="DA138" i="7"/>
  <c r="DN138" i="7"/>
  <c r="DD138" i="7"/>
  <c r="DL138" i="7"/>
  <c r="CY138" i="7"/>
  <c r="AX138" i="7" s="1"/>
  <c r="DC138" i="7"/>
  <c r="DI138" i="7"/>
  <c r="DB138" i="7"/>
  <c r="DM138" i="7"/>
  <c r="DK136" i="7"/>
  <c r="DA136" i="7"/>
  <c r="DN136" i="7"/>
  <c r="DD136" i="7"/>
  <c r="DL136" i="7"/>
  <c r="CY136" i="7"/>
  <c r="DC136" i="7"/>
  <c r="DI136" i="7"/>
  <c r="DB136" i="7"/>
  <c r="DM136" i="7"/>
  <c r="DK134" i="7"/>
  <c r="DA134" i="7"/>
  <c r="DN134" i="7"/>
  <c r="DD134" i="7"/>
  <c r="DL134" i="7"/>
  <c r="CY134" i="7"/>
  <c r="AX134" i="7" s="1"/>
  <c r="DI134" i="7"/>
  <c r="DB134" i="7"/>
  <c r="DC134" i="7"/>
  <c r="DM134" i="7"/>
  <c r="DK132" i="7"/>
  <c r="DA132" i="7"/>
  <c r="DN132" i="7"/>
  <c r="DD132" i="7"/>
  <c r="DL132" i="7"/>
  <c r="CY132" i="7"/>
  <c r="DI132" i="7"/>
  <c r="DB132" i="7"/>
  <c r="DC132" i="7"/>
  <c r="DM132" i="7"/>
  <c r="DK130" i="7"/>
  <c r="DA130" i="7"/>
  <c r="DN130" i="7"/>
  <c r="DD130" i="7"/>
  <c r="DL130" i="7"/>
  <c r="CY130" i="7"/>
  <c r="AX130" i="7" s="1"/>
  <c r="DI130" i="7"/>
  <c r="DB130" i="7"/>
  <c r="DC130" i="7"/>
  <c r="DM130" i="7"/>
  <c r="DK128" i="7"/>
  <c r="DA128" i="7"/>
  <c r="DN128" i="7"/>
  <c r="DD128" i="7"/>
  <c r="DL128" i="7"/>
  <c r="CY128" i="7"/>
  <c r="DI128" i="7"/>
  <c r="DB128" i="7"/>
  <c r="DC128" i="7"/>
  <c r="DM128" i="7"/>
  <c r="DK126" i="7"/>
  <c r="DA126" i="7"/>
  <c r="DN126" i="7"/>
  <c r="DD126" i="7"/>
  <c r="DL126" i="7"/>
  <c r="CY126" i="7"/>
  <c r="AX126" i="7" s="1"/>
  <c r="DI126" i="7"/>
  <c r="DB126" i="7"/>
  <c r="DC126" i="7"/>
  <c r="DM126" i="7"/>
  <c r="DM117" i="7"/>
  <c r="DI117" i="7"/>
  <c r="DB117" i="7"/>
  <c r="DL117" i="7"/>
  <c r="DA117" i="7"/>
  <c r="DN117" i="7"/>
  <c r="DC117" i="7"/>
  <c r="CY117" i="7"/>
  <c r="AX117" i="7" s="1"/>
  <c r="DK117" i="7"/>
  <c r="DD117" i="7"/>
  <c r="DK113" i="7"/>
  <c r="DA113" i="7"/>
  <c r="DN113" i="7"/>
  <c r="DD113" i="7"/>
  <c r="DL113" i="7"/>
  <c r="CY113" i="7"/>
  <c r="AX113" i="7" s="1"/>
  <c r="DC113" i="7"/>
  <c r="DI113" i="7"/>
  <c r="DB113" i="7"/>
  <c r="DM113" i="7"/>
  <c r="DK109" i="7"/>
  <c r="DA109" i="7"/>
  <c r="DN109" i="7"/>
  <c r="DD109" i="7"/>
  <c r="DL109" i="7"/>
  <c r="CY109" i="7"/>
  <c r="DC109" i="7"/>
  <c r="DI109" i="7"/>
  <c r="DB109" i="7"/>
  <c r="DM109" i="7"/>
  <c r="DK105" i="7"/>
  <c r="DA105" i="7"/>
  <c r="DN105" i="7"/>
  <c r="DD105" i="7"/>
  <c r="DL105" i="7"/>
  <c r="CY105" i="7"/>
  <c r="AX105" i="7" s="1"/>
  <c r="DC105" i="7"/>
  <c r="DI105" i="7"/>
  <c r="DM105" i="7"/>
  <c r="DB105" i="7"/>
  <c r="DK101" i="7"/>
  <c r="DA101" i="7"/>
  <c r="DN101" i="7"/>
  <c r="DD101" i="7"/>
  <c r="DL101" i="7"/>
  <c r="CY101" i="7"/>
  <c r="DC101" i="7"/>
  <c r="DI101" i="7"/>
  <c r="DB101" i="7"/>
  <c r="DM101" i="7"/>
  <c r="DN53" i="7"/>
  <c r="DE53" i="7"/>
  <c r="DA53" i="7"/>
  <c r="AY53" i="7" s="1"/>
  <c r="DM53" i="7"/>
  <c r="DC53" i="7"/>
  <c r="DL53" i="7"/>
  <c r="DB53" i="7"/>
  <c r="DO53" i="7"/>
  <c r="DD53" i="7"/>
  <c r="DK53" i="7"/>
  <c r="DN47" i="7"/>
  <c r="DE47" i="7"/>
  <c r="DA47" i="7"/>
  <c r="DM47" i="7"/>
  <c r="DC47" i="7"/>
  <c r="DL47" i="7"/>
  <c r="DB47" i="7"/>
  <c r="DK47" i="7"/>
  <c r="DO47" i="7"/>
  <c r="DD47" i="7"/>
  <c r="AY226" i="7"/>
  <c r="AH201" i="7"/>
  <c r="AX172" i="7"/>
  <c r="AX171" i="7"/>
  <c r="AX125" i="7"/>
  <c r="AX120" i="7"/>
  <c r="D64" i="7"/>
  <c r="AS312" i="7"/>
  <c r="AY248" i="7"/>
  <c r="AY229" i="7"/>
  <c r="AX166" i="7"/>
  <c r="AY252" i="7"/>
  <c r="DO41" i="7"/>
  <c r="DK41" i="7"/>
  <c r="DL41" i="7"/>
  <c r="DB41" i="7"/>
  <c r="DE41" i="7"/>
  <c r="DA41" i="7"/>
  <c r="AY41" i="7" s="1"/>
  <c r="DM41" i="7"/>
  <c r="DD41" i="7"/>
  <c r="DC41" i="7"/>
  <c r="DN41" i="7"/>
  <c r="AY62" i="7"/>
  <c r="AX187" i="7" l="1"/>
  <c r="AX101" i="7"/>
  <c r="AX109" i="7"/>
  <c r="AX128" i="7"/>
  <c r="AX132" i="7"/>
  <c r="AX136" i="7"/>
  <c r="AX140" i="7"/>
  <c r="AY270" i="7"/>
  <c r="AY146" i="7"/>
  <c r="AY21" i="7"/>
  <c r="AY29" i="7"/>
  <c r="AX185" i="7"/>
  <c r="AX193" i="7"/>
  <c r="AX115" i="7"/>
  <c r="AX194" i="7"/>
  <c r="AY268" i="7"/>
  <c r="AX188" i="7"/>
  <c r="AX99" i="7"/>
  <c r="AX107" i="7"/>
  <c r="AX189" i="7"/>
  <c r="AX103" i="7"/>
  <c r="AX111" i="7"/>
  <c r="AX95" i="7"/>
  <c r="AY269" i="7"/>
  <c r="DI313" i="6" l="1"/>
  <c r="DH313" i="6"/>
  <c r="DG313" i="6"/>
  <c r="CX313" i="6"/>
  <c r="CW313" i="6"/>
  <c r="AS313" i="6" s="1"/>
  <c r="CV313" i="6"/>
  <c r="F313" i="6"/>
  <c r="E313" i="6"/>
  <c r="D313" i="6" s="1"/>
  <c r="DI312" i="6"/>
  <c r="DG312" i="6"/>
  <c r="CX312" i="6"/>
  <c r="CW312" i="6"/>
  <c r="F312" i="6"/>
  <c r="DH312" i="6" s="1"/>
  <c r="E312" i="6"/>
  <c r="D312" i="6" s="1"/>
  <c r="DI311" i="6"/>
  <c r="DH311" i="6"/>
  <c r="DG311" i="6"/>
  <c r="CX311" i="6"/>
  <c r="CW311" i="6"/>
  <c r="AS311" i="6" s="1"/>
  <c r="CV311" i="6"/>
  <c r="F311" i="6"/>
  <c r="E311" i="6"/>
  <c r="D311" i="6" s="1"/>
  <c r="DI310" i="6"/>
  <c r="DG310" i="6"/>
  <c r="CX310" i="6"/>
  <c r="CW310" i="6"/>
  <c r="F310" i="6"/>
  <c r="DH310" i="6" s="1"/>
  <c r="E310" i="6"/>
  <c r="D310" i="6" s="1"/>
  <c r="DI309" i="6"/>
  <c r="DH309" i="6"/>
  <c r="DG309" i="6"/>
  <c r="CX309" i="6"/>
  <c r="CW309" i="6"/>
  <c r="AS309" i="6" s="1"/>
  <c r="CV309" i="6"/>
  <c r="F309" i="6"/>
  <c r="E309" i="6"/>
  <c r="D309" i="6" s="1"/>
  <c r="AX304" i="6"/>
  <c r="AW304" i="6"/>
  <c r="AV304" i="6"/>
  <c r="AU304" i="6"/>
  <c r="AT304" i="6"/>
  <c r="AP304" i="6"/>
  <c r="AO304" i="6"/>
  <c r="AN304" i="6"/>
  <c r="AM304" i="6"/>
  <c r="AL304" i="6"/>
  <c r="AK304" i="6"/>
  <c r="AJ304" i="6"/>
  <c r="AI304" i="6"/>
  <c r="AH304" i="6"/>
  <c r="AG304" i="6"/>
  <c r="AF304" i="6"/>
  <c r="AE304" i="6"/>
  <c r="AD304" i="6"/>
  <c r="AC304" i="6"/>
  <c r="AB304" i="6"/>
  <c r="AA304" i="6"/>
  <c r="Z304" i="6"/>
  <c r="Y304" i="6"/>
  <c r="X304" i="6"/>
  <c r="W304" i="6"/>
  <c r="V304" i="6"/>
  <c r="U304" i="6"/>
  <c r="T304" i="6"/>
  <c r="S304" i="6"/>
  <c r="R304" i="6"/>
  <c r="Q304" i="6"/>
  <c r="P304" i="6"/>
  <c r="O304" i="6"/>
  <c r="N304" i="6"/>
  <c r="M304" i="6"/>
  <c r="L304" i="6"/>
  <c r="K304" i="6"/>
  <c r="J304" i="6"/>
  <c r="I304" i="6"/>
  <c r="H304" i="6"/>
  <c r="F304" i="6" s="1"/>
  <c r="G304" i="6"/>
  <c r="AX303" i="6"/>
  <c r="AW303" i="6"/>
  <c r="AV303" i="6"/>
  <c r="AU303" i="6"/>
  <c r="AT303" i="6"/>
  <c r="AP303" i="6"/>
  <c r="AO303" i="6"/>
  <c r="AN303" i="6"/>
  <c r="AM303" i="6"/>
  <c r="AL303" i="6"/>
  <c r="AK303" i="6"/>
  <c r="AJ303" i="6"/>
  <c r="AI303" i="6"/>
  <c r="AH303" i="6"/>
  <c r="AG303" i="6"/>
  <c r="AF303" i="6"/>
  <c r="AE303" i="6"/>
  <c r="AD303" i="6"/>
  <c r="AC303" i="6"/>
  <c r="AB303" i="6"/>
  <c r="AA303" i="6"/>
  <c r="Z303" i="6"/>
  <c r="Y303" i="6"/>
  <c r="X303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K303" i="6"/>
  <c r="J303" i="6"/>
  <c r="I303" i="6"/>
  <c r="H303" i="6"/>
  <c r="F303" i="6" s="1"/>
  <c r="G303" i="6"/>
  <c r="E303" i="6" s="1"/>
  <c r="D303" i="6" s="1"/>
  <c r="AX302" i="6"/>
  <c r="AW302" i="6"/>
  <c r="AV302" i="6"/>
  <c r="AU302" i="6"/>
  <c r="AT302" i="6"/>
  <c r="AP302" i="6"/>
  <c r="AO302" i="6"/>
  <c r="AN302" i="6"/>
  <c r="AM302" i="6"/>
  <c r="AL302" i="6"/>
  <c r="AK302" i="6"/>
  <c r="AJ302" i="6"/>
  <c r="AI302" i="6"/>
  <c r="AH302" i="6"/>
  <c r="AG302" i="6"/>
  <c r="AF302" i="6"/>
  <c r="AE302" i="6"/>
  <c r="AD302" i="6"/>
  <c r="AC302" i="6"/>
  <c r="AB302" i="6"/>
  <c r="AA302" i="6"/>
  <c r="Z302" i="6"/>
  <c r="Y302" i="6"/>
  <c r="X302" i="6"/>
  <c r="W302" i="6"/>
  <c r="V302" i="6"/>
  <c r="U302" i="6"/>
  <c r="T302" i="6"/>
  <c r="S302" i="6"/>
  <c r="R302" i="6"/>
  <c r="Q302" i="6"/>
  <c r="P302" i="6"/>
  <c r="O302" i="6"/>
  <c r="N302" i="6"/>
  <c r="M302" i="6"/>
  <c r="L302" i="6"/>
  <c r="K302" i="6"/>
  <c r="J302" i="6"/>
  <c r="I302" i="6"/>
  <c r="H302" i="6"/>
  <c r="F302" i="6" s="1"/>
  <c r="G302" i="6"/>
  <c r="AX301" i="6"/>
  <c r="AW301" i="6"/>
  <c r="AV301" i="6"/>
  <c r="AU301" i="6"/>
  <c r="AT301" i="6"/>
  <c r="AP301" i="6"/>
  <c r="AO301" i="6"/>
  <c r="AN301" i="6"/>
  <c r="AM301" i="6"/>
  <c r="AL301" i="6"/>
  <c r="AK301" i="6"/>
  <c r="AJ301" i="6"/>
  <c r="AI301" i="6"/>
  <c r="AH301" i="6"/>
  <c r="AG301" i="6"/>
  <c r="AF301" i="6"/>
  <c r="AE301" i="6"/>
  <c r="AD301" i="6"/>
  <c r="AC301" i="6"/>
  <c r="AB301" i="6"/>
  <c r="AA301" i="6"/>
  <c r="Z301" i="6"/>
  <c r="Y301" i="6"/>
  <c r="X301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K301" i="6"/>
  <c r="J301" i="6"/>
  <c r="I301" i="6"/>
  <c r="H301" i="6"/>
  <c r="F301" i="6" s="1"/>
  <c r="G301" i="6"/>
  <c r="E301" i="6"/>
  <c r="D301" i="6" s="1"/>
  <c r="AX300" i="6"/>
  <c r="AW300" i="6"/>
  <c r="AV300" i="6"/>
  <c r="AU300" i="6"/>
  <c r="AT300" i="6"/>
  <c r="AS300" i="6"/>
  <c r="AP300" i="6"/>
  <c r="AO300" i="6"/>
  <c r="AN300" i="6"/>
  <c r="AM300" i="6"/>
  <c r="AL300" i="6"/>
  <c r="AK300" i="6"/>
  <c r="AJ300" i="6"/>
  <c r="AI300" i="6"/>
  <c r="AH300" i="6"/>
  <c r="AG300" i="6"/>
  <c r="AF300" i="6"/>
  <c r="AE300" i="6"/>
  <c r="AD300" i="6"/>
  <c r="AC300" i="6"/>
  <c r="AB300" i="6"/>
  <c r="AA300" i="6"/>
  <c r="Z300" i="6"/>
  <c r="Y300" i="6"/>
  <c r="X300" i="6"/>
  <c r="W300" i="6"/>
  <c r="V300" i="6"/>
  <c r="U300" i="6"/>
  <c r="T300" i="6"/>
  <c r="S300" i="6"/>
  <c r="R300" i="6"/>
  <c r="Q300" i="6"/>
  <c r="P300" i="6"/>
  <c r="O300" i="6"/>
  <c r="N300" i="6"/>
  <c r="M300" i="6"/>
  <c r="L300" i="6"/>
  <c r="K300" i="6"/>
  <c r="J300" i="6"/>
  <c r="I300" i="6"/>
  <c r="H300" i="6"/>
  <c r="F300" i="6" s="1"/>
  <c r="G300" i="6"/>
  <c r="E300" i="6"/>
  <c r="D300" i="6"/>
  <c r="AX299" i="6"/>
  <c r="AW299" i="6"/>
  <c r="AV299" i="6"/>
  <c r="AU299" i="6"/>
  <c r="AT299" i="6"/>
  <c r="AS299" i="6"/>
  <c r="AR299" i="6"/>
  <c r="AQ299" i="6"/>
  <c r="AP299" i="6"/>
  <c r="AO299" i="6"/>
  <c r="AN299" i="6"/>
  <c r="AM299" i="6"/>
  <c r="AL299" i="6"/>
  <c r="AK299" i="6"/>
  <c r="AJ299" i="6"/>
  <c r="AI299" i="6"/>
  <c r="AH299" i="6"/>
  <c r="AG299" i="6"/>
  <c r="AF299" i="6"/>
  <c r="AE299" i="6"/>
  <c r="AD299" i="6"/>
  <c r="AC299" i="6"/>
  <c r="AB299" i="6"/>
  <c r="AA299" i="6"/>
  <c r="Z299" i="6"/>
  <c r="Y299" i="6"/>
  <c r="X299" i="6"/>
  <c r="W299" i="6"/>
  <c r="V299" i="6"/>
  <c r="U299" i="6"/>
  <c r="T299" i="6"/>
  <c r="S299" i="6"/>
  <c r="R299" i="6"/>
  <c r="Q299" i="6"/>
  <c r="P299" i="6"/>
  <c r="O299" i="6"/>
  <c r="N299" i="6"/>
  <c r="M299" i="6"/>
  <c r="L299" i="6"/>
  <c r="K299" i="6"/>
  <c r="J299" i="6"/>
  <c r="I299" i="6"/>
  <c r="H299" i="6"/>
  <c r="F299" i="6" s="1"/>
  <c r="G299" i="6"/>
  <c r="E299" i="6" s="1"/>
  <c r="D299" i="6" s="1"/>
  <c r="DJ298" i="6"/>
  <c r="CZ298" i="6"/>
  <c r="CW298" i="6"/>
  <c r="F298" i="6"/>
  <c r="DG298" i="6" s="1"/>
  <c r="E298" i="6"/>
  <c r="D298" i="6"/>
  <c r="DB298" i="6" s="1"/>
  <c r="DJ297" i="6"/>
  <c r="CZ297" i="6"/>
  <c r="CW297" i="6"/>
  <c r="F297" i="6"/>
  <c r="DG297" i="6" s="1"/>
  <c r="E297" i="6"/>
  <c r="D297" i="6" s="1"/>
  <c r="DJ296" i="6"/>
  <c r="DH296" i="6"/>
  <c r="DA296" i="6"/>
  <c r="CZ296" i="6"/>
  <c r="CW296" i="6"/>
  <c r="F296" i="6"/>
  <c r="DG296" i="6" s="1"/>
  <c r="E296" i="6"/>
  <c r="D296" i="6" s="1"/>
  <c r="DL295" i="6"/>
  <c r="DJ295" i="6"/>
  <c r="DI295" i="6"/>
  <c r="CZ295" i="6"/>
  <c r="CW295" i="6"/>
  <c r="F295" i="6"/>
  <c r="DG295" i="6" s="1"/>
  <c r="E295" i="6"/>
  <c r="D295" i="6"/>
  <c r="DJ294" i="6"/>
  <c r="CZ294" i="6"/>
  <c r="CW294" i="6"/>
  <c r="F294" i="6"/>
  <c r="DG294" i="6" s="1"/>
  <c r="E294" i="6"/>
  <c r="D294" i="6" s="1"/>
  <c r="DJ293" i="6"/>
  <c r="DH293" i="6"/>
  <c r="CZ293" i="6"/>
  <c r="CW293" i="6"/>
  <c r="F293" i="6"/>
  <c r="DG293" i="6" s="1"/>
  <c r="E293" i="6"/>
  <c r="D293" i="6"/>
  <c r="DJ292" i="6"/>
  <c r="DH292" i="6"/>
  <c r="DA292" i="6"/>
  <c r="CZ292" i="6"/>
  <c r="CW292" i="6"/>
  <c r="F292" i="6"/>
  <c r="DG292" i="6" s="1"/>
  <c r="E292" i="6"/>
  <c r="D292" i="6" s="1"/>
  <c r="DJ291" i="6"/>
  <c r="DI291" i="6"/>
  <c r="DA291" i="6"/>
  <c r="CZ291" i="6"/>
  <c r="CW291" i="6"/>
  <c r="F291" i="6"/>
  <c r="DG291" i="6" s="1"/>
  <c r="E291" i="6"/>
  <c r="D291" i="6"/>
  <c r="DJ290" i="6"/>
  <c r="DB290" i="6"/>
  <c r="CZ290" i="6"/>
  <c r="CW290" i="6"/>
  <c r="F290" i="6"/>
  <c r="DG290" i="6" s="1"/>
  <c r="E290" i="6"/>
  <c r="D290" i="6"/>
  <c r="DJ289" i="6"/>
  <c r="CZ289" i="6"/>
  <c r="CW289" i="6"/>
  <c r="F289" i="6"/>
  <c r="DG289" i="6" s="1"/>
  <c r="E289" i="6"/>
  <c r="D289" i="6" s="1"/>
  <c r="DJ288" i="6"/>
  <c r="DH288" i="6"/>
  <c r="DA288" i="6"/>
  <c r="CZ288" i="6"/>
  <c r="CW288" i="6"/>
  <c r="F288" i="6"/>
  <c r="DG288" i="6" s="1"/>
  <c r="E288" i="6"/>
  <c r="D288" i="6" s="1"/>
  <c r="DJ287" i="6"/>
  <c r="CZ287" i="6"/>
  <c r="CW287" i="6"/>
  <c r="F287" i="6"/>
  <c r="DG287" i="6" s="1"/>
  <c r="E287" i="6"/>
  <c r="D287" i="6"/>
  <c r="DJ286" i="6"/>
  <c r="CZ286" i="6"/>
  <c r="CW286" i="6"/>
  <c r="F286" i="6"/>
  <c r="DG286" i="6" s="1"/>
  <c r="E286" i="6"/>
  <c r="D286" i="6" s="1"/>
  <c r="DJ285" i="6"/>
  <c r="CZ285" i="6"/>
  <c r="CW285" i="6"/>
  <c r="F285" i="6"/>
  <c r="DG285" i="6" s="1"/>
  <c r="E285" i="6"/>
  <c r="D285" i="6"/>
  <c r="DJ284" i="6"/>
  <c r="DH284" i="6"/>
  <c r="DA284" i="6"/>
  <c r="CZ284" i="6"/>
  <c r="CW284" i="6"/>
  <c r="F284" i="6"/>
  <c r="DG284" i="6" s="1"/>
  <c r="E284" i="6"/>
  <c r="D284" i="6" s="1"/>
  <c r="DJ283" i="6"/>
  <c r="DA283" i="6"/>
  <c r="CZ283" i="6"/>
  <c r="CW283" i="6"/>
  <c r="F283" i="6"/>
  <c r="DG283" i="6" s="1"/>
  <c r="E283" i="6"/>
  <c r="D283" i="6"/>
  <c r="DI283" i="6" s="1"/>
  <c r="DJ282" i="6"/>
  <c r="CZ282" i="6"/>
  <c r="CW282" i="6"/>
  <c r="F282" i="6"/>
  <c r="DG282" i="6" s="1"/>
  <c r="E282" i="6"/>
  <c r="D282" i="6"/>
  <c r="DJ281" i="6"/>
  <c r="CZ281" i="6"/>
  <c r="CW281" i="6"/>
  <c r="F281" i="6"/>
  <c r="DG281" i="6" s="1"/>
  <c r="E281" i="6"/>
  <c r="D281" i="6" s="1"/>
  <c r="DJ280" i="6"/>
  <c r="DH280" i="6"/>
  <c r="DA280" i="6"/>
  <c r="CZ280" i="6"/>
  <c r="CW280" i="6"/>
  <c r="F280" i="6"/>
  <c r="DG280" i="6" s="1"/>
  <c r="E280" i="6"/>
  <c r="D280" i="6" s="1"/>
  <c r="DJ279" i="6"/>
  <c r="CZ279" i="6"/>
  <c r="CW279" i="6"/>
  <c r="F279" i="6"/>
  <c r="DG279" i="6" s="1"/>
  <c r="E279" i="6"/>
  <c r="D279" i="6"/>
  <c r="DJ278" i="6"/>
  <c r="CZ278" i="6"/>
  <c r="CW278" i="6"/>
  <c r="F278" i="6"/>
  <c r="DG278" i="6" s="1"/>
  <c r="E278" i="6"/>
  <c r="D278" i="6" s="1"/>
  <c r="DJ277" i="6"/>
  <c r="CZ277" i="6"/>
  <c r="CW277" i="6"/>
  <c r="F277" i="6"/>
  <c r="DG277" i="6" s="1"/>
  <c r="E277" i="6"/>
  <c r="D277" i="6"/>
  <c r="DH277" i="6" s="1"/>
  <c r="DJ276" i="6"/>
  <c r="DH276" i="6"/>
  <c r="DA276" i="6"/>
  <c r="CZ276" i="6"/>
  <c r="CW276" i="6"/>
  <c r="F276" i="6"/>
  <c r="DG276" i="6" s="1"/>
  <c r="E276" i="6"/>
  <c r="D276" i="6" s="1"/>
  <c r="DJ275" i="6"/>
  <c r="DI275" i="6"/>
  <c r="DA275" i="6"/>
  <c r="CZ275" i="6"/>
  <c r="CW275" i="6"/>
  <c r="F275" i="6"/>
  <c r="DG275" i="6" s="1"/>
  <c r="E275" i="6"/>
  <c r="D275" i="6"/>
  <c r="DJ274" i="6"/>
  <c r="DG274" i="6"/>
  <c r="CZ274" i="6"/>
  <c r="F274" i="6"/>
  <c r="CW274" i="6" s="1"/>
  <c r="E274" i="6"/>
  <c r="DJ273" i="6"/>
  <c r="CZ273" i="6"/>
  <c r="F273" i="6"/>
  <c r="CW273" i="6" s="1"/>
  <c r="E273" i="6"/>
  <c r="D273" i="6" s="1"/>
  <c r="DJ272" i="6"/>
  <c r="CZ272" i="6"/>
  <c r="F272" i="6"/>
  <c r="E272" i="6"/>
  <c r="DL271" i="6"/>
  <c r="DJ271" i="6"/>
  <c r="CZ271" i="6"/>
  <c r="CX271" i="6"/>
  <c r="F271" i="6"/>
  <c r="CW271" i="6" s="1"/>
  <c r="E271" i="6"/>
  <c r="D271" i="6" s="1"/>
  <c r="DJ270" i="6"/>
  <c r="DG270" i="6"/>
  <c r="CZ270" i="6"/>
  <c r="F270" i="6"/>
  <c r="CW270" i="6" s="1"/>
  <c r="E270" i="6"/>
  <c r="DL269" i="6"/>
  <c r="DJ269" i="6"/>
  <c r="CZ269" i="6"/>
  <c r="CX269" i="6"/>
  <c r="F269" i="6"/>
  <c r="CW269" i="6" s="1"/>
  <c r="E269" i="6"/>
  <c r="D269" i="6" s="1"/>
  <c r="DJ268" i="6"/>
  <c r="CZ268" i="6"/>
  <c r="F268" i="6"/>
  <c r="E268" i="6"/>
  <c r="DJ267" i="6"/>
  <c r="CZ267" i="6"/>
  <c r="F267" i="6"/>
  <c r="CW267" i="6" s="1"/>
  <c r="E267" i="6"/>
  <c r="D267" i="6" s="1"/>
  <c r="DL267" i="6" s="1"/>
  <c r="DJ266" i="6"/>
  <c r="DB266" i="6"/>
  <c r="CZ266" i="6"/>
  <c r="CX266" i="6"/>
  <c r="F266" i="6"/>
  <c r="E266" i="6"/>
  <c r="D266" i="6"/>
  <c r="DJ265" i="6"/>
  <c r="DG265" i="6"/>
  <c r="DA265" i="6"/>
  <c r="CZ265" i="6"/>
  <c r="CY265" i="6"/>
  <c r="CW265" i="6"/>
  <c r="F265" i="6"/>
  <c r="E265" i="6"/>
  <c r="D265" i="6" s="1"/>
  <c r="DJ264" i="6"/>
  <c r="CZ264" i="6"/>
  <c r="F264" i="6"/>
  <c r="D264" i="6" s="1"/>
  <c r="E264" i="6"/>
  <c r="DJ263" i="6"/>
  <c r="DG263" i="6"/>
  <c r="CZ263" i="6"/>
  <c r="CW263" i="6"/>
  <c r="F263" i="6"/>
  <c r="E263" i="6"/>
  <c r="D263" i="6" s="1"/>
  <c r="DJ262" i="6"/>
  <c r="CZ262" i="6"/>
  <c r="F262" i="6"/>
  <c r="E262" i="6"/>
  <c r="DJ261" i="6"/>
  <c r="DG261" i="6"/>
  <c r="DA261" i="6"/>
  <c r="CZ261" i="6"/>
  <c r="CY261" i="6"/>
  <c r="CW261" i="6"/>
  <c r="F261" i="6"/>
  <c r="E261" i="6"/>
  <c r="D261" i="6" s="1"/>
  <c r="DJ260" i="6"/>
  <c r="CZ260" i="6"/>
  <c r="F260" i="6"/>
  <c r="E260" i="6"/>
  <c r="DJ259" i="6"/>
  <c r="DG259" i="6"/>
  <c r="CZ259" i="6"/>
  <c r="CW259" i="6"/>
  <c r="F259" i="6"/>
  <c r="E259" i="6"/>
  <c r="D259" i="6" s="1"/>
  <c r="DJ258" i="6"/>
  <c r="DB258" i="6"/>
  <c r="CZ258" i="6"/>
  <c r="CX258" i="6"/>
  <c r="F258" i="6"/>
  <c r="E258" i="6"/>
  <c r="D258" i="6"/>
  <c r="DJ257" i="6"/>
  <c r="DG257" i="6"/>
  <c r="DA257" i="6"/>
  <c r="CZ257" i="6"/>
  <c r="CY257" i="6"/>
  <c r="CW257" i="6"/>
  <c r="F257" i="6"/>
  <c r="E257" i="6"/>
  <c r="D257" i="6" s="1"/>
  <c r="DK256" i="6"/>
  <c r="F256" i="6"/>
  <c r="D256" i="6" s="1"/>
  <c r="E256" i="6"/>
  <c r="DI255" i="6"/>
  <c r="CX255" i="6"/>
  <c r="F255" i="6"/>
  <c r="E255" i="6"/>
  <c r="D255" i="6" s="1"/>
  <c r="DH254" i="6"/>
  <c r="F254" i="6"/>
  <c r="D254" i="6" s="1"/>
  <c r="E254" i="6"/>
  <c r="DA253" i="6"/>
  <c r="CX253" i="6"/>
  <c r="F253" i="6"/>
  <c r="E253" i="6"/>
  <c r="D253" i="6" s="1"/>
  <c r="DK252" i="6"/>
  <c r="CY252" i="6"/>
  <c r="F252" i="6"/>
  <c r="E252" i="6"/>
  <c r="D252" i="6"/>
  <c r="F251" i="6"/>
  <c r="E251" i="6"/>
  <c r="D251" i="6" s="1"/>
  <c r="F250" i="6"/>
  <c r="E250" i="6"/>
  <c r="D250" i="6"/>
  <c r="DA249" i="6"/>
  <c r="F249" i="6"/>
  <c r="E249" i="6"/>
  <c r="D249" i="6" s="1"/>
  <c r="DK248" i="6"/>
  <c r="F248" i="6"/>
  <c r="D248" i="6" s="1"/>
  <c r="E248" i="6"/>
  <c r="DI247" i="6"/>
  <c r="CX247" i="6"/>
  <c r="F247" i="6"/>
  <c r="E247" i="6"/>
  <c r="D247" i="6" s="1"/>
  <c r="F246" i="6"/>
  <c r="D246" i="6" s="1"/>
  <c r="DH246" i="6" s="1"/>
  <c r="E246" i="6"/>
  <c r="DA245" i="6"/>
  <c r="CX245" i="6"/>
  <c r="F245" i="6"/>
  <c r="E245" i="6"/>
  <c r="D245" i="6" s="1"/>
  <c r="DK244" i="6"/>
  <c r="F244" i="6"/>
  <c r="E244" i="6"/>
  <c r="D244" i="6"/>
  <c r="DG243" i="6"/>
  <c r="CW243" i="6"/>
  <c r="F243" i="6"/>
  <c r="E243" i="6"/>
  <c r="D243" i="6" s="1"/>
  <c r="CW242" i="6"/>
  <c r="F242" i="6"/>
  <c r="DG242" i="6" s="1"/>
  <c r="E242" i="6"/>
  <c r="DK241" i="6"/>
  <c r="DG241" i="6"/>
  <c r="CY241" i="6"/>
  <c r="CW241" i="6"/>
  <c r="F241" i="6"/>
  <c r="E241" i="6"/>
  <c r="D241" i="6" s="1"/>
  <c r="F240" i="6"/>
  <c r="D240" i="6" s="1"/>
  <c r="DA240" i="6" s="1"/>
  <c r="E240" i="6"/>
  <c r="DG239" i="6"/>
  <c r="CW239" i="6"/>
  <c r="F239" i="6"/>
  <c r="E239" i="6"/>
  <c r="D239" i="6" s="1"/>
  <c r="DJ238" i="6"/>
  <c r="CZ238" i="6"/>
  <c r="F238" i="6"/>
  <c r="E238" i="6"/>
  <c r="DJ237" i="6"/>
  <c r="DH237" i="6"/>
  <c r="DB237" i="6"/>
  <c r="CZ237" i="6"/>
  <c r="CX237" i="6"/>
  <c r="F237" i="6"/>
  <c r="DG237" i="6" s="1"/>
  <c r="E237" i="6"/>
  <c r="D237" i="6" s="1"/>
  <c r="DL236" i="6"/>
  <c r="DJ236" i="6"/>
  <c r="CZ236" i="6"/>
  <c r="F236" i="6"/>
  <c r="DG236" i="6" s="1"/>
  <c r="E236" i="6"/>
  <c r="D236" i="6" s="1"/>
  <c r="DJ235" i="6"/>
  <c r="DB235" i="6"/>
  <c r="CZ235" i="6"/>
  <c r="CX235" i="6"/>
  <c r="F235" i="6"/>
  <c r="DG235" i="6" s="1"/>
  <c r="E235" i="6"/>
  <c r="D235" i="6" s="1"/>
  <c r="DJ234" i="6"/>
  <c r="CZ234" i="6"/>
  <c r="F234" i="6"/>
  <c r="DG234" i="6" s="1"/>
  <c r="E234" i="6"/>
  <c r="D234" i="6" s="1"/>
  <c r="DJ233" i="6"/>
  <c r="DH233" i="6"/>
  <c r="DB233" i="6"/>
  <c r="CZ233" i="6"/>
  <c r="CX233" i="6"/>
  <c r="F233" i="6"/>
  <c r="DG233" i="6" s="1"/>
  <c r="E233" i="6"/>
  <c r="D233" i="6" s="1"/>
  <c r="DL232" i="6"/>
  <c r="DJ232" i="6"/>
  <c r="CZ232" i="6"/>
  <c r="F232" i="6"/>
  <c r="DG232" i="6" s="1"/>
  <c r="E232" i="6"/>
  <c r="D232" i="6" s="1"/>
  <c r="DJ231" i="6"/>
  <c r="DB231" i="6"/>
  <c r="CZ231" i="6"/>
  <c r="CX231" i="6"/>
  <c r="F231" i="6"/>
  <c r="DG231" i="6" s="1"/>
  <c r="E231" i="6"/>
  <c r="D231" i="6" s="1"/>
  <c r="DL230" i="6"/>
  <c r="DJ230" i="6"/>
  <c r="CZ230" i="6"/>
  <c r="F230" i="6"/>
  <c r="DG230" i="6" s="1"/>
  <c r="E230" i="6"/>
  <c r="D230" i="6" s="1"/>
  <c r="DJ229" i="6"/>
  <c r="DH229" i="6"/>
  <c r="DB229" i="6"/>
  <c r="CZ229" i="6"/>
  <c r="CX229" i="6"/>
  <c r="F229" i="6"/>
  <c r="DG229" i="6" s="1"/>
  <c r="E229" i="6"/>
  <c r="D229" i="6" s="1"/>
  <c r="DJ228" i="6"/>
  <c r="CZ228" i="6"/>
  <c r="F228" i="6"/>
  <c r="DG228" i="6" s="1"/>
  <c r="E228" i="6"/>
  <c r="D228" i="6" s="1"/>
  <c r="DL228" i="6" s="1"/>
  <c r="DJ227" i="6"/>
  <c r="DB227" i="6"/>
  <c r="CZ227" i="6"/>
  <c r="CX227" i="6"/>
  <c r="F227" i="6"/>
  <c r="DG227" i="6" s="1"/>
  <c r="E227" i="6"/>
  <c r="D227" i="6" s="1"/>
  <c r="DL226" i="6"/>
  <c r="DJ226" i="6"/>
  <c r="CZ226" i="6"/>
  <c r="F226" i="6"/>
  <c r="DG226" i="6" s="1"/>
  <c r="E226" i="6"/>
  <c r="D226" i="6" s="1"/>
  <c r="DJ225" i="6"/>
  <c r="DH225" i="6"/>
  <c r="DB225" i="6"/>
  <c r="CZ225" i="6"/>
  <c r="CX225" i="6"/>
  <c r="F225" i="6"/>
  <c r="DG225" i="6" s="1"/>
  <c r="E225" i="6"/>
  <c r="D225" i="6" s="1"/>
  <c r="DJ224" i="6"/>
  <c r="DH224" i="6"/>
  <c r="CZ224" i="6"/>
  <c r="F224" i="6"/>
  <c r="DG224" i="6" s="1"/>
  <c r="E224" i="6"/>
  <c r="D224" i="6" s="1"/>
  <c r="DJ223" i="6"/>
  <c r="DB223" i="6"/>
  <c r="CZ223" i="6"/>
  <c r="CX223" i="6"/>
  <c r="F223" i="6"/>
  <c r="DG223" i="6" s="1"/>
  <c r="E223" i="6"/>
  <c r="D223" i="6" s="1"/>
  <c r="DJ222" i="6"/>
  <c r="CZ222" i="6"/>
  <c r="F222" i="6"/>
  <c r="DG222" i="6" s="1"/>
  <c r="E222" i="6"/>
  <c r="D222" i="6" s="1"/>
  <c r="DL222" i="6" s="1"/>
  <c r="DJ221" i="6"/>
  <c r="DH221" i="6"/>
  <c r="DB221" i="6"/>
  <c r="CZ221" i="6"/>
  <c r="CX221" i="6"/>
  <c r="F221" i="6"/>
  <c r="DG221" i="6" s="1"/>
  <c r="E221" i="6"/>
  <c r="D221" i="6" s="1"/>
  <c r="DL220" i="6"/>
  <c r="DJ220" i="6"/>
  <c r="CZ220" i="6"/>
  <c r="F220" i="6"/>
  <c r="DG220" i="6" s="1"/>
  <c r="E220" i="6"/>
  <c r="D220" i="6" s="1"/>
  <c r="DJ219" i="6"/>
  <c r="DB219" i="6"/>
  <c r="CZ219" i="6"/>
  <c r="CX219" i="6"/>
  <c r="F219" i="6"/>
  <c r="DG219" i="6" s="1"/>
  <c r="E219" i="6"/>
  <c r="D219" i="6" s="1"/>
  <c r="F214" i="6"/>
  <c r="E214" i="6"/>
  <c r="D214" i="6"/>
  <c r="F213" i="6"/>
  <c r="E213" i="6"/>
  <c r="D213" i="6" s="1"/>
  <c r="F212" i="6"/>
  <c r="E212" i="6"/>
  <c r="D212" i="6"/>
  <c r="F211" i="6"/>
  <c r="E211" i="6"/>
  <c r="D211" i="6" s="1"/>
  <c r="AH206" i="6"/>
  <c r="AD206" i="6"/>
  <c r="AH205" i="6"/>
  <c r="AD205" i="6"/>
  <c r="DK204" i="6"/>
  <c r="AD204" i="6"/>
  <c r="F204" i="6"/>
  <c r="E204" i="6"/>
  <c r="D204" i="6"/>
  <c r="CX203" i="6"/>
  <c r="AD203" i="6"/>
  <c r="F203" i="6"/>
  <c r="E203" i="6"/>
  <c r="D203" i="6" s="1"/>
  <c r="AD202" i="6"/>
  <c r="F202" i="6"/>
  <c r="D202" i="6" s="1"/>
  <c r="E202" i="6"/>
  <c r="CX201" i="6"/>
  <c r="AD201" i="6"/>
  <c r="F201" i="6"/>
  <c r="E201" i="6"/>
  <c r="D201" i="6" s="1"/>
  <c r="DM196" i="6"/>
  <c r="DH196" i="6"/>
  <c r="CY196" i="6"/>
  <c r="F196" i="6"/>
  <c r="E196" i="6"/>
  <c r="D196" i="6" s="1"/>
  <c r="DJ196" i="6" s="1"/>
  <c r="DM195" i="6"/>
  <c r="DH195" i="6"/>
  <c r="CY195" i="6"/>
  <c r="F195" i="6"/>
  <c r="E195" i="6"/>
  <c r="D195" i="6" s="1"/>
  <c r="DJ195" i="6" s="1"/>
  <c r="DM194" i="6"/>
  <c r="DA194" i="6"/>
  <c r="F194" i="6"/>
  <c r="E194" i="6"/>
  <c r="D194" i="6" s="1"/>
  <c r="F193" i="6"/>
  <c r="E193" i="6"/>
  <c r="F192" i="6"/>
  <c r="E192" i="6"/>
  <c r="DH191" i="6"/>
  <c r="F191" i="6"/>
  <c r="E191" i="6"/>
  <c r="D191" i="6"/>
  <c r="DC190" i="6"/>
  <c r="F190" i="6"/>
  <c r="E190" i="6"/>
  <c r="D190" i="6"/>
  <c r="F189" i="6"/>
  <c r="E189" i="6"/>
  <c r="F188" i="6"/>
  <c r="E188" i="6"/>
  <c r="D188" i="6" s="1"/>
  <c r="DK188" i="6" s="1"/>
  <c r="F187" i="6"/>
  <c r="E187" i="6"/>
  <c r="F186" i="6"/>
  <c r="E186" i="6"/>
  <c r="D186" i="6" s="1"/>
  <c r="DC186" i="6" s="1"/>
  <c r="F185" i="6"/>
  <c r="E185" i="6"/>
  <c r="F184" i="6"/>
  <c r="E184" i="6"/>
  <c r="DC183" i="6"/>
  <c r="F183" i="6"/>
  <c r="E183" i="6"/>
  <c r="D183" i="6" s="1"/>
  <c r="F182" i="6"/>
  <c r="E182" i="6"/>
  <c r="D182" i="6"/>
  <c r="DJ182" i="6" s="1"/>
  <c r="F181" i="6"/>
  <c r="E181" i="6"/>
  <c r="D181" i="6" s="1"/>
  <c r="DK180" i="6"/>
  <c r="DH180" i="6"/>
  <c r="CX180" i="6"/>
  <c r="F180" i="6"/>
  <c r="E180" i="6"/>
  <c r="D180" i="6"/>
  <c r="DB179" i="6"/>
  <c r="F179" i="6"/>
  <c r="E179" i="6"/>
  <c r="D179" i="6" s="1"/>
  <c r="F178" i="6"/>
  <c r="E178" i="6"/>
  <c r="D178" i="6"/>
  <c r="DI177" i="6"/>
  <c r="CY177" i="6"/>
  <c r="F177" i="6"/>
  <c r="E177" i="6"/>
  <c r="D177" i="6" s="1"/>
  <c r="DK177" i="6" s="1"/>
  <c r="AW176" i="6"/>
  <c r="AV176" i="6"/>
  <c r="AU176" i="6"/>
  <c r="AT176" i="6"/>
  <c r="AS176" i="6"/>
  <c r="AR176" i="6"/>
  <c r="AQ176" i="6"/>
  <c r="AP176" i="6"/>
  <c r="AO176" i="6"/>
  <c r="AN176" i="6"/>
  <c r="AM176" i="6"/>
  <c r="AL176" i="6"/>
  <c r="AK176" i="6"/>
  <c r="AJ176" i="6"/>
  <c r="AI176" i="6"/>
  <c r="AH176" i="6"/>
  <c r="AG176" i="6"/>
  <c r="AF176" i="6"/>
  <c r="AE176" i="6"/>
  <c r="AD176" i="6"/>
  <c r="AC176" i="6"/>
  <c r="AB176" i="6"/>
  <c r="AA176" i="6"/>
  <c r="Z176" i="6"/>
  <c r="Y176" i="6"/>
  <c r="X176" i="6"/>
  <c r="W176" i="6"/>
  <c r="V176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G176" i="6"/>
  <c r="E176" i="6" s="1"/>
  <c r="D176" i="6" s="1"/>
  <c r="F176" i="6"/>
  <c r="DK175" i="6"/>
  <c r="DH175" i="6"/>
  <c r="DA175" i="6"/>
  <c r="CX175" i="6"/>
  <c r="E175" i="6"/>
  <c r="D175" i="6"/>
  <c r="DM175" i="6" s="1"/>
  <c r="DI174" i="6"/>
  <c r="CY174" i="6"/>
  <c r="E174" i="6"/>
  <c r="D174" i="6" s="1"/>
  <c r="DC174" i="6" s="1"/>
  <c r="DM173" i="6"/>
  <c r="DA173" i="6"/>
  <c r="E173" i="6"/>
  <c r="D173" i="6" s="1"/>
  <c r="DJ172" i="6"/>
  <c r="CZ172" i="6"/>
  <c r="E172" i="6"/>
  <c r="D172" i="6"/>
  <c r="DL172" i="6" s="1"/>
  <c r="DJ171" i="6"/>
  <c r="CZ171" i="6"/>
  <c r="E171" i="6"/>
  <c r="D171" i="6"/>
  <c r="F170" i="6"/>
  <c r="D170" i="6" s="1"/>
  <c r="DB170" i="6" s="1"/>
  <c r="DM169" i="6"/>
  <c r="DJ169" i="6"/>
  <c r="DC169" i="6"/>
  <c r="DA169" i="6"/>
  <c r="CX169" i="6"/>
  <c r="F169" i="6"/>
  <c r="D169" i="6"/>
  <c r="DK169" i="6" s="1"/>
  <c r="DM168" i="6"/>
  <c r="DH168" i="6"/>
  <c r="CX168" i="6"/>
  <c r="F168" i="6"/>
  <c r="D168" i="6" s="1"/>
  <c r="DA168" i="6" s="1"/>
  <c r="F167" i="6"/>
  <c r="D167" i="6"/>
  <c r="DH166" i="6"/>
  <c r="CY166" i="6"/>
  <c r="F166" i="6"/>
  <c r="D166" i="6" s="1"/>
  <c r="DB166" i="6" s="1"/>
  <c r="DM165" i="6"/>
  <c r="DK165" i="6"/>
  <c r="DJ165" i="6"/>
  <c r="DC165" i="6"/>
  <c r="DB165" i="6"/>
  <c r="DA165" i="6"/>
  <c r="CX165" i="6"/>
  <c r="F165" i="6"/>
  <c r="D165" i="6"/>
  <c r="AW164" i="6"/>
  <c r="AV164" i="6"/>
  <c r="AU164" i="6"/>
  <c r="AT164" i="6"/>
  <c r="AS164" i="6"/>
  <c r="AR164" i="6"/>
  <c r="AQ164" i="6"/>
  <c r="AP164" i="6"/>
  <c r="AN164" i="6"/>
  <c r="AL164" i="6"/>
  <c r="AJ164" i="6"/>
  <c r="AH164" i="6"/>
  <c r="AF164" i="6"/>
  <c r="AD164" i="6"/>
  <c r="DJ163" i="6"/>
  <c r="CX163" i="6"/>
  <c r="F163" i="6"/>
  <c r="D163" i="6" s="1"/>
  <c r="DA163" i="6" s="1"/>
  <c r="DK162" i="6"/>
  <c r="DH162" i="6"/>
  <c r="DA162" i="6"/>
  <c r="CX162" i="6"/>
  <c r="F162" i="6"/>
  <c r="D162" i="6"/>
  <c r="DM162" i="6" s="1"/>
  <c r="DM161" i="6"/>
  <c r="F161" i="6"/>
  <c r="D161" i="6" s="1"/>
  <c r="DH160" i="6"/>
  <c r="F160" i="6"/>
  <c r="D160" i="6"/>
  <c r="AX155" i="6"/>
  <c r="AW155" i="6"/>
  <c r="AV155" i="6"/>
  <c r="AU155" i="6"/>
  <c r="AT155" i="6"/>
  <c r="AS155" i="6"/>
  <c r="AR155" i="6"/>
  <c r="AQ155" i="6"/>
  <c r="AP155" i="6"/>
  <c r="AO155" i="6"/>
  <c r="AN155" i="6"/>
  <c r="AM155" i="6"/>
  <c r="AL155" i="6"/>
  <c r="AK155" i="6"/>
  <c r="AJ155" i="6"/>
  <c r="AI155" i="6"/>
  <c r="AH155" i="6"/>
  <c r="AG155" i="6"/>
  <c r="AF155" i="6"/>
  <c r="AE155" i="6"/>
  <c r="AD155" i="6"/>
  <c r="AC155" i="6"/>
  <c r="AB155" i="6"/>
  <c r="AA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I155" i="6"/>
  <c r="H155" i="6"/>
  <c r="G155" i="6"/>
  <c r="DJ154" i="6"/>
  <c r="DH154" i="6"/>
  <c r="DG154" i="6"/>
  <c r="CZ154" i="6"/>
  <c r="CW154" i="6"/>
  <c r="F154" i="6"/>
  <c r="CY154" i="6" s="1"/>
  <c r="E154" i="6"/>
  <c r="DL153" i="6"/>
  <c r="DJ153" i="6"/>
  <c r="DI153" i="6"/>
  <c r="DH153" i="6"/>
  <c r="DG153" i="6"/>
  <c r="DC153" i="6"/>
  <c r="CZ153" i="6"/>
  <c r="CX153" i="6"/>
  <c r="CW153" i="6"/>
  <c r="F153" i="6"/>
  <c r="CY153" i="6" s="1"/>
  <c r="E153" i="6"/>
  <c r="D153" i="6" s="1"/>
  <c r="DJ152" i="6"/>
  <c r="DH152" i="6"/>
  <c r="DG152" i="6"/>
  <c r="CZ152" i="6"/>
  <c r="CW152" i="6"/>
  <c r="F152" i="6"/>
  <c r="CY152" i="6" s="1"/>
  <c r="E152" i="6"/>
  <c r="DL151" i="6"/>
  <c r="DJ151" i="6"/>
  <c r="DI151" i="6"/>
  <c r="DG151" i="6"/>
  <c r="DC151" i="6"/>
  <c r="CZ151" i="6"/>
  <c r="CX151" i="6"/>
  <c r="CW151" i="6"/>
  <c r="F151" i="6"/>
  <c r="CY151" i="6" s="1"/>
  <c r="E151" i="6"/>
  <c r="D151" i="6" s="1"/>
  <c r="DJ150" i="6"/>
  <c r="DG150" i="6"/>
  <c r="CZ150" i="6"/>
  <c r="CY150" i="6"/>
  <c r="CW150" i="6"/>
  <c r="F150" i="6"/>
  <c r="E150" i="6"/>
  <c r="DN149" i="6"/>
  <c r="DJ149" i="6"/>
  <c r="DI149" i="6"/>
  <c r="DH149" i="6"/>
  <c r="DG149" i="6"/>
  <c r="DC149" i="6"/>
  <c r="CZ149" i="6"/>
  <c r="CX149" i="6"/>
  <c r="CW149" i="6"/>
  <c r="F149" i="6"/>
  <c r="CY149" i="6" s="1"/>
  <c r="E149" i="6"/>
  <c r="D149" i="6" s="1"/>
  <c r="DJ148" i="6"/>
  <c r="DG148" i="6"/>
  <c r="CZ148" i="6"/>
  <c r="CY148" i="6"/>
  <c r="CW148" i="6"/>
  <c r="F148" i="6"/>
  <c r="E148" i="6"/>
  <c r="DN147" i="6"/>
  <c r="DJ147" i="6"/>
  <c r="DI147" i="6"/>
  <c r="DG147" i="6"/>
  <c r="CZ147" i="6"/>
  <c r="CX147" i="6"/>
  <c r="CW147" i="6"/>
  <c r="F147" i="6"/>
  <c r="CY147" i="6" s="1"/>
  <c r="E147" i="6"/>
  <c r="D147" i="6" s="1"/>
  <c r="DL147" i="6" s="1"/>
  <c r="DJ146" i="6"/>
  <c r="DH146" i="6"/>
  <c r="DG146" i="6"/>
  <c r="CZ146" i="6"/>
  <c r="CY146" i="6"/>
  <c r="CW146" i="6"/>
  <c r="F146" i="6"/>
  <c r="E146" i="6"/>
  <c r="AW141" i="6"/>
  <c r="AV141" i="6"/>
  <c r="AU141" i="6"/>
  <c r="AT141" i="6"/>
  <c r="AS141" i="6"/>
  <c r="AR141" i="6"/>
  <c r="AQ141" i="6"/>
  <c r="AP141" i="6"/>
  <c r="AO141" i="6"/>
  <c r="AN141" i="6"/>
  <c r="AM141" i="6"/>
  <c r="AL141" i="6"/>
  <c r="AK141" i="6"/>
  <c r="AJ141" i="6"/>
  <c r="AI141" i="6"/>
  <c r="AH141" i="6"/>
  <c r="AG141" i="6"/>
  <c r="AF141" i="6"/>
  <c r="AE141" i="6"/>
  <c r="AD141" i="6"/>
  <c r="AC141" i="6"/>
  <c r="AB141" i="6"/>
  <c r="AA141" i="6"/>
  <c r="Z141" i="6"/>
  <c r="Y141" i="6"/>
  <c r="X141" i="6"/>
  <c r="W141" i="6"/>
  <c r="V141" i="6"/>
  <c r="U141" i="6"/>
  <c r="T141" i="6"/>
  <c r="S141" i="6"/>
  <c r="R141" i="6"/>
  <c r="Q141" i="6"/>
  <c r="P141" i="6"/>
  <c r="O141" i="6"/>
  <c r="N141" i="6"/>
  <c r="M141" i="6"/>
  <c r="L141" i="6"/>
  <c r="K141" i="6"/>
  <c r="J141" i="6"/>
  <c r="I141" i="6"/>
  <c r="H141" i="6"/>
  <c r="G141" i="6"/>
  <c r="F141" i="6"/>
  <c r="CX141" i="6" s="1"/>
  <c r="E141" i="6"/>
  <c r="DJ140" i="6"/>
  <c r="DH140" i="6"/>
  <c r="DG140" i="6"/>
  <c r="CZ140" i="6"/>
  <c r="CW140" i="6"/>
  <c r="F140" i="6"/>
  <c r="CX140" i="6" s="1"/>
  <c r="E140" i="6"/>
  <c r="D140" i="6" s="1"/>
  <c r="DL139" i="6"/>
  <c r="DJ139" i="6"/>
  <c r="DH139" i="6"/>
  <c r="DG139" i="6"/>
  <c r="DD139" i="6"/>
  <c r="DB139" i="6"/>
  <c r="CZ139" i="6"/>
  <c r="CX139" i="6"/>
  <c r="CW139" i="6"/>
  <c r="F139" i="6"/>
  <c r="E139" i="6"/>
  <c r="D139" i="6" s="1"/>
  <c r="DN138" i="6"/>
  <c r="DJ138" i="6"/>
  <c r="DH138" i="6"/>
  <c r="DG138" i="6"/>
  <c r="DB138" i="6"/>
  <c r="CZ138" i="6"/>
  <c r="CX138" i="6"/>
  <c r="CW138" i="6"/>
  <c r="F138" i="6"/>
  <c r="E138" i="6"/>
  <c r="D138" i="6" s="1"/>
  <c r="DL137" i="6"/>
  <c r="DJ137" i="6"/>
  <c r="DH137" i="6"/>
  <c r="DG137" i="6"/>
  <c r="DD137" i="6"/>
  <c r="CZ137" i="6"/>
  <c r="CX137" i="6"/>
  <c r="CW137" i="6"/>
  <c r="F137" i="6"/>
  <c r="E137" i="6"/>
  <c r="D137" i="6" s="1"/>
  <c r="DB137" i="6" s="1"/>
  <c r="DN136" i="6"/>
  <c r="DJ136" i="6"/>
  <c r="DH136" i="6"/>
  <c r="DG136" i="6"/>
  <c r="DB136" i="6"/>
  <c r="CZ136" i="6"/>
  <c r="CX136" i="6"/>
  <c r="CW136" i="6"/>
  <c r="F136" i="6"/>
  <c r="E136" i="6"/>
  <c r="D136" i="6" s="1"/>
  <c r="DL135" i="6"/>
  <c r="DJ135" i="6"/>
  <c r="DH135" i="6"/>
  <c r="DG135" i="6"/>
  <c r="DD135" i="6"/>
  <c r="DB135" i="6"/>
  <c r="CZ135" i="6"/>
  <c r="CX135" i="6"/>
  <c r="CW135" i="6"/>
  <c r="F135" i="6"/>
  <c r="E135" i="6"/>
  <c r="D135" i="6" s="1"/>
  <c r="DJ134" i="6"/>
  <c r="DH134" i="6"/>
  <c r="DG134" i="6"/>
  <c r="CZ134" i="6"/>
  <c r="CX134" i="6"/>
  <c r="CW134" i="6"/>
  <c r="F134" i="6"/>
  <c r="E134" i="6"/>
  <c r="D134" i="6" s="1"/>
  <c r="DL133" i="6"/>
  <c r="DJ133" i="6"/>
  <c r="DH133" i="6"/>
  <c r="DG133" i="6"/>
  <c r="DD133" i="6"/>
  <c r="CZ133" i="6"/>
  <c r="CX133" i="6"/>
  <c r="CW133" i="6"/>
  <c r="F133" i="6"/>
  <c r="E133" i="6"/>
  <c r="D133" i="6" s="1"/>
  <c r="DB133" i="6" s="1"/>
  <c r="DN132" i="6"/>
  <c r="DJ132" i="6"/>
  <c r="DH132" i="6"/>
  <c r="DG132" i="6"/>
  <c r="DB132" i="6"/>
  <c r="CZ132" i="6"/>
  <c r="CX132" i="6"/>
  <c r="CW132" i="6"/>
  <c r="F132" i="6"/>
  <c r="E132" i="6"/>
  <c r="D132" i="6" s="1"/>
  <c r="DL131" i="6"/>
  <c r="DJ131" i="6"/>
  <c r="DH131" i="6"/>
  <c r="DG131" i="6"/>
  <c r="DD131" i="6"/>
  <c r="DB131" i="6"/>
  <c r="CZ131" i="6"/>
  <c r="CX131" i="6"/>
  <c r="CW131" i="6"/>
  <c r="F131" i="6"/>
  <c r="E131" i="6"/>
  <c r="D131" i="6" s="1"/>
  <c r="DJ130" i="6"/>
  <c r="DH130" i="6"/>
  <c r="DG130" i="6"/>
  <c r="CZ130" i="6"/>
  <c r="CX130" i="6"/>
  <c r="CW130" i="6"/>
  <c r="F130" i="6"/>
  <c r="E130" i="6"/>
  <c r="D130" i="6" s="1"/>
  <c r="DL129" i="6"/>
  <c r="DJ129" i="6"/>
  <c r="DH129" i="6"/>
  <c r="DG129" i="6"/>
  <c r="DD129" i="6"/>
  <c r="CZ129" i="6"/>
  <c r="CX129" i="6"/>
  <c r="CW129" i="6"/>
  <c r="F129" i="6"/>
  <c r="E129" i="6"/>
  <c r="D129" i="6" s="1"/>
  <c r="DB129" i="6" s="1"/>
  <c r="DJ128" i="6"/>
  <c r="DH128" i="6"/>
  <c r="DG128" i="6"/>
  <c r="CZ128" i="6"/>
  <c r="CX128" i="6"/>
  <c r="CW128" i="6"/>
  <c r="F128" i="6"/>
  <c r="E128" i="6"/>
  <c r="D128" i="6" s="1"/>
  <c r="DL127" i="6"/>
  <c r="DJ127" i="6"/>
  <c r="DH127" i="6"/>
  <c r="DG127" i="6"/>
  <c r="DD127" i="6"/>
  <c r="DB127" i="6"/>
  <c r="CZ127" i="6"/>
  <c r="CX127" i="6"/>
  <c r="CW127" i="6"/>
  <c r="F127" i="6"/>
  <c r="E127" i="6"/>
  <c r="D127" i="6" s="1"/>
  <c r="DN126" i="6"/>
  <c r="DJ126" i="6"/>
  <c r="DH126" i="6"/>
  <c r="DG126" i="6"/>
  <c r="DB126" i="6"/>
  <c r="CZ126" i="6"/>
  <c r="CX126" i="6"/>
  <c r="CW126" i="6"/>
  <c r="F126" i="6"/>
  <c r="E126" i="6"/>
  <c r="D126" i="6" s="1"/>
  <c r="DJ125" i="6"/>
  <c r="DH125" i="6"/>
  <c r="CZ125" i="6"/>
  <c r="CX125" i="6"/>
  <c r="F125" i="6"/>
  <c r="E125" i="6"/>
  <c r="D125" i="6" s="1"/>
  <c r="DN124" i="6"/>
  <c r="DL124" i="6"/>
  <c r="DJ124" i="6"/>
  <c r="DH124" i="6"/>
  <c r="DC124" i="6"/>
  <c r="DA124" i="6"/>
  <c r="CZ124" i="6"/>
  <c r="CY124" i="6"/>
  <c r="F124" i="6"/>
  <c r="CX124" i="6" s="1"/>
  <c r="E124" i="6"/>
  <c r="D124" i="6" s="1"/>
  <c r="DN123" i="6"/>
  <c r="DL123" i="6"/>
  <c r="DJ123" i="6"/>
  <c r="DH123" i="6"/>
  <c r="DC123" i="6"/>
  <c r="DA123" i="6"/>
  <c r="CZ123" i="6"/>
  <c r="CX123" i="6"/>
  <c r="F123" i="6"/>
  <c r="E123" i="6"/>
  <c r="D123" i="6" s="1"/>
  <c r="DJ122" i="6"/>
  <c r="DH122" i="6"/>
  <c r="CZ122" i="6"/>
  <c r="F122" i="6"/>
  <c r="CX122" i="6" s="1"/>
  <c r="E122" i="6"/>
  <c r="D122" i="6" s="1"/>
  <c r="DJ121" i="6"/>
  <c r="DH121" i="6"/>
  <c r="DA121" i="6"/>
  <c r="CZ121" i="6"/>
  <c r="CX121" i="6"/>
  <c r="F121" i="6"/>
  <c r="E121" i="6"/>
  <c r="D121" i="6" s="1"/>
  <c r="DL120" i="6"/>
  <c r="DJ120" i="6"/>
  <c r="DH120" i="6"/>
  <c r="DA120" i="6"/>
  <c r="CZ120" i="6"/>
  <c r="CY120" i="6"/>
  <c r="F120" i="6"/>
  <c r="CX120" i="6" s="1"/>
  <c r="E120" i="6"/>
  <c r="D120" i="6" s="1"/>
  <c r="DN120" i="6" s="1"/>
  <c r="DN119" i="6"/>
  <c r="DJ119" i="6"/>
  <c r="DH119" i="6"/>
  <c r="DC119" i="6"/>
  <c r="CZ119" i="6"/>
  <c r="CX119" i="6"/>
  <c r="F119" i="6"/>
  <c r="E119" i="6"/>
  <c r="D119" i="6" s="1"/>
  <c r="DL119" i="6" s="1"/>
  <c r="DN118" i="6"/>
  <c r="DJ118" i="6"/>
  <c r="DH118" i="6"/>
  <c r="DG118" i="6"/>
  <c r="DB118" i="6"/>
  <c r="CZ118" i="6"/>
  <c r="CX118" i="6"/>
  <c r="CW118" i="6"/>
  <c r="F118" i="6"/>
  <c r="E118" i="6"/>
  <c r="D118" i="6" s="1"/>
  <c r="DL117" i="6"/>
  <c r="DJ117" i="6"/>
  <c r="DH117" i="6"/>
  <c r="DA117" i="6"/>
  <c r="CZ117" i="6"/>
  <c r="CY117" i="6"/>
  <c r="F117" i="6"/>
  <c r="CX117" i="6" s="1"/>
  <c r="E117" i="6"/>
  <c r="D117" i="6" s="1"/>
  <c r="DN117" i="6" s="1"/>
  <c r="DJ116" i="6"/>
  <c r="DH116" i="6"/>
  <c r="DG116" i="6"/>
  <c r="CZ116" i="6"/>
  <c r="CX116" i="6"/>
  <c r="CW116" i="6"/>
  <c r="F116" i="6"/>
  <c r="E116" i="6"/>
  <c r="D116" i="6" s="1"/>
  <c r="DL115" i="6"/>
  <c r="DJ115" i="6"/>
  <c r="DH115" i="6"/>
  <c r="DG115" i="6"/>
  <c r="DD115" i="6"/>
  <c r="DB115" i="6"/>
  <c r="CZ115" i="6"/>
  <c r="CX115" i="6"/>
  <c r="CW115" i="6"/>
  <c r="F115" i="6"/>
  <c r="E115" i="6"/>
  <c r="D115" i="6" s="1"/>
  <c r="DJ114" i="6"/>
  <c r="DH114" i="6"/>
  <c r="DG114" i="6"/>
  <c r="CZ114" i="6"/>
  <c r="CX114" i="6"/>
  <c r="CW114" i="6"/>
  <c r="F114" i="6"/>
  <c r="E114" i="6"/>
  <c r="D114" i="6" s="1"/>
  <c r="DI114" i="6" s="1"/>
  <c r="DJ113" i="6"/>
  <c r="DH113" i="6"/>
  <c r="DG113" i="6"/>
  <c r="CZ113" i="6"/>
  <c r="CW113" i="6"/>
  <c r="F113" i="6"/>
  <c r="CX113" i="6" s="1"/>
  <c r="E113" i="6"/>
  <c r="DN112" i="6"/>
  <c r="DJ112" i="6"/>
  <c r="DG112" i="6"/>
  <c r="CZ112" i="6"/>
  <c r="CX112" i="6"/>
  <c r="CW112" i="6"/>
  <c r="F112" i="6"/>
  <c r="DH112" i="6" s="1"/>
  <c r="E112" i="6"/>
  <c r="D112" i="6" s="1"/>
  <c r="DJ111" i="6"/>
  <c r="DH111" i="6"/>
  <c r="DG111" i="6"/>
  <c r="CZ111" i="6"/>
  <c r="CW111" i="6"/>
  <c r="F111" i="6"/>
  <c r="CX111" i="6" s="1"/>
  <c r="E111" i="6"/>
  <c r="DL110" i="6"/>
  <c r="DJ110" i="6"/>
  <c r="DH110" i="6"/>
  <c r="DG110" i="6"/>
  <c r="CZ110" i="6"/>
  <c r="CX110" i="6"/>
  <c r="CW110" i="6"/>
  <c r="F110" i="6"/>
  <c r="E110" i="6"/>
  <c r="D110" i="6" s="1"/>
  <c r="DJ109" i="6"/>
  <c r="DH109" i="6"/>
  <c r="DG109" i="6"/>
  <c r="CZ109" i="6"/>
  <c r="CW109" i="6"/>
  <c r="F109" i="6"/>
  <c r="CX109" i="6" s="1"/>
  <c r="E109" i="6"/>
  <c r="DN108" i="6"/>
  <c r="DL108" i="6"/>
  <c r="DJ108" i="6"/>
  <c r="DG108" i="6"/>
  <c r="DC108" i="6"/>
  <c r="CZ108" i="6"/>
  <c r="CX108" i="6"/>
  <c r="CW108" i="6"/>
  <c r="F108" i="6"/>
  <c r="DH108" i="6" s="1"/>
  <c r="E108" i="6"/>
  <c r="D108" i="6" s="1"/>
  <c r="DJ107" i="6"/>
  <c r="DG107" i="6"/>
  <c r="CZ107" i="6"/>
  <c r="CW107" i="6"/>
  <c r="F107" i="6"/>
  <c r="CX107" i="6" s="1"/>
  <c r="E107" i="6"/>
  <c r="DL106" i="6"/>
  <c r="DJ106" i="6"/>
  <c r="DH106" i="6"/>
  <c r="DG106" i="6"/>
  <c r="DC106" i="6"/>
  <c r="CZ106" i="6"/>
  <c r="CX106" i="6"/>
  <c r="CW106" i="6"/>
  <c r="F106" i="6"/>
  <c r="E106" i="6"/>
  <c r="D106" i="6" s="1"/>
  <c r="DJ105" i="6"/>
  <c r="DG105" i="6"/>
  <c r="CZ105" i="6"/>
  <c r="CW105" i="6"/>
  <c r="F105" i="6"/>
  <c r="CX105" i="6" s="1"/>
  <c r="E105" i="6"/>
  <c r="DN104" i="6"/>
  <c r="DL104" i="6"/>
  <c r="DJ104" i="6"/>
  <c r="DG104" i="6"/>
  <c r="DC104" i="6"/>
  <c r="CZ104" i="6"/>
  <c r="CX104" i="6"/>
  <c r="CW104" i="6"/>
  <c r="F104" i="6"/>
  <c r="DH104" i="6" s="1"/>
  <c r="E104" i="6"/>
  <c r="D104" i="6" s="1"/>
  <c r="DJ103" i="6"/>
  <c r="DH103" i="6"/>
  <c r="DG103" i="6"/>
  <c r="CZ103" i="6"/>
  <c r="CW103" i="6"/>
  <c r="F103" i="6"/>
  <c r="CX103" i="6" s="1"/>
  <c r="E103" i="6"/>
  <c r="DL102" i="6"/>
  <c r="DJ102" i="6"/>
  <c r="DI102" i="6"/>
  <c r="DH102" i="6"/>
  <c r="DG102" i="6"/>
  <c r="DC102" i="6"/>
  <c r="CZ102" i="6"/>
  <c r="CX102" i="6"/>
  <c r="CW102" i="6"/>
  <c r="F102" i="6"/>
  <c r="E102" i="6"/>
  <c r="D102" i="6" s="1"/>
  <c r="DJ101" i="6"/>
  <c r="DH101" i="6"/>
  <c r="DG101" i="6"/>
  <c r="CZ101" i="6"/>
  <c r="CW101" i="6"/>
  <c r="F101" i="6"/>
  <c r="CX101" i="6" s="1"/>
  <c r="E101" i="6"/>
  <c r="DJ100" i="6"/>
  <c r="DG100" i="6"/>
  <c r="CZ100" i="6"/>
  <c r="CX100" i="6"/>
  <c r="CW100" i="6"/>
  <c r="F100" i="6"/>
  <c r="DH100" i="6" s="1"/>
  <c r="E100" i="6"/>
  <c r="D100" i="6" s="1"/>
  <c r="DJ99" i="6"/>
  <c r="DH99" i="6"/>
  <c r="DG99" i="6"/>
  <c r="CZ99" i="6"/>
  <c r="CW99" i="6"/>
  <c r="F99" i="6"/>
  <c r="CX99" i="6" s="1"/>
  <c r="E99" i="6"/>
  <c r="DN98" i="6"/>
  <c r="DH98" i="6"/>
  <c r="DG98" i="6"/>
  <c r="DC98" i="6"/>
  <c r="CX98" i="6"/>
  <c r="CW98" i="6"/>
  <c r="F98" i="6"/>
  <c r="E98" i="6"/>
  <c r="D98" i="6"/>
  <c r="DJ97" i="6"/>
  <c r="CZ97" i="6"/>
  <c r="F97" i="6"/>
  <c r="E97" i="6"/>
  <c r="DL96" i="6"/>
  <c r="DJ96" i="6"/>
  <c r="DH96" i="6"/>
  <c r="DG96" i="6"/>
  <c r="CZ96" i="6"/>
  <c r="CX96" i="6"/>
  <c r="CW96" i="6"/>
  <c r="F96" i="6"/>
  <c r="E96" i="6"/>
  <c r="D96" i="6" s="1"/>
  <c r="DJ95" i="6"/>
  <c r="DH95" i="6"/>
  <c r="DG95" i="6"/>
  <c r="CZ95" i="6"/>
  <c r="CW95" i="6"/>
  <c r="F95" i="6"/>
  <c r="CX95" i="6" s="1"/>
  <c r="E95" i="6"/>
  <c r="DN94" i="6"/>
  <c r="DL94" i="6"/>
  <c r="DJ94" i="6"/>
  <c r="DG94" i="6"/>
  <c r="DC94" i="6"/>
  <c r="CZ94" i="6"/>
  <c r="CX94" i="6"/>
  <c r="CW94" i="6"/>
  <c r="F94" i="6"/>
  <c r="DH94" i="6" s="1"/>
  <c r="E94" i="6"/>
  <c r="D94" i="6" s="1"/>
  <c r="DM93" i="6"/>
  <c r="DJ93" i="6"/>
  <c r="DH93" i="6"/>
  <c r="CZ93" i="6"/>
  <c r="CX93" i="6"/>
  <c r="F93" i="6"/>
  <c r="E93" i="6"/>
  <c r="D93" i="6"/>
  <c r="DL92" i="6"/>
  <c r="DJ92" i="6"/>
  <c r="DH92" i="6"/>
  <c r="DG92" i="6"/>
  <c r="DB92" i="6"/>
  <c r="CZ92" i="6"/>
  <c r="CX92" i="6"/>
  <c r="CW92" i="6"/>
  <c r="F92" i="6"/>
  <c r="E92" i="6"/>
  <c r="D92" i="6"/>
  <c r="DL91" i="6"/>
  <c r="DJ91" i="6"/>
  <c r="DH91" i="6"/>
  <c r="DG91" i="6"/>
  <c r="DB91" i="6"/>
  <c r="CZ91" i="6"/>
  <c r="CX91" i="6"/>
  <c r="CW91" i="6"/>
  <c r="F91" i="6"/>
  <c r="E91" i="6"/>
  <c r="D91" i="6"/>
  <c r="DJ90" i="6"/>
  <c r="DH90" i="6"/>
  <c r="DG90" i="6"/>
  <c r="CZ90" i="6"/>
  <c r="CX90" i="6"/>
  <c r="CW90" i="6"/>
  <c r="F90" i="6"/>
  <c r="E90" i="6"/>
  <c r="D90" i="6"/>
  <c r="DJ89" i="6"/>
  <c r="DH89" i="6"/>
  <c r="DG89" i="6"/>
  <c r="CZ89" i="6"/>
  <c r="CX89" i="6"/>
  <c r="CW89" i="6"/>
  <c r="F89" i="6"/>
  <c r="E89" i="6"/>
  <c r="D89" i="6" s="1"/>
  <c r="DL88" i="6"/>
  <c r="DJ88" i="6"/>
  <c r="DH88" i="6"/>
  <c r="DG88" i="6"/>
  <c r="DD88" i="6"/>
  <c r="DB88" i="6"/>
  <c r="CZ88" i="6"/>
  <c r="CX88" i="6"/>
  <c r="CW88" i="6"/>
  <c r="F88" i="6"/>
  <c r="E88" i="6"/>
  <c r="D88" i="6" s="1"/>
  <c r="D83" i="6"/>
  <c r="D82" i="6"/>
  <c r="DL78" i="6"/>
  <c r="DK78" i="6"/>
  <c r="DJ78" i="6"/>
  <c r="DI78" i="6"/>
  <c r="DH78" i="6"/>
  <c r="DG78" i="6"/>
  <c r="DB78" i="6"/>
  <c r="DA78" i="6"/>
  <c r="CZ78" i="6"/>
  <c r="K78" i="6" s="1"/>
  <c r="CY78" i="6"/>
  <c r="CX78" i="6"/>
  <c r="CW78" i="6"/>
  <c r="DL77" i="6"/>
  <c r="DK77" i="6"/>
  <c r="DJ77" i="6"/>
  <c r="DI77" i="6"/>
  <c r="DH77" i="6"/>
  <c r="DG77" i="6"/>
  <c r="DB77" i="6"/>
  <c r="DA77" i="6"/>
  <c r="CZ77" i="6"/>
  <c r="CY77" i="6"/>
  <c r="CX77" i="6"/>
  <c r="CW77" i="6"/>
  <c r="K77" i="6" s="1"/>
  <c r="DL76" i="6"/>
  <c r="DK76" i="6"/>
  <c r="DJ76" i="6"/>
  <c r="DI76" i="6"/>
  <c r="DH76" i="6"/>
  <c r="DG76" i="6"/>
  <c r="DB76" i="6"/>
  <c r="DA76" i="6"/>
  <c r="CZ76" i="6"/>
  <c r="CY76" i="6"/>
  <c r="CX76" i="6"/>
  <c r="K76" i="6" s="1"/>
  <c r="CW76" i="6"/>
  <c r="DL75" i="6"/>
  <c r="DK75" i="6"/>
  <c r="DJ75" i="6"/>
  <c r="DI75" i="6"/>
  <c r="DH75" i="6"/>
  <c r="DG75" i="6"/>
  <c r="DB75" i="6"/>
  <c r="DA75" i="6"/>
  <c r="CZ75" i="6"/>
  <c r="CY75" i="6"/>
  <c r="CX75" i="6"/>
  <c r="CW75" i="6"/>
  <c r="DL74" i="6"/>
  <c r="DK74" i="6"/>
  <c r="DJ74" i="6"/>
  <c r="DI74" i="6"/>
  <c r="DH74" i="6"/>
  <c r="DG74" i="6"/>
  <c r="DB74" i="6"/>
  <c r="DA74" i="6"/>
  <c r="CZ74" i="6"/>
  <c r="CY74" i="6"/>
  <c r="CX74" i="6"/>
  <c r="K74" i="6" s="1"/>
  <c r="CW74" i="6"/>
  <c r="DL73" i="6"/>
  <c r="DK73" i="6"/>
  <c r="DJ73" i="6"/>
  <c r="DI73" i="6"/>
  <c r="DH73" i="6"/>
  <c r="DG73" i="6"/>
  <c r="DB73" i="6"/>
  <c r="DA73" i="6"/>
  <c r="CZ73" i="6"/>
  <c r="CY73" i="6"/>
  <c r="CX73" i="6"/>
  <c r="CW73" i="6"/>
  <c r="DL72" i="6"/>
  <c r="DK72" i="6"/>
  <c r="DJ72" i="6"/>
  <c r="DI72" i="6"/>
  <c r="DH72" i="6"/>
  <c r="DG72" i="6"/>
  <c r="DB72" i="6"/>
  <c r="DA72" i="6"/>
  <c r="CZ72" i="6"/>
  <c r="CY72" i="6"/>
  <c r="CX72" i="6"/>
  <c r="CW72" i="6"/>
  <c r="K72" i="6"/>
  <c r="DL71" i="6"/>
  <c r="DK71" i="6"/>
  <c r="DJ71" i="6"/>
  <c r="DI71" i="6"/>
  <c r="DH71" i="6"/>
  <c r="DG71" i="6"/>
  <c r="DB71" i="6"/>
  <c r="DA71" i="6"/>
  <c r="CZ71" i="6"/>
  <c r="CY71" i="6"/>
  <c r="CX71" i="6"/>
  <c r="CW71" i="6"/>
  <c r="K71" i="6" s="1"/>
  <c r="DL70" i="6"/>
  <c r="DK70" i="6"/>
  <c r="DJ70" i="6"/>
  <c r="DI70" i="6"/>
  <c r="DH70" i="6"/>
  <c r="DG70" i="6"/>
  <c r="DB70" i="6"/>
  <c r="DA70" i="6"/>
  <c r="CZ70" i="6"/>
  <c r="CY70" i="6"/>
  <c r="CX70" i="6"/>
  <c r="CW70" i="6"/>
  <c r="K70" i="6"/>
  <c r="DL69" i="6"/>
  <c r="DK69" i="6"/>
  <c r="DJ69" i="6"/>
  <c r="DI69" i="6"/>
  <c r="DH69" i="6"/>
  <c r="DG69" i="6"/>
  <c r="DB69" i="6"/>
  <c r="DA69" i="6"/>
  <c r="CZ69" i="6"/>
  <c r="CY69" i="6"/>
  <c r="CX69" i="6"/>
  <c r="CW69" i="6"/>
  <c r="K69" i="6" s="1"/>
  <c r="DL68" i="6"/>
  <c r="DK68" i="6"/>
  <c r="DJ68" i="6"/>
  <c r="DI68" i="6"/>
  <c r="DH68" i="6"/>
  <c r="DG68" i="6"/>
  <c r="DB68" i="6"/>
  <c r="DA68" i="6"/>
  <c r="CZ68" i="6"/>
  <c r="CY68" i="6"/>
  <c r="CX68" i="6"/>
  <c r="K68" i="6" s="1"/>
  <c r="CW68" i="6"/>
  <c r="DL67" i="6"/>
  <c r="DK67" i="6"/>
  <c r="DJ67" i="6"/>
  <c r="DI67" i="6"/>
  <c r="DH67" i="6"/>
  <c r="DG67" i="6"/>
  <c r="DB67" i="6"/>
  <c r="DA67" i="6"/>
  <c r="CZ67" i="6"/>
  <c r="CY67" i="6"/>
  <c r="CX67" i="6"/>
  <c r="CW67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F64" i="6"/>
  <c r="DJ63" i="6"/>
  <c r="DG63" i="6"/>
  <c r="DC63" i="6"/>
  <c r="CZ63" i="6"/>
  <c r="CY63" i="6"/>
  <c r="CW63" i="6"/>
  <c r="F63" i="6"/>
  <c r="E63" i="6"/>
  <c r="D63" i="6"/>
  <c r="DJ62" i="6"/>
  <c r="DG62" i="6"/>
  <c r="CZ62" i="6"/>
  <c r="CW62" i="6"/>
  <c r="F62" i="6"/>
  <c r="E62" i="6"/>
  <c r="E64" i="6" s="1"/>
  <c r="D64" i="6" s="1"/>
  <c r="DJ61" i="6"/>
  <c r="DG61" i="6"/>
  <c r="DC61" i="6"/>
  <c r="CZ61" i="6"/>
  <c r="CY61" i="6"/>
  <c r="CW61" i="6"/>
  <c r="F61" i="6"/>
  <c r="E61" i="6"/>
  <c r="D61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DK59" i="6"/>
  <c r="DJ59" i="6"/>
  <c r="DI59" i="6"/>
  <c r="DG59" i="6"/>
  <c r="DD59" i="6"/>
  <c r="DB59" i="6"/>
  <c r="CZ59" i="6"/>
  <c r="CX59" i="6"/>
  <c r="CW59" i="6"/>
  <c r="F59" i="6"/>
  <c r="DH59" i="6" s="1"/>
  <c r="E59" i="6"/>
  <c r="D59" i="6" s="1"/>
  <c r="DJ58" i="6"/>
  <c r="DI58" i="6"/>
  <c r="DG58" i="6"/>
  <c r="CZ58" i="6"/>
  <c r="CX58" i="6"/>
  <c r="CW58" i="6"/>
  <c r="F58" i="6"/>
  <c r="DH58" i="6" s="1"/>
  <c r="E58" i="6"/>
  <c r="D58" i="6" s="1"/>
  <c r="DM58" i="6" s="1"/>
  <c r="DK57" i="6"/>
  <c r="DJ57" i="6"/>
  <c r="DI57" i="6"/>
  <c r="DG57" i="6"/>
  <c r="DD57" i="6"/>
  <c r="DB57" i="6"/>
  <c r="CZ57" i="6"/>
  <c r="CX57" i="6"/>
  <c r="CW57" i="6"/>
  <c r="F57" i="6"/>
  <c r="DH57" i="6" s="1"/>
  <c r="E57" i="6"/>
  <c r="D57" i="6" s="1"/>
  <c r="DJ56" i="6"/>
  <c r="DI56" i="6"/>
  <c r="DG56" i="6"/>
  <c r="CZ56" i="6"/>
  <c r="CX56" i="6"/>
  <c r="CW56" i="6"/>
  <c r="F56" i="6"/>
  <c r="F60" i="6" s="1"/>
  <c r="E56" i="6"/>
  <c r="D56" i="6" s="1"/>
  <c r="DK55" i="6"/>
  <c r="DJ55" i="6"/>
  <c r="DI55" i="6"/>
  <c r="DG55" i="6"/>
  <c r="DD55" i="6"/>
  <c r="DB55" i="6"/>
  <c r="CZ55" i="6"/>
  <c r="CX55" i="6"/>
  <c r="CW55" i="6"/>
  <c r="F55" i="6"/>
  <c r="DH55" i="6" s="1"/>
  <c r="E55" i="6"/>
  <c r="D55" i="6" s="1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DJ53" i="6"/>
  <c r="DG53" i="6"/>
  <c r="CZ53" i="6"/>
  <c r="CW53" i="6"/>
  <c r="F53" i="6"/>
  <c r="E53" i="6"/>
  <c r="DJ52" i="6"/>
  <c r="DG52" i="6"/>
  <c r="CZ52" i="6"/>
  <c r="CY52" i="6"/>
  <c r="CW52" i="6"/>
  <c r="F52" i="6"/>
  <c r="E52" i="6"/>
  <c r="D52" i="6"/>
  <c r="DN52" i="6" s="1"/>
  <c r="DJ51" i="6"/>
  <c r="DG51" i="6"/>
  <c r="CZ51" i="6"/>
  <c r="CW51" i="6"/>
  <c r="F51" i="6"/>
  <c r="E51" i="6"/>
  <c r="DJ50" i="6"/>
  <c r="DG50" i="6"/>
  <c r="CZ50" i="6"/>
  <c r="CY50" i="6"/>
  <c r="CW50" i="6"/>
  <c r="F50" i="6"/>
  <c r="E50" i="6"/>
  <c r="D50" i="6"/>
  <c r="DJ49" i="6"/>
  <c r="DG49" i="6"/>
  <c r="CZ49" i="6"/>
  <c r="CW49" i="6"/>
  <c r="F49" i="6"/>
  <c r="E49" i="6"/>
  <c r="DJ48" i="6"/>
  <c r="DG48" i="6"/>
  <c r="CZ48" i="6"/>
  <c r="CY48" i="6"/>
  <c r="CW48" i="6"/>
  <c r="F48" i="6"/>
  <c r="E48" i="6"/>
  <c r="E54" i="6" s="1"/>
  <c r="D48" i="6"/>
  <c r="DN48" i="6" s="1"/>
  <c r="DJ47" i="6"/>
  <c r="DG47" i="6"/>
  <c r="CZ47" i="6"/>
  <c r="CW47" i="6"/>
  <c r="F47" i="6"/>
  <c r="E47" i="6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E46" i="6" s="1"/>
  <c r="D46" i="6" s="1"/>
  <c r="T46" i="6"/>
  <c r="F46" i="6" s="1"/>
  <c r="S46" i="6"/>
  <c r="DH45" i="6"/>
  <c r="DG45" i="6"/>
  <c r="CX45" i="6"/>
  <c r="CW45" i="6"/>
  <c r="F45" i="6"/>
  <c r="DI45" i="6" s="1"/>
  <c r="E45" i="6"/>
  <c r="D45" i="6" s="1"/>
  <c r="DK44" i="6"/>
  <c r="DJ44" i="6"/>
  <c r="DI44" i="6"/>
  <c r="DG44" i="6"/>
  <c r="DD44" i="6"/>
  <c r="DB44" i="6"/>
  <c r="CZ44" i="6"/>
  <c r="CX44" i="6"/>
  <c r="CW44" i="6"/>
  <c r="F44" i="6"/>
  <c r="DH44" i="6" s="1"/>
  <c r="E44" i="6"/>
  <c r="D44" i="6" s="1"/>
  <c r="DO43" i="6"/>
  <c r="DM43" i="6"/>
  <c r="DI43" i="6"/>
  <c r="DH43" i="6"/>
  <c r="DD43" i="6"/>
  <c r="CY43" i="6"/>
  <c r="CX43" i="6"/>
  <c r="F43" i="6"/>
  <c r="E43" i="6"/>
  <c r="D43" i="6" s="1"/>
  <c r="DM42" i="6"/>
  <c r="DH42" i="6"/>
  <c r="DG42" i="6"/>
  <c r="DE42" i="6"/>
  <c r="CX42" i="6"/>
  <c r="CW42" i="6"/>
  <c r="F42" i="6"/>
  <c r="DI42" i="6" s="1"/>
  <c r="E42" i="6"/>
  <c r="D42" i="6" s="1"/>
  <c r="DO41" i="6"/>
  <c r="DK41" i="6"/>
  <c r="DJ41" i="6"/>
  <c r="DI41" i="6"/>
  <c r="DG41" i="6"/>
  <c r="DD41" i="6"/>
  <c r="DB41" i="6"/>
  <c r="CZ41" i="6"/>
  <c r="CX41" i="6"/>
  <c r="CW41" i="6"/>
  <c r="F41" i="6"/>
  <c r="DH41" i="6" s="1"/>
  <c r="E41" i="6"/>
  <c r="D41" i="6" s="1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DJ35" i="6"/>
  <c r="DI35" i="6"/>
  <c r="DG35" i="6"/>
  <c r="CZ35" i="6"/>
  <c r="CY35" i="6"/>
  <c r="CW35" i="6"/>
  <c r="F35" i="6"/>
  <c r="E35" i="6"/>
  <c r="D35" i="6"/>
  <c r="DJ34" i="6"/>
  <c r="DI34" i="6"/>
  <c r="DG34" i="6"/>
  <c r="CZ34" i="6"/>
  <c r="CW34" i="6"/>
  <c r="F34" i="6"/>
  <c r="E34" i="6"/>
  <c r="DJ33" i="6"/>
  <c r="DG33" i="6"/>
  <c r="CZ33" i="6"/>
  <c r="CW33" i="6"/>
  <c r="F33" i="6"/>
  <c r="E33" i="6"/>
  <c r="DN32" i="6"/>
  <c r="DL32" i="6"/>
  <c r="DJ32" i="6"/>
  <c r="DI32" i="6"/>
  <c r="DG32" i="6"/>
  <c r="DD32" i="6"/>
  <c r="CZ32" i="6"/>
  <c r="CY32" i="6"/>
  <c r="CW32" i="6"/>
  <c r="F32" i="6"/>
  <c r="E32" i="6"/>
  <c r="D32" i="6"/>
  <c r="DJ31" i="6"/>
  <c r="DI31" i="6"/>
  <c r="DG31" i="6"/>
  <c r="CZ31" i="6"/>
  <c r="CY31" i="6"/>
  <c r="CW31" i="6"/>
  <c r="F31" i="6"/>
  <c r="E31" i="6"/>
  <c r="D31" i="6"/>
  <c r="DJ30" i="6"/>
  <c r="DI30" i="6"/>
  <c r="DG30" i="6"/>
  <c r="CZ30" i="6"/>
  <c r="CW30" i="6"/>
  <c r="F30" i="6"/>
  <c r="E30" i="6"/>
  <c r="DJ29" i="6"/>
  <c r="DG29" i="6"/>
  <c r="CZ29" i="6"/>
  <c r="CW29" i="6"/>
  <c r="F29" i="6"/>
  <c r="E29" i="6"/>
  <c r="DL28" i="6"/>
  <c r="DJ28" i="6"/>
  <c r="DI28" i="6"/>
  <c r="DG28" i="6"/>
  <c r="DD28" i="6"/>
  <c r="CZ28" i="6"/>
  <c r="CY28" i="6"/>
  <c r="CW28" i="6"/>
  <c r="F28" i="6"/>
  <c r="E28" i="6"/>
  <c r="D28" i="6"/>
  <c r="DN28" i="6" s="1"/>
  <c r="DJ27" i="6"/>
  <c r="DI27" i="6"/>
  <c r="DG27" i="6"/>
  <c r="CZ27" i="6"/>
  <c r="CY27" i="6"/>
  <c r="CW27" i="6"/>
  <c r="F27" i="6"/>
  <c r="E27" i="6"/>
  <c r="D27" i="6"/>
  <c r="DJ26" i="6"/>
  <c r="DI26" i="6"/>
  <c r="DG26" i="6"/>
  <c r="CZ26" i="6"/>
  <c r="CW26" i="6"/>
  <c r="F26" i="6"/>
  <c r="E26" i="6"/>
  <c r="DJ25" i="6"/>
  <c r="DG25" i="6"/>
  <c r="CZ25" i="6"/>
  <c r="CW25" i="6"/>
  <c r="F25" i="6"/>
  <c r="E25" i="6"/>
  <c r="DL24" i="6"/>
  <c r="DJ24" i="6"/>
  <c r="DI24" i="6"/>
  <c r="DG24" i="6"/>
  <c r="DD24" i="6"/>
  <c r="CZ24" i="6"/>
  <c r="CY24" i="6"/>
  <c r="CW24" i="6"/>
  <c r="F24" i="6"/>
  <c r="E24" i="6"/>
  <c r="D24" i="6"/>
  <c r="DN24" i="6" s="1"/>
  <c r="DJ23" i="6"/>
  <c r="DI23" i="6"/>
  <c r="DG23" i="6"/>
  <c r="CZ23" i="6"/>
  <c r="CY23" i="6"/>
  <c r="CW23" i="6"/>
  <c r="F23" i="6"/>
  <c r="E23" i="6"/>
  <c r="D23" i="6"/>
  <c r="DJ22" i="6"/>
  <c r="DI22" i="6"/>
  <c r="DG22" i="6"/>
  <c r="CZ22" i="6"/>
  <c r="CW22" i="6"/>
  <c r="F22" i="6"/>
  <c r="E22" i="6"/>
  <c r="DJ21" i="6"/>
  <c r="DG21" i="6"/>
  <c r="CZ21" i="6"/>
  <c r="CW21" i="6"/>
  <c r="F21" i="6"/>
  <c r="E21" i="6"/>
  <c r="DL20" i="6"/>
  <c r="DJ20" i="6"/>
  <c r="DI20" i="6"/>
  <c r="DG20" i="6"/>
  <c r="DD20" i="6"/>
  <c r="CZ20" i="6"/>
  <c r="CY20" i="6"/>
  <c r="CW20" i="6"/>
  <c r="F20" i="6"/>
  <c r="E20" i="6"/>
  <c r="D20" i="6"/>
  <c r="DJ19" i="6"/>
  <c r="DI19" i="6"/>
  <c r="DG19" i="6"/>
  <c r="CZ19" i="6"/>
  <c r="CY19" i="6"/>
  <c r="CW19" i="6"/>
  <c r="F19" i="6"/>
  <c r="E19" i="6"/>
  <c r="E36" i="6" s="1"/>
  <c r="D19" i="6"/>
  <c r="DN19" i="6" s="1"/>
  <c r="DJ15" i="6"/>
  <c r="DG15" i="6"/>
  <c r="CZ15" i="6"/>
  <c r="CW15" i="6"/>
  <c r="F15" i="6"/>
  <c r="E15" i="6"/>
  <c r="DJ14" i="6"/>
  <c r="DG14" i="6"/>
  <c r="CZ14" i="6"/>
  <c r="CY14" i="6"/>
  <c r="CW14" i="6"/>
  <c r="F14" i="6"/>
  <c r="E14" i="6"/>
  <c r="D14" i="6"/>
  <c r="DJ13" i="6"/>
  <c r="DG13" i="6"/>
  <c r="CZ13" i="6"/>
  <c r="CW13" i="6"/>
  <c r="F13" i="6"/>
  <c r="E13" i="6"/>
  <c r="DJ12" i="6"/>
  <c r="DG12" i="6"/>
  <c r="CZ12" i="6"/>
  <c r="CY12" i="6"/>
  <c r="CW12" i="6"/>
  <c r="F12" i="6"/>
  <c r="E12" i="6"/>
  <c r="D12" i="6"/>
  <c r="DN12" i="6" s="1"/>
  <c r="A5" i="6"/>
  <c r="A4" i="6"/>
  <c r="A3" i="6"/>
  <c r="A2" i="6"/>
  <c r="AX100" i="6" l="1"/>
  <c r="AX112" i="6"/>
  <c r="CX13" i="6"/>
  <c r="DI13" i="6"/>
  <c r="DM14" i="6"/>
  <c r="DD14" i="6"/>
  <c r="DO14" i="6"/>
  <c r="DK14" i="6"/>
  <c r="DB14" i="6"/>
  <c r="DL14" i="6"/>
  <c r="DH21" i="6"/>
  <c r="CX21" i="6"/>
  <c r="DO23" i="6"/>
  <c r="DE23" i="6"/>
  <c r="DM23" i="6"/>
  <c r="DC23" i="6"/>
  <c r="DO27" i="6"/>
  <c r="DE27" i="6"/>
  <c r="DM27" i="6"/>
  <c r="DC27" i="6"/>
  <c r="DH33" i="6"/>
  <c r="CX33" i="6"/>
  <c r="DO35" i="6"/>
  <c r="DE35" i="6"/>
  <c r="DM35" i="6"/>
  <c r="DC35" i="6"/>
  <c r="DN45" i="6"/>
  <c r="DD45" i="6"/>
  <c r="DL45" i="6"/>
  <c r="DB45" i="6"/>
  <c r="DE48" i="6"/>
  <c r="DL48" i="6"/>
  <c r="DO50" i="6"/>
  <c r="DK50" i="6"/>
  <c r="DB50" i="6"/>
  <c r="DM50" i="6"/>
  <c r="DD50" i="6"/>
  <c r="DL50" i="6"/>
  <c r="DI53" i="6"/>
  <c r="CX53" i="6"/>
  <c r="DM90" i="6"/>
  <c r="DI90" i="6"/>
  <c r="DC90" i="6"/>
  <c r="CY90" i="6"/>
  <c r="DK90" i="6"/>
  <c r="DD90" i="6"/>
  <c r="DN90" i="6"/>
  <c r="DA90" i="6"/>
  <c r="DK100" i="6"/>
  <c r="DA100" i="6"/>
  <c r="DD100" i="6"/>
  <c r="CY100" i="6"/>
  <c r="DM100" i="6"/>
  <c r="DB100" i="6"/>
  <c r="DI100" i="6"/>
  <c r="DM125" i="6"/>
  <c r="DI125" i="6"/>
  <c r="DB125" i="6"/>
  <c r="DK125" i="6"/>
  <c r="DD125" i="6"/>
  <c r="DN125" i="6"/>
  <c r="DC125" i="6"/>
  <c r="DM128" i="6"/>
  <c r="DI128" i="6"/>
  <c r="DC128" i="6"/>
  <c r="CY128" i="6"/>
  <c r="AX128" i="6" s="1"/>
  <c r="DK128" i="6"/>
  <c r="DA128" i="6"/>
  <c r="DL128" i="6"/>
  <c r="DD128" i="6"/>
  <c r="DM134" i="6"/>
  <c r="DI134" i="6"/>
  <c r="DC134" i="6"/>
  <c r="CY134" i="6"/>
  <c r="AX134" i="6" s="1"/>
  <c r="DK134" i="6"/>
  <c r="DA134" i="6"/>
  <c r="DL134" i="6"/>
  <c r="DD134" i="6"/>
  <c r="DK181" i="6"/>
  <c r="DC181" i="6"/>
  <c r="CX181" i="6"/>
  <c r="DM181" i="6"/>
  <c r="DA181" i="6"/>
  <c r="DI181" i="6"/>
  <c r="CY181" i="6"/>
  <c r="CZ181" i="6"/>
  <c r="DJ181" i="6"/>
  <c r="DN14" i="6"/>
  <c r="DK93" i="6"/>
  <c r="DD93" i="6"/>
  <c r="AX93" i="6" s="1"/>
  <c r="DL93" i="6"/>
  <c r="DC93" i="6"/>
  <c r="CY93" i="6"/>
  <c r="DN93" i="6"/>
  <c r="DI93" i="6"/>
  <c r="DA93" i="6"/>
  <c r="DK96" i="6"/>
  <c r="DA96" i="6"/>
  <c r="DM96" i="6"/>
  <c r="DB96" i="6"/>
  <c r="DD96" i="6"/>
  <c r="CY96" i="6"/>
  <c r="AX96" i="6" s="1"/>
  <c r="DN96" i="6"/>
  <c r="DK110" i="6"/>
  <c r="DA110" i="6"/>
  <c r="DM110" i="6"/>
  <c r="DB110" i="6"/>
  <c r="DD110" i="6"/>
  <c r="CY110" i="6"/>
  <c r="AX110" i="6" s="1"/>
  <c r="DN110" i="6"/>
  <c r="DK112" i="6"/>
  <c r="DA112" i="6"/>
  <c r="DD112" i="6"/>
  <c r="CY112" i="6"/>
  <c r="DM112" i="6"/>
  <c r="DB112" i="6"/>
  <c r="DI112" i="6"/>
  <c r="DL125" i="6"/>
  <c r="DM130" i="6"/>
  <c r="DI130" i="6"/>
  <c r="DC130" i="6"/>
  <c r="CY130" i="6"/>
  <c r="AX130" i="6" s="1"/>
  <c r="DK130" i="6"/>
  <c r="DA130" i="6"/>
  <c r="DL130" i="6"/>
  <c r="DD130" i="6"/>
  <c r="DN140" i="6"/>
  <c r="DD140" i="6"/>
  <c r="DK140" i="6"/>
  <c r="DM140" i="6"/>
  <c r="DI140" i="6"/>
  <c r="DB140" i="6"/>
  <c r="DA140" i="6"/>
  <c r="CY140" i="6"/>
  <c r="DC140" i="6"/>
  <c r="DL140" i="6"/>
  <c r="DL179" i="6"/>
  <c r="DH179" i="6"/>
  <c r="CZ179" i="6"/>
  <c r="DJ179" i="6"/>
  <c r="DA179" i="6"/>
  <c r="DM179" i="6"/>
  <c r="DC179" i="6"/>
  <c r="CX179" i="6"/>
  <c r="DI179" i="6"/>
  <c r="CY179" i="6"/>
  <c r="DK179" i="6"/>
  <c r="DI183" i="6"/>
  <c r="CZ183" i="6"/>
  <c r="DK183" i="6"/>
  <c r="DA183" i="6"/>
  <c r="DH183" i="6"/>
  <c r="CX183" i="6"/>
  <c r="AX183" i="6" s="1"/>
  <c r="DJ183" i="6"/>
  <c r="CY183" i="6"/>
  <c r="DM183" i="6"/>
  <c r="DL190" i="6"/>
  <c r="DB190" i="6"/>
  <c r="DH190" i="6"/>
  <c r="DM190" i="6"/>
  <c r="DA190" i="6"/>
  <c r="CX190" i="6"/>
  <c r="DK190" i="6"/>
  <c r="DC191" i="6"/>
  <c r="DA191" i="6"/>
  <c r="DK191" i="6"/>
  <c r="DM191" i="6"/>
  <c r="CX191" i="6"/>
  <c r="DK224" i="6"/>
  <c r="CY224" i="6"/>
  <c r="DI224" i="6"/>
  <c r="DA224" i="6"/>
  <c r="DB224" i="6"/>
  <c r="CX224" i="6"/>
  <c r="DL224" i="6"/>
  <c r="DL264" i="6"/>
  <c r="DH264" i="6"/>
  <c r="CY264" i="6"/>
  <c r="DA264" i="6"/>
  <c r="CX264" i="6"/>
  <c r="DB264" i="6"/>
  <c r="DK264" i="6"/>
  <c r="DI264" i="6"/>
  <c r="DK285" i="6"/>
  <c r="CY285" i="6"/>
  <c r="DA285" i="6"/>
  <c r="DL285" i="6"/>
  <c r="DB285" i="6"/>
  <c r="DI285" i="6"/>
  <c r="DH285" i="6"/>
  <c r="CX285" i="6"/>
  <c r="AY285" i="6" s="1"/>
  <c r="DM12" i="6"/>
  <c r="DD12" i="6"/>
  <c r="DO12" i="6"/>
  <c r="DK12" i="6"/>
  <c r="DB12" i="6"/>
  <c r="DE12" i="6"/>
  <c r="DL12" i="6"/>
  <c r="DH13" i="6"/>
  <c r="DE14" i="6"/>
  <c r="CX15" i="6"/>
  <c r="DI15" i="6"/>
  <c r="DH15" i="6"/>
  <c r="DO19" i="6"/>
  <c r="DE19" i="6"/>
  <c r="DM19" i="6"/>
  <c r="DC19" i="6"/>
  <c r="DN23" i="6"/>
  <c r="DH25" i="6"/>
  <c r="CX25" i="6"/>
  <c r="DN27" i="6"/>
  <c r="DH29" i="6"/>
  <c r="CX29" i="6"/>
  <c r="DO31" i="6"/>
  <c r="DE31" i="6"/>
  <c r="AY31" i="6" s="1"/>
  <c r="DM31" i="6"/>
  <c r="DC31" i="6"/>
  <c r="DN31" i="6"/>
  <c r="DN35" i="6"/>
  <c r="DO45" i="6"/>
  <c r="DI47" i="6"/>
  <c r="CX47" i="6"/>
  <c r="DH47" i="6"/>
  <c r="DO48" i="6"/>
  <c r="DK48" i="6"/>
  <c r="DB48" i="6"/>
  <c r="DM48" i="6"/>
  <c r="DD48" i="6"/>
  <c r="DI49" i="6"/>
  <c r="CX49" i="6"/>
  <c r="DH49" i="6"/>
  <c r="DE50" i="6"/>
  <c r="DI51" i="6"/>
  <c r="CX51" i="6"/>
  <c r="DH51" i="6"/>
  <c r="DO52" i="6"/>
  <c r="DK52" i="6"/>
  <c r="DB52" i="6"/>
  <c r="DM52" i="6"/>
  <c r="DD52" i="6"/>
  <c r="DE52" i="6"/>
  <c r="DL52" i="6"/>
  <c r="DH53" i="6"/>
  <c r="DN56" i="6"/>
  <c r="DE56" i="6"/>
  <c r="DA56" i="6"/>
  <c r="AY56" i="6" s="1"/>
  <c r="DL56" i="6"/>
  <c r="DC56" i="6"/>
  <c r="DM56" i="6"/>
  <c r="DN58" i="6"/>
  <c r="DE58" i="6"/>
  <c r="DA58" i="6"/>
  <c r="DL58" i="6"/>
  <c r="DC58" i="6"/>
  <c r="AY58" i="6" s="1"/>
  <c r="E60" i="6"/>
  <c r="DM89" i="6"/>
  <c r="DK89" i="6"/>
  <c r="DA89" i="6"/>
  <c r="DN89" i="6"/>
  <c r="DI89" i="6"/>
  <c r="DC89" i="6"/>
  <c r="CY89" i="6"/>
  <c r="AX89" i="6" s="1"/>
  <c r="DK114" i="6"/>
  <c r="DA114" i="6"/>
  <c r="DM114" i="6"/>
  <c r="DB114" i="6"/>
  <c r="DD114" i="6"/>
  <c r="CY114" i="6"/>
  <c r="AX114" i="6" s="1"/>
  <c r="DN114" i="6"/>
  <c r="DM116" i="6"/>
  <c r="DI116" i="6"/>
  <c r="DC116" i="6"/>
  <c r="CY116" i="6"/>
  <c r="AX116" i="6" s="1"/>
  <c r="DK116" i="6"/>
  <c r="DA116" i="6"/>
  <c r="DL116" i="6"/>
  <c r="DD116" i="6"/>
  <c r="DK122" i="6"/>
  <c r="DD122" i="6"/>
  <c r="DM122" i="6"/>
  <c r="DI122" i="6"/>
  <c r="DB122" i="6"/>
  <c r="DL122" i="6"/>
  <c r="DA122" i="6"/>
  <c r="CY122" i="6"/>
  <c r="DC122" i="6"/>
  <c r="CY125" i="6"/>
  <c r="DJ167" i="6"/>
  <c r="DB167" i="6"/>
  <c r="CX167" i="6"/>
  <c r="DM167" i="6"/>
  <c r="DH167" i="6"/>
  <c r="CY167" i="6"/>
  <c r="DK167" i="6"/>
  <c r="DA167" i="6"/>
  <c r="CZ167" i="6"/>
  <c r="DI167" i="6"/>
  <c r="DL167" i="6"/>
  <c r="DM170" i="6"/>
  <c r="DI170" i="6"/>
  <c r="DA170" i="6"/>
  <c r="DJ170" i="6"/>
  <c r="CZ170" i="6"/>
  <c r="DL170" i="6"/>
  <c r="DC170" i="6"/>
  <c r="CX170" i="6"/>
  <c r="DH170" i="6"/>
  <c r="CY170" i="6"/>
  <c r="DL178" i="6"/>
  <c r="DH178" i="6"/>
  <c r="CZ178" i="6"/>
  <c r="DK178" i="6"/>
  <c r="DB178" i="6"/>
  <c r="DI178" i="6"/>
  <c r="CY178" i="6"/>
  <c r="DC178" i="6"/>
  <c r="DM178" i="6"/>
  <c r="CX178" i="6"/>
  <c r="DJ178" i="6"/>
  <c r="DL182" i="6"/>
  <c r="DH182" i="6"/>
  <c r="CZ182" i="6"/>
  <c r="DK182" i="6"/>
  <c r="DB182" i="6"/>
  <c r="DI182" i="6"/>
  <c r="CY182" i="6"/>
  <c r="DC182" i="6"/>
  <c r="DM182" i="6"/>
  <c r="CX182" i="6"/>
  <c r="CX202" i="6"/>
  <c r="DJ202" i="6"/>
  <c r="CZ202" i="6"/>
  <c r="DK202" i="6"/>
  <c r="DK234" i="6"/>
  <c r="CY234" i="6"/>
  <c r="DI234" i="6"/>
  <c r="DA234" i="6"/>
  <c r="CX234" i="6"/>
  <c r="DB234" i="6"/>
  <c r="DL234" i="6"/>
  <c r="DL240" i="6"/>
  <c r="CX240" i="6"/>
  <c r="DB240" i="6"/>
  <c r="DI240" i="6"/>
  <c r="CY240" i="6"/>
  <c r="DH240" i="6"/>
  <c r="DK240" i="6"/>
  <c r="DL246" i="6"/>
  <c r="DB246" i="6"/>
  <c r="DI246" i="6"/>
  <c r="CX246" i="6"/>
  <c r="DA246" i="6"/>
  <c r="CY246" i="6"/>
  <c r="DK246" i="6"/>
  <c r="DL250" i="6"/>
  <c r="DB250" i="6"/>
  <c r="DI250" i="6"/>
  <c r="CX250" i="6"/>
  <c r="DA250" i="6"/>
  <c r="DK250" i="6"/>
  <c r="CY250" i="6"/>
  <c r="DH250" i="6"/>
  <c r="DK286" i="6"/>
  <c r="CY286" i="6"/>
  <c r="AY286" i="6" s="1"/>
  <c r="DI286" i="6"/>
  <c r="DL286" i="6"/>
  <c r="DA286" i="6"/>
  <c r="DB286" i="6"/>
  <c r="CX286" i="6"/>
  <c r="DH286" i="6"/>
  <c r="DO20" i="6"/>
  <c r="DE20" i="6"/>
  <c r="DM20" i="6"/>
  <c r="DC20" i="6"/>
  <c r="DN20" i="6"/>
  <c r="DH22" i="6"/>
  <c r="CX22" i="6"/>
  <c r="DO24" i="6"/>
  <c r="DE24" i="6"/>
  <c r="DM24" i="6"/>
  <c r="DC24" i="6"/>
  <c r="DH26" i="6"/>
  <c r="CX26" i="6"/>
  <c r="DO28" i="6"/>
  <c r="DE28" i="6"/>
  <c r="DM28" i="6"/>
  <c r="DC28" i="6"/>
  <c r="DH30" i="6"/>
  <c r="CX30" i="6"/>
  <c r="DO32" i="6"/>
  <c r="DE32" i="6"/>
  <c r="DM32" i="6"/>
  <c r="DC32" i="6"/>
  <c r="DH34" i="6"/>
  <c r="CX34" i="6"/>
  <c r="DN42" i="6"/>
  <c r="DD42" i="6"/>
  <c r="DL42" i="6"/>
  <c r="DB42" i="6"/>
  <c r="DO42" i="6"/>
  <c r="DA45" i="6"/>
  <c r="DN50" i="6"/>
  <c r="F54" i="6"/>
  <c r="DO56" i="6"/>
  <c r="DO58" i="6"/>
  <c r="DO61" i="6"/>
  <c r="DK61" i="6"/>
  <c r="DB61" i="6"/>
  <c r="DM61" i="6"/>
  <c r="DD61" i="6"/>
  <c r="DE61" i="6"/>
  <c r="DL61" i="6"/>
  <c r="DI62" i="6"/>
  <c r="CX62" i="6"/>
  <c r="DH62" i="6"/>
  <c r="DO63" i="6"/>
  <c r="DK63" i="6"/>
  <c r="DB63" i="6"/>
  <c r="DM63" i="6"/>
  <c r="DD63" i="6"/>
  <c r="DE63" i="6"/>
  <c r="DL63" i="6"/>
  <c r="DI12" i="6"/>
  <c r="CX12" i="6"/>
  <c r="DA12" i="6"/>
  <c r="AY12" i="6" s="1"/>
  <c r="DH12" i="6"/>
  <c r="D13" i="6"/>
  <c r="CY13" i="6"/>
  <c r="DI14" i="6"/>
  <c r="CX14" i="6"/>
  <c r="DA14" i="6"/>
  <c r="AY14" i="6" s="1"/>
  <c r="DH14" i="6"/>
  <c r="D15" i="6"/>
  <c r="CY15" i="6"/>
  <c r="DH19" i="6"/>
  <c r="CX19" i="6"/>
  <c r="DB19" i="6"/>
  <c r="AY19" i="6" s="1"/>
  <c r="D21" i="6"/>
  <c r="CY21" i="6"/>
  <c r="DH23" i="6"/>
  <c r="CX23" i="6"/>
  <c r="DB23" i="6"/>
  <c r="D25" i="6"/>
  <c r="CY25" i="6"/>
  <c r="DH27" i="6"/>
  <c r="CX27" i="6"/>
  <c r="AY27" i="6" s="1"/>
  <c r="DB27" i="6"/>
  <c r="D29" i="6"/>
  <c r="CY29" i="6"/>
  <c r="DH31" i="6"/>
  <c r="CX31" i="6"/>
  <c r="DB31" i="6"/>
  <c r="D33" i="6"/>
  <c r="CY33" i="6"/>
  <c r="DH35" i="6"/>
  <c r="CX35" i="6"/>
  <c r="DB35" i="6"/>
  <c r="AY35" i="6" s="1"/>
  <c r="F36" i="6"/>
  <c r="DA42" i="6"/>
  <c r="AY42" i="6" s="1"/>
  <c r="DL43" i="6"/>
  <c r="DE43" i="6"/>
  <c r="DA43" i="6"/>
  <c r="DN43" i="6"/>
  <c r="DC43" i="6"/>
  <c r="DN44" i="6"/>
  <c r="DE44" i="6"/>
  <c r="DA44" i="6"/>
  <c r="DL44" i="6"/>
  <c r="DC44" i="6"/>
  <c r="DM44" i="6"/>
  <c r="DC45" i="6"/>
  <c r="DK45" i="6"/>
  <c r="D47" i="6"/>
  <c r="CY47" i="6"/>
  <c r="CX48" i="6"/>
  <c r="AY48" i="6" s="1"/>
  <c r="DI48" i="6"/>
  <c r="DA48" i="6"/>
  <c r="DH48" i="6"/>
  <c r="D49" i="6"/>
  <c r="CY49" i="6"/>
  <c r="CX50" i="6"/>
  <c r="AY50" i="6" s="1"/>
  <c r="DI50" i="6"/>
  <c r="DA50" i="6"/>
  <c r="DH50" i="6"/>
  <c r="D51" i="6"/>
  <c r="CY51" i="6"/>
  <c r="CX52" i="6"/>
  <c r="AY52" i="6" s="1"/>
  <c r="DI52" i="6"/>
  <c r="DA52" i="6"/>
  <c r="DH52" i="6"/>
  <c r="D53" i="6"/>
  <c r="CY53" i="6"/>
  <c r="D60" i="6"/>
  <c r="DL55" i="6"/>
  <c r="DC55" i="6"/>
  <c r="DN55" i="6"/>
  <c r="DE55" i="6"/>
  <c r="DA55" i="6"/>
  <c r="DM55" i="6"/>
  <c r="DB56" i="6"/>
  <c r="DL57" i="6"/>
  <c r="DC57" i="6"/>
  <c r="DN57" i="6"/>
  <c r="DE57" i="6"/>
  <c r="DA57" i="6"/>
  <c r="DM57" i="6"/>
  <c r="DB58" i="6"/>
  <c r="DL59" i="6"/>
  <c r="DC59" i="6"/>
  <c r="DN59" i="6"/>
  <c r="DE59" i="6"/>
  <c r="DA59" i="6"/>
  <c r="DM59" i="6"/>
  <c r="DN61" i="6"/>
  <c r="DN63" i="6"/>
  <c r="K73" i="6"/>
  <c r="DB89" i="6"/>
  <c r="DB90" i="6"/>
  <c r="AX90" i="6" s="1"/>
  <c r="DL90" i="6"/>
  <c r="DM92" i="6"/>
  <c r="DI92" i="6"/>
  <c r="DC92" i="6"/>
  <c r="CY92" i="6"/>
  <c r="AX92" i="6" s="1"/>
  <c r="DK92" i="6"/>
  <c r="DD92" i="6"/>
  <c r="DN92" i="6"/>
  <c r="DA92" i="6"/>
  <c r="DB93" i="6"/>
  <c r="DK94" i="6"/>
  <c r="DA94" i="6"/>
  <c r="DD94" i="6"/>
  <c r="CY94" i="6"/>
  <c r="DM94" i="6"/>
  <c r="DB94" i="6"/>
  <c r="DI94" i="6"/>
  <c r="DI96" i="6"/>
  <c r="DK98" i="6"/>
  <c r="DD98" i="6"/>
  <c r="CY98" i="6"/>
  <c r="AX98" i="6" s="1"/>
  <c r="DM98" i="6"/>
  <c r="DI98" i="6"/>
  <c r="DB98" i="6"/>
  <c r="DC100" i="6"/>
  <c r="DL100" i="6"/>
  <c r="DK106" i="6"/>
  <c r="DA106" i="6"/>
  <c r="DM106" i="6"/>
  <c r="DB106" i="6"/>
  <c r="DD106" i="6"/>
  <c r="CY106" i="6"/>
  <c r="AX106" i="6" s="1"/>
  <c r="DN106" i="6"/>
  <c r="DK108" i="6"/>
  <c r="DA108" i="6"/>
  <c r="DD108" i="6"/>
  <c r="CY108" i="6"/>
  <c r="DM108" i="6"/>
  <c r="DB108" i="6"/>
  <c r="DI108" i="6"/>
  <c r="DI110" i="6"/>
  <c r="DC114" i="6"/>
  <c r="DB116" i="6"/>
  <c r="DN116" i="6"/>
  <c r="DM121" i="6"/>
  <c r="DI121" i="6"/>
  <c r="DB121" i="6"/>
  <c r="DK121" i="6"/>
  <c r="DD121" i="6"/>
  <c r="DN121" i="6"/>
  <c r="DC121" i="6"/>
  <c r="CY121" i="6"/>
  <c r="DA125" i="6"/>
  <c r="DM126" i="6"/>
  <c r="DI126" i="6"/>
  <c r="DC126" i="6"/>
  <c r="CY126" i="6"/>
  <c r="DK126" i="6"/>
  <c r="DA126" i="6"/>
  <c r="DL126" i="6"/>
  <c r="DD126" i="6"/>
  <c r="DB128" i="6"/>
  <c r="DN128" i="6"/>
  <c r="DB134" i="6"/>
  <c r="DN134" i="6"/>
  <c r="DM136" i="6"/>
  <c r="DI136" i="6"/>
  <c r="DC136" i="6"/>
  <c r="CY136" i="6"/>
  <c r="DK136" i="6"/>
  <c r="DA136" i="6"/>
  <c r="DL136" i="6"/>
  <c r="DD136" i="6"/>
  <c r="DK149" i="6"/>
  <c r="DA149" i="6"/>
  <c r="DM149" i="6"/>
  <c r="DB149" i="6"/>
  <c r="DD149" i="6"/>
  <c r="DL149" i="6"/>
  <c r="DK151" i="6"/>
  <c r="DA151" i="6"/>
  <c r="DD151" i="6"/>
  <c r="DM151" i="6"/>
  <c r="DB151" i="6"/>
  <c r="DN151" i="6"/>
  <c r="DJ160" i="6"/>
  <c r="CZ160" i="6"/>
  <c r="DI160" i="6"/>
  <c r="CX160" i="6"/>
  <c r="DA160" i="6"/>
  <c r="DK160" i="6"/>
  <c r="CY160" i="6"/>
  <c r="DJ161" i="6"/>
  <c r="DA161" i="6"/>
  <c r="DH161" i="6"/>
  <c r="CX161" i="6"/>
  <c r="DK161" i="6"/>
  <c r="CZ161" i="6"/>
  <c r="DI161" i="6"/>
  <c r="CY161" i="6"/>
  <c r="DK170" i="6"/>
  <c r="DI186" i="6"/>
  <c r="CZ186" i="6"/>
  <c r="DH186" i="6"/>
  <c r="CX186" i="6"/>
  <c r="DK186" i="6"/>
  <c r="DA186" i="6"/>
  <c r="DJ186" i="6"/>
  <c r="CY186" i="6"/>
  <c r="DM186" i="6"/>
  <c r="DH188" i="6"/>
  <c r="CX188" i="6"/>
  <c r="AX188" i="6" s="1"/>
  <c r="DL188" i="6"/>
  <c r="DA188" i="6"/>
  <c r="DC188" i="6"/>
  <c r="DM188" i="6"/>
  <c r="DB188" i="6"/>
  <c r="DG260" i="6"/>
  <c r="CW260" i="6"/>
  <c r="D260" i="6"/>
  <c r="DC12" i="6"/>
  <c r="DC14" i="6"/>
  <c r="DD19" i="6"/>
  <c r="DL19" i="6"/>
  <c r="DH20" i="6"/>
  <c r="CX20" i="6"/>
  <c r="DB20" i="6"/>
  <c r="AY20" i="6" s="1"/>
  <c r="DI21" i="6"/>
  <c r="D22" i="6"/>
  <c r="CY22" i="6"/>
  <c r="AY23" i="6"/>
  <c r="DD23" i="6"/>
  <c r="DL23" i="6"/>
  <c r="DH24" i="6"/>
  <c r="CX24" i="6"/>
  <c r="AY24" i="6" s="1"/>
  <c r="DB24" i="6"/>
  <c r="DI25" i="6"/>
  <c r="D26" i="6"/>
  <c r="CY26" i="6"/>
  <c r="DD27" i="6"/>
  <c r="DL27" i="6"/>
  <c r="DH28" i="6"/>
  <c r="CX28" i="6"/>
  <c r="AY28" i="6" s="1"/>
  <c r="DB28" i="6"/>
  <c r="DI29" i="6"/>
  <c r="D30" i="6"/>
  <c r="CY30" i="6"/>
  <c r="DD31" i="6"/>
  <c r="DL31" i="6"/>
  <c r="DH32" i="6"/>
  <c r="CX32" i="6"/>
  <c r="AY32" i="6" s="1"/>
  <c r="DB32" i="6"/>
  <c r="DI33" i="6"/>
  <c r="D34" i="6"/>
  <c r="CY34" i="6"/>
  <c r="DD35" i="6"/>
  <c r="DL35" i="6"/>
  <c r="DN41" i="6"/>
  <c r="DE41" i="6"/>
  <c r="DA41" i="6"/>
  <c r="DL41" i="6"/>
  <c r="DC41" i="6"/>
  <c r="DM41" i="6"/>
  <c r="DC42" i="6"/>
  <c r="DK42" i="6"/>
  <c r="DB43" i="6"/>
  <c r="DK43" i="6"/>
  <c r="DO44" i="6"/>
  <c r="DE45" i="6"/>
  <c r="DM45" i="6"/>
  <c r="DC48" i="6"/>
  <c r="DC50" i="6"/>
  <c r="DC52" i="6"/>
  <c r="DO55" i="6"/>
  <c r="DD56" i="6"/>
  <c r="DK56" i="6"/>
  <c r="DO57" i="6"/>
  <c r="DD58" i="6"/>
  <c r="DK58" i="6"/>
  <c r="DO59" i="6"/>
  <c r="CX61" i="6"/>
  <c r="AY61" i="6" s="1"/>
  <c r="DI61" i="6"/>
  <c r="DA61" i="6"/>
  <c r="DH61" i="6"/>
  <c r="D62" i="6"/>
  <c r="CY62" i="6"/>
  <c r="CX63" i="6"/>
  <c r="AY63" i="6" s="1"/>
  <c r="DI63" i="6"/>
  <c r="DA63" i="6"/>
  <c r="DH63" i="6"/>
  <c r="K67" i="6"/>
  <c r="K75" i="6"/>
  <c r="DK88" i="6"/>
  <c r="DA88" i="6"/>
  <c r="DM88" i="6"/>
  <c r="DI88" i="6"/>
  <c r="DC88" i="6"/>
  <c r="CY88" i="6"/>
  <c r="DN88" i="6"/>
  <c r="DD89" i="6"/>
  <c r="DL89" i="6"/>
  <c r="DM91" i="6"/>
  <c r="DI91" i="6"/>
  <c r="DC91" i="6"/>
  <c r="AX91" i="6" s="1"/>
  <c r="CY91" i="6"/>
  <c r="DK91" i="6"/>
  <c r="DD91" i="6"/>
  <c r="DN91" i="6"/>
  <c r="DA91" i="6"/>
  <c r="DC96" i="6"/>
  <c r="CX97" i="6"/>
  <c r="DH97" i="6"/>
  <c r="DA98" i="6"/>
  <c r="DL98" i="6"/>
  <c r="DN100" i="6"/>
  <c r="DK102" i="6"/>
  <c r="DA102" i="6"/>
  <c r="DM102" i="6"/>
  <c r="DB102" i="6"/>
  <c r="DD102" i="6"/>
  <c r="CY102" i="6"/>
  <c r="DN102" i="6"/>
  <c r="DK104" i="6"/>
  <c r="DA104" i="6"/>
  <c r="DD104" i="6"/>
  <c r="CY104" i="6"/>
  <c r="DM104" i="6"/>
  <c r="DB104" i="6"/>
  <c r="DI104" i="6"/>
  <c r="DH105" i="6"/>
  <c r="DI106" i="6"/>
  <c r="DH107" i="6"/>
  <c r="DC110" i="6"/>
  <c r="DC112" i="6"/>
  <c r="DL112" i="6"/>
  <c r="DL114" i="6"/>
  <c r="DK118" i="6"/>
  <c r="DA118" i="6"/>
  <c r="DM118" i="6"/>
  <c r="DI118" i="6"/>
  <c r="DC118" i="6"/>
  <c r="CY118" i="6"/>
  <c r="DL118" i="6"/>
  <c r="DD118" i="6"/>
  <c r="DL121" i="6"/>
  <c r="DN122" i="6"/>
  <c r="DB130" i="6"/>
  <c r="DN130" i="6"/>
  <c r="DM132" i="6"/>
  <c r="DI132" i="6"/>
  <c r="DC132" i="6"/>
  <c r="CY132" i="6"/>
  <c r="DK132" i="6"/>
  <c r="DA132" i="6"/>
  <c r="DL132" i="6"/>
  <c r="DD132" i="6"/>
  <c r="DM138" i="6"/>
  <c r="DI138" i="6"/>
  <c r="DC138" i="6"/>
  <c r="CY138" i="6"/>
  <c r="DK138" i="6"/>
  <c r="DA138" i="6"/>
  <c r="DL138" i="6"/>
  <c r="DD138" i="6"/>
  <c r="AX140" i="6"/>
  <c r="DI148" i="6"/>
  <c r="CX148" i="6"/>
  <c r="DH148" i="6"/>
  <c r="DI150" i="6"/>
  <c r="CX150" i="6"/>
  <c r="DH150" i="6"/>
  <c r="DC161" i="6"/>
  <c r="DC167" i="6"/>
  <c r="DK173" i="6"/>
  <c r="DC173" i="6"/>
  <c r="CX173" i="6"/>
  <c r="DJ173" i="6"/>
  <c r="CZ173" i="6"/>
  <c r="DH173" i="6"/>
  <c r="CY173" i="6"/>
  <c r="DI173" i="6"/>
  <c r="DA178" i="6"/>
  <c r="DH181" i="6"/>
  <c r="DA182" i="6"/>
  <c r="DH234" i="6"/>
  <c r="DI243" i="6"/>
  <c r="DA243" i="6"/>
  <c r="DL243" i="6"/>
  <c r="DB243" i="6"/>
  <c r="DH243" i="6"/>
  <c r="CX243" i="6"/>
  <c r="AY243" i="6" s="1"/>
  <c r="DK243" i="6"/>
  <c r="CY243" i="6"/>
  <c r="DL244" i="6"/>
  <c r="CX244" i="6"/>
  <c r="DB244" i="6"/>
  <c r="DI244" i="6"/>
  <c r="CY244" i="6"/>
  <c r="DH244" i="6"/>
  <c r="DA244" i="6"/>
  <c r="DL251" i="6"/>
  <c r="DB251" i="6"/>
  <c r="DH251" i="6"/>
  <c r="DK251" i="6"/>
  <c r="CY251" i="6"/>
  <c r="DA251" i="6"/>
  <c r="DI251" i="6"/>
  <c r="CX251" i="6"/>
  <c r="DL254" i="6"/>
  <c r="DB254" i="6"/>
  <c r="DI254" i="6"/>
  <c r="CX254" i="6"/>
  <c r="DA254" i="6"/>
  <c r="CY254" i="6"/>
  <c r="DK254" i="6"/>
  <c r="DL259" i="6"/>
  <c r="DH259" i="6"/>
  <c r="DI259" i="6"/>
  <c r="DK259" i="6"/>
  <c r="DB259" i="6"/>
  <c r="CX259" i="6"/>
  <c r="DA259" i="6"/>
  <c r="CY259" i="6"/>
  <c r="CY41" i="6"/>
  <c r="CY44" i="6"/>
  <c r="AY44" i="6" s="1"/>
  <c r="CY56" i="6"/>
  <c r="DH56" i="6"/>
  <c r="CY58" i="6"/>
  <c r="D97" i="6"/>
  <c r="D99" i="6"/>
  <c r="D103" i="6"/>
  <c r="D107" i="6"/>
  <c r="D111" i="6"/>
  <c r="DM115" i="6"/>
  <c r="DI115" i="6"/>
  <c r="DC115" i="6"/>
  <c r="CY115" i="6"/>
  <c r="AX115" i="6" s="1"/>
  <c r="DK115" i="6"/>
  <c r="DA115" i="6"/>
  <c r="DN115" i="6"/>
  <c r="DC117" i="6"/>
  <c r="DA119" i="6"/>
  <c r="DC120" i="6"/>
  <c r="DM123" i="6"/>
  <c r="DI123" i="6"/>
  <c r="DB123" i="6"/>
  <c r="DK123" i="6"/>
  <c r="DD123" i="6"/>
  <c r="CY123" i="6"/>
  <c r="AX123" i="6" s="1"/>
  <c r="DK124" i="6"/>
  <c r="DD124" i="6"/>
  <c r="AX124" i="6" s="1"/>
  <c r="DM124" i="6"/>
  <c r="DI124" i="6"/>
  <c r="DB124" i="6"/>
  <c r="DM127" i="6"/>
  <c r="DI127" i="6"/>
  <c r="DC127" i="6"/>
  <c r="CY127" i="6"/>
  <c r="DK127" i="6"/>
  <c r="DA127" i="6"/>
  <c r="DN127" i="6"/>
  <c r="DM131" i="6"/>
  <c r="DI131" i="6"/>
  <c r="DC131" i="6"/>
  <c r="CY131" i="6"/>
  <c r="AX131" i="6" s="1"/>
  <c r="DK131" i="6"/>
  <c r="DA131" i="6"/>
  <c r="DN131" i="6"/>
  <c r="DM135" i="6"/>
  <c r="DI135" i="6"/>
  <c r="DC135" i="6"/>
  <c r="CY135" i="6"/>
  <c r="DK135" i="6"/>
  <c r="DA135" i="6"/>
  <c r="DN135" i="6"/>
  <c r="DM139" i="6"/>
  <c r="DI139" i="6"/>
  <c r="DC139" i="6"/>
  <c r="CY139" i="6"/>
  <c r="DK139" i="6"/>
  <c r="DA139" i="6"/>
  <c r="DN139" i="6"/>
  <c r="D141" i="6"/>
  <c r="F155" i="6"/>
  <c r="DI146" i="6"/>
  <c r="CX146" i="6"/>
  <c r="DC147" i="6"/>
  <c r="DK153" i="6"/>
  <c r="DA153" i="6"/>
  <c r="AY153" i="6" s="1"/>
  <c r="DM153" i="6"/>
  <c r="DB153" i="6"/>
  <c r="DD153" i="6"/>
  <c r="DN153" i="6"/>
  <c r="E155" i="6"/>
  <c r="DK171" i="6"/>
  <c r="DC171" i="6"/>
  <c r="CX171" i="6"/>
  <c r="DM171" i="6"/>
  <c r="DA171" i="6"/>
  <c r="DI171" i="6"/>
  <c r="CY171" i="6"/>
  <c r="DH171" i="6"/>
  <c r="CX172" i="6"/>
  <c r="DI180" i="6"/>
  <c r="CZ180" i="6"/>
  <c r="DJ180" i="6"/>
  <c r="CY180" i="6"/>
  <c r="AX180" i="6" s="1"/>
  <c r="DM180" i="6"/>
  <c r="DC180" i="6"/>
  <c r="DA180" i="6"/>
  <c r="DL194" i="6"/>
  <c r="DH194" i="6"/>
  <c r="CZ194" i="6"/>
  <c r="DJ194" i="6"/>
  <c r="DB194" i="6"/>
  <c r="CX194" i="6"/>
  <c r="DC194" i="6"/>
  <c r="DK194" i="6"/>
  <c r="CY194" i="6"/>
  <c r="DI194" i="6"/>
  <c r="DK220" i="6"/>
  <c r="CY220" i="6"/>
  <c r="DI220" i="6"/>
  <c r="DA220" i="6"/>
  <c r="DB220" i="6"/>
  <c r="CX220" i="6"/>
  <c r="DH220" i="6"/>
  <c r="DK230" i="6"/>
  <c r="CY230" i="6"/>
  <c r="DI230" i="6"/>
  <c r="DA230" i="6"/>
  <c r="CX230" i="6"/>
  <c r="DB230" i="6"/>
  <c r="DH230" i="6"/>
  <c r="DK236" i="6"/>
  <c r="CY236" i="6"/>
  <c r="DI236" i="6"/>
  <c r="DA236" i="6"/>
  <c r="DB236" i="6"/>
  <c r="CX236" i="6"/>
  <c r="DH236" i="6"/>
  <c r="DI239" i="6"/>
  <c r="DA239" i="6"/>
  <c r="DL239" i="6"/>
  <c r="DB239" i="6"/>
  <c r="DH239" i="6"/>
  <c r="CX239" i="6"/>
  <c r="CY239" i="6"/>
  <c r="DK239" i="6"/>
  <c r="DL247" i="6"/>
  <c r="DB247" i="6"/>
  <c r="DH247" i="6"/>
  <c r="DK247" i="6"/>
  <c r="CY247" i="6"/>
  <c r="DA247" i="6"/>
  <c r="AY247" i="6" s="1"/>
  <c r="DL255" i="6"/>
  <c r="DB255" i="6"/>
  <c r="DH255" i="6"/>
  <c r="DK255" i="6"/>
  <c r="CY255" i="6"/>
  <c r="AY255" i="6" s="1"/>
  <c r="DA255" i="6"/>
  <c r="CX267" i="6"/>
  <c r="DK279" i="6"/>
  <c r="CY279" i="6"/>
  <c r="DH279" i="6"/>
  <c r="CX279" i="6"/>
  <c r="DB279" i="6"/>
  <c r="AY279" i="6" s="1"/>
  <c r="DA279" i="6"/>
  <c r="DL279" i="6"/>
  <c r="DI279" i="6"/>
  <c r="DK297" i="6"/>
  <c r="CY297" i="6"/>
  <c r="DA297" i="6"/>
  <c r="DL297" i="6"/>
  <c r="DB297" i="6"/>
  <c r="DH297" i="6"/>
  <c r="CX297" i="6"/>
  <c r="DI297" i="6"/>
  <c r="E302" i="6"/>
  <c r="D302" i="6" s="1"/>
  <c r="DK226" i="6"/>
  <c r="CY226" i="6"/>
  <c r="DI226" i="6"/>
  <c r="DA226" i="6"/>
  <c r="CX226" i="6"/>
  <c r="DB226" i="6"/>
  <c r="DH226" i="6"/>
  <c r="DK232" i="6"/>
  <c r="CY232" i="6"/>
  <c r="DI232" i="6"/>
  <c r="DA232" i="6"/>
  <c r="DB232" i="6"/>
  <c r="CX232" i="6"/>
  <c r="DH232" i="6"/>
  <c r="DG244" i="6"/>
  <c r="CW244" i="6"/>
  <c r="DL248" i="6"/>
  <c r="DB248" i="6"/>
  <c r="DA248" i="6"/>
  <c r="DI248" i="6"/>
  <c r="CX248" i="6"/>
  <c r="DH248" i="6"/>
  <c r="DL256" i="6"/>
  <c r="DB256" i="6"/>
  <c r="DA256" i="6"/>
  <c r="DI256" i="6"/>
  <c r="CX256" i="6"/>
  <c r="DH256" i="6"/>
  <c r="AY259" i="6"/>
  <c r="DI271" i="6"/>
  <c r="DA271" i="6"/>
  <c r="AY271" i="6" s="1"/>
  <c r="DK271" i="6"/>
  <c r="DB271" i="6"/>
  <c r="CY271" i="6"/>
  <c r="DH271" i="6"/>
  <c r="CW272" i="6"/>
  <c r="DG272" i="6"/>
  <c r="DK287" i="6"/>
  <c r="CY287" i="6"/>
  <c r="DH287" i="6"/>
  <c r="CX287" i="6"/>
  <c r="DB287" i="6"/>
  <c r="AY287" i="6" s="1"/>
  <c r="DA287" i="6"/>
  <c r="DI287" i="6"/>
  <c r="DL287" i="6"/>
  <c r="CY42" i="6"/>
  <c r="CY45" i="6"/>
  <c r="AY45" i="6" s="1"/>
  <c r="CY55" i="6"/>
  <c r="CY57" i="6"/>
  <c r="CY59" i="6"/>
  <c r="D95" i="6"/>
  <c r="D101" i="6"/>
  <c r="D105" i="6"/>
  <c r="D109" i="6"/>
  <c r="D113" i="6"/>
  <c r="DK117" i="6"/>
  <c r="DD117" i="6"/>
  <c r="DM117" i="6"/>
  <c r="DI117" i="6"/>
  <c r="DB117" i="6"/>
  <c r="AX117" i="6" s="1"/>
  <c r="DM119" i="6"/>
  <c r="DI119" i="6"/>
  <c r="DB119" i="6"/>
  <c r="DK119" i="6"/>
  <c r="DD119" i="6"/>
  <c r="CY119" i="6"/>
  <c r="DK120" i="6"/>
  <c r="DD120" i="6"/>
  <c r="DM120" i="6"/>
  <c r="DI120" i="6"/>
  <c r="DB120" i="6"/>
  <c r="AX120" i="6" s="1"/>
  <c r="DM129" i="6"/>
  <c r="DI129" i="6"/>
  <c r="DC129" i="6"/>
  <c r="CY129" i="6"/>
  <c r="AX129" i="6" s="1"/>
  <c r="DK129" i="6"/>
  <c r="DA129" i="6"/>
  <c r="DN129" i="6"/>
  <c r="DM133" i="6"/>
  <c r="DI133" i="6"/>
  <c r="DC133" i="6"/>
  <c r="AX133" i="6" s="1"/>
  <c r="CY133" i="6"/>
  <c r="DK133" i="6"/>
  <c r="DA133" i="6"/>
  <c r="DN133" i="6"/>
  <c r="DM137" i="6"/>
  <c r="DI137" i="6"/>
  <c r="DC137" i="6"/>
  <c r="CY137" i="6"/>
  <c r="AX137" i="6" s="1"/>
  <c r="DK137" i="6"/>
  <c r="DA137" i="6"/>
  <c r="DN137" i="6"/>
  <c r="DK147" i="6"/>
  <c r="DA147" i="6"/>
  <c r="AY147" i="6" s="1"/>
  <c r="DD147" i="6"/>
  <c r="DM147" i="6"/>
  <c r="DB147" i="6"/>
  <c r="DI152" i="6"/>
  <c r="CX152" i="6"/>
  <c r="DI154" i="6"/>
  <c r="CX154" i="6"/>
  <c r="DI163" i="6"/>
  <c r="CY163" i="6"/>
  <c r="AX163" i="6" s="1"/>
  <c r="DH163" i="6"/>
  <c r="DK163" i="6"/>
  <c r="CZ163" i="6"/>
  <c r="DM166" i="6"/>
  <c r="DI166" i="6"/>
  <c r="DA166" i="6"/>
  <c r="DL166" i="6"/>
  <c r="DC166" i="6"/>
  <c r="CX166" i="6"/>
  <c r="DJ166" i="6"/>
  <c r="CZ166" i="6"/>
  <c r="DK166" i="6"/>
  <c r="DK168" i="6"/>
  <c r="DC168" i="6"/>
  <c r="CY168" i="6"/>
  <c r="AX168" i="6" s="1"/>
  <c r="DI168" i="6"/>
  <c r="CZ168" i="6"/>
  <c r="DL168" i="6"/>
  <c r="DB168" i="6"/>
  <c r="DJ168" i="6"/>
  <c r="DM172" i="6"/>
  <c r="DI172" i="6"/>
  <c r="DA172" i="6"/>
  <c r="DH172" i="6"/>
  <c r="CY172" i="6"/>
  <c r="DK172" i="6"/>
  <c r="DB172" i="6"/>
  <c r="DC172" i="6"/>
  <c r="DJ174" i="6"/>
  <c r="DA174" i="6"/>
  <c r="DH174" i="6"/>
  <c r="CX174" i="6"/>
  <c r="DK174" i="6"/>
  <c r="CZ174" i="6"/>
  <c r="DM174" i="6"/>
  <c r="DL177" i="6"/>
  <c r="DH177" i="6"/>
  <c r="CZ177" i="6"/>
  <c r="DM177" i="6"/>
  <c r="DC177" i="6"/>
  <c r="CX177" i="6"/>
  <c r="DJ177" i="6"/>
  <c r="DA177" i="6"/>
  <c r="DB177" i="6"/>
  <c r="DJ204" i="6"/>
  <c r="CX204" i="6"/>
  <c r="AH204" i="6" s="1"/>
  <c r="CZ204" i="6"/>
  <c r="DK222" i="6"/>
  <c r="CY222" i="6"/>
  <c r="DI222" i="6"/>
  <c r="DA222" i="6"/>
  <c r="CX222" i="6"/>
  <c r="DB222" i="6"/>
  <c r="DH222" i="6"/>
  <c r="DK228" i="6"/>
  <c r="CY228" i="6"/>
  <c r="DI228" i="6"/>
  <c r="DA228" i="6"/>
  <c r="DB228" i="6"/>
  <c r="CX228" i="6"/>
  <c r="DH228" i="6"/>
  <c r="AY239" i="6"/>
  <c r="DG240" i="6"/>
  <c r="CW240" i="6"/>
  <c r="AY240" i="6" s="1"/>
  <c r="CY248" i="6"/>
  <c r="CY256" i="6"/>
  <c r="DL263" i="6"/>
  <c r="DH263" i="6"/>
  <c r="DI263" i="6"/>
  <c r="DK263" i="6"/>
  <c r="DB263" i="6"/>
  <c r="CX263" i="6"/>
  <c r="AY263" i="6" s="1"/>
  <c r="CY263" i="6"/>
  <c r="DA263" i="6"/>
  <c r="DG264" i="6"/>
  <c r="CW264" i="6"/>
  <c r="AY264" i="6" s="1"/>
  <c r="DI267" i="6"/>
  <c r="DA267" i="6"/>
  <c r="DK267" i="6"/>
  <c r="DB267" i="6"/>
  <c r="CY267" i="6"/>
  <c r="DH267" i="6"/>
  <c r="CW268" i="6"/>
  <c r="DG268" i="6"/>
  <c r="DK277" i="6"/>
  <c r="CY277" i="6"/>
  <c r="DA277" i="6"/>
  <c r="DL277" i="6"/>
  <c r="DB277" i="6"/>
  <c r="DI277" i="6"/>
  <c r="CX277" i="6"/>
  <c r="AY277" i="6" s="1"/>
  <c r="DK278" i="6"/>
  <c r="CY278" i="6"/>
  <c r="DI278" i="6"/>
  <c r="DL278" i="6"/>
  <c r="DA278" i="6"/>
  <c r="AY278" i="6" s="1"/>
  <c r="CX278" i="6"/>
  <c r="DB278" i="6"/>
  <c r="DH278" i="6"/>
  <c r="AY297" i="6"/>
  <c r="DK298" i="6"/>
  <c r="CY298" i="6"/>
  <c r="AY298" i="6" s="1"/>
  <c r="DI298" i="6"/>
  <c r="DL298" i="6"/>
  <c r="DA298" i="6"/>
  <c r="DH298" i="6"/>
  <c r="CX298" i="6"/>
  <c r="D146" i="6"/>
  <c r="DH147" i="6"/>
  <c r="D150" i="6"/>
  <c r="DH151" i="6"/>
  <c r="D154" i="6"/>
  <c r="DC162" i="6"/>
  <c r="DL165" i="6"/>
  <c r="DH165" i="6"/>
  <c r="CZ165" i="6"/>
  <c r="CY165" i="6"/>
  <c r="AX165" i="6" s="1"/>
  <c r="DI165" i="6"/>
  <c r="DB169" i="6"/>
  <c r="DC175" i="6"/>
  <c r="D184" i="6"/>
  <c r="D185" i="6"/>
  <c r="D189" i="6"/>
  <c r="DK219" i="6"/>
  <c r="CY219" i="6"/>
  <c r="DI219" i="6"/>
  <c r="DA219" i="6"/>
  <c r="DL219" i="6"/>
  <c r="DK223" i="6"/>
  <c r="CY223" i="6"/>
  <c r="DI223" i="6"/>
  <c r="DA223" i="6"/>
  <c r="DL223" i="6"/>
  <c r="DK227" i="6"/>
  <c r="CY227" i="6"/>
  <c r="DI227" i="6"/>
  <c r="DA227" i="6"/>
  <c r="DL227" i="6"/>
  <c r="DK231" i="6"/>
  <c r="CY231" i="6"/>
  <c r="DI231" i="6"/>
  <c r="DA231" i="6"/>
  <c r="DL231" i="6"/>
  <c r="DK235" i="6"/>
  <c r="CY235" i="6"/>
  <c r="DI235" i="6"/>
  <c r="DA235" i="6"/>
  <c r="DL235" i="6"/>
  <c r="CW238" i="6"/>
  <c r="DG238" i="6"/>
  <c r="DI241" i="6"/>
  <c r="DA241" i="6"/>
  <c r="DH241" i="6"/>
  <c r="CX241" i="6"/>
  <c r="AY241" i="6" s="1"/>
  <c r="DL241" i="6"/>
  <c r="DB241" i="6"/>
  <c r="DL249" i="6"/>
  <c r="DB249" i="6"/>
  <c r="DK249" i="6"/>
  <c r="CY249" i="6"/>
  <c r="DH249" i="6"/>
  <c r="DI249" i="6"/>
  <c r="DL252" i="6"/>
  <c r="DB252" i="6"/>
  <c r="DA252" i="6"/>
  <c r="DI252" i="6"/>
  <c r="CX252" i="6"/>
  <c r="AY252" i="6" s="1"/>
  <c r="DH252" i="6"/>
  <c r="AY253" i="6"/>
  <c r="DL257" i="6"/>
  <c r="DH257" i="6"/>
  <c r="DK257" i="6"/>
  <c r="DB257" i="6"/>
  <c r="CX257" i="6"/>
  <c r="DI257" i="6"/>
  <c r="DL258" i="6"/>
  <c r="DH258" i="6"/>
  <c r="DA258" i="6"/>
  <c r="CY258" i="6"/>
  <c r="DK258" i="6"/>
  <c r="CW262" i="6"/>
  <c r="DG262" i="6"/>
  <c r="DL265" i="6"/>
  <c r="DH265" i="6"/>
  <c r="DK265" i="6"/>
  <c r="DB265" i="6"/>
  <c r="AY265" i="6" s="1"/>
  <c r="CX265" i="6"/>
  <c r="DI265" i="6"/>
  <c r="DL266" i="6"/>
  <c r="DH266" i="6"/>
  <c r="DA266" i="6"/>
  <c r="CY266" i="6"/>
  <c r="DK266" i="6"/>
  <c r="DI273" i="6"/>
  <c r="DA273" i="6"/>
  <c r="DK273" i="6"/>
  <c r="DB273" i="6"/>
  <c r="CY273" i="6"/>
  <c r="DH273" i="6"/>
  <c r="DK282" i="6"/>
  <c r="CY282" i="6"/>
  <c r="DI282" i="6"/>
  <c r="DL282" i="6"/>
  <c r="DA282" i="6"/>
  <c r="DH282" i="6"/>
  <c r="CX282" i="6"/>
  <c r="DK289" i="6"/>
  <c r="CY289" i="6"/>
  <c r="DA289" i="6"/>
  <c r="AY289" i="6" s="1"/>
  <c r="DL289" i="6"/>
  <c r="DB289" i="6"/>
  <c r="CX289" i="6"/>
  <c r="DH289" i="6"/>
  <c r="DI289" i="6"/>
  <c r="DK295" i="6"/>
  <c r="CY295" i="6"/>
  <c r="DH295" i="6"/>
  <c r="CX295" i="6"/>
  <c r="AY295" i="6" s="1"/>
  <c r="DB295" i="6"/>
  <c r="DA295" i="6"/>
  <c r="D148" i="6"/>
  <c r="D152" i="6"/>
  <c r="DI162" i="6"/>
  <c r="CZ162" i="6"/>
  <c r="CY162" i="6"/>
  <c r="AX162" i="6" s="1"/>
  <c r="DJ162" i="6"/>
  <c r="F164" i="6"/>
  <c r="D164" i="6" s="1"/>
  <c r="DL169" i="6"/>
  <c r="DH169" i="6"/>
  <c r="CZ169" i="6"/>
  <c r="AX169" i="6" s="1"/>
  <c r="CY169" i="6"/>
  <c r="DI169" i="6"/>
  <c r="DI175" i="6"/>
  <c r="CZ175" i="6"/>
  <c r="AX175" i="6" s="1"/>
  <c r="CY175" i="6"/>
  <c r="DJ175" i="6"/>
  <c r="D187" i="6"/>
  <c r="D192" i="6"/>
  <c r="D193" i="6"/>
  <c r="DI195" i="6"/>
  <c r="CZ195" i="6"/>
  <c r="DK195" i="6"/>
  <c r="DC195" i="6"/>
  <c r="CX195" i="6"/>
  <c r="AX195" i="6" s="1"/>
  <c r="DA195" i="6"/>
  <c r="DK196" i="6"/>
  <c r="DC196" i="6"/>
  <c r="CX196" i="6"/>
  <c r="DI196" i="6"/>
  <c r="CZ196" i="6"/>
  <c r="DA196" i="6"/>
  <c r="CZ201" i="6"/>
  <c r="AH201" i="6" s="1"/>
  <c r="DK201" i="6"/>
  <c r="DJ201" i="6"/>
  <c r="DK203" i="6"/>
  <c r="CZ203" i="6"/>
  <c r="AH203" i="6" s="1"/>
  <c r="DJ203" i="6"/>
  <c r="DH219" i="6"/>
  <c r="DK221" i="6"/>
  <c r="CY221" i="6"/>
  <c r="DI221" i="6"/>
  <c r="DA221" i="6"/>
  <c r="DL221" i="6"/>
  <c r="DH223" i="6"/>
  <c r="DK225" i="6"/>
  <c r="CY225" i="6"/>
  <c r="DI225" i="6"/>
  <c r="DA225" i="6"/>
  <c r="DL225" i="6"/>
  <c r="DH227" i="6"/>
  <c r="DK229" i="6"/>
  <c r="CY229" i="6"/>
  <c r="DI229" i="6"/>
  <c r="DA229" i="6"/>
  <c r="DL229" i="6"/>
  <c r="DH231" i="6"/>
  <c r="DK233" i="6"/>
  <c r="CY233" i="6"/>
  <c r="DI233" i="6"/>
  <c r="DA233" i="6"/>
  <c r="DL233" i="6"/>
  <c r="DH235" i="6"/>
  <c r="DL237" i="6"/>
  <c r="DK237" i="6"/>
  <c r="CY237" i="6"/>
  <c r="DI237" i="6"/>
  <c r="DA237" i="6"/>
  <c r="D238" i="6"/>
  <c r="D242" i="6"/>
  <c r="DL245" i="6"/>
  <c r="DB245" i="6"/>
  <c r="DK245" i="6"/>
  <c r="CY245" i="6"/>
  <c r="AY245" i="6" s="1"/>
  <c r="DH245" i="6"/>
  <c r="DI245" i="6"/>
  <c r="CX249" i="6"/>
  <c r="AY249" i="6" s="1"/>
  <c r="DL253" i="6"/>
  <c r="DB253" i="6"/>
  <c r="DK253" i="6"/>
  <c r="CY253" i="6"/>
  <c r="DH253" i="6"/>
  <c r="DI253" i="6"/>
  <c r="AY257" i="6"/>
  <c r="CW258" i="6"/>
  <c r="DG258" i="6"/>
  <c r="DI258" i="6"/>
  <c r="DL261" i="6"/>
  <c r="DH261" i="6"/>
  <c r="DK261" i="6"/>
  <c r="DB261" i="6"/>
  <c r="CX261" i="6"/>
  <c r="AY261" i="6" s="1"/>
  <c r="DI261" i="6"/>
  <c r="D262" i="6"/>
  <c r="CW266" i="6"/>
  <c r="AY266" i="6" s="1"/>
  <c r="DG266" i="6"/>
  <c r="DI266" i="6"/>
  <c r="DI269" i="6"/>
  <c r="DA269" i="6"/>
  <c r="AY269" i="6" s="1"/>
  <c r="DK269" i="6"/>
  <c r="DB269" i="6"/>
  <c r="CY269" i="6"/>
  <c r="DH269" i="6"/>
  <c r="CX273" i="6"/>
  <c r="DL273" i="6"/>
  <c r="DK281" i="6"/>
  <c r="CY281" i="6"/>
  <c r="DA281" i="6"/>
  <c r="DL281" i="6"/>
  <c r="DB281" i="6"/>
  <c r="DH281" i="6"/>
  <c r="CX281" i="6"/>
  <c r="AY281" i="6" s="1"/>
  <c r="DI281" i="6"/>
  <c r="DB282" i="6"/>
  <c r="DK290" i="6"/>
  <c r="CY290" i="6"/>
  <c r="DI290" i="6"/>
  <c r="DL290" i="6"/>
  <c r="DA290" i="6"/>
  <c r="AY290" i="6" s="1"/>
  <c r="DH290" i="6"/>
  <c r="CX290" i="6"/>
  <c r="DK293" i="6"/>
  <c r="CY293" i="6"/>
  <c r="AY293" i="6" s="1"/>
  <c r="DA293" i="6"/>
  <c r="DL293" i="6"/>
  <c r="DB293" i="6"/>
  <c r="DI293" i="6"/>
  <c r="CX293" i="6"/>
  <c r="DK294" i="6"/>
  <c r="CY294" i="6"/>
  <c r="DI294" i="6"/>
  <c r="DL294" i="6"/>
  <c r="DA294" i="6"/>
  <c r="CX294" i="6"/>
  <c r="DB294" i="6"/>
  <c r="AY294" i="6" s="1"/>
  <c r="DH294" i="6"/>
  <c r="CW219" i="6"/>
  <c r="AY219" i="6" s="1"/>
  <c r="CW220" i="6"/>
  <c r="CW221" i="6"/>
  <c r="AY221" i="6" s="1"/>
  <c r="CW222" i="6"/>
  <c r="CW223" i="6"/>
  <c r="CW224" i="6"/>
  <c r="CW225" i="6"/>
  <c r="AY225" i="6" s="1"/>
  <c r="CW226" i="6"/>
  <c r="CW227" i="6"/>
  <c r="AY227" i="6" s="1"/>
  <c r="CW228" i="6"/>
  <c r="CW229" i="6"/>
  <c r="AY229" i="6" s="1"/>
  <c r="CW230" i="6"/>
  <c r="CW231" i="6"/>
  <c r="CW232" i="6"/>
  <c r="CW233" i="6"/>
  <c r="AY233" i="6" s="1"/>
  <c r="CW234" i="6"/>
  <c r="CW235" i="6"/>
  <c r="AY235" i="6" s="1"/>
  <c r="CW236" i="6"/>
  <c r="CW237" i="6"/>
  <c r="AY237" i="6" s="1"/>
  <c r="DG269" i="6"/>
  <c r="D270" i="6"/>
  <c r="AY273" i="6"/>
  <c r="DG273" i="6"/>
  <c r="D274" i="6"/>
  <c r="DK275" i="6"/>
  <c r="CY275" i="6"/>
  <c r="DH275" i="6"/>
  <c r="CX275" i="6"/>
  <c r="AY275" i="6" s="1"/>
  <c r="DB275" i="6"/>
  <c r="DL275" i="6"/>
  <c r="AY282" i="6"/>
  <c r="DK291" i="6"/>
  <c r="CY291" i="6"/>
  <c r="DH291" i="6"/>
  <c r="CX291" i="6"/>
  <c r="DB291" i="6"/>
  <c r="AY291" i="6" s="1"/>
  <c r="DL291" i="6"/>
  <c r="AY267" i="6"/>
  <c r="DG267" i="6"/>
  <c r="D268" i="6"/>
  <c r="DG271" i="6"/>
  <c r="D272" i="6"/>
  <c r="DK283" i="6"/>
  <c r="CY283" i="6"/>
  <c r="DH283" i="6"/>
  <c r="CX283" i="6"/>
  <c r="AY283" i="6" s="1"/>
  <c r="DB283" i="6"/>
  <c r="DL283" i="6"/>
  <c r="DK276" i="6"/>
  <c r="CY276" i="6"/>
  <c r="DL276" i="6"/>
  <c r="DB276" i="6"/>
  <c r="CX276" i="6"/>
  <c r="AY276" i="6" s="1"/>
  <c r="DI276" i="6"/>
  <c r="DK280" i="6"/>
  <c r="CY280" i="6"/>
  <c r="DL280" i="6"/>
  <c r="DB280" i="6"/>
  <c r="CX280" i="6"/>
  <c r="AY280" i="6" s="1"/>
  <c r="DI280" i="6"/>
  <c r="DK284" i="6"/>
  <c r="CY284" i="6"/>
  <c r="DL284" i="6"/>
  <c r="DB284" i="6"/>
  <c r="CX284" i="6"/>
  <c r="AY284" i="6" s="1"/>
  <c r="DI284" i="6"/>
  <c r="DK288" i="6"/>
  <c r="CY288" i="6"/>
  <c r="DL288" i="6"/>
  <c r="DB288" i="6"/>
  <c r="CX288" i="6"/>
  <c r="AY288" i="6" s="1"/>
  <c r="DI288" i="6"/>
  <c r="DK292" i="6"/>
  <c r="CY292" i="6"/>
  <c r="DL292" i="6"/>
  <c r="DB292" i="6"/>
  <c r="CX292" i="6"/>
  <c r="AY292" i="6" s="1"/>
  <c r="DI292" i="6"/>
  <c r="DK296" i="6"/>
  <c r="CY296" i="6"/>
  <c r="DL296" i="6"/>
  <c r="DB296" i="6"/>
  <c r="CX296" i="6"/>
  <c r="AY296" i="6" s="1"/>
  <c r="DI296" i="6"/>
  <c r="E304" i="6"/>
  <c r="D304" i="6" s="1"/>
  <c r="CV310" i="6"/>
  <c r="AS310" i="6" s="1"/>
  <c r="CV312" i="6"/>
  <c r="AS312" i="6" s="1"/>
  <c r="DJ192" i="6" l="1"/>
  <c r="DB192" i="6"/>
  <c r="CX192" i="6"/>
  <c r="DI192" i="6"/>
  <c r="CZ192" i="6"/>
  <c r="DL192" i="6"/>
  <c r="DC192" i="6"/>
  <c r="DA192" i="6"/>
  <c r="DK192" i="6"/>
  <c r="CY192" i="6"/>
  <c r="DM192" i="6"/>
  <c r="DH192" i="6"/>
  <c r="DK152" i="6"/>
  <c r="DA152" i="6"/>
  <c r="DN152" i="6"/>
  <c r="DC152" i="6"/>
  <c r="DL152" i="6"/>
  <c r="DB152" i="6"/>
  <c r="DM152" i="6"/>
  <c r="DD152" i="6"/>
  <c r="DK95" i="6"/>
  <c r="DA95" i="6"/>
  <c r="DN95" i="6"/>
  <c r="DI95" i="6"/>
  <c r="DC95" i="6"/>
  <c r="DL95" i="6"/>
  <c r="DB95" i="6"/>
  <c r="DM95" i="6"/>
  <c r="DD95" i="6"/>
  <c r="CY95" i="6"/>
  <c r="AX95" i="6" s="1"/>
  <c r="AY248" i="6"/>
  <c r="DK111" i="6"/>
  <c r="DA111" i="6"/>
  <c r="DL111" i="6"/>
  <c r="DN111" i="6"/>
  <c r="DI111" i="6"/>
  <c r="DC111" i="6"/>
  <c r="DB111" i="6"/>
  <c r="DM111" i="6"/>
  <c r="DD111" i="6"/>
  <c r="CY111" i="6"/>
  <c r="DM97" i="6"/>
  <c r="DI97" i="6"/>
  <c r="DB97" i="6"/>
  <c r="DK97" i="6"/>
  <c r="DC97" i="6"/>
  <c r="DN97" i="6"/>
  <c r="DD97" i="6"/>
  <c r="DA97" i="6"/>
  <c r="CY97" i="6"/>
  <c r="AX97" i="6" s="1"/>
  <c r="DL97" i="6"/>
  <c r="DM62" i="6"/>
  <c r="DD62" i="6"/>
  <c r="DO62" i="6"/>
  <c r="DK62" i="6"/>
  <c r="DB62" i="6"/>
  <c r="DL62" i="6"/>
  <c r="DE62" i="6"/>
  <c r="DC62" i="6"/>
  <c r="DA62" i="6"/>
  <c r="AY62" i="6" s="1"/>
  <c r="DN62" i="6"/>
  <c r="DO30" i="6"/>
  <c r="DE30" i="6"/>
  <c r="DM30" i="6"/>
  <c r="DC30" i="6"/>
  <c r="DN30" i="6"/>
  <c r="DL30" i="6"/>
  <c r="DD30" i="6"/>
  <c r="DB30" i="6"/>
  <c r="AY30" i="6" s="1"/>
  <c r="DM51" i="6"/>
  <c r="DD51" i="6"/>
  <c r="DO51" i="6"/>
  <c r="DK51" i="6"/>
  <c r="DB51" i="6"/>
  <c r="DN51" i="6"/>
  <c r="DL51" i="6"/>
  <c r="DE51" i="6"/>
  <c r="DC51" i="6"/>
  <c r="DA51" i="6"/>
  <c r="AY51" i="6" s="1"/>
  <c r="DM47" i="6"/>
  <c r="DD47" i="6"/>
  <c r="DO47" i="6"/>
  <c r="DK47" i="6"/>
  <c r="DB47" i="6"/>
  <c r="DN47" i="6"/>
  <c r="DL47" i="6"/>
  <c r="DE47" i="6"/>
  <c r="DC47" i="6"/>
  <c r="DA47" i="6"/>
  <c r="DO15" i="6"/>
  <c r="DK15" i="6"/>
  <c r="DB15" i="6"/>
  <c r="DM15" i="6"/>
  <c r="DD15" i="6"/>
  <c r="DN15" i="6"/>
  <c r="DL15" i="6"/>
  <c r="DE15" i="6"/>
  <c r="DA15" i="6"/>
  <c r="DC15" i="6"/>
  <c r="DI270" i="6"/>
  <c r="DA270" i="6"/>
  <c r="DK270" i="6"/>
  <c r="DB270" i="6"/>
  <c r="DH270" i="6"/>
  <c r="CX270" i="6"/>
  <c r="DL270" i="6"/>
  <c r="CY270" i="6"/>
  <c r="AY236" i="6"/>
  <c r="AY232" i="6"/>
  <c r="AY228" i="6"/>
  <c r="AY224" i="6"/>
  <c r="AY220" i="6"/>
  <c r="AY258" i="6"/>
  <c r="DH187" i="6"/>
  <c r="CX187" i="6"/>
  <c r="DM187" i="6"/>
  <c r="DB187" i="6"/>
  <c r="DK187" i="6"/>
  <c r="DA187" i="6"/>
  <c r="DL187" i="6"/>
  <c r="DC187" i="6"/>
  <c r="DK148" i="6"/>
  <c r="DA148" i="6"/>
  <c r="AY148" i="6" s="1"/>
  <c r="DN148" i="6"/>
  <c r="DC148" i="6"/>
  <c r="DL148" i="6"/>
  <c r="DM148" i="6"/>
  <c r="DD148" i="6"/>
  <c r="DB148" i="6"/>
  <c r="DK189" i="6"/>
  <c r="CX189" i="6"/>
  <c r="DM189" i="6"/>
  <c r="DC189" i="6"/>
  <c r="DH189" i="6"/>
  <c r="DA189" i="6"/>
  <c r="AX177" i="6"/>
  <c r="AX119" i="6"/>
  <c r="DK109" i="6"/>
  <c r="DA109" i="6"/>
  <c r="DN109" i="6"/>
  <c r="DI109" i="6"/>
  <c r="DC109" i="6"/>
  <c r="DL109" i="6"/>
  <c r="DB109" i="6"/>
  <c r="DD109" i="6"/>
  <c r="CY109" i="6"/>
  <c r="DM109" i="6"/>
  <c r="AY59" i="6"/>
  <c r="AY244" i="6"/>
  <c r="AX194" i="6"/>
  <c r="AX135" i="6"/>
  <c r="DK107" i="6"/>
  <c r="DA107" i="6"/>
  <c r="DL107" i="6"/>
  <c r="DN107" i="6"/>
  <c r="DI107" i="6"/>
  <c r="DC107" i="6"/>
  <c r="CY107" i="6"/>
  <c r="DM107" i="6"/>
  <c r="DD107" i="6"/>
  <c r="DB107" i="6"/>
  <c r="AY41" i="6"/>
  <c r="AY254" i="6"/>
  <c r="AY251" i="6"/>
  <c r="AX104" i="6"/>
  <c r="DO26" i="6"/>
  <c r="DE26" i="6"/>
  <c r="DM26" i="6"/>
  <c r="DC26" i="6"/>
  <c r="DN26" i="6"/>
  <c r="DL26" i="6"/>
  <c r="DD26" i="6"/>
  <c r="DB26" i="6"/>
  <c r="AY26" i="6" s="1"/>
  <c r="AX160" i="6"/>
  <c r="AY151" i="6"/>
  <c r="AX136" i="6"/>
  <c r="DO33" i="6"/>
  <c r="DE33" i="6"/>
  <c r="DM33" i="6"/>
  <c r="DC33" i="6"/>
  <c r="DN33" i="6"/>
  <c r="DL33" i="6"/>
  <c r="DD33" i="6"/>
  <c r="AY33" i="6" s="1"/>
  <c r="DB33" i="6"/>
  <c r="DO25" i="6"/>
  <c r="DE25" i="6"/>
  <c r="DM25" i="6"/>
  <c r="DC25" i="6"/>
  <c r="DN25" i="6"/>
  <c r="DL25" i="6"/>
  <c r="DD25" i="6"/>
  <c r="AY25" i="6" s="1"/>
  <c r="DB25" i="6"/>
  <c r="AY246" i="6"/>
  <c r="AX122" i="6"/>
  <c r="AX191" i="6"/>
  <c r="DL262" i="6"/>
  <c r="DH262" i="6"/>
  <c r="DA262" i="6"/>
  <c r="CY262" i="6"/>
  <c r="DK262" i="6"/>
  <c r="DI262" i="6"/>
  <c r="CX262" i="6"/>
  <c r="AY262" i="6" s="1"/>
  <c r="DB262" i="6"/>
  <c r="DL242" i="6"/>
  <c r="CX242" i="6"/>
  <c r="DI242" i="6"/>
  <c r="CY242" i="6"/>
  <c r="DB242" i="6"/>
  <c r="DA242" i="6"/>
  <c r="DK242" i="6"/>
  <c r="DH242" i="6"/>
  <c r="DK154" i="6"/>
  <c r="DA154" i="6"/>
  <c r="AY154" i="6" s="1"/>
  <c r="DL154" i="6"/>
  <c r="DN154" i="6"/>
  <c r="DC154" i="6"/>
  <c r="DB154" i="6"/>
  <c r="DM154" i="6"/>
  <c r="DD154" i="6"/>
  <c r="D155" i="6"/>
  <c r="DK146" i="6"/>
  <c r="DA146" i="6"/>
  <c r="DL146" i="6"/>
  <c r="DN146" i="6"/>
  <c r="DC146" i="6"/>
  <c r="DB146" i="6"/>
  <c r="DM146" i="6"/>
  <c r="DD146" i="6"/>
  <c r="AY152" i="6"/>
  <c r="DK113" i="6"/>
  <c r="DA113" i="6"/>
  <c r="DN113" i="6"/>
  <c r="DI113" i="6"/>
  <c r="DC113" i="6"/>
  <c r="DL113" i="6"/>
  <c r="DM113" i="6"/>
  <c r="DD113" i="6"/>
  <c r="DB113" i="6"/>
  <c r="CY113" i="6"/>
  <c r="AX113" i="6" s="1"/>
  <c r="AX171" i="6"/>
  <c r="DI268" i="6"/>
  <c r="DA268" i="6"/>
  <c r="DK268" i="6"/>
  <c r="DB268" i="6"/>
  <c r="DL268" i="6"/>
  <c r="DH268" i="6"/>
  <c r="CX268" i="6"/>
  <c r="AY268" i="6" s="1"/>
  <c r="CY268" i="6"/>
  <c r="DK274" i="6"/>
  <c r="DI274" i="6"/>
  <c r="DA274" i="6"/>
  <c r="DL274" i="6"/>
  <c r="DB274" i="6"/>
  <c r="DH274" i="6"/>
  <c r="CX274" i="6"/>
  <c r="AY274" i="6" s="1"/>
  <c r="CY274" i="6"/>
  <c r="AY231" i="6"/>
  <c r="AY223" i="6"/>
  <c r="DL238" i="6"/>
  <c r="DH238" i="6"/>
  <c r="DA238" i="6"/>
  <c r="CY238" i="6"/>
  <c r="DK238" i="6"/>
  <c r="DI238" i="6"/>
  <c r="DB238" i="6"/>
  <c r="CX238" i="6"/>
  <c r="AX196" i="6"/>
  <c r="DK185" i="6"/>
  <c r="DC185" i="6"/>
  <c r="CX185" i="6"/>
  <c r="DH185" i="6"/>
  <c r="DJ185" i="6"/>
  <c r="CZ185" i="6"/>
  <c r="DA185" i="6"/>
  <c r="DM185" i="6"/>
  <c r="CY185" i="6"/>
  <c r="DI185" i="6"/>
  <c r="DK150" i="6"/>
  <c r="DA150" i="6"/>
  <c r="AY150" i="6" s="1"/>
  <c r="DL150" i="6"/>
  <c r="DN150" i="6"/>
  <c r="DC150" i="6"/>
  <c r="DM150" i="6"/>
  <c r="DD150" i="6"/>
  <c r="DB150" i="6"/>
  <c r="AX174" i="6"/>
  <c r="AX166" i="6"/>
  <c r="DK105" i="6"/>
  <c r="DA105" i="6"/>
  <c r="DN105" i="6"/>
  <c r="DI105" i="6"/>
  <c r="DC105" i="6"/>
  <c r="DL105" i="6"/>
  <c r="CY105" i="6"/>
  <c r="AX105" i="6" s="1"/>
  <c r="DM105" i="6"/>
  <c r="DD105" i="6"/>
  <c r="DB105" i="6"/>
  <c r="AY57" i="6"/>
  <c r="AY256" i="6"/>
  <c r="AX172" i="6"/>
  <c r="AX139" i="6"/>
  <c r="DK103" i="6"/>
  <c r="DA103" i="6"/>
  <c r="DL103" i="6"/>
  <c r="DN103" i="6"/>
  <c r="DI103" i="6"/>
  <c r="DC103" i="6"/>
  <c r="CY103" i="6"/>
  <c r="DM103" i="6"/>
  <c r="DD103" i="6"/>
  <c r="DB103" i="6"/>
  <c r="AX173" i="6"/>
  <c r="AX102" i="6"/>
  <c r="DO22" i="6"/>
  <c r="DE22" i="6"/>
  <c r="DM22" i="6"/>
  <c r="DC22" i="6"/>
  <c r="DN22" i="6"/>
  <c r="DL22" i="6"/>
  <c r="DD22" i="6"/>
  <c r="AY22" i="6" s="1"/>
  <c r="DB22" i="6"/>
  <c r="AX161" i="6"/>
  <c r="AX126" i="6"/>
  <c r="DM53" i="6"/>
  <c r="DD53" i="6"/>
  <c r="DO53" i="6"/>
  <c r="DK53" i="6"/>
  <c r="DB53" i="6"/>
  <c r="DN53" i="6"/>
  <c r="DL53" i="6"/>
  <c r="DE53" i="6"/>
  <c r="DC53" i="6"/>
  <c r="DA53" i="6"/>
  <c r="DM49" i="6"/>
  <c r="DD49" i="6"/>
  <c r="DO49" i="6"/>
  <c r="DK49" i="6"/>
  <c r="DB49" i="6"/>
  <c r="DN49" i="6"/>
  <c r="DL49" i="6"/>
  <c r="DE49" i="6"/>
  <c r="DC49" i="6"/>
  <c r="DA49" i="6"/>
  <c r="AY49" i="6" s="1"/>
  <c r="DO13" i="6"/>
  <c r="DK13" i="6"/>
  <c r="DB13" i="6"/>
  <c r="DM13" i="6"/>
  <c r="DD13" i="6"/>
  <c r="DN13" i="6"/>
  <c r="DL13" i="6"/>
  <c r="DE13" i="6"/>
  <c r="DA13" i="6"/>
  <c r="AY13" i="6" s="1"/>
  <c r="DC13" i="6"/>
  <c r="D36" i="6"/>
  <c r="A350" i="6" s="1"/>
  <c r="AY250" i="6"/>
  <c r="AH202" i="6"/>
  <c r="AX178" i="6"/>
  <c r="AX170" i="6"/>
  <c r="AX167" i="6"/>
  <c r="AX179" i="6"/>
  <c r="AX181" i="6"/>
  <c r="DI272" i="6"/>
  <c r="DA272" i="6"/>
  <c r="DK272" i="6"/>
  <c r="DB272" i="6"/>
  <c r="DL272" i="6"/>
  <c r="DH272" i="6"/>
  <c r="CX272" i="6"/>
  <c r="AY272" i="6" s="1"/>
  <c r="CY272" i="6"/>
  <c r="AY234" i="6"/>
  <c r="AY230" i="6"/>
  <c r="AY226" i="6"/>
  <c r="AY222" i="6"/>
  <c r="DL193" i="6"/>
  <c r="DJ193" i="6"/>
  <c r="DB193" i="6"/>
  <c r="CX193" i="6"/>
  <c r="DI193" i="6"/>
  <c r="CZ193" i="6"/>
  <c r="DM193" i="6"/>
  <c r="DC193" i="6"/>
  <c r="DH193" i="6"/>
  <c r="DA193" i="6"/>
  <c r="CY193" i="6"/>
  <c r="DK193" i="6"/>
  <c r="AY238" i="6"/>
  <c r="DJ184" i="6"/>
  <c r="DB184" i="6"/>
  <c r="CX184" i="6"/>
  <c r="DL184" i="6"/>
  <c r="DC184" i="6"/>
  <c r="DI184" i="6"/>
  <c r="CZ184" i="6"/>
  <c r="DM184" i="6"/>
  <c r="CY184" i="6"/>
  <c r="DH184" i="6"/>
  <c r="DA184" i="6"/>
  <c r="DK184" i="6"/>
  <c r="DK101" i="6"/>
  <c r="DA101" i="6"/>
  <c r="DN101" i="6"/>
  <c r="DI101" i="6"/>
  <c r="DC101" i="6"/>
  <c r="DL101" i="6"/>
  <c r="CY101" i="6"/>
  <c r="DM101" i="6"/>
  <c r="DD101" i="6"/>
  <c r="DB101" i="6"/>
  <c r="AY55" i="6"/>
  <c r="AY146" i="6"/>
  <c r="AX127" i="6"/>
  <c r="DK99" i="6"/>
  <c r="DA99" i="6"/>
  <c r="DL99" i="6"/>
  <c r="DN99" i="6"/>
  <c r="DI99" i="6"/>
  <c r="DC99" i="6"/>
  <c r="DM99" i="6"/>
  <c r="DD99" i="6"/>
  <c r="DB99" i="6"/>
  <c r="CY99" i="6"/>
  <c r="AX138" i="6"/>
  <c r="AX132" i="6"/>
  <c r="AX118" i="6"/>
  <c r="AX88" i="6"/>
  <c r="DO34" i="6"/>
  <c r="DE34" i="6"/>
  <c r="DM34" i="6"/>
  <c r="DC34" i="6"/>
  <c r="DN34" i="6"/>
  <c r="DL34" i="6"/>
  <c r="DD34" i="6"/>
  <c r="AY34" i="6" s="1"/>
  <c r="DB34" i="6"/>
  <c r="DL260" i="6"/>
  <c r="DH260" i="6"/>
  <c r="CY260" i="6"/>
  <c r="AY260" i="6" s="1"/>
  <c r="DA260" i="6"/>
  <c r="DB260" i="6"/>
  <c r="CX260" i="6"/>
  <c r="DI260" i="6"/>
  <c r="DK260" i="6"/>
  <c r="AX186" i="6"/>
  <c r="AY149" i="6"/>
  <c r="AX121" i="6"/>
  <c r="AX108" i="6"/>
  <c r="AX94" i="6"/>
  <c r="AY43" i="6"/>
  <c r="DO29" i="6"/>
  <c r="DE29" i="6"/>
  <c r="DM29" i="6"/>
  <c r="DC29" i="6"/>
  <c r="DN29" i="6"/>
  <c r="DL29" i="6"/>
  <c r="DD29" i="6"/>
  <c r="DB29" i="6"/>
  <c r="DO21" i="6"/>
  <c r="DE21" i="6"/>
  <c r="DM21" i="6"/>
  <c r="B350" i="6" s="1"/>
  <c r="DC21" i="6"/>
  <c r="DN21" i="6"/>
  <c r="DD21" i="6"/>
  <c r="DB21" i="6"/>
  <c r="AY21" i="6" s="1"/>
  <c r="DL21" i="6"/>
  <c r="AX182" i="6"/>
  <c r="AX125" i="6"/>
  <c r="D54" i="6"/>
  <c r="AX190" i="6"/>
  <c r="AX187" i="6" l="1"/>
  <c r="AX99" i="6"/>
  <c r="AX101" i="6"/>
  <c r="AX184" i="6"/>
  <c r="AX193" i="6"/>
  <c r="AY53" i="6"/>
  <c r="AX185" i="6"/>
  <c r="AY15" i="6"/>
  <c r="AX111" i="6"/>
  <c r="AX103" i="6"/>
  <c r="AY242" i="6"/>
  <c r="AX107" i="6"/>
  <c r="AY270" i="6"/>
  <c r="AY47" i="6"/>
  <c r="AY29" i="6"/>
  <c r="AX109" i="6"/>
  <c r="AX189" i="6"/>
  <c r="AX192" i="6"/>
  <c r="DI313" i="5" l="1"/>
  <c r="DG313" i="5"/>
  <c r="CX313" i="5"/>
  <c r="CW313" i="5"/>
  <c r="F313" i="5"/>
  <c r="DH313" i="5" s="1"/>
  <c r="E313" i="5"/>
  <c r="D313" i="5" s="1"/>
  <c r="DI312" i="5"/>
  <c r="DG312" i="5"/>
  <c r="CX312" i="5"/>
  <c r="CW312" i="5"/>
  <c r="F312" i="5"/>
  <c r="DH312" i="5" s="1"/>
  <c r="E312" i="5"/>
  <c r="D312" i="5" s="1"/>
  <c r="DI311" i="5"/>
  <c r="DG311" i="5"/>
  <c r="CX311" i="5"/>
  <c r="CW311" i="5"/>
  <c r="F311" i="5"/>
  <c r="DH311" i="5" s="1"/>
  <c r="E311" i="5"/>
  <c r="D311" i="5" s="1"/>
  <c r="DI310" i="5"/>
  <c r="DG310" i="5"/>
  <c r="CX310" i="5"/>
  <c r="CW310" i="5"/>
  <c r="F310" i="5"/>
  <c r="DH310" i="5" s="1"/>
  <c r="E310" i="5"/>
  <c r="D310" i="5" s="1"/>
  <c r="DI309" i="5"/>
  <c r="DG309" i="5"/>
  <c r="CX309" i="5"/>
  <c r="CW309" i="5"/>
  <c r="F309" i="5"/>
  <c r="DH309" i="5" s="1"/>
  <c r="E309" i="5"/>
  <c r="D309" i="5" s="1"/>
  <c r="AX304" i="5"/>
  <c r="AW304" i="5"/>
  <c r="AV304" i="5"/>
  <c r="AU304" i="5"/>
  <c r="AT304" i="5"/>
  <c r="AP304" i="5"/>
  <c r="AO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V304" i="5"/>
  <c r="U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F304" i="5" s="1"/>
  <c r="G304" i="5"/>
  <c r="AX303" i="5"/>
  <c r="AW303" i="5"/>
  <c r="AV303" i="5"/>
  <c r="AU303" i="5"/>
  <c r="AT303" i="5"/>
  <c r="AP303" i="5"/>
  <c r="AO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V303" i="5"/>
  <c r="U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F303" i="5" s="1"/>
  <c r="G303" i="5"/>
  <c r="E303" i="5"/>
  <c r="D303" i="5" s="1"/>
  <c r="AX302" i="5"/>
  <c r="AW302" i="5"/>
  <c r="AV302" i="5"/>
  <c r="AU302" i="5"/>
  <c r="AT302" i="5"/>
  <c r="AP302" i="5"/>
  <c r="AO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V302" i="5"/>
  <c r="U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F302" i="5" s="1"/>
  <c r="G302" i="5"/>
  <c r="E302" i="5" s="1"/>
  <c r="D302" i="5" s="1"/>
  <c r="AX301" i="5"/>
  <c r="AW301" i="5"/>
  <c r="AV301" i="5"/>
  <c r="AU301" i="5"/>
  <c r="AT301" i="5"/>
  <c r="AP301" i="5"/>
  <c r="AO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F301" i="5" s="1"/>
  <c r="G301" i="5"/>
  <c r="E301" i="5"/>
  <c r="D301" i="5" s="1"/>
  <c r="AX300" i="5"/>
  <c r="AW300" i="5"/>
  <c r="AV300" i="5"/>
  <c r="AU300" i="5"/>
  <c r="AT300" i="5"/>
  <c r="AS300" i="5"/>
  <c r="AP300" i="5"/>
  <c r="AO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V300" i="5"/>
  <c r="U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D300" i="5" s="1"/>
  <c r="E300" i="5"/>
  <c r="AX299" i="5"/>
  <c r="AW299" i="5"/>
  <c r="AV299" i="5"/>
  <c r="AU299" i="5"/>
  <c r="AT299" i="5"/>
  <c r="AS299" i="5"/>
  <c r="AR299" i="5"/>
  <c r="AQ299" i="5"/>
  <c r="AP299" i="5"/>
  <c r="AO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V299" i="5"/>
  <c r="U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F299" i="5" s="1"/>
  <c r="G299" i="5"/>
  <c r="DL298" i="5"/>
  <c r="DJ298" i="5"/>
  <c r="CZ298" i="5"/>
  <c r="CW298" i="5"/>
  <c r="F298" i="5"/>
  <c r="DG298" i="5" s="1"/>
  <c r="E298" i="5"/>
  <c r="D298" i="5" s="1"/>
  <c r="CX298" i="5" s="1"/>
  <c r="DL297" i="5"/>
  <c r="DJ297" i="5"/>
  <c r="DH297" i="5"/>
  <c r="DB297" i="5"/>
  <c r="CZ297" i="5"/>
  <c r="CW297" i="5"/>
  <c r="F297" i="5"/>
  <c r="DG297" i="5" s="1"/>
  <c r="E297" i="5"/>
  <c r="D297" i="5" s="1"/>
  <c r="DL296" i="5"/>
  <c r="DJ296" i="5"/>
  <c r="CZ296" i="5"/>
  <c r="CW296" i="5"/>
  <c r="F296" i="5"/>
  <c r="DG296" i="5" s="1"/>
  <c r="E296" i="5"/>
  <c r="D296" i="5" s="1"/>
  <c r="CX296" i="5" s="1"/>
  <c r="DL295" i="5"/>
  <c r="DJ295" i="5"/>
  <c r="DH295" i="5"/>
  <c r="DB295" i="5"/>
  <c r="CZ295" i="5"/>
  <c r="CW295" i="5"/>
  <c r="F295" i="5"/>
  <c r="DG295" i="5" s="1"/>
  <c r="E295" i="5"/>
  <c r="D295" i="5" s="1"/>
  <c r="DL294" i="5"/>
  <c r="DJ294" i="5"/>
  <c r="CZ294" i="5"/>
  <c r="CW294" i="5"/>
  <c r="F294" i="5"/>
  <c r="DG294" i="5" s="1"/>
  <c r="E294" i="5"/>
  <c r="D294" i="5" s="1"/>
  <c r="CX294" i="5" s="1"/>
  <c r="DL293" i="5"/>
  <c r="DJ293" i="5"/>
  <c r="DH293" i="5"/>
  <c r="DB293" i="5"/>
  <c r="CZ293" i="5"/>
  <c r="CW293" i="5"/>
  <c r="F293" i="5"/>
  <c r="DG293" i="5" s="1"/>
  <c r="E293" i="5"/>
  <c r="D293" i="5" s="1"/>
  <c r="DL292" i="5"/>
  <c r="DJ292" i="5"/>
  <c r="CZ292" i="5"/>
  <c r="CW292" i="5"/>
  <c r="F292" i="5"/>
  <c r="DG292" i="5" s="1"/>
  <c r="E292" i="5"/>
  <c r="D292" i="5" s="1"/>
  <c r="CX292" i="5" s="1"/>
  <c r="DL291" i="5"/>
  <c r="DJ291" i="5"/>
  <c r="DH291" i="5"/>
  <c r="DB291" i="5"/>
  <c r="CZ291" i="5"/>
  <c r="CW291" i="5"/>
  <c r="F291" i="5"/>
  <c r="DG291" i="5" s="1"/>
  <c r="E291" i="5"/>
  <c r="D291" i="5" s="1"/>
  <c r="DL290" i="5"/>
  <c r="DJ290" i="5"/>
  <c r="CZ290" i="5"/>
  <c r="CW290" i="5"/>
  <c r="F290" i="5"/>
  <c r="DG290" i="5" s="1"/>
  <c r="E290" i="5"/>
  <c r="D290" i="5" s="1"/>
  <c r="CX290" i="5" s="1"/>
  <c r="DL289" i="5"/>
  <c r="DJ289" i="5"/>
  <c r="DH289" i="5"/>
  <c r="DB289" i="5"/>
  <c r="CZ289" i="5"/>
  <c r="CW289" i="5"/>
  <c r="F289" i="5"/>
  <c r="DG289" i="5" s="1"/>
  <c r="E289" i="5"/>
  <c r="D289" i="5" s="1"/>
  <c r="DL288" i="5"/>
  <c r="DJ288" i="5"/>
  <c r="CZ288" i="5"/>
  <c r="CW288" i="5"/>
  <c r="F288" i="5"/>
  <c r="DG288" i="5" s="1"/>
  <c r="E288" i="5"/>
  <c r="D288" i="5" s="1"/>
  <c r="CX288" i="5" s="1"/>
  <c r="DJ287" i="5"/>
  <c r="DH287" i="5"/>
  <c r="CZ287" i="5"/>
  <c r="F287" i="5"/>
  <c r="DG287" i="5" s="1"/>
  <c r="E287" i="5"/>
  <c r="D287" i="5" s="1"/>
  <c r="DL287" i="5" s="1"/>
  <c r="DJ286" i="5"/>
  <c r="DH286" i="5"/>
  <c r="DB286" i="5"/>
  <c r="CZ286" i="5"/>
  <c r="CX286" i="5"/>
  <c r="F286" i="5"/>
  <c r="DG286" i="5" s="1"/>
  <c r="E286" i="5"/>
  <c r="D286" i="5" s="1"/>
  <c r="DJ285" i="5"/>
  <c r="DH285" i="5"/>
  <c r="CZ285" i="5"/>
  <c r="F285" i="5"/>
  <c r="DG285" i="5" s="1"/>
  <c r="E285" i="5"/>
  <c r="D285" i="5" s="1"/>
  <c r="DL285" i="5" s="1"/>
  <c r="DJ284" i="5"/>
  <c r="CZ284" i="5"/>
  <c r="F284" i="5"/>
  <c r="DG284" i="5" s="1"/>
  <c r="E284" i="5"/>
  <c r="D284" i="5" s="1"/>
  <c r="DJ283" i="5"/>
  <c r="DB283" i="5"/>
  <c r="CZ283" i="5"/>
  <c r="F283" i="5"/>
  <c r="DG283" i="5" s="1"/>
  <c r="E283" i="5"/>
  <c r="D283" i="5" s="1"/>
  <c r="DJ282" i="5"/>
  <c r="DH282" i="5"/>
  <c r="DB282" i="5"/>
  <c r="CZ282" i="5"/>
  <c r="CX282" i="5"/>
  <c r="F282" i="5"/>
  <c r="DG282" i="5" s="1"/>
  <c r="E282" i="5"/>
  <c r="D282" i="5" s="1"/>
  <c r="DJ281" i="5"/>
  <c r="CZ281" i="5"/>
  <c r="F281" i="5"/>
  <c r="E281" i="5"/>
  <c r="DJ280" i="5"/>
  <c r="CZ280" i="5"/>
  <c r="F280" i="5"/>
  <c r="E280" i="5"/>
  <c r="DK279" i="5"/>
  <c r="DJ279" i="5"/>
  <c r="CZ279" i="5"/>
  <c r="CY279" i="5"/>
  <c r="F279" i="5"/>
  <c r="E279" i="5"/>
  <c r="D279" i="5" s="1"/>
  <c r="DJ278" i="5"/>
  <c r="CZ278" i="5"/>
  <c r="F278" i="5"/>
  <c r="E278" i="5"/>
  <c r="DJ277" i="5"/>
  <c r="DH277" i="5"/>
  <c r="DG277" i="5"/>
  <c r="CZ277" i="5"/>
  <c r="CW277" i="5"/>
  <c r="F277" i="5"/>
  <c r="E277" i="5"/>
  <c r="D277" i="5"/>
  <c r="DL277" i="5" s="1"/>
  <c r="DJ276" i="5"/>
  <c r="CZ276" i="5"/>
  <c r="F276" i="5"/>
  <c r="E276" i="5"/>
  <c r="DL275" i="5"/>
  <c r="DK275" i="5"/>
  <c r="DJ275" i="5"/>
  <c r="DG275" i="5"/>
  <c r="CZ275" i="5"/>
  <c r="CW275" i="5"/>
  <c r="F275" i="5"/>
  <c r="E275" i="5"/>
  <c r="D275" i="5"/>
  <c r="DJ274" i="5"/>
  <c r="CZ274" i="5"/>
  <c r="F274" i="5"/>
  <c r="E274" i="5"/>
  <c r="DJ273" i="5"/>
  <c r="DH273" i="5"/>
  <c r="DG273" i="5"/>
  <c r="CZ273" i="5"/>
  <c r="CW273" i="5"/>
  <c r="F273" i="5"/>
  <c r="E273" i="5"/>
  <c r="D273" i="5"/>
  <c r="DL273" i="5" s="1"/>
  <c r="DJ272" i="5"/>
  <c r="CZ272" i="5"/>
  <c r="F272" i="5"/>
  <c r="E272" i="5"/>
  <c r="DL271" i="5"/>
  <c r="DK271" i="5"/>
  <c r="DJ271" i="5"/>
  <c r="DG271" i="5"/>
  <c r="CZ271" i="5"/>
  <c r="CW271" i="5"/>
  <c r="F271" i="5"/>
  <c r="E271" i="5"/>
  <c r="D271" i="5"/>
  <c r="DJ270" i="5"/>
  <c r="CZ270" i="5"/>
  <c r="F270" i="5"/>
  <c r="E270" i="5"/>
  <c r="DJ269" i="5"/>
  <c r="DH269" i="5"/>
  <c r="DG269" i="5"/>
  <c r="CZ269" i="5"/>
  <c r="CW269" i="5"/>
  <c r="F269" i="5"/>
  <c r="E269" i="5"/>
  <c r="D269" i="5"/>
  <c r="DL269" i="5" s="1"/>
  <c r="DJ268" i="5"/>
  <c r="CZ268" i="5"/>
  <c r="F268" i="5"/>
  <c r="E268" i="5"/>
  <c r="DL267" i="5"/>
  <c r="DK267" i="5"/>
  <c r="DJ267" i="5"/>
  <c r="DG267" i="5"/>
  <c r="CZ267" i="5"/>
  <c r="CW267" i="5"/>
  <c r="F267" i="5"/>
  <c r="E267" i="5"/>
  <c r="D267" i="5"/>
  <c r="DJ266" i="5"/>
  <c r="CZ266" i="5"/>
  <c r="F266" i="5"/>
  <c r="E266" i="5"/>
  <c r="DJ265" i="5"/>
  <c r="DH265" i="5"/>
  <c r="DG265" i="5"/>
  <c r="CZ265" i="5"/>
  <c r="CW265" i="5"/>
  <c r="F265" i="5"/>
  <c r="E265" i="5"/>
  <c r="D265" i="5"/>
  <c r="DL265" i="5" s="1"/>
  <c r="DJ264" i="5"/>
  <c r="CZ264" i="5"/>
  <c r="F264" i="5"/>
  <c r="E264" i="5"/>
  <c r="DL263" i="5"/>
  <c r="DK263" i="5"/>
  <c r="DJ263" i="5"/>
  <c r="DG263" i="5"/>
  <c r="CZ263" i="5"/>
  <c r="CW263" i="5"/>
  <c r="F263" i="5"/>
  <c r="E263" i="5"/>
  <c r="D263" i="5"/>
  <c r="DJ262" i="5"/>
  <c r="CZ262" i="5"/>
  <c r="F262" i="5"/>
  <c r="E262" i="5"/>
  <c r="DJ261" i="5"/>
  <c r="DH261" i="5"/>
  <c r="DG261" i="5"/>
  <c r="CZ261" i="5"/>
  <c r="CW261" i="5"/>
  <c r="F261" i="5"/>
  <c r="E261" i="5"/>
  <c r="D261" i="5"/>
  <c r="DL261" i="5" s="1"/>
  <c r="DJ260" i="5"/>
  <c r="CZ260" i="5"/>
  <c r="F260" i="5"/>
  <c r="E260" i="5"/>
  <c r="DL259" i="5"/>
  <c r="DK259" i="5"/>
  <c r="DJ259" i="5"/>
  <c r="DG259" i="5"/>
  <c r="CZ259" i="5"/>
  <c r="CW259" i="5"/>
  <c r="F259" i="5"/>
  <c r="E259" i="5"/>
  <c r="D259" i="5"/>
  <c r="DJ258" i="5"/>
  <c r="CZ258" i="5"/>
  <c r="F258" i="5"/>
  <c r="E258" i="5"/>
  <c r="DJ257" i="5"/>
  <c r="DH257" i="5"/>
  <c r="DG257" i="5"/>
  <c r="CZ257" i="5"/>
  <c r="CW257" i="5"/>
  <c r="F257" i="5"/>
  <c r="E257" i="5"/>
  <c r="D257" i="5"/>
  <c r="DL257" i="5" s="1"/>
  <c r="DH256" i="5"/>
  <c r="DB256" i="5"/>
  <c r="F256" i="5"/>
  <c r="E256" i="5"/>
  <c r="D256" i="5"/>
  <c r="DL255" i="5"/>
  <c r="DH255" i="5"/>
  <c r="DB255" i="5"/>
  <c r="F255" i="5"/>
  <c r="E255" i="5"/>
  <c r="D255" i="5"/>
  <c r="DL254" i="5"/>
  <c r="DH254" i="5"/>
  <c r="DB254" i="5"/>
  <c r="F254" i="5"/>
  <c r="E254" i="5"/>
  <c r="D254" i="5"/>
  <c r="DL253" i="5"/>
  <c r="DH253" i="5"/>
  <c r="DB253" i="5"/>
  <c r="F253" i="5"/>
  <c r="E253" i="5"/>
  <c r="D253" i="5"/>
  <c r="DL252" i="5"/>
  <c r="DH252" i="5"/>
  <c r="DB252" i="5"/>
  <c r="F252" i="5"/>
  <c r="E252" i="5"/>
  <c r="D252" i="5"/>
  <c r="DL251" i="5"/>
  <c r="DH251" i="5"/>
  <c r="DB251" i="5"/>
  <c r="F251" i="5"/>
  <c r="E251" i="5"/>
  <c r="D251" i="5"/>
  <c r="DL250" i="5"/>
  <c r="DH250" i="5"/>
  <c r="DB250" i="5"/>
  <c r="F250" i="5"/>
  <c r="E250" i="5"/>
  <c r="D250" i="5"/>
  <c r="DL249" i="5"/>
  <c r="DH249" i="5"/>
  <c r="DB249" i="5"/>
  <c r="F249" i="5"/>
  <c r="E249" i="5"/>
  <c r="D249" i="5"/>
  <c r="DL248" i="5"/>
  <c r="DH248" i="5"/>
  <c r="DB248" i="5"/>
  <c r="F248" i="5"/>
  <c r="E248" i="5"/>
  <c r="D248" i="5"/>
  <c r="DH247" i="5"/>
  <c r="F247" i="5"/>
  <c r="D247" i="5" s="1"/>
  <c r="E247" i="5"/>
  <c r="DK246" i="5"/>
  <c r="F246" i="5"/>
  <c r="E246" i="5"/>
  <c r="D246" i="5"/>
  <c r="DB245" i="5"/>
  <c r="F245" i="5"/>
  <c r="D245" i="5" s="1"/>
  <c r="E245" i="5"/>
  <c r="F244" i="5"/>
  <c r="DG244" i="5" s="1"/>
  <c r="E244" i="5"/>
  <c r="D244" i="5" s="1"/>
  <c r="CW243" i="5"/>
  <c r="F243" i="5"/>
  <c r="DG243" i="5" s="1"/>
  <c r="E243" i="5"/>
  <c r="D243" i="5"/>
  <c r="DG242" i="5"/>
  <c r="CW242" i="5"/>
  <c r="F242" i="5"/>
  <c r="E242" i="5"/>
  <c r="D242" i="5"/>
  <c r="DL242" i="5" s="1"/>
  <c r="F241" i="5"/>
  <c r="E241" i="5"/>
  <c r="CY240" i="5"/>
  <c r="F240" i="5"/>
  <c r="DG240" i="5" s="1"/>
  <c r="E240" i="5"/>
  <c r="D240" i="5" s="1"/>
  <c r="DK240" i="5" s="1"/>
  <c r="CW239" i="5"/>
  <c r="F239" i="5"/>
  <c r="DG239" i="5" s="1"/>
  <c r="E239" i="5"/>
  <c r="D239" i="5"/>
  <c r="DJ238" i="5"/>
  <c r="DI238" i="5"/>
  <c r="DA238" i="5"/>
  <c r="CZ238" i="5"/>
  <c r="CW238" i="5"/>
  <c r="F238" i="5"/>
  <c r="DG238" i="5" s="1"/>
  <c r="E238" i="5"/>
  <c r="D238" i="5"/>
  <c r="DJ237" i="5"/>
  <c r="DI237" i="5"/>
  <c r="DA237" i="5"/>
  <c r="CZ237" i="5"/>
  <c r="CW237" i="5"/>
  <c r="F237" i="5"/>
  <c r="DG237" i="5" s="1"/>
  <c r="E237" i="5"/>
  <c r="D237" i="5"/>
  <c r="DJ236" i="5"/>
  <c r="DI236" i="5"/>
  <c r="DA236" i="5"/>
  <c r="CZ236" i="5"/>
  <c r="CW236" i="5"/>
  <c r="F236" i="5"/>
  <c r="DG236" i="5" s="1"/>
  <c r="E236" i="5"/>
  <c r="D236" i="5"/>
  <c r="DJ235" i="5"/>
  <c r="DI235" i="5"/>
  <c r="DA235" i="5"/>
  <c r="CZ235" i="5"/>
  <c r="CW235" i="5"/>
  <c r="F235" i="5"/>
  <c r="DG235" i="5" s="1"/>
  <c r="E235" i="5"/>
  <c r="D235" i="5"/>
  <c r="DJ234" i="5"/>
  <c r="DI234" i="5"/>
  <c r="DA234" i="5"/>
  <c r="CZ234" i="5"/>
  <c r="CW234" i="5"/>
  <c r="F234" i="5"/>
  <c r="DG234" i="5" s="1"/>
  <c r="E234" i="5"/>
  <c r="D234" i="5"/>
  <c r="DJ233" i="5"/>
  <c r="DI233" i="5"/>
  <c r="DA233" i="5"/>
  <c r="CZ233" i="5"/>
  <c r="CW233" i="5"/>
  <c r="F233" i="5"/>
  <c r="DG233" i="5" s="1"/>
  <c r="E233" i="5"/>
  <c r="D233" i="5"/>
  <c r="DJ232" i="5"/>
  <c r="DI232" i="5"/>
  <c r="DA232" i="5"/>
  <c r="CZ232" i="5"/>
  <c r="CW232" i="5"/>
  <c r="F232" i="5"/>
  <c r="DG232" i="5" s="1"/>
  <c r="E232" i="5"/>
  <c r="D232" i="5"/>
  <c r="DJ231" i="5"/>
  <c r="DI231" i="5"/>
  <c r="DA231" i="5"/>
  <c r="CZ231" i="5"/>
  <c r="CW231" i="5"/>
  <c r="F231" i="5"/>
  <c r="DG231" i="5" s="1"/>
  <c r="E231" i="5"/>
  <c r="D231" i="5"/>
  <c r="DJ230" i="5"/>
  <c r="DI230" i="5"/>
  <c r="DA230" i="5"/>
  <c r="CZ230" i="5"/>
  <c r="CW230" i="5"/>
  <c r="F230" i="5"/>
  <c r="DG230" i="5" s="1"/>
  <c r="E230" i="5"/>
  <c r="D230" i="5"/>
  <c r="DJ229" i="5"/>
  <c r="DI229" i="5"/>
  <c r="DA229" i="5"/>
  <c r="CZ229" i="5"/>
  <c r="CW229" i="5"/>
  <c r="F229" i="5"/>
  <c r="DG229" i="5" s="1"/>
  <c r="E229" i="5"/>
  <c r="D229" i="5"/>
  <c r="DJ228" i="5"/>
  <c r="DI228" i="5"/>
  <c r="DA228" i="5"/>
  <c r="CZ228" i="5"/>
  <c r="CW228" i="5"/>
  <c r="F228" i="5"/>
  <c r="DG228" i="5" s="1"/>
  <c r="E228" i="5"/>
  <c r="D228" i="5"/>
  <c r="DJ227" i="5"/>
  <c r="DI227" i="5"/>
  <c r="DA227" i="5"/>
  <c r="CZ227" i="5"/>
  <c r="CW227" i="5"/>
  <c r="F227" i="5"/>
  <c r="DG227" i="5" s="1"/>
  <c r="E227" i="5"/>
  <c r="D227" i="5"/>
  <c r="DJ226" i="5"/>
  <c r="DI226" i="5"/>
  <c r="DA226" i="5"/>
  <c r="CZ226" i="5"/>
  <c r="CW226" i="5"/>
  <c r="F226" i="5"/>
  <c r="DG226" i="5" s="1"/>
  <c r="E226" i="5"/>
  <c r="D226" i="5"/>
  <c r="DJ225" i="5"/>
  <c r="DI225" i="5"/>
  <c r="DA225" i="5"/>
  <c r="CZ225" i="5"/>
  <c r="CW225" i="5"/>
  <c r="F225" i="5"/>
  <c r="DG225" i="5" s="1"/>
  <c r="E225" i="5"/>
  <c r="D225" i="5"/>
  <c r="DJ224" i="5"/>
  <c r="CZ224" i="5"/>
  <c r="F224" i="5"/>
  <c r="E224" i="5"/>
  <c r="DJ223" i="5"/>
  <c r="DI223" i="5"/>
  <c r="DG223" i="5"/>
  <c r="CZ223" i="5"/>
  <c r="CW223" i="5"/>
  <c r="F223" i="5"/>
  <c r="E223" i="5"/>
  <c r="D223" i="5"/>
  <c r="DJ222" i="5"/>
  <c r="DI222" i="5"/>
  <c r="DG222" i="5"/>
  <c r="CZ222" i="5"/>
  <c r="CW222" i="5"/>
  <c r="F222" i="5"/>
  <c r="E222" i="5"/>
  <c r="D222" i="5"/>
  <c r="DK221" i="5"/>
  <c r="DJ221" i="5"/>
  <c r="DA221" i="5"/>
  <c r="CZ221" i="5"/>
  <c r="CW221" i="5"/>
  <c r="F221" i="5"/>
  <c r="D221" i="5" s="1"/>
  <c r="E221" i="5"/>
  <c r="DJ220" i="5"/>
  <c r="CZ220" i="5"/>
  <c r="F220" i="5"/>
  <c r="E220" i="5"/>
  <c r="DJ219" i="5"/>
  <c r="DI219" i="5"/>
  <c r="DG219" i="5"/>
  <c r="CZ219" i="5"/>
  <c r="CW219" i="5"/>
  <c r="F219" i="5"/>
  <c r="E219" i="5"/>
  <c r="D219" i="5"/>
  <c r="F214" i="5"/>
  <c r="E214" i="5"/>
  <c r="D214" i="5" s="1"/>
  <c r="F213" i="5"/>
  <c r="D213" i="5" s="1"/>
  <c r="E213" i="5"/>
  <c r="F212" i="5"/>
  <c r="E212" i="5"/>
  <c r="D212" i="5" s="1"/>
  <c r="F211" i="5"/>
  <c r="D211" i="5" s="1"/>
  <c r="E211" i="5"/>
  <c r="AH206" i="5"/>
  <c r="AD206" i="5"/>
  <c r="AH205" i="5"/>
  <c r="AD205" i="5"/>
  <c r="AD204" i="5"/>
  <c r="F204" i="5"/>
  <c r="E204" i="5"/>
  <c r="D204" i="5" s="1"/>
  <c r="CX204" i="5" s="1"/>
  <c r="DK203" i="5"/>
  <c r="AD203" i="5"/>
  <c r="F203" i="5"/>
  <c r="D203" i="5" s="1"/>
  <c r="E203" i="5"/>
  <c r="AD202" i="5"/>
  <c r="F202" i="5"/>
  <c r="E202" i="5"/>
  <c r="D202" i="5" s="1"/>
  <c r="DJ202" i="5" s="1"/>
  <c r="AD201" i="5"/>
  <c r="F201" i="5"/>
  <c r="D201" i="5" s="1"/>
  <c r="E201" i="5"/>
  <c r="CX196" i="5"/>
  <c r="F196" i="5"/>
  <c r="D196" i="5" s="1"/>
  <c r="E196" i="5"/>
  <c r="DI195" i="5"/>
  <c r="CX195" i="5"/>
  <c r="F195" i="5"/>
  <c r="D195" i="5" s="1"/>
  <c r="DK195" i="5" s="1"/>
  <c r="E195" i="5"/>
  <c r="DL194" i="5"/>
  <c r="DJ194" i="5"/>
  <c r="F194" i="5"/>
  <c r="E194" i="5"/>
  <c r="D194" i="5"/>
  <c r="CX194" i="5" s="1"/>
  <c r="F193" i="5"/>
  <c r="E193" i="5"/>
  <c r="D193" i="5"/>
  <c r="CZ193" i="5" s="1"/>
  <c r="DH192" i="5"/>
  <c r="DB192" i="5"/>
  <c r="F192" i="5"/>
  <c r="D192" i="5" s="1"/>
  <c r="E192" i="5"/>
  <c r="F191" i="5"/>
  <c r="E191" i="5"/>
  <c r="D191" i="5"/>
  <c r="DC191" i="5" s="1"/>
  <c r="F190" i="5"/>
  <c r="D190" i="5" s="1"/>
  <c r="E190" i="5"/>
  <c r="F189" i="5"/>
  <c r="E189" i="5"/>
  <c r="D189" i="5"/>
  <c r="DC189" i="5" s="1"/>
  <c r="CX188" i="5"/>
  <c r="F188" i="5"/>
  <c r="E188" i="5"/>
  <c r="D188" i="5"/>
  <c r="DL187" i="5"/>
  <c r="CX187" i="5"/>
  <c r="F187" i="5"/>
  <c r="D187" i="5" s="1"/>
  <c r="E187" i="5"/>
  <c r="DK186" i="5"/>
  <c r="DI186" i="5"/>
  <c r="CX186" i="5"/>
  <c r="F186" i="5"/>
  <c r="D186" i="5" s="1"/>
  <c r="E186" i="5"/>
  <c r="F185" i="5"/>
  <c r="D185" i="5" s="1"/>
  <c r="E185" i="5"/>
  <c r="F184" i="5"/>
  <c r="E184" i="5"/>
  <c r="D184" i="5"/>
  <c r="DK183" i="5"/>
  <c r="F183" i="5"/>
  <c r="E183" i="5"/>
  <c r="D183" i="5"/>
  <c r="CX183" i="5" s="1"/>
  <c r="CZ182" i="5"/>
  <c r="F182" i="5"/>
  <c r="E182" i="5"/>
  <c r="D182" i="5"/>
  <c r="DC181" i="5"/>
  <c r="F181" i="5"/>
  <c r="E181" i="5"/>
  <c r="D181" i="5"/>
  <c r="F180" i="5"/>
  <c r="E180" i="5"/>
  <c r="D180" i="5"/>
  <c r="CZ180" i="5" s="1"/>
  <c r="F179" i="5"/>
  <c r="D179" i="5" s="1"/>
  <c r="E179" i="5"/>
  <c r="DH178" i="5"/>
  <c r="CX178" i="5"/>
  <c r="F178" i="5"/>
  <c r="D178" i="5" s="1"/>
  <c r="DJ178" i="5" s="1"/>
  <c r="E178" i="5"/>
  <c r="DL177" i="5"/>
  <c r="F177" i="5"/>
  <c r="E177" i="5"/>
  <c r="D177" i="5" s="1"/>
  <c r="AW176" i="5"/>
  <c r="AV176" i="5"/>
  <c r="AU176" i="5"/>
  <c r="AT176" i="5"/>
  <c r="AS176" i="5"/>
  <c r="AR176" i="5"/>
  <c r="AQ176" i="5"/>
  <c r="AP176" i="5"/>
  <c r="AO176" i="5"/>
  <c r="AN176" i="5"/>
  <c r="AM176" i="5"/>
  <c r="AL176" i="5"/>
  <c r="AK176" i="5"/>
  <c r="AJ176" i="5"/>
  <c r="AI176" i="5"/>
  <c r="AH176" i="5"/>
  <c r="AG176" i="5"/>
  <c r="AF176" i="5"/>
  <c r="AE176" i="5"/>
  <c r="AD176" i="5"/>
  <c r="AC176" i="5"/>
  <c r="AB176" i="5"/>
  <c r="AA176" i="5"/>
  <c r="Z176" i="5"/>
  <c r="Y176" i="5"/>
  <c r="X176" i="5"/>
  <c r="W176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E176" i="5" s="1"/>
  <c r="D176" i="5" s="1"/>
  <c r="F176" i="5"/>
  <c r="DK175" i="5"/>
  <c r="DH175" i="5"/>
  <c r="CX175" i="5"/>
  <c r="E175" i="5"/>
  <c r="D175" i="5"/>
  <c r="DM175" i="5" s="1"/>
  <c r="E174" i="5"/>
  <c r="D174" i="5"/>
  <c r="DJ173" i="5"/>
  <c r="DA173" i="5"/>
  <c r="CZ173" i="5"/>
  <c r="E173" i="5"/>
  <c r="D173" i="5" s="1"/>
  <c r="DK172" i="5"/>
  <c r="CZ172" i="5"/>
  <c r="CY172" i="5"/>
  <c r="E172" i="5"/>
  <c r="D172" i="5" s="1"/>
  <c r="DJ171" i="5"/>
  <c r="DI171" i="5"/>
  <c r="E171" i="5"/>
  <c r="D171" i="5" s="1"/>
  <c r="F170" i="5"/>
  <c r="D170" i="5" s="1"/>
  <c r="DC169" i="5"/>
  <c r="DB169" i="5"/>
  <c r="F169" i="5"/>
  <c r="D169" i="5"/>
  <c r="DI168" i="5"/>
  <c r="DB168" i="5"/>
  <c r="F168" i="5"/>
  <c r="D168" i="5" s="1"/>
  <c r="DI167" i="5"/>
  <c r="DH167" i="5"/>
  <c r="F167" i="5"/>
  <c r="D167" i="5" s="1"/>
  <c r="F166" i="5"/>
  <c r="D166" i="5" s="1"/>
  <c r="DC165" i="5"/>
  <c r="DB165" i="5"/>
  <c r="F165" i="5"/>
  <c r="D165" i="5"/>
  <c r="AW164" i="5"/>
  <c r="AV164" i="5"/>
  <c r="AU164" i="5"/>
  <c r="AT164" i="5"/>
  <c r="AS164" i="5"/>
  <c r="AR164" i="5"/>
  <c r="AQ164" i="5"/>
  <c r="AP164" i="5"/>
  <c r="AN164" i="5"/>
  <c r="AL164" i="5"/>
  <c r="AJ164" i="5"/>
  <c r="AH164" i="5"/>
  <c r="AF164" i="5"/>
  <c r="AD164" i="5"/>
  <c r="DK163" i="5"/>
  <c r="CX163" i="5"/>
  <c r="F163" i="5"/>
  <c r="D163" i="5" s="1"/>
  <c r="DA163" i="5" s="1"/>
  <c r="DK162" i="5"/>
  <c r="DH162" i="5"/>
  <c r="CX162" i="5"/>
  <c r="F162" i="5"/>
  <c r="D162" i="5"/>
  <c r="DM162" i="5" s="1"/>
  <c r="F161" i="5"/>
  <c r="D161" i="5" s="1"/>
  <c r="DI160" i="5"/>
  <c r="CY160" i="5"/>
  <c r="CX160" i="5"/>
  <c r="F160" i="5"/>
  <c r="D160" i="5"/>
  <c r="AX155" i="5"/>
  <c r="AW155" i="5"/>
  <c r="AV155" i="5"/>
  <c r="AU155" i="5"/>
  <c r="AT155" i="5"/>
  <c r="AS155" i="5"/>
  <c r="AR155" i="5"/>
  <c r="AQ155" i="5"/>
  <c r="AP155" i="5"/>
  <c r="AO155" i="5"/>
  <c r="AN155" i="5"/>
  <c r="AM155" i="5"/>
  <c r="AL155" i="5"/>
  <c r="AK155" i="5"/>
  <c r="AJ155" i="5"/>
  <c r="AI155" i="5"/>
  <c r="AH155" i="5"/>
  <c r="AG155" i="5"/>
  <c r="AF155" i="5"/>
  <c r="AE155" i="5"/>
  <c r="AD155" i="5"/>
  <c r="AC155" i="5"/>
  <c r="AB155" i="5"/>
  <c r="AA155" i="5"/>
  <c r="Z155" i="5"/>
  <c r="Y155" i="5"/>
  <c r="X155" i="5"/>
  <c r="W155" i="5"/>
  <c r="V155" i="5"/>
  <c r="U155" i="5"/>
  <c r="T155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DJ154" i="5"/>
  <c r="DI154" i="5"/>
  <c r="DG154" i="5"/>
  <c r="CZ154" i="5"/>
  <c r="CW154" i="5"/>
  <c r="F154" i="5"/>
  <c r="E154" i="5"/>
  <c r="D154" i="5" s="1"/>
  <c r="DJ153" i="5"/>
  <c r="DG153" i="5"/>
  <c r="CZ153" i="5"/>
  <c r="CW153" i="5"/>
  <c r="F153" i="5"/>
  <c r="E153" i="5"/>
  <c r="DJ152" i="5"/>
  <c r="DG152" i="5"/>
  <c r="CZ152" i="5"/>
  <c r="CW152" i="5"/>
  <c r="F152" i="5"/>
  <c r="CY152" i="5" s="1"/>
  <c r="E152" i="5"/>
  <c r="DN151" i="5"/>
  <c r="DJ151" i="5"/>
  <c r="DG151" i="5"/>
  <c r="DD151" i="5"/>
  <c r="CZ151" i="5"/>
  <c r="CY151" i="5"/>
  <c r="CW151" i="5"/>
  <c r="F151" i="5"/>
  <c r="E151" i="5"/>
  <c r="D151" i="5" s="1"/>
  <c r="DJ150" i="5"/>
  <c r="DI150" i="5"/>
  <c r="DG150" i="5"/>
  <c r="CZ150" i="5"/>
  <c r="CY150" i="5"/>
  <c r="CW150" i="5"/>
  <c r="F150" i="5"/>
  <c r="E150" i="5"/>
  <c r="D150" i="5" s="1"/>
  <c r="DJ149" i="5"/>
  <c r="DI149" i="5"/>
  <c r="DG149" i="5"/>
  <c r="CZ149" i="5"/>
  <c r="CW149" i="5"/>
  <c r="F149" i="5"/>
  <c r="E149" i="5"/>
  <c r="DJ148" i="5"/>
  <c r="DG148" i="5"/>
  <c r="CZ148" i="5"/>
  <c r="CW148" i="5"/>
  <c r="F148" i="5"/>
  <c r="CY148" i="5" s="1"/>
  <c r="E148" i="5"/>
  <c r="DN147" i="5"/>
  <c r="DJ147" i="5"/>
  <c r="DG147" i="5"/>
  <c r="DD147" i="5"/>
  <c r="CZ147" i="5"/>
  <c r="CY147" i="5"/>
  <c r="CW147" i="5"/>
  <c r="F147" i="5"/>
  <c r="E147" i="5"/>
  <c r="D147" i="5" s="1"/>
  <c r="DJ146" i="5"/>
  <c r="DI146" i="5"/>
  <c r="DG146" i="5"/>
  <c r="CZ146" i="5"/>
  <c r="CW146" i="5"/>
  <c r="F146" i="5"/>
  <c r="E146" i="5"/>
  <c r="E155" i="5" s="1"/>
  <c r="AW141" i="5"/>
  <c r="AV141" i="5"/>
  <c r="AU141" i="5"/>
  <c r="AT141" i="5"/>
  <c r="AS141" i="5"/>
  <c r="AR141" i="5"/>
  <c r="AQ141" i="5"/>
  <c r="AP141" i="5"/>
  <c r="AO141" i="5"/>
  <c r="AN141" i="5"/>
  <c r="AM141" i="5"/>
  <c r="AL141" i="5"/>
  <c r="AK141" i="5"/>
  <c r="AJ141" i="5"/>
  <c r="AI141" i="5"/>
  <c r="AH141" i="5"/>
  <c r="AG141" i="5"/>
  <c r="AF141" i="5"/>
  <c r="AE141" i="5"/>
  <c r="AD141" i="5"/>
  <c r="AC141" i="5"/>
  <c r="AB141" i="5"/>
  <c r="AA141" i="5"/>
  <c r="Z141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CX141" i="5" s="1"/>
  <c r="E141" i="5"/>
  <c r="DJ140" i="5"/>
  <c r="DG140" i="5"/>
  <c r="CZ140" i="5"/>
  <c r="CW140" i="5"/>
  <c r="F140" i="5"/>
  <c r="CX140" i="5" s="1"/>
  <c r="E140" i="5"/>
  <c r="DJ139" i="5"/>
  <c r="DG139" i="5"/>
  <c r="CZ139" i="5"/>
  <c r="CX139" i="5"/>
  <c r="CW139" i="5"/>
  <c r="F139" i="5"/>
  <c r="DH139" i="5" s="1"/>
  <c r="E139" i="5"/>
  <c r="DJ138" i="5"/>
  <c r="DG138" i="5"/>
  <c r="CZ138" i="5"/>
  <c r="CW138" i="5"/>
  <c r="F138" i="5"/>
  <c r="CX138" i="5" s="1"/>
  <c r="E138" i="5"/>
  <c r="DJ137" i="5"/>
  <c r="DG137" i="5"/>
  <c r="CZ137" i="5"/>
  <c r="CX137" i="5"/>
  <c r="CW137" i="5"/>
  <c r="F137" i="5"/>
  <c r="DH137" i="5" s="1"/>
  <c r="E137" i="5"/>
  <c r="DJ136" i="5"/>
  <c r="DG136" i="5"/>
  <c r="CZ136" i="5"/>
  <c r="CW136" i="5"/>
  <c r="F136" i="5"/>
  <c r="CX136" i="5" s="1"/>
  <c r="E136" i="5"/>
  <c r="DJ135" i="5"/>
  <c r="DG135" i="5"/>
  <c r="CZ135" i="5"/>
  <c r="CW135" i="5"/>
  <c r="F135" i="5"/>
  <c r="E135" i="5"/>
  <c r="DM134" i="5"/>
  <c r="DJ134" i="5"/>
  <c r="DH134" i="5"/>
  <c r="DG134" i="5"/>
  <c r="DB134" i="5"/>
  <c r="CZ134" i="5"/>
  <c r="CX134" i="5"/>
  <c r="CW134" i="5"/>
  <c r="F134" i="5"/>
  <c r="E134" i="5"/>
  <c r="D134" i="5"/>
  <c r="DM133" i="5"/>
  <c r="DJ133" i="5"/>
  <c r="DH133" i="5"/>
  <c r="DG133" i="5"/>
  <c r="CZ133" i="5"/>
  <c r="CX133" i="5"/>
  <c r="CW133" i="5"/>
  <c r="F133" i="5"/>
  <c r="E133" i="5"/>
  <c r="D133" i="5" s="1"/>
  <c r="DJ132" i="5"/>
  <c r="DG132" i="5"/>
  <c r="CZ132" i="5"/>
  <c r="CW132" i="5"/>
  <c r="F132" i="5"/>
  <c r="E132" i="5"/>
  <c r="D132" i="5" s="1"/>
  <c r="CY132" i="5" s="1"/>
  <c r="DJ131" i="5"/>
  <c r="DH131" i="5"/>
  <c r="DG131" i="5"/>
  <c r="CZ131" i="5"/>
  <c r="CW131" i="5"/>
  <c r="F131" i="5"/>
  <c r="CX131" i="5" s="1"/>
  <c r="E131" i="5"/>
  <c r="D131" i="5" s="1"/>
  <c r="DJ130" i="5"/>
  <c r="DI130" i="5"/>
  <c r="DH130" i="5"/>
  <c r="DG130" i="5"/>
  <c r="DA130" i="5"/>
  <c r="CZ130" i="5"/>
  <c r="CX130" i="5"/>
  <c r="CW130" i="5"/>
  <c r="F130" i="5"/>
  <c r="E130" i="5"/>
  <c r="D130" i="5"/>
  <c r="DB130" i="5" s="1"/>
  <c r="DJ129" i="5"/>
  <c r="DH129" i="5"/>
  <c r="DG129" i="5"/>
  <c r="DC129" i="5"/>
  <c r="CZ129" i="5"/>
  <c r="CX129" i="5"/>
  <c r="CW129" i="5"/>
  <c r="F129" i="5"/>
  <c r="E129" i="5"/>
  <c r="D129" i="5"/>
  <c r="DJ128" i="5"/>
  <c r="DG128" i="5"/>
  <c r="DD128" i="5"/>
  <c r="CZ128" i="5"/>
  <c r="CW128" i="5"/>
  <c r="F128" i="5"/>
  <c r="DH128" i="5" s="1"/>
  <c r="E128" i="5"/>
  <c r="D128" i="5"/>
  <c r="DN127" i="5"/>
  <c r="DJ127" i="5"/>
  <c r="DG127" i="5"/>
  <c r="DD127" i="5"/>
  <c r="CZ127" i="5"/>
  <c r="CW127" i="5"/>
  <c r="F127" i="5"/>
  <c r="DH127" i="5" s="1"/>
  <c r="E127" i="5"/>
  <c r="D127" i="5"/>
  <c r="DN126" i="5"/>
  <c r="DJ126" i="5"/>
  <c r="DG126" i="5"/>
  <c r="DD126" i="5"/>
  <c r="CZ126" i="5"/>
  <c r="CW126" i="5"/>
  <c r="F126" i="5"/>
  <c r="DH126" i="5" s="1"/>
  <c r="E126" i="5"/>
  <c r="D126" i="5"/>
  <c r="DN125" i="5"/>
  <c r="DJ125" i="5"/>
  <c r="CZ125" i="5"/>
  <c r="F125" i="5"/>
  <c r="E125" i="5"/>
  <c r="D125" i="5" s="1"/>
  <c r="DC125" i="5" s="1"/>
  <c r="DL124" i="5"/>
  <c r="DJ124" i="5"/>
  <c r="DI124" i="5"/>
  <c r="DH124" i="5"/>
  <c r="DB124" i="5"/>
  <c r="DA124" i="5"/>
  <c r="CZ124" i="5"/>
  <c r="CX124" i="5"/>
  <c r="F124" i="5"/>
  <c r="E124" i="5"/>
  <c r="D124" i="5"/>
  <c r="DJ123" i="5"/>
  <c r="CZ123" i="5"/>
  <c r="CY123" i="5"/>
  <c r="F123" i="5"/>
  <c r="E123" i="5"/>
  <c r="D123" i="5" s="1"/>
  <c r="DK123" i="5" s="1"/>
  <c r="DL122" i="5"/>
  <c r="DJ122" i="5"/>
  <c r="DI122" i="5"/>
  <c r="DH122" i="5"/>
  <c r="DB122" i="5"/>
  <c r="CZ122" i="5"/>
  <c r="CX122" i="5"/>
  <c r="F122" i="5"/>
  <c r="E122" i="5"/>
  <c r="D122" i="5"/>
  <c r="DN121" i="5"/>
  <c r="DJ121" i="5"/>
  <c r="DC121" i="5"/>
  <c r="CZ121" i="5"/>
  <c r="F121" i="5"/>
  <c r="E121" i="5"/>
  <c r="D121" i="5" s="1"/>
  <c r="DL120" i="5"/>
  <c r="DJ120" i="5"/>
  <c r="DI120" i="5"/>
  <c r="DH120" i="5"/>
  <c r="DB120" i="5"/>
  <c r="DA120" i="5"/>
  <c r="CZ120" i="5"/>
  <c r="CX120" i="5"/>
  <c r="F120" i="5"/>
  <c r="E120" i="5"/>
  <c r="D120" i="5"/>
  <c r="DJ119" i="5"/>
  <c r="CZ119" i="5"/>
  <c r="CY119" i="5"/>
  <c r="F119" i="5"/>
  <c r="E119" i="5"/>
  <c r="D119" i="5" s="1"/>
  <c r="DK119" i="5" s="1"/>
  <c r="DL118" i="5"/>
  <c r="DJ118" i="5"/>
  <c r="DG118" i="5"/>
  <c r="CZ118" i="5"/>
  <c r="CY118" i="5"/>
  <c r="CW118" i="5"/>
  <c r="F118" i="5"/>
  <c r="CX118" i="5" s="1"/>
  <c r="E118" i="5"/>
  <c r="D118" i="5" s="1"/>
  <c r="DL117" i="5"/>
  <c r="DJ117" i="5"/>
  <c r="DI117" i="5"/>
  <c r="DH117" i="5"/>
  <c r="DB117" i="5"/>
  <c r="DA117" i="5"/>
  <c r="CZ117" i="5"/>
  <c r="CX117" i="5"/>
  <c r="F117" i="5"/>
  <c r="E117" i="5"/>
  <c r="D117" i="5"/>
  <c r="DN116" i="5"/>
  <c r="DK116" i="5"/>
  <c r="DJ116" i="5"/>
  <c r="DG116" i="5"/>
  <c r="DD116" i="5"/>
  <c r="DA116" i="5"/>
  <c r="CZ116" i="5"/>
  <c r="CW116" i="5"/>
  <c r="F116" i="5"/>
  <c r="DH116" i="5" s="1"/>
  <c r="E116" i="5"/>
  <c r="D116" i="5"/>
  <c r="DN115" i="5"/>
  <c r="DK115" i="5"/>
  <c r="DJ115" i="5"/>
  <c r="DG115" i="5"/>
  <c r="DD115" i="5"/>
  <c r="DA115" i="5"/>
  <c r="CZ115" i="5"/>
  <c r="CW115" i="5"/>
  <c r="F115" i="5"/>
  <c r="DH115" i="5" s="1"/>
  <c r="E115" i="5"/>
  <c r="D115" i="5"/>
  <c r="DN114" i="5"/>
  <c r="DK114" i="5"/>
  <c r="DJ114" i="5"/>
  <c r="DG114" i="5"/>
  <c r="DD114" i="5"/>
  <c r="DA114" i="5"/>
  <c r="CZ114" i="5"/>
  <c r="CW114" i="5"/>
  <c r="F114" i="5"/>
  <c r="DH114" i="5" s="1"/>
  <c r="E114" i="5"/>
  <c r="D114" i="5"/>
  <c r="DN113" i="5"/>
  <c r="DK113" i="5"/>
  <c r="DJ113" i="5"/>
  <c r="DG113" i="5"/>
  <c r="DD113" i="5"/>
  <c r="DA113" i="5"/>
  <c r="CZ113" i="5"/>
  <c r="CW113" i="5"/>
  <c r="F113" i="5"/>
  <c r="DH113" i="5" s="1"/>
  <c r="E113" i="5"/>
  <c r="D113" i="5"/>
  <c r="DN112" i="5"/>
  <c r="DK112" i="5"/>
  <c r="DJ112" i="5"/>
  <c r="DG112" i="5"/>
  <c r="DD112" i="5"/>
  <c r="DA112" i="5"/>
  <c r="CZ112" i="5"/>
  <c r="CW112" i="5"/>
  <c r="F112" i="5"/>
  <c r="DH112" i="5" s="1"/>
  <c r="E112" i="5"/>
  <c r="D112" i="5"/>
  <c r="DN111" i="5"/>
  <c r="DK111" i="5"/>
  <c r="DJ111" i="5"/>
  <c r="DG111" i="5"/>
  <c r="DD111" i="5"/>
  <c r="DA111" i="5"/>
  <c r="CZ111" i="5"/>
  <c r="CW111" i="5"/>
  <c r="F111" i="5"/>
  <c r="DH111" i="5" s="1"/>
  <c r="E111" i="5"/>
  <c r="D111" i="5"/>
  <c r="DN110" i="5"/>
  <c r="DK110" i="5"/>
  <c r="DJ110" i="5"/>
  <c r="DG110" i="5"/>
  <c r="DD110" i="5"/>
  <c r="DA110" i="5"/>
  <c r="CZ110" i="5"/>
  <c r="CW110" i="5"/>
  <c r="F110" i="5"/>
  <c r="DH110" i="5" s="1"/>
  <c r="E110" i="5"/>
  <c r="D110" i="5"/>
  <c r="DN109" i="5"/>
  <c r="DK109" i="5"/>
  <c r="DJ109" i="5"/>
  <c r="DG109" i="5"/>
  <c r="DD109" i="5"/>
  <c r="DA109" i="5"/>
  <c r="CZ109" i="5"/>
  <c r="CW109" i="5"/>
  <c r="F109" i="5"/>
  <c r="DH109" i="5" s="1"/>
  <c r="E109" i="5"/>
  <c r="D109" i="5"/>
  <c r="DN108" i="5"/>
  <c r="DK108" i="5"/>
  <c r="DJ108" i="5"/>
  <c r="DG108" i="5"/>
  <c r="DD108" i="5"/>
  <c r="DA108" i="5"/>
  <c r="CZ108" i="5"/>
  <c r="CW108" i="5"/>
  <c r="F108" i="5"/>
  <c r="DH108" i="5" s="1"/>
  <c r="E108" i="5"/>
  <c r="D108" i="5"/>
  <c r="DJ107" i="5"/>
  <c r="DG107" i="5"/>
  <c r="CZ107" i="5"/>
  <c r="CW107" i="5"/>
  <c r="F107" i="5"/>
  <c r="E107" i="5"/>
  <c r="D107" i="5"/>
  <c r="DJ106" i="5"/>
  <c r="DG106" i="5"/>
  <c r="CZ106" i="5"/>
  <c r="CW106" i="5"/>
  <c r="F106" i="5"/>
  <c r="E106" i="5"/>
  <c r="D106" i="5"/>
  <c r="DJ105" i="5"/>
  <c r="DG105" i="5"/>
  <c r="CZ105" i="5"/>
  <c r="CW105" i="5"/>
  <c r="F105" i="5"/>
  <c r="E105" i="5"/>
  <c r="D105" i="5"/>
  <c r="DJ104" i="5"/>
  <c r="DG104" i="5"/>
  <c r="CZ104" i="5"/>
  <c r="CW104" i="5"/>
  <c r="F104" i="5"/>
  <c r="E104" i="5"/>
  <c r="D104" i="5"/>
  <c r="DJ103" i="5"/>
  <c r="DG103" i="5"/>
  <c r="CZ103" i="5"/>
  <c r="CW103" i="5"/>
  <c r="F103" i="5"/>
  <c r="E103" i="5"/>
  <c r="D103" i="5"/>
  <c r="DJ102" i="5"/>
  <c r="DG102" i="5"/>
  <c r="DC102" i="5"/>
  <c r="CZ102" i="5"/>
  <c r="CW102" i="5"/>
  <c r="F102" i="5"/>
  <c r="E102" i="5"/>
  <c r="D102" i="5"/>
  <c r="DJ101" i="5"/>
  <c r="DG101" i="5"/>
  <c r="CZ101" i="5"/>
  <c r="CW101" i="5"/>
  <c r="F101" i="5"/>
  <c r="E101" i="5"/>
  <c r="DJ100" i="5"/>
  <c r="DG100" i="5"/>
  <c r="CZ100" i="5"/>
  <c r="CW100" i="5"/>
  <c r="F100" i="5"/>
  <c r="D100" i="5" s="1"/>
  <c r="E100" i="5"/>
  <c r="DJ99" i="5"/>
  <c r="DG99" i="5"/>
  <c r="CZ99" i="5"/>
  <c r="CW99" i="5"/>
  <c r="F99" i="5"/>
  <c r="E99" i="5"/>
  <c r="D99" i="5"/>
  <c r="DG98" i="5"/>
  <c r="DC98" i="5"/>
  <c r="CX98" i="5"/>
  <c r="CW98" i="5"/>
  <c r="F98" i="5"/>
  <c r="DH98" i="5" s="1"/>
  <c r="E98" i="5"/>
  <c r="D98" i="5" s="1"/>
  <c r="DI98" i="5" s="1"/>
  <c r="DJ97" i="5"/>
  <c r="CZ97" i="5"/>
  <c r="CX97" i="5"/>
  <c r="F97" i="5"/>
  <c r="DH97" i="5" s="1"/>
  <c r="E97" i="5"/>
  <c r="D97" i="5"/>
  <c r="DJ96" i="5"/>
  <c r="DG96" i="5"/>
  <c r="DC96" i="5"/>
  <c r="CZ96" i="5"/>
  <c r="CW96" i="5"/>
  <c r="F96" i="5"/>
  <c r="E96" i="5"/>
  <c r="D96" i="5"/>
  <c r="DJ95" i="5"/>
  <c r="DG95" i="5"/>
  <c r="CZ95" i="5"/>
  <c r="CW95" i="5"/>
  <c r="F95" i="5"/>
  <c r="E95" i="5"/>
  <c r="DJ94" i="5"/>
  <c r="DG94" i="5"/>
  <c r="CZ94" i="5"/>
  <c r="CW94" i="5"/>
  <c r="F94" i="5"/>
  <c r="D94" i="5" s="1"/>
  <c r="E94" i="5"/>
  <c r="DJ93" i="5"/>
  <c r="CZ93" i="5"/>
  <c r="F93" i="5"/>
  <c r="E93" i="5"/>
  <c r="D93" i="5"/>
  <c r="DL92" i="5"/>
  <c r="DJ92" i="5"/>
  <c r="DH92" i="5"/>
  <c r="DG92" i="5"/>
  <c r="DC92" i="5"/>
  <c r="CZ92" i="5"/>
  <c r="CY92" i="5"/>
  <c r="CW92" i="5"/>
  <c r="F92" i="5"/>
  <c r="CX92" i="5" s="1"/>
  <c r="E92" i="5"/>
  <c r="D92" i="5" s="1"/>
  <c r="DJ91" i="5"/>
  <c r="DG91" i="5"/>
  <c r="CZ91" i="5"/>
  <c r="CW91" i="5"/>
  <c r="F91" i="5"/>
  <c r="DH91" i="5" s="1"/>
  <c r="E91" i="5"/>
  <c r="DL90" i="5"/>
  <c r="DJ90" i="5"/>
  <c r="DH90" i="5"/>
  <c r="DG90" i="5"/>
  <c r="DC90" i="5"/>
  <c r="DA90" i="5"/>
  <c r="CZ90" i="5"/>
  <c r="CX90" i="5"/>
  <c r="CW90" i="5"/>
  <c r="F90" i="5"/>
  <c r="E90" i="5"/>
  <c r="D90" i="5" s="1"/>
  <c r="DJ89" i="5"/>
  <c r="DG89" i="5"/>
  <c r="CZ89" i="5"/>
  <c r="CW89" i="5"/>
  <c r="F89" i="5"/>
  <c r="DH89" i="5" s="1"/>
  <c r="E89" i="5"/>
  <c r="DL88" i="5"/>
  <c r="DJ88" i="5"/>
  <c r="DH88" i="5"/>
  <c r="DG88" i="5"/>
  <c r="DC88" i="5"/>
  <c r="DA88" i="5"/>
  <c r="CZ88" i="5"/>
  <c r="CY88" i="5"/>
  <c r="CW88" i="5"/>
  <c r="F88" i="5"/>
  <c r="CX88" i="5" s="1"/>
  <c r="E88" i="5"/>
  <c r="D88" i="5" s="1"/>
  <c r="D83" i="5"/>
  <c r="D82" i="5"/>
  <c r="DL78" i="5"/>
  <c r="DK78" i="5"/>
  <c r="DJ78" i="5"/>
  <c r="DI78" i="5"/>
  <c r="DH78" i="5"/>
  <c r="DG78" i="5"/>
  <c r="DB78" i="5"/>
  <c r="DA78" i="5"/>
  <c r="CZ78" i="5"/>
  <c r="CY78" i="5"/>
  <c r="CX78" i="5"/>
  <c r="CW78" i="5"/>
  <c r="K78" i="5"/>
  <c r="DL77" i="5"/>
  <c r="DK77" i="5"/>
  <c r="DJ77" i="5"/>
  <c r="DI77" i="5"/>
  <c r="DH77" i="5"/>
  <c r="DG77" i="5"/>
  <c r="DB77" i="5"/>
  <c r="DA77" i="5"/>
  <c r="CZ77" i="5"/>
  <c r="CY77" i="5"/>
  <c r="CX77" i="5"/>
  <c r="CW77" i="5"/>
  <c r="K77" i="5" s="1"/>
  <c r="DL76" i="5"/>
  <c r="DK76" i="5"/>
  <c r="DJ76" i="5"/>
  <c r="DI76" i="5"/>
  <c r="DH76" i="5"/>
  <c r="DG76" i="5"/>
  <c r="DB76" i="5"/>
  <c r="DA76" i="5"/>
  <c r="CZ76" i="5"/>
  <c r="CY76" i="5"/>
  <c r="CX76" i="5"/>
  <c r="K76" i="5" s="1"/>
  <c r="CW76" i="5"/>
  <c r="DL75" i="5"/>
  <c r="DK75" i="5"/>
  <c r="DJ75" i="5"/>
  <c r="DI75" i="5"/>
  <c r="DH75" i="5"/>
  <c r="DG75" i="5"/>
  <c r="DB75" i="5"/>
  <c r="DA75" i="5"/>
  <c r="CZ75" i="5"/>
  <c r="CY75" i="5"/>
  <c r="CX75" i="5"/>
  <c r="CW75" i="5"/>
  <c r="DL74" i="5"/>
  <c r="DK74" i="5"/>
  <c r="DJ74" i="5"/>
  <c r="DI74" i="5"/>
  <c r="DH74" i="5"/>
  <c r="DG74" i="5"/>
  <c r="DB74" i="5"/>
  <c r="DA74" i="5"/>
  <c r="CZ74" i="5"/>
  <c r="CY74" i="5"/>
  <c r="CX74" i="5"/>
  <c r="K74" i="5" s="1"/>
  <c r="CW74" i="5"/>
  <c r="DL73" i="5"/>
  <c r="DK73" i="5"/>
  <c r="DJ73" i="5"/>
  <c r="DI73" i="5"/>
  <c r="DH73" i="5"/>
  <c r="DG73" i="5"/>
  <c r="DB73" i="5"/>
  <c r="DA73" i="5"/>
  <c r="CZ73" i="5"/>
  <c r="CY73" i="5"/>
  <c r="CX73" i="5"/>
  <c r="CW73" i="5"/>
  <c r="DL72" i="5"/>
  <c r="DK72" i="5"/>
  <c r="DJ72" i="5"/>
  <c r="DI72" i="5"/>
  <c r="DH72" i="5"/>
  <c r="DG72" i="5"/>
  <c r="DB72" i="5"/>
  <c r="DA72" i="5"/>
  <c r="CZ72" i="5"/>
  <c r="CY72" i="5"/>
  <c r="CX72" i="5"/>
  <c r="CW72" i="5"/>
  <c r="K72" i="5"/>
  <c r="DL71" i="5"/>
  <c r="DK71" i="5"/>
  <c r="DJ71" i="5"/>
  <c r="DI71" i="5"/>
  <c r="DH71" i="5"/>
  <c r="DG71" i="5"/>
  <c r="DB71" i="5"/>
  <c r="DA71" i="5"/>
  <c r="CZ71" i="5"/>
  <c r="CY71" i="5"/>
  <c r="CX71" i="5"/>
  <c r="CW71" i="5"/>
  <c r="K71" i="5" s="1"/>
  <c r="DL70" i="5"/>
  <c r="DK70" i="5"/>
  <c r="DJ70" i="5"/>
  <c r="DI70" i="5"/>
  <c r="DH70" i="5"/>
  <c r="DG70" i="5"/>
  <c r="DB70" i="5"/>
  <c r="DA70" i="5"/>
  <c r="CZ70" i="5"/>
  <c r="CY70" i="5"/>
  <c r="CX70" i="5"/>
  <c r="CW70" i="5"/>
  <c r="K70" i="5"/>
  <c r="DL69" i="5"/>
  <c r="DK69" i="5"/>
  <c r="DJ69" i="5"/>
  <c r="DI69" i="5"/>
  <c r="DH69" i="5"/>
  <c r="DG69" i="5"/>
  <c r="DB69" i="5"/>
  <c r="DA69" i="5"/>
  <c r="CZ69" i="5"/>
  <c r="CY69" i="5"/>
  <c r="CX69" i="5"/>
  <c r="CW69" i="5"/>
  <c r="K69" i="5" s="1"/>
  <c r="DL68" i="5"/>
  <c r="DK68" i="5"/>
  <c r="DJ68" i="5"/>
  <c r="DI68" i="5"/>
  <c r="DH68" i="5"/>
  <c r="DG68" i="5"/>
  <c r="DB68" i="5"/>
  <c r="DA68" i="5"/>
  <c r="CZ68" i="5"/>
  <c r="CY68" i="5"/>
  <c r="CX68" i="5"/>
  <c r="K68" i="5" s="1"/>
  <c r="CW68" i="5"/>
  <c r="DL67" i="5"/>
  <c r="DK67" i="5"/>
  <c r="DJ67" i="5"/>
  <c r="DI67" i="5"/>
  <c r="DH67" i="5"/>
  <c r="DG67" i="5"/>
  <c r="DB67" i="5"/>
  <c r="DA67" i="5"/>
  <c r="CZ67" i="5"/>
  <c r="CY67" i="5"/>
  <c r="CX67" i="5"/>
  <c r="CW67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DJ63" i="5"/>
  <c r="DG63" i="5"/>
  <c r="CZ63" i="5"/>
  <c r="CY63" i="5"/>
  <c r="CW63" i="5"/>
  <c r="F63" i="5"/>
  <c r="E63" i="5"/>
  <c r="D63" i="5"/>
  <c r="DJ62" i="5"/>
  <c r="DG62" i="5"/>
  <c r="CZ62" i="5"/>
  <c r="CW62" i="5"/>
  <c r="F62" i="5"/>
  <c r="E62" i="5"/>
  <c r="E64" i="5" s="1"/>
  <c r="DJ61" i="5"/>
  <c r="DG61" i="5"/>
  <c r="CZ61" i="5"/>
  <c r="CY61" i="5"/>
  <c r="CW61" i="5"/>
  <c r="F61" i="5"/>
  <c r="E61" i="5"/>
  <c r="D61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DK59" i="5"/>
  <c r="DJ59" i="5"/>
  <c r="DI59" i="5"/>
  <c r="DG59" i="5"/>
  <c r="DD59" i="5"/>
  <c r="DB59" i="5"/>
  <c r="CZ59" i="5"/>
  <c r="CX59" i="5"/>
  <c r="CW59" i="5"/>
  <c r="F59" i="5"/>
  <c r="DH59" i="5" s="1"/>
  <c r="E59" i="5"/>
  <c r="D59" i="5" s="1"/>
  <c r="DO58" i="5"/>
  <c r="DJ58" i="5"/>
  <c r="DI58" i="5"/>
  <c r="DG58" i="5"/>
  <c r="CZ58" i="5"/>
  <c r="CX58" i="5"/>
  <c r="CW58" i="5"/>
  <c r="F58" i="5"/>
  <c r="DH58" i="5" s="1"/>
  <c r="E58" i="5"/>
  <c r="D58" i="5" s="1"/>
  <c r="DK58" i="5" s="1"/>
  <c r="DK57" i="5"/>
  <c r="DJ57" i="5"/>
  <c r="DI57" i="5"/>
  <c r="DG57" i="5"/>
  <c r="DD57" i="5"/>
  <c r="DB57" i="5"/>
  <c r="CZ57" i="5"/>
  <c r="CX57" i="5"/>
  <c r="CW57" i="5"/>
  <c r="F57" i="5"/>
  <c r="DH57" i="5" s="1"/>
  <c r="E57" i="5"/>
  <c r="D57" i="5" s="1"/>
  <c r="DO56" i="5"/>
  <c r="DJ56" i="5"/>
  <c r="DI56" i="5"/>
  <c r="DG56" i="5"/>
  <c r="CZ56" i="5"/>
  <c r="CX56" i="5"/>
  <c r="CW56" i="5"/>
  <c r="F56" i="5"/>
  <c r="F60" i="5" s="1"/>
  <c r="E56" i="5"/>
  <c r="D56" i="5" s="1"/>
  <c r="DK56" i="5" s="1"/>
  <c r="DK55" i="5"/>
  <c r="DJ55" i="5"/>
  <c r="DI55" i="5"/>
  <c r="DG55" i="5"/>
  <c r="DD55" i="5"/>
  <c r="DB55" i="5"/>
  <c r="CZ55" i="5"/>
  <c r="CX55" i="5"/>
  <c r="CW55" i="5"/>
  <c r="F55" i="5"/>
  <c r="DH55" i="5" s="1"/>
  <c r="E55" i="5"/>
  <c r="D55" i="5" s="1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DJ53" i="5"/>
  <c r="DG53" i="5"/>
  <c r="CZ53" i="5"/>
  <c r="CW53" i="5"/>
  <c r="F53" i="5"/>
  <c r="CY53" i="5" s="1"/>
  <c r="E53" i="5"/>
  <c r="DN52" i="5"/>
  <c r="DJ52" i="5"/>
  <c r="DG52" i="5"/>
  <c r="CZ52" i="5"/>
  <c r="CY52" i="5"/>
  <c r="CW52" i="5"/>
  <c r="F52" i="5"/>
  <c r="E52" i="5"/>
  <c r="D52" i="5"/>
  <c r="DC52" i="5" s="1"/>
  <c r="DJ51" i="5"/>
  <c r="DG51" i="5"/>
  <c r="CZ51" i="5"/>
  <c r="CW51" i="5"/>
  <c r="F51" i="5"/>
  <c r="CY51" i="5" s="1"/>
  <c r="E51" i="5"/>
  <c r="DN50" i="5"/>
  <c r="DJ50" i="5"/>
  <c r="DG50" i="5"/>
  <c r="CZ50" i="5"/>
  <c r="CY50" i="5"/>
  <c r="CW50" i="5"/>
  <c r="F50" i="5"/>
  <c r="E50" i="5"/>
  <c r="D50" i="5"/>
  <c r="DC50" i="5" s="1"/>
  <c r="DJ49" i="5"/>
  <c r="DG49" i="5"/>
  <c r="CZ49" i="5"/>
  <c r="CW49" i="5"/>
  <c r="F49" i="5"/>
  <c r="CY49" i="5" s="1"/>
  <c r="E49" i="5"/>
  <c r="DN48" i="5"/>
  <c r="DJ48" i="5"/>
  <c r="DG48" i="5"/>
  <c r="CZ48" i="5"/>
  <c r="CY48" i="5"/>
  <c r="CW48" i="5"/>
  <c r="F48" i="5"/>
  <c r="E48" i="5"/>
  <c r="E54" i="5" s="1"/>
  <c r="D48" i="5"/>
  <c r="DC48" i="5" s="1"/>
  <c r="DJ47" i="5"/>
  <c r="DG47" i="5"/>
  <c r="CZ47" i="5"/>
  <c r="CW47" i="5"/>
  <c r="F47" i="5"/>
  <c r="CY47" i="5" s="1"/>
  <c r="E47" i="5"/>
  <c r="AX46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F46" i="5" s="1"/>
  <c r="S46" i="5"/>
  <c r="E46" i="5"/>
  <c r="D46" i="5" s="1"/>
  <c r="DH45" i="5"/>
  <c r="DG45" i="5"/>
  <c r="DA45" i="5"/>
  <c r="CX45" i="5"/>
  <c r="CW45" i="5"/>
  <c r="F45" i="5"/>
  <c r="DI45" i="5" s="1"/>
  <c r="E45" i="5"/>
  <c r="D45" i="5" s="1"/>
  <c r="DM45" i="5" s="1"/>
  <c r="DK44" i="5"/>
  <c r="DJ44" i="5"/>
  <c r="DI44" i="5"/>
  <c r="DG44" i="5"/>
  <c r="DD44" i="5"/>
  <c r="DB44" i="5"/>
  <c r="CZ44" i="5"/>
  <c r="CX44" i="5"/>
  <c r="CW44" i="5"/>
  <c r="F44" i="5"/>
  <c r="DH44" i="5" s="1"/>
  <c r="E44" i="5"/>
  <c r="D44" i="5" s="1"/>
  <c r="DO43" i="5"/>
  <c r="DM43" i="5"/>
  <c r="DI43" i="5"/>
  <c r="DH43" i="5"/>
  <c r="DD43" i="5"/>
  <c r="CY43" i="5"/>
  <c r="CX43" i="5"/>
  <c r="F43" i="5"/>
  <c r="E43" i="5"/>
  <c r="D43" i="5" s="1"/>
  <c r="DH42" i="5"/>
  <c r="DG42" i="5"/>
  <c r="CX42" i="5"/>
  <c r="CW42" i="5"/>
  <c r="F42" i="5"/>
  <c r="DI42" i="5" s="1"/>
  <c r="E42" i="5"/>
  <c r="D42" i="5" s="1"/>
  <c r="DO41" i="5"/>
  <c r="DK41" i="5"/>
  <c r="DJ41" i="5"/>
  <c r="DI41" i="5"/>
  <c r="DG41" i="5"/>
  <c r="DD41" i="5"/>
  <c r="DB41" i="5"/>
  <c r="CZ41" i="5"/>
  <c r="CX41" i="5"/>
  <c r="CW41" i="5"/>
  <c r="F41" i="5"/>
  <c r="DH41" i="5" s="1"/>
  <c r="E41" i="5"/>
  <c r="D41" i="5" s="1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DJ35" i="5"/>
  <c r="DI35" i="5"/>
  <c r="DG35" i="5"/>
  <c r="CZ35" i="5"/>
  <c r="CY35" i="5"/>
  <c r="CW35" i="5"/>
  <c r="F35" i="5"/>
  <c r="E35" i="5"/>
  <c r="D35" i="5"/>
  <c r="DL35" i="5" s="1"/>
  <c r="DJ34" i="5"/>
  <c r="DG34" i="5"/>
  <c r="CZ34" i="5"/>
  <c r="CW34" i="5"/>
  <c r="F34" i="5"/>
  <c r="E34" i="5"/>
  <c r="DJ33" i="5"/>
  <c r="DG33" i="5"/>
  <c r="CZ33" i="5"/>
  <c r="CW33" i="5"/>
  <c r="F33" i="5"/>
  <c r="DI33" i="5" s="1"/>
  <c r="E33" i="5"/>
  <c r="DJ32" i="5"/>
  <c r="DI32" i="5"/>
  <c r="DG32" i="5"/>
  <c r="CZ32" i="5"/>
  <c r="CY32" i="5"/>
  <c r="CW32" i="5"/>
  <c r="F32" i="5"/>
  <c r="E32" i="5"/>
  <c r="D32" i="5"/>
  <c r="DJ31" i="5"/>
  <c r="DI31" i="5"/>
  <c r="DG31" i="5"/>
  <c r="CZ31" i="5"/>
  <c r="CY31" i="5"/>
  <c r="CW31" i="5"/>
  <c r="F31" i="5"/>
  <c r="E31" i="5"/>
  <c r="D31" i="5"/>
  <c r="DL31" i="5" s="1"/>
  <c r="DJ30" i="5"/>
  <c r="DG30" i="5"/>
  <c r="CZ30" i="5"/>
  <c r="CW30" i="5"/>
  <c r="F30" i="5"/>
  <c r="E30" i="5"/>
  <c r="DJ29" i="5"/>
  <c r="DG29" i="5"/>
  <c r="CZ29" i="5"/>
  <c r="CW29" i="5"/>
  <c r="F29" i="5"/>
  <c r="DI29" i="5" s="1"/>
  <c r="E29" i="5"/>
  <c r="DJ28" i="5"/>
  <c r="DI28" i="5"/>
  <c r="DG28" i="5"/>
  <c r="CZ28" i="5"/>
  <c r="CY28" i="5"/>
  <c r="CW28" i="5"/>
  <c r="F28" i="5"/>
  <c r="E28" i="5"/>
  <c r="D28" i="5"/>
  <c r="DJ27" i="5"/>
  <c r="DI27" i="5"/>
  <c r="DG27" i="5"/>
  <c r="CZ27" i="5"/>
  <c r="CY27" i="5"/>
  <c r="CW27" i="5"/>
  <c r="F27" i="5"/>
  <c r="E27" i="5"/>
  <c r="D27" i="5"/>
  <c r="DL27" i="5" s="1"/>
  <c r="DJ26" i="5"/>
  <c r="DG26" i="5"/>
  <c r="CZ26" i="5"/>
  <c r="CW26" i="5"/>
  <c r="F26" i="5"/>
  <c r="E26" i="5"/>
  <c r="DJ25" i="5"/>
  <c r="DG25" i="5"/>
  <c r="CZ25" i="5"/>
  <c r="CW25" i="5"/>
  <c r="F25" i="5"/>
  <c r="DI25" i="5" s="1"/>
  <c r="E25" i="5"/>
  <c r="DJ24" i="5"/>
  <c r="DI24" i="5"/>
  <c r="DG24" i="5"/>
  <c r="CZ24" i="5"/>
  <c r="CY24" i="5"/>
  <c r="CW24" i="5"/>
  <c r="F24" i="5"/>
  <c r="E24" i="5"/>
  <c r="D24" i="5"/>
  <c r="DJ23" i="5"/>
  <c r="DI23" i="5"/>
  <c r="DG23" i="5"/>
  <c r="CZ23" i="5"/>
  <c r="CY23" i="5"/>
  <c r="CW23" i="5"/>
  <c r="F23" i="5"/>
  <c r="E23" i="5"/>
  <c r="D23" i="5"/>
  <c r="DL23" i="5" s="1"/>
  <c r="DJ22" i="5"/>
  <c r="DG22" i="5"/>
  <c r="CZ22" i="5"/>
  <c r="CW22" i="5"/>
  <c r="F22" i="5"/>
  <c r="E22" i="5"/>
  <c r="DJ21" i="5"/>
  <c r="DG21" i="5"/>
  <c r="CZ21" i="5"/>
  <c r="CW21" i="5"/>
  <c r="F21" i="5"/>
  <c r="DI21" i="5" s="1"/>
  <c r="E21" i="5"/>
  <c r="DJ20" i="5"/>
  <c r="DI20" i="5"/>
  <c r="DG20" i="5"/>
  <c r="CZ20" i="5"/>
  <c r="CY20" i="5"/>
  <c r="CW20" i="5"/>
  <c r="F20" i="5"/>
  <c r="E20" i="5"/>
  <c r="D20" i="5"/>
  <c r="DJ19" i="5"/>
  <c r="DI19" i="5"/>
  <c r="DG19" i="5"/>
  <c r="CZ19" i="5"/>
  <c r="CY19" i="5"/>
  <c r="CW19" i="5"/>
  <c r="F19" i="5"/>
  <c r="E19" i="5"/>
  <c r="E36" i="5" s="1"/>
  <c r="D19" i="5"/>
  <c r="DL19" i="5" s="1"/>
  <c r="DJ15" i="5"/>
  <c r="DG15" i="5"/>
  <c r="CZ15" i="5"/>
  <c r="CW15" i="5"/>
  <c r="F15" i="5"/>
  <c r="CY15" i="5" s="1"/>
  <c r="E15" i="5"/>
  <c r="DN14" i="5"/>
  <c r="DJ14" i="5"/>
  <c r="DG14" i="5"/>
  <c r="CZ14" i="5"/>
  <c r="CY14" i="5"/>
  <c r="CW14" i="5"/>
  <c r="F14" i="5"/>
  <c r="E14" i="5"/>
  <c r="D14" i="5"/>
  <c r="DC14" i="5" s="1"/>
  <c r="DJ13" i="5"/>
  <c r="DG13" i="5"/>
  <c r="CZ13" i="5"/>
  <c r="CW13" i="5"/>
  <c r="F13" i="5"/>
  <c r="CY13" i="5" s="1"/>
  <c r="E13" i="5"/>
  <c r="DN12" i="5"/>
  <c r="DJ12" i="5"/>
  <c r="DG12" i="5"/>
  <c r="CZ12" i="5"/>
  <c r="CY12" i="5"/>
  <c r="CW12" i="5"/>
  <c r="F12" i="5"/>
  <c r="E12" i="5"/>
  <c r="D12" i="5"/>
  <c r="DC12" i="5" s="1"/>
  <c r="A5" i="5"/>
  <c r="A4" i="5"/>
  <c r="A3" i="5"/>
  <c r="A2" i="5"/>
  <c r="DL100" i="5" l="1"/>
  <c r="DB100" i="5"/>
  <c r="DN100" i="5"/>
  <c r="DI100" i="5"/>
  <c r="DA100" i="5"/>
  <c r="AX100" i="5" s="1"/>
  <c r="DK100" i="5"/>
  <c r="DD100" i="5"/>
  <c r="CY100" i="5"/>
  <c r="DC100" i="5"/>
  <c r="DM100" i="5"/>
  <c r="DL94" i="5"/>
  <c r="DB94" i="5"/>
  <c r="DK94" i="5"/>
  <c r="DD94" i="5"/>
  <c r="CY94" i="5"/>
  <c r="DN94" i="5"/>
  <c r="DI94" i="5"/>
  <c r="DA94" i="5"/>
  <c r="DC94" i="5"/>
  <c r="DM94" i="5"/>
  <c r="DO20" i="5"/>
  <c r="DE20" i="5"/>
  <c r="DM20" i="5"/>
  <c r="DC20" i="5"/>
  <c r="AY20" i="5" s="1"/>
  <c r="DN20" i="5"/>
  <c r="DH22" i="5"/>
  <c r="CX22" i="5"/>
  <c r="DO24" i="5"/>
  <c r="DE24" i="5"/>
  <c r="DM24" i="5"/>
  <c r="DC24" i="5"/>
  <c r="DN24" i="5"/>
  <c r="DH26" i="5"/>
  <c r="CX26" i="5"/>
  <c r="DO28" i="5"/>
  <c r="DE28" i="5"/>
  <c r="DM28" i="5"/>
  <c r="DC28" i="5"/>
  <c r="DN28" i="5"/>
  <c r="DH30" i="5"/>
  <c r="CX30" i="5"/>
  <c r="DO32" i="5"/>
  <c r="DE32" i="5"/>
  <c r="DM32" i="5"/>
  <c r="DC32" i="5"/>
  <c r="DN32" i="5"/>
  <c r="DH34" i="5"/>
  <c r="CX34" i="5"/>
  <c r="DN42" i="5"/>
  <c r="DD42" i="5"/>
  <c r="DL42" i="5"/>
  <c r="DB42" i="5"/>
  <c r="DO42" i="5"/>
  <c r="DO61" i="5"/>
  <c r="DK61" i="5"/>
  <c r="DB61" i="5"/>
  <c r="DM61" i="5"/>
  <c r="DD61" i="5"/>
  <c r="DE61" i="5"/>
  <c r="DL61" i="5"/>
  <c r="DI62" i="5"/>
  <c r="CX62" i="5"/>
  <c r="DH62" i="5"/>
  <c r="DO63" i="5"/>
  <c r="DK63" i="5"/>
  <c r="DB63" i="5"/>
  <c r="DM63" i="5"/>
  <c r="DD63" i="5"/>
  <c r="DE63" i="5"/>
  <c r="DL63" i="5"/>
  <c r="DL93" i="5"/>
  <c r="DA93" i="5"/>
  <c r="DK93" i="5"/>
  <c r="DC93" i="5"/>
  <c r="DN93" i="5"/>
  <c r="DI93" i="5"/>
  <c r="DM93" i="5"/>
  <c r="DH95" i="5"/>
  <c r="CX95" i="5"/>
  <c r="DN97" i="5"/>
  <c r="DC97" i="5"/>
  <c r="CY97" i="5"/>
  <c r="AX97" i="5" s="1"/>
  <c r="DL97" i="5"/>
  <c r="DB97" i="5"/>
  <c r="DL99" i="5"/>
  <c r="DB99" i="5"/>
  <c r="DN99" i="5"/>
  <c r="DI99" i="5"/>
  <c r="DA99" i="5"/>
  <c r="DK99" i="5"/>
  <c r="DD99" i="5"/>
  <c r="CY99" i="5"/>
  <c r="DM99" i="5"/>
  <c r="DH101" i="5"/>
  <c r="CX101" i="5"/>
  <c r="DL103" i="5"/>
  <c r="DB103" i="5"/>
  <c r="DN103" i="5"/>
  <c r="DI103" i="5"/>
  <c r="DA103" i="5"/>
  <c r="DM103" i="5"/>
  <c r="DK103" i="5"/>
  <c r="DD103" i="5"/>
  <c r="CY103" i="5"/>
  <c r="DL104" i="5"/>
  <c r="DB104" i="5"/>
  <c r="DN104" i="5"/>
  <c r="DI104" i="5"/>
  <c r="DA104" i="5"/>
  <c r="DM104" i="5"/>
  <c r="DK104" i="5"/>
  <c r="DD104" i="5"/>
  <c r="CY104" i="5"/>
  <c r="DL105" i="5"/>
  <c r="DB105" i="5"/>
  <c r="DN105" i="5"/>
  <c r="DI105" i="5"/>
  <c r="DA105" i="5"/>
  <c r="DM105" i="5"/>
  <c r="DK105" i="5"/>
  <c r="DD105" i="5"/>
  <c r="CY105" i="5"/>
  <c r="DL106" i="5"/>
  <c r="DB106" i="5"/>
  <c r="DN106" i="5"/>
  <c r="DI106" i="5"/>
  <c r="DA106" i="5"/>
  <c r="DM106" i="5"/>
  <c r="DK106" i="5"/>
  <c r="DD106" i="5"/>
  <c r="CY106" i="5"/>
  <c r="DM107" i="5"/>
  <c r="DL107" i="5"/>
  <c r="DB107" i="5"/>
  <c r="DI107" i="5"/>
  <c r="DA107" i="5"/>
  <c r="DN107" i="5"/>
  <c r="DK107" i="5"/>
  <c r="DD107" i="5"/>
  <c r="CY107" i="5"/>
  <c r="CX135" i="5"/>
  <c r="DH135" i="5"/>
  <c r="DI12" i="5"/>
  <c r="CX12" i="5"/>
  <c r="DA12" i="5"/>
  <c r="DH12" i="5"/>
  <c r="D13" i="5"/>
  <c r="DI14" i="5"/>
  <c r="CX14" i="5"/>
  <c r="AY14" i="5" s="1"/>
  <c r="DA14" i="5"/>
  <c r="DH14" i="5"/>
  <c r="D15" i="5"/>
  <c r="DH19" i="5"/>
  <c r="CX19" i="5"/>
  <c r="AY19" i="5" s="1"/>
  <c r="DB19" i="5"/>
  <c r="D21" i="5"/>
  <c r="CY21" i="5"/>
  <c r="DH23" i="5"/>
  <c r="CX23" i="5"/>
  <c r="AY23" i="5" s="1"/>
  <c r="DB23" i="5"/>
  <c r="D25" i="5"/>
  <c r="CY25" i="5"/>
  <c r="DH27" i="5"/>
  <c r="CX27" i="5"/>
  <c r="DB27" i="5"/>
  <c r="D29" i="5"/>
  <c r="CY29" i="5"/>
  <c r="DH31" i="5"/>
  <c r="CX31" i="5"/>
  <c r="DB31" i="5"/>
  <c r="AY31" i="5" s="1"/>
  <c r="D33" i="5"/>
  <c r="CY33" i="5"/>
  <c r="DH35" i="5"/>
  <c r="CX35" i="5"/>
  <c r="AY35" i="5" s="1"/>
  <c r="DB35" i="5"/>
  <c r="F36" i="5"/>
  <c r="DA42" i="5"/>
  <c r="AY42" i="5" s="1"/>
  <c r="DL43" i="5"/>
  <c r="DE43" i="5"/>
  <c r="DA43" i="5"/>
  <c r="DN43" i="5"/>
  <c r="DC43" i="5"/>
  <c r="DN44" i="5"/>
  <c r="DE44" i="5"/>
  <c r="DA44" i="5"/>
  <c r="DL44" i="5"/>
  <c r="DC44" i="5"/>
  <c r="DM44" i="5"/>
  <c r="DC45" i="5"/>
  <c r="DK45" i="5"/>
  <c r="D47" i="5"/>
  <c r="CX48" i="5"/>
  <c r="DI48" i="5"/>
  <c r="DA48" i="5"/>
  <c r="DH48" i="5"/>
  <c r="D49" i="5"/>
  <c r="CX50" i="5"/>
  <c r="AY50" i="5" s="1"/>
  <c r="DI50" i="5"/>
  <c r="DA50" i="5"/>
  <c r="DH50" i="5"/>
  <c r="D51" i="5"/>
  <c r="CX52" i="5"/>
  <c r="AY52" i="5" s="1"/>
  <c r="DI52" i="5"/>
  <c r="DA52" i="5"/>
  <c r="DH52" i="5"/>
  <c r="D53" i="5"/>
  <c r="D60" i="5"/>
  <c r="DL55" i="5"/>
  <c r="DC55" i="5"/>
  <c r="DN55" i="5"/>
  <c r="DE55" i="5"/>
  <c r="DA55" i="5"/>
  <c r="DM55" i="5"/>
  <c r="DB56" i="5"/>
  <c r="DL57" i="5"/>
  <c r="DC57" i="5"/>
  <c r="DN57" i="5"/>
  <c r="DE57" i="5"/>
  <c r="DA57" i="5"/>
  <c r="DM57" i="5"/>
  <c r="DB58" i="5"/>
  <c r="DL59" i="5"/>
  <c r="DC59" i="5"/>
  <c r="DN59" i="5"/>
  <c r="DE59" i="5"/>
  <c r="DA59" i="5"/>
  <c r="DM59" i="5"/>
  <c r="DN61" i="5"/>
  <c r="DN63" i="5"/>
  <c r="K73" i="5"/>
  <c r="D89" i="5"/>
  <c r="CX89" i="5"/>
  <c r="DN90" i="5"/>
  <c r="DD90" i="5"/>
  <c r="DK90" i="5"/>
  <c r="DM90" i="5"/>
  <c r="DI90" i="5"/>
  <c r="DB90" i="5"/>
  <c r="CY90" i="5"/>
  <c r="D91" i="5"/>
  <c r="CX91" i="5"/>
  <c r="DN92" i="5"/>
  <c r="DD92" i="5"/>
  <c r="AX92" i="5" s="1"/>
  <c r="DM92" i="5"/>
  <c r="DI92" i="5"/>
  <c r="DB92" i="5"/>
  <c r="DK92" i="5"/>
  <c r="DB93" i="5"/>
  <c r="DH96" i="5"/>
  <c r="CX96" i="5"/>
  <c r="DA97" i="5"/>
  <c r="DK97" i="5"/>
  <c r="DC99" i="5"/>
  <c r="DH102" i="5"/>
  <c r="CX102" i="5"/>
  <c r="DC103" i="5"/>
  <c r="DC104" i="5"/>
  <c r="DC105" i="5"/>
  <c r="DC106" i="5"/>
  <c r="DC107" i="5"/>
  <c r="DJ170" i="5"/>
  <c r="DB170" i="5"/>
  <c r="CX170" i="5"/>
  <c r="DM170" i="5"/>
  <c r="DI170" i="5"/>
  <c r="DA170" i="5"/>
  <c r="DL170" i="5"/>
  <c r="CZ170" i="5"/>
  <c r="DK170" i="5"/>
  <c r="CY170" i="5"/>
  <c r="DH170" i="5"/>
  <c r="DC170" i="5"/>
  <c r="DD19" i="5"/>
  <c r="DH20" i="5"/>
  <c r="CX20" i="5"/>
  <c r="DB20" i="5"/>
  <c r="D22" i="5"/>
  <c r="CY22" i="5"/>
  <c r="DD23" i="5"/>
  <c r="DH24" i="5"/>
  <c r="CX24" i="5"/>
  <c r="DB24" i="5"/>
  <c r="D26" i="5"/>
  <c r="CY26" i="5"/>
  <c r="AY27" i="5"/>
  <c r="DD27" i="5"/>
  <c r="DH28" i="5"/>
  <c r="CX28" i="5"/>
  <c r="DB28" i="5"/>
  <c r="AY28" i="5" s="1"/>
  <c r="D30" i="5"/>
  <c r="CY30" i="5"/>
  <c r="DD31" i="5"/>
  <c r="DH32" i="5"/>
  <c r="CX32" i="5"/>
  <c r="DB32" i="5"/>
  <c r="AY32" i="5" s="1"/>
  <c r="D34" i="5"/>
  <c r="CY34" i="5"/>
  <c r="DD35" i="5"/>
  <c r="DN41" i="5"/>
  <c r="DE41" i="5"/>
  <c r="DA41" i="5"/>
  <c r="DL41" i="5"/>
  <c r="DC41" i="5"/>
  <c r="DM41" i="5"/>
  <c r="DC42" i="5"/>
  <c r="DK42" i="5"/>
  <c r="DB43" i="5"/>
  <c r="DK43" i="5"/>
  <c r="DO44" i="5"/>
  <c r="DE45" i="5"/>
  <c r="DO55" i="5"/>
  <c r="DD56" i="5"/>
  <c r="DO57" i="5"/>
  <c r="DD58" i="5"/>
  <c r="DO59" i="5"/>
  <c r="CX61" i="5"/>
  <c r="AY61" i="5" s="1"/>
  <c r="DI61" i="5"/>
  <c r="DA61" i="5"/>
  <c r="DH61" i="5"/>
  <c r="D62" i="5"/>
  <c r="CY62" i="5"/>
  <c r="CX63" i="5"/>
  <c r="DI63" i="5"/>
  <c r="DA63" i="5"/>
  <c r="AY63" i="5" s="1"/>
  <c r="DH63" i="5"/>
  <c r="K67" i="5"/>
  <c r="K75" i="5"/>
  <c r="DN88" i="5"/>
  <c r="DD88" i="5"/>
  <c r="DM88" i="5"/>
  <c r="DI88" i="5"/>
  <c r="DB88" i="5"/>
  <c r="AX88" i="5" s="1"/>
  <c r="DK88" i="5"/>
  <c r="DA92" i="5"/>
  <c r="DH93" i="5"/>
  <c r="CX93" i="5"/>
  <c r="AX93" i="5" s="1"/>
  <c r="DD93" i="5"/>
  <c r="D95" i="5"/>
  <c r="DD97" i="5"/>
  <c r="DM97" i="5"/>
  <c r="DH99" i="5"/>
  <c r="CX99" i="5"/>
  <c r="D101" i="5"/>
  <c r="DH103" i="5"/>
  <c r="CX103" i="5"/>
  <c r="DK118" i="5"/>
  <c r="DA118" i="5"/>
  <c r="DN118" i="5"/>
  <c r="DD118" i="5"/>
  <c r="DC118" i="5"/>
  <c r="AX118" i="5" s="1"/>
  <c r="DI118" i="5"/>
  <c r="DB118" i="5"/>
  <c r="DM118" i="5"/>
  <c r="DM121" i="5"/>
  <c r="DI121" i="5"/>
  <c r="DB121" i="5"/>
  <c r="DL121" i="5"/>
  <c r="DA121" i="5"/>
  <c r="DK121" i="5"/>
  <c r="CY121" i="5"/>
  <c r="DD121" i="5"/>
  <c r="DN129" i="5"/>
  <c r="DD129" i="5"/>
  <c r="DL129" i="5"/>
  <c r="DA129" i="5"/>
  <c r="DK129" i="5"/>
  <c r="DI129" i="5"/>
  <c r="DB129" i="5"/>
  <c r="DM129" i="5"/>
  <c r="CY129" i="5"/>
  <c r="DN133" i="5"/>
  <c r="DD133" i="5"/>
  <c r="DL133" i="5"/>
  <c r="DA133" i="5"/>
  <c r="AX133" i="5" s="1"/>
  <c r="DK133" i="5"/>
  <c r="DC133" i="5"/>
  <c r="DI133" i="5"/>
  <c r="DB133" i="5"/>
  <c r="CY133" i="5"/>
  <c r="DJ166" i="5"/>
  <c r="DB166" i="5"/>
  <c r="CX166" i="5"/>
  <c r="DM166" i="5"/>
  <c r="DI166" i="5"/>
  <c r="DA166" i="5"/>
  <c r="DL166" i="5"/>
  <c r="CZ166" i="5"/>
  <c r="DK166" i="5"/>
  <c r="CY166" i="5"/>
  <c r="DH166" i="5"/>
  <c r="DC166" i="5"/>
  <c r="DM12" i="5"/>
  <c r="DD12" i="5"/>
  <c r="DO12" i="5"/>
  <c r="DK12" i="5"/>
  <c r="DB12" i="5"/>
  <c r="AY12" i="5" s="1"/>
  <c r="DE12" i="5"/>
  <c r="DL12" i="5"/>
  <c r="CX13" i="5"/>
  <c r="DI13" i="5"/>
  <c r="DH13" i="5"/>
  <c r="DM14" i="5"/>
  <c r="DD14" i="5"/>
  <c r="DO14" i="5"/>
  <c r="DK14" i="5"/>
  <c r="DB14" i="5"/>
  <c r="DE14" i="5"/>
  <c r="DL14" i="5"/>
  <c r="CX15" i="5"/>
  <c r="DI15" i="5"/>
  <c r="DH15" i="5"/>
  <c r="DO19" i="5"/>
  <c r="DE19" i="5"/>
  <c r="DM19" i="5"/>
  <c r="DC19" i="5"/>
  <c r="DN19" i="5"/>
  <c r="DD20" i="5"/>
  <c r="DL20" i="5"/>
  <c r="DH21" i="5"/>
  <c r="CX21" i="5"/>
  <c r="DI22" i="5"/>
  <c r="DO23" i="5"/>
  <c r="DE23" i="5"/>
  <c r="DM23" i="5"/>
  <c r="DC23" i="5"/>
  <c r="DN23" i="5"/>
  <c r="AY24" i="5"/>
  <c r="DD24" i="5"/>
  <c r="DL24" i="5"/>
  <c r="DH25" i="5"/>
  <c r="CX25" i="5"/>
  <c r="DI26" i="5"/>
  <c r="DO27" i="5"/>
  <c r="DE27" i="5"/>
  <c r="DM27" i="5"/>
  <c r="DC27" i="5"/>
  <c r="DN27" i="5"/>
  <c r="DD28" i="5"/>
  <c r="DL28" i="5"/>
  <c r="DH29" i="5"/>
  <c r="CX29" i="5"/>
  <c r="DI30" i="5"/>
  <c r="DO31" i="5"/>
  <c r="DE31" i="5"/>
  <c r="DM31" i="5"/>
  <c r="DC31" i="5"/>
  <c r="DN31" i="5"/>
  <c r="DD32" i="5"/>
  <c r="DL32" i="5"/>
  <c r="DH33" i="5"/>
  <c r="CX33" i="5"/>
  <c r="DI34" i="5"/>
  <c r="DO35" i="5"/>
  <c r="DE35" i="5"/>
  <c r="DM35" i="5"/>
  <c r="DC35" i="5"/>
  <c r="DN35" i="5"/>
  <c r="DE42" i="5"/>
  <c r="DM42" i="5"/>
  <c r="DN45" i="5"/>
  <c r="DD45" i="5"/>
  <c r="DL45" i="5"/>
  <c r="DB45" i="5"/>
  <c r="DO45" i="5"/>
  <c r="DI47" i="5"/>
  <c r="CX47" i="5"/>
  <c r="DH47" i="5"/>
  <c r="DO48" i="5"/>
  <c r="DK48" i="5"/>
  <c r="DB48" i="5"/>
  <c r="DM48" i="5"/>
  <c r="DD48" i="5"/>
  <c r="DE48" i="5"/>
  <c r="AY48" i="5" s="1"/>
  <c r="DL48" i="5"/>
  <c r="DI49" i="5"/>
  <c r="CX49" i="5"/>
  <c r="DH49" i="5"/>
  <c r="DO50" i="5"/>
  <c r="DK50" i="5"/>
  <c r="DB50" i="5"/>
  <c r="DM50" i="5"/>
  <c r="DD50" i="5"/>
  <c r="DE50" i="5"/>
  <c r="DL50" i="5"/>
  <c r="DI51" i="5"/>
  <c r="CX51" i="5"/>
  <c r="DH51" i="5"/>
  <c r="DO52" i="5"/>
  <c r="DK52" i="5"/>
  <c r="DB52" i="5"/>
  <c r="DM52" i="5"/>
  <c r="DD52" i="5"/>
  <c r="DE52" i="5"/>
  <c r="DL52" i="5"/>
  <c r="DI53" i="5"/>
  <c r="CX53" i="5"/>
  <c r="DH53" i="5"/>
  <c r="DN56" i="5"/>
  <c r="DE56" i="5"/>
  <c r="DA56" i="5"/>
  <c r="DL56" i="5"/>
  <c r="DC56" i="5"/>
  <c r="DM56" i="5"/>
  <c r="DN58" i="5"/>
  <c r="DE58" i="5"/>
  <c r="DA58" i="5"/>
  <c r="DL58" i="5"/>
  <c r="DC58" i="5"/>
  <c r="DM58" i="5"/>
  <c r="E60" i="5"/>
  <c r="DC61" i="5"/>
  <c r="DC63" i="5"/>
  <c r="F64" i="5"/>
  <c r="D64" i="5" s="1"/>
  <c r="AX90" i="5"/>
  <c r="CY93" i="5"/>
  <c r="DH94" i="5"/>
  <c r="CX94" i="5"/>
  <c r="AX94" i="5" s="1"/>
  <c r="DL96" i="5"/>
  <c r="DB96" i="5"/>
  <c r="DK96" i="5"/>
  <c r="DD96" i="5"/>
  <c r="CY96" i="5"/>
  <c r="DN96" i="5"/>
  <c r="DI96" i="5"/>
  <c r="DA96" i="5"/>
  <c r="AX96" i="5" s="1"/>
  <c r="DM96" i="5"/>
  <c r="DI97" i="5"/>
  <c r="DL98" i="5"/>
  <c r="DA98" i="5"/>
  <c r="DN98" i="5"/>
  <c r="DB98" i="5"/>
  <c r="DK98" i="5"/>
  <c r="DD98" i="5"/>
  <c r="CY98" i="5"/>
  <c r="AX98" i="5" s="1"/>
  <c r="DM98" i="5"/>
  <c r="AX99" i="5"/>
  <c r="DH100" i="5"/>
  <c r="CX100" i="5"/>
  <c r="DL102" i="5"/>
  <c r="DB102" i="5"/>
  <c r="DN102" i="5"/>
  <c r="DI102" i="5"/>
  <c r="DA102" i="5"/>
  <c r="AX102" i="5" s="1"/>
  <c r="DK102" i="5"/>
  <c r="DD102" i="5"/>
  <c r="CY102" i="5"/>
  <c r="DM102" i="5"/>
  <c r="AX103" i="5"/>
  <c r="AX107" i="5"/>
  <c r="DM125" i="5"/>
  <c r="DI125" i="5"/>
  <c r="DB125" i="5"/>
  <c r="DL125" i="5"/>
  <c r="DA125" i="5"/>
  <c r="DK125" i="5"/>
  <c r="CY125" i="5"/>
  <c r="DD125" i="5"/>
  <c r="DN131" i="5"/>
  <c r="DD131" i="5"/>
  <c r="DC131" i="5"/>
  <c r="CY131" i="5"/>
  <c r="DM131" i="5"/>
  <c r="DI131" i="5"/>
  <c r="DB131" i="5"/>
  <c r="DL131" i="5"/>
  <c r="DA131" i="5"/>
  <c r="DK131" i="5"/>
  <c r="DK161" i="5"/>
  <c r="DC161" i="5"/>
  <c r="CX161" i="5"/>
  <c r="DJ161" i="5"/>
  <c r="DA161" i="5"/>
  <c r="CZ161" i="5"/>
  <c r="DM161" i="5"/>
  <c r="CY161" i="5"/>
  <c r="DI161" i="5"/>
  <c r="DH161" i="5"/>
  <c r="DH153" i="5"/>
  <c r="CX153" i="5"/>
  <c r="CY153" i="5"/>
  <c r="DL154" i="5"/>
  <c r="DB154" i="5"/>
  <c r="DK154" i="5"/>
  <c r="DA154" i="5"/>
  <c r="DM154" i="5"/>
  <c r="DD154" i="5"/>
  <c r="DC154" i="5"/>
  <c r="DN154" i="5"/>
  <c r="DK174" i="5"/>
  <c r="DC174" i="5"/>
  <c r="CX174" i="5"/>
  <c r="DJ174" i="5"/>
  <c r="DA174" i="5"/>
  <c r="CZ174" i="5"/>
  <c r="DM174" i="5"/>
  <c r="CY174" i="5"/>
  <c r="DK184" i="5"/>
  <c r="DC184" i="5"/>
  <c r="CY184" i="5"/>
  <c r="DM184" i="5"/>
  <c r="DI184" i="5"/>
  <c r="DA184" i="5"/>
  <c r="DH184" i="5"/>
  <c r="DB184" i="5"/>
  <c r="DL184" i="5"/>
  <c r="DJ184" i="5"/>
  <c r="CZ184" i="5"/>
  <c r="CX201" i="5"/>
  <c r="AH201" i="5" s="1"/>
  <c r="DJ201" i="5"/>
  <c r="CZ201" i="5"/>
  <c r="DK201" i="5"/>
  <c r="D220" i="5"/>
  <c r="DG220" i="5"/>
  <c r="CW220" i="5"/>
  <c r="DI244" i="5"/>
  <c r="DA244" i="5"/>
  <c r="DL244" i="5"/>
  <c r="DB244" i="5"/>
  <c r="DH244" i="5"/>
  <c r="CX244" i="5"/>
  <c r="CY244" i="5"/>
  <c r="DK244" i="5"/>
  <c r="CY41" i="5"/>
  <c r="AY41" i="5" s="1"/>
  <c r="CY44" i="5"/>
  <c r="CY56" i="5"/>
  <c r="AY56" i="5" s="1"/>
  <c r="DH56" i="5"/>
  <c r="CY58" i="5"/>
  <c r="AY58" i="5" s="1"/>
  <c r="DH118" i="5"/>
  <c r="CX121" i="5"/>
  <c r="DH121" i="5"/>
  <c r="DK122" i="5"/>
  <c r="DD122" i="5"/>
  <c r="DN122" i="5"/>
  <c r="DC122" i="5"/>
  <c r="CY122" i="5"/>
  <c r="DM122" i="5"/>
  <c r="CX125" i="5"/>
  <c r="DH125" i="5"/>
  <c r="DM126" i="5"/>
  <c r="DI126" i="5"/>
  <c r="DC126" i="5"/>
  <c r="CY126" i="5"/>
  <c r="DL126" i="5"/>
  <c r="DB126" i="5"/>
  <c r="DM127" i="5"/>
  <c r="DI127" i="5"/>
  <c r="DC127" i="5"/>
  <c r="CY127" i="5"/>
  <c r="DL127" i="5"/>
  <c r="DB127" i="5"/>
  <c r="DN128" i="5"/>
  <c r="DM128" i="5"/>
  <c r="DI128" i="5"/>
  <c r="DC128" i="5"/>
  <c r="CY128" i="5"/>
  <c r="DL128" i="5"/>
  <c r="DB128" i="5"/>
  <c r="AX130" i="5"/>
  <c r="DN134" i="5"/>
  <c r="DD134" i="5"/>
  <c r="DK134" i="5"/>
  <c r="DC134" i="5"/>
  <c r="CY134" i="5"/>
  <c r="DL134" i="5"/>
  <c r="D136" i="5"/>
  <c r="D138" i="5"/>
  <c r="D140" i="5"/>
  <c r="DH146" i="5"/>
  <c r="CX146" i="5"/>
  <c r="DL147" i="5"/>
  <c r="DB147" i="5"/>
  <c r="DK147" i="5"/>
  <c r="DA147" i="5"/>
  <c r="DC147" i="5"/>
  <c r="DM147" i="5"/>
  <c r="DH154" i="5"/>
  <c r="CX154" i="5"/>
  <c r="F155" i="5"/>
  <c r="DM177" i="5"/>
  <c r="DI177" i="5"/>
  <c r="DA177" i="5"/>
  <c r="DK177" i="5"/>
  <c r="DC177" i="5"/>
  <c r="DH177" i="5"/>
  <c r="CX177" i="5"/>
  <c r="DB177" i="5"/>
  <c r="CZ177" i="5"/>
  <c r="CY177" i="5"/>
  <c r="DM190" i="5"/>
  <c r="DC190" i="5"/>
  <c r="DK190" i="5"/>
  <c r="DA190" i="5"/>
  <c r="DH190" i="5"/>
  <c r="DB190" i="5"/>
  <c r="DL190" i="5"/>
  <c r="CX190" i="5"/>
  <c r="DJ196" i="5"/>
  <c r="DA196" i="5"/>
  <c r="DM196" i="5"/>
  <c r="DH196" i="5"/>
  <c r="CY196" i="5"/>
  <c r="DC196" i="5"/>
  <c r="CZ196" i="5"/>
  <c r="DK196" i="5"/>
  <c r="DI196" i="5"/>
  <c r="D224" i="5"/>
  <c r="DG224" i="5"/>
  <c r="CW224" i="5"/>
  <c r="DG241" i="5"/>
  <c r="CW241" i="5"/>
  <c r="D241" i="5"/>
  <c r="DH104" i="5"/>
  <c r="CX104" i="5"/>
  <c r="AX104" i="5" s="1"/>
  <c r="DH105" i="5"/>
  <c r="CX105" i="5"/>
  <c r="AX105" i="5" s="1"/>
  <c r="DH106" i="5"/>
  <c r="CX106" i="5"/>
  <c r="AX106" i="5" s="1"/>
  <c r="DH107" i="5"/>
  <c r="CX107" i="5"/>
  <c r="DM119" i="5"/>
  <c r="DI119" i="5"/>
  <c r="DB119" i="5"/>
  <c r="DL119" i="5"/>
  <c r="DA119" i="5"/>
  <c r="DC119" i="5"/>
  <c r="DN119" i="5"/>
  <c r="DM123" i="5"/>
  <c r="DI123" i="5"/>
  <c r="DB123" i="5"/>
  <c r="DL123" i="5"/>
  <c r="DA123" i="5"/>
  <c r="DC123" i="5"/>
  <c r="DN123" i="5"/>
  <c r="DN130" i="5"/>
  <c r="DD130" i="5"/>
  <c r="DK130" i="5"/>
  <c r="DC130" i="5"/>
  <c r="CY130" i="5"/>
  <c r="DL130" i="5"/>
  <c r="AX131" i="5"/>
  <c r="DN132" i="5"/>
  <c r="DD132" i="5"/>
  <c r="DM132" i="5"/>
  <c r="DI132" i="5"/>
  <c r="DB132" i="5"/>
  <c r="DL132" i="5"/>
  <c r="DA132" i="5"/>
  <c r="DK132" i="5"/>
  <c r="DH149" i="5"/>
  <c r="CX149" i="5"/>
  <c r="CY149" i="5"/>
  <c r="DL150" i="5"/>
  <c r="DB150" i="5"/>
  <c r="DK150" i="5"/>
  <c r="DA150" i="5"/>
  <c r="DM150" i="5"/>
  <c r="DD150" i="5"/>
  <c r="DC150" i="5"/>
  <c r="DN150" i="5"/>
  <c r="DI153" i="5"/>
  <c r="DH174" i="5"/>
  <c r="DM179" i="5"/>
  <c r="DI179" i="5"/>
  <c r="DA179" i="5"/>
  <c r="DK179" i="5"/>
  <c r="DC179" i="5"/>
  <c r="CY179" i="5"/>
  <c r="DL179" i="5"/>
  <c r="CZ179" i="5"/>
  <c r="DJ179" i="5"/>
  <c r="CX179" i="5"/>
  <c r="DH179" i="5"/>
  <c r="DM185" i="5"/>
  <c r="DH185" i="5"/>
  <c r="CY185" i="5"/>
  <c r="DJ185" i="5"/>
  <c r="DA185" i="5"/>
  <c r="DC185" i="5"/>
  <c r="CZ185" i="5"/>
  <c r="DI185" i="5"/>
  <c r="CX185" i="5"/>
  <c r="DH191" i="5"/>
  <c r="DM191" i="5"/>
  <c r="DA191" i="5"/>
  <c r="DK191" i="5"/>
  <c r="CX191" i="5"/>
  <c r="AX191" i="5" s="1"/>
  <c r="DK193" i="5"/>
  <c r="DC193" i="5"/>
  <c r="CY193" i="5"/>
  <c r="DM193" i="5"/>
  <c r="DI193" i="5"/>
  <c r="DA193" i="5"/>
  <c r="DJ193" i="5"/>
  <c r="CX193" i="5"/>
  <c r="AX193" i="5" s="1"/>
  <c r="DH193" i="5"/>
  <c r="DL193" i="5"/>
  <c r="DB193" i="5"/>
  <c r="AX196" i="5"/>
  <c r="DK202" i="5"/>
  <c r="CZ202" i="5"/>
  <c r="CX202" i="5"/>
  <c r="AH202" i="5" s="1"/>
  <c r="CZ204" i="5"/>
  <c r="AH204" i="5" s="1"/>
  <c r="DK204" i="5"/>
  <c r="DJ204" i="5"/>
  <c r="DK284" i="5"/>
  <c r="CY284" i="5"/>
  <c r="DI284" i="5"/>
  <c r="DA284" i="5"/>
  <c r="DH284" i="5"/>
  <c r="DL284" i="5"/>
  <c r="CX284" i="5"/>
  <c r="DB284" i="5"/>
  <c r="AY298" i="5"/>
  <c r="CY42" i="5"/>
  <c r="CY45" i="5"/>
  <c r="AY45" i="5" s="1"/>
  <c r="CY55" i="5"/>
  <c r="CY57" i="5"/>
  <c r="AY57" i="5" s="1"/>
  <c r="CY59" i="5"/>
  <c r="DM108" i="5"/>
  <c r="DI108" i="5"/>
  <c r="DC108" i="5"/>
  <c r="CY108" i="5"/>
  <c r="DL108" i="5"/>
  <c r="DB108" i="5"/>
  <c r="DM109" i="5"/>
  <c r="DI109" i="5"/>
  <c r="DC109" i="5"/>
  <c r="CY109" i="5"/>
  <c r="DL109" i="5"/>
  <c r="DB109" i="5"/>
  <c r="DM110" i="5"/>
  <c r="DI110" i="5"/>
  <c r="DC110" i="5"/>
  <c r="CY110" i="5"/>
  <c r="DL110" i="5"/>
  <c r="DB110" i="5"/>
  <c r="DM111" i="5"/>
  <c r="DI111" i="5"/>
  <c r="DC111" i="5"/>
  <c r="CY111" i="5"/>
  <c r="DL111" i="5"/>
  <c r="DB111" i="5"/>
  <c r="DM112" i="5"/>
  <c r="DI112" i="5"/>
  <c r="DC112" i="5"/>
  <c r="CY112" i="5"/>
  <c r="DL112" i="5"/>
  <c r="DB112" i="5"/>
  <c r="DM113" i="5"/>
  <c r="DI113" i="5"/>
  <c r="DC113" i="5"/>
  <c r="CY113" i="5"/>
  <c r="DL113" i="5"/>
  <c r="DB113" i="5"/>
  <c r="DM114" i="5"/>
  <c r="DI114" i="5"/>
  <c r="DC114" i="5"/>
  <c r="CY114" i="5"/>
  <c r="DL114" i="5"/>
  <c r="DB114" i="5"/>
  <c r="DM115" i="5"/>
  <c r="DI115" i="5"/>
  <c r="DC115" i="5"/>
  <c r="CY115" i="5"/>
  <c r="DL115" i="5"/>
  <c r="DB115" i="5"/>
  <c r="DM116" i="5"/>
  <c r="DI116" i="5"/>
  <c r="DC116" i="5"/>
  <c r="CY116" i="5"/>
  <c r="DL116" i="5"/>
  <c r="DB116" i="5"/>
  <c r="DK117" i="5"/>
  <c r="DD117" i="5"/>
  <c r="DN117" i="5"/>
  <c r="DC117" i="5"/>
  <c r="CY117" i="5"/>
  <c r="DM117" i="5"/>
  <c r="CX119" i="5"/>
  <c r="DH119" i="5"/>
  <c r="DD119" i="5"/>
  <c r="DK120" i="5"/>
  <c r="DD120" i="5"/>
  <c r="DN120" i="5"/>
  <c r="DC120" i="5"/>
  <c r="CY120" i="5"/>
  <c r="DM120" i="5"/>
  <c r="DA122" i="5"/>
  <c r="CX123" i="5"/>
  <c r="DH123" i="5"/>
  <c r="DD123" i="5"/>
  <c r="DK124" i="5"/>
  <c r="DD124" i="5"/>
  <c r="DN124" i="5"/>
  <c r="DC124" i="5"/>
  <c r="CY124" i="5"/>
  <c r="AX124" i="5" s="1"/>
  <c r="DM124" i="5"/>
  <c r="DA126" i="5"/>
  <c r="DK126" i="5"/>
  <c r="DA127" i="5"/>
  <c r="DK127" i="5"/>
  <c r="DA128" i="5"/>
  <c r="DK128" i="5"/>
  <c r="DM130" i="5"/>
  <c r="CX132" i="5"/>
  <c r="DH132" i="5"/>
  <c r="DC132" i="5"/>
  <c r="DA134" i="5"/>
  <c r="AX134" i="5" s="1"/>
  <c r="DI134" i="5"/>
  <c r="D135" i="5"/>
  <c r="DH136" i="5"/>
  <c r="DH138" i="5"/>
  <c r="DH140" i="5"/>
  <c r="CY146" i="5"/>
  <c r="DH150" i="5"/>
  <c r="CX150" i="5"/>
  <c r="AY150" i="5" s="1"/>
  <c r="DL151" i="5"/>
  <c r="DB151" i="5"/>
  <c r="DK151" i="5"/>
  <c r="DA151" i="5"/>
  <c r="DC151" i="5"/>
  <c r="DM151" i="5"/>
  <c r="CY154" i="5"/>
  <c r="DM165" i="5"/>
  <c r="DI165" i="5"/>
  <c r="DA165" i="5"/>
  <c r="DL165" i="5"/>
  <c r="DH165" i="5"/>
  <c r="CZ165" i="5"/>
  <c r="DK165" i="5"/>
  <c r="CY165" i="5"/>
  <c r="DJ165" i="5"/>
  <c r="CX165" i="5"/>
  <c r="DK167" i="5"/>
  <c r="DC167" i="5"/>
  <c r="CY167" i="5"/>
  <c r="DJ167" i="5"/>
  <c r="DB167" i="5"/>
  <c r="CX167" i="5"/>
  <c r="DM167" i="5"/>
  <c r="DA167" i="5"/>
  <c r="DL167" i="5"/>
  <c r="CZ167" i="5"/>
  <c r="DL168" i="5"/>
  <c r="DH168" i="5"/>
  <c r="CZ168" i="5"/>
  <c r="DK168" i="5"/>
  <c r="DC168" i="5"/>
  <c r="CY168" i="5"/>
  <c r="DM168" i="5"/>
  <c r="DA168" i="5"/>
  <c r="DJ168" i="5"/>
  <c r="CX168" i="5"/>
  <c r="DM169" i="5"/>
  <c r="DI169" i="5"/>
  <c r="DA169" i="5"/>
  <c r="DL169" i="5"/>
  <c r="DH169" i="5"/>
  <c r="CZ169" i="5"/>
  <c r="DK169" i="5"/>
  <c r="CY169" i="5"/>
  <c r="DJ169" i="5"/>
  <c r="CX169" i="5"/>
  <c r="DM171" i="5"/>
  <c r="DH171" i="5"/>
  <c r="CY171" i="5"/>
  <c r="DK171" i="5"/>
  <c r="DC171" i="5"/>
  <c r="CX171" i="5"/>
  <c r="DA171" i="5"/>
  <c r="CZ171" i="5"/>
  <c r="DJ172" i="5"/>
  <c r="DB172" i="5"/>
  <c r="CX172" i="5"/>
  <c r="DM172" i="5"/>
  <c r="DI172" i="5"/>
  <c r="DA172" i="5"/>
  <c r="DH172" i="5"/>
  <c r="DC172" i="5"/>
  <c r="DL172" i="5"/>
  <c r="DI174" i="5"/>
  <c r="DJ177" i="5"/>
  <c r="DB179" i="5"/>
  <c r="DM181" i="5"/>
  <c r="DH181" i="5"/>
  <c r="CY181" i="5"/>
  <c r="DJ181" i="5"/>
  <c r="DA181" i="5"/>
  <c r="DK181" i="5"/>
  <c r="CX181" i="5"/>
  <c r="AX181" i="5" s="1"/>
  <c r="DI181" i="5"/>
  <c r="CZ181" i="5"/>
  <c r="DM182" i="5"/>
  <c r="DI182" i="5"/>
  <c r="DA182" i="5"/>
  <c r="DK182" i="5"/>
  <c r="DC182" i="5"/>
  <c r="CY182" i="5"/>
  <c r="DJ182" i="5"/>
  <c r="CX182" i="5"/>
  <c r="DH182" i="5"/>
  <c r="DL182" i="5"/>
  <c r="DB182" i="5"/>
  <c r="CX184" i="5"/>
  <c r="DK185" i="5"/>
  <c r="DB222" i="5"/>
  <c r="CX222" i="5"/>
  <c r="DL222" i="5"/>
  <c r="DH222" i="5"/>
  <c r="DK222" i="5"/>
  <c r="DA222" i="5"/>
  <c r="CY222" i="5"/>
  <c r="AY222" i="5" s="1"/>
  <c r="DL243" i="5"/>
  <c r="CX243" i="5"/>
  <c r="DK243" i="5"/>
  <c r="DA243" i="5"/>
  <c r="DI243" i="5"/>
  <c r="CY243" i="5"/>
  <c r="DB243" i="5"/>
  <c r="DH243" i="5"/>
  <c r="CX108" i="5"/>
  <c r="AX108" i="5" s="1"/>
  <c r="CX109" i="5"/>
  <c r="CX110" i="5"/>
  <c r="CX111" i="5"/>
  <c r="CX112" i="5"/>
  <c r="AX112" i="5" s="1"/>
  <c r="CX113" i="5"/>
  <c r="CX114" i="5"/>
  <c r="CX115" i="5"/>
  <c r="CX116" i="5"/>
  <c r="AX116" i="5" s="1"/>
  <c r="CX126" i="5"/>
  <c r="CX127" i="5"/>
  <c r="CX128" i="5"/>
  <c r="AX132" i="5"/>
  <c r="D137" i="5"/>
  <c r="D139" i="5"/>
  <c r="D141" i="5"/>
  <c r="DH147" i="5"/>
  <c r="CX147" i="5"/>
  <c r="AY147" i="5" s="1"/>
  <c r="DI147" i="5"/>
  <c r="D148" i="5"/>
  <c r="DH151" i="5"/>
  <c r="CX151" i="5"/>
  <c r="AY151" i="5" s="1"/>
  <c r="DI151" i="5"/>
  <c r="D152" i="5"/>
  <c r="DK160" i="5"/>
  <c r="DA160" i="5"/>
  <c r="DJ160" i="5"/>
  <c r="CZ160" i="5"/>
  <c r="AX160" i="5" s="1"/>
  <c r="DH160" i="5"/>
  <c r="CY162" i="5"/>
  <c r="AX162" i="5" s="1"/>
  <c r="F164" i="5"/>
  <c r="D164" i="5" s="1"/>
  <c r="DM173" i="5"/>
  <c r="DH173" i="5"/>
  <c r="CY173" i="5"/>
  <c r="DK173" i="5"/>
  <c r="DC173" i="5"/>
  <c r="CX173" i="5"/>
  <c r="DI173" i="5"/>
  <c r="CY175" i="5"/>
  <c r="AX175" i="5" s="1"/>
  <c r="DJ186" i="5"/>
  <c r="DA186" i="5"/>
  <c r="DM186" i="5"/>
  <c r="DH186" i="5"/>
  <c r="CY186" i="5"/>
  <c r="DC186" i="5"/>
  <c r="CZ186" i="5"/>
  <c r="AX186" i="5" s="1"/>
  <c r="DK188" i="5"/>
  <c r="DA188" i="5"/>
  <c r="DM188" i="5"/>
  <c r="DC188" i="5"/>
  <c r="DL188" i="5"/>
  <c r="DH188" i="5"/>
  <c r="DB188" i="5"/>
  <c r="AX188" i="5" s="1"/>
  <c r="DK192" i="5"/>
  <c r="DC192" i="5"/>
  <c r="CY192" i="5"/>
  <c r="DM192" i="5"/>
  <c r="DI192" i="5"/>
  <c r="DA192" i="5"/>
  <c r="DL192" i="5"/>
  <c r="CZ192" i="5"/>
  <c r="DJ192" i="5"/>
  <c r="CX192" i="5"/>
  <c r="DJ203" i="5"/>
  <c r="CX203" i="5"/>
  <c r="CZ203" i="5"/>
  <c r="DB219" i="5"/>
  <c r="CX219" i="5"/>
  <c r="DL219" i="5"/>
  <c r="DH219" i="5"/>
  <c r="DK219" i="5"/>
  <c r="DA219" i="5"/>
  <c r="CY219" i="5"/>
  <c r="DB221" i="5"/>
  <c r="AY221" i="5" s="1"/>
  <c r="CX221" i="5"/>
  <c r="DL221" i="5"/>
  <c r="DH221" i="5"/>
  <c r="DI221" i="5"/>
  <c r="CY221" i="5"/>
  <c r="DG221" i="5"/>
  <c r="DB223" i="5"/>
  <c r="CX223" i="5"/>
  <c r="AY223" i="5" s="1"/>
  <c r="DL223" i="5"/>
  <c r="DH223" i="5"/>
  <c r="DK223" i="5"/>
  <c r="DA223" i="5"/>
  <c r="CY223" i="5"/>
  <c r="AX129" i="5"/>
  <c r="DH148" i="5"/>
  <c r="CX148" i="5"/>
  <c r="DI148" i="5"/>
  <c r="D149" i="5"/>
  <c r="DH152" i="5"/>
  <c r="CX152" i="5"/>
  <c r="DI152" i="5"/>
  <c r="D153" i="5"/>
  <c r="DJ162" i="5"/>
  <c r="DA162" i="5"/>
  <c r="DI162" i="5"/>
  <c r="CZ162" i="5"/>
  <c r="DC162" i="5"/>
  <c r="DJ163" i="5"/>
  <c r="CZ163" i="5"/>
  <c r="DI163" i="5"/>
  <c r="CY163" i="5"/>
  <c r="AX163" i="5" s="1"/>
  <c r="DH163" i="5"/>
  <c r="DJ175" i="5"/>
  <c r="DA175" i="5"/>
  <c r="DI175" i="5"/>
  <c r="CZ175" i="5"/>
  <c r="DC175" i="5"/>
  <c r="DM178" i="5"/>
  <c r="DI178" i="5"/>
  <c r="DA178" i="5"/>
  <c r="AX178" i="5" s="1"/>
  <c r="DK178" i="5"/>
  <c r="DC178" i="5"/>
  <c r="CY178" i="5"/>
  <c r="DB178" i="5"/>
  <c r="DL178" i="5"/>
  <c r="CZ178" i="5"/>
  <c r="DJ180" i="5"/>
  <c r="DA180" i="5"/>
  <c r="DM180" i="5"/>
  <c r="DH180" i="5"/>
  <c r="CY180" i="5"/>
  <c r="DK180" i="5"/>
  <c r="CX180" i="5"/>
  <c r="AX180" i="5" s="1"/>
  <c r="DI180" i="5"/>
  <c r="DC180" i="5"/>
  <c r="DJ183" i="5"/>
  <c r="DA183" i="5"/>
  <c r="DM183" i="5"/>
  <c r="DH183" i="5"/>
  <c r="CY183" i="5"/>
  <c r="AX183" i="5" s="1"/>
  <c r="DI183" i="5"/>
  <c r="DC183" i="5"/>
  <c r="CZ183" i="5"/>
  <c r="DK187" i="5"/>
  <c r="DA187" i="5"/>
  <c r="DM187" i="5"/>
  <c r="DC187" i="5"/>
  <c r="AX187" i="5" s="1"/>
  <c r="DH187" i="5"/>
  <c r="DB187" i="5"/>
  <c r="DM189" i="5"/>
  <c r="DA189" i="5"/>
  <c r="DH189" i="5"/>
  <c r="CX189" i="5"/>
  <c r="DK189" i="5"/>
  <c r="DK194" i="5"/>
  <c r="DC194" i="5"/>
  <c r="CY194" i="5"/>
  <c r="DM194" i="5"/>
  <c r="DI194" i="5"/>
  <c r="DA194" i="5"/>
  <c r="AX194" i="5" s="1"/>
  <c r="DH194" i="5"/>
  <c r="DB194" i="5"/>
  <c r="CZ194" i="5"/>
  <c r="DM195" i="5"/>
  <c r="DH195" i="5"/>
  <c r="CY195" i="5"/>
  <c r="DJ195" i="5"/>
  <c r="DA195" i="5"/>
  <c r="AX195" i="5" s="1"/>
  <c r="DC195" i="5"/>
  <c r="CZ195" i="5"/>
  <c r="DI246" i="5"/>
  <c r="CY246" i="5"/>
  <c r="DB246" i="5"/>
  <c r="DL246" i="5"/>
  <c r="DA246" i="5"/>
  <c r="DH246" i="5"/>
  <c r="CX246" i="5"/>
  <c r="D146" i="5"/>
  <c r="DK225" i="5"/>
  <c r="CY225" i="5"/>
  <c r="DB225" i="5"/>
  <c r="CX225" i="5"/>
  <c r="AY225" i="5" s="1"/>
  <c r="DL225" i="5"/>
  <c r="DH225" i="5"/>
  <c r="DK226" i="5"/>
  <c r="CY226" i="5"/>
  <c r="DB226" i="5"/>
  <c r="AY226" i="5" s="1"/>
  <c r="CX226" i="5"/>
  <c r="DL226" i="5"/>
  <c r="DH226" i="5"/>
  <c r="DK227" i="5"/>
  <c r="CY227" i="5"/>
  <c r="DB227" i="5"/>
  <c r="CX227" i="5"/>
  <c r="AY227" i="5" s="1"/>
  <c r="DL227" i="5"/>
  <c r="DH227" i="5"/>
  <c r="DK228" i="5"/>
  <c r="CY228" i="5"/>
  <c r="DB228" i="5"/>
  <c r="CX228" i="5"/>
  <c r="AY228" i="5" s="1"/>
  <c r="DL228" i="5"/>
  <c r="DH228" i="5"/>
  <c r="DK229" i="5"/>
  <c r="CY229" i="5"/>
  <c r="DB229" i="5"/>
  <c r="CX229" i="5"/>
  <c r="AY229" i="5" s="1"/>
  <c r="DL229" i="5"/>
  <c r="DH229" i="5"/>
  <c r="DK230" i="5"/>
  <c r="CY230" i="5"/>
  <c r="DB230" i="5"/>
  <c r="AY230" i="5" s="1"/>
  <c r="CX230" i="5"/>
  <c r="DL230" i="5"/>
  <c r="DH230" i="5"/>
  <c r="DK231" i="5"/>
  <c r="CY231" i="5"/>
  <c r="DB231" i="5"/>
  <c r="CX231" i="5"/>
  <c r="AY231" i="5" s="1"/>
  <c r="DL231" i="5"/>
  <c r="DH231" i="5"/>
  <c r="DK232" i="5"/>
  <c r="CY232" i="5"/>
  <c r="DB232" i="5"/>
  <c r="CX232" i="5"/>
  <c r="AY232" i="5" s="1"/>
  <c r="DL232" i="5"/>
  <c r="DH232" i="5"/>
  <c r="DK233" i="5"/>
  <c r="CY233" i="5"/>
  <c r="DB233" i="5"/>
  <c r="CX233" i="5"/>
  <c r="AY233" i="5" s="1"/>
  <c r="DL233" i="5"/>
  <c r="DH233" i="5"/>
  <c r="DK234" i="5"/>
  <c r="CY234" i="5"/>
  <c r="DB234" i="5"/>
  <c r="AY234" i="5" s="1"/>
  <c r="CX234" i="5"/>
  <c r="DL234" i="5"/>
  <c r="DH234" i="5"/>
  <c r="DK235" i="5"/>
  <c r="CY235" i="5"/>
  <c r="DB235" i="5"/>
  <c r="CX235" i="5"/>
  <c r="AY235" i="5" s="1"/>
  <c r="DL235" i="5"/>
  <c r="DH235" i="5"/>
  <c r="DK236" i="5"/>
  <c r="CY236" i="5"/>
  <c r="DB236" i="5"/>
  <c r="CX236" i="5"/>
  <c r="AY236" i="5" s="1"/>
  <c r="DL236" i="5"/>
  <c r="DH236" i="5"/>
  <c r="DK237" i="5"/>
  <c r="CY237" i="5"/>
  <c r="DB237" i="5"/>
  <c r="CX237" i="5"/>
  <c r="AY237" i="5" s="1"/>
  <c r="DL237" i="5"/>
  <c r="DH237" i="5"/>
  <c r="DK238" i="5"/>
  <c r="CY238" i="5"/>
  <c r="DB238" i="5"/>
  <c r="AY238" i="5" s="1"/>
  <c r="CX238" i="5"/>
  <c r="DL238" i="5"/>
  <c r="DH238" i="5"/>
  <c r="DL239" i="5"/>
  <c r="CX239" i="5"/>
  <c r="AY239" i="5" s="1"/>
  <c r="DK239" i="5"/>
  <c r="DA239" i="5"/>
  <c r="DI239" i="5"/>
  <c r="CY239" i="5"/>
  <c r="DB239" i="5"/>
  <c r="DH239" i="5"/>
  <c r="DI245" i="5"/>
  <c r="CY245" i="5"/>
  <c r="DK245" i="5"/>
  <c r="CX245" i="5"/>
  <c r="AY245" i="5" s="1"/>
  <c r="DH245" i="5"/>
  <c r="DL245" i="5"/>
  <c r="DA245" i="5"/>
  <c r="DK247" i="5"/>
  <c r="DA247" i="5"/>
  <c r="DI247" i="5"/>
  <c r="CY247" i="5"/>
  <c r="CX247" i="5"/>
  <c r="AY247" i="5" s="1"/>
  <c r="DL247" i="5"/>
  <c r="DB247" i="5"/>
  <c r="AY219" i="5"/>
  <c r="DI240" i="5"/>
  <c r="DA240" i="5"/>
  <c r="DL240" i="5"/>
  <c r="DB240" i="5"/>
  <c r="DH240" i="5"/>
  <c r="CX240" i="5"/>
  <c r="AY243" i="5"/>
  <c r="DB242" i="5"/>
  <c r="DB259" i="5"/>
  <c r="CX259" i="5"/>
  <c r="AY259" i="5" s="1"/>
  <c r="DA259" i="5"/>
  <c r="DI259" i="5"/>
  <c r="CY259" i="5"/>
  <c r="DG260" i="5"/>
  <c r="CW260" i="5"/>
  <c r="D260" i="5"/>
  <c r="DB263" i="5"/>
  <c r="CX263" i="5"/>
  <c r="DA263" i="5"/>
  <c r="DI263" i="5"/>
  <c r="CY263" i="5"/>
  <c r="AY263" i="5" s="1"/>
  <c r="DG264" i="5"/>
  <c r="CW264" i="5"/>
  <c r="D264" i="5"/>
  <c r="DB267" i="5"/>
  <c r="CX267" i="5"/>
  <c r="DA267" i="5"/>
  <c r="DI267" i="5"/>
  <c r="CY267" i="5"/>
  <c r="DG268" i="5"/>
  <c r="CW268" i="5"/>
  <c r="D268" i="5"/>
  <c r="DB271" i="5"/>
  <c r="CX271" i="5"/>
  <c r="DA271" i="5"/>
  <c r="DI271" i="5"/>
  <c r="CY271" i="5"/>
  <c r="AY271" i="5" s="1"/>
  <c r="DG272" i="5"/>
  <c r="CW272" i="5"/>
  <c r="D272" i="5"/>
  <c r="DB275" i="5"/>
  <c r="CX275" i="5"/>
  <c r="AY275" i="5" s="1"/>
  <c r="DA275" i="5"/>
  <c r="DI275" i="5"/>
  <c r="CY275" i="5"/>
  <c r="DG276" i="5"/>
  <c r="CW276" i="5"/>
  <c r="D276" i="5"/>
  <c r="DI279" i="5"/>
  <c r="DA279" i="5"/>
  <c r="DL279" i="5"/>
  <c r="CX279" i="5"/>
  <c r="DH279" i="5"/>
  <c r="DB279" i="5"/>
  <c r="DI242" i="5"/>
  <c r="DA242" i="5"/>
  <c r="CX242" i="5"/>
  <c r="DH242" i="5"/>
  <c r="DB257" i="5"/>
  <c r="CX257" i="5"/>
  <c r="AY257" i="5" s="1"/>
  <c r="DA257" i="5"/>
  <c r="DI257" i="5"/>
  <c r="CY257" i="5"/>
  <c r="DG258" i="5"/>
  <c r="CW258" i="5"/>
  <c r="D258" i="5"/>
  <c r="DB261" i="5"/>
  <c r="CX261" i="5"/>
  <c r="AY261" i="5" s="1"/>
  <c r="DA261" i="5"/>
  <c r="DI261" i="5"/>
  <c r="CY261" i="5"/>
  <c r="DG262" i="5"/>
  <c r="CW262" i="5"/>
  <c r="D262" i="5"/>
  <c r="DB265" i="5"/>
  <c r="CX265" i="5"/>
  <c r="AY265" i="5" s="1"/>
  <c r="DA265" i="5"/>
  <c r="DI265" i="5"/>
  <c r="CY265" i="5"/>
  <c r="DG266" i="5"/>
  <c r="CW266" i="5"/>
  <c r="D266" i="5"/>
  <c r="DB269" i="5"/>
  <c r="CX269" i="5"/>
  <c r="AY269" i="5" s="1"/>
  <c r="DA269" i="5"/>
  <c r="DI269" i="5"/>
  <c r="CY269" i="5"/>
  <c r="DG270" i="5"/>
  <c r="CW270" i="5"/>
  <c r="D270" i="5"/>
  <c r="DB273" i="5"/>
  <c r="CX273" i="5"/>
  <c r="AY273" i="5" s="1"/>
  <c r="DA273" i="5"/>
  <c r="DI273" i="5"/>
  <c r="CY273" i="5"/>
  <c r="DG274" i="5"/>
  <c r="CW274" i="5"/>
  <c r="D274" i="5"/>
  <c r="DB277" i="5"/>
  <c r="CX277" i="5"/>
  <c r="AY277" i="5" s="1"/>
  <c r="DA277" i="5"/>
  <c r="DI277" i="5"/>
  <c r="CY277" i="5"/>
  <c r="DG278" i="5"/>
  <c r="CW278" i="5"/>
  <c r="D278" i="5"/>
  <c r="CW281" i="5"/>
  <c r="DG281" i="5"/>
  <c r="CW240" i="5"/>
  <c r="AY240" i="5" s="1"/>
  <c r="CY242" i="5"/>
  <c r="AY242" i="5" s="1"/>
  <c r="DK242" i="5"/>
  <c r="CW244" i="5"/>
  <c r="DK248" i="5"/>
  <c r="DA248" i="5"/>
  <c r="DI248" i="5"/>
  <c r="CY248" i="5"/>
  <c r="CX248" i="5"/>
  <c r="DK249" i="5"/>
  <c r="DA249" i="5"/>
  <c r="DI249" i="5"/>
  <c r="CY249" i="5"/>
  <c r="CX249" i="5"/>
  <c r="AY249" i="5" s="1"/>
  <c r="DK250" i="5"/>
  <c r="DA250" i="5"/>
  <c r="DI250" i="5"/>
  <c r="CY250" i="5"/>
  <c r="CX250" i="5"/>
  <c r="DK251" i="5"/>
  <c r="DA251" i="5"/>
  <c r="DI251" i="5"/>
  <c r="CY251" i="5"/>
  <c r="CX251" i="5"/>
  <c r="DK252" i="5"/>
  <c r="DA252" i="5"/>
  <c r="DI252" i="5"/>
  <c r="CY252" i="5"/>
  <c r="CX252" i="5"/>
  <c r="DK253" i="5"/>
  <c r="DA253" i="5"/>
  <c r="DI253" i="5"/>
  <c r="CY253" i="5"/>
  <c r="CX253" i="5"/>
  <c r="AY253" i="5" s="1"/>
  <c r="DK254" i="5"/>
  <c r="DA254" i="5"/>
  <c r="DI254" i="5"/>
  <c r="CY254" i="5"/>
  <c r="CX254" i="5"/>
  <c r="DK255" i="5"/>
  <c r="DA255" i="5"/>
  <c r="DI255" i="5"/>
  <c r="CY255" i="5"/>
  <c r="CX255" i="5"/>
  <c r="DI256" i="5"/>
  <c r="DL256" i="5"/>
  <c r="DA256" i="5"/>
  <c r="DK256" i="5"/>
  <c r="CY256" i="5"/>
  <c r="CX256" i="5"/>
  <c r="AY256" i="5" s="1"/>
  <c r="DK257" i="5"/>
  <c r="DH259" i="5"/>
  <c r="DK261" i="5"/>
  <c r="DH263" i="5"/>
  <c r="DK265" i="5"/>
  <c r="AY267" i="5"/>
  <c r="DH267" i="5"/>
  <c r="DK269" i="5"/>
  <c r="DH271" i="5"/>
  <c r="DK273" i="5"/>
  <c r="DH275" i="5"/>
  <c r="DK277" i="5"/>
  <c r="DK283" i="5"/>
  <c r="CY283" i="5"/>
  <c r="DI283" i="5"/>
  <c r="DA283" i="5"/>
  <c r="CX283" i="5"/>
  <c r="DL283" i="5"/>
  <c r="DH283" i="5"/>
  <c r="AY294" i="5"/>
  <c r="CW279" i="5"/>
  <c r="DG279" i="5"/>
  <c r="D280" i="5"/>
  <c r="CX285" i="5"/>
  <c r="E299" i="5"/>
  <c r="D299" i="5" s="1"/>
  <c r="CW280" i="5"/>
  <c r="DG280" i="5"/>
  <c r="D281" i="5"/>
  <c r="DK285" i="5"/>
  <c r="CY285" i="5"/>
  <c r="DI285" i="5"/>
  <c r="DA285" i="5"/>
  <c r="DB285" i="5"/>
  <c r="DK287" i="5"/>
  <c r="CY287" i="5"/>
  <c r="DI287" i="5"/>
  <c r="DA287" i="5"/>
  <c r="CX287" i="5"/>
  <c r="DB287" i="5"/>
  <c r="DK288" i="5"/>
  <c r="CY288" i="5"/>
  <c r="AY288" i="5" s="1"/>
  <c r="DI288" i="5"/>
  <c r="DA288" i="5"/>
  <c r="DH288" i="5"/>
  <c r="DB288" i="5"/>
  <c r="DK290" i="5"/>
  <c r="CY290" i="5"/>
  <c r="AY290" i="5" s="1"/>
  <c r="DI290" i="5"/>
  <c r="DA290" i="5"/>
  <c r="DH290" i="5"/>
  <c r="DB290" i="5"/>
  <c r="DK292" i="5"/>
  <c r="CY292" i="5"/>
  <c r="AY292" i="5" s="1"/>
  <c r="DI292" i="5"/>
  <c r="DA292" i="5"/>
  <c r="DH292" i="5"/>
  <c r="DB292" i="5"/>
  <c r="DK294" i="5"/>
  <c r="CY294" i="5"/>
  <c r="DI294" i="5"/>
  <c r="DA294" i="5"/>
  <c r="DH294" i="5"/>
  <c r="DB294" i="5"/>
  <c r="DK296" i="5"/>
  <c r="CY296" i="5"/>
  <c r="AY296" i="5" s="1"/>
  <c r="DI296" i="5"/>
  <c r="DA296" i="5"/>
  <c r="DH296" i="5"/>
  <c r="DB296" i="5"/>
  <c r="DK298" i="5"/>
  <c r="CY298" i="5"/>
  <c r="DI298" i="5"/>
  <c r="DA298" i="5"/>
  <c r="DH298" i="5"/>
  <c r="DB298" i="5"/>
  <c r="E304" i="5"/>
  <c r="D304" i="5" s="1"/>
  <c r="DK282" i="5"/>
  <c r="CY282" i="5"/>
  <c r="DI282" i="5"/>
  <c r="DA282" i="5"/>
  <c r="DL282" i="5"/>
  <c r="DK286" i="5"/>
  <c r="CY286" i="5"/>
  <c r="DI286" i="5"/>
  <c r="DA286" i="5"/>
  <c r="DL286" i="5"/>
  <c r="DK289" i="5"/>
  <c r="CY289" i="5"/>
  <c r="DI289" i="5"/>
  <c r="DA289" i="5"/>
  <c r="CX289" i="5"/>
  <c r="DK291" i="5"/>
  <c r="CY291" i="5"/>
  <c r="DI291" i="5"/>
  <c r="DA291" i="5"/>
  <c r="CX291" i="5"/>
  <c r="AY291" i="5" s="1"/>
  <c r="DK293" i="5"/>
  <c r="CY293" i="5"/>
  <c r="DI293" i="5"/>
  <c r="DA293" i="5"/>
  <c r="CX293" i="5"/>
  <c r="DK295" i="5"/>
  <c r="CY295" i="5"/>
  <c r="DI295" i="5"/>
  <c r="DA295" i="5"/>
  <c r="CX295" i="5"/>
  <c r="DK297" i="5"/>
  <c r="CY297" i="5"/>
  <c r="DI297" i="5"/>
  <c r="DA297" i="5"/>
  <c r="CX297" i="5"/>
  <c r="CW282" i="5"/>
  <c r="AY282" i="5" s="1"/>
  <c r="CW283" i="5"/>
  <c r="CW284" i="5"/>
  <c r="CW285" i="5"/>
  <c r="CW286" i="5"/>
  <c r="AY286" i="5" s="1"/>
  <c r="CW287" i="5"/>
  <c r="CV309" i="5"/>
  <c r="AS309" i="5" s="1"/>
  <c r="CV311" i="5"/>
  <c r="AS311" i="5" s="1"/>
  <c r="CV313" i="5"/>
  <c r="AS313" i="5" s="1"/>
  <c r="CV310" i="5"/>
  <c r="AS310" i="5" s="1"/>
  <c r="CV312" i="5"/>
  <c r="AS312" i="5" s="1"/>
  <c r="DK281" i="5" l="1"/>
  <c r="DI281" i="5"/>
  <c r="DA281" i="5"/>
  <c r="CX281" i="5"/>
  <c r="AY281" i="5" s="1"/>
  <c r="DL281" i="5"/>
  <c r="CY281" i="5"/>
  <c r="DH281" i="5"/>
  <c r="DB281" i="5"/>
  <c r="AX179" i="5"/>
  <c r="DK140" i="5"/>
  <c r="DA140" i="5"/>
  <c r="DN140" i="5"/>
  <c r="DD140" i="5"/>
  <c r="DC140" i="5"/>
  <c r="DI140" i="5"/>
  <c r="DB140" i="5"/>
  <c r="DM140" i="5"/>
  <c r="DL140" i="5"/>
  <c r="CY140" i="5"/>
  <c r="DK136" i="5"/>
  <c r="DA136" i="5"/>
  <c r="DN136" i="5"/>
  <c r="DD136" i="5"/>
  <c r="DC136" i="5"/>
  <c r="DI136" i="5"/>
  <c r="DB136" i="5"/>
  <c r="DM136" i="5"/>
  <c r="DL136" i="5"/>
  <c r="CY136" i="5"/>
  <c r="DB220" i="5"/>
  <c r="CX220" i="5"/>
  <c r="DL220" i="5"/>
  <c r="DH220" i="5"/>
  <c r="DI220" i="5"/>
  <c r="CY220" i="5"/>
  <c r="DA220" i="5"/>
  <c r="DK220" i="5"/>
  <c r="DL101" i="5"/>
  <c r="DB101" i="5"/>
  <c r="DN101" i="5"/>
  <c r="DI101" i="5"/>
  <c r="DA101" i="5"/>
  <c r="DK101" i="5"/>
  <c r="DD101" i="5"/>
  <c r="CY101" i="5"/>
  <c r="DC101" i="5"/>
  <c r="DM101" i="5"/>
  <c r="DM62" i="5"/>
  <c r="DD62" i="5"/>
  <c r="DO62" i="5"/>
  <c r="DK62" i="5"/>
  <c r="DB62" i="5"/>
  <c r="DN62" i="5"/>
  <c r="DL62" i="5"/>
  <c r="DE62" i="5"/>
  <c r="DC62" i="5"/>
  <c r="DA62" i="5"/>
  <c r="DN91" i="5"/>
  <c r="DD91" i="5"/>
  <c r="DC91" i="5"/>
  <c r="CY91" i="5"/>
  <c r="DL91" i="5"/>
  <c r="DA91" i="5"/>
  <c r="DK91" i="5"/>
  <c r="DB91" i="5"/>
  <c r="DI91" i="5"/>
  <c r="DM91" i="5"/>
  <c r="D36" i="5"/>
  <c r="A350" i="5" s="1"/>
  <c r="AY285" i="5"/>
  <c r="DI280" i="5"/>
  <c r="DA280" i="5"/>
  <c r="AY280" i="5" s="1"/>
  <c r="DL280" i="5"/>
  <c r="CX280" i="5"/>
  <c r="DB280" i="5"/>
  <c r="DK280" i="5"/>
  <c r="DH280" i="5"/>
  <c r="CY280" i="5"/>
  <c r="AY252" i="5"/>
  <c r="AY248" i="5"/>
  <c r="DB276" i="5"/>
  <c r="CX276" i="5"/>
  <c r="AY276" i="5" s="1"/>
  <c r="DL276" i="5"/>
  <c r="DH276" i="5"/>
  <c r="CY276" i="5"/>
  <c r="DK276" i="5"/>
  <c r="DA276" i="5"/>
  <c r="DI276" i="5"/>
  <c r="DB272" i="5"/>
  <c r="CX272" i="5"/>
  <c r="AY272" i="5" s="1"/>
  <c r="DL272" i="5"/>
  <c r="DH272" i="5"/>
  <c r="CY272" i="5"/>
  <c r="DK272" i="5"/>
  <c r="DA272" i="5"/>
  <c r="DI272" i="5"/>
  <c r="DB268" i="5"/>
  <c r="CX268" i="5"/>
  <c r="DL268" i="5"/>
  <c r="DH268" i="5"/>
  <c r="CY268" i="5"/>
  <c r="DK268" i="5"/>
  <c r="DA268" i="5"/>
  <c r="AY268" i="5" s="1"/>
  <c r="DI268" i="5"/>
  <c r="AX173" i="5"/>
  <c r="AX115" i="5"/>
  <c r="AX167" i="5"/>
  <c r="AY55" i="5"/>
  <c r="AX125" i="5"/>
  <c r="DO22" i="5"/>
  <c r="DE22" i="5"/>
  <c r="DM22" i="5"/>
  <c r="DC22" i="5"/>
  <c r="DN22" i="5"/>
  <c r="DL22" i="5"/>
  <c r="DD22" i="5"/>
  <c r="DB22" i="5"/>
  <c r="AY22" i="5" s="1"/>
  <c r="DN89" i="5"/>
  <c r="DD89" i="5"/>
  <c r="DL89" i="5"/>
  <c r="DA89" i="5"/>
  <c r="DC89" i="5"/>
  <c r="AX89" i="5" s="1"/>
  <c r="CY89" i="5"/>
  <c r="DK89" i="5"/>
  <c r="DB89" i="5"/>
  <c r="DI89" i="5"/>
  <c r="DM89" i="5"/>
  <c r="DM49" i="5"/>
  <c r="DD49" i="5"/>
  <c r="DO49" i="5"/>
  <c r="DK49" i="5"/>
  <c r="DB49" i="5"/>
  <c r="DA49" i="5"/>
  <c r="AY49" i="5" s="1"/>
  <c r="DN49" i="5"/>
  <c r="DL49" i="5"/>
  <c r="DE49" i="5"/>
  <c r="DC49" i="5"/>
  <c r="AY43" i="5"/>
  <c r="DO29" i="5"/>
  <c r="DE29" i="5"/>
  <c r="DM29" i="5"/>
  <c r="DC29" i="5"/>
  <c r="DB29" i="5"/>
  <c r="AY29" i="5" s="1"/>
  <c r="DN29" i="5"/>
  <c r="DL29" i="5"/>
  <c r="DD29" i="5"/>
  <c r="DO21" i="5"/>
  <c r="DE21" i="5"/>
  <c r="DM21" i="5"/>
  <c r="DC21" i="5"/>
  <c r="AY21" i="5" s="1"/>
  <c r="DB21" i="5"/>
  <c r="DN21" i="5"/>
  <c r="DL21" i="5"/>
  <c r="DD21" i="5"/>
  <c r="DO15" i="5"/>
  <c r="DK15" i="5"/>
  <c r="DB15" i="5"/>
  <c r="DM15" i="5"/>
  <c r="DD15" i="5"/>
  <c r="DA15" i="5"/>
  <c r="DN15" i="5"/>
  <c r="DL15" i="5"/>
  <c r="DE15" i="5"/>
  <c r="DC15" i="5"/>
  <c r="AY284" i="5"/>
  <c r="AY295" i="5"/>
  <c r="AY255" i="5"/>
  <c r="AY251" i="5"/>
  <c r="AY244" i="5"/>
  <c r="DI278" i="5"/>
  <c r="DA278" i="5"/>
  <c r="DL278" i="5"/>
  <c r="CX278" i="5"/>
  <c r="AY278" i="5" s="1"/>
  <c r="CY278" i="5"/>
  <c r="DH278" i="5"/>
  <c r="DK278" i="5"/>
  <c r="DB278" i="5"/>
  <c r="DB274" i="5"/>
  <c r="CX274" i="5"/>
  <c r="DL274" i="5"/>
  <c r="DH274" i="5"/>
  <c r="CY274" i="5"/>
  <c r="DK274" i="5"/>
  <c r="DI274" i="5"/>
  <c r="DA274" i="5"/>
  <c r="AY274" i="5" s="1"/>
  <c r="DB270" i="5"/>
  <c r="CX270" i="5"/>
  <c r="DL270" i="5"/>
  <c r="DH270" i="5"/>
  <c r="CY270" i="5"/>
  <c r="DK270" i="5"/>
  <c r="DI270" i="5"/>
  <c r="DA270" i="5"/>
  <c r="DB266" i="5"/>
  <c r="CX266" i="5"/>
  <c r="DL266" i="5"/>
  <c r="DH266" i="5"/>
  <c r="CY266" i="5"/>
  <c r="DK266" i="5"/>
  <c r="DI266" i="5"/>
  <c r="DA266" i="5"/>
  <c r="AY266" i="5" s="1"/>
  <c r="DB262" i="5"/>
  <c r="CX262" i="5"/>
  <c r="DL262" i="5"/>
  <c r="DH262" i="5"/>
  <c r="CY262" i="5"/>
  <c r="DK262" i="5"/>
  <c r="DI262" i="5"/>
  <c r="DA262" i="5"/>
  <c r="AY262" i="5" s="1"/>
  <c r="DB258" i="5"/>
  <c r="CX258" i="5"/>
  <c r="DL258" i="5"/>
  <c r="DH258" i="5"/>
  <c r="CY258" i="5"/>
  <c r="DK258" i="5"/>
  <c r="DI258" i="5"/>
  <c r="DA258" i="5"/>
  <c r="AY258" i="5" s="1"/>
  <c r="AY246" i="5"/>
  <c r="DL152" i="5"/>
  <c r="DB152" i="5"/>
  <c r="DK152" i="5"/>
  <c r="DA152" i="5"/>
  <c r="AY152" i="5" s="1"/>
  <c r="DN152" i="5"/>
  <c r="DD152" i="5"/>
  <c r="DM152" i="5"/>
  <c r="DC152" i="5"/>
  <c r="DL148" i="5"/>
  <c r="DB148" i="5"/>
  <c r="DK148" i="5"/>
  <c r="DA148" i="5"/>
  <c r="DN148" i="5"/>
  <c r="DD148" i="5"/>
  <c r="DM148" i="5"/>
  <c r="DC148" i="5"/>
  <c r="DK137" i="5"/>
  <c r="DA137" i="5"/>
  <c r="DN137" i="5"/>
  <c r="DD137" i="5"/>
  <c r="DM137" i="5"/>
  <c r="DL137" i="5"/>
  <c r="CY137" i="5"/>
  <c r="DI137" i="5"/>
  <c r="DC137" i="5"/>
  <c r="DB137" i="5"/>
  <c r="AX127" i="5"/>
  <c r="AX114" i="5"/>
  <c r="AX110" i="5"/>
  <c r="AX172" i="5"/>
  <c r="DN135" i="5"/>
  <c r="DD135" i="5"/>
  <c r="DC135" i="5"/>
  <c r="CY135" i="5"/>
  <c r="AX135" i="5" s="1"/>
  <c r="DM135" i="5"/>
  <c r="DI135" i="5"/>
  <c r="DB135" i="5"/>
  <c r="DK135" i="5"/>
  <c r="DA135" i="5"/>
  <c r="DL135" i="5"/>
  <c r="AX120" i="5"/>
  <c r="AX185" i="5"/>
  <c r="AX190" i="5"/>
  <c r="AY154" i="5"/>
  <c r="DK138" i="5"/>
  <c r="DA138" i="5"/>
  <c r="DN138" i="5"/>
  <c r="DD138" i="5"/>
  <c r="DC138" i="5"/>
  <c r="DI138" i="5"/>
  <c r="DB138" i="5"/>
  <c r="DM138" i="5"/>
  <c r="DL138" i="5"/>
  <c r="CY138" i="5"/>
  <c r="AY220" i="5"/>
  <c r="AX161" i="5"/>
  <c r="DL95" i="5"/>
  <c r="DB95" i="5"/>
  <c r="DK95" i="5"/>
  <c r="DD95" i="5"/>
  <c r="CY95" i="5"/>
  <c r="DN95" i="5"/>
  <c r="DI95" i="5"/>
  <c r="DA95" i="5"/>
  <c r="DC95" i="5"/>
  <c r="DM95" i="5"/>
  <c r="DO26" i="5"/>
  <c r="DE26" i="5"/>
  <c r="DM26" i="5"/>
  <c r="DC26" i="5"/>
  <c r="DN26" i="5"/>
  <c r="DL26" i="5"/>
  <c r="DD26" i="5"/>
  <c r="DB26" i="5"/>
  <c r="AY26" i="5" s="1"/>
  <c r="AX170" i="5"/>
  <c r="DM47" i="5"/>
  <c r="DD47" i="5"/>
  <c r="DO47" i="5"/>
  <c r="DK47" i="5"/>
  <c r="DB47" i="5"/>
  <c r="DA47" i="5"/>
  <c r="AY47" i="5" s="1"/>
  <c r="DN47" i="5"/>
  <c r="DL47" i="5"/>
  <c r="DE47" i="5"/>
  <c r="DC47" i="5"/>
  <c r="DO13" i="5"/>
  <c r="DK13" i="5"/>
  <c r="B350" i="5" s="1"/>
  <c r="DB13" i="5"/>
  <c r="DM13" i="5"/>
  <c r="DD13" i="5"/>
  <c r="DA13" i="5"/>
  <c r="AY13" i="5" s="1"/>
  <c r="DN13" i="5"/>
  <c r="DL13" i="5"/>
  <c r="DE13" i="5"/>
  <c r="DC13" i="5"/>
  <c r="DK139" i="5"/>
  <c r="DA139" i="5"/>
  <c r="DN139" i="5"/>
  <c r="DD139" i="5"/>
  <c r="DM139" i="5"/>
  <c r="DL139" i="5"/>
  <c r="CY139" i="5"/>
  <c r="DI139" i="5"/>
  <c r="DC139" i="5"/>
  <c r="DB139" i="5"/>
  <c r="DB224" i="5"/>
  <c r="CX224" i="5"/>
  <c r="AY224" i="5" s="1"/>
  <c r="DL224" i="5"/>
  <c r="DH224" i="5"/>
  <c r="DI224" i="5"/>
  <c r="CY224" i="5"/>
  <c r="DA224" i="5"/>
  <c r="DK224" i="5"/>
  <c r="DO34" i="5"/>
  <c r="DE34" i="5"/>
  <c r="DM34" i="5"/>
  <c r="DC34" i="5"/>
  <c r="DN34" i="5"/>
  <c r="DL34" i="5"/>
  <c r="DD34" i="5"/>
  <c r="DB34" i="5"/>
  <c r="DM51" i="5"/>
  <c r="DD51" i="5"/>
  <c r="DO51" i="5"/>
  <c r="DK51" i="5"/>
  <c r="DB51" i="5"/>
  <c r="DA51" i="5"/>
  <c r="DN51" i="5"/>
  <c r="DL51" i="5"/>
  <c r="DE51" i="5"/>
  <c r="DC51" i="5"/>
  <c r="AY297" i="5"/>
  <c r="AY289" i="5"/>
  <c r="DB264" i="5"/>
  <c r="CX264" i="5"/>
  <c r="AY264" i="5" s="1"/>
  <c r="DL264" i="5"/>
  <c r="DH264" i="5"/>
  <c r="CY264" i="5"/>
  <c r="DK264" i="5"/>
  <c r="DA264" i="5"/>
  <c r="DI264" i="5"/>
  <c r="DB260" i="5"/>
  <c r="CX260" i="5"/>
  <c r="AY260" i="5" s="1"/>
  <c r="DL260" i="5"/>
  <c r="DH260" i="5"/>
  <c r="CY260" i="5"/>
  <c r="DK260" i="5"/>
  <c r="DA260" i="5"/>
  <c r="DI260" i="5"/>
  <c r="DL146" i="5"/>
  <c r="DB146" i="5"/>
  <c r="D155" i="5"/>
  <c r="DK146" i="5"/>
  <c r="DA146" i="5"/>
  <c r="AY146" i="5" s="1"/>
  <c r="DM146" i="5"/>
  <c r="DD146" i="5"/>
  <c r="DC146" i="5"/>
  <c r="DN146" i="5"/>
  <c r="AY148" i="5"/>
  <c r="AH203" i="5"/>
  <c r="AX128" i="5"/>
  <c r="AX111" i="5"/>
  <c r="AX169" i="5"/>
  <c r="AX119" i="5"/>
  <c r="AX177" i="5"/>
  <c r="AX121" i="5"/>
  <c r="AY287" i="5"/>
  <c r="AY283" i="5"/>
  <c r="AY293" i="5"/>
  <c r="AY279" i="5"/>
  <c r="AY254" i="5"/>
  <c r="AY250" i="5"/>
  <c r="AY270" i="5"/>
  <c r="AX189" i="5"/>
  <c r="DL153" i="5"/>
  <c r="DB153" i="5"/>
  <c r="DK153" i="5"/>
  <c r="DA153" i="5"/>
  <c r="AY153" i="5" s="1"/>
  <c r="DN153" i="5"/>
  <c r="DM153" i="5"/>
  <c r="DD153" i="5"/>
  <c r="DC153" i="5"/>
  <c r="DL149" i="5"/>
  <c r="DB149" i="5"/>
  <c r="DK149" i="5"/>
  <c r="DA149" i="5"/>
  <c r="AY149" i="5" s="1"/>
  <c r="DN149" i="5"/>
  <c r="DM149" i="5"/>
  <c r="DD149" i="5"/>
  <c r="DC149" i="5"/>
  <c r="AX192" i="5"/>
  <c r="AX126" i="5"/>
  <c r="AX113" i="5"/>
  <c r="AX109" i="5"/>
  <c r="AX184" i="5"/>
  <c r="AX182" i="5"/>
  <c r="AX171" i="5"/>
  <c r="AX168" i="5"/>
  <c r="AX165" i="5"/>
  <c r="AX123" i="5"/>
  <c r="AX117" i="5"/>
  <c r="AY59" i="5"/>
  <c r="DL241" i="5"/>
  <c r="CX241" i="5"/>
  <c r="AY241" i="5" s="1"/>
  <c r="DH241" i="5"/>
  <c r="DB241" i="5"/>
  <c r="DI241" i="5"/>
  <c r="CY241" i="5"/>
  <c r="DK241" i="5"/>
  <c r="DA241" i="5"/>
  <c r="AX122" i="5"/>
  <c r="AY44" i="5"/>
  <c r="AX174" i="5"/>
  <c r="D54" i="5"/>
  <c r="AX166" i="5"/>
  <c r="DO30" i="5"/>
  <c r="DE30" i="5"/>
  <c r="DM30" i="5"/>
  <c r="DC30" i="5"/>
  <c r="DN30" i="5"/>
  <c r="DL30" i="5"/>
  <c r="DD30" i="5"/>
  <c r="DB30" i="5"/>
  <c r="AY30" i="5" s="1"/>
  <c r="DM53" i="5"/>
  <c r="DD53" i="5"/>
  <c r="DO53" i="5"/>
  <c r="DK53" i="5"/>
  <c r="DB53" i="5"/>
  <c r="DA53" i="5"/>
  <c r="AY53" i="5" s="1"/>
  <c r="DN53" i="5"/>
  <c r="DL53" i="5"/>
  <c r="DE53" i="5"/>
  <c r="DC53" i="5"/>
  <c r="DO33" i="5"/>
  <c r="DE33" i="5"/>
  <c r="DM33" i="5"/>
  <c r="DC33" i="5"/>
  <c r="DB33" i="5"/>
  <c r="AY33" i="5" s="1"/>
  <c r="DN33" i="5"/>
  <c r="DL33" i="5"/>
  <c r="DD33" i="5"/>
  <c r="DO25" i="5"/>
  <c r="DE25" i="5"/>
  <c r="DM25" i="5"/>
  <c r="DC25" i="5"/>
  <c r="DB25" i="5"/>
  <c r="AY25" i="5" s="1"/>
  <c r="DN25" i="5"/>
  <c r="DL25" i="5"/>
  <c r="DD25" i="5"/>
  <c r="AX139" i="5" l="1"/>
  <c r="AX138" i="5"/>
  <c r="AX140" i="5"/>
  <c r="AY34" i="5"/>
  <c r="AX95" i="5"/>
  <c r="AY15" i="5"/>
  <c r="AX91" i="5"/>
  <c r="AY62" i="5"/>
  <c r="AX101" i="5"/>
  <c r="AY51" i="5"/>
  <c r="AX137" i="5"/>
  <c r="AX136" i="5"/>
  <c r="DI313" i="4" l="1"/>
  <c r="DH313" i="4"/>
  <c r="DG313" i="4"/>
  <c r="CX313" i="4"/>
  <c r="CW313" i="4"/>
  <c r="CV313" i="4"/>
  <c r="F313" i="4"/>
  <c r="E313" i="4"/>
  <c r="D313" i="4"/>
  <c r="DI312" i="4"/>
  <c r="DG312" i="4"/>
  <c r="CX312" i="4"/>
  <c r="F312" i="4"/>
  <c r="E312" i="4"/>
  <c r="D312" i="4" s="1"/>
  <c r="DI311" i="4"/>
  <c r="DH311" i="4"/>
  <c r="DG311" i="4"/>
  <c r="CX311" i="4"/>
  <c r="CW311" i="4"/>
  <c r="CV311" i="4"/>
  <c r="AS311" i="4" s="1"/>
  <c r="F311" i="4"/>
  <c r="E311" i="4"/>
  <c r="D311" i="4" s="1"/>
  <c r="DI310" i="4"/>
  <c r="CX310" i="4"/>
  <c r="F310" i="4"/>
  <c r="E310" i="4"/>
  <c r="DI309" i="4"/>
  <c r="DH309" i="4"/>
  <c r="DG309" i="4"/>
  <c r="CX309" i="4"/>
  <c r="CW309" i="4"/>
  <c r="CV309" i="4"/>
  <c r="F309" i="4"/>
  <c r="E309" i="4"/>
  <c r="D309" i="4"/>
  <c r="AX304" i="4"/>
  <c r="AW304" i="4"/>
  <c r="AV304" i="4"/>
  <c r="AU304" i="4"/>
  <c r="AT304" i="4"/>
  <c r="AP304" i="4"/>
  <c r="AO304" i="4"/>
  <c r="AN304" i="4"/>
  <c r="AM304" i="4"/>
  <c r="AL304" i="4"/>
  <c r="AK304" i="4"/>
  <c r="AJ304" i="4"/>
  <c r="AI304" i="4"/>
  <c r="AH304" i="4"/>
  <c r="AG304" i="4"/>
  <c r="AF304" i="4"/>
  <c r="AE304" i="4"/>
  <c r="AD304" i="4"/>
  <c r="AC304" i="4"/>
  <c r="AB304" i="4"/>
  <c r="AA304" i="4"/>
  <c r="Z304" i="4"/>
  <c r="Y304" i="4"/>
  <c r="X304" i="4"/>
  <c r="W304" i="4"/>
  <c r="V304" i="4"/>
  <c r="U304" i="4"/>
  <c r="T304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F304" i="4" s="1"/>
  <c r="G304" i="4"/>
  <c r="E304" i="4"/>
  <c r="AX303" i="4"/>
  <c r="AW303" i="4"/>
  <c r="AV303" i="4"/>
  <c r="AU303" i="4"/>
  <c r="AT303" i="4"/>
  <c r="AP303" i="4"/>
  <c r="AO303" i="4"/>
  <c r="AN303" i="4"/>
  <c r="AM303" i="4"/>
  <c r="AL303" i="4"/>
  <c r="AK303" i="4"/>
  <c r="AJ303" i="4"/>
  <c r="AI303" i="4"/>
  <c r="AH303" i="4"/>
  <c r="AG303" i="4"/>
  <c r="AF303" i="4"/>
  <c r="AE303" i="4"/>
  <c r="AD303" i="4"/>
  <c r="AC303" i="4"/>
  <c r="AB303" i="4"/>
  <c r="AA303" i="4"/>
  <c r="Z303" i="4"/>
  <c r="Y303" i="4"/>
  <c r="X303" i="4"/>
  <c r="W303" i="4"/>
  <c r="V303" i="4"/>
  <c r="U303" i="4"/>
  <c r="T303" i="4"/>
  <c r="S303" i="4"/>
  <c r="R303" i="4"/>
  <c r="Q303" i="4"/>
  <c r="P303" i="4"/>
  <c r="O303" i="4"/>
  <c r="N303" i="4"/>
  <c r="M303" i="4"/>
  <c r="L303" i="4"/>
  <c r="K303" i="4"/>
  <c r="J303" i="4"/>
  <c r="I303" i="4"/>
  <c r="E303" i="4" s="1"/>
  <c r="H303" i="4"/>
  <c r="F303" i="4" s="1"/>
  <c r="G303" i="4"/>
  <c r="D303" i="4"/>
  <c r="AX302" i="4"/>
  <c r="AW302" i="4"/>
  <c r="AV302" i="4"/>
  <c r="AU302" i="4"/>
  <c r="AT302" i="4"/>
  <c r="AP302" i="4"/>
  <c r="AO302" i="4"/>
  <c r="AN302" i="4"/>
  <c r="AM302" i="4"/>
  <c r="AL302" i="4"/>
  <c r="AK302" i="4"/>
  <c r="AJ302" i="4"/>
  <c r="AI302" i="4"/>
  <c r="AH302" i="4"/>
  <c r="AG302" i="4"/>
  <c r="AF302" i="4"/>
  <c r="AE302" i="4"/>
  <c r="AD302" i="4"/>
  <c r="AC302" i="4"/>
  <c r="AB302" i="4"/>
  <c r="AA302" i="4"/>
  <c r="Z302" i="4"/>
  <c r="Y302" i="4"/>
  <c r="X302" i="4"/>
  <c r="W302" i="4"/>
  <c r="V302" i="4"/>
  <c r="U302" i="4"/>
  <c r="T302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E302" i="4"/>
  <c r="AX301" i="4"/>
  <c r="AW301" i="4"/>
  <c r="AV301" i="4"/>
  <c r="AU301" i="4"/>
  <c r="AT301" i="4"/>
  <c r="AP301" i="4"/>
  <c r="AO301" i="4"/>
  <c r="AN301" i="4"/>
  <c r="AM301" i="4"/>
  <c r="AL301" i="4"/>
  <c r="AK301" i="4"/>
  <c r="AJ301" i="4"/>
  <c r="AI301" i="4"/>
  <c r="AH301" i="4"/>
  <c r="AG301" i="4"/>
  <c r="AF301" i="4"/>
  <c r="AE301" i="4"/>
  <c r="AD301" i="4"/>
  <c r="AC301" i="4"/>
  <c r="AB301" i="4"/>
  <c r="AA301" i="4"/>
  <c r="Z301" i="4"/>
  <c r="Y301" i="4"/>
  <c r="X301" i="4"/>
  <c r="W301" i="4"/>
  <c r="V301" i="4"/>
  <c r="U301" i="4"/>
  <c r="T301" i="4"/>
  <c r="S301" i="4"/>
  <c r="R301" i="4"/>
  <c r="Q301" i="4"/>
  <c r="P301" i="4"/>
  <c r="O301" i="4"/>
  <c r="N301" i="4"/>
  <c r="M301" i="4"/>
  <c r="L301" i="4"/>
  <c r="K301" i="4"/>
  <c r="J301" i="4"/>
  <c r="I301" i="4"/>
  <c r="E301" i="4" s="1"/>
  <c r="H301" i="4"/>
  <c r="F301" i="4" s="1"/>
  <c r="G301" i="4"/>
  <c r="D301" i="4"/>
  <c r="AX300" i="4"/>
  <c r="AW300" i="4"/>
  <c r="AV300" i="4"/>
  <c r="AU300" i="4"/>
  <c r="AT300" i="4"/>
  <c r="AS300" i="4"/>
  <c r="AP300" i="4"/>
  <c r="AO300" i="4"/>
  <c r="AN300" i="4"/>
  <c r="AM300" i="4"/>
  <c r="AL300" i="4"/>
  <c r="AK300" i="4"/>
  <c r="AJ300" i="4"/>
  <c r="AI300" i="4"/>
  <c r="AH300" i="4"/>
  <c r="AG300" i="4"/>
  <c r="AF300" i="4"/>
  <c r="AE300" i="4"/>
  <c r="AD300" i="4"/>
  <c r="AC300" i="4"/>
  <c r="AB300" i="4"/>
  <c r="AA300" i="4"/>
  <c r="Z300" i="4"/>
  <c r="Y300" i="4"/>
  <c r="X300" i="4"/>
  <c r="W300" i="4"/>
  <c r="V300" i="4"/>
  <c r="U300" i="4"/>
  <c r="T300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 s="1"/>
  <c r="AX299" i="4"/>
  <c r="AW299" i="4"/>
  <c r="AV299" i="4"/>
  <c r="AU299" i="4"/>
  <c r="AT299" i="4"/>
  <c r="AS299" i="4"/>
  <c r="AR299" i="4"/>
  <c r="AQ299" i="4"/>
  <c r="AP299" i="4"/>
  <c r="AO299" i="4"/>
  <c r="AN299" i="4"/>
  <c r="AM299" i="4"/>
  <c r="AL299" i="4"/>
  <c r="AK299" i="4"/>
  <c r="AJ299" i="4"/>
  <c r="AI299" i="4"/>
  <c r="AH299" i="4"/>
  <c r="AG299" i="4"/>
  <c r="AF299" i="4"/>
  <c r="AE299" i="4"/>
  <c r="AD299" i="4"/>
  <c r="AC299" i="4"/>
  <c r="AB299" i="4"/>
  <c r="AA299" i="4"/>
  <c r="Z299" i="4"/>
  <c r="Y299" i="4"/>
  <c r="X299" i="4"/>
  <c r="W299" i="4"/>
  <c r="V299" i="4"/>
  <c r="U299" i="4"/>
  <c r="T299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F299" i="4" s="1"/>
  <c r="G299" i="4"/>
  <c r="E299" i="4" s="1"/>
  <c r="D299" i="4" s="1"/>
  <c r="DJ298" i="4"/>
  <c r="DH298" i="4"/>
  <c r="DA298" i="4"/>
  <c r="CZ298" i="4"/>
  <c r="CW298" i="4"/>
  <c r="F298" i="4"/>
  <c r="DG298" i="4" s="1"/>
  <c r="E298" i="4"/>
  <c r="D298" i="4" s="1"/>
  <c r="DL297" i="4"/>
  <c r="DJ297" i="4"/>
  <c r="CZ297" i="4"/>
  <c r="CW297" i="4"/>
  <c r="F297" i="4"/>
  <c r="DG297" i="4" s="1"/>
  <c r="E297" i="4"/>
  <c r="D297" i="4"/>
  <c r="DJ296" i="4"/>
  <c r="CZ296" i="4"/>
  <c r="CW296" i="4"/>
  <c r="F296" i="4"/>
  <c r="DG296" i="4" s="1"/>
  <c r="E296" i="4"/>
  <c r="D296" i="4" s="1"/>
  <c r="DJ295" i="4"/>
  <c r="DI295" i="4"/>
  <c r="DB295" i="4"/>
  <c r="CZ295" i="4"/>
  <c r="CW295" i="4"/>
  <c r="F295" i="4"/>
  <c r="DG295" i="4" s="1"/>
  <c r="E295" i="4"/>
  <c r="D295" i="4"/>
  <c r="DJ294" i="4"/>
  <c r="DH294" i="4"/>
  <c r="DA294" i="4"/>
  <c r="CZ294" i="4"/>
  <c r="CW294" i="4"/>
  <c r="F294" i="4"/>
  <c r="DG294" i="4" s="1"/>
  <c r="E294" i="4"/>
  <c r="D294" i="4" s="1"/>
  <c r="DJ293" i="4"/>
  <c r="CZ293" i="4"/>
  <c r="CW293" i="4"/>
  <c r="F293" i="4"/>
  <c r="DG293" i="4" s="1"/>
  <c r="E293" i="4"/>
  <c r="D293" i="4"/>
  <c r="DJ292" i="4"/>
  <c r="CZ292" i="4"/>
  <c r="CX292" i="4"/>
  <c r="CW292" i="4"/>
  <c r="F292" i="4"/>
  <c r="DG292" i="4" s="1"/>
  <c r="E292" i="4"/>
  <c r="D292" i="4" s="1"/>
  <c r="DJ291" i="4"/>
  <c r="DI291" i="4"/>
  <c r="DB291" i="4"/>
  <c r="CZ291" i="4"/>
  <c r="CW291" i="4"/>
  <c r="F291" i="4"/>
  <c r="DG291" i="4" s="1"/>
  <c r="E291" i="4"/>
  <c r="D291" i="4"/>
  <c r="DJ290" i="4"/>
  <c r="DH290" i="4"/>
  <c r="DA290" i="4"/>
  <c r="CZ290" i="4"/>
  <c r="CW290" i="4"/>
  <c r="F290" i="4"/>
  <c r="DG290" i="4" s="1"/>
  <c r="E290" i="4"/>
  <c r="D290" i="4" s="1"/>
  <c r="DJ289" i="4"/>
  <c r="CZ289" i="4"/>
  <c r="CW289" i="4"/>
  <c r="F289" i="4"/>
  <c r="DG289" i="4" s="1"/>
  <c r="E289" i="4"/>
  <c r="D289" i="4"/>
  <c r="DJ288" i="4"/>
  <c r="CZ288" i="4"/>
  <c r="CX288" i="4"/>
  <c r="CW288" i="4"/>
  <c r="F288" i="4"/>
  <c r="DG288" i="4" s="1"/>
  <c r="E288" i="4"/>
  <c r="D288" i="4" s="1"/>
  <c r="DJ287" i="4"/>
  <c r="DI287" i="4"/>
  <c r="DB287" i="4"/>
  <c r="CZ287" i="4"/>
  <c r="CW287" i="4"/>
  <c r="F287" i="4"/>
  <c r="DG287" i="4" s="1"/>
  <c r="E287" i="4"/>
  <c r="D287" i="4"/>
  <c r="DJ286" i="4"/>
  <c r="DH286" i="4"/>
  <c r="DA286" i="4"/>
  <c r="CZ286" i="4"/>
  <c r="CW286" i="4"/>
  <c r="F286" i="4"/>
  <c r="DG286" i="4" s="1"/>
  <c r="E286" i="4"/>
  <c r="D286" i="4" s="1"/>
  <c r="DL285" i="4"/>
  <c r="DJ285" i="4"/>
  <c r="CZ285" i="4"/>
  <c r="CW285" i="4"/>
  <c r="F285" i="4"/>
  <c r="DG285" i="4" s="1"/>
  <c r="E285" i="4"/>
  <c r="D285" i="4"/>
  <c r="DJ284" i="4"/>
  <c r="CZ284" i="4"/>
  <c r="CX284" i="4"/>
  <c r="CW284" i="4"/>
  <c r="F284" i="4"/>
  <c r="DG284" i="4" s="1"/>
  <c r="E284" i="4"/>
  <c r="D284" i="4" s="1"/>
  <c r="DJ283" i="4"/>
  <c r="DI283" i="4"/>
  <c r="DB283" i="4"/>
  <c r="CZ283" i="4"/>
  <c r="CW283" i="4"/>
  <c r="F283" i="4"/>
  <c r="DG283" i="4" s="1"/>
  <c r="E283" i="4"/>
  <c r="D283" i="4"/>
  <c r="DJ282" i="4"/>
  <c r="DH282" i="4"/>
  <c r="DA282" i="4"/>
  <c r="CZ282" i="4"/>
  <c r="CW282" i="4"/>
  <c r="F282" i="4"/>
  <c r="DG282" i="4" s="1"/>
  <c r="E282" i="4"/>
  <c r="D282" i="4" s="1"/>
  <c r="DL281" i="4"/>
  <c r="DJ281" i="4"/>
  <c r="CZ281" i="4"/>
  <c r="CW281" i="4"/>
  <c r="F281" i="4"/>
  <c r="DG281" i="4" s="1"/>
  <c r="E281" i="4"/>
  <c r="D281" i="4"/>
  <c r="DJ280" i="4"/>
  <c r="CZ280" i="4"/>
  <c r="CW280" i="4"/>
  <c r="F280" i="4"/>
  <c r="DG280" i="4" s="1"/>
  <c r="E280" i="4"/>
  <c r="D280" i="4" s="1"/>
  <c r="DJ279" i="4"/>
  <c r="DI279" i="4"/>
  <c r="DB279" i="4"/>
  <c r="CZ279" i="4"/>
  <c r="CW279" i="4"/>
  <c r="F279" i="4"/>
  <c r="DG279" i="4" s="1"/>
  <c r="E279" i="4"/>
  <c r="D279" i="4"/>
  <c r="DJ278" i="4"/>
  <c r="DH278" i="4"/>
  <c r="DA278" i="4"/>
  <c r="CZ278" i="4"/>
  <c r="CW278" i="4"/>
  <c r="F278" i="4"/>
  <c r="DG278" i="4" s="1"/>
  <c r="E278" i="4"/>
  <c r="D278" i="4" s="1"/>
  <c r="DJ277" i="4"/>
  <c r="CZ277" i="4"/>
  <c r="CW277" i="4"/>
  <c r="F277" i="4"/>
  <c r="DG277" i="4" s="1"/>
  <c r="E277" i="4"/>
  <c r="D277" i="4"/>
  <c r="DJ276" i="4"/>
  <c r="CZ276" i="4"/>
  <c r="CW276" i="4"/>
  <c r="F276" i="4"/>
  <c r="DG276" i="4" s="1"/>
  <c r="E276" i="4"/>
  <c r="D276" i="4" s="1"/>
  <c r="CX276" i="4" s="1"/>
  <c r="DJ275" i="4"/>
  <c r="DI275" i="4"/>
  <c r="DB275" i="4"/>
  <c r="CZ275" i="4"/>
  <c r="CW275" i="4"/>
  <c r="F275" i="4"/>
  <c r="DG275" i="4" s="1"/>
  <c r="E275" i="4"/>
  <c r="D275" i="4"/>
  <c r="DJ274" i="4"/>
  <c r="DG274" i="4"/>
  <c r="CZ274" i="4"/>
  <c r="F274" i="4"/>
  <c r="CW274" i="4" s="1"/>
  <c r="E274" i="4"/>
  <c r="DJ273" i="4"/>
  <c r="DG273" i="4"/>
  <c r="CZ273" i="4"/>
  <c r="F273" i="4"/>
  <c r="CW273" i="4" s="1"/>
  <c r="E273" i="4"/>
  <c r="DJ272" i="4"/>
  <c r="DG272" i="4"/>
  <c r="CZ272" i="4"/>
  <c r="F272" i="4"/>
  <c r="CW272" i="4" s="1"/>
  <c r="E272" i="4"/>
  <c r="DJ271" i="4"/>
  <c r="DG271" i="4"/>
  <c r="CZ271" i="4"/>
  <c r="F271" i="4"/>
  <c r="CW271" i="4" s="1"/>
  <c r="E271" i="4"/>
  <c r="DJ270" i="4"/>
  <c r="DG270" i="4"/>
  <c r="CZ270" i="4"/>
  <c r="F270" i="4"/>
  <c r="CW270" i="4" s="1"/>
  <c r="E270" i="4"/>
  <c r="DJ269" i="4"/>
  <c r="DG269" i="4"/>
  <c r="CZ269" i="4"/>
  <c r="F269" i="4"/>
  <c r="CW269" i="4" s="1"/>
  <c r="E269" i="4"/>
  <c r="DJ268" i="4"/>
  <c r="DG268" i="4"/>
  <c r="CZ268" i="4"/>
  <c r="F268" i="4"/>
  <c r="CW268" i="4" s="1"/>
  <c r="E268" i="4"/>
  <c r="DL267" i="4"/>
  <c r="DK267" i="4"/>
  <c r="DJ267" i="4"/>
  <c r="DG267" i="4"/>
  <c r="DB267" i="4"/>
  <c r="CZ267" i="4"/>
  <c r="F267" i="4"/>
  <c r="CW267" i="4" s="1"/>
  <c r="E267" i="4"/>
  <c r="D267" i="4"/>
  <c r="DL266" i="4"/>
  <c r="DJ266" i="4"/>
  <c r="DA266" i="4"/>
  <c r="CZ266" i="4"/>
  <c r="CW266" i="4"/>
  <c r="F266" i="4"/>
  <c r="DG266" i="4" s="1"/>
  <c r="E266" i="4"/>
  <c r="D266" i="4"/>
  <c r="DH266" i="4" s="1"/>
  <c r="DJ265" i="4"/>
  <c r="CZ265" i="4"/>
  <c r="CW265" i="4"/>
  <c r="F265" i="4"/>
  <c r="DG265" i="4" s="1"/>
  <c r="E265" i="4"/>
  <c r="D265" i="4"/>
  <c r="DJ264" i="4"/>
  <c r="DI264" i="4"/>
  <c r="CZ264" i="4"/>
  <c r="CW264" i="4"/>
  <c r="F264" i="4"/>
  <c r="DG264" i="4" s="1"/>
  <c r="E264" i="4"/>
  <c r="D264" i="4"/>
  <c r="DH264" i="4" s="1"/>
  <c r="DL263" i="4"/>
  <c r="DJ263" i="4"/>
  <c r="DH263" i="4"/>
  <c r="DA263" i="4"/>
  <c r="CZ263" i="4"/>
  <c r="CW263" i="4"/>
  <c r="F263" i="4"/>
  <c r="DG263" i="4" s="1"/>
  <c r="E263" i="4"/>
  <c r="D263" i="4"/>
  <c r="DL262" i="4"/>
  <c r="DJ262" i="4"/>
  <c r="DA262" i="4"/>
  <c r="CZ262" i="4"/>
  <c r="CW262" i="4"/>
  <c r="F262" i="4"/>
  <c r="DG262" i="4" s="1"/>
  <c r="E262" i="4"/>
  <c r="D262" i="4"/>
  <c r="DH262" i="4" s="1"/>
  <c r="DJ261" i="4"/>
  <c r="CZ261" i="4"/>
  <c r="CW261" i="4"/>
  <c r="F261" i="4"/>
  <c r="DG261" i="4" s="1"/>
  <c r="E261" i="4"/>
  <c r="D261" i="4"/>
  <c r="DJ260" i="4"/>
  <c r="DI260" i="4"/>
  <c r="DH260" i="4"/>
  <c r="CZ260" i="4"/>
  <c r="CW260" i="4"/>
  <c r="F260" i="4"/>
  <c r="DG260" i="4" s="1"/>
  <c r="E260" i="4"/>
  <c r="D260" i="4"/>
  <c r="DL259" i="4"/>
  <c r="DJ259" i="4"/>
  <c r="DH259" i="4"/>
  <c r="DA259" i="4"/>
  <c r="CZ259" i="4"/>
  <c r="CW259" i="4"/>
  <c r="F259" i="4"/>
  <c r="DG259" i="4" s="1"/>
  <c r="E259" i="4"/>
  <c r="D259" i="4"/>
  <c r="DL258" i="4"/>
  <c r="DJ258" i="4"/>
  <c r="DA258" i="4"/>
  <c r="CZ258" i="4"/>
  <c r="CW258" i="4"/>
  <c r="F258" i="4"/>
  <c r="DG258" i="4" s="1"/>
  <c r="E258" i="4"/>
  <c r="D258" i="4"/>
  <c r="DH258" i="4" s="1"/>
  <c r="DJ257" i="4"/>
  <c r="CZ257" i="4"/>
  <c r="CW257" i="4"/>
  <c r="F257" i="4"/>
  <c r="DG257" i="4" s="1"/>
  <c r="E257" i="4"/>
  <c r="D257" i="4"/>
  <c r="CX256" i="4"/>
  <c r="F256" i="4"/>
  <c r="E256" i="4"/>
  <c r="D256" i="4"/>
  <c r="F255" i="4"/>
  <c r="E255" i="4"/>
  <c r="D255" i="4"/>
  <c r="CX254" i="4"/>
  <c r="F254" i="4"/>
  <c r="E254" i="4"/>
  <c r="D254" i="4"/>
  <c r="F253" i="4"/>
  <c r="E253" i="4"/>
  <c r="D253" i="4"/>
  <c r="CX252" i="4"/>
  <c r="F252" i="4"/>
  <c r="E252" i="4"/>
  <c r="D252" i="4"/>
  <c r="F251" i="4"/>
  <c r="E251" i="4"/>
  <c r="D251" i="4"/>
  <c r="CX250" i="4"/>
  <c r="F250" i="4"/>
  <c r="E250" i="4"/>
  <c r="D250" i="4"/>
  <c r="F249" i="4"/>
  <c r="E249" i="4"/>
  <c r="D249" i="4"/>
  <c r="CX248" i="4"/>
  <c r="F248" i="4"/>
  <c r="E248" i="4"/>
  <c r="D248" i="4"/>
  <c r="F247" i="4"/>
  <c r="E247" i="4"/>
  <c r="D247" i="4"/>
  <c r="CX246" i="4"/>
  <c r="F246" i="4"/>
  <c r="E246" i="4"/>
  <c r="D246" i="4"/>
  <c r="F245" i="4"/>
  <c r="E245" i="4"/>
  <c r="D245" i="4"/>
  <c r="DG244" i="4"/>
  <c r="F244" i="4"/>
  <c r="CW244" i="4" s="1"/>
  <c r="E244" i="4"/>
  <c r="D244" i="4" s="1"/>
  <c r="CW243" i="4"/>
  <c r="F243" i="4"/>
  <c r="DG243" i="4" s="1"/>
  <c r="E243" i="4"/>
  <c r="D243" i="4"/>
  <c r="F242" i="4"/>
  <c r="CW242" i="4" s="1"/>
  <c r="E242" i="4"/>
  <c r="D242" i="4" s="1"/>
  <c r="DH241" i="4"/>
  <c r="CW241" i="4"/>
  <c r="F241" i="4"/>
  <c r="DG241" i="4" s="1"/>
  <c r="E241" i="4"/>
  <c r="D241" i="4"/>
  <c r="DI241" i="4" s="1"/>
  <c r="DG240" i="4"/>
  <c r="CW240" i="4"/>
  <c r="F240" i="4"/>
  <c r="E240" i="4"/>
  <c r="D240" i="4"/>
  <c r="F239" i="4"/>
  <c r="E239" i="4"/>
  <c r="DK238" i="4"/>
  <c r="DJ238" i="4"/>
  <c r="DH238" i="4"/>
  <c r="DG238" i="4"/>
  <c r="CZ238" i="4"/>
  <c r="CW238" i="4"/>
  <c r="F238" i="4"/>
  <c r="E238" i="4"/>
  <c r="D238" i="4"/>
  <c r="DL238" i="4" s="1"/>
  <c r="DJ237" i="4"/>
  <c r="CZ237" i="4"/>
  <c r="F237" i="4"/>
  <c r="E237" i="4"/>
  <c r="DL236" i="4"/>
  <c r="DK236" i="4"/>
  <c r="DJ236" i="4"/>
  <c r="DH236" i="4"/>
  <c r="DG236" i="4"/>
  <c r="CZ236" i="4"/>
  <c r="CW236" i="4"/>
  <c r="F236" i="4"/>
  <c r="E236" i="4"/>
  <c r="D236" i="4"/>
  <c r="DJ235" i="4"/>
  <c r="CZ235" i="4"/>
  <c r="F235" i="4"/>
  <c r="E235" i="4"/>
  <c r="DK234" i="4"/>
  <c r="DJ234" i="4"/>
  <c r="DH234" i="4"/>
  <c r="DG234" i="4"/>
  <c r="CZ234" i="4"/>
  <c r="CW234" i="4"/>
  <c r="F234" i="4"/>
  <c r="E234" i="4"/>
  <c r="D234" i="4"/>
  <c r="DL234" i="4" s="1"/>
  <c r="DJ233" i="4"/>
  <c r="CZ233" i="4"/>
  <c r="F233" i="4"/>
  <c r="E233" i="4"/>
  <c r="DL232" i="4"/>
  <c r="DK232" i="4"/>
  <c r="DJ232" i="4"/>
  <c r="DH232" i="4"/>
  <c r="DG232" i="4"/>
  <c r="CZ232" i="4"/>
  <c r="CW232" i="4"/>
  <c r="F232" i="4"/>
  <c r="E232" i="4"/>
  <c r="D232" i="4"/>
  <c r="DJ231" i="4"/>
  <c r="CZ231" i="4"/>
  <c r="F231" i="4"/>
  <c r="E231" i="4"/>
  <c r="DK230" i="4"/>
  <c r="DJ230" i="4"/>
  <c r="DH230" i="4"/>
  <c r="DG230" i="4"/>
  <c r="CZ230" i="4"/>
  <c r="CW230" i="4"/>
  <c r="F230" i="4"/>
  <c r="E230" i="4"/>
  <c r="D230" i="4"/>
  <c r="DL230" i="4" s="1"/>
  <c r="DJ229" i="4"/>
  <c r="CZ229" i="4"/>
  <c r="CW229" i="4"/>
  <c r="F229" i="4"/>
  <c r="DG229" i="4" s="1"/>
  <c r="E229" i="4"/>
  <c r="D229" i="4" s="1"/>
  <c r="DJ228" i="4"/>
  <c r="CZ228" i="4"/>
  <c r="CW228" i="4"/>
  <c r="F228" i="4"/>
  <c r="DG228" i="4" s="1"/>
  <c r="E228" i="4"/>
  <c r="D228" i="4" s="1"/>
  <c r="DJ227" i="4"/>
  <c r="CZ227" i="4"/>
  <c r="CW227" i="4"/>
  <c r="F227" i="4"/>
  <c r="DG227" i="4" s="1"/>
  <c r="E227" i="4"/>
  <c r="D227" i="4" s="1"/>
  <c r="DJ226" i="4"/>
  <c r="CZ226" i="4"/>
  <c r="CW226" i="4"/>
  <c r="F226" i="4"/>
  <c r="DG226" i="4" s="1"/>
  <c r="E226" i="4"/>
  <c r="D226" i="4" s="1"/>
  <c r="DJ225" i="4"/>
  <c r="CZ225" i="4"/>
  <c r="CW225" i="4"/>
  <c r="F225" i="4"/>
  <c r="DG225" i="4" s="1"/>
  <c r="E225" i="4"/>
  <c r="D225" i="4" s="1"/>
  <c r="DJ224" i="4"/>
  <c r="CZ224" i="4"/>
  <c r="CW224" i="4"/>
  <c r="F224" i="4"/>
  <c r="DG224" i="4" s="1"/>
  <c r="E224" i="4"/>
  <c r="D224" i="4" s="1"/>
  <c r="DJ223" i="4"/>
  <c r="CZ223" i="4"/>
  <c r="CW223" i="4"/>
  <c r="F223" i="4"/>
  <c r="DG223" i="4" s="1"/>
  <c r="E223" i="4"/>
  <c r="D223" i="4" s="1"/>
  <c r="DJ222" i="4"/>
  <c r="CZ222" i="4"/>
  <c r="CW222" i="4"/>
  <c r="F222" i="4"/>
  <c r="DG222" i="4" s="1"/>
  <c r="E222" i="4"/>
  <c r="D222" i="4" s="1"/>
  <c r="DJ221" i="4"/>
  <c r="CZ221" i="4"/>
  <c r="CW221" i="4"/>
  <c r="F221" i="4"/>
  <c r="DG221" i="4" s="1"/>
  <c r="E221" i="4"/>
  <c r="D221" i="4" s="1"/>
  <c r="DJ220" i="4"/>
  <c r="CZ220" i="4"/>
  <c r="CW220" i="4"/>
  <c r="F220" i="4"/>
  <c r="DG220" i="4" s="1"/>
  <c r="E220" i="4"/>
  <c r="D220" i="4" s="1"/>
  <c r="DJ219" i="4"/>
  <c r="CZ219" i="4"/>
  <c r="CW219" i="4"/>
  <c r="F219" i="4"/>
  <c r="DG219" i="4" s="1"/>
  <c r="E219" i="4"/>
  <c r="D219" i="4" s="1"/>
  <c r="F214" i="4"/>
  <c r="E214" i="4"/>
  <c r="D214" i="4"/>
  <c r="F213" i="4"/>
  <c r="E213" i="4"/>
  <c r="D213" i="4" s="1"/>
  <c r="F212" i="4"/>
  <c r="E212" i="4"/>
  <c r="D212" i="4" s="1"/>
  <c r="F211" i="4"/>
  <c r="E211" i="4"/>
  <c r="D211" i="4" s="1"/>
  <c r="AH206" i="4"/>
  <c r="AD206" i="4"/>
  <c r="AH205" i="4"/>
  <c r="AD205" i="4"/>
  <c r="AD204" i="4"/>
  <c r="F204" i="4"/>
  <c r="E204" i="4"/>
  <c r="D204" i="4" s="1"/>
  <c r="AD203" i="4"/>
  <c r="F203" i="4"/>
  <c r="E203" i="4"/>
  <c r="AD202" i="4"/>
  <c r="F202" i="4"/>
  <c r="E202" i="4"/>
  <c r="D202" i="4"/>
  <c r="AD201" i="4"/>
  <c r="F201" i="4"/>
  <c r="E201" i="4"/>
  <c r="D201" i="4" s="1"/>
  <c r="DA196" i="4"/>
  <c r="F196" i="4"/>
  <c r="E196" i="4"/>
  <c r="D196" i="4" s="1"/>
  <c r="DK195" i="4"/>
  <c r="CX195" i="4"/>
  <c r="F195" i="4"/>
  <c r="E195" i="4"/>
  <c r="D195" i="4" s="1"/>
  <c r="DC194" i="4"/>
  <c r="F194" i="4"/>
  <c r="E194" i="4"/>
  <c r="D194" i="4"/>
  <c r="DB193" i="4"/>
  <c r="F193" i="4"/>
  <c r="E193" i="4"/>
  <c r="D193" i="4" s="1"/>
  <c r="CX193" i="4" s="1"/>
  <c r="DK192" i="4"/>
  <c r="CY192" i="4"/>
  <c r="F192" i="4"/>
  <c r="E192" i="4"/>
  <c r="D192" i="4"/>
  <c r="F191" i="4"/>
  <c r="E191" i="4"/>
  <c r="DC190" i="4"/>
  <c r="F190" i="4"/>
  <c r="E190" i="4"/>
  <c r="D190" i="4" s="1"/>
  <c r="DK189" i="4"/>
  <c r="CX189" i="4"/>
  <c r="F189" i="4"/>
  <c r="E189" i="4"/>
  <c r="D189" i="4" s="1"/>
  <c r="F188" i="4"/>
  <c r="E188" i="4"/>
  <c r="D188" i="4"/>
  <c r="F187" i="4"/>
  <c r="E187" i="4"/>
  <c r="D187" i="4" s="1"/>
  <c r="DA186" i="4"/>
  <c r="F186" i="4"/>
  <c r="E186" i="4"/>
  <c r="D186" i="4" s="1"/>
  <c r="DK185" i="4"/>
  <c r="CX185" i="4"/>
  <c r="F185" i="4"/>
  <c r="E185" i="4"/>
  <c r="D185" i="4" s="1"/>
  <c r="DC184" i="4"/>
  <c r="F184" i="4"/>
  <c r="E184" i="4"/>
  <c r="D184" i="4"/>
  <c r="CZ183" i="4"/>
  <c r="F183" i="4"/>
  <c r="E183" i="4"/>
  <c r="D183" i="4" s="1"/>
  <c r="DC182" i="4"/>
  <c r="F182" i="4"/>
  <c r="E182" i="4"/>
  <c r="D182" i="4" s="1"/>
  <c r="DK181" i="4"/>
  <c r="DH181" i="4"/>
  <c r="CX181" i="4"/>
  <c r="F181" i="4"/>
  <c r="E181" i="4"/>
  <c r="D181" i="4"/>
  <c r="F180" i="4"/>
  <c r="D180" i="4" s="1"/>
  <c r="E180" i="4"/>
  <c r="CZ179" i="4"/>
  <c r="F179" i="4"/>
  <c r="E179" i="4"/>
  <c r="D179" i="4"/>
  <c r="DL179" i="4" s="1"/>
  <c r="DJ178" i="4"/>
  <c r="DB178" i="4"/>
  <c r="CX178" i="4"/>
  <c r="F178" i="4"/>
  <c r="E178" i="4"/>
  <c r="D178" i="4"/>
  <c r="DH178" i="4" s="1"/>
  <c r="CZ177" i="4"/>
  <c r="F177" i="4"/>
  <c r="E177" i="4"/>
  <c r="D177" i="4"/>
  <c r="DL177" i="4" s="1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AE176" i="4"/>
  <c r="AD176" i="4"/>
  <c r="AC176" i="4"/>
  <c r="AB176" i="4"/>
  <c r="AA176" i="4"/>
  <c r="Z176" i="4"/>
  <c r="Y176" i="4"/>
  <c r="X176" i="4"/>
  <c r="W176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D176" i="4" s="1"/>
  <c r="E176" i="4"/>
  <c r="E175" i="4"/>
  <c r="D175" i="4" s="1"/>
  <c r="E174" i="4"/>
  <c r="D174" i="4"/>
  <c r="DA174" i="4" s="1"/>
  <c r="E173" i="4"/>
  <c r="D173" i="4" s="1"/>
  <c r="DK172" i="4"/>
  <c r="DC172" i="4"/>
  <c r="CY172" i="4"/>
  <c r="E172" i="4"/>
  <c r="D172" i="4"/>
  <c r="DI172" i="4" s="1"/>
  <c r="DK171" i="4"/>
  <c r="DC171" i="4"/>
  <c r="CZ171" i="4"/>
  <c r="CX171" i="4"/>
  <c r="E171" i="4"/>
  <c r="D171" i="4" s="1"/>
  <c r="DI170" i="4"/>
  <c r="F170" i="4"/>
  <c r="D170" i="4"/>
  <c r="DL169" i="4"/>
  <c r="DJ169" i="4"/>
  <c r="DB169" i="4"/>
  <c r="CZ169" i="4"/>
  <c r="CX169" i="4"/>
  <c r="F169" i="4"/>
  <c r="D169" i="4" s="1"/>
  <c r="DI168" i="4"/>
  <c r="F168" i="4"/>
  <c r="D168" i="4"/>
  <c r="DL167" i="4"/>
  <c r="DJ167" i="4"/>
  <c r="DB167" i="4"/>
  <c r="CZ167" i="4"/>
  <c r="CX167" i="4"/>
  <c r="F167" i="4"/>
  <c r="D167" i="4" s="1"/>
  <c r="F166" i="4"/>
  <c r="D166" i="4"/>
  <c r="DI166" i="4" s="1"/>
  <c r="DL165" i="4"/>
  <c r="DJ165" i="4"/>
  <c r="DB165" i="4"/>
  <c r="CZ165" i="4"/>
  <c r="CX165" i="4"/>
  <c r="F165" i="4"/>
  <c r="D165" i="4" s="1"/>
  <c r="AW164" i="4"/>
  <c r="AV164" i="4"/>
  <c r="AU164" i="4"/>
  <c r="AT164" i="4"/>
  <c r="AS164" i="4"/>
  <c r="AR164" i="4"/>
  <c r="AQ164" i="4"/>
  <c r="AP164" i="4"/>
  <c r="AN164" i="4"/>
  <c r="AL164" i="4"/>
  <c r="AJ164" i="4"/>
  <c r="AH164" i="4"/>
  <c r="AF164" i="4"/>
  <c r="F164" i="4" s="1"/>
  <c r="D164" i="4" s="1"/>
  <c r="AD164" i="4"/>
  <c r="DI163" i="4"/>
  <c r="CY163" i="4"/>
  <c r="F163" i="4"/>
  <c r="D163" i="4"/>
  <c r="DK163" i="4" s="1"/>
  <c r="DK162" i="4"/>
  <c r="DC162" i="4"/>
  <c r="CZ162" i="4"/>
  <c r="CX162" i="4"/>
  <c r="F162" i="4"/>
  <c r="D162" i="4" s="1"/>
  <c r="DM161" i="4"/>
  <c r="DJ161" i="4"/>
  <c r="DH161" i="4"/>
  <c r="CY161" i="4"/>
  <c r="F161" i="4"/>
  <c r="D161" i="4"/>
  <c r="F160" i="4"/>
  <c r="D160" i="4" s="1"/>
  <c r="CZ160" i="4" s="1"/>
  <c r="AX155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DJ154" i="4"/>
  <c r="DI154" i="4"/>
  <c r="DG154" i="4"/>
  <c r="CZ154" i="4"/>
  <c r="CW154" i="4"/>
  <c r="F154" i="4"/>
  <c r="CY154" i="4" s="1"/>
  <c r="E154" i="4"/>
  <c r="DJ153" i="4"/>
  <c r="DG153" i="4"/>
  <c r="CZ153" i="4"/>
  <c r="CY153" i="4"/>
  <c r="CW153" i="4"/>
  <c r="F153" i="4"/>
  <c r="E153" i="4"/>
  <c r="D153" i="4"/>
  <c r="DJ152" i="4"/>
  <c r="DI152" i="4"/>
  <c r="DG152" i="4"/>
  <c r="CZ152" i="4"/>
  <c r="CW152" i="4"/>
  <c r="F152" i="4"/>
  <c r="E152" i="4"/>
  <c r="DJ151" i="4"/>
  <c r="DG151" i="4"/>
  <c r="CZ151" i="4"/>
  <c r="CW151" i="4"/>
  <c r="F151" i="4"/>
  <c r="E151" i="4"/>
  <c r="DK150" i="4"/>
  <c r="DJ150" i="4"/>
  <c r="DI150" i="4"/>
  <c r="DG150" i="4"/>
  <c r="DC150" i="4"/>
  <c r="CZ150" i="4"/>
  <c r="CY150" i="4"/>
  <c r="CW150" i="4"/>
  <c r="F150" i="4"/>
  <c r="E150" i="4"/>
  <c r="D150" i="4"/>
  <c r="DJ149" i="4"/>
  <c r="DG149" i="4"/>
  <c r="CZ149" i="4"/>
  <c r="CY149" i="4"/>
  <c r="CW149" i="4"/>
  <c r="F149" i="4"/>
  <c r="E149" i="4"/>
  <c r="D149" i="4"/>
  <c r="DM149" i="4" s="1"/>
  <c r="DK148" i="4"/>
  <c r="DJ148" i="4"/>
  <c r="DI148" i="4"/>
  <c r="DG148" i="4"/>
  <c r="DC148" i="4"/>
  <c r="CZ148" i="4"/>
  <c r="CY148" i="4"/>
  <c r="CX148" i="4"/>
  <c r="CW148" i="4"/>
  <c r="F148" i="4"/>
  <c r="DH148" i="4" s="1"/>
  <c r="E148" i="4"/>
  <c r="D148" i="4" s="1"/>
  <c r="DM147" i="4"/>
  <c r="DJ147" i="4"/>
  <c r="DI147" i="4"/>
  <c r="DG147" i="4"/>
  <c r="CZ147" i="4"/>
  <c r="CX147" i="4"/>
  <c r="CW147" i="4"/>
  <c r="F147" i="4"/>
  <c r="E147" i="4"/>
  <c r="D147" i="4"/>
  <c r="DJ146" i="4"/>
  <c r="DH146" i="4"/>
  <c r="DG146" i="4"/>
  <c r="CZ146" i="4"/>
  <c r="CY146" i="4"/>
  <c r="CW146" i="4"/>
  <c r="F146" i="4"/>
  <c r="E146" i="4"/>
  <c r="AW141" i="4"/>
  <c r="AV141" i="4"/>
  <c r="AU141" i="4"/>
  <c r="AT141" i="4"/>
  <c r="AS141" i="4"/>
  <c r="AR141" i="4"/>
  <c r="AQ141" i="4"/>
  <c r="AP141" i="4"/>
  <c r="AO141" i="4"/>
  <c r="AN141" i="4"/>
  <c r="AM141" i="4"/>
  <c r="AL141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F141" i="4" s="1"/>
  <c r="CX141" i="4" s="1"/>
  <c r="G141" i="4"/>
  <c r="E141" i="4" s="1"/>
  <c r="D141" i="4" s="1"/>
  <c r="DL140" i="4"/>
  <c r="DJ140" i="4"/>
  <c r="DH140" i="4"/>
  <c r="DG140" i="4"/>
  <c r="DD140" i="4"/>
  <c r="CZ140" i="4"/>
  <c r="CX140" i="4"/>
  <c r="CW140" i="4"/>
  <c r="F140" i="4"/>
  <c r="E140" i="4"/>
  <c r="D140" i="4" s="1"/>
  <c r="DJ139" i="4"/>
  <c r="DH139" i="4"/>
  <c r="DG139" i="4"/>
  <c r="CZ139" i="4"/>
  <c r="CX139" i="4"/>
  <c r="CW139" i="4"/>
  <c r="F139" i="4"/>
  <c r="E139" i="4"/>
  <c r="D139" i="4" s="1"/>
  <c r="DJ138" i="4"/>
  <c r="DH138" i="4"/>
  <c r="DG138" i="4"/>
  <c r="DB138" i="4"/>
  <c r="CZ138" i="4"/>
  <c r="CX138" i="4"/>
  <c r="CW138" i="4"/>
  <c r="F138" i="4"/>
  <c r="E138" i="4"/>
  <c r="D138" i="4" s="1"/>
  <c r="DL138" i="4" s="1"/>
  <c r="DL137" i="4"/>
  <c r="DJ137" i="4"/>
  <c r="DH137" i="4"/>
  <c r="DG137" i="4"/>
  <c r="DD137" i="4"/>
  <c r="DB137" i="4"/>
  <c r="CZ137" i="4"/>
  <c r="CX137" i="4"/>
  <c r="CW137" i="4"/>
  <c r="F137" i="4"/>
  <c r="E137" i="4"/>
  <c r="D137" i="4" s="1"/>
  <c r="DL136" i="4"/>
  <c r="DJ136" i="4"/>
  <c r="DH136" i="4"/>
  <c r="DG136" i="4"/>
  <c r="DD136" i="4"/>
  <c r="CZ136" i="4"/>
  <c r="CX136" i="4"/>
  <c r="CW136" i="4"/>
  <c r="F136" i="4"/>
  <c r="E136" i="4"/>
  <c r="D136" i="4" s="1"/>
  <c r="DJ135" i="4"/>
  <c r="DH135" i="4"/>
  <c r="DG135" i="4"/>
  <c r="CZ135" i="4"/>
  <c r="CX135" i="4"/>
  <c r="CW135" i="4"/>
  <c r="F135" i="4"/>
  <c r="E135" i="4"/>
  <c r="D135" i="4" s="1"/>
  <c r="DJ134" i="4"/>
  <c r="DH134" i="4"/>
  <c r="DG134" i="4"/>
  <c r="DB134" i="4"/>
  <c r="CZ134" i="4"/>
  <c r="CX134" i="4"/>
  <c r="CW134" i="4"/>
  <c r="F134" i="4"/>
  <c r="E134" i="4"/>
  <c r="D134" i="4" s="1"/>
  <c r="DL134" i="4" s="1"/>
  <c r="DL133" i="4"/>
  <c r="DJ133" i="4"/>
  <c r="DH133" i="4"/>
  <c r="DG133" i="4"/>
  <c r="DD133" i="4"/>
  <c r="DB133" i="4"/>
  <c r="CZ133" i="4"/>
  <c r="CX133" i="4"/>
  <c r="CW133" i="4"/>
  <c r="F133" i="4"/>
  <c r="E133" i="4"/>
  <c r="D133" i="4" s="1"/>
  <c r="DL132" i="4"/>
  <c r="DJ132" i="4"/>
  <c r="DH132" i="4"/>
  <c r="DG132" i="4"/>
  <c r="DD132" i="4"/>
  <c r="CZ132" i="4"/>
  <c r="CX132" i="4"/>
  <c r="CW132" i="4"/>
  <c r="F132" i="4"/>
  <c r="E132" i="4"/>
  <c r="D132" i="4" s="1"/>
  <c r="DJ131" i="4"/>
  <c r="DH131" i="4"/>
  <c r="DG131" i="4"/>
  <c r="CZ131" i="4"/>
  <c r="CX131" i="4"/>
  <c r="CW131" i="4"/>
  <c r="F131" i="4"/>
  <c r="E131" i="4"/>
  <c r="D131" i="4" s="1"/>
  <c r="DJ130" i="4"/>
  <c r="DH130" i="4"/>
  <c r="DG130" i="4"/>
  <c r="DB130" i="4"/>
  <c r="CZ130" i="4"/>
  <c r="CX130" i="4"/>
  <c r="CW130" i="4"/>
  <c r="F130" i="4"/>
  <c r="E130" i="4"/>
  <c r="D130" i="4" s="1"/>
  <c r="DL130" i="4" s="1"/>
  <c r="DL129" i="4"/>
  <c r="DJ129" i="4"/>
  <c r="DH129" i="4"/>
  <c r="DG129" i="4"/>
  <c r="DD129" i="4"/>
  <c r="DB129" i="4"/>
  <c r="CZ129" i="4"/>
  <c r="CX129" i="4"/>
  <c r="CW129" i="4"/>
  <c r="F129" i="4"/>
  <c r="E129" i="4"/>
  <c r="D129" i="4" s="1"/>
  <c r="DL128" i="4"/>
  <c r="DJ128" i="4"/>
  <c r="DH128" i="4"/>
  <c r="DG128" i="4"/>
  <c r="DD128" i="4"/>
  <c r="CZ128" i="4"/>
  <c r="CX128" i="4"/>
  <c r="CW128" i="4"/>
  <c r="F128" i="4"/>
  <c r="E128" i="4"/>
  <c r="D128" i="4" s="1"/>
  <c r="DJ127" i="4"/>
  <c r="DH127" i="4"/>
  <c r="DG127" i="4"/>
  <c r="CZ127" i="4"/>
  <c r="CX127" i="4"/>
  <c r="CW127" i="4"/>
  <c r="F127" i="4"/>
  <c r="E127" i="4"/>
  <c r="D127" i="4" s="1"/>
  <c r="DJ126" i="4"/>
  <c r="DH126" i="4"/>
  <c r="DG126" i="4"/>
  <c r="DB126" i="4"/>
  <c r="CZ126" i="4"/>
  <c r="CX126" i="4"/>
  <c r="CW126" i="4"/>
  <c r="F126" i="4"/>
  <c r="E126" i="4"/>
  <c r="D126" i="4" s="1"/>
  <c r="DL126" i="4" s="1"/>
  <c r="DJ125" i="4"/>
  <c r="DH125" i="4"/>
  <c r="CZ125" i="4"/>
  <c r="F125" i="4"/>
  <c r="CX125" i="4" s="1"/>
  <c r="E125" i="4"/>
  <c r="D125" i="4" s="1"/>
  <c r="DJ124" i="4"/>
  <c r="DH124" i="4"/>
  <c r="CZ124" i="4"/>
  <c r="CX124" i="4"/>
  <c r="F124" i="4"/>
  <c r="E124" i="4"/>
  <c r="D124" i="4" s="1"/>
  <c r="DJ123" i="4"/>
  <c r="DH123" i="4"/>
  <c r="CZ123" i="4"/>
  <c r="CY123" i="4"/>
  <c r="F123" i="4"/>
  <c r="CX123" i="4" s="1"/>
  <c r="E123" i="4"/>
  <c r="D123" i="4" s="1"/>
  <c r="DN122" i="4"/>
  <c r="DJ122" i="4"/>
  <c r="DH122" i="4"/>
  <c r="DC122" i="4"/>
  <c r="CZ122" i="4"/>
  <c r="CX122" i="4"/>
  <c r="F122" i="4"/>
  <c r="E122" i="4"/>
  <c r="D122" i="4" s="1"/>
  <c r="CY122" i="4" s="1"/>
  <c r="DN121" i="4"/>
  <c r="DL121" i="4"/>
  <c r="DJ121" i="4"/>
  <c r="DH121" i="4"/>
  <c r="DC121" i="4"/>
  <c r="DA121" i="4"/>
  <c r="CZ121" i="4"/>
  <c r="CY121" i="4"/>
  <c r="F121" i="4"/>
  <c r="CX121" i="4" s="1"/>
  <c r="E121" i="4"/>
  <c r="D121" i="4" s="1"/>
  <c r="DN120" i="4"/>
  <c r="DL120" i="4"/>
  <c r="DJ120" i="4"/>
  <c r="DH120" i="4"/>
  <c r="DC120" i="4"/>
  <c r="DA120" i="4"/>
  <c r="CZ120" i="4"/>
  <c r="CX120" i="4"/>
  <c r="F120" i="4"/>
  <c r="E120" i="4"/>
  <c r="D120" i="4" s="1"/>
  <c r="DN119" i="4"/>
  <c r="DL119" i="4"/>
  <c r="DJ119" i="4"/>
  <c r="DH119" i="4"/>
  <c r="DC119" i="4"/>
  <c r="DA119" i="4"/>
  <c r="CZ119" i="4"/>
  <c r="F119" i="4"/>
  <c r="CX119" i="4" s="1"/>
  <c r="E119" i="4"/>
  <c r="D119" i="4" s="1"/>
  <c r="CY119" i="4" s="1"/>
  <c r="DL118" i="4"/>
  <c r="DJ118" i="4"/>
  <c r="DH118" i="4"/>
  <c r="DG118" i="4"/>
  <c r="DD118" i="4"/>
  <c r="DB118" i="4"/>
  <c r="CZ118" i="4"/>
  <c r="CX118" i="4"/>
  <c r="CW118" i="4"/>
  <c r="F118" i="4"/>
  <c r="E118" i="4"/>
  <c r="D118" i="4" s="1"/>
  <c r="DN117" i="4"/>
  <c r="DL117" i="4"/>
  <c r="DJ117" i="4"/>
  <c r="DH117" i="4"/>
  <c r="DC117" i="4"/>
  <c r="DA117" i="4"/>
  <c r="CZ117" i="4"/>
  <c r="CX117" i="4"/>
  <c r="F117" i="4"/>
  <c r="E117" i="4"/>
  <c r="D117" i="4" s="1"/>
  <c r="DL116" i="4"/>
  <c r="DJ116" i="4"/>
  <c r="DH116" i="4"/>
  <c r="DG116" i="4"/>
  <c r="DD116" i="4"/>
  <c r="CZ116" i="4"/>
  <c r="CX116" i="4"/>
  <c r="CW116" i="4"/>
  <c r="F116" i="4"/>
  <c r="E116" i="4"/>
  <c r="D116" i="4" s="1"/>
  <c r="DJ115" i="4"/>
  <c r="DH115" i="4"/>
  <c r="DG115" i="4"/>
  <c r="CZ115" i="4"/>
  <c r="CX115" i="4"/>
  <c r="CW115" i="4"/>
  <c r="F115" i="4"/>
  <c r="E115" i="4"/>
  <c r="D115" i="4" s="1"/>
  <c r="DJ114" i="4"/>
  <c r="DH114" i="4"/>
  <c r="DG114" i="4"/>
  <c r="DB114" i="4"/>
  <c r="CZ114" i="4"/>
  <c r="CX114" i="4"/>
  <c r="CW114" i="4"/>
  <c r="F114" i="4"/>
  <c r="E114" i="4"/>
  <c r="D114" i="4" s="1"/>
  <c r="DL114" i="4" s="1"/>
  <c r="DL113" i="4"/>
  <c r="DJ113" i="4"/>
  <c r="DH113" i="4"/>
  <c r="DG113" i="4"/>
  <c r="DD113" i="4"/>
  <c r="DB113" i="4"/>
  <c r="CZ113" i="4"/>
  <c r="CX113" i="4"/>
  <c r="CW113" i="4"/>
  <c r="F113" i="4"/>
  <c r="E113" i="4"/>
  <c r="D113" i="4" s="1"/>
  <c r="DL112" i="4"/>
  <c r="DJ112" i="4"/>
  <c r="DH112" i="4"/>
  <c r="DG112" i="4"/>
  <c r="DD112" i="4"/>
  <c r="CZ112" i="4"/>
  <c r="CX112" i="4"/>
  <c r="CW112" i="4"/>
  <c r="F112" i="4"/>
  <c r="E112" i="4"/>
  <c r="D112" i="4" s="1"/>
  <c r="DJ111" i="4"/>
  <c r="DH111" i="4"/>
  <c r="DG111" i="4"/>
  <c r="CZ111" i="4"/>
  <c r="CX111" i="4"/>
  <c r="CW111" i="4"/>
  <c r="F111" i="4"/>
  <c r="E111" i="4"/>
  <c r="D111" i="4" s="1"/>
  <c r="DJ110" i="4"/>
  <c r="DH110" i="4"/>
  <c r="DG110" i="4"/>
  <c r="DB110" i="4"/>
  <c r="CZ110" i="4"/>
  <c r="CX110" i="4"/>
  <c r="CW110" i="4"/>
  <c r="F110" i="4"/>
  <c r="E110" i="4"/>
  <c r="D110" i="4"/>
  <c r="DJ109" i="4"/>
  <c r="DH109" i="4"/>
  <c r="DG109" i="4"/>
  <c r="CZ109" i="4"/>
  <c r="CX109" i="4"/>
  <c r="CW109" i="4"/>
  <c r="F109" i="4"/>
  <c r="E109" i="4"/>
  <c r="D109" i="4"/>
  <c r="DB109" i="4" s="1"/>
  <c r="DJ108" i="4"/>
  <c r="DH108" i="4"/>
  <c r="DG108" i="4"/>
  <c r="DB108" i="4"/>
  <c r="CZ108" i="4"/>
  <c r="CX108" i="4"/>
  <c r="CW108" i="4"/>
  <c r="F108" i="4"/>
  <c r="E108" i="4"/>
  <c r="D108" i="4"/>
  <c r="DJ107" i="4"/>
  <c r="DH107" i="4"/>
  <c r="DG107" i="4"/>
  <c r="CZ107" i="4"/>
  <c r="CX107" i="4"/>
  <c r="CW107" i="4"/>
  <c r="F107" i="4"/>
  <c r="E107" i="4"/>
  <c r="D107" i="4"/>
  <c r="DB107" i="4" s="1"/>
  <c r="DJ106" i="4"/>
  <c r="DH106" i="4"/>
  <c r="DG106" i="4"/>
  <c r="DB106" i="4"/>
  <c r="CZ106" i="4"/>
  <c r="CX106" i="4"/>
  <c r="CW106" i="4"/>
  <c r="F106" i="4"/>
  <c r="E106" i="4"/>
  <c r="D106" i="4"/>
  <c r="DJ105" i="4"/>
  <c r="DH105" i="4"/>
  <c r="DG105" i="4"/>
  <c r="CZ105" i="4"/>
  <c r="CX105" i="4"/>
  <c r="CW105" i="4"/>
  <c r="F105" i="4"/>
  <c r="E105" i="4"/>
  <c r="D105" i="4"/>
  <c r="DB105" i="4" s="1"/>
  <c r="DJ104" i="4"/>
  <c r="DH104" i="4"/>
  <c r="DG104" i="4"/>
  <c r="DB104" i="4"/>
  <c r="CZ104" i="4"/>
  <c r="CX104" i="4"/>
  <c r="CW104" i="4"/>
  <c r="F104" i="4"/>
  <c r="E104" i="4"/>
  <c r="D104" i="4"/>
  <c r="DJ103" i="4"/>
  <c r="DH103" i="4"/>
  <c r="DG103" i="4"/>
  <c r="CZ103" i="4"/>
  <c r="CX103" i="4"/>
  <c r="CW103" i="4"/>
  <c r="F103" i="4"/>
  <c r="E103" i="4"/>
  <c r="D103" i="4"/>
  <c r="DB103" i="4" s="1"/>
  <c r="DJ102" i="4"/>
  <c r="DH102" i="4"/>
  <c r="DG102" i="4"/>
  <c r="DB102" i="4"/>
  <c r="CZ102" i="4"/>
  <c r="CX102" i="4"/>
  <c r="CW102" i="4"/>
  <c r="F102" i="4"/>
  <c r="E102" i="4"/>
  <c r="D102" i="4"/>
  <c r="DJ101" i="4"/>
  <c r="DH101" i="4"/>
  <c r="DG101" i="4"/>
  <c r="CZ101" i="4"/>
  <c r="CX101" i="4"/>
  <c r="CW101" i="4"/>
  <c r="F101" i="4"/>
  <c r="E101" i="4"/>
  <c r="D101" i="4"/>
  <c r="DB101" i="4" s="1"/>
  <c r="DJ100" i="4"/>
  <c r="DH100" i="4"/>
  <c r="DG100" i="4"/>
  <c r="DB100" i="4"/>
  <c r="CZ100" i="4"/>
  <c r="CX100" i="4"/>
  <c r="CW100" i="4"/>
  <c r="F100" i="4"/>
  <c r="E100" i="4"/>
  <c r="D100" i="4"/>
  <c r="DJ99" i="4"/>
  <c r="DH99" i="4"/>
  <c r="DG99" i="4"/>
  <c r="CZ99" i="4"/>
  <c r="CX99" i="4"/>
  <c r="CW99" i="4"/>
  <c r="F99" i="4"/>
  <c r="E99" i="4"/>
  <c r="D99" i="4"/>
  <c r="DB99" i="4" s="1"/>
  <c r="DG98" i="4"/>
  <c r="CW98" i="4"/>
  <c r="F98" i="4"/>
  <c r="DH98" i="4" s="1"/>
  <c r="E98" i="4"/>
  <c r="DM97" i="4"/>
  <c r="DJ97" i="4"/>
  <c r="DH97" i="4"/>
  <c r="CZ97" i="4"/>
  <c r="CX97" i="4"/>
  <c r="F97" i="4"/>
  <c r="E97" i="4"/>
  <c r="D97" i="4" s="1"/>
  <c r="DJ96" i="4"/>
  <c r="DH96" i="4"/>
  <c r="DG96" i="4"/>
  <c r="CZ96" i="4"/>
  <c r="CX96" i="4"/>
  <c r="CW96" i="4"/>
  <c r="F96" i="4"/>
  <c r="E96" i="4"/>
  <c r="D96" i="4" s="1"/>
  <c r="DJ95" i="4"/>
  <c r="DH95" i="4"/>
  <c r="DG95" i="4"/>
  <c r="CZ95" i="4"/>
  <c r="CX95" i="4"/>
  <c r="CW95" i="4"/>
  <c r="F95" i="4"/>
  <c r="E95" i="4"/>
  <c r="D95" i="4" s="1"/>
  <c r="DJ94" i="4"/>
  <c r="DH94" i="4"/>
  <c r="DG94" i="4"/>
  <c r="CZ94" i="4"/>
  <c r="CX94" i="4"/>
  <c r="CW94" i="4"/>
  <c r="F94" i="4"/>
  <c r="E94" i="4"/>
  <c r="D94" i="4" s="1"/>
  <c r="DL93" i="4"/>
  <c r="DJ93" i="4"/>
  <c r="DH93" i="4"/>
  <c r="DD93" i="4"/>
  <c r="CZ93" i="4"/>
  <c r="CY93" i="4"/>
  <c r="F93" i="4"/>
  <c r="CX93" i="4" s="1"/>
  <c r="E93" i="4"/>
  <c r="D93" i="4" s="1"/>
  <c r="DJ92" i="4"/>
  <c r="DG92" i="4"/>
  <c r="CZ92" i="4"/>
  <c r="CX92" i="4"/>
  <c r="CW92" i="4"/>
  <c r="F92" i="4"/>
  <c r="DH92" i="4" s="1"/>
  <c r="E92" i="4"/>
  <c r="D92" i="4" s="1"/>
  <c r="DJ91" i="4"/>
  <c r="DG91" i="4"/>
  <c r="CZ91" i="4"/>
  <c r="CW91" i="4"/>
  <c r="F91" i="4"/>
  <c r="E91" i="4"/>
  <c r="DJ90" i="4"/>
  <c r="DH90" i="4"/>
  <c r="DG90" i="4"/>
  <c r="CZ90" i="4"/>
  <c r="CW90" i="4"/>
  <c r="F90" i="4"/>
  <c r="CX90" i="4" s="1"/>
  <c r="E90" i="4"/>
  <c r="DM89" i="4"/>
  <c r="DJ89" i="4"/>
  <c r="DI89" i="4"/>
  <c r="DH89" i="4"/>
  <c r="DG89" i="4"/>
  <c r="DC89" i="4"/>
  <c r="DB89" i="4"/>
  <c r="CZ89" i="4"/>
  <c r="CX89" i="4"/>
  <c r="CW89" i="4"/>
  <c r="F89" i="4"/>
  <c r="E89" i="4"/>
  <c r="D89" i="4" s="1"/>
  <c r="DJ88" i="4"/>
  <c r="DG88" i="4"/>
  <c r="CZ88" i="4"/>
  <c r="CW88" i="4"/>
  <c r="F88" i="4"/>
  <c r="DH88" i="4" s="1"/>
  <c r="E88" i="4"/>
  <c r="D83" i="4"/>
  <c r="D82" i="4"/>
  <c r="DL78" i="4"/>
  <c r="DK78" i="4"/>
  <c r="DJ78" i="4"/>
  <c r="DI78" i="4"/>
  <c r="DH78" i="4"/>
  <c r="DG78" i="4"/>
  <c r="DB78" i="4"/>
  <c r="DA78" i="4"/>
  <c r="CZ78" i="4"/>
  <c r="K78" i="4" s="1"/>
  <c r="CY78" i="4"/>
  <c r="CX78" i="4"/>
  <c r="CW78" i="4"/>
  <c r="DL77" i="4"/>
  <c r="DK77" i="4"/>
  <c r="DJ77" i="4"/>
  <c r="DI77" i="4"/>
  <c r="DH77" i="4"/>
  <c r="DG77" i="4"/>
  <c r="DB77" i="4"/>
  <c r="DA77" i="4"/>
  <c r="CZ77" i="4"/>
  <c r="CY77" i="4"/>
  <c r="CX77" i="4"/>
  <c r="CW77" i="4"/>
  <c r="K77" i="4" s="1"/>
  <c r="DL76" i="4"/>
  <c r="DK76" i="4"/>
  <c r="DJ76" i="4"/>
  <c r="DI76" i="4"/>
  <c r="DH76" i="4"/>
  <c r="DG76" i="4"/>
  <c r="DB76" i="4"/>
  <c r="DA76" i="4"/>
  <c r="CZ76" i="4"/>
  <c r="CY76" i="4"/>
  <c r="CX76" i="4"/>
  <c r="CW76" i="4"/>
  <c r="K76" i="4"/>
  <c r="DL75" i="4"/>
  <c r="DK75" i="4"/>
  <c r="DJ75" i="4"/>
  <c r="DI75" i="4"/>
  <c r="DH75" i="4"/>
  <c r="DG75" i="4"/>
  <c r="DB75" i="4"/>
  <c r="DA75" i="4"/>
  <c r="CZ75" i="4"/>
  <c r="CY75" i="4"/>
  <c r="CX75" i="4"/>
  <c r="CW75" i="4"/>
  <c r="K75" i="4" s="1"/>
  <c r="DL74" i="4"/>
  <c r="DK74" i="4"/>
  <c r="DJ74" i="4"/>
  <c r="DI74" i="4"/>
  <c r="DH74" i="4"/>
  <c r="DG74" i="4"/>
  <c r="DB74" i="4"/>
  <c r="DA74" i="4"/>
  <c r="CZ74" i="4"/>
  <c r="CY74" i="4"/>
  <c r="CX74" i="4"/>
  <c r="CW74" i="4"/>
  <c r="DL73" i="4"/>
  <c r="DK73" i="4"/>
  <c r="DJ73" i="4"/>
  <c r="DI73" i="4"/>
  <c r="DH73" i="4"/>
  <c r="DG73" i="4"/>
  <c r="DB73" i="4"/>
  <c r="DA73" i="4"/>
  <c r="CZ73" i="4"/>
  <c r="CY73" i="4"/>
  <c r="CX73" i="4"/>
  <c r="CW73" i="4"/>
  <c r="K73" i="4"/>
  <c r="DL72" i="4"/>
  <c r="DK72" i="4"/>
  <c r="DJ72" i="4"/>
  <c r="DI72" i="4"/>
  <c r="DH72" i="4"/>
  <c r="DG72" i="4"/>
  <c r="DB72" i="4"/>
  <c r="DA72" i="4"/>
  <c r="CZ72" i="4"/>
  <c r="CY72" i="4"/>
  <c r="CX72" i="4"/>
  <c r="CW72" i="4"/>
  <c r="K72" i="4" s="1"/>
  <c r="DL71" i="4"/>
  <c r="DK71" i="4"/>
  <c r="DJ71" i="4"/>
  <c r="DI71" i="4"/>
  <c r="DH71" i="4"/>
  <c r="DG71" i="4"/>
  <c r="DB71" i="4"/>
  <c r="DA71" i="4"/>
  <c r="CZ71" i="4"/>
  <c r="CY71" i="4"/>
  <c r="CX71" i="4"/>
  <c r="CW71" i="4"/>
  <c r="DL70" i="4"/>
  <c r="DK70" i="4"/>
  <c r="DJ70" i="4"/>
  <c r="DI70" i="4"/>
  <c r="DH70" i="4"/>
  <c r="DG70" i="4"/>
  <c r="DB70" i="4"/>
  <c r="DA70" i="4"/>
  <c r="CZ70" i="4"/>
  <c r="CY70" i="4"/>
  <c r="CX70" i="4"/>
  <c r="CW70" i="4"/>
  <c r="DL69" i="4"/>
  <c r="DK69" i="4"/>
  <c r="DJ69" i="4"/>
  <c r="DI69" i="4"/>
  <c r="DH69" i="4"/>
  <c r="DG69" i="4"/>
  <c r="DB69" i="4"/>
  <c r="DA69" i="4"/>
  <c r="CZ69" i="4"/>
  <c r="K69" i="4" s="1"/>
  <c r="CY69" i="4"/>
  <c r="CX69" i="4"/>
  <c r="CW69" i="4"/>
  <c r="DL68" i="4"/>
  <c r="DK68" i="4"/>
  <c r="DJ68" i="4"/>
  <c r="DI68" i="4"/>
  <c r="DH68" i="4"/>
  <c r="DG68" i="4"/>
  <c r="DB68" i="4"/>
  <c r="DA68" i="4"/>
  <c r="CZ68" i="4"/>
  <c r="CY68" i="4"/>
  <c r="CX68" i="4"/>
  <c r="CW68" i="4"/>
  <c r="K68" i="4" s="1"/>
  <c r="DL67" i="4"/>
  <c r="DK67" i="4"/>
  <c r="DJ67" i="4"/>
  <c r="DI67" i="4"/>
  <c r="DH67" i="4"/>
  <c r="DG67" i="4"/>
  <c r="DB67" i="4"/>
  <c r="DA67" i="4"/>
  <c r="CZ67" i="4"/>
  <c r="CY67" i="4"/>
  <c r="CX67" i="4"/>
  <c r="CW67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DJ63" i="4"/>
  <c r="DI63" i="4"/>
  <c r="DG63" i="4"/>
  <c r="CZ63" i="4"/>
  <c r="CX63" i="4"/>
  <c r="CW63" i="4"/>
  <c r="F63" i="4"/>
  <c r="DH63" i="4" s="1"/>
  <c r="E63" i="4"/>
  <c r="D63" i="4" s="1"/>
  <c r="DJ62" i="4"/>
  <c r="DG62" i="4"/>
  <c r="CZ62" i="4"/>
  <c r="CW62" i="4"/>
  <c r="F62" i="4"/>
  <c r="CX62" i="4" s="1"/>
  <c r="E62" i="4"/>
  <c r="DJ61" i="4"/>
  <c r="DI61" i="4"/>
  <c r="DG61" i="4"/>
  <c r="CZ61" i="4"/>
  <c r="CX61" i="4"/>
  <c r="CW61" i="4"/>
  <c r="F61" i="4"/>
  <c r="DH61" i="4" s="1"/>
  <c r="E61" i="4"/>
  <c r="D61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DJ59" i="4"/>
  <c r="DG59" i="4"/>
  <c r="CZ59" i="4"/>
  <c r="CX59" i="4"/>
  <c r="CW59" i="4"/>
  <c r="F59" i="4"/>
  <c r="DI59" i="4" s="1"/>
  <c r="E59" i="4"/>
  <c r="DN58" i="4"/>
  <c r="DJ58" i="4"/>
  <c r="DI58" i="4"/>
  <c r="DG58" i="4"/>
  <c r="DD58" i="4"/>
  <c r="DA58" i="4"/>
  <c r="CZ58" i="4"/>
  <c r="CW58" i="4"/>
  <c r="F58" i="4"/>
  <c r="DH58" i="4" s="1"/>
  <c r="E58" i="4"/>
  <c r="D58" i="4"/>
  <c r="DJ57" i="4"/>
  <c r="DG57" i="4"/>
  <c r="CZ57" i="4"/>
  <c r="CX57" i="4"/>
  <c r="CW57" i="4"/>
  <c r="F57" i="4"/>
  <c r="DI57" i="4" s="1"/>
  <c r="E57" i="4"/>
  <c r="DN56" i="4"/>
  <c r="DJ56" i="4"/>
  <c r="DI56" i="4"/>
  <c r="DG56" i="4"/>
  <c r="DD56" i="4"/>
  <c r="DA56" i="4"/>
  <c r="CZ56" i="4"/>
  <c r="CW56" i="4"/>
  <c r="F56" i="4"/>
  <c r="DH56" i="4" s="1"/>
  <c r="E56" i="4"/>
  <c r="D56" i="4"/>
  <c r="DJ55" i="4"/>
  <c r="DG55" i="4"/>
  <c r="CZ55" i="4"/>
  <c r="CX55" i="4"/>
  <c r="CW55" i="4"/>
  <c r="F55" i="4"/>
  <c r="E55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E54" i="4"/>
  <c r="DJ53" i="4"/>
  <c r="DG53" i="4"/>
  <c r="CZ53" i="4"/>
  <c r="CW53" i="4"/>
  <c r="F53" i="4"/>
  <c r="CX53" i="4" s="1"/>
  <c r="E53" i="4"/>
  <c r="DO52" i="4"/>
  <c r="DJ52" i="4"/>
  <c r="DI52" i="4"/>
  <c r="DG52" i="4"/>
  <c r="DA52" i="4"/>
  <c r="CZ52" i="4"/>
  <c r="CX52" i="4"/>
  <c r="CW52" i="4"/>
  <c r="F52" i="4"/>
  <c r="DH52" i="4" s="1"/>
  <c r="E52" i="4"/>
  <c r="D52" i="4"/>
  <c r="DJ51" i="4"/>
  <c r="DI51" i="4"/>
  <c r="DG51" i="4"/>
  <c r="CZ51" i="4"/>
  <c r="CY51" i="4"/>
  <c r="CW51" i="4"/>
  <c r="F51" i="4"/>
  <c r="CX51" i="4" s="1"/>
  <c r="E51" i="4"/>
  <c r="D51" i="4" s="1"/>
  <c r="DJ50" i="4"/>
  <c r="DI50" i="4"/>
  <c r="DG50" i="4"/>
  <c r="CZ50" i="4"/>
  <c r="CX50" i="4"/>
  <c r="CW50" i="4"/>
  <c r="F50" i="4"/>
  <c r="DH50" i="4" s="1"/>
  <c r="E50" i="4"/>
  <c r="D50" i="4" s="1"/>
  <c r="DJ49" i="4"/>
  <c r="DG49" i="4"/>
  <c r="CZ49" i="4"/>
  <c r="CW49" i="4"/>
  <c r="F49" i="4"/>
  <c r="CX49" i="4" s="1"/>
  <c r="E49" i="4"/>
  <c r="DJ48" i="4"/>
  <c r="DI48" i="4"/>
  <c r="DG48" i="4"/>
  <c r="CZ48" i="4"/>
  <c r="CX48" i="4"/>
  <c r="CW48" i="4"/>
  <c r="F48" i="4"/>
  <c r="E48" i="4"/>
  <c r="D48" i="4"/>
  <c r="DJ47" i="4"/>
  <c r="DI47" i="4"/>
  <c r="DG47" i="4"/>
  <c r="DC47" i="4"/>
  <c r="CZ47" i="4"/>
  <c r="CY47" i="4"/>
  <c r="CW47" i="4"/>
  <c r="F47" i="4"/>
  <c r="CX47" i="4" s="1"/>
  <c r="E47" i="4"/>
  <c r="D47" i="4" s="1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E46" i="4" s="1"/>
  <c r="D46" i="4" s="1"/>
  <c r="T46" i="4"/>
  <c r="S46" i="4"/>
  <c r="F46" i="4"/>
  <c r="DH45" i="4"/>
  <c r="DG45" i="4"/>
  <c r="CY45" i="4"/>
  <c r="CW45" i="4"/>
  <c r="F45" i="4"/>
  <c r="DI45" i="4" s="1"/>
  <c r="E45" i="4"/>
  <c r="D45" i="4" s="1"/>
  <c r="DJ44" i="4"/>
  <c r="DI44" i="4"/>
  <c r="DG44" i="4"/>
  <c r="DA44" i="4"/>
  <c r="CZ44" i="4"/>
  <c r="CW44" i="4"/>
  <c r="F44" i="4"/>
  <c r="DH44" i="4" s="1"/>
  <c r="E44" i="4"/>
  <c r="D44" i="4"/>
  <c r="F43" i="4"/>
  <c r="E43" i="4"/>
  <c r="DG42" i="4"/>
  <c r="CX42" i="4"/>
  <c r="CW42" i="4"/>
  <c r="F42" i="4"/>
  <c r="DH42" i="4" s="1"/>
  <c r="E42" i="4"/>
  <c r="DN41" i="4"/>
  <c r="DJ41" i="4"/>
  <c r="DI41" i="4"/>
  <c r="DG41" i="4"/>
  <c r="DD41" i="4"/>
  <c r="DA41" i="4"/>
  <c r="CZ41" i="4"/>
  <c r="CW41" i="4"/>
  <c r="F41" i="4"/>
  <c r="DH41" i="4" s="1"/>
  <c r="E41" i="4"/>
  <c r="D41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DJ35" i="4"/>
  <c r="DG35" i="4"/>
  <c r="CZ35" i="4"/>
  <c r="CW35" i="4"/>
  <c r="F35" i="4"/>
  <c r="E35" i="4"/>
  <c r="DJ34" i="4"/>
  <c r="DG34" i="4"/>
  <c r="CZ34" i="4"/>
  <c r="CY34" i="4"/>
  <c r="CW34" i="4"/>
  <c r="F34" i="4"/>
  <c r="E34" i="4"/>
  <c r="D34" i="4" s="1"/>
  <c r="DN34" i="4" s="1"/>
  <c r="DJ33" i="4"/>
  <c r="DG33" i="4"/>
  <c r="CZ33" i="4"/>
  <c r="CW33" i="4"/>
  <c r="F33" i="4"/>
  <c r="E33" i="4"/>
  <c r="DJ32" i="4"/>
  <c r="DG32" i="4"/>
  <c r="DD32" i="4"/>
  <c r="CZ32" i="4"/>
  <c r="CY32" i="4"/>
  <c r="CW32" i="4"/>
  <c r="F32" i="4"/>
  <c r="E32" i="4"/>
  <c r="D32" i="4" s="1"/>
  <c r="DJ31" i="4"/>
  <c r="DG31" i="4"/>
  <c r="CZ31" i="4"/>
  <c r="CW31" i="4"/>
  <c r="F31" i="4"/>
  <c r="E31" i="4"/>
  <c r="DJ30" i="4"/>
  <c r="DG30" i="4"/>
  <c r="CZ30" i="4"/>
  <c r="CY30" i="4"/>
  <c r="CW30" i="4"/>
  <c r="F30" i="4"/>
  <c r="E30" i="4"/>
  <c r="D30" i="4" s="1"/>
  <c r="DN30" i="4" s="1"/>
  <c r="DJ29" i="4"/>
  <c r="DG29" i="4"/>
  <c r="CZ29" i="4"/>
  <c r="CW29" i="4"/>
  <c r="F29" i="4"/>
  <c r="CY29" i="4" s="1"/>
  <c r="E29" i="4"/>
  <c r="DJ28" i="4"/>
  <c r="DG28" i="4"/>
  <c r="DD28" i="4"/>
  <c r="CZ28" i="4"/>
  <c r="CY28" i="4"/>
  <c r="CW28" i="4"/>
  <c r="F28" i="4"/>
  <c r="E28" i="4"/>
  <c r="D28" i="4" s="1"/>
  <c r="DJ27" i="4"/>
  <c r="DG27" i="4"/>
  <c r="CZ27" i="4"/>
  <c r="CW27" i="4"/>
  <c r="F27" i="4"/>
  <c r="E27" i="4"/>
  <c r="DJ26" i="4"/>
  <c r="DG26" i="4"/>
  <c r="CZ26" i="4"/>
  <c r="CY26" i="4"/>
  <c r="CW26" i="4"/>
  <c r="F26" i="4"/>
  <c r="E26" i="4"/>
  <c r="D26" i="4" s="1"/>
  <c r="DN26" i="4" s="1"/>
  <c r="DJ25" i="4"/>
  <c r="DG25" i="4"/>
  <c r="CZ25" i="4"/>
  <c r="CW25" i="4"/>
  <c r="F25" i="4"/>
  <c r="E25" i="4"/>
  <c r="DJ24" i="4"/>
  <c r="DG24" i="4"/>
  <c r="DD24" i="4"/>
  <c r="CZ24" i="4"/>
  <c r="CY24" i="4"/>
  <c r="CW24" i="4"/>
  <c r="F24" i="4"/>
  <c r="E24" i="4"/>
  <c r="D24" i="4" s="1"/>
  <c r="DJ23" i="4"/>
  <c r="DG23" i="4"/>
  <c r="CZ23" i="4"/>
  <c r="CW23" i="4"/>
  <c r="F23" i="4"/>
  <c r="E23" i="4"/>
  <c r="DJ22" i="4"/>
  <c r="DG22" i="4"/>
  <c r="CZ22" i="4"/>
  <c r="CY22" i="4"/>
  <c r="CW22" i="4"/>
  <c r="F22" i="4"/>
  <c r="E22" i="4"/>
  <c r="D22" i="4" s="1"/>
  <c r="DN22" i="4" s="1"/>
  <c r="DJ21" i="4"/>
  <c r="DG21" i="4"/>
  <c r="CZ21" i="4"/>
  <c r="CW21" i="4"/>
  <c r="F21" i="4"/>
  <c r="E21" i="4"/>
  <c r="DJ20" i="4"/>
  <c r="DG20" i="4"/>
  <c r="DD20" i="4"/>
  <c r="CZ20" i="4"/>
  <c r="CY20" i="4"/>
  <c r="CW20" i="4"/>
  <c r="F20" i="4"/>
  <c r="E20" i="4"/>
  <c r="D20" i="4" s="1"/>
  <c r="DJ19" i="4"/>
  <c r="DG19" i="4"/>
  <c r="CZ19" i="4"/>
  <c r="CW19" i="4"/>
  <c r="F19" i="4"/>
  <c r="E19" i="4"/>
  <c r="E36" i="4" s="1"/>
  <c r="DO15" i="4"/>
  <c r="DJ15" i="4"/>
  <c r="DI15" i="4"/>
  <c r="DG15" i="4"/>
  <c r="DA15" i="4"/>
  <c r="CZ15" i="4"/>
  <c r="CX15" i="4"/>
  <c r="CW15" i="4"/>
  <c r="F15" i="4"/>
  <c r="DH15" i="4" s="1"/>
  <c r="E15" i="4"/>
  <c r="D15" i="4"/>
  <c r="DJ14" i="4"/>
  <c r="DI14" i="4"/>
  <c r="DG14" i="4"/>
  <c r="CZ14" i="4"/>
  <c r="CY14" i="4"/>
  <c r="CW14" i="4"/>
  <c r="F14" i="4"/>
  <c r="CX14" i="4" s="1"/>
  <c r="E14" i="4"/>
  <c r="D14" i="4" s="1"/>
  <c r="DJ13" i="4"/>
  <c r="DI13" i="4"/>
  <c r="DG13" i="4"/>
  <c r="CZ13" i="4"/>
  <c r="CX13" i="4"/>
  <c r="CW13" i="4"/>
  <c r="F13" i="4"/>
  <c r="DH13" i="4" s="1"/>
  <c r="E13" i="4"/>
  <c r="D13" i="4" s="1"/>
  <c r="DJ12" i="4"/>
  <c r="DG12" i="4"/>
  <c r="CZ12" i="4"/>
  <c r="CW12" i="4"/>
  <c r="F12" i="4"/>
  <c r="CX12" i="4" s="1"/>
  <c r="E12" i="4"/>
  <c r="A5" i="4"/>
  <c r="A4" i="4"/>
  <c r="A3" i="4"/>
  <c r="A2" i="4"/>
  <c r="AY51" i="4" l="1"/>
  <c r="DM50" i="4"/>
  <c r="DD50" i="4"/>
  <c r="DL50" i="4"/>
  <c r="DC50" i="4"/>
  <c r="DK50" i="4"/>
  <c r="DE50" i="4"/>
  <c r="DB50" i="4"/>
  <c r="DO50" i="4"/>
  <c r="DA50" i="4"/>
  <c r="DN50" i="4"/>
  <c r="DM63" i="4"/>
  <c r="DD63" i="4"/>
  <c r="DL63" i="4"/>
  <c r="DC63" i="4"/>
  <c r="DK63" i="4"/>
  <c r="DE63" i="4"/>
  <c r="DB63" i="4"/>
  <c r="DO63" i="4"/>
  <c r="DA63" i="4"/>
  <c r="DN63" i="4"/>
  <c r="DM13" i="4"/>
  <c r="DD13" i="4"/>
  <c r="DL13" i="4"/>
  <c r="DC13" i="4"/>
  <c r="DK13" i="4"/>
  <c r="DE13" i="4"/>
  <c r="DB13" i="4"/>
  <c r="DO13" i="4"/>
  <c r="DA13" i="4"/>
  <c r="DN13" i="4"/>
  <c r="DO14" i="4"/>
  <c r="DK14" i="4"/>
  <c r="DB14" i="4"/>
  <c r="DN14" i="4"/>
  <c r="DE14" i="4"/>
  <c r="DA14" i="4"/>
  <c r="AY14" i="4" s="1"/>
  <c r="DL14" i="4"/>
  <c r="DH21" i="4"/>
  <c r="CX21" i="4"/>
  <c r="DI21" i="4"/>
  <c r="DH25" i="4"/>
  <c r="CX25" i="4"/>
  <c r="DO26" i="4"/>
  <c r="DH33" i="4"/>
  <c r="CX33" i="4"/>
  <c r="DI33" i="4"/>
  <c r="DL45" i="4"/>
  <c r="DB45" i="4"/>
  <c r="DO45" i="4"/>
  <c r="DK45" i="4"/>
  <c r="DE45" i="4"/>
  <c r="DA45" i="4"/>
  <c r="DM48" i="4"/>
  <c r="DD48" i="4"/>
  <c r="DL48" i="4"/>
  <c r="DC48" i="4"/>
  <c r="DE48" i="4"/>
  <c r="DK48" i="4"/>
  <c r="DH49" i="4"/>
  <c r="DO51" i="4"/>
  <c r="DK51" i="4"/>
  <c r="DB51" i="4"/>
  <c r="DN51" i="4"/>
  <c r="DE51" i="4"/>
  <c r="DA51" i="4"/>
  <c r="DL51" i="4"/>
  <c r="DM61" i="4"/>
  <c r="DD61" i="4"/>
  <c r="DL61" i="4"/>
  <c r="DC61" i="4"/>
  <c r="DK124" i="4"/>
  <c r="DD124" i="4"/>
  <c r="DM124" i="4"/>
  <c r="DI124" i="4"/>
  <c r="DB124" i="4"/>
  <c r="DN124" i="4"/>
  <c r="DC124" i="4"/>
  <c r="DL124" i="4"/>
  <c r="DA124" i="4"/>
  <c r="DM173" i="4"/>
  <c r="DH173" i="4"/>
  <c r="CY173" i="4"/>
  <c r="DJ173" i="4"/>
  <c r="DA173" i="4"/>
  <c r="DC173" i="4"/>
  <c r="DK173" i="4"/>
  <c r="CX173" i="4"/>
  <c r="DI173" i="4"/>
  <c r="CZ173" i="4"/>
  <c r="DJ180" i="4"/>
  <c r="DA180" i="4"/>
  <c r="DM180" i="4"/>
  <c r="DH180" i="4"/>
  <c r="CY180" i="4"/>
  <c r="DI180" i="4"/>
  <c r="CZ180" i="4"/>
  <c r="DK180" i="4"/>
  <c r="DC180" i="4"/>
  <c r="CX180" i="4"/>
  <c r="AX180" i="4" s="1"/>
  <c r="DK244" i="4"/>
  <c r="DB244" i="4"/>
  <c r="DI244" i="4"/>
  <c r="DA244" i="4"/>
  <c r="DL244" i="4"/>
  <c r="CX244" i="4"/>
  <c r="DH244" i="4"/>
  <c r="CY244" i="4"/>
  <c r="DC14" i="4"/>
  <c r="DM15" i="4"/>
  <c r="DD15" i="4"/>
  <c r="DL15" i="4"/>
  <c r="DC15" i="4"/>
  <c r="DE15" i="4"/>
  <c r="DK15" i="4"/>
  <c r="DH19" i="4"/>
  <c r="CX19" i="4"/>
  <c r="DI19" i="4"/>
  <c r="DM20" i="4"/>
  <c r="DC20" i="4"/>
  <c r="DL20" i="4"/>
  <c r="DB20" i="4"/>
  <c r="DO20" i="4"/>
  <c r="DD22" i="4"/>
  <c r="DH23" i="4"/>
  <c r="CX23" i="4"/>
  <c r="DI23" i="4"/>
  <c r="DM24" i="4"/>
  <c r="DC24" i="4"/>
  <c r="DL24" i="4"/>
  <c r="DB24" i="4"/>
  <c r="DO24" i="4"/>
  <c r="DD26" i="4"/>
  <c r="DH27" i="4"/>
  <c r="CX27" i="4"/>
  <c r="DI27" i="4"/>
  <c r="DM28" i="4"/>
  <c r="DC28" i="4"/>
  <c r="DL28" i="4"/>
  <c r="DB28" i="4"/>
  <c r="DO28" i="4"/>
  <c r="DD30" i="4"/>
  <c r="DH31" i="4"/>
  <c r="CX31" i="4"/>
  <c r="DI31" i="4"/>
  <c r="DM32" i="4"/>
  <c r="DC32" i="4"/>
  <c r="DL32" i="4"/>
  <c r="DB32" i="4"/>
  <c r="DO32" i="4"/>
  <c r="DD34" i="4"/>
  <c r="DH35" i="4"/>
  <c r="CX35" i="4"/>
  <c r="DI35" i="4"/>
  <c r="F36" i="4"/>
  <c r="DI42" i="4"/>
  <c r="DI43" i="4"/>
  <c r="CX43" i="4"/>
  <c r="DH43" i="4"/>
  <c r="DL44" i="4"/>
  <c r="DC44" i="4"/>
  <c r="DO44" i="4"/>
  <c r="DK44" i="4"/>
  <c r="DB44" i="4"/>
  <c r="DE44" i="4"/>
  <c r="DM44" i="4"/>
  <c r="DD45" i="4"/>
  <c r="DM45" i="4"/>
  <c r="DO47" i="4"/>
  <c r="DK47" i="4"/>
  <c r="DB47" i="4"/>
  <c r="DN47" i="4"/>
  <c r="DE47" i="4"/>
  <c r="DA47" i="4"/>
  <c r="DL47" i="4"/>
  <c r="F54" i="4"/>
  <c r="DA48" i="4"/>
  <c r="DO48" i="4"/>
  <c r="DC51" i="4"/>
  <c r="DM52" i="4"/>
  <c r="DD52" i="4"/>
  <c r="DL52" i="4"/>
  <c r="DC52" i="4"/>
  <c r="DE52" i="4"/>
  <c r="DK52" i="4"/>
  <c r="DH53" i="4"/>
  <c r="F60" i="4"/>
  <c r="DI55" i="4"/>
  <c r="DH55" i="4"/>
  <c r="DH57" i="4"/>
  <c r="DH59" i="4"/>
  <c r="DA61" i="4"/>
  <c r="DO61" i="4"/>
  <c r="CX88" i="4"/>
  <c r="DK92" i="4"/>
  <c r="DA92" i="4"/>
  <c r="DM92" i="4"/>
  <c r="DB92" i="4"/>
  <c r="DD92" i="4"/>
  <c r="CY92" i="4"/>
  <c r="DL92" i="4"/>
  <c r="DM96" i="4"/>
  <c r="DI96" i="4"/>
  <c r="DC96" i="4"/>
  <c r="CY96" i="4"/>
  <c r="DK96" i="4"/>
  <c r="DD96" i="4"/>
  <c r="DN96" i="4"/>
  <c r="DA96" i="4"/>
  <c r="DB96" i="4"/>
  <c r="DL96" i="4"/>
  <c r="AX122" i="4"/>
  <c r="DH151" i="4"/>
  <c r="CX151" i="4"/>
  <c r="DI151" i="4"/>
  <c r="CY151" i="4"/>
  <c r="D151" i="4"/>
  <c r="DL168" i="4"/>
  <c r="DH168" i="4"/>
  <c r="CZ168" i="4"/>
  <c r="DJ168" i="4"/>
  <c r="DB168" i="4"/>
  <c r="CX168" i="4"/>
  <c r="DK168" i="4"/>
  <c r="CY168" i="4"/>
  <c r="DC168" i="4"/>
  <c r="DA168" i="4"/>
  <c r="DM168" i="4"/>
  <c r="D12" i="4"/>
  <c r="CY12" i="4"/>
  <c r="DD14" i="4"/>
  <c r="DN15" i="4"/>
  <c r="DH20" i="4"/>
  <c r="CX20" i="4"/>
  <c r="AY20" i="4" s="1"/>
  <c r="DI20" i="4"/>
  <c r="D21" i="4"/>
  <c r="CY21" i="4"/>
  <c r="DE22" i="4"/>
  <c r="DH24" i="4"/>
  <c r="CX24" i="4"/>
  <c r="AY24" i="4" s="1"/>
  <c r="DI24" i="4"/>
  <c r="D25" i="4"/>
  <c r="CY25" i="4"/>
  <c r="DE26" i="4"/>
  <c r="DH28" i="4"/>
  <c r="CX28" i="4"/>
  <c r="AY28" i="4" s="1"/>
  <c r="DI28" i="4"/>
  <c r="D29" i="4"/>
  <c r="DE30" i="4"/>
  <c r="DH32" i="4"/>
  <c r="CX32" i="4"/>
  <c r="DI32" i="4"/>
  <c r="D33" i="4"/>
  <c r="CY33" i="4"/>
  <c r="DE34" i="4"/>
  <c r="DL41" i="4"/>
  <c r="DC41" i="4"/>
  <c r="DO41" i="4"/>
  <c r="DK41" i="4"/>
  <c r="DB41" i="4"/>
  <c r="DE41" i="4"/>
  <c r="DM41" i="4"/>
  <c r="CY43" i="4"/>
  <c r="DN44" i="4"/>
  <c r="CX45" i="4"/>
  <c r="AY45" i="4" s="1"/>
  <c r="DN45" i="4"/>
  <c r="DH47" i="4"/>
  <c r="DM47" i="4"/>
  <c r="AY48" i="4"/>
  <c r="DB48" i="4"/>
  <c r="D49" i="4"/>
  <c r="D54" i="4" s="1"/>
  <c r="CY49" i="4"/>
  <c r="DD51" i="4"/>
  <c r="DN52" i="4"/>
  <c r="DI53" i="4"/>
  <c r="DL56" i="4"/>
  <c r="DC56" i="4"/>
  <c r="DO56" i="4"/>
  <c r="DK56" i="4"/>
  <c r="DB56" i="4"/>
  <c r="DE56" i="4"/>
  <c r="DM56" i="4"/>
  <c r="DL58" i="4"/>
  <c r="DC58" i="4"/>
  <c r="DO58" i="4"/>
  <c r="DK58" i="4"/>
  <c r="DB58" i="4"/>
  <c r="DE58" i="4"/>
  <c r="DM58" i="4"/>
  <c r="DB61" i="4"/>
  <c r="D62" i="4"/>
  <c r="CY62" i="4"/>
  <c r="K67" i="4"/>
  <c r="K74" i="4"/>
  <c r="D88" i="4"/>
  <c r="DK89" i="4"/>
  <c r="DA89" i="4"/>
  <c r="DL89" i="4"/>
  <c r="DD89" i="4"/>
  <c r="CY89" i="4"/>
  <c r="AX89" i="4" s="1"/>
  <c r="DN89" i="4"/>
  <c r="CX91" i="4"/>
  <c r="DH91" i="4"/>
  <c r="DC92" i="4"/>
  <c r="AX92" i="4" s="1"/>
  <c r="DN92" i="4"/>
  <c r="DK97" i="4"/>
  <c r="DD97" i="4"/>
  <c r="DL97" i="4"/>
  <c r="DC97" i="4"/>
  <c r="CY97" i="4"/>
  <c r="AX97" i="4" s="1"/>
  <c r="DN97" i="4"/>
  <c r="DA97" i="4"/>
  <c r="DB97" i="4"/>
  <c r="DI97" i="4"/>
  <c r="DM100" i="4"/>
  <c r="DI100" i="4"/>
  <c r="DC100" i="4"/>
  <c r="CY100" i="4"/>
  <c r="AX100" i="4" s="1"/>
  <c r="DN100" i="4"/>
  <c r="DA100" i="4"/>
  <c r="DL100" i="4"/>
  <c r="DK100" i="4"/>
  <c r="DD100" i="4"/>
  <c r="DM102" i="4"/>
  <c r="DI102" i="4"/>
  <c r="DC102" i="4"/>
  <c r="CY102" i="4"/>
  <c r="DN102" i="4"/>
  <c r="DA102" i="4"/>
  <c r="AX102" i="4" s="1"/>
  <c r="DK102" i="4"/>
  <c r="DD102" i="4"/>
  <c r="DL102" i="4"/>
  <c r="DM104" i="4"/>
  <c r="DI104" i="4"/>
  <c r="DC104" i="4"/>
  <c r="CY104" i="4"/>
  <c r="DN104" i="4"/>
  <c r="DA104" i="4"/>
  <c r="AX104" i="4" s="1"/>
  <c r="DK104" i="4"/>
  <c r="DL104" i="4"/>
  <c r="DD104" i="4"/>
  <c r="DM106" i="4"/>
  <c r="DI106" i="4"/>
  <c r="DC106" i="4"/>
  <c r="CY106" i="4"/>
  <c r="AX106" i="4" s="1"/>
  <c r="DN106" i="4"/>
  <c r="DA106" i="4"/>
  <c r="DL106" i="4"/>
  <c r="DK106" i="4"/>
  <c r="DD106" i="4"/>
  <c r="DM108" i="4"/>
  <c r="DI108" i="4"/>
  <c r="DC108" i="4"/>
  <c r="CY108" i="4"/>
  <c r="AX108" i="4" s="1"/>
  <c r="DN108" i="4"/>
  <c r="DA108" i="4"/>
  <c r="DD108" i="4"/>
  <c r="DL108" i="4"/>
  <c r="DK108" i="4"/>
  <c r="DM110" i="4"/>
  <c r="DI110" i="4"/>
  <c r="DC110" i="4"/>
  <c r="CY110" i="4"/>
  <c r="DN110" i="4"/>
  <c r="DA110" i="4"/>
  <c r="AX110" i="4" s="1"/>
  <c r="DL110" i="4"/>
  <c r="DK110" i="4"/>
  <c r="DD110" i="4"/>
  <c r="CY124" i="4"/>
  <c r="DM125" i="4"/>
  <c r="DI125" i="4"/>
  <c r="DB125" i="4"/>
  <c r="DK125" i="4"/>
  <c r="DD125" i="4"/>
  <c r="CY125" i="4"/>
  <c r="DA125" i="4"/>
  <c r="AX125" i="4" s="1"/>
  <c r="DN125" i="4"/>
  <c r="DC125" i="4"/>
  <c r="DL125" i="4"/>
  <c r="DJ170" i="4"/>
  <c r="DB170" i="4"/>
  <c r="CX170" i="4"/>
  <c r="AX170" i="4" s="1"/>
  <c r="DL170" i="4"/>
  <c r="DH170" i="4"/>
  <c r="CZ170" i="4"/>
  <c r="DK170" i="4"/>
  <c r="CY170" i="4"/>
  <c r="DC170" i="4"/>
  <c r="DA170" i="4"/>
  <c r="DM170" i="4"/>
  <c r="DJ175" i="4"/>
  <c r="DA175" i="4"/>
  <c r="DM175" i="4"/>
  <c r="DH175" i="4"/>
  <c r="CY175" i="4"/>
  <c r="DK175" i="4"/>
  <c r="CX175" i="4"/>
  <c r="DC175" i="4"/>
  <c r="DI175" i="4"/>
  <c r="CZ175" i="4"/>
  <c r="DM188" i="4"/>
  <c r="DC188" i="4"/>
  <c r="DL188" i="4"/>
  <c r="DB188" i="4"/>
  <c r="DH188" i="4"/>
  <c r="CX188" i="4"/>
  <c r="AX188" i="4" s="1"/>
  <c r="DA188" i="4"/>
  <c r="DK188" i="4"/>
  <c r="DK245" i="4"/>
  <c r="DA245" i="4"/>
  <c r="DI245" i="4"/>
  <c r="CY245" i="4"/>
  <c r="DL245" i="4"/>
  <c r="DH245" i="4"/>
  <c r="CX245" i="4"/>
  <c r="AY245" i="4" s="1"/>
  <c r="DB245" i="4"/>
  <c r="DK253" i="4"/>
  <c r="DA253" i="4"/>
  <c r="DI253" i="4"/>
  <c r="CY253" i="4"/>
  <c r="DL253" i="4"/>
  <c r="DH253" i="4"/>
  <c r="CX253" i="4"/>
  <c r="AY253" i="4" s="1"/>
  <c r="DB253" i="4"/>
  <c r="DH12" i="4"/>
  <c r="DM22" i="4"/>
  <c r="DC22" i="4"/>
  <c r="DL22" i="4"/>
  <c r="DB22" i="4"/>
  <c r="DO22" i="4"/>
  <c r="DI25" i="4"/>
  <c r="DM26" i="4"/>
  <c r="DC26" i="4"/>
  <c r="DL26" i="4"/>
  <c r="DB26" i="4"/>
  <c r="DH29" i="4"/>
  <c r="CX29" i="4"/>
  <c r="DI29" i="4"/>
  <c r="DM30" i="4"/>
  <c r="DC30" i="4"/>
  <c r="DL30" i="4"/>
  <c r="DB30" i="4"/>
  <c r="DO30" i="4"/>
  <c r="DM34" i="4"/>
  <c r="DC34" i="4"/>
  <c r="DL34" i="4"/>
  <c r="DB34" i="4"/>
  <c r="DO34" i="4"/>
  <c r="AY50" i="4"/>
  <c r="DE61" i="4"/>
  <c r="DK61" i="4"/>
  <c r="DH62" i="4"/>
  <c r="F64" i="4"/>
  <c r="DM94" i="4"/>
  <c r="DI94" i="4"/>
  <c r="DC94" i="4"/>
  <c r="CY94" i="4"/>
  <c r="DK94" i="4"/>
  <c r="DD94" i="4"/>
  <c r="DA94" i="4"/>
  <c r="DB94" i="4"/>
  <c r="DN94" i="4"/>
  <c r="DL94" i="4"/>
  <c r="DI12" i="4"/>
  <c r="DH14" i="4"/>
  <c r="DM14" i="4"/>
  <c r="AY15" i="4"/>
  <c r="DB15" i="4"/>
  <c r="CY19" i="4"/>
  <c r="DE20" i="4"/>
  <c r="DN20" i="4"/>
  <c r="DH22" i="4"/>
  <c r="CX22" i="4"/>
  <c r="DI22" i="4"/>
  <c r="D23" i="4"/>
  <c r="CY23" i="4"/>
  <c r="DE24" i="4"/>
  <c r="DN24" i="4"/>
  <c r="DH26" i="4"/>
  <c r="CX26" i="4"/>
  <c r="DI26" i="4"/>
  <c r="D27" i="4"/>
  <c r="CY27" i="4"/>
  <c r="DE28" i="4"/>
  <c r="DN28" i="4"/>
  <c r="DH30" i="4"/>
  <c r="CX30" i="4"/>
  <c r="AY30" i="4" s="1"/>
  <c r="DI30" i="4"/>
  <c r="D31" i="4"/>
  <c r="CY31" i="4"/>
  <c r="DE32" i="4"/>
  <c r="DN32" i="4"/>
  <c r="DH34" i="4"/>
  <c r="CX34" i="4"/>
  <c r="DI34" i="4"/>
  <c r="D35" i="4"/>
  <c r="CY35" i="4"/>
  <c r="D42" i="4"/>
  <c r="CY42" i="4"/>
  <c r="D43" i="4"/>
  <c r="DD44" i="4"/>
  <c r="DC45" i="4"/>
  <c r="DD47" i="4"/>
  <c r="DN48" i="4"/>
  <c r="DI49" i="4"/>
  <c r="DH51" i="4"/>
  <c r="DM51" i="4"/>
  <c r="DB52" i="4"/>
  <c r="D53" i="4"/>
  <c r="CY53" i="4"/>
  <c r="D55" i="4"/>
  <c r="E60" i="4"/>
  <c r="CY55" i="4"/>
  <c r="D57" i="4"/>
  <c r="CY57" i="4"/>
  <c r="D59" i="4"/>
  <c r="CY59" i="4"/>
  <c r="E64" i="4"/>
  <c r="D64" i="4" s="1"/>
  <c r="DN61" i="4"/>
  <c r="DI62" i="4"/>
  <c r="K70" i="4"/>
  <c r="K71" i="4"/>
  <c r="DI92" i="4"/>
  <c r="DM95" i="4"/>
  <c r="DI95" i="4"/>
  <c r="DC95" i="4"/>
  <c r="CY95" i="4"/>
  <c r="DK95" i="4"/>
  <c r="DD95" i="4"/>
  <c r="DA95" i="4"/>
  <c r="DB95" i="4"/>
  <c r="DN95" i="4"/>
  <c r="DL95" i="4"/>
  <c r="DM99" i="4"/>
  <c r="DI99" i="4"/>
  <c r="DC99" i="4"/>
  <c r="CY99" i="4"/>
  <c r="AX99" i="4" s="1"/>
  <c r="DN99" i="4"/>
  <c r="DA99" i="4"/>
  <c r="DD99" i="4"/>
  <c r="DL99" i="4"/>
  <c r="DK99" i="4"/>
  <c r="DM101" i="4"/>
  <c r="DI101" i="4"/>
  <c r="DC101" i="4"/>
  <c r="AX101" i="4" s="1"/>
  <c r="CY101" i="4"/>
  <c r="DN101" i="4"/>
  <c r="DA101" i="4"/>
  <c r="DL101" i="4"/>
  <c r="DK101" i="4"/>
  <c r="DD101" i="4"/>
  <c r="DM103" i="4"/>
  <c r="DI103" i="4"/>
  <c r="DC103" i="4"/>
  <c r="CY103" i="4"/>
  <c r="AX103" i="4" s="1"/>
  <c r="DN103" i="4"/>
  <c r="DA103" i="4"/>
  <c r="DD103" i="4"/>
  <c r="DL103" i="4"/>
  <c r="DK103" i="4"/>
  <c r="DM105" i="4"/>
  <c r="DI105" i="4"/>
  <c r="DC105" i="4"/>
  <c r="CY105" i="4"/>
  <c r="AX105" i="4" s="1"/>
  <c r="DN105" i="4"/>
  <c r="DA105" i="4"/>
  <c r="DK105" i="4"/>
  <c r="DL105" i="4"/>
  <c r="DD105" i="4"/>
  <c r="DM107" i="4"/>
  <c r="DI107" i="4"/>
  <c r="DC107" i="4"/>
  <c r="CY107" i="4"/>
  <c r="AX107" i="4" s="1"/>
  <c r="DN107" i="4"/>
  <c r="DA107" i="4"/>
  <c r="DK107" i="4"/>
  <c r="DL107" i="4"/>
  <c r="DD107" i="4"/>
  <c r="DM109" i="4"/>
  <c r="DI109" i="4"/>
  <c r="DC109" i="4"/>
  <c r="CY109" i="4"/>
  <c r="AX109" i="4" s="1"/>
  <c r="DN109" i="4"/>
  <c r="DA109" i="4"/>
  <c r="DL109" i="4"/>
  <c r="DK109" i="4"/>
  <c r="DD109" i="4"/>
  <c r="DM111" i="4"/>
  <c r="DI111" i="4"/>
  <c r="DC111" i="4"/>
  <c r="CY111" i="4"/>
  <c r="AX111" i="4" s="1"/>
  <c r="DK111" i="4"/>
  <c r="DA111" i="4"/>
  <c r="DL111" i="4"/>
  <c r="DD111" i="4"/>
  <c r="DB111" i="4"/>
  <c r="DN111" i="4"/>
  <c r="DM115" i="4"/>
  <c r="DI115" i="4"/>
  <c r="DC115" i="4"/>
  <c r="CY115" i="4"/>
  <c r="AX115" i="4" s="1"/>
  <c r="DK115" i="4"/>
  <c r="DA115" i="4"/>
  <c r="DL115" i="4"/>
  <c r="DD115" i="4"/>
  <c r="DB115" i="4"/>
  <c r="DN115" i="4"/>
  <c r="AX116" i="4"/>
  <c r="DM127" i="4"/>
  <c r="DI127" i="4"/>
  <c r="DC127" i="4"/>
  <c r="CY127" i="4"/>
  <c r="AX127" i="4" s="1"/>
  <c r="DK127" i="4"/>
  <c r="DA127" i="4"/>
  <c r="DL127" i="4"/>
  <c r="DD127" i="4"/>
  <c r="DB127" i="4"/>
  <c r="DN127" i="4"/>
  <c r="DM131" i="4"/>
  <c r="DI131" i="4"/>
  <c r="DC131" i="4"/>
  <c r="CY131" i="4"/>
  <c r="DK131" i="4"/>
  <c r="DA131" i="4"/>
  <c r="DL131" i="4"/>
  <c r="DD131" i="4"/>
  <c r="DB131" i="4"/>
  <c r="AX131" i="4" s="1"/>
  <c r="DN131" i="4"/>
  <c r="DM135" i="4"/>
  <c r="DI135" i="4"/>
  <c r="DC135" i="4"/>
  <c r="CY135" i="4"/>
  <c r="AX135" i="4" s="1"/>
  <c r="DK135" i="4"/>
  <c r="DA135" i="4"/>
  <c r="DL135" i="4"/>
  <c r="DD135" i="4"/>
  <c r="DB135" i="4"/>
  <c r="DN135" i="4"/>
  <c r="DM139" i="4"/>
  <c r="DI139" i="4"/>
  <c r="DC139" i="4"/>
  <c r="CY139" i="4"/>
  <c r="DK139" i="4"/>
  <c r="DA139" i="4"/>
  <c r="DL139" i="4"/>
  <c r="DD139" i="4"/>
  <c r="DB139" i="4"/>
  <c r="AX139" i="4" s="1"/>
  <c r="DN139" i="4"/>
  <c r="DJ166" i="4"/>
  <c r="DB166" i="4"/>
  <c r="CX166" i="4"/>
  <c r="AX166" i="4" s="1"/>
  <c r="DL166" i="4"/>
  <c r="DH166" i="4"/>
  <c r="CZ166" i="4"/>
  <c r="DK166" i="4"/>
  <c r="CY166" i="4"/>
  <c r="DC166" i="4"/>
  <c r="DA166" i="4"/>
  <c r="DM166" i="4"/>
  <c r="CZ202" i="4"/>
  <c r="CX202" i="4"/>
  <c r="DJ202" i="4"/>
  <c r="DK202" i="4"/>
  <c r="DK204" i="4"/>
  <c r="DJ204" i="4"/>
  <c r="CX204" i="4"/>
  <c r="AH204" i="4" s="1"/>
  <c r="CZ204" i="4"/>
  <c r="DM93" i="4"/>
  <c r="DI93" i="4"/>
  <c r="DB93" i="4"/>
  <c r="DN93" i="4"/>
  <c r="DM112" i="4"/>
  <c r="DI112" i="4"/>
  <c r="DC112" i="4"/>
  <c r="CY112" i="4"/>
  <c r="AX112" i="4" s="1"/>
  <c r="DK112" i="4"/>
  <c r="DA112" i="4"/>
  <c r="DM116" i="4"/>
  <c r="DI116" i="4"/>
  <c r="DC116" i="4"/>
  <c r="CY116" i="4"/>
  <c r="DK116" i="4"/>
  <c r="DA116" i="4"/>
  <c r="DM123" i="4"/>
  <c r="DI123" i="4"/>
  <c r="DB123" i="4"/>
  <c r="AX123" i="4" s="1"/>
  <c r="DK123" i="4"/>
  <c r="DD123" i="4"/>
  <c r="DM128" i="4"/>
  <c r="DI128" i="4"/>
  <c r="DC128" i="4"/>
  <c r="CY128" i="4"/>
  <c r="AX128" i="4" s="1"/>
  <c r="DK128" i="4"/>
  <c r="DA128" i="4"/>
  <c r="DM132" i="4"/>
  <c r="DI132" i="4"/>
  <c r="DC132" i="4"/>
  <c r="CY132" i="4"/>
  <c r="AX132" i="4" s="1"/>
  <c r="DK132" i="4"/>
  <c r="DA132" i="4"/>
  <c r="DN132" i="4"/>
  <c r="DM136" i="4"/>
  <c r="DI136" i="4"/>
  <c r="DC136" i="4"/>
  <c r="CY136" i="4"/>
  <c r="AX136" i="4" s="1"/>
  <c r="DK136" i="4"/>
  <c r="DA136" i="4"/>
  <c r="DM140" i="4"/>
  <c r="DI140" i="4"/>
  <c r="DC140" i="4"/>
  <c r="CY140" i="4"/>
  <c r="DK140" i="4"/>
  <c r="DA140" i="4"/>
  <c r="DN147" i="4"/>
  <c r="DD147" i="4"/>
  <c r="DL147" i="4"/>
  <c r="DA147" i="4"/>
  <c r="DC147" i="4"/>
  <c r="DL148" i="4"/>
  <c r="DN148" i="4"/>
  <c r="DD148" i="4"/>
  <c r="DM148" i="4"/>
  <c r="DB148" i="4"/>
  <c r="DL153" i="4"/>
  <c r="DB153" i="4"/>
  <c r="DN153" i="4"/>
  <c r="DD153" i="4"/>
  <c r="DK153" i="4"/>
  <c r="DC153" i="4"/>
  <c r="DH177" i="4"/>
  <c r="DH179" i="4"/>
  <c r="DM187" i="4"/>
  <c r="DC187" i="4"/>
  <c r="DL187" i="4"/>
  <c r="DB187" i="4"/>
  <c r="DA187" i="4"/>
  <c r="DK187" i="4"/>
  <c r="DH187" i="4"/>
  <c r="DJ201" i="4"/>
  <c r="CZ201" i="4"/>
  <c r="DK201" i="4"/>
  <c r="CX201" i="4"/>
  <c r="DI240" i="4"/>
  <c r="DA240" i="4"/>
  <c r="DL240" i="4"/>
  <c r="DB240" i="4"/>
  <c r="DK240" i="4"/>
  <c r="CY240" i="4"/>
  <c r="CX240" i="4"/>
  <c r="AY240" i="4" s="1"/>
  <c r="DK293" i="4"/>
  <c r="CY293" i="4"/>
  <c r="DH293" i="4"/>
  <c r="CX293" i="4"/>
  <c r="DA293" i="4"/>
  <c r="DI293" i="4"/>
  <c r="DB293" i="4"/>
  <c r="DL293" i="4"/>
  <c r="F302" i="4"/>
  <c r="CY13" i="4"/>
  <c r="AY13" i="4" s="1"/>
  <c r="CY15" i="4"/>
  <c r="D19" i="4"/>
  <c r="CX41" i="4"/>
  <c r="CX44" i="4"/>
  <c r="AY44" i="4" s="1"/>
  <c r="CY48" i="4"/>
  <c r="DH48" i="4"/>
  <c r="CY50" i="4"/>
  <c r="CY52" i="4"/>
  <c r="AY52" i="4" s="1"/>
  <c r="CX56" i="4"/>
  <c r="CX58" i="4"/>
  <c r="CY61" i="4"/>
  <c r="AY61" i="4" s="1"/>
  <c r="CY63" i="4"/>
  <c r="AY63" i="4" s="1"/>
  <c r="D90" i="4"/>
  <c r="DA93" i="4"/>
  <c r="AX93" i="4" s="1"/>
  <c r="D98" i="4"/>
  <c r="CX98" i="4"/>
  <c r="DM113" i="4"/>
  <c r="DI113" i="4"/>
  <c r="DC113" i="4"/>
  <c r="CY113" i="4"/>
  <c r="AX113" i="4" s="1"/>
  <c r="DK113" i="4"/>
  <c r="DA113" i="4"/>
  <c r="DN113" i="4"/>
  <c r="DD114" i="4"/>
  <c r="DK117" i="4"/>
  <c r="DD117" i="4"/>
  <c r="DM117" i="4"/>
  <c r="DI117" i="4"/>
  <c r="DB117" i="4"/>
  <c r="CY117" i="4"/>
  <c r="AX117" i="4" s="1"/>
  <c r="DK118" i="4"/>
  <c r="DA118" i="4"/>
  <c r="DM118" i="4"/>
  <c r="DI118" i="4"/>
  <c r="DC118" i="4"/>
  <c r="CY118" i="4"/>
  <c r="AX118" i="4" s="1"/>
  <c r="DN118" i="4"/>
  <c r="DK120" i="4"/>
  <c r="DD120" i="4"/>
  <c r="DM120" i="4"/>
  <c r="DI120" i="4"/>
  <c r="DB120" i="4"/>
  <c r="CY120" i="4"/>
  <c r="DM121" i="4"/>
  <c r="DI121" i="4"/>
  <c r="DB121" i="4"/>
  <c r="DK121" i="4"/>
  <c r="DD121" i="4"/>
  <c r="DA123" i="4"/>
  <c r="DL123" i="4"/>
  <c r="DD126" i="4"/>
  <c r="DM129" i="4"/>
  <c r="DI129" i="4"/>
  <c r="DC129" i="4"/>
  <c r="CY129" i="4"/>
  <c r="DK129" i="4"/>
  <c r="DA129" i="4"/>
  <c r="DN129" i="4"/>
  <c r="DD130" i="4"/>
  <c r="DM133" i="4"/>
  <c r="DI133" i="4"/>
  <c r="DC133" i="4"/>
  <c r="CY133" i="4"/>
  <c r="DK133" i="4"/>
  <c r="DA133" i="4"/>
  <c r="DN133" i="4"/>
  <c r="DD134" i="4"/>
  <c r="DM137" i="4"/>
  <c r="DI137" i="4"/>
  <c r="DC137" i="4"/>
  <c r="CY137" i="4"/>
  <c r="DK137" i="4"/>
  <c r="DA137" i="4"/>
  <c r="DN137" i="4"/>
  <c r="DD138" i="4"/>
  <c r="E155" i="4"/>
  <c r="D146" i="4"/>
  <c r="DM153" i="4"/>
  <c r="DJ182" i="4"/>
  <c r="DB182" i="4"/>
  <c r="CX182" i="4"/>
  <c r="AX182" i="4" s="1"/>
  <c r="DK182" i="4"/>
  <c r="DA182" i="4"/>
  <c r="DM182" i="4"/>
  <c r="DH182" i="4"/>
  <c r="CY182" i="4"/>
  <c r="CZ182" i="4"/>
  <c r="DI182" i="4"/>
  <c r="DL182" i="4"/>
  <c r="DM184" i="4"/>
  <c r="DI184" i="4"/>
  <c r="DA184" i="4"/>
  <c r="DL184" i="4"/>
  <c r="DH184" i="4"/>
  <c r="CZ184" i="4"/>
  <c r="DB184" i="4"/>
  <c r="DJ184" i="4"/>
  <c r="CX184" i="4"/>
  <c r="CY184" i="4"/>
  <c r="DK184" i="4"/>
  <c r="DJ185" i="4"/>
  <c r="DA185" i="4"/>
  <c r="DI185" i="4"/>
  <c r="CZ185" i="4"/>
  <c r="DM185" i="4"/>
  <c r="CY185" i="4"/>
  <c r="AX185" i="4" s="1"/>
  <c r="DH185" i="4"/>
  <c r="DC185" i="4"/>
  <c r="DM194" i="4"/>
  <c r="DI194" i="4"/>
  <c r="DA194" i="4"/>
  <c r="DL194" i="4"/>
  <c r="DH194" i="4"/>
  <c r="CZ194" i="4"/>
  <c r="DB194" i="4"/>
  <c r="DJ194" i="4"/>
  <c r="CX194" i="4"/>
  <c r="AX194" i="4" s="1"/>
  <c r="CY194" i="4"/>
  <c r="DK194" i="4"/>
  <c r="DJ195" i="4"/>
  <c r="DA195" i="4"/>
  <c r="DI195" i="4"/>
  <c r="CZ195" i="4"/>
  <c r="DM195" i="4"/>
  <c r="CY195" i="4"/>
  <c r="AX195" i="4" s="1"/>
  <c r="DH195" i="4"/>
  <c r="DC195" i="4"/>
  <c r="DK249" i="4"/>
  <c r="DA249" i="4"/>
  <c r="DI249" i="4"/>
  <c r="CY249" i="4"/>
  <c r="DL249" i="4"/>
  <c r="DH249" i="4"/>
  <c r="CX249" i="4"/>
  <c r="DB249" i="4"/>
  <c r="DK257" i="4"/>
  <c r="CY257" i="4"/>
  <c r="DB257" i="4"/>
  <c r="CX257" i="4"/>
  <c r="AY257" i="4" s="1"/>
  <c r="DH257" i="4"/>
  <c r="DL257" i="4"/>
  <c r="DA257" i="4"/>
  <c r="DI257" i="4"/>
  <c r="DN112" i="4"/>
  <c r="DN116" i="4"/>
  <c r="DK122" i="4"/>
  <c r="DD122" i="4"/>
  <c r="DM122" i="4"/>
  <c r="DI122" i="4"/>
  <c r="DB122" i="4"/>
  <c r="DN128" i="4"/>
  <c r="DN136" i="4"/>
  <c r="DN140" i="4"/>
  <c r="DL149" i="4"/>
  <c r="DB149" i="4"/>
  <c r="DN149" i="4"/>
  <c r="DD149" i="4"/>
  <c r="DK149" i="4"/>
  <c r="DC149" i="4"/>
  <c r="DK160" i="4"/>
  <c r="DA160" i="4"/>
  <c r="DI160" i="4"/>
  <c r="CY160" i="4"/>
  <c r="DH160" i="4"/>
  <c r="CX160" i="4"/>
  <c r="AX160" i="4" s="1"/>
  <c r="DM177" i="4"/>
  <c r="DI177" i="4"/>
  <c r="DA177" i="4"/>
  <c r="DK177" i="4"/>
  <c r="DC177" i="4"/>
  <c r="CY177" i="4"/>
  <c r="DB177" i="4"/>
  <c r="DJ177" i="4"/>
  <c r="CX177" i="4"/>
  <c r="DM179" i="4"/>
  <c r="DI179" i="4"/>
  <c r="DA179" i="4"/>
  <c r="DK179" i="4"/>
  <c r="DC179" i="4"/>
  <c r="CY179" i="4"/>
  <c r="DJ179" i="4"/>
  <c r="CX179" i="4"/>
  <c r="DB179" i="4"/>
  <c r="DK242" i="4"/>
  <c r="DB242" i="4"/>
  <c r="DI242" i="4"/>
  <c r="DA242" i="4"/>
  <c r="DL242" i="4"/>
  <c r="CX242" i="4"/>
  <c r="AY242" i="4" s="1"/>
  <c r="DH242" i="4"/>
  <c r="DK251" i="4"/>
  <c r="DA251" i="4"/>
  <c r="DI251" i="4"/>
  <c r="CY251" i="4"/>
  <c r="DL251" i="4"/>
  <c r="DH251" i="4"/>
  <c r="CX251" i="4"/>
  <c r="AY251" i="4" s="1"/>
  <c r="DB251" i="4"/>
  <c r="DK289" i="4"/>
  <c r="CY289" i="4"/>
  <c r="AY289" i="4" s="1"/>
  <c r="DH289" i="4"/>
  <c r="CX289" i="4"/>
  <c r="DA289" i="4"/>
  <c r="DI289" i="4"/>
  <c r="DB289" i="4"/>
  <c r="DL289" i="4"/>
  <c r="CY41" i="4"/>
  <c r="CY44" i="4"/>
  <c r="CY56" i="4"/>
  <c r="CY58" i="4"/>
  <c r="D91" i="4"/>
  <c r="DC93" i="4"/>
  <c r="DK93" i="4"/>
  <c r="DB112" i="4"/>
  <c r="DM114" i="4"/>
  <c r="DI114" i="4"/>
  <c r="DC114" i="4"/>
  <c r="CY114" i="4"/>
  <c r="DK114" i="4"/>
  <c r="DA114" i="4"/>
  <c r="DN114" i="4"/>
  <c r="DB116" i="4"/>
  <c r="DM119" i="4"/>
  <c r="DI119" i="4"/>
  <c r="DB119" i="4"/>
  <c r="AX119" i="4" s="1"/>
  <c r="DK119" i="4"/>
  <c r="DD119" i="4"/>
  <c r="DA122" i="4"/>
  <c r="DL122" i="4"/>
  <c r="DC123" i="4"/>
  <c r="DN123" i="4"/>
  <c r="DM126" i="4"/>
  <c r="DI126" i="4"/>
  <c r="DC126" i="4"/>
  <c r="CY126" i="4"/>
  <c r="AX126" i="4" s="1"/>
  <c r="DK126" i="4"/>
  <c r="DA126" i="4"/>
  <c r="DN126" i="4"/>
  <c r="DB128" i="4"/>
  <c r="DM130" i="4"/>
  <c r="DI130" i="4"/>
  <c r="DC130" i="4"/>
  <c r="CY130" i="4"/>
  <c r="AX130" i="4" s="1"/>
  <c r="DK130" i="4"/>
  <c r="DA130" i="4"/>
  <c r="DN130" i="4"/>
  <c r="DB132" i="4"/>
  <c r="DM134" i="4"/>
  <c r="DI134" i="4"/>
  <c r="DC134" i="4"/>
  <c r="CY134" i="4"/>
  <c r="AX134" i="4" s="1"/>
  <c r="DK134" i="4"/>
  <c r="DA134" i="4"/>
  <c r="DN134" i="4"/>
  <c r="DB136" i="4"/>
  <c r="DM138" i="4"/>
  <c r="DI138" i="4"/>
  <c r="DC138" i="4"/>
  <c r="CY138" i="4"/>
  <c r="AX138" i="4" s="1"/>
  <c r="DK138" i="4"/>
  <c r="DA138" i="4"/>
  <c r="DN138" i="4"/>
  <c r="DB140" i="4"/>
  <c r="AX140" i="4" s="1"/>
  <c r="F155" i="4"/>
  <c r="DH147" i="4"/>
  <c r="CY147" i="4"/>
  <c r="DB147" i="4"/>
  <c r="AY147" i="4" s="1"/>
  <c r="DK147" i="4"/>
  <c r="AY148" i="4"/>
  <c r="DA148" i="4"/>
  <c r="DH149" i="4"/>
  <c r="CX149" i="4"/>
  <c r="DI149" i="4"/>
  <c r="DA149" i="4"/>
  <c r="DH153" i="4"/>
  <c r="CX153" i="4"/>
  <c r="DI153" i="4"/>
  <c r="DA153" i="4"/>
  <c r="DJ160" i="4"/>
  <c r="AX169" i="4"/>
  <c r="DK174" i="4"/>
  <c r="DC174" i="4"/>
  <c r="CX174" i="4"/>
  <c r="AX174" i="4" s="1"/>
  <c r="DI174" i="4"/>
  <c r="CZ174" i="4"/>
  <c r="DH174" i="4"/>
  <c r="DM174" i="4"/>
  <c r="CY174" i="4"/>
  <c r="DJ174" i="4"/>
  <c r="CX187" i="4"/>
  <c r="AX187" i="4" s="1"/>
  <c r="DH240" i="4"/>
  <c r="CY242" i="4"/>
  <c r="DK247" i="4"/>
  <c r="DA247" i="4"/>
  <c r="DI247" i="4"/>
  <c r="CY247" i="4"/>
  <c r="DL247" i="4"/>
  <c r="DH247" i="4"/>
  <c r="CX247" i="4"/>
  <c r="DB247" i="4"/>
  <c r="DK255" i="4"/>
  <c r="DA255" i="4"/>
  <c r="DI255" i="4"/>
  <c r="CY255" i="4"/>
  <c r="DL255" i="4"/>
  <c r="DH255" i="4"/>
  <c r="CX255" i="4"/>
  <c r="DB255" i="4"/>
  <c r="DK280" i="4"/>
  <c r="CY280" i="4"/>
  <c r="DI280" i="4"/>
  <c r="DL280" i="4"/>
  <c r="DB280" i="4"/>
  <c r="DH280" i="4"/>
  <c r="DA280" i="4"/>
  <c r="CX280" i="4"/>
  <c r="AY280" i="4" s="1"/>
  <c r="DL150" i="4"/>
  <c r="DB150" i="4"/>
  <c r="DN150" i="4"/>
  <c r="DD150" i="4"/>
  <c r="DM150" i="4"/>
  <c r="DH152" i="4"/>
  <c r="CX152" i="4"/>
  <c r="D154" i="4"/>
  <c r="DK161" i="4"/>
  <c r="DC161" i="4"/>
  <c r="CX161" i="4"/>
  <c r="DI161" i="4"/>
  <c r="CZ161" i="4"/>
  <c r="DA161" i="4"/>
  <c r="DJ162" i="4"/>
  <c r="DA162" i="4"/>
  <c r="DM162" i="4"/>
  <c r="DH162" i="4"/>
  <c r="CY162" i="4"/>
  <c r="AX162" i="4" s="1"/>
  <c r="DI162" i="4"/>
  <c r="DM165" i="4"/>
  <c r="DI165" i="4"/>
  <c r="DA165" i="4"/>
  <c r="DK165" i="4"/>
  <c r="DC165" i="4"/>
  <c r="CY165" i="4"/>
  <c r="AX165" i="4" s="1"/>
  <c r="DH165" i="4"/>
  <c r="DK167" i="4"/>
  <c r="DC167" i="4"/>
  <c r="CY167" i="4"/>
  <c r="AX167" i="4" s="1"/>
  <c r="DM167" i="4"/>
  <c r="DI167" i="4"/>
  <c r="DA167" i="4"/>
  <c r="DH167" i="4"/>
  <c r="DM169" i="4"/>
  <c r="DI169" i="4"/>
  <c r="DA169" i="4"/>
  <c r="DK169" i="4"/>
  <c r="DC169" i="4"/>
  <c r="CY169" i="4"/>
  <c r="DH169" i="4"/>
  <c r="DM171" i="4"/>
  <c r="DH171" i="4"/>
  <c r="CY171" i="4"/>
  <c r="AX171" i="4" s="1"/>
  <c r="DJ171" i="4"/>
  <c r="DA171" i="4"/>
  <c r="DI171" i="4"/>
  <c r="DI181" i="4"/>
  <c r="CZ181" i="4"/>
  <c r="AX181" i="4" s="1"/>
  <c r="DJ181" i="4"/>
  <c r="CY181" i="4"/>
  <c r="DM181" i="4"/>
  <c r="DC181" i="4"/>
  <c r="DA181" i="4"/>
  <c r="DH189" i="4"/>
  <c r="DC189" i="4"/>
  <c r="DM189" i="4"/>
  <c r="DA189" i="4"/>
  <c r="DK190" i="4"/>
  <c r="DA190" i="4"/>
  <c r="DH190" i="4"/>
  <c r="CX190" i="4"/>
  <c r="AX190" i="4" s="1"/>
  <c r="DB190" i="4"/>
  <c r="DL190" i="4"/>
  <c r="DM190" i="4"/>
  <c r="DM192" i="4"/>
  <c r="DI192" i="4"/>
  <c r="DA192" i="4"/>
  <c r="DL192" i="4"/>
  <c r="DH192" i="4"/>
  <c r="CZ192" i="4"/>
  <c r="DJ192" i="4"/>
  <c r="CX192" i="4"/>
  <c r="DB192" i="4"/>
  <c r="DC192" i="4"/>
  <c r="DL220" i="4"/>
  <c r="DH220" i="4"/>
  <c r="DK220" i="4"/>
  <c r="CY220" i="4"/>
  <c r="DI220" i="4"/>
  <c r="CX220" i="4"/>
  <c r="DA220" i="4"/>
  <c r="DB220" i="4"/>
  <c r="DL222" i="4"/>
  <c r="DH222" i="4"/>
  <c r="DK222" i="4"/>
  <c r="CY222" i="4"/>
  <c r="AY222" i="4" s="1"/>
  <c r="DI222" i="4"/>
  <c r="CX222" i="4"/>
  <c r="DA222" i="4"/>
  <c r="DB222" i="4"/>
  <c r="DL224" i="4"/>
  <c r="DH224" i="4"/>
  <c r="DK224" i="4"/>
  <c r="CY224" i="4"/>
  <c r="AY224" i="4" s="1"/>
  <c r="DI224" i="4"/>
  <c r="CX224" i="4"/>
  <c r="DA224" i="4"/>
  <c r="DB224" i="4"/>
  <c r="DL226" i="4"/>
  <c r="DH226" i="4"/>
  <c r="DK226" i="4"/>
  <c r="CY226" i="4"/>
  <c r="DI226" i="4"/>
  <c r="CX226" i="4"/>
  <c r="DA226" i="4"/>
  <c r="AY226" i="4" s="1"/>
  <c r="DB226" i="4"/>
  <c r="DL228" i="4"/>
  <c r="DH228" i="4"/>
  <c r="DK228" i="4"/>
  <c r="CY228" i="4"/>
  <c r="DI228" i="4"/>
  <c r="CX228" i="4"/>
  <c r="DA228" i="4"/>
  <c r="DB228" i="4"/>
  <c r="DK261" i="4"/>
  <c r="CY261" i="4"/>
  <c r="DB261" i="4"/>
  <c r="CX261" i="4"/>
  <c r="AY261" i="4" s="1"/>
  <c r="DH261" i="4"/>
  <c r="DL261" i="4"/>
  <c r="DA261" i="4"/>
  <c r="DI261" i="4"/>
  <c r="DK265" i="4"/>
  <c r="CY265" i="4"/>
  <c r="DB265" i="4"/>
  <c r="CX265" i="4"/>
  <c r="AY265" i="4" s="1"/>
  <c r="DH265" i="4"/>
  <c r="DL265" i="4"/>
  <c r="DA265" i="4"/>
  <c r="DI265" i="4"/>
  <c r="CX146" i="4"/>
  <c r="DI146" i="4"/>
  <c r="AY149" i="4"/>
  <c r="DH150" i="4"/>
  <c r="CX150" i="4"/>
  <c r="AY150" i="4" s="1"/>
  <c r="DA150" i="4"/>
  <c r="D152" i="4"/>
  <c r="CY152" i="4"/>
  <c r="AY153" i="4"/>
  <c r="DH154" i="4"/>
  <c r="CX154" i="4"/>
  <c r="DJ163" i="4"/>
  <c r="CZ163" i="4"/>
  <c r="DH163" i="4"/>
  <c r="CX163" i="4"/>
  <c r="AX163" i="4" s="1"/>
  <c r="DA163" i="4"/>
  <c r="DJ172" i="4"/>
  <c r="DB172" i="4"/>
  <c r="CX172" i="4"/>
  <c r="DL172" i="4"/>
  <c r="DH172" i="4"/>
  <c r="CZ172" i="4"/>
  <c r="DA172" i="4"/>
  <c r="DM172" i="4"/>
  <c r="DM178" i="4"/>
  <c r="DI178" i="4"/>
  <c r="DA178" i="4"/>
  <c r="DK178" i="4"/>
  <c r="DC178" i="4"/>
  <c r="CY178" i="4"/>
  <c r="AX178" i="4" s="1"/>
  <c r="CZ178" i="4"/>
  <c r="DL178" i="4"/>
  <c r="DM183" i="4"/>
  <c r="DH183" i="4"/>
  <c r="DK183" i="4"/>
  <c r="DC183" i="4"/>
  <c r="CX183" i="4"/>
  <c r="AX183" i="4" s="1"/>
  <c r="DA183" i="4"/>
  <c r="DJ183" i="4"/>
  <c r="CY183" i="4"/>
  <c r="DI183" i="4"/>
  <c r="DM186" i="4"/>
  <c r="DH186" i="4"/>
  <c r="CY186" i="4"/>
  <c r="DK186" i="4"/>
  <c r="DC186" i="4"/>
  <c r="CX186" i="4"/>
  <c r="AX186" i="4" s="1"/>
  <c r="CZ186" i="4"/>
  <c r="DI186" i="4"/>
  <c r="DJ186" i="4"/>
  <c r="AX189" i="4"/>
  <c r="DM193" i="4"/>
  <c r="DI193" i="4"/>
  <c r="DA193" i="4"/>
  <c r="DL193" i="4"/>
  <c r="DH193" i="4"/>
  <c r="CZ193" i="4"/>
  <c r="DC193" i="4"/>
  <c r="DK193" i="4"/>
  <c r="CY193" i="4"/>
  <c r="AX193" i="4" s="1"/>
  <c r="DJ193" i="4"/>
  <c r="DM196" i="4"/>
  <c r="DH196" i="4"/>
  <c r="CY196" i="4"/>
  <c r="DK196" i="4"/>
  <c r="DC196" i="4"/>
  <c r="CX196" i="4"/>
  <c r="AX196" i="4" s="1"/>
  <c r="CZ196" i="4"/>
  <c r="DI196" i="4"/>
  <c r="DJ196" i="4"/>
  <c r="DL219" i="4"/>
  <c r="DH219" i="4"/>
  <c r="DK219" i="4"/>
  <c r="CY219" i="4"/>
  <c r="DA219" i="4"/>
  <c r="DI219" i="4"/>
  <c r="CX219" i="4"/>
  <c r="AY219" i="4" s="1"/>
  <c r="DB219" i="4"/>
  <c r="AY220" i="4"/>
  <c r="DL221" i="4"/>
  <c r="DH221" i="4"/>
  <c r="DK221" i="4"/>
  <c r="CY221" i="4"/>
  <c r="DA221" i="4"/>
  <c r="DI221" i="4"/>
  <c r="CX221" i="4"/>
  <c r="AY221" i="4" s="1"/>
  <c r="DB221" i="4"/>
  <c r="DL223" i="4"/>
  <c r="DH223" i="4"/>
  <c r="DK223" i="4"/>
  <c r="CY223" i="4"/>
  <c r="DA223" i="4"/>
  <c r="DI223" i="4"/>
  <c r="CX223" i="4"/>
  <c r="AY223" i="4" s="1"/>
  <c r="DB223" i="4"/>
  <c r="DL225" i="4"/>
  <c r="DH225" i="4"/>
  <c r="DK225" i="4"/>
  <c r="CY225" i="4"/>
  <c r="DA225" i="4"/>
  <c r="DI225" i="4"/>
  <c r="CX225" i="4"/>
  <c r="AY225" i="4" s="1"/>
  <c r="DB225" i="4"/>
  <c r="DL227" i="4"/>
  <c r="DH227" i="4"/>
  <c r="DK227" i="4"/>
  <c r="CY227" i="4"/>
  <c r="DA227" i="4"/>
  <c r="DI227" i="4"/>
  <c r="CX227" i="4"/>
  <c r="AY227" i="4" s="1"/>
  <c r="DB227" i="4"/>
  <c r="AY228" i="4"/>
  <c r="DL229" i="4"/>
  <c r="DH229" i="4"/>
  <c r="DK229" i="4"/>
  <c r="CY229" i="4"/>
  <c r="DA229" i="4"/>
  <c r="DI229" i="4"/>
  <c r="CX229" i="4"/>
  <c r="AY229" i="4" s="1"/>
  <c r="DB229" i="4"/>
  <c r="DH243" i="4"/>
  <c r="CY243" i="4"/>
  <c r="DL243" i="4"/>
  <c r="CX243" i="4"/>
  <c r="AY243" i="4" s="1"/>
  <c r="DI243" i="4"/>
  <c r="DB243" i="4"/>
  <c r="DK243" i="4"/>
  <c r="DA243" i="4"/>
  <c r="AY256" i="4"/>
  <c r="D203" i="4"/>
  <c r="DB232" i="4"/>
  <c r="CX232" i="4"/>
  <c r="AY232" i="4" s="1"/>
  <c r="DA232" i="4"/>
  <c r="DI232" i="4"/>
  <c r="CY232" i="4"/>
  <c r="DG233" i="4"/>
  <c r="CW233" i="4"/>
  <c r="D233" i="4"/>
  <c r="DB236" i="4"/>
  <c r="CX236" i="4"/>
  <c r="DA236" i="4"/>
  <c r="AY236" i="4" s="1"/>
  <c r="DI236" i="4"/>
  <c r="CY236" i="4"/>
  <c r="DG237" i="4"/>
  <c r="CW237" i="4"/>
  <c r="D237" i="4"/>
  <c r="DG242" i="4"/>
  <c r="DK246" i="4"/>
  <c r="DA246" i="4"/>
  <c r="DI246" i="4"/>
  <c r="CY246" i="4"/>
  <c r="AY246" i="4" s="1"/>
  <c r="DL246" i="4"/>
  <c r="DH246" i="4"/>
  <c r="DB246" i="4"/>
  <c r="DK250" i="4"/>
  <c r="DA250" i="4"/>
  <c r="DI250" i="4"/>
  <c r="CY250" i="4"/>
  <c r="AY250" i="4" s="1"/>
  <c r="DL250" i="4"/>
  <c r="DH250" i="4"/>
  <c r="DB250" i="4"/>
  <c r="DK254" i="4"/>
  <c r="DA254" i="4"/>
  <c r="AY254" i="4" s="1"/>
  <c r="DI254" i="4"/>
  <c r="CY254" i="4"/>
  <c r="DL254" i="4"/>
  <c r="DH254" i="4"/>
  <c r="DB254" i="4"/>
  <c r="DK260" i="4"/>
  <c r="CY260" i="4"/>
  <c r="DB260" i="4"/>
  <c r="CX260" i="4"/>
  <c r="AY260" i="4" s="1"/>
  <c r="DL260" i="4"/>
  <c r="DA260" i="4"/>
  <c r="AY293" i="4"/>
  <c r="D191" i="4"/>
  <c r="DB230" i="4"/>
  <c r="CX230" i="4"/>
  <c r="AY230" i="4" s="1"/>
  <c r="DA230" i="4"/>
  <c r="DI230" i="4"/>
  <c r="CY230" i="4"/>
  <c r="DG231" i="4"/>
  <c r="CW231" i="4"/>
  <c r="D231" i="4"/>
  <c r="DB234" i="4"/>
  <c r="CX234" i="4"/>
  <c r="DA234" i="4"/>
  <c r="DI234" i="4"/>
  <c r="CY234" i="4"/>
  <c r="AY234" i="4" s="1"/>
  <c r="DG235" i="4"/>
  <c r="CW235" i="4"/>
  <c r="D235" i="4"/>
  <c r="DB238" i="4"/>
  <c r="CX238" i="4"/>
  <c r="AY238" i="4" s="1"/>
  <c r="DA238" i="4"/>
  <c r="DI238" i="4"/>
  <c r="CY238" i="4"/>
  <c r="DG239" i="4"/>
  <c r="CW239" i="4"/>
  <c r="D239" i="4"/>
  <c r="DL241" i="4"/>
  <c r="CX241" i="4"/>
  <c r="AY241" i="4" s="1"/>
  <c r="DB241" i="4"/>
  <c r="DK241" i="4"/>
  <c r="DA241" i="4"/>
  <c r="CY241" i="4"/>
  <c r="DK248" i="4"/>
  <c r="DA248" i="4"/>
  <c r="DI248" i="4"/>
  <c r="CY248" i="4"/>
  <c r="DL248" i="4"/>
  <c r="DH248" i="4"/>
  <c r="DB248" i="4"/>
  <c r="AY248" i="4" s="1"/>
  <c r="DK252" i="4"/>
  <c r="DA252" i="4"/>
  <c r="DI252" i="4"/>
  <c r="CY252" i="4"/>
  <c r="AY252" i="4" s="1"/>
  <c r="DL252" i="4"/>
  <c r="DH252" i="4"/>
  <c r="DB252" i="4"/>
  <c r="DK256" i="4"/>
  <c r="DA256" i="4"/>
  <c r="DI256" i="4"/>
  <c r="CY256" i="4"/>
  <c r="DL256" i="4"/>
  <c r="DH256" i="4"/>
  <c r="DB256" i="4"/>
  <c r="DK264" i="4"/>
  <c r="CY264" i="4"/>
  <c r="DB264" i="4"/>
  <c r="CX264" i="4"/>
  <c r="DL264" i="4"/>
  <c r="DA264" i="4"/>
  <c r="DK277" i="4"/>
  <c r="CY277" i="4"/>
  <c r="DH277" i="4"/>
  <c r="CX277" i="4"/>
  <c r="AY277" i="4" s="1"/>
  <c r="DA277" i="4"/>
  <c r="DI277" i="4"/>
  <c r="DB277" i="4"/>
  <c r="DL277" i="4"/>
  <c r="DK284" i="4"/>
  <c r="CY284" i="4"/>
  <c r="AY284" i="4" s="1"/>
  <c r="DI284" i="4"/>
  <c r="DL284" i="4"/>
  <c r="DB284" i="4"/>
  <c r="DH284" i="4"/>
  <c r="DA284" i="4"/>
  <c r="DK296" i="4"/>
  <c r="CY296" i="4"/>
  <c r="DI296" i="4"/>
  <c r="DL296" i="4"/>
  <c r="DB296" i="4"/>
  <c r="DH296" i="4"/>
  <c r="DA296" i="4"/>
  <c r="CX296" i="4"/>
  <c r="AY244" i="4"/>
  <c r="DK259" i="4"/>
  <c r="CY259" i="4"/>
  <c r="DB259" i="4"/>
  <c r="CX259" i="4"/>
  <c r="AY259" i="4" s="1"/>
  <c r="DI259" i="4"/>
  <c r="DK263" i="4"/>
  <c r="CY263" i="4"/>
  <c r="DB263" i="4"/>
  <c r="CX263" i="4"/>
  <c r="DI263" i="4"/>
  <c r="DI267" i="4"/>
  <c r="DA267" i="4"/>
  <c r="DH267" i="4"/>
  <c r="CY267" i="4"/>
  <c r="CX267" i="4"/>
  <c r="DK275" i="4"/>
  <c r="CY275" i="4"/>
  <c r="DH275" i="4"/>
  <c r="CX275" i="4"/>
  <c r="AY275" i="4" s="1"/>
  <c r="DL275" i="4"/>
  <c r="DA275" i="4"/>
  <c r="DK281" i="4"/>
  <c r="CY281" i="4"/>
  <c r="DH281" i="4"/>
  <c r="CX281" i="4"/>
  <c r="AY281" i="4" s="1"/>
  <c r="DA281" i="4"/>
  <c r="DI281" i="4"/>
  <c r="DB281" i="4"/>
  <c r="DK288" i="4"/>
  <c r="CY288" i="4"/>
  <c r="DI288" i="4"/>
  <c r="DL288" i="4"/>
  <c r="DB288" i="4"/>
  <c r="DH288" i="4"/>
  <c r="DA288" i="4"/>
  <c r="AY288" i="4" s="1"/>
  <c r="DK297" i="4"/>
  <c r="CY297" i="4"/>
  <c r="AY297" i="4" s="1"/>
  <c r="DH297" i="4"/>
  <c r="CX297" i="4"/>
  <c r="DA297" i="4"/>
  <c r="DI297" i="4"/>
  <c r="DB297" i="4"/>
  <c r="DK258" i="4"/>
  <c r="CY258" i="4"/>
  <c r="DB258" i="4"/>
  <c r="CX258" i="4"/>
  <c r="AY258" i="4" s="1"/>
  <c r="DI258" i="4"/>
  <c r="DK262" i="4"/>
  <c r="CY262" i="4"/>
  <c r="DB262" i="4"/>
  <c r="CX262" i="4"/>
  <c r="AY262" i="4" s="1"/>
  <c r="DI262" i="4"/>
  <c r="DK266" i="4"/>
  <c r="CY266" i="4"/>
  <c r="DB266" i="4"/>
  <c r="CX266" i="4"/>
  <c r="AY266" i="4" s="1"/>
  <c r="DI266" i="4"/>
  <c r="DK276" i="4"/>
  <c r="CY276" i="4"/>
  <c r="AY276" i="4" s="1"/>
  <c r="DI276" i="4"/>
  <c r="DL276" i="4"/>
  <c r="DB276" i="4"/>
  <c r="DH276" i="4"/>
  <c r="DA276" i="4"/>
  <c r="DK285" i="4"/>
  <c r="CY285" i="4"/>
  <c r="DH285" i="4"/>
  <c r="CX285" i="4"/>
  <c r="AY285" i="4" s="1"/>
  <c r="DA285" i="4"/>
  <c r="DI285" i="4"/>
  <c r="DB285" i="4"/>
  <c r="DK292" i="4"/>
  <c r="CY292" i="4"/>
  <c r="AY292" i="4" s="1"/>
  <c r="DI292" i="4"/>
  <c r="DL292" i="4"/>
  <c r="DB292" i="4"/>
  <c r="DH292" i="4"/>
  <c r="DA292" i="4"/>
  <c r="D268" i="4"/>
  <c r="D269" i="4"/>
  <c r="D270" i="4"/>
  <c r="D271" i="4"/>
  <c r="D272" i="4"/>
  <c r="D273" i="4"/>
  <c r="D274" i="4"/>
  <c r="DK278" i="4"/>
  <c r="CY278" i="4"/>
  <c r="DL278" i="4"/>
  <c r="DB278" i="4"/>
  <c r="DI278" i="4"/>
  <c r="CX278" i="4"/>
  <c r="DK282" i="4"/>
  <c r="CY282" i="4"/>
  <c r="DL282" i="4"/>
  <c r="DB282" i="4"/>
  <c r="DI282" i="4"/>
  <c r="CX282" i="4"/>
  <c r="DK286" i="4"/>
  <c r="CY286" i="4"/>
  <c r="DL286" i="4"/>
  <c r="DB286" i="4"/>
  <c r="DI286" i="4"/>
  <c r="CX286" i="4"/>
  <c r="DK290" i="4"/>
  <c r="CY290" i="4"/>
  <c r="DL290" i="4"/>
  <c r="DB290" i="4"/>
  <c r="DI290" i="4"/>
  <c r="CX290" i="4"/>
  <c r="AY290" i="4" s="1"/>
  <c r="DK294" i="4"/>
  <c r="CY294" i="4"/>
  <c r="DL294" i="4"/>
  <c r="DB294" i="4"/>
  <c r="DI294" i="4"/>
  <c r="CX294" i="4"/>
  <c r="DK298" i="4"/>
  <c r="CY298" i="4"/>
  <c r="DL298" i="4"/>
  <c r="DB298" i="4"/>
  <c r="DI298" i="4"/>
  <c r="CX298" i="4"/>
  <c r="D302" i="4"/>
  <c r="D304" i="4"/>
  <c r="CW310" i="4"/>
  <c r="DH310" i="4"/>
  <c r="CV310" i="4"/>
  <c r="DG310" i="4"/>
  <c r="DK279" i="4"/>
  <c r="CY279" i="4"/>
  <c r="DA279" i="4"/>
  <c r="DH279" i="4"/>
  <c r="CX279" i="4"/>
  <c r="AY279" i="4" s="1"/>
  <c r="DL279" i="4"/>
  <c r="DK283" i="4"/>
  <c r="CY283" i="4"/>
  <c r="DA283" i="4"/>
  <c r="DH283" i="4"/>
  <c r="CX283" i="4"/>
  <c r="AY283" i="4" s="1"/>
  <c r="DL283" i="4"/>
  <c r="DK287" i="4"/>
  <c r="CY287" i="4"/>
  <c r="DA287" i="4"/>
  <c r="DH287" i="4"/>
  <c r="CX287" i="4"/>
  <c r="AY287" i="4" s="1"/>
  <c r="DL287" i="4"/>
  <c r="DK291" i="4"/>
  <c r="CY291" i="4"/>
  <c r="DA291" i="4"/>
  <c r="AY291" i="4" s="1"/>
  <c r="DH291" i="4"/>
  <c r="CX291" i="4"/>
  <c r="DL291" i="4"/>
  <c r="DK295" i="4"/>
  <c r="CY295" i="4"/>
  <c r="DA295" i="4"/>
  <c r="DH295" i="4"/>
  <c r="CX295" i="4"/>
  <c r="AY295" i="4" s="1"/>
  <c r="DL295" i="4"/>
  <c r="AS309" i="4"/>
  <c r="D310" i="4"/>
  <c r="CW312" i="4"/>
  <c r="DH312" i="4"/>
  <c r="CV312" i="4"/>
  <c r="AS313" i="4"/>
  <c r="AY286" i="4" l="1"/>
  <c r="DK274" i="4"/>
  <c r="DI274" i="4"/>
  <c r="DA274" i="4"/>
  <c r="DH274" i="4"/>
  <c r="CY274" i="4"/>
  <c r="DB274" i="4"/>
  <c r="DL274" i="4"/>
  <c r="CX274" i="4"/>
  <c r="AY231" i="4"/>
  <c r="AX172" i="4"/>
  <c r="DK91" i="4"/>
  <c r="DA91" i="4"/>
  <c r="DN91" i="4"/>
  <c r="DI91" i="4"/>
  <c r="DC91" i="4"/>
  <c r="DL91" i="4"/>
  <c r="DM91" i="4"/>
  <c r="DB91" i="4"/>
  <c r="CY91" i="4"/>
  <c r="AX91" i="4" s="1"/>
  <c r="DD91" i="4"/>
  <c r="AS312" i="4"/>
  <c r="AS310" i="4"/>
  <c r="AY294" i="4"/>
  <c r="AY278" i="4"/>
  <c r="DI272" i="4"/>
  <c r="DA272" i="4"/>
  <c r="DH272" i="4"/>
  <c r="CY272" i="4"/>
  <c r="DL272" i="4"/>
  <c r="DB272" i="4"/>
  <c r="DK272" i="4"/>
  <c r="CX272" i="4"/>
  <c r="DI268" i="4"/>
  <c r="DA268" i="4"/>
  <c r="DH268" i="4"/>
  <c r="CY268" i="4"/>
  <c r="DL268" i="4"/>
  <c r="DB268" i="4"/>
  <c r="DK268" i="4"/>
  <c r="CX268" i="4"/>
  <c r="AY296" i="4"/>
  <c r="DL154" i="4"/>
  <c r="DB154" i="4"/>
  <c r="AY154" i="4" s="1"/>
  <c r="DN154" i="4"/>
  <c r="DD154" i="4"/>
  <c r="DA154" i="4"/>
  <c r="DM154" i="4"/>
  <c r="DK154" i="4"/>
  <c r="DC154" i="4"/>
  <c r="AX121" i="4"/>
  <c r="AY58" i="4"/>
  <c r="DM19" i="4"/>
  <c r="DC19" i="4"/>
  <c r="D36" i="4"/>
  <c r="DL19" i="4"/>
  <c r="DB19" i="4"/>
  <c r="DO19" i="4"/>
  <c r="DN19" i="4"/>
  <c r="DD19" i="4"/>
  <c r="AY19" i="4" s="1"/>
  <c r="DE19" i="4"/>
  <c r="AX95" i="4"/>
  <c r="DN59" i="4"/>
  <c r="DE59" i="4"/>
  <c r="DA59" i="4"/>
  <c r="DM59" i="4"/>
  <c r="DD59" i="4"/>
  <c r="DL59" i="4"/>
  <c r="DC59" i="4"/>
  <c r="DB59" i="4"/>
  <c r="DO59" i="4"/>
  <c r="DK59" i="4"/>
  <c r="DM31" i="4"/>
  <c r="DC31" i="4"/>
  <c r="DL31" i="4"/>
  <c r="DB31" i="4"/>
  <c r="AY31" i="4" s="1"/>
  <c r="DO31" i="4"/>
  <c r="DN31" i="4"/>
  <c r="DD31" i="4"/>
  <c r="DE31" i="4"/>
  <c r="AY22" i="4"/>
  <c r="DM25" i="4"/>
  <c r="DC25" i="4"/>
  <c r="AY25" i="4" s="1"/>
  <c r="DL25" i="4"/>
  <c r="DB25" i="4"/>
  <c r="DD25" i="4"/>
  <c r="DO25" i="4"/>
  <c r="DN25" i="4"/>
  <c r="DE25" i="4"/>
  <c r="AY47" i="4"/>
  <c r="AY27" i="4"/>
  <c r="AX173" i="4"/>
  <c r="AY298" i="4"/>
  <c r="AY282" i="4"/>
  <c r="DI271" i="4"/>
  <c r="DA271" i="4"/>
  <c r="DH271" i="4"/>
  <c r="CY271" i="4"/>
  <c r="DK271" i="4"/>
  <c r="CX271" i="4"/>
  <c r="DB271" i="4"/>
  <c r="DL271" i="4"/>
  <c r="AY263" i="4"/>
  <c r="DL239" i="4"/>
  <c r="CX239" i="4"/>
  <c r="DI239" i="4"/>
  <c r="CY239" i="4"/>
  <c r="DH239" i="4"/>
  <c r="DK239" i="4"/>
  <c r="DA239" i="4"/>
  <c r="DB239" i="4"/>
  <c r="DB235" i="4"/>
  <c r="CX235" i="4"/>
  <c r="AY235" i="4" s="1"/>
  <c r="DL235" i="4"/>
  <c r="DH235" i="4"/>
  <c r="CY235" i="4"/>
  <c r="DK235" i="4"/>
  <c r="DI235" i="4"/>
  <c r="DA235" i="4"/>
  <c r="DB231" i="4"/>
  <c r="CX231" i="4"/>
  <c r="DL231" i="4"/>
  <c r="DH231" i="4"/>
  <c r="CY231" i="4"/>
  <c r="DK231" i="4"/>
  <c r="DI231" i="4"/>
  <c r="DA231" i="4"/>
  <c r="DM191" i="4"/>
  <c r="DA191" i="4"/>
  <c r="DK191" i="4"/>
  <c r="CX191" i="4"/>
  <c r="DH191" i="4"/>
  <c r="DC191" i="4"/>
  <c r="DB237" i="4"/>
  <c r="CX237" i="4"/>
  <c r="AY237" i="4" s="1"/>
  <c r="DL237" i="4"/>
  <c r="DH237" i="4"/>
  <c r="CY237" i="4"/>
  <c r="DK237" i="4"/>
  <c r="DI237" i="4"/>
  <c r="DA237" i="4"/>
  <c r="DB233" i="4"/>
  <c r="CX233" i="4"/>
  <c r="DL233" i="4"/>
  <c r="DH233" i="4"/>
  <c r="CY233" i="4"/>
  <c r="AY233" i="4" s="1"/>
  <c r="DK233" i="4"/>
  <c r="DI233" i="4"/>
  <c r="DA233" i="4"/>
  <c r="CX203" i="4"/>
  <c r="AH203" i="4" s="1"/>
  <c r="DK203" i="4"/>
  <c r="DJ203" i="4"/>
  <c r="CZ203" i="4"/>
  <c r="AX161" i="4"/>
  <c r="AX179" i="4"/>
  <c r="AX177" i="4"/>
  <c r="AX184" i="4"/>
  <c r="DN146" i="4"/>
  <c r="DD146" i="4"/>
  <c r="DM146" i="4"/>
  <c r="DB146" i="4"/>
  <c r="AY146" i="4" s="1"/>
  <c r="DK146" i="4"/>
  <c r="DA146" i="4"/>
  <c r="D155" i="4"/>
  <c r="DL146" i="4"/>
  <c r="DC146" i="4"/>
  <c r="DK90" i="4"/>
  <c r="DA90" i="4"/>
  <c r="DD90" i="4"/>
  <c r="CY90" i="4"/>
  <c r="DM90" i="4"/>
  <c r="DN90" i="4"/>
  <c r="DI90" i="4"/>
  <c r="DC90" i="4"/>
  <c r="DL90" i="4"/>
  <c r="DB90" i="4"/>
  <c r="AY56" i="4"/>
  <c r="AH201" i="4"/>
  <c r="DN55" i="4"/>
  <c r="DE55" i="4"/>
  <c r="DA55" i="4"/>
  <c r="DM55" i="4"/>
  <c r="DD55" i="4"/>
  <c r="DL55" i="4"/>
  <c r="DK55" i="4"/>
  <c r="DC55" i="4"/>
  <c r="D60" i="4"/>
  <c r="DB55" i="4"/>
  <c r="DO55" i="4"/>
  <c r="DN43" i="4"/>
  <c r="DC43" i="4"/>
  <c r="DM43" i="4"/>
  <c r="DB43" i="4"/>
  <c r="AY43" i="4" s="1"/>
  <c r="DO43" i="4"/>
  <c r="DD43" i="4"/>
  <c r="DK43" i="4"/>
  <c r="DE43" i="4"/>
  <c r="DL43" i="4"/>
  <c r="DA43" i="4"/>
  <c r="DM35" i="4"/>
  <c r="DC35" i="4"/>
  <c r="AY35" i="4" s="1"/>
  <c r="DL35" i="4"/>
  <c r="DB35" i="4"/>
  <c r="DO35" i="4"/>
  <c r="DN35" i="4"/>
  <c r="DE35" i="4"/>
  <c r="DD35" i="4"/>
  <c r="AY26" i="4"/>
  <c r="DK88" i="4"/>
  <c r="DA88" i="4"/>
  <c r="DM88" i="4"/>
  <c r="DB88" i="4"/>
  <c r="DL88" i="4"/>
  <c r="DC88" i="4"/>
  <c r="CY88" i="4"/>
  <c r="AX88" i="4" s="1"/>
  <c r="DN88" i="4"/>
  <c r="DD88" i="4"/>
  <c r="DI88" i="4"/>
  <c r="DO62" i="4"/>
  <c r="DK62" i="4"/>
  <c r="DB62" i="4"/>
  <c r="DN62" i="4"/>
  <c r="DE62" i="4"/>
  <c r="DA62" i="4"/>
  <c r="AY62" i="4" s="1"/>
  <c r="DC62" i="4"/>
  <c r="DM62" i="4"/>
  <c r="DL62" i="4"/>
  <c r="DD62" i="4"/>
  <c r="DM33" i="4"/>
  <c r="DC33" i="4"/>
  <c r="DL33" i="4"/>
  <c r="DB33" i="4"/>
  <c r="AY33" i="4" s="1"/>
  <c r="DD33" i="4"/>
  <c r="DO33" i="4"/>
  <c r="DN33" i="4"/>
  <c r="DE33" i="4"/>
  <c r="A350" i="4"/>
  <c r="DO12" i="4"/>
  <c r="DK12" i="4"/>
  <c r="B350" i="4" s="1"/>
  <c r="DB12" i="4"/>
  <c r="DN12" i="4"/>
  <c r="DE12" i="4"/>
  <c r="AY12" i="4" s="1"/>
  <c r="DA12" i="4"/>
  <c r="DC12" i="4"/>
  <c r="DM12" i="4"/>
  <c r="DL12" i="4"/>
  <c r="DD12" i="4"/>
  <c r="DL151" i="4"/>
  <c r="DB151" i="4"/>
  <c r="DN151" i="4"/>
  <c r="DD151" i="4"/>
  <c r="DK151" i="4"/>
  <c r="DC151" i="4"/>
  <c r="DM151" i="4"/>
  <c r="DA151" i="4"/>
  <c r="AY151" i="4" s="1"/>
  <c r="DI270" i="4"/>
  <c r="DA270" i="4"/>
  <c r="DH270" i="4"/>
  <c r="CY270" i="4"/>
  <c r="DL270" i="4"/>
  <c r="DB270" i="4"/>
  <c r="DK270" i="4"/>
  <c r="CX270" i="4"/>
  <c r="AY270" i="4" s="1"/>
  <c r="AY239" i="4"/>
  <c r="DL152" i="4"/>
  <c r="DB152" i="4"/>
  <c r="DN152" i="4"/>
  <c r="DD152" i="4"/>
  <c r="DM152" i="4"/>
  <c r="DA152" i="4"/>
  <c r="AY152" i="4" s="1"/>
  <c r="DK152" i="4"/>
  <c r="DC152" i="4"/>
  <c r="DN57" i="4"/>
  <c r="DE57" i="4"/>
  <c r="DA57" i="4"/>
  <c r="AY57" i="4" s="1"/>
  <c r="DM57" i="4"/>
  <c r="DD57" i="4"/>
  <c r="DL57" i="4"/>
  <c r="DB57" i="4"/>
  <c r="DO57" i="4"/>
  <c r="DK57" i="4"/>
  <c r="DC57" i="4"/>
  <c r="DM23" i="4"/>
  <c r="DC23" i="4"/>
  <c r="DL23" i="4"/>
  <c r="DB23" i="4"/>
  <c r="AY23" i="4" s="1"/>
  <c r="DO23" i="4"/>
  <c r="DN23" i="4"/>
  <c r="DE23" i="4"/>
  <c r="DD23" i="4"/>
  <c r="AX94" i="4"/>
  <c r="DO49" i="4"/>
  <c r="DK49" i="4"/>
  <c r="DB49" i="4"/>
  <c r="DN49" i="4"/>
  <c r="DE49" i="4"/>
  <c r="DA49" i="4"/>
  <c r="AY49" i="4" s="1"/>
  <c r="DC49" i="4"/>
  <c r="DL49" i="4"/>
  <c r="DD49" i="4"/>
  <c r="DM49" i="4"/>
  <c r="DM29" i="4"/>
  <c r="DC29" i="4"/>
  <c r="DL29" i="4"/>
  <c r="DB29" i="4"/>
  <c r="AY29" i="4" s="1"/>
  <c r="DD29" i="4"/>
  <c r="DO29" i="4"/>
  <c r="DN29" i="4"/>
  <c r="DE29" i="4"/>
  <c r="DM21" i="4"/>
  <c r="DC21" i="4"/>
  <c r="DL21" i="4"/>
  <c r="DB21" i="4"/>
  <c r="AY21" i="4" s="1"/>
  <c r="DD21" i="4"/>
  <c r="DO21" i="4"/>
  <c r="DN21" i="4"/>
  <c r="DE21" i="4"/>
  <c r="DI273" i="4"/>
  <c r="DA273" i="4"/>
  <c r="DH273" i="4"/>
  <c r="CY273" i="4"/>
  <c r="DK273" i="4"/>
  <c r="CX273" i="4"/>
  <c r="DL273" i="4"/>
  <c r="DB273" i="4"/>
  <c r="DI269" i="4"/>
  <c r="DA269" i="4"/>
  <c r="DH269" i="4"/>
  <c r="CY269" i="4"/>
  <c r="DK269" i="4"/>
  <c r="CX269" i="4"/>
  <c r="DL269" i="4"/>
  <c r="DB269" i="4"/>
  <c r="AY267" i="4"/>
  <c r="AY264" i="4"/>
  <c r="AX192" i="4"/>
  <c r="AY255" i="4"/>
  <c r="AY247" i="4"/>
  <c r="AX114" i="4"/>
  <c r="AY249" i="4"/>
  <c r="AX137" i="4"/>
  <c r="AX133" i="4"/>
  <c r="AX129" i="4"/>
  <c r="AX120" i="4"/>
  <c r="DM98" i="4"/>
  <c r="DB98" i="4"/>
  <c r="DN98" i="4"/>
  <c r="CY98" i="4"/>
  <c r="AX98" i="4" s="1"/>
  <c r="DC98" i="4"/>
  <c r="DL98" i="4"/>
  <c r="DD98" i="4"/>
  <c r="DK98" i="4"/>
  <c r="DI98" i="4"/>
  <c r="DA98" i="4"/>
  <c r="AY41" i="4"/>
  <c r="AH202" i="4"/>
  <c r="DO53" i="4"/>
  <c r="DK53" i="4"/>
  <c r="DB53" i="4"/>
  <c r="DN53" i="4"/>
  <c r="DE53" i="4"/>
  <c r="DA53" i="4"/>
  <c r="AY53" i="4" s="1"/>
  <c r="DL53" i="4"/>
  <c r="DC53" i="4"/>
  <c r="DM53" i="4"/>
  <c r="DD53" i="4"/>
  <c r="DL42" i="4"/>
  <c r="DB42" i="4"/>
  <c r="DO42" i="4"/>
  <c r="DK42" i="4"/>
  <c r="DE42" i="4"/>
  <c r="DA42" i="4"/>
  <c r="AY42" i="4" s="1"/>
  <c r="DN42" i="4"/>
  <c r="DM42" i="4"/>
  <c r="DD42" i="4"/>
  <c r="DC42" i="4"/>
  <c r="AY34" i="4"/>
  <c r="DM27" i="4"/>
  <c r="DC27" i="4"/>
  <c r="DL27" i="4"/>
  <c r="DB27" i="4"/>
  <c r="DO27" i="4"/>
  <c r="DE27" i="4"/>
  <c r="DD27" i="4"/>
  <c r="DN27" i="4"/>
  <c r="AX175" i="4"/>
  <c r="AX124" i="4"/>
  <c r="AY32" i="4"/>
  <c r="AX168" i="4"/>
  <c r="AX96" i="4"/>
  <c r="AX90" i="4" l="1"/>
  <c r="AY55" i="4"/>
  <c r="AY271" i="4"/>
  <c r="AY274" i="4"/>
  <c r="AY269" i="4"/>
  <c r="AY273" i="4"/>
  <c r="AX191" i="4"/>
  <c r="AY59" i="4"/>
  <c r="AY268" i="4"/>
  <c r="AY272" i="4"/>
  <c r="DI313" i="3" l="1"/>
  <c r="DH313" i="3"/>
  <c r="DG313" i="3"/>
  <c r="CX313" i="3"/>
  <c r="CW313" i="3"/>
  <c r="CV313" i="3"/>
  <c r="F313" i="3"/>
  <c r="E313" i="3"/>
  <c r="D313" i="3"/>
  <c r="DI312" i="3"/>
  <c r="DG312" i="3"/>
  <c r="CX312" i="3"/>
  <c r="F312" i="3"/>
  <c r="E312" i="3"/>
  <c r="D312" i="3" s="1"/>
  <c r="DI311" i="3"/>
  <c r="DH311" i="3"/>
  <c r="DG311" i="3"/>
  <c r="CX311" i="3"/>
  <c r="CW311" i="3"/>
  <c r="CV311" i="3"/>
  <c r="AS311" i="3" s="1"/>
  <c r="F311" i="3"/>
  <c r="E311" i="3"/>
  <c r="D311" i="3" s="1"/>
  <c r="DI310" i="3"/>
  <c r="CX310" i="3"/>
  <c r="F310" i="3"/>
  <c r="E310" i="3"/>
  <c r="DI309" i="3"/>
  <c r="DH309" i="3"/>
  <c r="DG309" i="3"/>
  <c r="CX309" i="3"/>
  <c r="CW309" i="3"/>
  <c r="CV309" i="3"/>
  <c r="F309" i="3"/>
  <c r="E309" i="3"/>
  <c r="D309" i="3"/>
  <c r="AX304" i="3"/>
  <c r="AW304" i="3"/>
  <c r="AV304" i="3"/>
  <c r="AU304" i="3"/>
  <c r="AT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F304" i="3" s="1"/>
  <c r="G304" i="3"/>
  <c r="E304" i="3"/>
  <c r="AX303" i="3"/>
  <c r="AW303" i="3"/>
  <c r="AV303" i="3"/>
  <c r="AU303" i="3"/>
  <c r="AT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E303" i="3" s="1"/>
  <c r="H303" i="3"/>
  <c r="F303" i="3" s="1"/>
  <c r="G303" i="3"/>
  <c r="D303" i="3"/>
  <c r="AX302" i="3"/>
  <c r="AW302" i="3"/>
  <c r="AV302" i="3"/>
  <c r="AU302" i="3"/>
  <c r="AT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F302" i="3" s="1"/>
  <c r="G302" i="3"/>
  <c r="E302" i="3"/>
  <c r="AX301" i="3"/>
  <c r="AW301" i="3"/>
  <c r="AV301" i="3"/>
  <c r="AU301" i="3"/>
  <c r="AT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E301" i="3" s="1"/>
  <c r="H301" i="3"/>
  <c r="F301" i="3" s="1"/>
  <c r="G301" i="3"/>
  <c r="D301" i="3"/>
  <c r="AX300" i="3"/>
  <c r="AW300" i="3"/>
  <c r="AV300" i="3"/>
  <c r="AU300" i="3"/>
  <c r="AT300" i="3"/>
  <c r="AS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D300" i="3" s="1"/>
  <c r="AX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F299" i="3" s="1"/>
  <c r="G299" i="3"/>
  <c r="E299" i="3" s="1"/>
  <c r="D299" i="3" s="1"/>
  <c r="DJ298" i="3"/>
  <c r="DH298" i="3"/>
  <c r="DA298" i="3"/>
  <c r="CZ298" i="3"/>
  <c r="CW298" i="3"/>
  <c r="F298" i="3"/>
  <c r="DG298" i="3" s="1"/>
  <c r="E298" i="3"/>
  <c r="D298" i="3" s="1"/>
  <c r="DJ297" i="3"/>
  <c r="CZ297" i="3"/>
  <c r="CW297" i="3"/>
  <c r="F297" i="3"/>
  <c r="DG297" i="3" s="1"/>
  <c r="E297" i="3"/>
  <c r="D297" i="3"/>
  <c r="DL297" i="3" s="1"/>
  <c r="DJ296" i="3"/>
  <c r="CZ296" i="3"/>
  <c r="CX296" i="3"/>
  <c r="CW296" i="3"/>
  <c r="F296" i="3"/>
  <c r="DG296" i="3" s="1"/>
  <c r="E296" i="3"/>
  <c r="D296" i="3" s="1"/>
  <c r="DJ295" i="3"/>
  <c r="DI295" i="3"/>
  <c r="DB295" i="3"/>
  <c r="CZ295" i="3"/>
  <c r="CW295" i="3"/>
  <c r="F295" i="3"/>
  <c r="DG295" i="3" s="1"/>
  <c r="E295" i="3"/>
  <c r="D295" i="3"/>
  <c r="DJ294" i="3"/>
  <c r="DH294" i="3"/>
  <c r="DA294" i="3"/>
  <c r="CZ294" i="3"/>
  <c r="CW294" i="3"/>
  <c r="F294" i="3"/>
  <c r="DG294" i="3" s="1"/>
  <c r="E294" i="3"/>
  <c r="D294" i="3" s="1"/>
  <c r="DL293" i="3"/>
  <c r="DJ293" i="3"/>
  <c r="CZ293" i="3"/>
  <c r="CW293" i="3"/>
  <c r="F293" i="3"/>
  <c r="DG293" i="3" s="1"/>
  <c r="E293" i="3"/>
  <c r="D293" i="3"/>
  <c r="DJ292" i="3"/>
  <c r="CZ292" i="3"/>
  <c r="CW292" i="3"/>
  <c r="F292" i="3"/>
  <c r="DG292" i="3" s="1"/>
  <c r="E292" i="3"/>
  <c r="D292" i="3" s="1"/>
  <c r="DJ291" i="3"/>
  <c r="DI291" i="3"/>
  <c r="DB291" i="3"/>
  <c r="CZ291" i="3"/>
  <c r="CW291" i="3"/>
  <c r="F291" i="3"/>
  <c r="DG291" i="3" s="1"/>
  <c r="E291" i="3"/>
  <c r="D291" i="3"/>
  <c r="DJ290" i="3"/>
  <c r="DH290" i="3"/>
  <c r="DA290" i="3"/>
  <c r="CZ290" i="3"/>
  <c r="CW290" i="3"/>
  <c r="F290" i="3"/>
  <c r="DG290" i="3" s="1"/>
  <c r="E290" i="3"/>
  <c r="D290" i="3" s="1"/>
  <c r="DJ289" i="3"/>
  <c r="CZ289" i="3"/>
  <c r="CW289" i="3"/>
  <c r="F289" i="3"/>
  <c r="DG289" i="3" s="1"/>
  <c r="E289" i="3"/>
  <c r="D289" i="3"/>
  <c r="DJ288" i="3"/>
  <c r="CZ288" i="3"/>
  <c r="CX288" i="3"/>
  <c r="CW288" i="3"/>
  <c r="F288" i="3"/>
  <c r="DG288" i="3" s="1"/>
  <c r="E288" i="3"/>
  <c r="D288" i="3" s="1"/>
  <c r="DJ287" i="3"/>
  <c r="DI287" i="3"/>
  <c r="DB287" i="3"/>
  <c r="CZ287" i="3"/>
  <c r="CW287" i="3"/>
  <c r="F287" i="3"/>
  <c r="DG287" i="3" s="1"/>
  <c r="E287" i="3"/>
  <c r="D287" i="3"/>
  <c r="DJ286" i="3"/>
  <c r="DH286" i="3"/>
  <c r="DA286" i="3"/>
  <c r="CZ286" i="3"/>
  <c r="CW286" i="3"/>
  <c r="F286" i="3"/>
  <c r="DG286" i="3" s="1"/>
  <c r="E286" i="3"/>
  <c r="D286" i="3" s="1"/>
  <c r="DJ285" i="3"/>
  <c r="CZ285" i="3"/>
  <c r="CW285" i="3"/>
  <c r="F285" i="3"/>
  <c r="DG285" i="3" s="1"/>
  <c r="E285" i="3"/>
  <c r="D285" i="3"/>
  <c r="DJ284" i="3"/>
  <c r="CZ284" i="3"/>
  <c r="CW284" i="3"/>
  <c r="F284" i="3"/>
  <c r="DG284" i="3" s="1"/>
  <c r="E284" i="3"/>
  <c r="D284" i="3" s="1"/>
  <c r="DJ283" i="3"/>
  <c r="DI283" i="3"/>
  <c r="DB283" i="3"/>
  <c r="CZ283" i="3"/>
  <c r="CW283" i="3"/>
  <c r="F283" i="3"/>
  <c r="DG283" i="3" s="1"/>
  <c r="E283" i="3"/>
  <c r="D283" i="3"/>
  <c r="DJ282" i="3"/>
  <c r="DH282" i="3"/>
  <c r="DA282" i="3"/>
  <c r="CZ282" i="3"/>
  <c r="CW282" i="3"/>
  <c r="F282" i="3"/>
  <c r="DG282" i="3" s="1"/>
  <c r="E282" i="3"/>
  <c r="D282" i="3" s="1"/>
  <c r="DJ281" i="3"/>
  <c r="CZ281" i="3"/>
  <c r="CW281" i="3"/>
  <c r="F281" i="3"/>
  <c r="DG281" i="3" s="1"/>
  <c r="E281" i="3"/>
  <c r="D281" i="3"/>
  <c r="DL281" i="3" s="1"/>
  <c r="DJ280" i="3"/>
  <c r="CZ280" i="3"/>
  <c r="CX280" i="3"/>
  <c r="CW280" i="3"/>
  <c r="F280" i="3"/>
  <c r="DG280" i="3" s="1"/>
  <c r="E280" i="3"/>
  <c r="D280" i="3" s="1"/>
  <c r="DJ279" i="3"/>
  <c r="DI279" i="3"/>
  <c r="DB279" i="3"/>
  <c r="CZ279" i="3"/>
  <c r="CW279" i="3"/>
  <c r="F279" i="3"/>
  <c r="DG279" i="3" s="1"/>
  <c r="E279" i="3"/>
  <c r="D279" i="3"/>
  <c r="DJ278" i="3"/>
  <c r="DH278" i="3"/>
  <c r="DA278" i="3"/>
  <c r="CZ278" i="3"/>
  <c r="CW278" i="3"/>
  <c r="F278" i="3"/>
  <c r="DG278" i="3" s="1"/>
  <c r="E278" i="3"/>
  <c r="D278" i="3" s="1"/>
  <c r="DL277" i="3"/>
  <c r="DJ277" i="3"/>
  <c r="CZ277" i="3"/>
  <c r="CW277" i="3"/>
  <c r="F277" i="3"/>
  <c r="DG277" i="3" s="1"/>
  <c r="E277" i="3"/>
  <c r="D277" i="3"/>
  <c r="DJ276" i="3"/>
  <c r="CZ276" i="3"/>
  <c r="CW276" i="3"/>
  <c r="F276" i="3"/>
  <c r="DG276" i="3" s="1"/>
  <c r="E276" i="3"/>
  <c r="D276" i="3" s="1"/>
  <c r="DJ275" i="3"/>
  <c r="DI275" i="3"/>
  <c r="DB275" i="3"/>
  <c r="CZ275" i="3"/>
  <c r="CW275" i="3"/>
  <c r="F275" i="3"/>
  <c r="DG275" i="3" s="1"/>
  <c r="E275" i="3"/>
  <c r="D275" i="3"/>
  <c r="DJ274" i="3"/>
  <c r="CZ274" i="3"/>
  <c r="CY274" i="3"/>
  <c r="F274" i="3"/>
  <c r="E274" i="3"/>
  <c r="D274" i="3" s="1"/>
  <c r="DJ273" i="3"/>
  <c r="CZ273" i="3"/>
  <c r="F273" i="3"/>
  <c r="E273" i="3"/>
  <c r="D273" i="3" s="1"/>
  <c r="DJ272" i="3"/>
  <c r="CZ272" i="3"/>
  <c r="CY272" i="3"/>
  <c r="F272" i="3"/>
  <c r="E272" i="3"/>
  <c r="D272" i="3" s="1"/>
  <c r="DJ271" i="3"/>
  <c r="CZ271" i="3"/>
  <c r="F271" i="3"/>
  <c r="E271" i="3"/>
  <c r="D271" i="3" s="1"/>
  <c r="DJ270" i="3"/>
  <c r="CZ270" i="3"/>
  <c r="CY270" i="3"/>
  <c r="F270" i="3"/>
  <c r="E270" i="3"/>
  <c r="D270" i="3" s="1"/>
  <c r="DJ269" i="3"/>
  <c r="CZ269" i="3"/>
  <c r="F269" i="3"/>
  <c r="E269" i="3"/>
  <c r="D269" i="3" s="1"/>
  <c r="DJ268" i="3"/>
  <c r="CZ268" i="3"/>
  <c r="CY268" i="3"/>
  <c r="F268" i="3"/>
  <c r="E268" i="3"/>
  <c r="D268" i="3" s="1"/>
  <c r="DJ267" i="3"/>
  <c r="CZ267" i="3"/>
  <c r="F267" i="3"/>
  <c r="E267" i="3"/>
  <c r="D267" i="3" s="1"/>
  <c r="DJ266" i="3"/>
  <c r="CZ266" i="3"/>
  <c r="F266" i="3"/>
  <c r="E266" i="3"/>
  <c r="DK265" i="3"/>
  <c r="DJ265" i="3"/>
  <c r="DG265" i="3"/>
  <c r="CZ265" i="3"/>
  <c r="CX265" i="3"/>
  <c r="F265" i="3"/>
  <c r="CW265" i="3" s="1"/>
  <c r="E265" i="3"/>
  <c r="D265" i="3" s="1"/>
  <c r="DJ264" i="3"/>
  <c r="CZ264" i="3"/>
  <c r="F264" i="3"/>
  <c r="E264" i="3"/>
  <c r="DK263" i="3"/>
  <c r="DJ263" i="3"/>
  <c r="DG263" i="3"/>
  <c r="CZ263" i="3"/>
  <c r="CX263" i="3"/>
  <c r="F263" i="3"/>
  <c r="CW263" i="3" s="1"/>
  <c r="E263" i="3"/>
  <c r="D263" i="3" s="1"/>
  <c r="DJ262" i="3"/>
  <c r="CZ262" i="3"/>
  <c r="F262" i="3"/>
  <c r="E262" i="3"/>
  <c r="DK261" i="3"/>
  <c r="DJ261" i="3"/>
  <c r="DG261" i="3"/>
  <c r="CZ261" i="3"/>
  <c r="CX261" i="3"/>
  <c r="F261" i="3"/>
  <c r="CW261" i="3" s="1"/>
  <c r="E261" i="3"/>
  <c r="D261" i="3" s="1"/>
  <c r="DJ260" i="3"/>
  <c r="CZ260" i="3"/>
  <c r="F260" i="3"/>
  <c r="E260" i="3"/>
  <c r="DJ259" i="3"/>
  <c r="DG259" i="3"/>
  <c r="CZ259" i="3"/>
  <c r="F259" i="3"/>
  <c r="CW259" i="3" s="1"/>
  <c r="E259" i="3"/>
  <c r="D259" i="3" s="1"/>
  <c r="DJ258" i="3"/>
  <c r="CZ258" i="3"/>
  <c r="F258" i="3"/>
  <c r="E258" i="3"/>
  <c r="DJ257" i="3"/>
  <c r="DG257" i="3"/>
  <c r="CZ257" i="3"/>
  <c r="F257" i="3"/>
  <c r="CW257" i="3" s="1"/>
  <c r="E257" i="3"/>
  <c r="D257" i="3" s="1"/>
  <c r="F256" i="3"/>
  <c r="E256" i="3"/>
  <c r="D256" i="3"/>
  <c r="DH256" i="3" s="1"/>
  <c r="DA255" i="3"/>
  <c r="F255" i="3"/>
  <c r="E255" i="3"/>
  <c r="D255" i="3" s="1"/>
  <c r="F254" i="3"/>
  <c r="E254" i="3"/>
  <c r="D254" i="3"/>
  <c r="DA254" i="3" s="1"/>
  <c r="DH253" i="3"/>
  <c r="CX253" i="3"/>
  <c r="F253" i="3"/>
  <c r="D253" i="3" s="1"/>
  <c r="E253" i="3"/>
  <c r="F252" i="3"/>
  <c r="E252" i="3"/>
  <c r="D252" i="3"/>
  <c r="DK252" i="3" s="1"/>
  <c r="DH251" i="3"/>
  <c r="CX251" i="3"/>
  <c r="F251" i="3"/>
  <c r="E251" i="3"/>
  <c r="D251" i="3"/>
  <c r="F250" i="3"/>
  <c r="D250" i="3" s="1"/>
  <c r="E250" i="3"/>
  <c r="DH249" i="3"/>
  <c r="CX249" i="3"/>
  <c r="F249" i="3"/>
  <c r="D249" i="3" s="1"/>
  <c r="E249" i="3"/>
  <c r="DA248" i="3"/>
  <c r="F248" i="3"/>
  <c r="E248" i="3"/>
  <c r="D248" i="3"/>
  <c r="DH247" i="3"/>
  <c r="CX247" i="3"/>
  <c r="F247" i="3"/>
  <c r="E247" i="3"/>
  <c r="D247" i="3"/>
  <c r="F246" i="3"/>
  <c r="D246" i="3" s="1"/>
  <c r="E246" i="3"/>
  <c r="F245" i="3"/>
  <c r="D245" i="3" s="1"/>
  <c r="E245" i="3"/>
  <c r="CW244" i="3"/>
  <c r="F244" i="3"/>
  <c r="DG244" i="3" s="1"/>
  <c r="E244" i="3"/>
  <c r="CW243" i="3"/>
  <c r="F243" i="3"/>
  <c r="DG243" i="3" s="1"/>
  <c r="E243" i="3"/>
  <c r="CW242" i="3"/>
  <c r="F242" i="3"/>
  <c r="DG242" i="3" s="1"/>
  <c r="E242" i="3"/>
  <c r="CW241" i="3"/>
  <c r="F241" i="3"/>
  <c r="DG241" i="3" s="1"/>
  <c r="E241" i="3"/>
  <c r="CW240" i="3"/>
  <c r="F240" i="3"/>
  <c r="DG240" i="3" s="1"/>
  <c r="E240" i="3"/>
  <c r="CW239" i="3"/>
  <c r="F239" i="3"/>
  <c r="DG239" i="3" s="1"/>
  <c r="E239" i="3"/>
  <c r="DJ238" i="3"/>
  <c r="CZ238" i="3"/>
  <c r="F238" i="3"/>
  <c r="E238" i="3"/>
  <c r="D238" i="3"/>
  <c r="DJ237" i="3"/>
  <c r="DG237" i="3"/>
  <c r="CZ237" i="3"/>
  <c r="CW237" i="3"/>
  <c r="F237" i="3"/>
  <c r="E237" i="3"/>
  <c r="D237" i="3"/>
  <c r="DK236" i="3"/>
  <c r="DJ236" i="3"/>
  <c r="CZ236" i="3"/>
  <c r="F236" i="3"/>
  <c r="E236" i="3"/>
  <c r="D236" i="3"/>
  <c r="DJ235" i="3"/>
  <c r="DG235" i="3"/>
  <c r="CZ235" i="3"/>
  <c r="CW235" i="3"/>
  <c r="F235" i="3"/>
  <c r="D235" i="3" s="1"/>
  <c r="E235" i="3"/>
  <c r="DJ234" i="3"/>
  <c r="CZ234" i="3"/>
  <c r="CY234" i="3"/>
  <c r="F234" i="3"/>
  <c r="E234" i="3"/>
  <c r="D234" i="3"/>
  <c r="DJ233" i="3"/>
  <c r="DG233" i="3"/>
  <c r="CZ233" i="3"/>
  <c r="CW233" i="3"/>
  <c r="F233" i="3"/>
  <c r="E233" i="3"/>
  <c r="D233" i="3"/>
  <c r="DK232" i="3"/>
  <c r="DJ232" i="3"/>
  <c r="CZ232" i="3"/>
  <c r="F232" i="3"/>
  <c r="E232" i="3"/>
  <c r="D232" i="3"/>
  <c r="CY232" i="3" s="1"/>
  <c r="DJ231" i="3"/>
  <c r="DG231" i="3"/>
  <c r="CZ231" i="3"/>
  <c r="CW231" i="3"/>
  <c r="F231" i="3"/>
  <c r="D231" i="3" s="1"/>
  <c r="E231" i="3"/>
  <c r="DJ230" i="3"/>
  <c r="CZ230" i="3"/>
  <c r="F230" i="3"/>
  <c r="E230" i="3"/>
  <c r="DJ229" i="3"/>
  <c r="DG229" i="3"/>
  <c r="CZ229" i="3"/>
  <c r="CW229" i="3"/>
  <c r="F229" i="3"/>
  <c r="E229" i="3"/>
  <c r="D229" i="3"/>
  <c r="DJ228" i="3"/>
  <c r="CZ228" i="3"/>
  <c r="F228" i="3"/>
  <c r="E228" i="3"/>
  <c r="DJ227" i="3"/>
  <c r="DG227" i="3"/>
  <c r="CZ227" i="3"/>
  <c r="CW227" i="3"/>
  <c r="F227" i="3"/>
  <c r="D227" i="3" s="1"/>
  <c r="E227" i="3"/>
  <c r="DJ226" i="3"/>
  <c r="CZ226" i="3"/>
  <c r="F226" i="3"/>
  <c r="E226" i="3"/>
  <c r="DJ225" i="3"/>
  <c r="DG225" i="3"/>
  <c r="CZ225" i="3"/>
  <c r="CW225" i="3"/>
  <c r="F225" i="3"/>
  <c r="E225" i="3"/>
  <c r="D225" i="3"/>
  <c r="DJ224" i="3"/>
  <c r="CZ224" i="3"/>
  <c r="F224" i="3"/>
  <c r="E224" i="3"/>
  <c r="DJ223" i="3"/>
  <c r="DG223" i="3"/>
  <c r="CZ223" i="3"/>
  <c r="CW223" i="3"/>
  <c r="F223" i="3"/>
  <c r="D223" i="3" s="1"/>
  <c r="E223" i="3"/>
  <c r="DJ222" i="3"/>
  <c r="CZ222" i="3"/>
  <c r="F222" i="3"/>
  <c r="E222" i="3"/>
  <c r="D222" i="3"/>
  <c r="DJ221" i="3"/>
  <c r="DG221" i="3"/>
  <c r="CZ221" i="3"/>
  <c r="CW221" i="3"/>
  <c r="F221" i="3"/>
  <c r="E221" i="3"/>
  <c r="D221" i="3"/>
  <c r="DK220" i="3"/>
  <c r="DJ220" i="3"/>
  <c r="CZ220" i="3"/>
  <c r="F220" i="3"/>
  <c r="E220" i="3"/>
  <c r="D220" i="3"/>
  <c r="DJ219" i="3"/>
  <c r="DG219" i="3"/>
  <c r="CZ219" i="3"/>
  <c r="CW219" i="3"/>
  <c r="F219" i="3"/>
  <c r="D219" i="3" s="1"/>
  <c r="E219" i="3"/>
  <c r="F214" i="3"/>
  <c r="E214" i="3"/>
  <c r="D214" i="3" s="1"/>
  <c r="F213" i="3"/>
  <c r="E213" i="3"/>
  <c r="D213" i="3"/>
  <c r="F212" i="3"/>
  <c r="E212" i="3"/>
  <c r="D212" i="3" s="1"/>
  <c r="F211" i="3"/>
  <c r="E211" i="3"/>
  <c r="D211" i="3"/>
  <c r="AH206" i="3"/>
  <c r="AD206" i="3"/>
  <c r="AH205" i="3"/>
  <c r="AD205" i="3"/>
  <c r="AD204" i="3"/>
  <c r="F204" i="3"/>
  <c r="E204" i="3"/>
  <c r="D204" i="3" s="1"/>
  <c r="CZ203" i="3"/>
  <c r="AD203" i="3"/>
  <c r="F203" i="3"/>
  <c r="E203" i="3"/>
  <c r="D203" i="3"/>
  <c r="AD202" i="3"/>
  <c r="F202" i="3"/>
  <c r="E202" i="3"/>
  <c r="D202" i="3" s="1"/>
  <c r="DJ202" i="3" s="1"/>
  <c r="CZ201" i="3"/>
  <c r="AD201" i="3"/>
  <c r="F201" i="3"/>
  <c r="E201" i="3"/>
  <c r="D201" i="3"/>
  <c r="DK196" i="3"/>
  <c r="DC196" i="3"/>
  <c r="CX196" i="3"/>
  <c r="F196" i="3"/>
  <c r="E196" i="3"/>
  <c r="D196" i="3"/>
  <c r="DK195" i="3"/>
  <c r="DC195" i="3"/>
  <c r="CX195" i="3"/>
  <c r="F195" i="3"/>
  <c r="E195" i="3"/>
  <c r="D195" i="3"/>
  <c r="F194" i="3"/>
  <c r="E194" i="3"/>
  <c r="D194" i="3"/>
  <c r="CX193" i="3"/>
  <c r="F193" i="3"/>
  <c r="D193" i="3" s="1"/>
  <c r="E193" i="3"/>
  <c r="DJ192" i="3"/>
  <c r="DC192" i="3"/>
  <c r="F192" i="3"/>
  <c r="E192" i="3"/>
  <c r="D192" i="3" s="1"/>
  <c r="F191" i="3"/>
  <c r="D191" i="3" s="1"/>
  <c r="E191" i="3"/>
  <c r="DM190" i="3"/>
  <c r="DH190" i="3"/>
  <c r="DB190" i="3"/>
  <c r="F190" i="3"/>
  <c r="E190" i="3"/>
  <c r="D190" i="3"/>
  <c r="CX189" i="3"/>
  <c r="F189" i="3"/>
  <c r="E189" i="3"/>
  <c r="D189" i="3" s="1"/>
  <c r="DC189" i="3" s="1"/>
  <c r="F188" i="3"/>
  <c r="E188" i="3"/>
  <c r="D188" i="3"/>
  <c r="DH188" i="3" s="1"/>
  <c r="F187" i="3"/>
  <c r="E187" i="3"/>
  <c r="D187" i="3"/>
  <c r="DK186" i="3"/>
  <c r="CX186" i="3"/>
  <c r="F186" i="3"/>
  <c r="E186" i="3"/>
  <c r="D186" i="3"/>
  <c r="CZ185" i="3"/>
  <c r="F185" i="3"/>
  <c r="E185" i="3"/>
  <c r="D185" i="3"/>
  <c r="DL184" i="3"/>
  <c r="CZ184" i="3"/>
  <c r="F184" i="3"/>
  <c r="E184" i="3"/>
  <c r="D184" i="3"/>
  <c r="F183" i="3"/>
  <c r="E183" i="3"/>
  <c r="D183" i="3"/>
  <c r="DH182" i="3"/>
  <c r="DB182" i="3"/>
  <c r="F182" i="3"/>
  <c r="D182" i="3" s="1"/>
  <c r="E182" i="3"/>
  <c r="DI181" i="3"/>
  <c r="DC181" i="3"/>
  <c r="F181" i="3"/>
  <c r="D181" i="3" s="1"/>
  <c r="E181" i="3"/>
  <c r="DI180" i="3"/>
  <c r="DC180" i="3"/>
  <c r="F180" i="3"/>
  <c r="D180" i="3" s="1"/>
  <c r="E180" i="3"/>
  <c r="DJ179" i="3"/>
  <c r="F179" i="3"/>
  <c r="D179" i="3" s="1"/>
  <c r="E179" i="3"/>
  <c r="F178" i="3"/>
  <c r="E178" i="3"/>
  <c r="D178" i="3"/>
  <c r="DL177" i="3"/>
  <c r="F177" i="3"/>
  <c r="E177" i="3"/>
  <c r="D177" i="3"/>
  <c r="CZ177" i="3" s="1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AB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O176" i="3"/>
  <c r="N176" i="3"/>
  <c r="M176" i="3"/>
  <c r="L176" i="3"/>
  <c r="K176" i="3"/>
  <c r="J176" i="3"/>
  <c r="I176" i="3"/>
  <c r="H176" i="3"/>
  <c r="G176" i="3"/>
  <c r="E176" i="3" s="1"/>
  <c r="D176" i="3" s="1"/>
  <c r="F176" i="3"/>
  <c r="DC175" i="3"/>
  <c r="E175" i="3"/>
  <c r="D175" i="3" s="1"/>
  <c r="CY174" i="3"/>
  <c r="E174" i="3"/>
  <c r="D174" i="3"/>
  <c r="DA174" i="3" s="1"/>
  <c r="DK173" i="3"/>
  <c r="CZ173" i="3"/>
  <c r="CX173" i="3"/>
  <c r="E173" i="3"/>
  <c r="D173" i="3" s="1"/>
  <c r="DC173" i="3" s="1"/>
  <c r="DK172" i="3"/>
  <c r="DI172" i="3"/>
  <c r="DC172" i="3"/>
  <c r="CY172" i="3"/>
  <c r="E172" i="3"/>
  <c r="D172" i="3"/>
  <c r="CX171" i="3"/>
  <c r="E171" i="3"/>
  <c r="D171" i="3" s="1"/>
  <c r="DI170" i="3"/>
  <c r="DC170" i="3"/>
  <c r="F170" i="3"/>
  <c r="D170" i="3"/>
  <c r="DK170" i="3" s="1"/>
  <c r="DH169" i="3"/>
  <c r="CX169" i="3"/>
  <c r="F169" i="3"/>
  <c r="D169" i="3" s="1"/>
  <c r="DJ169" i="3" s="1"/>
  <c r="DI168" i="3"/>
  <c r="DC168" i="3"/>
  <c r="F168" i="3"/>
  <c r="D168" i="3"/>
  <c r="DK168" i="3" s="1"/>
  <c r="DJ167" i="3"/>
  <c r="DH167" i="3"/>
  <c r="CX167" i="3"/>
  <c r="F167" i="3"/>
  <c r="D167" i="3" s="1"/>
  <c r="DI166" i="3"/>
  <c r="DC166" i="3"/>
  <c r="F166" i="3"/>
  <c r="D166" i="3"/>
  <c r="DK166" i="3" s="1"/>
  <c r="F165" i="3"/>
  <c r="D165" i="3" s="1"/>
  <c r="AW164" i="3"/>
  <c r="AV164" i="3"/>
  <c r="AU164" i="3"/>
  <c r="AT164" i="3"/>
  <c r="AS164" i="3"/>
  <c r="AR164" i="3"/>
  <c r="AQ164" i="3"/>
  <c r="AP164" i="3"/>
  <c r="AN164" i="3"/>
  <c r="AL164" i="3"/>
  <c r="AJ164" i="3"/>
  <c r="AH164" i="3"/>
  <c r="AF164" i="3"/>
  <c r="AD164" i="3"/>
  <c r="F164" i="3"/>
  <c r="D164" i="3" s="1"/>
  <c r="DK163" i="3"/>
  <c r="DI163" i="3"/>
  <c r="CY163" i="3"/>
  <c r="F163" i="3"/>
  <c r="D163" i="3"/>
  <c r="CX162" i="3"/>
  <c r="F162" i="3"/>
  <c r="D162" i="3" s="1"/>
  <c r="F161" i="3"/>
  <c r="D161" i="3"/>
  <c r="CZ160" i="3"/>
  <c r="CX160" i="3"/>
  <c r="F160" i="3"/>
  <c r="D160" i="3" s="1"/>
  <c r="DH160" i="3" s="1"/>
  <c r="AX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DM154" i="3"/>
  <c r="DJ154" i="3"/>
  <c r="DI154" i="3"/>
  <c r="DG154" i="3"/>
  <c r="CZ154" i="3"/>
  <c r="CY154" i="3"/>
  <c r="CW154" i="3"/>
  <c r="F154" i="3"/>
  <c r="E154" i="3"/>
  <c r="D154" i="3"/>
  <c r="DJ153" i="3"/>
  <c r="DI153" i="3"/>
  <c r="DG153" i="3"/>
  <c r="CZ153" i="3"/>
  <c r="CW153" i="3"/>
  <c r="F153" i="3"/>
  <c r="E153" i="3"/>
  <c r="DK152" i="3"/>
  <c r="DJ152" i="3"/>
  <c r="DG152" i="3"/>
  <c r="DA152" i="3"/>
  <c r="CZ152" i="3"/>
  <c r="CW152" i="3"/>
  <c r="F152" i="3"/>
  <c r="CY152" i="3" s="1"/>
  <c r="E152" i="3"/>
  <c r="D152" i="3"/>
  <c r="DC152" i="3" s="1"/>
  <c r="DJ151" i="3"/>
  <c r="DI151" i="3"/>
  <c r="DG151" i="3"/>
  <c r="DA151" i="3"/>
  <c r="CZ151" i="3"/>
  <c r="CW151" i="3"/>
  <c r="F151" i="3"/>
  <c r="CY151" i="3" s="1"/>
  <c r="E151" i="3"/>
  <c r="D151" i="3"/>
  <c r="DN151" i="3" s="1"/>
  <c r="DJ150" i="3"/>
  <c r="DI150" i="3"/>
  <c r="DG150" i="3"/>
  <c r="DA150" i="3"/>
  <c r="CZ150" i="3"/>
  <c r="CW150" i="3"/>
  <c r="F150" i="3"/>
  <c r="CY150" i="3" s="1"/>
  <c r="E150" i="3"/>
  <c r="D150" i="3"/>
  <c r="DN150" i="3" s="1"/>
  <c r="DJ149" i="3"/>
  <c r="DI149" i="3"/>
  <c r="DG149" i="3"/>
  <c r="DA149" i="3"/>
  <c r="CZ149" i="3"/>
  <c r="CW149" i="3"/>
  <c r="F149" i="3"/>
  <c r="CY149" i="3" s="1"/>
  <c r="E149" i="3"/>
  <c r="D149" i="3"/>
  <c r="DN149" i="3" s="1"/>
  <c r="DJ148" i="3"/>
  <c r="DI148" i="3"/>
  <c r="DG148" i="3"/>
  <c r="DA148" i="3"/>
  <c r="CZ148" i="3"/>
  <c r="CW148" i="3"/>
  <c r="F148" i="3"/>
  <c r="CY148" i="3" s="1"/>
  <c r="E148" i="3"/>
  <c r="D148" i="3"/>
  <c r="DN148" i="3" s="1"/>
  <c r="DJ147" i="3"/>
  <c r="DI147" i="3"/>
  <c r="DG147" i="3"/>
  <c r="DA147" i="3"/>
  <c r="CZ147" i="3"/>
  <c r="CW147" i="3"/>
  <c r="F147" i="3"/>
  <c r="CY147" i="3" s="1"/>
  <c r="E147" i="3"/>
  <c r="D147" i="3"/>
  <c r="DN147" i="3" s="1"/>
  <c r="DJ146" i="3"/>
  <c r="DI146" i="3"/>
  <c r="DG146" i="3"/>
  <c r="DA146" i="3"/>
  <c r="CZ146" i="3"/>
  <c r="CW146" i="3"/>
  <c r="F146" i="3"/>
  <c r="F155" i="3" s="1"/>
  <c r="E146" i="3"/>
  <c r="E155" i="3" s="1"/>
  <c r="D146" i="3"/>
  <c r="DN146" i="3" s="1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E141" i="3" s="1"/>
  <c r="D141" i="3" s="1"/>
  <c r="F141" i="3"/>
  <c r="CX141" i="3" s="1"/>
  <c r="DN140" i="3"/>
  <c r="DJ140" i="3"/>
  <c r="DG140" i="3"/>
  <c r="DD140" i="3"/>
  <c r="CZ140" i="3"/>
  <c r="CY140" i="3"/>
  <c r="CW140" i="3"/>
  <c r="F140" i="3"/>
  <c r="E140" i="3"/>
  <c r="D140" i="3" s="1"/>
  <c r="DJ139" i="3"/>
  <c r="DG139" i="3"/>
  <c r="CZ139" i="3"/>
  <c r="CY139" i="3"/>
  <c r="CW139" i="3"/>
  <c r="F139" i="3"/>
  <c r="E139" i="3"/>
  <c r="D139" i="3" s="1"/>
  <c r="DJ138" i="3"/>
  <c r="DG138" i="3"/>
  <c r="CZ138" i="3"/>
  <c r="CW138" i="3"/>
  <c r="F138" i="3"/>
  <c r="E138" i="3"/>
  <c r="DJ137" i="3"/>
  <c r="DG137" i="3"/>
  <c r="CZ137" i="3"/>
  <c r="CW137" i="3"/>
  <c r="F137" i="3"/>
  <c r="E137" i="3"/>
  <c r="DJ136" i="3"/>
  <c r="DG136" i="3"/>
  <c r="CZ136" i="3"/>
  <c r="CW136" i="3"/>
  <c r="F136" i="3"/>
  <c r="E136" i="3"/>
  <c r="D136" i="3" s="1"/>
  <c r="DJ135" i="3"/>
  <c r="DG135" i="3"/>
  <c r="CZ135" i="3"/>
  <c r="CW135" i="3"/>
  <c r="F135" i="3"/>
  <c r="E135" i="3"/>
  <c r="DJ134" i="3"/>
  <c r="DG134" i="3"/>
  <c r="CZ134" i="3"/>
  <c r="CW134" i="3"/>
  <c r="F134" i="3"/>
  <c r="E134" i="3"/>
  <c r="DJ133" i="3"/>
  <c r="DG133" i="3"/>
  <c r="CZ133" i="3"/>
  <c r="CW133" i="3"/>
  <c r="F133" i="3"/>
  <c r="E133" i="3"/>
  <c r="DN132" i="3"/>
  <c r="DJ132" i="3"/>
  <c r="DG132" i="3"/>
  <c r="DD132" i="3"/>
  <c r="CZ132" i="3"/>
  <c r="CY132" i="3"/>
  <c r="CW132" i="3"/>
  <c r="F132" i="3"/>
  <c r="E132" i="3"/>
  <c r="D132" i="3" s="1"/>
  <c r="DJ131" i="3"/>
  <c r="DG131" i="3"/>
  <c r="CZ131" i="3"/>
  <c r="CY131" i="3"/>
  <c r="CW131" i="3"/>
  <c r="F131" i="3"/>
  <c r="E131" i="3"/>
  <c r="D131" i="3" s="1"/>
  <c r="DN131" i="3" s="1"/>
  <c r="DJ130" i="3"/>
  <c r="DG130" i="3"/>
  <c r="CZ130" i="3"/>
  <c r="CW130" i="3"/>
  <c r="F130" i="3"/>
  <c r="E130" i="3"/>
  <c r="DJ129" i="3"/>
  <c r="DG129" i="3"/>
  <c r="CZ129" i="3"/>
  <c r="CW129" i="3"/>
  <c r="F129" i="3"/>
  <c r="E129" i="3"/>
  <c r="DJ128" i="3"/>
  <c r="DG128" i="3"/>
  <c r="CZ128" i="3"/>
  <c r="CW128" i="3"/>
  <c r="F128" i="3"/>
  <c r="E128" i="3"/>
  <c r="D128" i="3" s="1"/>
  <c r="DJ127" i="3"/>
  <c r="DG127" i="3"/>
  <c r="CZ127" i="3"/>
  <c r="CW127" i="3"/>
  <c r="F127" i="3"/>
  <c r="E127" i="3"/>
  <c r="DJ126" i="3"/>
  <c r="DG126" i="3"/>
  <c r="CZ126" i="3"/>
  <c r="CW126" i="3"/>
  <c r="F126" i="3"/>
  <c r="E126" i="3"/>
  <c r="DJ125" i="3"/>
  <c r="DH125" i="3"/>
  <c r="CZ125" i="3"/>
  <c r="CX125" i="3"/>
  <c r="F125" i="3"/>
  <c r="E125" i="3"/>
  <c r="D125" i="3" s="1"/>
  <c r="DC125" i="3" s="1"/>
  <c r="DL124" i="3"/>
  <c r="DJ124" i="3"/>
  <c r="DA124" i="3"/>
  <c r="CZ124" i="3"/>
  <c r="F124" i="3"/>
  <c r="E124" i="3"/>
  <c r="D124" i="3" s="1"/>
  <c r="DD124" i="3" s="1"/>
  <c r="DJ123" i="3"/>
  <c r="DH123" i="3"/>
  <c r="CZ123" i="3"/>
  <c r="CX123" i="3"/>
  <c r="F123" i="3"/>
  <c r="E123" i="3"/>
  <c r="D123" i="3" s="1"/>
  <c r="DB123" i="3" s="1"/>
  <c r="DK122" i="3"/>
  <c r="DJ122" i="3"/>
  <c r="DH122" i="3"/>
  <c r="DA122" i="3"/>
  <c r="CZ122" i="3"/>
  <c r="F122" i="3"/>
  <c r="CX122" i="3" s="1"/>
  <c r="E122" i="3"/>
  <c r="D122" i="3" s="1"/>
  <c r="DJ121" i="3"/>
  <c r="DH121" i="3"/>
  <c r="CZ121" i="3"/>
  <c r="CX121" i="3"/>
  <c r="F121" i="3"/>
  <c r="E121" i="3"/>
  <c r="D121" i="3" s="1"/>
  <c r="DJ120" i="3"/>
  <c r="DH120" i="3"/>
  <c r="CZ120" i="3"/>
  <c r="CY120" i="3"/>
  <c r="F120" i="3"/>
  <c r="CX120" i="3" s="1"/>
  <c r="E120" i="3"/>
  <c r="D120" i="3" s="1"/>
  <c r="DL120" i="3" s="1"/>
  <c r="DJ119" i="3"/>
  <c r="DI119" i="3"/>
  <c r="DH119" i="3"/>
  <c r="DA119" i="3"/>
  <c r="CZ119" i="3"/>
  <c r="CX119" i="3"/>
  <c r="F119" i="3"/>
  <c r="E119" i="3"/>
  <c r="D119" i="3"/>
  <c r="DN119" i="3" s="1"/>
  <c r="DJ118" i="3"/>
  <c r="DH118" i="3"/>
  <c r="DG118" i="3"/>
  <c r="DA118" i="3"/>
  <c r="CZ118" i="3"/>
  <c r="CX118" i="3"/>
  <c r="CW118" i="3"/>
  <c r="F118" i="3"/>
  <c r="E118" i="3"/>
  <c r="D118" i="3"/>
  <c r="DJ117" i="3"/>
  <c r="CZ117" i="3"/>
  <c r="F117" i="3"/>
  <c r="CX117" i="3" s="1"/>
  <c r="E117" i="3"/>
  <c r="DJ116" i="3"/>
  <c r="DG116" i="3"/>
  <c r="CZ116" i="3"/>
  <c r="CW116" i="3"/>
  <c r="F116" i="3"/>
  <c r="E116" i="3"/>
  <c r="DJ115" i="3"/>
  <c r="DH115" i="3"/>
  <c r="DG115" i="3"/>
  <c r="CZ115" i="3"/>
  <c r="CW115" i="3"/>
  <c r="F115" i="3"/>
  <c r="CX115" i="3" s="1"/>
  <c r="E115" i="3"/>
  <c r="DM114" i="3"/>
  <c r="DJ114" i="3"/>
  <c r="DH114" i="3"/>
  <c r="DG114" i="3"/>
  <c r="CZ114" i="3"/>
  <c r="CX114" i="3"/>
  <c r="CW114" i="3"/>
  <c r="F114" i="3"/>
  <c r="E114" i="3"/>
  <c r="D114" i="3" s="1"/>
  <c r="DN113" i="3"/>
  <c r="DJ113" i="3"/>
  <c r="DG113" i="3"/>
  <c r="DD113" i="3"/>
  <c r="CZ113" i="3"/>
  <c r="CX113" i="3"/>
  <c r="CW113" i="3"/>
  <c r="F113" i="3"/>
  <c r="DH113" i="3" s="1"/>
  <c r="E113" i="3"/>
  <c r="D113" i="3" s="1"/>
  <c r="DI113" i="3" s="1"/>
  <c r="DJ112" i="3"/>
  <c r="DG112" i="3"/>
  <c r="CZ112" i="3"/>
  <c r="CW112" i="3"/>
  <c r="F112" i="3"/>
  <c r="E112" i="3"/>
  <c r="DJ111" i="3"/>
  <c r="DH111" i="3"/>
  <c r="DG111" i="3"/>
  <c r="CZ111" i="3"/>
  <c r="CW111" i="3"/>
  <c r="F111" i="3"/>
  <c r="CX111" i="3" s="1"/>
  <c r="E111" i="3"/>
  <c r="DJ110" i="3"/>
  <c r="DI110" i="3"/>
  <c r="DH110" i="3"/>
  <c r="DG110" i="3"/>
  <c r="DC110" i="3"/>
  <c r="DB110" i="3"/>
  <c r="CZ110" i="3"/>
  <c r="CX110" i="3"/>
  <c r="CW110" i="3"/>
  <c r="F110" i="3"/>
  <c r="E110" i="3"/>
  <c r="D110" i="3" s="1"/>
  <c r="DM110" i="3" s="1"/>
  <c r="DJ109" i="3"/>
  <c r="DG109" i="3"/>
  <c r="CZ109" i="3"/>
  <c r="CW109" i="3"/>
  <c r="F109" i="3"/>
  <c r="DH109" i="3" s="1"/>
  <c r="E109" i="3"/>
  <c r="DJ108" i="3"/>
  <c r="DG108" i="3"/>
  <c r="CZ108" i="3"/>
  <c r="CW108" i="3"/>
  <c r="F108" i="3"/>
  <c r="E108" i="3"/>
  <c r="DJ107" i="3"/>
  <c r="DH107" i="3"/>
  <c r="DG107" i="3"/>
  <c r="CZ107" i="3"/>
  <c r="CW107" i="3"/>
  <c r="F107" i="3"/>
  <c r="CX107" i="3" s="1"/>
  <c r="E107" i="3"/>
  <c r="DM106" i="3"/>
  <c r="DJ106" i="3"/>
  <c r="DH106" i="3"/>
  <c r="DG106" i="3"/>
  <c r="CZ106" i="3"/>
  <c r="CX106" i="3"/>
  <c r="CW106" i="3"/>
  <c r="F106" i="3"/>
  <c r="E106" i="3"/>
  <c r="D106" i="3" s="1"/>
  <c r="DI106" i="3" s="1"/>
  <c r="DN105" i="3"/>
  <c r="DJ105" i="3"/>
  <c r="DG105" i="3"/>
  <c r="DD105" i="3"/>
  <c r="CZ105" i="3"/>
  <c r="CX105" i="3"/>
  <c r="CW105" i="3"/>
  <c r="F105" i="3"/>
  <c r="DH105" i="3" s="1"/>
  <c r="E105" i="3"/>
  <c r="D105" i="3" s="1"/>
  <c r="DJ104" i="3"/>
  <c r="DG104" i="3"/>
  <c r="CZ104" i="3"/>
  <c r="CW104" i="3"/>
  <c r="F104" i="3"/>
  <c r="E104" i="3"/>
  <c r="DJ103" i="3"/>
  <c r="DH103" i="3"/>
  <c r="DG103" i="3"/>
  <c r="CZ103" i="3"/>
  <c r="CW103" i="3"/>
  <c r="F103" i="3"/>
  <c r="CX103" i="3" s="1"/>
  <c r="E103" i="3"/>
  <c r="DJ102" i="3"/>
  <c r="DI102" i="3"/>
  <c r="DH102" i="3"/>
  <c r="DG102" i="3"/>
  <c r="DC102" i="3"/>
  <c r="DB102" i="3"/>
  <c r="CZ102" i="3"/>
  <c r="CX102" i="3"/>
  <c r="CW102" i="3"/>
  <c r="F102" i="3"/>
  <c r="E102" i="3"/>
  <c r="D102" i="3" s="1"/>
  <c r="DM102" i="3" s="1"/>
  <c r="DJ101" i="3"/>
  <c r="DG101" i="3"/>
  <c r="CZ101" i="3"/>
  <c r="CW101" i="3"/>
  <c r="F101" i="3"/>
  <c r="DH101" i="3" s="1"/>
  <c r="E101" i="3"/>
  <c r="DJ100" i="3"/>
  <c r="DG100" i="3"/>
  <c r="CZ100" i="3"/>
  <c r="CW100" i="3"/>
  <c r="F100" i="3"/>
  <c r="DH100" i="3" s="1"/>
  <c r="E100" i="3"/>
  <c r="D100" i="3"/>
  <c r="DJ99" i="3"/>
  <c r="DG99" i="3"/>
  <c r="CZ99" i="3"/>
  <c r="CW99" i="3"/>
  <c r="F99" i="3"/>
  <c r="DH99" i="3" s="1"/>
  <c r="E99" i="3"/>
  <c r="D99" i="3"/>
  <c r="DG98" i="3"/>
  <c r="CX98" i="3"/>
  <c r="CW98" i="3"/>
  <c r="F98" i="3"/>
  <c r="DH98" i="3" s="1"/>
  <c r="E98" i="3"/>
  <c r="D98" i="3" s="1"/>
  <c r="DK98" i="3" s="1"/>
  <c r="DJ97" i="3"/>
  <c r="DH97" i="3"/>
  <c r="CZ97" i="3"/>
  <c r="CX97" i="3"/>
  <c r="F97" i="3"/>
  <c r="E97" i="3"/>
  <c r="D97" i="3"/>
  <c r="DA97" i="3" s="1"/>
  <c r="DJ96" i="3"/>
  <c r="DG96" i="3"/>
  <c r="CZ96" i="3"/>
  <c r="CW96" i="3"/>
  <c r="F96" i="3"/>
  <c r="DH96" i="3" s="1"/>
  <c r="E96" i="3"/>
  <c r="D96" i="3"/>
  <c r="DK96" i="3" s="1"/>
  <c r="DJ95" i="3"/>
  <c r="DG95" i="3"/>
  <c r="CZ95" i="3"/>
  <c r="CW95" i="3"/>
  <c r="F95" i="3"/>
  <c r="DH95" i="3" s="1"/>
  <c r="E95" i="3"/>
  <c r="D95" i="3"/>
  <c r="DK95" i="3" s="1"/>
  <c r="DJ94" i="3"/>
  <c r="DG94" i="3"/>
  <c r="CZ94" i="3"/>
  <c r="CW94" i="3"/>
  <c r="F94" i="3"/>
  <c r="DH94" i="3" s="1"/>
  <c r="E94" i="3"/>
  <c r="D94" i="3"/>
  <c r="DK94" i="3" s="1"/>
  <c r="DJ93" i="3"/>
  <c r="CZ93" i="3"/>
  <c r="F93" i="3"/>
  <c r="E93" i="3"/>
  <c r="DJ92" i="3"/>
  <c r="DG92" i="3"/>
  <c r="DC92" i="3"/>
  <c r="CZ92" i="3"/>
  <c r="CX92" i="3"/>
  <c r="CW92" i="3"/>
  <c r="F92" i="3"/>
  <c r="DH92" i="3" s="1"/>
  <c r="E92" i="3"/>
  <c r="D92" i="3" s="1"/>
  <c r="DM92" i="3" s="1"/>
  <c r="DJ91" i="3"/>
  <c r="DG91" i="3"/>
  <c r="CZ91" i="3"/>
  <c r="CW91" i="3"/>
  <c r="F91" i="3"/>
  <c r="CX91" i="3" s="1"/>
  <c r="E91" i="3"/>
  <c r="DJ90" i="3"/>
  <c r="DG90" i="3"/>
  <c r="DC90" i="3"/>
  <c r="CZ90" i="3"/>
  <c r="CX90" i="3"/>
  <c r="CW90" i="3"/>
  <c r="F90" i="3"/>
  <c r="DH90" i="3" s="1"/>
  <c r="E90" i="3"/>
  <c r="D90" i="3" s="1"/>
  <c r="DM90" i="3" s="1"/>
  <c r="DJ89" i="3"/>
  <c r="DG89" i="3"/>
  <c r="CZ89" i="3"/>
  <c r="CW89" i="3"/>
  <c r="F89" i="3"/>
  <c r="DH89" i="3" s="1"/>
  <c r="E89" i="3"/>
  <c r="DJ88" i="3"/>
  <c r="DG88" i="3"/>
  <c r="DC88" i="3"/>
  <c r="CZ88" i="3"/>
  <c r="CX88" i="3"/>
  <c r="CW88" i="3"/>
  <c r="F88" i="3"/>
  <c r="DH88" i="3" s="1"/>
  <c r="E88" i="3"/>
  <c r="D88" i="3" s="1"/>
  <c r="D83" i="3"/>
  <c r="D82" i="3"/>
  <c r="DL78" i="3"/>
  <c r="DK78" i="3"/>
  <c r="DJ78" i="3"/>
  <c r="DI78" i="3"/>
  <c r="DH78" i="3"/>
  <c r="DG78" i="3"/>
  <c r="DB78" i="3"/>
  <c r="DA78" i="3"/>
  <c r="CZ78" i="3"/>
  <c r="CY78" i="3"/>
  <c r="CX78" i="3"/>
  <c r="CW78" i="3"/>
  <c r="K78" i="3" s="1"/>
  <c r="DL77" i="3"/>
  <c r="DK77" i="3"/>
  <c r="DJ77" i="3"/>
  <c r="DI77" i="3"/>
  <c r="DH77" i="3"/>
  <c r="DG77" i="3"/>
  <c r="DB77" i="3"/>
  <c r="DA77" i="3"/>
  <c r="CZ77" i="3"/>
  <c r="CY77" i="3"/>
  <c r="CX77" i="3"/>
  <c r="CW77" i="3"/>
  <c r="DL76" i="3"/>
  <c r="DK76" i="3"/>
  <c r="DJ76" i="3"/>
  <c r="DI76" i="3"/>
  <c r="DH76" i="3"/>
  <c r="DG76" i="3"/>
  <c r="DB76" i="3"/>
  <c r="DA76" i="3"/>
  <c r="CZ76" i="3"/>
  <c r="CY76" i="3"/>
  <c r="CX76" i="3"/>
  <c r="CW76" i="3"/>
  <c r="DL75" i="3"/>
  <c r="DK75" i="3"/>
  <c r="DJ75" i="3"/>
  <c r="DI75" i="3"/>
  <c r="DH75" i="3"/>
  <c r="DG75" i="3"/>
  <c r="DB75" i="3"/>
  <c r="DA75" i="3"/>
  <c r="CZ75" i="3"/>
  <c r="CY75" i="3"/>
  <c r="K75" i="3" s="1"/>
  <c r="CX75" i="3"/>
  <c r="CW75" i="3"/>
  <c r="DL74" i="3"/>
  <c r="DK74" i="3"/>
  <c r="DJ74" i="3"/>
  <c r="DI74" i="3"/>
  <c r="DH74" i="3"/>
  <c r="DG74" i="3"/>
  <c r="DB74" i="3"/>
  <c r="DA74" i="3"/>
  <c r="CZ74" i="3"/>
  <c r="K74" i="3" s="1"/>
  <c r="CY74" i="3"/>
  <c r="CX74" i="3"/>
  <c r="CW74" i="3"/>
  <c r="DL73" i="3"/>
  <c r="DK73" i="3"/>
  <c r="DJ73" i="3"/>
  <c r="DI73" i="3"/>
  <c r="DH73" i="3"/>
  <c r="DG73" i="3"/>
  <c r="DB73" i="3"/>
  <c r="DA73" i="3"/>
  <c r="CZ73" i="3"/>
  <c r="CY73" i="3"/>
  <c r="CX73" i="3"/>
  <c r="CW73" i="3"/>
  <c r="K73" i="3" s="1"/>
  <c r="DL72" i="3"/>
  <c r="DK72" i="3"/>
  <c r="DJ72" i="3"/>
  <c r="DI72" i="3"/>
  <c r="DH72" i="3"/>
  <c r="DG72" i="3"/>
  <c r="DB72" i="3"/>
  <c r="DA72" i="3"/>
  <c r="CZ72" i="3"/>
  <c r="CY72" i="3"/>
  <c r="CX72" i="3"/>
  <c r="CW72" i="3"/>
  <c r="K72" i="3" s="1"/>
  <c r="DL71" i="3"/>
  <c r="DK71" i="3"/>
  <c r="DJ71" i="3"/>
  <c r="DI71" i="3"/>
  <c r="DH71" i="3"/>
  <c r="DG71" i="3"/>
  <c r="DB71" i="3"/>
  <c r="DA71" i="3"/>
  <c r="CZ71" i="3"/>
  <c r="CY71" i="3"/>
  <c r="CX71" i="3"/>
  <c r="CW71" i="3"/>
  <c r="K71" i="3"/>
  <c r="DL70" i="3"/>
  <c r="DK70" i="3"/>
  <c r="DJ70" i="3"/>
  <c r="DI70" i="3"/>
  <c r="DH70" i="3"/>
  <c r="DG70" i="3"/>
  <c r="DB70" i="3"/>
  <c r="DA70" i="3"/>
  <c r="CZ70" i="3"/>
  <c r="CY70" i="3"/>
  <c r="CX70" i="3"/>
  <c r="CW70" i="3"/>
  <c r="K70" i="3" s="1"/>
  <c r="DL69" i="3"/>
  <c r="DK69" i="3"/>
  <c r="DJ69" i="3"/>
  <c r="DI69" i="3"/>
  <c r="DH69" i="3"/>
  <c r="DG69" i="3"/>
  <c r="DB69" i="3"/>
  <c r="DA69" i="3"/>
  <c r="CZ69" i="3"/>
  <c r="CY69" i="3"/>
  <c r="CX69" i="3"/>
  <c r="CW69" i="3"/>
  <c r="DL68" i="3"/>
  <c r="DK68" i="3"/>
  <c r="DJ68" i="3"/>
  <c r="DI68" i="3"/>
  <c r="DH68" i="3"/>
  <c r="DG68" i="3"/>
  <c r="DB68" i="3"/>
  <c r="DA68" i="3"/>
  <c r="CZ68" i="3"/>
  <c r="CY68" i="3"/>
  <c r="CX68" i="3"/>
  <c r="CW68" i="3"/>
  <c r="DL67" i="3"/>
  <c r="DK67" i="3"/>
  <c r="DJ67" i="3"/>
  <c r="DI67" i="3"/>
  <c r="DH67" i="3"/>
  <c r="DG67" i="3"/>
  <c r="DB67" i="3"/>
  <c r="DA67" i="3"/>
  <c r="CZ67" i="3"/>
  <c r="CY67" i="3"/>
  <c r="K67" i="3" s="1"/>
  <c r="CX67" i="3"/>
  <c r="CW67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DJ63" i="3"/>
  <c r="DG63" i="3"/>
  <c r="CZ63" i="3"/>
  <c r="CW63" i="3"/>
  <c r="F63" i="3"/>
  <c r="CX63" i="3" s="1"/>
  <c r="E63" i="3"/>
  <c r="DJ62" i="3"/>
  <c r="DI62" i="3"/>
  <c r="DG62" i="3"/>
  <c r="CZ62" i="3"/>
  <c r="CX62" i="3"/>
  <c r="CW62" i="3"/>
  <c r="F62" i="3"/>
  <c r="DH62" i="3" s="1"/>
  <c r="E62" i="3"/>
  <c r="E64" i="3" s="1"/>
  <c r="D62" i="3"/>
  <c r="DJ61" i="3"/>
  <c r="DI61" i="3"/>
  <c r="DG61" i="3"/>
  <c r="CZ61" i="3"/>
  <c r="CW61" i="3"/>
  <c r="F61" i="3"/>
  <c r="CY61" i="3" s="1"/>
  <c r="E61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DN59" i="3"/>
  <c r="DJ59" i="3"/>
  <c r="DI59" i="3"/>
  <c r="DG59" i="3"/>
  <c r="DD59" i="3"/>
  <c r="DA59" i="3"/>
  <c r="CZ59" i="3"/>
  <c r="CW59" i="3"/>
  <c r="F59" i="3"/>
  <c r="DH59" i="3" s="1"/>
  <c r="E59" i="3"/>
  <c r="D59" i="3"/>
  <c r="DJ58" i="3"/>
  <c r="DG58" i="3"/>
  <c r="CZ58" i="3"/>
  <c r="CY58" i="3"/>
  <c r="CW58" i="3"/>
  <c r="F58" i="3"/>
  <c r="DI58" i="3" s="1"/>
  <c r="E58" i="3"/>
  <c r="D58" i="3" s="1"/>
  <c r="DB58" i="3" s="1"/>
  <c r="DN57" i="3"/>
  <c r="DJ57" i="3"/>
  <c r="DI57" i="3"/>
  <c r="DG57" i="3"/>
  <c r="DD57" i="3"/>
  <c r="DA57" i="3"/>
  <c r="CZ57" i="3"/>
  <c r="CW57" i="3"/>
  <c r="F57" i="3"/>
  <c r="DH57" i="3" s="1"/>
  <c r="E57" i="3"/>
  <c r="D57" i="3"/>
  <c r="DJ56" i="3"/>
  <c r="DG56" i="3"/>
  <c r="CZ56" i="3"/>
  <c r="CY56" i="3"/>
  <c r="CW56" i="3"/>
  <c r="F56" i="3"/>
  <c r="DI56" i="3" s="1"/>
  <c r="E56" i="3"/>
  <c r="D56" i="3" s="1"/>
  <c r="DN55" i="3"/>
  <c r="DJ55" i="3"/>
  <c r="DI55" i="3"/>
  <c r="DG55" i="3"/>
  <c r="DD55" i="3"/>
  <c r="DA55" i="3"/>
  <c r="CZ55" i="3"/>
  <c r="CW55" i="3"/>
  <c r="F55" i="3"/>
  <c r="DH55" i="3" s="1"/>
  <c r="E55" i="3"/>
  <c r="D55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DJ53" i="3"/>
  <c r="DI53" i="3"/>
  <c r="DG53" i="3"/>
  <c r="CZ53" i="3"/>
  <c r="CX53" i="3"/>
  <c r="CW53" i="3"/>
  <c r="F53" i="3"/>
  <c r="DH53" i="3" s="1"/>
  <c r="E53" i="3"/>
  <c r="D53" i="3" s="1"/>
  <c r="DJ52" i="3"/>
  <c r="DG52" i="3"/>
  <c r="CZ52" i="3"/>
  <c r="CY52" i="3"/>
  <c r="CW52" i="3"/>
  <c r="F52" i="3"/>
  <c r="CX52" i="3" s="1"/>
  <c r="E52" i="3"/>
  <c r="D52" i="3" s="1"/>
  <c r="DC52" i="3" s="1"/>
  <c r="DJ51" i="3"/>
  <c r="DI51" i="3"/>
  <c r="DG51" i="3"/>
  <c r="DB51" i="3"/>
  <c r="CZ51" i="3"/>
  <c r="CX51" i="3"/>
  <c r="CW51" i="3"/>
  <c r="F51" i="3"/>
  <c r="DH51" i="3" s="1"/>
  <c r="E51" i="3"/>
  <c r="D51" i="3"/>
  <c r="DN51" i="3" s="1"/>
  <c r="DJ50" i="3"/>
  <c r="DG50" i="3"/>
  <c r="CZ50" i="3"/>
  <c r="CW50" i="3"/>
  <c r="F50" i="3"/>
  <c r="CX50" i="3" s="1"/>
  <c r="E50" i="3"/>
  <c r="DJ49" i="3"/>
  <c r="DI49" i="3"/>
  <c r="DG49" i="3"/>
  <c r="CZ49" i="3"/>
  <c r="CX49" i="3"/>
  <c r="CW49" i="3"/>
  <c r="F49" i="3"/>
  <c r="DH49" i="3" s="1"/>
  <c r="E49" i="3"/>
  <c r="D49" i="3"/>
  <c r="DJ48" i="3"/>
  <c r="DI48" i="3"/>
  <c r="DG48" i="3"/>
  <c r="CZ48" i="3"/>
  <c r="CW48" i="3"/>
  <c r="F48" i="3"/>
  <c r="CX48" i="3" s="1"/>
  <c r="E48" i="3"/>
  <c r="DJ47" i="3"/>
  <c r="DI47" i="3"/>
  <c r="DG47" i="3"/>
  <c r="CZ47" i="3"/>
  <c r="CX47" i="3"/>
  <c r="CW47" i="3"/>
  <c r="F47" i="3"/>
  <c r="DH47" i="3" s="1"/>
  <c r="E47" i="3"/>
  <c r="D47" i="3" s="1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F46" i="3" s="1"/>
  <c r="S46" i="3"/>
  <c r="E46" i="3" s="1"/>
  <c r="D46" i="3" s="1"/>
  <c r="DO45" i="3"/>
  <c r="DL45" i="3"/>
  <c r="DK45" i="3"/>
  <c r="DG45" i="3"/>
  <c r="DE45" i="3"/>
  <c r="DB45" i="3"/>
  <c r="DA45" i="3"/>
  <c r="CW45" i="3"/>
  <c r="F45" i="3"/>
  <c r="DI45" i="3" s="1"/>
  <c r="E45" i="3"/>
  <c r="D45" i="3"/>
  <c r="DJ44" i="3"/>
  <c r="DG44" i="3"/>
  <c r="CZ44" i="3"/>
  <c r="CY44" i="3"/>
  <c r="CW44" i="3"/>
  <c r="F44" i="3"/>
  <c r="DI44" i="3" s="1"/>
  <c r="E44" i="3"/>
  <c r="D44" i="3" s="1"/>
  <c r="DB44" i="3" s="1"/>
  <c r="DI43" i="3"/>
  <c r="DH43" i="3"/>
  <c r="CX43" i="3"/>
  <c r="F43" i="3"/>
  <c r="CY43" i="3" s="1"/>
  <c r="E43" i="3"/>
  <c r="D43" i="3"/>
  <c r="DM43" i="3" s="1"/>
  <c r="DO42" i="3"/>
  <c r="DG42" i="3"/>
  <c r="DE42" i="3"/>
  <c r="CW42" i="3"/>
  <c r="F42" i="3"/>
  <c r="DI42" i="3" s="1"/>
  <c r="E42" i="3"/>
  <c r="D42" i="3"/>
  <c r="DJ41" i="3"/>
  <c r="DG41" i="3"/>
  <c r="CZ41" i="3"/>
  <c r="CW41" i="3"/>
  <c r="F41" i="3"/>
  <c r="DI41" i="3" s="1"/>
  <c r="E41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DJ35" i="3"/>
  <c r="DH35" i="3"/>
  <c r="DG35" i="3"/>
  <c r="CZ35" i="3"/>
  <c r="CX35" i="3"/>
  <c r="CW35" i="3"/>
  <c r="F35" i="3"/>
  <c r="DI35" i="3" s="1"/>
  <c r="E35" i="3"/>
  <c r="D35" i="3" s="1"/>
  <c r="DJ34" i="3"/>
  <c r="DH34" i="3"/>
  <c r="DG34" i="3"/>
  <c r="CZ34" i="3"/>
  <c r="CX34" i="3"/>
  <c r="CW34" i="3"/>
  <c r="F34" i="3"/>
  <c r="DI34" i="3" s="1"/>
  <c r="E34" i="3"/>
  <c r="D34" i="3" s="1"/>
  <c r="DJ33" i="3"/>
  <c r="DH33" i="3"/>
  <c r="DG33" i="3"/>
  <c r="CZ33" i="3"/>
  <c r="CX33" i="3"/>
  <c r="CW33" i="3"/>
  <c r="F33" i="3"/>
  <c r="DI33" i="3" s="1"/>
  <c r="E33" i="3"/>
  <c r="D33" i="3" s="1"/>
  <c r="DJ32" i="3"/>
  <c r="DH32" i="3"/>
  <c r="DG32" i="3"/>
  <c r="CZ32" i="3"/>
  <c r="CX32" i="3"/>
  <c r="CW32" i="3"/>
  <c r="F32" i="3"/>
  <c r="DI32" i="3" s="1"/>
  <c r="E32" i="3"/>
  <c r="D32" i="3" s="1"/>
  <c r="DJ31" i="3"/>
  <c r="DH31" i="3"/>
  <c r="DG31" i="3"/>
  <c r="CZ31" i="3"/>
  <c r="CX31" i="3"/>
  <c r="CW31" i="3"/>
  <c r="F31" i="3"/>
  <c r="DI31" i="3" s="1"/>
  <c r="E31" i="3"/>
  <c r="D31" i="3" s="1"/>
  <c r="DJ30" i="3"/>
  <c r="DH30" i="3"/>
  <c r="DG30" i="3"/>
  <c r="CZ30" i="3"/>
  <c r="CX30" i="3"/>
  <c r="CW30" i="3"/>
  <c r="F30" i="3"/>
  <c r="DI30" i="3" s="1"/>
  <c r="E30" i="3"/>
  <c r="D30" i="3" s="1"/>
  <c r="DJ29" i="3"/>
  <c r="DH29" i="3"/>
  <c r="DG29" i="3"/>
  <c r="CZ29" i="3"/>
  <c r="CX29" i="3"/>
  <c r="CW29" i="3"/>
  <c r="F29" i="3"/>
  <c r="DI29" i="3" s="1"/>
  <c r="E29" i="3"/>
  <c r="D29" i="3" s="1"/>
  <c r="DJ28" i="3"/>
  <c r="DH28" i="3"/>
  <c r="DG28" i="3"/>
  <c r="CZ28" i="3"/>
  <c r="CX28" i="3"/>
  <c r="CW28" i="3"/>
  <c r="F28" i="3"/>
  <c r="DI28" i="3" s="1"/>
  <c r="E28" i="3"/>
  <c r="D28" i="3" s="1"/>
  <c r="DJ27" i="3"/>
  <c r="DH27" i="3"/>
  <c r="DG27" i="3"/>
  <c r="CZ27" i="3"/>
  <c r="CX27" i="3"/>
  <c r="CW27" i="3"/>
  <c r="F27" i="3"/>
  <c r="DI27" i="3" s="1"/>
  <c r="E27" i="3"/>
  <c r="D27" i="3" s="1"/>
  <c r="DJ26" i="3"/>
  <c r="DH26" i="3"/>
  <c r="DG26" i="3"/>
  <c r="CZ26" i="3"/>
  <c r="CX26" i="3"/>
  <c r="CW26" i="3"/>
  <c r="F26" i="3"/>
  <c r="DI26" i="3" s="1"/>
  <c r="E26" i="3"/>
  <c r="D26" i="3" s="1"/>
  <c r="DJ25" i="3"/>
  <c r="DH25" i="3"/>
  <c r="DG25" i="3"/>
  <c r="CZ25" i="3"/>
  <c r="CX25" i="3"/>
  <c r="CW25" i="3"/>
  <c r="F25" i="3"/>
  <c r="DI25" i="3" s="1"/>
  <c r="E25" i="3"/>
  <c r="D25" i="3" s="1"/>
  <c r="DJ24" i="3"/>
  <c r="DG24" i="3"/>
  <c r="CZ24" i="3"/>
  <c r="CW24" i="3"/>
  <c r="F24" i="3"/>
  <c r="E24" i="3"/>
  <c r="D24" i="3" s="1"/>
  <c r="DJ23" i="3"/>
  <c r="DG23" i="3"/>
  <c r="CZ23" i="3"/>
  <c r="CW23" i="3"/>
  <c r="F23" i="3"/>
  <c r="DH23" i="3" s="1"/>
  <c r="E23" i="3"/>
  <c r="D23" i="3" s="1"/>
  <c r="DJ22" i="3"/>
  <c r="DG22" i="3"/>
  <c r="CZ22" i="3"/>
  <c r="CW22" i="3"/>
  <c r="F22" i="3"/>
  <c r="DH22" i="3" s="1"/>
  <c r="E22" i="3"/>
  <c r="D22" i="3" s="1"/>
  <c r="DJ21" i="3"/>
  <c r="DG21" i="3"/>
  <c r="CZ21" i="3"/>
  <c r="CW21" i="3"/>
  <c r="F21" i="3"/>
  <c r="DH21" i="3" s="1"/>
  <c r="E21" i="3"/>
  <c r="D21" i="3" s="1"/>
  <c r="DJ20" i="3"/>
  <c r="DG20" i="3"/>
  <c r="CZ20" i="3"/>
  <c r="CW20" i="3"/>
  <c r="F20" i="3"/>
  <c r="DH20" i="3" s="1"/>
  <c r="E20" i="3"/>
  <c r="D20" i="3" s="1"/>
  <c r="DJ19" i="3"/>
  <c r="DG19" i="3"/>
  <c r="CZ19" i="3"/>
  <c r="CW19" i="3"/>
  <c r="F19" i="3"/>
  <c r="F36" i="3" s="1"/>
  <c r="E19" i="3"/>
  <c r="E36" i="3" s="1"/>
  <c r="DJ15" i="3"/>
  <c r="DI15" i="3"/>
  <c r="DG15" i="3"/>
  <c r="CZ15" i="3"/>
  <c r="CX15" i="3"/>
  <c r="CW15" i="3"/>
  <c r="F15" i="3"/>
  <c r="DH15" i="3" s="1"/>
  <c r="E15" i="3"/>
  <c r="D15" i="3"/>
  <c r="DM15" i="3" s="1"/>
  <c r="DJ14" i="3"/>
  <c r="DG14" i="3"/>
  <c r="CZ14" i="3"/>
  <c r="CW14" i="3"/>
  <c r="F14" i="3"/>
  <c r="CX14" i="3" s="1"/>
  <c r="E14" i="3"/>
  <c r="D14" i="3" s="1"/>
  <c r="DJ13" i="3"/>
  <c r="DI13" i="3"/>
  <c r="DG13" i="3"/>
  <c r="CZ13" i="3"/>
  <c r="CX13" i="3"/>
  <c r="CW13" i="3"/>
  <c r="F13" i="3"/>
  <c r="DH13" i="3" s="1"/>
  <c r="E13" i="3"/>
  <c r="D13" i="3"/>
  <c r="DM13" i="3" s="1"/>
  <c r="DJ12" i="3"/>
  <c r="DG12" i="3"/>
  <c r="CZ12" i="3"/>
  <c r="CW12" i="3"/>
  <c r="F12" i="3"/>
  <c r="CX12" i="3" s="1"/>
  <c r="E12" i="3"/>
  <c r="D12" i="3" s="1"/>
  <c r="A5" i="3"/>
  <c r="A4" i="3"/>
  <c r="A3" i="3"/>
  <c r="A2" i="3"/>
  <c r="DO12" i="3" l="1"/>
  <c r="DK12" i="3"/>
  <c r="DB12" i="3"/>
  <c r="DM12" i="3"/>
  <c r="DD12" i="3"/>
  <c r="DC12" i="3"/>
  <c r="DN12" i="3"/>
  <c r="DE12" i="3"/>
  <c r="DA12" i="3"/>
  <c r="DL12" i="3"/>
  <c r="DM20" i="3"/>
  <c r="DC20" i="3"/>
  <c r="DE20" i="3"/>
  <c r="DL20" i="3"/>
  <c r="DB20" i="3"/>
  <c r="DO20" i="3"/>
  <c r="DN20" i="3"/>
  <c r="DD20" i="3"/>
  <c r="DM22" i="3"/>
  <c r="DC22" i="3"/>
  <c r="DE22" i="3"/>
  <c r="DL22" i="3"/>
  <c r="DB22" i="3"/>
  <c r="DO22" i="3"/>
  <c r="DN22" i="3"/>
  <c r="DD22" i="3"/>
  <c r="DN24" i="3"/>
  <c r="DD24" i="3"/>
  <c r="DL24" i="3"/>
  <c r="DE24" i="3"/>
  <c r="DO24" i="3"/>
  <c r="DB24" i="3"/>
  <c r="DC24" i="3"/>
  <c r="DM24" i="3"/>
  <c r="DM21" i="3"/>
  <c r="DC21" i="3"/>
  <c r="DE21" i="3"/>
  <c r="DN21" i="3"/>
  <c r="DD21" i="3"/>
  <c r="DL21" i="3"/>
  <c r="DB21" i="3"/>
  <c r="DO21" i="3"/>
  <c r="DM23" i="3"/>
  <c r="DC23" i="3"/>
  <c r="DO23" i="3"/>
  <c r="DE23" i="3"/>
  <c r="DN23" i="3"/>
  <c r="DD23" i="3"/>
  <c r="DL23" i="3"/>
  <c r="DB23" i="3"/>
  <c r="DN25" i="3"/>
  <c r="DD25" i="3"/>
  <c r="DL25" i="3"/>
  <c r="DE25" i="3"/>
  <c r="DM25" i="3"/>
  <c r="DC25" i="3"/>
  <c r="DO25" i="3"/>
  <c r="DB25" i="3"/>
  <c r="DN26" i="3"/>
  <c r="DD26" i="3"/>
  <c r="DL26" i="3"/>
  <c r="DE26" i="3"/>
  <c r="DB26" i="3"/>
  <c r="DC26" i="3"/>
  <c r="DO26" i="3"/>
  <c r="DM26" i="3"/>
  <c r="DN27" i="3"/>
  <c r="DD27" i="3"/>
  <c r="DL27" i="3"/>
  <c r="DE27" i="3"/>
  <c r="DO27" i="3"/>
  <c r="DB27" i="3"/>
  <c r="DC27" i="3"/>
  <c r="DM27" i="3"/>
  <c r="DN28" i="3"/>
  <c r="DD28" i="3"/>
  <c r="DL28" i="3"/>
  <c r="DE28" i="3"/>
  <c r="DM28" i="3"/>
  <c r="DC28" i="3"/>
  <c r="DO28" i="3"/>
  <c r="DB28" i="3"/>
  <c r="DN29" i="3"/>
  <c r="DD29" i="3"/>
  <c r="DL29" i="3"/>
  <c r="DE29" i="3"/>
  <c r="DO29" i="3"/>
  <c r="DB29" i="3"/>
  <c r="DM29" i="3"/>
  <c r="DC29" i="3"/>
  <c r="DN30" i="3"/>
  <c r="DD30" i="3"/>
  <c r="DL30" i="3"/>
  <c r="DE30" i="3"/>
  <c r="DB30" i="3"/>
  <c r="DC30" i="3"/>
  <c r="DO30" i="3"/>
  <c r="DM30" i="3"/>
  <c r="DN31" i="3"/>
  <c r="DD31" i="3"/>
  <c r="DL31" i="3"/>
  <c r="DE31" i="3"/>
  <c r="DO31" i="3"/>
  <c r="DC31" i="3"/>
  <c r="DB31" i="3"/>
  <c r="DM31" i="3"/>
  <c r="DN32" i="3"/>
  <c r="DD32" i="3"/>
  <c r="DL32" i="3"/>
  <c r="DE32" i="3"/>
  <c r="DB32" i="3"/>
  <c r="DM32" i="3"/>
  <c r="DC32" i="3"/>
  <c r="DO32" i="3"/>
  <c r="DN33" i="3"/>
  <c r="DD33" i="3"/>
  <c r="DL33" i="3"/>
  <c r="DE33" i="3"/>
  <c r="DO33" i="3"/>
  <c r="DB33" i="3"/>
  <c r="DM33" i="3"/>
  <c r="DC33" i="3"/>
  <c r="DN34" i="3"/>
  <c r="DD34" i="3"/>
  <c r="DL34" i="3"/>
  <c r="DE34" i="3"/>
  <c r="DO34" i="3"/>
  <c r="DC34" i="3"/>
  <c r="DB34" i="3"/>
  <c r="DM34" i="3"/>
  <c r="DO35" i="3"/>
  <c r="DN35" i="3"/>
  <c r="DD35" i="3"/>
  <c r="DL35" i="3"/>
  <c r="DE35" i="3"/>
  <c r="DB35" i="3"/>
  <c r="DM35" i="3"/>
  <c r="DC35" i="3"/>
  <c r="DM53" i="3"/>
  <c r="DD53" i="3"/>
  <c r="DL53" i="3"/>
  <c r="DC53" i="3"/>
  <c r="DN53" i="3"/>
  <c r="DA53" i="3"/>
  <c r="DK53" i="3"/>
  <c r="DE53" i="3"/>
  <c r="DB53" i="3"/>
  <c r="DO53" i="3"/>
  <c r="DO14" i="3"/>
  <c r="DK14" i="3"/>
  <c r="DB14" i="3"/>
  <c r="DM14" i="3"/>
  <c r="DD14" i="3"/>
  <c r="DN14" i="3"/>
  <c r="DE14" i="3"/>
  <c r="DA14" i="3"/>
  <c r="DL14" i="3"/>
  <c r="DC14" i="3"/>
  <c r="DM47" i="3"/>
  <c r="DD47" i="3"/>
  <c r="DL47" i="3"/>
  <c r="DC47" i="3"/>
  <c r="DK47" i="3"/>
  <c r="DE47" i="3"/>
  <c r="DO47" i="3"/>
  <c r="DA47" i="3"/>
  <c r="DB47" i="3"/>
  <c r="DN47" i="3"/>
  <c r="CY12" i="3"/>
  <c r="AY12" i="3" s="1"/>
  <c r="DH12" i="3"/>
  <c r="DE13" i="3"/>
  <c r="DH14" i="3"/>
  <c r="DA15" i="3"/>
  <c r="DI19" i="3"/>
  <c r="CY20" i="3"/>
  <c r="DI20" i="3"/>
  <c r="CY21" i="3"/>
  <c r="DI22" i="3"/>
  <c r="CY23" i="3"/>
  <c r="DI24" i="3"/>
  <c r="CY24" i="3"/>
  <c r="DH41" i="3"/>
  <c r="DM49" i="3"/>
  <c r="DD49" i="3"/>
  <c r="DL49" i="3"/>
  <c r="DC49" i="3"/>
  <c r="DE49" i="3"/>
  <c r="DK49" i="3"/>
  <c r="DH50" i="3"/>
  <c r="DN56" i="3"/>
  <c r="DE56" i="3"/>
  <c r="DA56" i="3"/>
  <c r="DM56" i="3"/>
  <c r="DD56" i="3"/>
  <c r="DL56" i="3"/>
  <c r="DM62" i="3"/>
  <c r="DD62" i="3"/>
  <c r="DL62" i="3"/>
  <c r="DC62" i="3"/>
  <c r="DH63" i="3"/>
  <c r="DH91" i="3"/>
  <c r="DM99" i="3"/>
  <c r="DI99" i="3"/>
  <c r="DC99" i="3"/>
  <c r="CY99" i="3"/>
  <c r="DL99" i="3"/>
  <c r="DB99" i="3"/>
  <c r="DK100" i="3"/>
  <c r="DN100" i="3"/>
  <c r="DI100" i="3"/>
  <c r="DC100" i="3"/>
  <c r="AX100" i="3" s="1"/>
  <c r="CY100" i="3"/>
  <c r="DM100" i="3"/>
  <c r="DB100" i="3"/>
  <c r="CX104" i="3"/>
  <c r="DH104" i="3"/>
  <c r="DL121" i="3"/>
  <c r="DK121" i="3"/>
  <c r="DD121" i="3"/>
  <c r="DM121" i="3"/>
  <c r="DC121" i="3"/>
  <c r="CY121" i="3"/>
  <c r="DB121" i="3"/>
  <c r="DH127" i="3"/>
  <c r="CX127" i="3"/>
  <c r="DL128" i="3"/>
  <c r="DB128" i="3"/>
  <c r="DK128" i="3"/>
  <c r="DA128" i="3"/>
  <c r="DC128" i="3"/>
  <c r="DI128" i="3"/>
  <c r="DM128" i="3"/>
  <c r="DH135" i="3"/>
  <c r="CX135" i="3"/>
  <c r="DL136" i="3"/>
  <c r="DB136" i="3"/>
  <c r="DK136" i="3"/>
  <c r="DA136" i="3"/>
  <c r="DC136" i="3"/>
  <c r="DI136" i="3"/>
  <c r="DK161" i="3"/>
  <c r="DC161" i="3"/>
  <c r="CX161" i="3"/>
  <c r="DI161" i="3"/>
  <c r="CZ161" i="3"/>
  <c r="DM161" i="3"/>
  <c r="CY161" i="3"/>
  <c r="DJ161" i="3"/>
  <c r="DH161" i="3"/>
  <c r="DA161" i="3"/>
  <c r="DM165" i="3"/>
  <c r="DI165" i="3"/>
  <c r="DA165" i="3"/>
  <c r="DK165" i="3"/>
  <c r="DC165" i="3"/>
  <c r="CY165" i="3"/>
  <c r="DB165" i="3"/>
  <c r="DL165" i="3"/>
  <c r="CZ165" i="3"/>
  <c r="DH165" i="3"/>
  <c r="CX165" i="3"/>
  <c r="AX173" i="3"/>
  <c r="DM178" i="3"/>
  <c r="DI178" i="3"/>
  <c r="DA178" i="3"/>
  <c r="DK178" i="3"/>
  <c r="DC178" i="3"/>
  <c r="CY178" i="3"/>
  <c r="DH178" i="3"/>
  <c r="DB178" i="3"/>
  <c r="DL178" i="3"/>
  <c r="DJ178" i="3"/>
  <c r="CZ178" i="3"/>
  <c r="DJ183" i="3"/>
  <c r="DA183" i="3"/>
  <c r="DM183" i="3"/>
  <c r="DH183" i="3"/>
  <c r="CY183" i="3"/>
  <c r="DK183" i="3"/>
  <c r="CX183" i="3"/>
  <c r="DI183" i="3"/>
  <c r="DC183" i="3"/>
  <c r="DK187" i="3"/>
  <c r="DA187" i="3"/>
  <c r="DM187" i="3"/>
  <c r="DC187" i="3"/>
  <c r="DL187" i="3"/>
  <c r="DH187" i="3"/>
  <c r="CX187" i="3"/>
  <c r="DI12" i="3"/>
  <c r="DB13" i="3"/>
  <c r="DB15" i="3"/>
  <c r="DH24" i="3"/>
  <c r="DN42" i="3"/>
  <c r="DD42" i="3"/>
  <c r="DM42" i="3"/>
  <c r="DC42" i="3"/>
  <c r="DN49" i="3"/>
  <c r="F54" i="3"/>
  <c r="DH56" i="3"/>
  <c r="DO56" i="3"/>
  <c r="F60" i="3"/>
  <c r="DN62" i="3"/>
  <c r="DI63" i="3"/>
  <c r="DK88" i="3"/>
  <c r="DA88" i="3"/>
  <c r="DN88" i="3"/>
  <c r="DD88" i="3"/>
  <c r="DL88" i="3"/>
  <c r="CY90" i="3"/>
  <c r="DL90" i="3"/>
  <c r="CY92" i="3"/>
  <c r="DI97" i="3"/>
  <c r="DK105" i="3"/>
  <c r="DA105" i="3"/>
  <c r="DM105" i="3"/>
  <c r="DB105" i="3"/>
  <c r="AX105" i="3" s="1"/>
  <c r="DL105" i="3"/>
  <c r="CY105" i="3"/>
  <c r="DK114" i="3"/>
  <c r="DA114" i="3"/>
  <c r="DL114" i="3"/>
  <c r="DD114" i="3"/>
  <c r="CY114" i="3"/>
  <c r="AX114" i="3" s="1"/>
  <c r="DN114" i="3"/>
  <c r="DA121" i="3"/>
  <c r="DB125" i="3"/>
  <c r="DH130" i="3"/>
  <c r="CX130" i="3"/>
  <c r="DH138" i="3"/>
  <c r="CX138" i="3"/>
  <c r="DL139" i="3"/>
  <c r="DB139" i="3"/>
  <c r="DK139" i="3"/>
  <c r="DA139" i="3"/>
  <c r="DM139" i="3"/>
  <c r="DD139" i="3"/>
  <c r="DC139" i="3"/>
  <c r="DN139" i="3"/>
  <c r="DJ165" i="3"/>
  <c r="DL227" i="3"/>
  <c r="DH227" i="3"/>
  <c r="DB227" i="3"/>
  <c r="CX227" i="3"/>
  <c r="AY227" i="3" s="1"/>
  <c r="DI227" i="3"/>
  <c r="CY227" i="3"/>
  <c r="DK227" i="3"/>
  <c r="DA227" i="3"/>
  <c r="DL250" i="3"/>
  <c r="DB250" i="3"/>
  <c r="DI250" i="3"/>
  <c r="CY250" i="3"/>
  <c r="DH250" i="3"/>
  <c r="CX250" i="3"/>
  <c r="DK250" i="3"/>
  <c r="CY13" i="3"/>
  <c r="AY13" i="3" s="1"/>
  <c r="DC13" i="3"/>
  <c r="DL13" i="3"/>
  <c r="CY15" i="3"/>
  <c r="AY15" i="3" s="1"/>
  <c r="DC15" i="3"/>
  <c r="DL15" i="3"/>
  <c r="D19" i="3"/>
  <c r="CX41" i="3"/>
  <c r="DA42" i="3"/>
  <c r="DK42" i="3"/>
  <c r="DB43" i="3"/>
  <c r="DN45" i="3"/>
  <c r="DD45" i="3"/>
  <c r="DM45" i="3"/>
  <c r="DC45" i="3"/>
  <c r="E54" i="3"/>
  <c r="CY48" i="3"/>
  <c r="DA49" i="3"/>
  <c r="DO49" i="3"/>
  <c r="DI52" i="3"/>
  <c r="D60" i="3"/>
  <c r="DL55" i="3"/>
  <c r="DC55" i="3"/>
  <c r="DO55" i="3"/>
  <c r="DK55" i="3"/>
  <c r="DB55" i="3"/>
  <c r="DE55" i="3"/>
  <c r="DM55" i="3"/>
  <c r="DB56" i="3"/>
  <c r="DL57" i="3"/>
  <c r="DC57" i="3"/>
  <c r="DO57" i="3"/>
  <c r="DK57" i="3"/>
  <c r="DB57" i="3"/>
  <c r="DE57" i="3"/>
  <c r="DM57" i="3"/>
  <c r="DL59" i="3"/>
  <c r="DC59" i="3"/>
  <c r="DO59" i="3"/>
  <c r="DK59" i="3"/>
  <c r="DB59" i="3"/>
  <c r="DE59" i="3"/>
  <c r="DM59" i="3"/>
  <c r="D61" i="3"/>
  <c r="DA62" i="3"/>
  <c r="DO62" i="3"/>
  <c r="K68" i="3"/>
  <c r="K69" i="3"/>
  <c r="K76" i="3"/>
  <c r="K77" i="3"/>
  <c r="DM88" i="3"/>
  <c r="CX89" i="3"/>
  <c r="DA94" i="3"/>
  <c r="DA95" i="3"/>
  <c r="DA96" i="3"/>
  <c r="DC98" i="3"/>
  <c r="DA99" i="3"/>
  <c r="DK99" i="3"/>
  <c r="DA100" i="3"/>
  <c r="DL100" i="3"/>
  <c r="CX101" i="3"/>
  <c r="DI105" i="3"/>
  <c r="DB106" i="3"/>
  <c r="CX108" i="3"/>
  <c r="DH108" i="3"/>
  <c r="CX109" i="3"/>
  <c r="DB114" i="3"/>
  <c r="DI114" i="3"/>
  <c r="CX116" i="3"/>
  <c r="DH116" i="3"/>
  <c r="DM118" i="3"/>
  <c r="DI118" i="3"/>
  <c r="DC118" i="3"/>
  <c r="CY118" i="3"/>
  <c r="DL118" i="3"/>
  <c r="DK118" i="3"/>
  <c r="DD118" i="3"/>
  <c r="DB118" i="3"/>
  <c r="DN118" i="3"/>
  <c r="DB119" i="3"/>
  <c r="DN122" i="3"/>
  <c r="DC122" i="3"/>
  <c r="CY122" i="3"/>
  <c r="DM122" i="3"/>
  <c r="DI122" i="3"/>
  <c r="DB122" i="3"/>
  <c r="DL122" i="3"/>
  <c r="DD122" i="3"/>
  <c r="CX124" i="3"/>
  <c r="DH124" i="3"/>
  <c r="DH131" i="3"/>
  <c r="CX131" i="3"/>
  <c r="DL132" i="3"/>
  <c r="DB132" i="3"/>
  <c r="DK132" i="3"/>
  <c r="DA132" i="3"/>
  <c r="DC132" i="3"/>
  <c r="DI132" i="3"/>
  <c r="DM132" i="3"/>
  <c r="DH139" i="3"/>
  <c r="CX139" i="3"/>
  <c r="DL140" i="3"/>
  <c r="DB140" i="3"/>
  <c r="DK140" i="3"/>
  <c r="DA140" i="3"/>
  <c r="DC140" i="3"/>
  <c r="DI140" i="3"/>
  <c r="DM140" i="3"/>
  <c r="DJ162" i="3"/>
  <c r="DA162" i="3"/>
  <c r="DM162" i="3"/>
  <c r="DH162" i="3"/>
  <c r="CY162" i="3"/>
  <c r="DC162" i="3"/>
  <c r="CZ162" i="3"/>
  <c r="DK162" i="3"/>
  <c r="DI162" i="3"/>
  <c r="DJ175" i="3"/>
  <c r="DA175" i="3"/>
  <c r="DM175" i="3"/>
  <c r="DH175" i="3"/>
  <c r="CY175" i="3"/>
  <c r="CZ175" i="3"/>
  <c r="DK175" i="3"/>
  <c r="CX175" i="3"/>
  <c r="AX175" i="3" s="1"/>
  <c r="DI175" i="3"/>
  <c r="DM179" i="3"/>
  <c r="DI179" i="3"/>
  <c r="DA179" i="3"/>
  <c r="DK179" i="3"/>
  <c r="DC179" i="3"/>
  <c r="CY179" i="3"/>
  <c r="DB179" i="3"/>
  <c r="DL179" i="3"/>
  <c r="CZ179" i="3"/>
  <c r="DH179" i="3"/>
  <c r="CX179" i="3"/>
  <c r="AX179" i="3" s="1"/>
  <c r="DM185" i="3"/>
  <c r="DH185" i="3"/>
  <c r="CY185" i="3"/>
  <c r="DJ185" i="3"/>
  <c r="DA185" i="3"/>
  <c r="DI185" i="3"/>
  <c r="DC185" i="3"/>
  <c r="CX185" i="3"/>
  <c r="AX185" i="3" s="1"/>
  <c r="DK185" i="3"/>
  <c r="DL222" i="3"/>
  <c r="DH222" i="3"/>
  <c r="DB222" i="3"/>
  <c r="CX222" i="3"/>
  <c r="CY222" i="3"/>
  <c r="DI222" i="3"/>
  <c r="DK222" i="3"/>
  <c r="DA222" i="3"/>
  <c r="DL234" i="3"/>
  <c r="DH234" i="3"/>
  <c r="DB234" i="3"/>
  <c r="CX234" i="3"/>
  <c r="DI234" i="3"/>
  <c r="DA234" i="3"/>
  <c r="DK234" i="3"/>
  <c r="DL246" i="3"/>
  <c r="DB246" i="3"/>
  <c r="DI246" i="3"/>
  <c r="CY246" i="3"/>
  <c r="DH246" i="3"/>
  <c r="CX246" i="3"/>
  <c r="DK246" i="3"/>
  <c r="DA246" i="3"/>
  <c r="DA250" i="3"/>
  <c r="CW258" i="3"/>
  <c r="DG258" i="3"/>
  <c r="DA13" i="3"/>
  <c r="DN13" i="3"/>
  <c r="CY14" i="3"/>
  <c r="AY14" i="3" s="1"/>
  <c r="DE15" i="3"/>
  <c r="DN15" i="3"/>
  <c r="CY19" i="3"/>
  <c r="DI21" i="3"/>
  <c r="CY22" i="3"/>
  <c r="DI23" i="3"/>
  <c r="DN44" i="3"/>
  <c r="DE44" i="3"/>
  <c r="DA44" i="3"/>
  <c r="DM44" i="3"/>
  <c r="DD44" i="3"/>
  <c r="DL44" i="3"/>
  <c r="DO52" i="3"/>
  <c r="DK52" i="3"/>
  <c r="DB52" i="3"/>
  <c r="DN52" i="3"/>
  <c r="DE52" i="3"/>
  <c r="DA52" i="3"/>
  <c r="AY52" i="3" s="1"/>
  <c r="DL52" i="3"/>
  <c r="DN58" i="3"/>
  <c r="DE58" i="3"/>
  <c r="AY58" i="3" s="1"/>
  <c r="DA58" i="3"/>
  <c r="DM58" i="3"/>
  <c r="DD58" i="3"/>
  <c r="DL58" i="3"/>
  <c r="E60" i="3"/>
  <c r="DE62" i="3"/>
  <c r="DK62" i="3"/>
  <c r="CX93" i="3"/>
  <c r="DH93" i="3"/>
  <c r="DM94" i="3"/>
  <c r="DI94" i="3"/>
  <c r="DC94" i="3"/>
  <c r="CY94" i="3"/>
  <c r="DL94" i="3"/>
  <c r="DB94" i="3"/>
  <c r="DM95" i="3"/>
  <c r="DI95" i="3"/>
  <c r="DC95" i="3"/>
  <c r="CY95" i="3"/>
  <c r="DL95" i="3"/>
  <c r="DB95" i="3"/>
  <c r="DM96" i="3"/>
  <c r="DI96" i="3"/>
  <c r="DC96" i="3"/>
  <c r="CY96" i="3"/>
  <c r="DL96" i="3"/>
  <c r="DB96" i="3"/>
  <c r="DK97" i="3"/>
  <c r="DD97" i="3"/>
  <c r="DN97" i="3"/>
  <c r="DC97" i="3"/>
  <c r="CY97" i="3"/>
  <c r="AX97" i="3" s="1"/>
  <c r="DM97" i="3"/>
  <c r="CX112" i="3"/>
  <c r="DH112" i="3"/>
  <c r="AX113" i="3"/>
  <c r="DM136" i="3"/>
  <c r="AY147" i="3"/>
  <c r="DM188" i="3"/>
  <c r="DK188" i="3"/>
  <c r="DA188" i="3"/>
  <c r="DC188" i="3"/>
  <c r="CX188" i="3"/>
  <c r="DL188" i="3"/>
  <c r="DM194" i="3"/>
  <c r="DI194" i="3"/>
  <c r="DA194" i="3"/>
  <c r="DK194" i="3"/>
  <c r="DC194" i="3"/>
  <c r="CY194" i="3"/>
  <c r="DJ194" i="3"/>
  <c r="CX194" i="3"/>
  <c r="AX194" i="3" s="1"/>
  <c r="DB194" i="3"/>
  <c r="CZ194" i="3"/>
  <c r="DL194" i="3"/>
  <c r="DL245" i="3"/>
  <c r="DB245" i="3"/>
  <c r="DI245" i="3"/>
  <c r="CY245" i="3"/>
  <c r="DA245" i="3"/>
  <c r="DK245" i="3"/>
  <c r="DH245" i="3"/>
  <c r="CX245" i="3"/>
  <c r="DK13" i="3"/>
  <c r="DO13" i="3"/>
  <c r="DI14" i="3"/>
  <c r="DK15" i="3"/>
  <c r="DO15" i="3"/>
  <c r="DL43" i="3"/>
  <c r="DE43" i="3"/>
  <c r="DA43" i="3"/>
  <c r="DO43" i="3"/>
  <c r="DK43" i="3"/>
  <c r="DD43" i="3"/>
  <c r="DH44" i="3"/>
  <c r="DO44" i="3"/>
  <c r="DI50" i="3"/>
  <c r="DM51" i="3"/>
  <c r="DD51" i="3"/>
  <c r="DL51" i="3"/>
  <c r="DC51" i="3"/>
  <c r="DE51" i="3"/>
  <c r="DK51" i="3"/>
  <c r="DH52" i="3"/>
  <c r="DM52" i="3"/>
  <c r="DH58" i="3"/>
  <c r="DO58" i="3"/>
  <c r="CY88" i="3"/>
  <c r="DK90" i="3"/>
  <c r="DA90" i="3"/>
  <c r="DN90" i="3"/>
  <c r="DD90" i="3"/>
  <c r="DK92" i="3"/>
  <c r="DA92" i="3"/>
  <c r="DN92" i="3"/>
  <c r="DD92" i="3"/>
  <c r="DL92" i="3"/>
  <c r="DM98" i="3"/>
  <c r="DB98" i="3"/>
  <c r="DL98" i="3"/>
  <c r="DA98" i="3"/>
  <c r="CY98" i="3"/>
  <c r="DI98" i="3"/>
  <c r="DK106" i="3"/>
  <c r="DA106" i="3"/>
  <c r="DL106" i="3"/>
  <c r="DD106" i="3"/>
  <c r="CY106" i="3"/>
  <c r="AX106" i="3" s="1"/>
  <c r="DN106" i="3"/>
  <c r="DK113" i="3"/>
  <c r="DA113" i="3"/>
  <c r="DM113" i="3"/>
  <c r="DB113" i="3"/>
  <c r="DL113" i="3"/>
  <c r="CY113" i="3"/>
  <c r="DN121" i="3"/>
  <c r="DL123" i="3"/>
  <c r="DA123" i="3"/>
  <c r="DK123" i="3"/>
  <c r="DD123" i="3"/>
  <c r="DN123" i="3"/>
  <c r="CY123" i="3"/>
  <c r="DM123" i="3"/>
  <c r="DC123" i="3"/>
  <c r="DN124" i="3"/>
  <c r="DC124" i="3"/>
  <c r="CY124" i="3"/>
  <c r="DM124" i="3"/>
  <c r="DI124" i="3"/>
  <c r="DB124" i="3"/>
  <c r="DL125" i="3"/>
  <c r="DA125" i="3"/>
  <c r="DK125" i="3"/>
  <c r="DD125" i="3"/>
  <c r="DI125" i="3"/>
  <c r="DN125" i="3"/>
  <c r="CY125" i="3"/>
  <c r="AX125" i="3" s="1"/>
  <c r="DM125" i="3"/>
  <c r="DD128" i="3"/>
  <c r="DN128" i="3"/>
  <c r="DL131" i="3"/>
  <c r="DB131" i="3"/>
  <c r="DK131" i="3"/>
  <c r="DA131" i="3"/>
  <c r="DM131" i="3"/>
  <c r="DD131" i="3"/>
  <c r="DC131" i="3"/>
  <c r="DD136" i="3"/>
  <c r="DN136" i="3"/>
  <c r="DD13" i="3"/>
  <c r="DD15" i="3"/>
  <c r="CX19" i="3"/>
  <c r="DH19" i="3"/>
  <c r="CX20" i="3"/>
  <c r="CX21" i="3"/>
  <c r="AY21" i="3" s="1"/>
  <c r="CX22" i="3"/>
  <c r="CX23" i="3"/>
  <c r="AY23" i="3" s="1"/>
  <c r="CX24" i="3"/>
  <c r="D41" i="3"/>
  <c r="CY41" i="3"/>
  <c r="DB42" i="3"/>
  <c r="DL42" i="3"/>
  <c r="DC43" i="3"/>
  <c r="DN43" i="3"/>
  <c r="CX44" i="3"/>
  <c r="AY44" i="3" s="1"/>
  <c r="DC44" i="3"/>
  <c r="DK44" i="3"/>
  <c r="DH48" i="3"/>
  <c r="DB49" i="3"/>
  <c r="D50" i="3"/>
  <c r="CY50" i="3"/>
  <c r="DA51" i="3"/>
  <c r="AY51" i="3" s="1"/>
  <c r="DO51" i="3"/>
  <c r="DD52" i="3"/>
  <c r="CX56" i="3"/>
  <c r="AY56" i="3" s="1"/>
  <c r="DC56" i="3"/>
  <c r="DK56" i="3"/>
  <c r="CX58" i="3"/>
  <c r="DC58" i="3"/>
  <c r="DK58" i="3"/>
  <c r="CX61" i="3"/>
  <c r="F64" i="3"/>
  <c r="D64" i="3" s="1"/>
  <c r="DH61" i="3"/>
  <c r="AY62" i="3"/>
  <c r="DB62" i="3"/>
  <c r="D63" i="3"/>
  <c r="CY63" i="3"/>
  <c r="AX88" i="3"/>
  <c r="DB88" i="3"/>
  <c r="DI88" i="3"/>
  <c r="D89" i="3"/>
  <c r="AX90" i="3"/>
  <c r="DB90" i="3"/>
  <c r="DI90" i="3"/>
  <c r="D91" i="3"/>
  <c r="AX92" i="3"/>
  <c r="DB92" i="3"/>
  <c r="DI92" i="3"/>
  <c r="D93" i="3"/>
  <c r="DD94" i="3"/>
  <c r="DN94" i="3"/>
  <c r="DD95" i="3"/>
  <c r="DN95" i="3"/>
  <c r="DD96" i="3"/>
  <c r="DN96" i="3"/>
  <c r="DB97" i="3"/>
  <c r="DL97" i="3"/>
  <c r="AX98" i="3"/>
  <c r="DD98" i="3"/>
  <c r="DN98" i="3"/>
  <c r="DD99" i="3"/>
  <c r="DN99" i="3"/>
  <c r="DD100" i="3"/>
  <c r="D101" i="3"/>
  <c r="DK102" i="3"/>
  <c r="DA102" i="3"/>
  <c r="AX102" i="3" s="1"/>
  <c r="DL102" i="3"/>
  <c r="DD102" i="3"/>
  <c r="CY102" i="3"/>
  <c r="DN102" i="3"/>
  <c r="DC105" i="3"/>
  <c r="DC106" i="3"/>
  <c r="D109" i="3"/>
  <c r="DK110" i="3"/>
  <c r="DA110" i="3"/>
  <c r="DL110" i="3"/>
  <c r="DD110" i="3"/>
  <c r="CY110" i="3"/>
  <c r="AX110" i="3" s="1"/>
  <c r="DN110" i="3"/>
  <c r="DC113" i="3"/>
  <c r="DC114" i="3"/>
  <c r="D117" i="3"/>
  <c r="DH117" i="3"/>
  <c r="DK119" i="3"/>
  <c r="DD119" i="3"/>
  <c r="DM119" i="3"/>
  <c r="DL119" i="3"/>
  <c r="DC119" i="3"/>
  <c r="AX119" i="3" s="1"/>
  <c r="CY119" i="3"/>
  <c r="DM120" i="3"/>
  <c r="DI120" i="3"/>
  <c r="DB120" i="3"/>
  <c r="DK120" i="3"/>
  <c r="DC120" i="3"/>
  <c r="AX120" i="3" s="1"/>
  <c r="DA120" i="3"/>
  <c r="DD120" i="3"/>
  <c r="DN120" i="3"/>
  <c r="DI121" i="3"/>
  <c r="DI123" i="3"/>
  <c r="DK124" i="3"/>
  <c r="DH126" i="3"/>
  <c r="CX126" i="3"/>
  <c r="D127" i="3"/>
  <c r="CY128" i="3"/>
  <c r="DI131" i="3"/>
  <c r="DH134" i="3"/>
  <c r="CX134" i="3"/>
  <c r="D135" i="3"/>
  <c r="CY136" i="3"/>
  <c r="DI139" i="3"/>
  <c r="AX162" i="3"/>
  <c r="DM171" i="3"/>
  <c r="DH171" i="3"/>
  <c r="CY171" i="3"/>
  <c r="DJ171" i="3"/>
  <c r="DA171" i="3"/>
  <c r="DC171" i="3"/>
  <c r="AX171" i="3" s="1"/>
  <c r="CZ171" i="3"/>
  <c r="DK171" i="3"/>
  <c r="DI171" i="3"/>
  <c r="CX178" i="3"/>
  <c r="AX178" i="3" s="1"/>
  <c r="CZ183" i="3"/>
  <c r="DB187" i="3"/>
  <c r="DB188" i="3"/>
  <c r="AX189" i="3"/>
  <c r="DM191" i="3"/>
  <c r="DA191" i="3"/>
  <c r="CX191" i="3"/>
  <c r="DH191" i="3"/>
  <c r="DK191" i="3"/>
  <c r="DC191" i="3"/>
  <c r="DH194" i="3"/>
  <c r="DG230" i="3"/>
  <c r="CW230" i="3"/>
  <c r="D230" i="3"/>
  <c r="DL238" i="3"/>
  <c r="DH238" i="3"/>
  <c r="DB238" i="3"/>
  <c r="CX238" i="3"/>
  <c r="CY238" i="3"/>
  <c r="DI238" i="3"/>
  <c r="DK238" i="3"/>
  <c r="DA238" i="3"/>
  <c r="CY25" i="3"/>
  <c r="CY26" i="3"/>
  <c r="AY26" i="3" s="1"/>
  <c r="CY27" i="3"/>
  <c r="CY28" i="3"/>
  <c r="AY28" i="3" s="1"/>
  <c r="CY29" i="3"/>
  <c r="CY30" i="3"/>
  <c r="AY30" i="3" s="1"/>
  <c r="CY31" i="3"/>
  <c r="CY32" i="3"/>
  <c r="AY32" i="3" s="1"/>
  <c r="CY33" i="3"/>
  <c r="CY34" i="3"/>
  <c r="AY34" i="3" s="1"/>
  <c r="CY35" i="3"/>
  <c r="CX42" i="3"/>
  <c r="DH42" i="3"/>
  <c r="CX45" i="3"/>
  <c r="AY45" i="3" s="1"/>
  <c r="DH45" i="3"/>
  <c r="CY47" i="3"/>
  <c r="AY47" i="3" s="1"/>
  <c r="D48" i="3"/>
  <c r="CY49" i="3"/>
  <c r="AY49" i="3" s="1"/>
  <c r="CY51" i="3"/>
  <c r="CY53" i="3"/>
  <c r="AY53" i="3" s="1"/>
  <c r="CX55" i="3"/>
  <c r="CX57" i="3"/>
  <c r="AY57" i="3" s="1"/>
  <c r="CX59" i="3"/>
  <c r="CY62" i="3"/>
  <c r="CX94" i="3"/>
  <c r="AX94" i="3" s="1"/>
  <c r="CX95" i="3"/>
  <c r="AX95" i="3" s="1"/>
  <c r="CX96" i="3"/>
  <c r="AX96" i="3" s="1"/>
  <c r="CX99" i="3"/>
  <c r="AX99" i="3" s="1"/>
  <c r="CX100" i="3"/>
  <c r="D103" i="3"/>
  <c r="D107" i="3"/>
  <c r="D111" i="3"/>
  <c r="D115" i="3"/>
  <c r="AX123" i="3"/>
  <c r="DH128" i="3"/>
  <c r="CX128" i="3"/>
  <c r="D129" i="3"/>
  <c r="DH132" i="3"/>
  <c r="CX132" i="3"/>
  <c r="D133" i="3"/>
  <c r="DH136" i="3"/>
  <c r="CX136" i="3"/>
  <c r="AX136" i="3" s="1"/>
  <c r="D137" i="3"/>
  <c r="DH140" i="3"/>
  <c r="CX140" i="3"/>
  <c r="DC146" i="3"/>
  <c r="DC147" i="3"/>
  <c r="DC148" i="3"/>
  <c r="DC149" i="3"/>
  <c r="DC150" i="3"/>
  <c r="DC151" i="3"/>
  <c r="DL154" i="3"/>
  <c r="DB154" i="3"/>
  <c r="DN154" i="3"/>
  <c r="DD154" i="3"/>
  <c r="DK154" i="3"/>
  <c r="DC154" i="3"/>
  <c r="DA154" i="3"/>
  <c r="DK167" i="3"/>
  <c r="DC167" i="3"/>
  <c r="CY167" i="3"/>
  <c r="DM167" i="3"/>
  <c r="DI167" i="3"/>
  <c r="DA167" i="3"/>
  <c r="DB167" i="3"/>
  <c r="DL167" i="3"/>
  <c r="CZ167" i="3"/>
  <c r="DJ180" i="3"/>
  <c r="DA180" i="3"/>
  <c r="DM180" i="3"/>
  <c r="DH180" i="3"/>
  <c r="CY180" i="3"/>
  <c r="CZ180" i="3"/>
  <c r="DK180" i="3"/>
  <c r="CX180" i="3"/>
  <c r="DM181" i="3"/>
  <c r="DH181" i="3"/>
  <c r="CY181" i="3"/>
  <c r="DJ181" i="3"/>
  <c r="DA181" i="3"/>
  <c r="CZ181" i="3"/>
  <c r="DK181" i="3"/>
  <c r="CX181" i="3"/>
  <c r="DM182" i="3"/>
  <c r="DI182" i="3"/>
  <c r="DA182" i="3"/>
  <c r="DK182" i="3"/>
  <c r="DC182" i="3"/>
  <c r="CY182" i="3"/>
  <c r="DL182" i="3"/>
  <c r="CZ182" i="3"/>
  <c r="DJ182" i="3"/>
  <c r="CX182" i="3"/>
  <c r="AX182" i="3" s="1"/>
  <c r="DK184" i="3"/>
  <c r="DC184" i="3"/>
  <c r="CY184" i="3"/>
  <c r="DM184" i="3"/>
  <c r="DI184" i="3"/>
  <c r="DA184" i="3"/>
  <c r="DJ184" i="3"/>
  <c r="CX184" i="3"/>
  <c r="AX184" i="3" s="1"/>
  <c r="DH184" i="3"/>
  <c r="DB184" i="3"/>
  <c r="DJ186" i="3"/>
  <c r="DA186" i="3"/>
  <c r="DM186" i="3"/>
  <c r="DH186" i="3"/>
  <c r="CY186" i="3"/>
  <c r="DI186" i="3"/>
  <c r="DC186" i="3"/>
  <c r="CZ186" i="3"/>
  <c r="AX186" i="3" s="1"/>
  <c r="DM192" i="3"/>
  <c r="DI192" i="3"/>
  <c r="DA192" i="3"/>
  <c r="DH192" i="3"/>
  <c r="CY192" i="3"/>
  <c r="DK192" i="3"/>
  <c r="DB192" i="3"/>
  <c r="CZ192" i="3"/>
  <c r="DL192" i="3"/>
  <c r="CX192" i="3"/>
  <c r="AX192" i="3" s="1"/>
  <c r="DL220" i="3"/>
  <c r="DH220" i="3"/>
  <c r="DB220" i="3"/>
  <c r="CX220" i="3"/>
  <c r="CY220" i="3"/>
  <c r="DI220" i="3"/>
  <c r="DA220" i="3"/>
  <c r="DG224" i="3"/>
  <c r="CW224" i="3"/>
  <c r="D224" i="3"/>
  <c r="DL231" i="3"/>
  <c r="DH231" i="3"/>
  <c r="DB231" i="3"/>
  <c r="CX231" i="3"/>
  <c r="AY231" i="3" s="1"/>
  <c r="DI231" i="3"/>
  <c r="CY231" i="3"/>
  <c r="DK231" i="3"/>
  <c r="DA231" i="3"/>
  <c r="DL236" i="3"/>
  <c r="DH236" i="3"/>
  <c r="DB236" i="3"/>
  <c r="CX236" i="3"/>
  <c r="CY236" i="3"/>
  <c r="DI236" i="3"/>
  <c r="DA236" i="3"/>
  <c r="DL248" i="3"/>
  <c r="DB248" i="3"/>
  <c r="DI248" i="3"/>
  <c r="CY248" i="3"/>
  <c r="CX248" i="3"/>
  <c r="DH248" i="3"/>
  <c r="DK248" i="3"/>
  <c r="DK284" i="3"/>
  <c r="CY284" i="3"/>
  <c r="DI284" i="3"/>
  <c r="DL284" i="3"/>
  <c r="DB284" i="3"/>
  <c r="DH284" i="3"/>
  <c r="DA284" i="3"/>
  <c r="CX284" i="3"/>
  <c r="CY42" i="3"/>
  <c r="CY45" i="3"/>
  <c r="CY55" i="3"/>
  <c r="CY57" i="3"/>
  <c r="CY59" i="3"/>
  <c r="D104" i="3"/>
  <c r="D108" i="3"/>
  <c r="D112" i="3"/>
  <c r="D116" i="3"/>
  <c r="D126" i="3"/>
  <c r="DH129" i="3"/>
  <c r="CX129" i="3"/>
  <c r="D130" i="3"/>
  <c r="DH133" i="3"/>
  <c r="CX133" i="3"/>
  <c r="D134" i="3"/>
  <c r="DH137" i="3"/>
  <c r="CX137" i="3"/>
  <c r="D138" i="3"/>
  <c r="DL146" i="3"/>
  <c r="DB146" i="3"/>
  <c r="AY146" i="3" s="1"/>
  <c r="DM146" i="3"/>
  <c r="DK146" i="3"/>
  <c r="DD146" i="3"/>
  <c r="DL147" i="3"/>
  <c r="DB147" i="3"/>
  <c r="DM147" i="3"/>
  <c r="DK147" i="3"/>
  <c r="DD147" i="3"/>
  <c r="DL148" i="3"/>
  <c r="DB148" i="3"/>
  <c r="DM148" i="3"/>
  <c r="DK148" i="3"/>
  <c r="DD148" i="3"/>
  <c r="DL149" i="3"/>
  <c r="DB149" i="3"/>
  <c r="DM149" i="3"/>
  <c r="DK149" i="3"/>
  <c r="DD149" i="3"/>
  <c r="DL150" i="3"/>
  <c r="DB150" i="3"/>
  <c r="AY150" i="3" s="1"/>
  <c r="DM150" i="3"/>
  <c r="DK150" i="3"/>
  <c r="DD150" i="3"/>
  <c r="DL151" i="3"/>
  <c r="DB151" i="3"/>
  <c r="DM151" i="3"/>
  <c r="DK151" i="3"/>
  <c r="DD151" i="3"/>
  <c r="DL152" i="3"/>
  <c r="DB152" i="3"/>
  <c r="AY152" i="3" s="1"/>
  <c r="DN152" i="3"/>
  <c r="DD152" i="3"/>
  <c r="DM152" i="3"/>
  <c r="DH153" i="3"/>
  <c r="CX153" i="3"/>
  <c r="CY153" i="3"/>
  <c r="D153" i="3"/>
  <c r="AX167" i="3"/>
  <c r="DM169" i="3"/>
  <c r="DI169" i="3"/>
  <c r="DA169" i="3"/>
  <c r="DK169" i="3"/>
  <c r="DC169" i="3"/>
  <c r="CY169" i="3"/>
  <c r="AX169" i="3" s="1"/>
  <c r="DB169" i="3"/>
  <c r="DL169" i="3"/>
  <c r="CZ169" i="3"/>
  <c r="DK174" i="3"/>
  <c r="DC174" i="3"/>
  <c r="CX174" i="3"/>
  <c r="AX174" i="3" s="1"/>
  <c r="DI174" i="3"/>
  <c r="CZ174" i="3"/>
  <c r="DJ174" i="3"/>
  <c r="DH174" i="3"/>
  <c r="DM174" i="3"/>
  <c r="DM177" i="3"/>
  <c r="DI177" i="3"/>
  <c r="DA177" i="3"/>
  <c r="DK177" i="3"/>
  <c r="DC177" i="3"/>
  <c r="CY177" i="3"/>
  <c r="DJ177" i="3"/>
  <c r="CX177" i="3"/>
  <c r="DH177" i="3"/>
  <c r="DB177" i="3"/>
  <c r="DM193" i="3"/>
  <c r="DI193" i="3"/>
  <c r="DA193" i="3"/>
  <c r="DK193" i="3"/>
  <c r="DC193" i="3"/>
  <c r="CY193" i="3"/>
  <c r="AX193" i="3" s="1"/>
  <c r="DL193" i="3"/>
  <c r="CZ193" i="3"/>
  <c r="DH193" i="3"/>
  <c r="DJ193" i="3"/>
  <c r="DB193" i="3"/>
  <c r="DK204" i="3"/>
  <c r="CZ204" i="3"/>
  <c r="CX204" i="3"/>
  <c r="DJ204" i="3"/>
  <c r="DG226" i="3"/>
  <c r="CW226" i="3"/>
  <c r="D226" i="3"/>
  <c r="DG228" i="3"/>
  <c r="CW228" i="3"/>
  <c r="D228" i="3"/>
  <c r="DL232" i="3"/>
  <c r="DH232" i="3"/>
  <c r="DB232" i="3"/>
  <c r="CX232" i="3"/>
  <c r="DI232" i="3"/>
  <c r="DA232" i="3"/>
  <c r="DL252" i="3"/>
  <c r="DB252" i="3"/>
  <c r="DI252" i="3"/>
  <c r="CY252" i="3"/>
  <c r="CX252" i="3"/>
  <c r="AY252" i="3" s="1"/>
  <c r="DH252" i="3"/>
  <c r="DA252" i="3"/>
  <c r="DL254" i="3"/>
  <c r="DB254" i="3"/>
  <c r="DI254" i="3"/>
  <c r="CY254" i="3"/>
  <c r="DH254" i="3"/>
  <c r="CX254" i="3"/>
  <c r="AY254" i="3" s="1"/>
  <c r="DK254" i="3"/>
  <c r="DL256" i="3"/>
  <c r="DB256" i="3"/>
  <c r="DI256" i="3"/>
  <c r="CX256" i="3"/>
  <c r="DA256" i="3"/>
  <c r="DK256" i="3"/>
  <c r="CY256" i="3"/>
  <c r="DI257" i="3"/>
  <c r="DA257" i="3"/>
  <c r="DL257" i="3"/>
  <c r="DH257" i="3"/>
  <c r="DB257" i="3"/>
  <c r="CY257" i="3"/>
  <c r="DK257" i="3"/>
  <c r="CX257" i="3"/>
  <c r="CY146" i="3"/>
  <c r="DH154" i="3"/>
  <c r="CX154" i="3"/>
  <c r="AY154" i="3" s="1"/>
  <c r="DJ163" i="3"/>
  <c r="CZ163" i="3"/>
  <c r="DH163" i="3"/>
  <c r="CX163" i="3"/>
  <c r="AX163" i="3" s="1"/>
  <c r="DA163" i="3"/>
  <c r="CY166" i="3"/>
  <c r="CY168" i="3"/>
  <c r="CY170" i="3"/>
  <c r="DJ172" i="3"/>
  <c r="DB172" i="3"/>
  <c r="CX172" i="3"/>
  <c r="DL172" i="3"/>
  <c r="DH172" i="3"/>
  <c r="CZ172" i="3"/>
  <c r="DA172" i="3"/>
  <c r="DM172" i="3"/>
  <c r="DG220" i="3"/>
  <c r="CW220" i="3"/>
  <c r="DG222" i="3"/>
  <c r="CW222" i="3"/>
  <c r="AY222" i="3" s="1"/>
  <c r="DL223" i="3"/>
  <c r="DH223" i="3"/>
  <c r="DB223" i="3"/>
  <c r="CX223" i="3"/>
  <c r="AY223" i="3" s="1"/>
  <c r="DI223" i="3"/>
  <c r="CY223" i="3"/>
  <c r="DK223" i="3"/>
  <c r="DA223" i="3"/>
  <c r="DG236" i="3"/>
  <c r="CW236" i="3"/>
  <c r="AY236" i="3" s="1"/>
  <c r="DG238" i="3"/>
  <c r="CW238" i="3"/>
  <c r="AY238" i="3" s="1"/>
  <c r="DL253" i="3"/>
  <c r="DB253" i="3"/>
  <c r="DI253" i="3"/>
  <c r="CY253" i="3"/>
  <c r="AY253" i="3" s="1"/>
  <c r="DA253" i="3"/>
  <c r="DK253" i="3"/>
  <c r="DH146" i="3"/>
  <c r="CX146" i="3"/>
  <c r="DH147" i="3"/>
  <c r="CX147" i="3"/>
  <c r="DH148" i="3"/>
  <c r="CX148" i="3"/>
  <c r="AY148" i="3" s="1"/>
  <c r="DH149" i="3"/>
  <c r="CX149" i="3"/>
  <c r="AY149" i="3" s="1"/>
  <c r="DH150" i="3"/>
  <c r="CX150" i="3"/>
  <c r="DH151" i="3"/>
  <c r="CX151" i="3"/>
  <c r="AY151" i="3" s="1"/>
  <c r="DH152" i="3"/>
  <c r="CX152" i="3"/>
  <c r="DI152" i="3"/>
  <c r="DK160" i="3"/>
  <c r="DA160" i="3"/>
  <c r="DI160" i="3"/>
  <c r="CY160" i="3"/>
  <c r="AX160" i="3" s="1"/>
  <c r="DJ160" i="3"/>
  <c r="DJ166" i="3"/>
  <c r="DB166" i="3"/>
  <c r="CX166" i="3"/>
  <c r="DL166" i="3"/>
  <c r="DH166" i="3"/>
  <c r="CZ166" i="3"/>
  <c r="DA166" i="3"/>
  <c r="DM166" i="3"/>
  <c r="DL168" i="3"/>
  <c r="DH168" i="3"/>
  <c r="CZ168" i="3"/>
  <c r="DJ168" i="3"/>
  <c r="DB168" i="3"/>
  <c r="CX168" i="3"/>
  <c r="AX168" i="3" s="1"/>
  <c r="DA168" i="3"/>
  <c r="DM168" i="3"/>
  <c r="DJ170" i="3"/>
  <c r="DB170" i="3"/>
  <c r="CX170" i="3"/>
  <c r="DL170" i="3"/>
  <c r="DH170" i="3"/>
  <c r="CZ170" i="3"/>
  <c r="DA170" i="3"/>
  <c r="DM170" i="3"/>
  <c r="DM173" i="3"/>
  <c r="DH173" i="3"/>
  <c r="CY173" i="3"/>
  <c r="DJ173" i="3"/>
  <c r="DA173" i="3"/>
  <c r="DI173" i="3"/>
  <c r="DH189" i="3"/>
  <c r="DK189" i="3"/>
  <c r="DA189" i="3"/>
  <c r="DM189" i="3"/>
  <c r="CZ202" i="3"/>
  <c r="DK202" i="3"/>
  <c r="CX202" i="3"/>
  <c r="DL219" i="3"/>
  <c r="DH219" i="3"/>
  <c r="DB219" i="3"/>
  <c r="CX219" i="3"/>
  <c r="AY219" i="3" s="1"/>
  <c r="DI219" i="3"/>
  <c r="CY219" i="3"/>
  <c r="DK219" i="3"/>
  <c r="DA219" i="3"/>
  <c r="AY225" i="3"/>
  <c r="DG232" i="3"/>
  <c r="CW232" i="3"/>
  <c r="DG234" i="3"/>
  <c r="CW234" i="3"/>
  <c r="AY234" i="3" s="1"/>
  <c r="DL235" i="3"/>
  <c r="DH235" i="3"/>
  <c r="DB235" i="3"/>
  <c r="CX235" i="3"/>
  <c r="AY235" i="3" s="1"/>
  <c r="DI235" i="3"/>
  <c r="CY235" i="3"/>
  <c r="DK235" i="3"/>
  <c r="DA235" i="3"/>
  <c r="DL249" i="3"/>
  <c r="DB249" i="3"/>
  <c r="DI249" i="3"/>
  <c r="CY249" i="3"/>
  <c r="DA249" i="3"/>
  <c r="AY249" i="3" s="1"/>
  <c r="DK249" i="3"/>
  <c r="DI261" i="3"/>
  <c r="DA261" i="3"/>
  <c r="DL261" i="3"/>
  <c r="DH261" i="3"/>
  <c r="DB261" i="3"/>
  <c r="CY261" i="3"/>
  <c r="AY261" i="3" s="1"/>
  <c r="CW262" i="3"/>
  <c r="DG262" i="3"/>
  <c r="DI265" i="3"/>
  <c r="DA265" i="3"/>
  <c r="DL265" i="3"/>
  <c r="DH265" i="3"/>
  <c r="DB265" i="3"/>
  <c r="CY265" i="3"/>
  <c r="CW266" i="3"/>
  <c r="DG266" i="3"/>
  <c r="DK277" i="3"/>
  <c r="CY277" i="3"/>
  <c r="DH277" i="3"/>
  <c r="CX277" i="3"/>
  <c r="AY277" i="3" s="1"/>
  <c r="DA277" i="3"/>
  <c r="DI277" i="3"/>
  <c r="DB277" i="3"/>
  <c r="DK293" i="3"/>
  <c r="CY293" i="3"/>
  <c r="DH293" i="3"/>
  <c r="CX293" i="3"/>
  <c r="DA293" i="3"/>
  <c r="DI293" i="3"/>
  <c r="DB293" i="3"/>
  <c r="DK190" i="3"/>
  <c r="DA190" i="3"/>
  <c r="CX190" i="3"/>
  <c r="DL190" i="3"/>
  <c r="DJ195" i="3"/>
  <c r="DA195" i="3"/>
  <c r="DM195" i="3"/>
  <c r="DH195" i="3"/>
  <c r="CY195" i="3"/>
  <c r="CZ195" i="3"/>
  <c r="AX195" i="3" s="1"/>
  <c r="DM196" i="3"/>
  <c r="DH196" i="3"/>
  <c r="CY196" i="3"/>
  <c r="DJ196" i="3"/>
  <c r="DA196" i="3"/>
  <c r="CZ196" i="3"/>
  <c r="AX196" i="3" s="1"/>
  <c r="DJ201" i="3"/>
  <c r="CX201" i="3"/>
  <c r="AH201" i="3" s="1"/>
  <c r="CX203" i="3"/>
  <c r="AH203" i="3" s="1"/>
  <c r="DJ203" i="3"/>
  <c r="DL221" i="3"/>
  <c r="DH221" i="3"/>
  <c r="DB221" i="3"/>
  <c r="CX221" i="3"/>
  <c r="AY221" i="3" s="1"/>
  <c r="CY221" i="3"/>
  <c r="DI221" i="3"/>
  <c r="DL225" i="3"/>
  <c r="DH225" i="3"/>
  <c r="DB225" i="3"/>
  <c r="CX225" i="3"/>
  <c r="CY225" i="3"/>
  <c r="DI225" i="3"/>
  <c r="DL229" i="3"/>
  <c r="DH229" i="3"/>
  <c r="DB229" i="3"/>
  <c r="CX229" i="3"/>
  <c r="AY229" i="3" s="1"/>
  <c r="CY229" i="3"/>
  <c r="DI229" i="3"/>
  <c r="DL233" i="3"/>
  <c r="DH233" i="3"/>
  <c r="DB233" i="3"/>
  <c r="CX233" i="3"/>
  <c r="AY233" i="3" s="1"/>
  <c r="CY233" i="3"/>
  <c r="DI233" i="3"/>
  <c r="DL237" i="3"/>
  <c r="DH237" i="3"/>
  <c r="DB237" i="3"/>
  <c r="CX237" i="3"/>
  <c r="AY237" i="3" s="1"/>
  <c r="CY237" i="3"/>
  <c r="DI237" i="3"/>
  <c r="DL247" i="3"/>
  <c r="DB247" i="3"/>
  <c r="DI247" i="3"/>
  <c r="CY247" i="3"/>
  <c r="AY247" i="3" s="1"/>
  <c r="DA247" i="3"/>
  <c r="DL251" i="3"/>
  <c r="DB251" i="3"/>
  <c r="DI251" i="3"/>
  <c r="CY251" i="3"/>
  <c r="DA251" i="3"/>
  <c r="AY251" i="3" s="1"/>
  <c r="DL255" i="3"/>
  <c r="DB255" i="3"/>
  <c r="DK255" i="3"/>
  <c r="CY255" i="3"/>
  <c r="DH255" i="3"/>
  <c r="DI255" i="3"/>
  <c r="DI259" i="3"/>
  <c r="DA259" i="3"/>
  <c r="DL259" i="3"/>
  <c r="DH259" i="3"/>
  <c r="CY259" i="3"/>
  <c r="DB259" i="3"/>
  <c r="CW260" i="3"/>
  <c r="DG260" i="3"/>
  <c r="DI267" i="3"/>
  <c r="DA267" i="3"/>
  <c r="DL267" i="3"/>
  <c r="CX267" i="3"/>
  <c r="DK267" i="3"/>
  <c r="DB267" i="3"/>
  <c r="DH267" i="3"/>
  <c r="DI269" i="3"/>
  <c r="DA269" i="3"/>
  <c r="DL269" i="3"/>
  <c r="CX269" i="3"/>
  <c r="DK269" i="3"/>
  <c r="DB269" i="3"/>
  <c r="DH269" i="3"/>
  <c r="DI271" i="3"/>
  <c r="DA271" i="3"/>
  <c r="DL271" i="3"/>
  <c r="CX271" i="3"/>
  <c r="DK271" i="3"/>
  <c r="DB271" i="3"/>
  <c r="DH271" i="3"/>
  <c r="DI273" i="3"/>
  <c r="DA273" i="3"/>
  <c r="DL273" i="3"/>
  <c r="CX273" i="3"/>
  <c r="DK273" i="3"/>
  <c r="DB273" i="3"/>
  <c r="DH273" i="3"/>
  <c r="DK276" i="3"/>
  <c r="CY276" i="3"/>
  <c r="DI276" i="3"/>
  <c r="DL276" i="3"/>
  <c r="DB276" i="3"/>
  <c r="DH276" i="3"/>
  <c r="DA276" i="3"/>
  <c r="CX276" i="3"/>
  <c r="DK285" i="3"/>
  <c r="CY285" i="3"/>
  <c r="DH285" i="3"/>
  <c r="CX285" i="3"/>
  <c r="AY285" i="3" s="1"/>
  <c r="DA285" i="3"/>
  <c r="DI285" i="3"/>
  <c r="DB285" i="3"/>
  <c r="DC190" i="3"/>
  <c r="DI195" i="3"/>
  <c r="DI196" i="3"/>
  <c r="DK201" i="3"/>
  <c r="DK203" i="3"/>
  <c r="DA221" i="3"/>
  <c r="DK221" i="3"/>
  <c r="DA225" i="3"/>
  <c r="DK225" i="3"/>
  <c r="DA229" i="3"/>
  <c r="DK229" i="3"/>
  <c r="DA233" i="3"/>
  <c r="DK233" i="3"/>
  <c r="DA237" i="3"/>
  <c r="DK237" i="3"/>
  <c r="D239" i="3"/>
  <c r="D240" i="3"/>
  <c r="D241" i="3"/>
  <c r="D242" i="3"/>
  <c r="D243" i="3"/>
  <c r="D244" i="3"/>
  <c r="DK247" i="3"/>
  <c r="DK251" i="3"/>
  <c r="CX255" i="3"/>
  <c r="CX259" i="3"/>
  <c r="AY259" i="3" s="1"/>
  <c r="DK259" i="3"/>
  <c r="DI263" i="3"/>
  <c r="DA263" i="3"/>
  <c r="DL263" i="3"/>
  <c r="DH263" i="3"/>
  <c r="CY263" i="3"/>
  <c r="AY263" i="3" s="1"/>
  <c r="DB263" i="3"/>
  <c r="CW264" i="3"/>
  <c r="DG264" i="3"/>
  <c r="CY267" i="3"/>
  <c r="DI268" i="3"/>
  <c r="DA268" i="3"/>
  <c r="DL268" i="3"/>
  <c r="CX268" i="3"/>
  <c r="DK268" i="3"/>
  <c r="DB268" i="3"/>
  <c r="DH268" i="3"/>
  <c r="CY269" i="3"/>
  <c r="DI270" i="3"/>
  <c r="DA270" i="3"/>
  <c r="DL270" i="3"/>
  <c r="CX270" i="3"/>
  <c r="DK270" i="3"/>
  <c r="DB270" i="3"/>
  <c r="DH270" i="3"/>
  <c r="CY271" i="3"/>
  <c r="DI272" i="3"/>
  <c r="DA272" i="3"/>
  <c r="DL272" i="3"/>
  <c r="CX272" i="3"/>
  <c r="DK272" i="3"/>
  <c r="DB272" i="3"/>
  <c r="DH272" i="3"/>
  <c r="CY273" i="3"/>
  <c r="DK274" i="3"/>
  <c r="DI274" i="3"/>
  <c r="DA274" i="3"/>
  <c r="CX274" i="3"/>
  <c r="DL274" i="3"/>
  <c r="DB274" i="3"/>
  <c r="DH274" i="3"/>
  <c r="DL285" i="3"/>
  <c r="DK292" i="3"/>
  <c r="CY292" i="3"/>
  <c r="DI292" i="3"/>
  <c r="DL292" i="3"/>
  <c r="DB292" i="3"/>
  <c r="DH292" i="3"/>
  <c r="DA292" i="3"/>
  <c r="CX292" i="3"/>
  <c r="D260" i="3"/>
  <c r="D264" i="3"/>
  <c r="CW267" i="3"/>
  <c r="DG267" i="3"/>
  <c r="CW269" i="3"/>
  <c r="DG269" i="3"/>
  <c r="CW271" i="3"/>
  <c r="DG271" i="3"/>
  <c r="CW273" i="3"/>
  <c r="DG273" i="3"/>
  <c r="DK280" i="3"/>
  <c r="CY280" i="3"/>
  <c r="DI280" i="3"/>
  <c r="DL280" i="3"/>
  <c r="DB280" i="3"/>
  <c r="DH280" i="3"/>
  <c r="DA280" i="3"/>
  <c r="AY280" i="3" s="1"/>
  <c r="DK289" i="3"/>
  <c r="CY289" i="3"/>
  <c r="DH289" i="3"/>
  <c r="CX289" i="3"/>
  <c r="AY289" i="3" s="1"/>
  <c r="DA289" i="3"/>
  <c r="DI289" i="3"/>
  <c r="DB289" i="3"/>
  <c r="AY293" i="3"/>
  <c r="DK296" i="3"/>
  <c r="CY296" i="3"/>
  <c r="AY296" i="3" s="1"/>
  <c r="DI296" i="3"/>
  <c r="DL296" i="3"/>
  <c r="DB296" i="3"/>
  <c r="DH296" i="3"/>
  <c r="DA296" i="3"/>
  <c r="AY257" i="3"/>
  <c r="D258" i="3"/>
  <c r="D262" i="3"/>
  <c r="AY265" i="3"/>
  <c r="D266" i="3"/>
  <c r="CW268" i="3"/>
  <c r="DG268" i="3"/>
  <c r="CW270" i="3"/>
  <c r="AY270" i="3" s="1"/>
  <c r="DG270" i="3"/>
  <c r="CW272" i="3"/>
  <c r="DG272" i="3"/>
  <c r="CW274" i="3"/>
  <c r="AY274" i="3" s="1"/>
  <c r="DG274" i="3"/>
  <c r="DK281" i="3"/>
  <c r="CY281" i="3"/>
  <c r="AY281" i="3" s="1"/>
  <c r="DH281" i="3"/>
  <c r="CX281" i="3"/>
  <c r="DA281" i="3"/>
  <c r="DI281" i="3"/>
  <c r="DB281" i="3"/>
  <c r="DK288" i="3"/>
  <c r="CY288" i="3"/>
  <c r="AY288" i="3" s="1"/>
  <c r="DI288" i="3"/>
  <c r="DL288" i="3"/>
  <c r="DB288" i="3"/>
  <c r="DH288" i="3"/>
  <c r="DA288" i="3"/>
  <c r="DL289" i="3"/>
  <c r="DK297" i="3"/>
  <c r="CY297" i="3"/>
  <c r="DH297" i="3"/>
  <c r="CX297" i="3"/>
  <c r="DA297" i="3"/>
  <c r="DI297" i="3"/>
  <c r="DB297" i="3"/>
  <c r="AY297" i="3" s="1"/>
  <c r="DK278" i="3"/>
  <c r="CY278" i="3"/>
  <c r="DL278" i="3"/>
  <c r="DB278" i="3"/>
  <c r="DI278" i="3"/>
  <c r="CX278" i="3"/>
  <c r="AY278" i="3" s="1"/>
  <c r="DK282" i="3"/>
  <c r="CY282" i="3"/>
  <c r="DL282" i="3"/>
  <c r="DB282" i="3"/>
  <c r="DI282" i="3"/>
  <c r="CX282" i="3"/>
  <c r="DK286" i="3"/>
  <c r="CY286" i="3"/>
  <c r="DL286" i="3"/>
  <c r="DB286" i="3"/>
  <c r="DI286" i="3"/>
  <c r="CX286" i="3"/>
  <c r="DK290" i="3"/>
  <c r="CY290" i="3"/>
  <c r="DL290" i="3"/>
  <c r="DB290" i="3"/>
  <c r="DI290" i="3"/>
  <c r="CX290" i="3"/>
  <c r="AY290" i="3" s="1"/>
  <c r="DK294" i="3"/>
  <c r="CY294" i="3"/>
  <c r="DL294" i="3"/>
  <c r="DB294" i="3"/>
  <c r="DI294" i="3"/>
  <c r="CX294" i="3"/>
  <c r="AY294" i="3" s="1"/>
  <c r="DK298" i="3"/>
  <c r="CY298" i="3"/>
  <c r="DL298" i="3"/>
  <c r="DB298" i="3"/>
  <c r="DI298" i="3"/>
  <c r="CX298" i="3"/>
  <c r="D302" i="3"/>
  <c r="D304" i="3"/>
  <c r="CW310" i="3"/>
  <c r="DH310" i="3"/>
  <c r="CV310" i="3"/>
  <c r="AS310" i="3" s="1"/>
  <c r="DG310" i="3"/>
  <c r="DK275" i="3"/>
  <c r="CY275" i="3"/>
  <c r="DA275" i="3"/>
  <c r="DH275" i="3"/>
  <c r="CX275" i="3"/>
  <c r="AY275" i="3" s="1"/>
  <c r="DL275" i="3"/>
  <c r="DK279" i="3"/>
  <c r="CY279" i="3"/>
  <c r="AY279" i="3" s="1"/>
  <c r="DA279" i="3"/>
  <c r="DH279" i="3"/>
  <c r="CX279" i="3"/>
  <c r="DL279" i="3"/>
  <c r="DK283" i="3"/>
  <c r="CY283" i="3"/>
  <c r="AY283" i="3" s="1"/>
  <c r="DA283" i="3"/>
  <c r="DH283" i="3"/>
  <c r="CX283" i="3"/>
  <c r="DL283" i="3"/>
  <c r="DK287" i="3"/>
  <c r="CY287" i="3"/>
  <c r="AY287" i="3" s="1"/>
  <c r="DA287" i="3"/>
  <c r="DH287" i="3"/>
  <c r="CX287" i="3"/>
  <c r="DL287" i="3"/>
  <c r="DK291" i="3"/>
  <c r="CY291" i="3"/>
  <c r="DA291" i="3"/>
  <c r="DH291" i="3"/>
  <c r="CX291" i="3"/>
  <c r="AY291" i="3" s="1"/>
  <c r="DL291" i="3"/>
  <c r="DK295" i="3"/>
  <c r="CY295" i="3"/>
  <c r="AY295" i="3" s="1"/>
  <c r="DA295" i="3"/>
  <c r="DH295" i="3"/>
  <c r="CX295" i="3"/>
  <c r="DL295" i="3"/>
  <c r="AS309" i="3"/>
  <c r="D310" i="3"/>
  <c r="CW312" i="3"/>
  <c r="DH312" i="3"/>
  <c r="CV312" i="3"/>
  <c r="AS313" i="3"/>
  <c r="AX89" i="3" l="1"/>
  <c r="DL240" i="3"/>
  <c r="CX240" i="3"/>
  <c r="DI240" i="3"/>
  <c r="DA240" i="3"/>
  <c r="CY240" i="3"/>
  <c r="DH240" i="3"/>
  <c r="DK240" i="3"/>
  <c r="DB240" i="3"/>
  <c r="DK108" i="3"/>
  <c r="DA108" i="3"/>
  <c r="DN108" i="3"/>
  <c r="DI108" i="3"/>
  <c r="DC108" i="3"/>
  <c r="DM108" i="3"/>
  <c r="DB108" i="3"/>
  <c r="AX108" i="3" s="1"/>
  <c r="DD108" i="3"/>
  <c r="DL108" i="3"/>
  <c r="CY108" i="3"/>
  <c r="AY298" i="3"/>
  <c r="AY282" i="3"/>
  <c r="AY272" i="3"/>
  <c r="AY268" i="3"/>
  <c r="DI260" i="3"/>
  <c r="DA260" i="3"/>
  <c r="DL260" i="3"/>
  <c r="DH260" i="3"/>
  <c r="CX260" i="3"/>
  <c r="AY260" i="3" s="1"/>
  <c r="DK260" i="3"/>
  <c r="CY260" i="3"/>
  <c r="DB260" i="3"/>
  <c r="DL242" i="3"/>
  <c r="CX242" i="3"/>
  <c r="DI242" i="3"/>
  <c r="DA242" i="3"/>
  <c r="CY242" i="3"/>
  <c r="DH242" i="3"/>
  <c r="DB242" i="3"/>
  <c r="DK242" i="3"/>
  <c r="AY276" i="3"/>
  <c r="AY232" i="3"/>
  <c r="AH202" i="3"/>
  <c r="AY220" i="3"/>
  <c r="DL130" i="3"/>
  <c r="DB130" i="3"/>
  <c r="DK130" i="3"/>
  <c r="DA130" i="3"/>
  <c r="DN130" i="3"/>
  <c r="CY130" i="3"/>
  <c r="DM130" i="3"/>
  <c r="DD130" i="3"/>
  <c r="DI130" i="3"/>
  <c r="DC130" i="3"/>
  <c r="DK116" i="3"/>
  <c r="DA116" i="3"/>
  <c r="DN116" i="3"/>
  <c r="DI116" i="3"/>
  <c r="DC116" i="3"/>
  <c r="DM116" i="3"/>
  <c r="DB116" i="3"/>
  <c r="DD116" i="3"/>
  <c r="CY116" i="3"/>
  <c r="AX116" i="3" s="1"/>
  <c r="DL116" i="3"/>
  <c r="AX181" i="3"/>
  <c r="AX180" i="3"/>
  <c r="DL133" i="3"/>
  <c r="DB133" i="3"/>
  <c r="DK133" i="3"/>
  <c r="DA133" i="3"/>
  <c r="DI133" i="3"/>
  <c r="DN133" i="3"/>
  <c r="CY133" i="3"/>
  <c r="AX133" i="3" s="1"/>
  <c r="DM133" i="3"/>
  <c r="DD133" i="3"/>
  <c r="DC133" i="3"/>
  <c r="AX128" i="3"/>
  <c r="DK111" i="3"/>
  <c r="DA111" i="3"/>
  <c r="DD111" i="3"/>
  <c r="CY111" i="3"/>
  <c r="DN111" i="3"/>
  <c r="DI111" i="3"/>
  <c r="DC111" i="3"/>
  <c r="DB111" i="3"/>
  <c r="DM111" i="3"/>
  <c r="DL111" i="3"/>
  <c r="AY42" i="3"/>
  <c r="DL127" i="3"/>
  <c r="DB127" i="3"/>
  <c r="DK127" i="3"/>
  <c r="DA127" i="3"/>
  <c r="DM127" i="3"/>
  <c r="DD127" i="3"/>
  <c r="DC127" i="3"/>
  <c r="AX127" i="3" s="1"/>
  <c r="DN127" i="3"/>
  <c r="DI127" i="3"/>
  <c r="CY127" i="3"/>
  <c r="DK101" i="3"/>
  <c r="DA101" i="3"/>
  <c r="DM101" i="3"/>
  <c r="DB101" i="3"/>
  <c r="DL101" i="3"/>
  <c r="CY101" i="3"/>
  <c r="DN101" i="3"/>
  <c r="DD101" i="3"/>
  <c r="DC101" i="3"/>
  <c r="DI101" i="3"/>
  <c r="DO63" i="3"/>
  <c r="DK63" i="3"/>
  <c r="DB63" i="3"/>
  <c r="DN63" i="3"/>
  <c r="DE63" i="3"/>
  <c r="DA63" i="3"/>
  <c r="AY63" i="3" s="1"/>
  <c r="DL63" i="3"/>
  <c r="DM63" i="3"/>
  <c r="DD63" i="3"/>
  <c r="DC63" i="3"/>
  <c r="DO50" i="3"/>
  <c r="DK50" i="3"/>
  <c r="DB50" i="3"/>
  <c r="AY50" i="3" s="1"/>
  <c r="DN50" i="3"/>
  <c r="DE50" i="3"/>
  <c r="DA50" i="3"/>
  <c r="DL50" i="3"/>
  <c r="DD50" i="3"/>
  <c r="DC50" i="3"/>
  <c r="DM50" i="3"/>
  <c r="DN41" i="3"/>
  <c r="DE41" i="3"/>
  <c r="DA41" i="3"/>
  <c r="AY41" i="3" s="1"/>
  <c r="DM41" i="3"/>
  <c r="DD41" i="3"/>
  <c r="DL41" i="3"/>
  <c r="DK41" i="3"/>
  <c r="DC41" i="3"/>
  <c r="DB41" i="3"/>
  <c r="DO41" i="3"/>
  <c r="AX131" i="3"/>
  <c r="AY250" i="3"/>
  <c r="AX183" i="3"/>
  <c r="AX165" i="3"/>
  <c r="AS312" i="3"/>
  <c r="AY286" i="3"/>
  <c r="DI266" i="3"/>
  <c r="DA266" i="3"/>
  <c r="DL266" i="3"/>
  <c r="DH266" i="3"/>
  <c r="DK266" i="3"/>
  <c r="CX266" i="3"/>
  <c r="AY266" i="3" s="1"/>
  <c r="DB266" i="3"/>
  <c r="CY266" i="3"/>
  <c r="DI258" i="3"/>
  <c r="DA258" i="3"/>
  <c r="DL258" i="3"/>
  <c r="DH258" i="3"/>
  <c r="DK258" i="3"/>
  <c r="CX258" i="3"/>
  <c r="AY258" i="3" s="1"/>
  <c r="DB258" i="3"/>
  <c r="CY258" i="3"/>
  <c r="AY271" i="3"/>
  <c r="AY267" i="3"/>
  <c r="DI241" i="3"/>
  <c r="DA241" i="3"/>
  <c r="DL241" i="3"/>
  <c r="CX241" i="3"/>
  <c r="CY241" i="3"/>
  <c r="DH241" i="3"/>
  <c r="DK241" i="3"/>
  <c r="DB241" i="3"/>
  <c r="AY256" i="3"/>
  <c r="DL226" i="3"/>
  <c r="DH226" i="3"/>
  <c r="DB226" i="3"/>
  <c r="CX226" i="3"/>
  <c r="AY226" i="3" s="1"/>
  <c r="DK226" i="3"/>
  <c r="CY226" i="3"/>
  <c r="DI226" i="3"/>
  <c r="DA226" i="3"/>
  <c r="AH204" i="3"/>
  <c r="AX177" i="3"/>
  <c r="DL134" i="3"/>
  <c r="DB134" i="3"/>
  <c r="DK134" i="3"/>
  <c r="DA134" i="3"/>
  <c r="DN134" i="3"/>
  <c r="CY134" i="3"/>
  <c r="AX134" i="3" s="1"/>
  <c r="DM134" i="3"/>
  <c r="DD134" i="3"/>
  <c r="DC134" i="3"/>
  <c r="DI134" i="3"/>
  <c r="DK112" i="3"/>
  <c r="DA112" i="3"/>
  <c r="DN112" i="3"/>
  <c r="DI112" i="3"/>
  <c r="DC112" i="3"/>
  <c r="DM112" i="3"/>
  <c r="DB112" i="3"/>
  <c r="AX112" i="3" s="1"/>
  <c r="CY112" i="3"/>
  <c r="DD112" i="3"/>
  <c r="DL112" i="3"/>
  <c r="AY284" i="3"/>
  <c r="DL137" i="3"/>
  <c r="DB137" i="3"/>
  <c r="DK137" i="3"/>
  <c r="DA137" i="3"/>
  <c r="DI137" i="3"/>
  <c r="DN137" i="3"/>
  <c r="CY137" i="3"/>
  <c r="DM137" i="3"/>
  <c r="DC137" i="3"/>
  <c r="DD137" i="3"/>
  <c r="AX132" i="3"/>
  <c r="DK107" i="3"/>
  <c r="DA107" i="3"/>
  <c r="DD107" i="3"/>
  <c r="CY107" i="3"/>
  <c r="DN107" i="3"/>
  <c r="DI107" i="3"/>
  <c r="DC107" i="3"/>
  <c r="DL107" i="3"/>
  <c r="DB107" i="3"/>
  <c r="DM107" i="3"/>
  <c r="AY59" i="3"/>
  <c r="AY35" i="3"/>
  <c r="AY31" i="3"/>
  <c r="AY27" i="3"/>
  <c r="DL230" i="3"/>
  <c r="DH230" i="3"/>
  <c r="DB230" i="3"/>
  <c r="CX230" i="3"/>
  <c r="DA230" i="3"/>
  <c r="AY230" i="3" s="1"/>
  <c r="DK230" i="3"/>
  <c r="DI230" i="3"/>
  <c r="CY230" i="3"/>
  <c r="AX191" i="3"/>
  <c r="AY24" i="3"/>
  <c r="AY20" i="3"/>
  <c r="AY246" i="3"/>
  <c r="AX122" i="3"/>
  <c r="AX101" i="3"/>
  <c r="DI264" i="3"/>
  <c r="DA264" i="3"/>
  <c r="DL264" i="3"/>
  <c r="DH264" i="3"/>
  <c r="CX264" i="3"/>
  <c r="AY264" i="3" s="1"/>
  <c r="DK264" i="3"/>
  <c r="CY264" i="3"/>
  <c r="DB264" i="3"/>
  <c r="DL244" i="3"/>
  <c r="CX244" i="3"/>
  <c r="AY244" i="3" s="1"/>
  <c r="DI244" i="3"/>
  <c r="DA244" i="3"/>
  <c r="CY244" i="3"/>
  <c r="DH244" i="3"/>
  <c r="DK244" i="3"/>
  <c r="DB244" i="3"/>
  <c r="DL228" i="3"/>
  <c r="DH228" i="3"/>
  <c r="DB228" i="3"/>
  <c r="CX228" i="3"/>
  <c r="DA228" i="3"/>
  <c r="DK228" i="3"/>
  <c r="DI228" i="3"/>
  <c r="CY228" i="3"/>
  <c r="DL138" i="3"/>
  <c r="DB138" i="3"/>
  <c r="DK138" i="3"/>
  <c r="DA138" i="3"/>
  <c r="DN138" i="3"/>
  <c r="CY138" i="3"/>
  <c r="AX138" i="3" s="1"/>
  <c r="DM138" i="3"/>
  <c r="DD138" i="3"/>
  <c r="DI138" i="3"/>
  <c r="DC138" i="3"/>
  <c r="DK103" i="3"/>
  <c r="DA103" i="3"/>
  <c r="DD103" i="3"/>
  <c r="CY103" i="3"/>
  <c r="AX103" i="3" s="1"/>
  <c r="DN103" i="3"/>
  <c r="DI103" i="3"/>
  <c r="DC103" i="3"/>
  <c r="DL103" i="3"/>
  <c r="DM103" i="3"/>
  <c r="DB103" i="3"/>
  <c r="DM117" i="3"/>
  <c r="DI117" i="3"/>
  <c r="DB117" i="3"/>
  <c r="DL117" i="3"/>
  <c r="DD117" i="3"/>
  <c r="CY117" i="3"/>
  <c r="DK117" i="3"/>
  <c r="DC117" i="3"/>
  <c r="DA117" i="3"/>
  <c r="DN117" i="3"/>
  <c r="AX118" i="3"/>
  <c r="DO61" i="3"/>
  <c r="DK61" i="3"/>
  <c r="DB61" i="3"/>
  <c r="AY61" i="3" s="1"/>
  <c r="DN61" i="3"/>
  <c r="DE61" i="3"/>
  <c r="DA61" i="3"/>
  <c r="DM61" i="3"/>
  <c r="DL61" i="3"/>
  <c r="DD61" i="3"/>
  <c r="DC61" i="3"/>
  <c r="AX130" i="3"/>
  <c r="AX161" i="3"/>
  <c r="DI262" i="3"/>
  <c r="DA262" i="3"/>
  <c r="DL262" i="3"/>
  <c r="DH262" i="3"/>
  <c r="DK262" i="3"/>
  <c r="CX262" i="3"/>
  <c r="AY262" i="3" s="1"/>
  <c r="CY262" i="3"/>
  <c r="DB262" i="3"/>
  <c r="AY273" i="3"/>
  <c r="AY269" i="3"/>
  <c r="AY292" i="3"/>
  <c r="AY255" i="3"/>
  <c r="DI243" i="3"/>
  <c r="DA243" i="3"/>
  <c r="DL243" i="3"/>
  <c r="CX243" i="3"/>
  <c r="CY243" i="3"/>
  <c r="DH243" i="3"/>
  <c r="DK243" i="3"/>
  <c r="DB243" i="3"/>
  <c r="DI239" i="3"/>
  <c r="DA239" i="3"/>
  <c r="DL239" i="3"/>
  <c r="CX239" i="3"/>
  <c r="CY239" i="3"/>
  <c r="DH239" i="3"/>
  <c r="DK239" i="3"/>
  <c r="DB239" i="3"/>
  <c r="AX190" i="3"/>
  <c r="AX170" i="3"/>
  <c r="AX166" i="3"/>
  <c r="AX172" i="3"/>
  <c r="AY228" i="3"/>
  <c r="DL153" i="3"/>
  <c r="DB153" i="3"/>
  <c r="DN153" i="3"/>
  <c r="DD153" i="3"/>
  <c r="DM153" i="3"/>
  <c r="DK153" i="3"/>
  <c r="DC153" i="3"/>
  <c r="DA153" i="3"/>
  <c r="AY153" i="3" s="1"/>
  <c r="D155" i="3"/>
  <c r="AX137" i="3"/>
  <c r="DL126" i="3"/>
  <c r="DB126" i="3"/>
  <c r="DK126" i="3"/>
  <c r="DA126" i="3"/>
  <c r="DN126" i="3"/>
  <c r="CY126" i="3"/>
  <c r="AX126" i="3" s="1"/>
  <c r="DM126" i="3"/>
  <c r="DD126" i="3"/>
  <c r="DC126" i="3"/>
  <c r="DI126" i="3"/>
  <c r="DK104" i="3"/>
  <c r="DA104" i="3"/>
  <c r="DN104" i="3"/>
  <c r="DI104" i="3"/>
  <c r="DC104" i="3"/>
  <c r="DM104" i="3"/>
  <c r="DB104" i="3"/>
  <c r="CY104" i="3"/>
  <c r="AX104" i="3" s="1"/>
  <c r="DD104" i="3"/>
  <c r="DL104" i="3"/>
  <c r="AY248" i="3"/>
  <c r="DL224" i="3"/>
  <c r="DH224" i="3"/>
  <c r="DB224" i="3"/>
  <c r="AY224" i="3" s="1"/>
  <c r="CX224" i="3"/>
  <c r="DK224" i="3"/>
  <c r="CY224" i="3"/>
  <c r="DI224" i="3"/>
  <c r="DA224" i="3"/>
  <c r="AX140" i="3"/>
  <c r="DL129" i="3"/>
  <c r="DB129" i="3"/>
  <c r="DK129" i="3"/>
  <c r="DA129" i="3"/>
  <c r="DI129" i="3"/>
  <c r="DN129" i="3"/>
  <c r="CY129" i="3"/>
  <c r="AX129" i="3" s="1"/>
  <c r="DM129" i="3"/>
  <c r="DC129" i="3"/>
  <c r="DD129" i="3"/>
  <c r="DK115" i="3"/>
  <c r="DA115" i="3"/>
  <c r="DD115" i="3"/>
  <c r="CY115" i="3"/>
  <c r="DN115" i="3"/>
  <c r="DI115" i="3"/>
  <c r="DC115" i="3"/>
  <c r="DL115" i="3"/>
  <c r="DB115" i="3"/>
  <c r="DM115" i="3"/>
  <c r="AY55" i="3"/>
  <c r="DO48" i="3"/>
  <c r="DK48" i="3"/>
  <c r="DB48" i="3"/>
  <c r="D54" i="3"/>
  <c r="DN48" i="3"/>
  <c r="DE48" i="3"/>
  <c r="DA48" i="3"/>
  <c r="AY48" i="3" s="1"/>
  <c r="DM48" i="3"/>
  <c r="DD48" i="3"/>
  <c r="DC48" i="3"/>
  <c r="DL48" i="3"/>
  <c r="AY33" i="3"/>
  <c r="AY29" i="3"/>
  <c r="AY25" i="3"/>
  <c r="DL135" i="3"/>
  <c r="DB135" i="3"/>
  <c r="DK135" i="3"/>
  <c r="DA135" i="3"/>
  <c r="DM135" i="3"/>
  <c r="DD135" i="3"/>
  <c r="DC135" i="3"/>
  <c r="DN135" i="3"/>
  <c r="DI135" i="3"/>
  <c r="CY135" i="3"/>
  <c r="DK109" i="3"/>
  <c r="DA109" i="3"/>
  <c r="DM109" i="3"/>
  <c r="DB109" i="3"/>
  <c r="DL109" i="3"/>
  <c r="CY109" i="3"/>
  <c r="DC109" i="3"/>
  <c r="AX109" i="3" s="1"/>
  <c r="DI109" i="3"/>
  <c r="DN109" i="3"/>
  <c r="DD109" i="3"/>
  <c r="DM93" i="3"/>
  <c r="DI93" i="3"/>
  <c r="DB93" i="3"/>
  <c r="DL93" i="3"/>
  <c r="DA93" i="3"/>
  <c r="AX93" i="3" s="1"/>
  <c r="DN93" i="3"/>
  <c r="DC93" i="3"/>
  <c r="DD93" i="3"/>
  <c r="DK93" i="3"/>
  <c r="CY93" i="3"/>
  <c r="DK91" i="3"/>
  <c r="DA91" i="3"/>
  <c r="DN91" i="3"/>
  <c r="DD91" i="3"/>
  <c r="DL91" i="3"/>
  <c r="CY91" i="3"/>
  <c r="DC91" i="3"/>
  <c r="DI91" i="3"/>
  <c r="DB91" i="3"/>
  <c r="DM91" i="3"/>
  <c r="DK89" i="3"/>
  <c r="DA89" i="3"/>
  <c r="DN89" i="3"/>
  <c r="DD89" i="3"/>
  <c r="DL89" i="3"/>
  <c r="CY89" i="3"/>
  <c r="DM89" i="3"/>
  <c r="DC89" i="3"/>
  <c r="DI89" i="3"/>
  <c r="DB89" i="3"/>
  <c r="AY22" i="3"/>
  <c r="AY43" i="3"/>
  <c r="AY245" i="3"/>
  <c r="AX188" i="3"/>
  <c r="AX139" i="3"/>
  <c r="AX124" i="3"/>
  <c r="DM19" i="3"/>
  <c r="DC19" i="3"/>
  <c r="D36" i="3"/>
  <c r="A350" i="3" s="1"/>
  <c r="DE19" i="3"/>
  <c r="DL19" i="3"/>
  <c r="B350" i="3" s="1"/>
  <c r="DB19" i="3"/>
  <c r="AY19" i="3" s="1"/>
  <c r="DO19" i="3"/>
  <c r="DN19" i="3"/>
  <c r="DD19" i="3"/>
  <c r="AX187" i="3"/>
  <c r="AX135" i="3"/>
  <c r="AX121" i="3"/>
  <c r="AX115" i="3" l="1"/>
  <c r="AX117" i="3"/>
  <c r="AX111" i="3"/>
  <c r="AY242" i="3"/>
  <c r="AY240" i="3"/>
  <c r="AY241" i="3"/>
  <c r="AX91" i="3"/>
  <c r="AY239" i="3"/>
  <c r="AY243" i="3"/>
  <c r="AX107" i="3"/>
  <c r="DI313" i="2" l="1"/>
  <c r="CX313" i="2"/>
  <c r="CW313" i="2"/>
  <c r="F313" i="2"/>
  <c r="DG313" i="2" s="1"/>
  <c r="E313" i="2"/>
  <c r="D313" i="2" s="1"/>
  <c r="DI312" i="2"/>
  <c r="DG312" i="2"/>
  <c r="CX312" i="2"/>
  <c r="F312" i="2"/>
  <c r="CW312" i="2" s="1"/>
  <c r="E312" i="2"/>
  <c r="DI311" i="2"/>
  <c r="CX311" i="2"/>
  <c r="CW311" i="2"/>
  <c r="F311" i="2"/>
  <c r="DG311" i="2" s="1"/>
  <c r="E311" i="2"/>
  <c r="D311" i="2" s="1"/>
  <c r="DI310" i="2"/>
  <c r="DG310" i="2"/>
  <c r="CX310" i="2"/>
  <c r="F310" i="2"/>
  <c r="CW310" i="2" s="1"/>
  <c r="E310" i="2"/>
  <c r="DI309" i="2"/>
  <c r="CX309" i="2"/>
  <c r="CW309" i="2"/>
  <c r="F309" i="2"/>
  <c r="DG309" i="2" s="1"/>
  <c r="E309" i="2"/>
  <c r="D309" i="2" s="1"/>
  <c r="AX304" i="2"/>
  <c r="AW304" i="2"/>
  <c r="AV304" i="2"/>
  <c r="AU304" i="2"/>
  <c r="AT304" i="2"/>
  <c r="AP304" i="2"/>
  <c r="AO304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V304" i="2"/>
  <c r="U304" i="2"/>
  <c r="T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 s="1"/>
  <c r="AX303" i="2"/>
  <c r="AW303" i="2"/>
  <c r="AV303" i="2"/>
  <c r="AU303" i="2"/>
  <c r="AT303" i="2"/>
  <c r="AP303" i="2"/>
  <c r="AO303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V303" i="2"/>
  <c r="U303" i="2"/>
  <c r="T303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 s="1"/>
  <c r="AX302" i="2"/>
  <c r="AW302" i="2"/>
  <c r="AV302" i="2"/>
  <c r="AU302" i="2"/>
  <c r="AT302" i="2"/>
  <c r="AP302" i="2"/>
  <c r="AO302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V302" i="2"/>
  <c r="U302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 s="1"/>
  <c r="AX301" i="2"/>
  <c r="AW301" i="2"/>
  <c r="AV301" i="2"/>
  <c r="AU301" i="2"/>
  <c r="AT301" i="2"/>
  <c r="AP301" i="2"/>
  <c r="AO301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 s="1"/>
  <c r="AX300" i="2"/>
  <c r="AW300" i="2"/>
  <c r="AV300" i="2"/>
  <c r="AU300" i="2"/>
  <c r="AT300" i="2"/>
  <c r="AS300" i="2"/>
  <c r="AP300" i="2"/>
  <c r="AO300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V300" i="2"/>
  <c r="U300" i="2"/>
  <c r="T300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E300" i="2" s="1"/>
  <c r="F300" i="2"/>
  <c r="AX299" i="2"/>
  <c r="AW299" i="2"/>
  <c r="AV299" i="2"/>
  <c r="AU299" i="2"/>
  <c r="AT299" i="2"/>
  <c r="AS299" i="2"/>
  <c r="AR299" i="2"/>
  <c r="AQ299" i="2"/>
  <c r="AP299" i="2"/>
  <c r="AO299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V299" i="2"/>
  <c r="U299" i="2"/>
  <c r="T299" i="2"/>
  <c r="S299" i="2"/>
  <c r="R299" i="2"/>
  <c r="Q299" i="2"/>
  <c r="P299" i="2"/>
  <c r="O299" i="2"/>
  <c r="N299" i="2"/>
  <c r="M299" i="2"/>
  <c r="L299" i="2"/>
  <c r="K299" i="2"/>
  <c r="J299" i="2"/>
  <c r="I299" i="2"/>
  <c r="E299" i="2" s="1"/>
  <c r="D299" i="2" s="1"/>
  <c r="H299" i="2"/>
  <c r="G299" i="2"/>
  <c r="F299" i="2"/>
  <c r="DJ298" i="2"/>
  <c r="CZ298" i="2"/>
  <c r="F298" i="2"/>
  <c r="CW298" i="2" s="1"/>
  <c r="E298" i="2"/>
  <c r="DJ297" i="2"/>
  <c r="DG297" i="2"/>
  <c r="CZ297" i="2"/>
  <c r="CY297" i="2"/>
  <c r="CX297" i="2"/>
  <c r="F297" i="2"/>
  <c r="CW297" i="2" s="1"/>
  <c r="E297" i="2"/>
  <c r="D297" i="2" s="1"/>
  <c r="DJ296" i="2"/>
  <c r="CZ296" i="2"/>
  <c r="F296" i="2"/>
  <c r="CW296" i="2" s="1"/>
  <c r="E296" i="2"/>
  <c r="D296" i="2" s="1"/>
  <c r="DJ295" i="2"/>
  <c r="CZ295" i="2"/>
  <c r="F295" i="2"/>
  <c r="E295" i="2"/>
  <c r="DJ294" i="2"/>
  <c r="CZ294" i="2"/>
  <c r="F294" i="2"/>
  <c r="CW294" i="2" s="1"/>
  <c r="E294" i="2"/>
  <c r="DJ293" i="2"/>
  <c r="DG293" i="2"/>
  <c r="CZ293" i="2"/>
  <c r="CY293" i="2"/>
  <c r="CX293" i="2"/>
  <c r="F293" i="2"/>
  <c r="CW293" i="2" s="1"/>
  <c r="E293" i="2"/>
  <c r="D293" i="2" s="1"/>
  <c r="DK292" i="2"/>
  <c r="DJ292" i="2"/>
  <c r="CZ292" i="2"/>
  <c r="CY292" i="2"/>
  <c r="F292" i="2"/>
  <c r="CW292" i="2" s="1"/>
  <c r="E292" i="2"/>
  <c r="D292" i="2" s="1"/>
  <c r="DJ291" i="2"/>
  <c r="DB291" i="2"/>
  <c r="CZ291" i="2"/>
  <c r="F291" i="2"/>
  <c r="E291" i="2"/>
  <c r="D291" i="2" s="1"/>
  <c r="DJ290" i="2"/>
  <c r="CZ290" i="2"/>
  <c r="F290" i="2"/>
  <c r="CW290" i="2" s="1"/>
  <c r="E290" i="2"/>
  <c r="DJ289" i="2"/>
  <c r="DG289" i="2"/>
  <c r="CZ289" i="2"/>
  <c r="CY289" i="2"/>
  <c r="CX289" i="2"/>
  <c r="F289" i="2"/>
  <c r="CW289" i="2" s="1"/>
  <c r="E289" i="2"/>
  <c r="D289" i="2" s="1"/>
  <c r="DJ288" i="2"/>
  <c r="DH288" i="2"/>
  <c r="DG288" i="2"/>
  <c r="CZ288" i="2"/>
  <c r="CY288" i="2"/>
  <c r="CX288" i="2"/>
  <c r="F288" i="2"/>
  <c r="CW288" i="2" s="1"/>
  <c r="E288" i="2"/>
  <c r="D288" i="2" s="1"/>
  <c r="DJ287" i="2"/>
  <c r="DG287" i="2"/>
  <c r="CZ287" i="2"/>
  <c r="F287" i="2"/>
  <c r="CW287" i="2" s="1"/>
  <c r="E287" i="2"/>
  <c r="D287" i="2" s="1"/>
  <c r="DJ286" i="2"/>
  <c r="DG286" i="2"/>
  <c r="CZ286" i="2"/>
  <c r="F286" i="2"/>
  <c r="CW286" i="2" s="1"/>
  <c r="E286" i="2"/>
  <c r="D286" i="2" s="1"/>
  <c r="DL286" i="2" s="1"/>
  <c r="DJ285" i="2"/>
  <c r="DH285" i="2"/>
  <c r="DG285" i="2"/>
  <c r="CZ285" i="2"/>
  <c r="CY285" i="2"/>
  <c r="CX285" i="2"/>
  <c r="F285" i="2"/>
  <c r="CW285" i="2" s="1"/>
  <c r="E285" i="2"/>
  <c r="D285" i="2" s="1"/>
  <c r="DJ284" i="2"/>
  <c r="DH284" i="2"/>
  <c r="CZ284" i="2"/>
  <c r="CY284" i="2"/>
  <c r="CX284" i="2"/>
  <c r="F284" i="2"/>
  <c r="CW284" i="2" s="1"/>
  <c r="E284" i="2"/>
  <c r="D284" i="2" s="1"/>
  <c r="DJ283" i="2"/>
  <c r="CZ283" i="2"/>
  <c r="F283" i="2"/>
  <c r="CW283" i="2" s="1"/>
  <c r="E283" i="2"/>
  <c r="D283" i="2" s="1"/>
  <c r="CY283" i="2" s="1"/>
  <c r="DJ282" i="2"/>
  <c r="CZ282" i="2"/>
  <c r="F282" i="2"/>
  <c r="E282" i="2"/>
  <c r="DJ281" i="2"/>
  <c r="DH281" i="2"/>
  <c r="DG281" i="2"/>
  <c r="CZ281" i="2"/>
  <c r="CX281" i="2"/>
  <c r="F281" i="2"/>
  <c r="CW281" i="2" s="1"/>
  <c r="E281" i="2"/>
  <c r="D281" i="2" s="1"/>
  <c r="DL280" i="2"/>
  <c r="DK280" i="2"/>
  <c r="DJ280" i="2"/>
  <c r="DG280" i="2"/>
  <c r="DB280" i="2"/>
  <c r="CZ280" i="2"/>
  <c r="CX280" i="2"/>
  <c r="F280" i="2"/>
  <c r="CW280" i="2" s="1"/>
  <c r="E280" i="2"/>
  <c r="D280" i="2" s="1"/>
  <c r="DL279" i="2"/>
  <c r="DK279" i="2"/>
  <c r="DJ279" i="2"/>
  <c r="DG279" i="2"/>
  <c r="DB279" i="2"/>
  <c r="CZ279" i="2"/>
  <c r="CX279" i="2"/>
  <c r="F279" i="2"/>
  <c r="CW279" i="2" s="1"/>
  <c r="E279" i="2"/>
  <c r="D279" i="2" s="1"/>
  <c r="DL278" i="2"/>
  <c r="DK278" i="2"/>
  <c r="DJ278" i="2"/>
  <c r="DG278" i="2"/>
  <c r="DB278" i="2"/>
  <c r="CZ278" i="2"/>
  <c r="CX278" i="2"/>
  <c r="F278" i="2"/>
  <c r="CW278" i="2" s="1"/>
  <c r="E278" i="2"/>
  <c r="D278" i="2" s="1"/>
  <c r="DL277" i="2"/>
  <c r="DK277" i="2"/>
  <c r="DJ277" i="2"/>
  <c r="DG277" i="2"/>
  <c r="DB277" i="2"/>
  <c r="CZ277" i="2"/>
  <c r="CX277" i="2"/>
  <c r="F277" i="2"/>
  <c r="CW277" i="2" s="1"/>
  <c r="E277" i="2"/>
  <c r="D277" i="2" s="1"/>
  <c r="DL276" i="2"/>
  <c r="DK276" i="2"/>
  <c r="DJ276" i="2"/>
  <c r="DG276" i="2"/>
  <c r="DB276" i="2"/>
  <c r="CZ276" i="2"/>
  <c r="CX276" i="2"/>
  <c r="F276" i="2"/>
  <c r="CW276" i="2" s="1"/>
  <c r="E276" i="2"/>
  <c r="D276" i="2" s="1"/>
  <c r="DJ275" i="2"/>
  <c r="DG275" i="2"/>
  <c r="CZ275" i="2"/>
  <c r="F275" i="2"/>
  <c r="CW275" i="2" s="1"/>
  <c r="E275" i="2"/>
  <c r="DJ274" i="2"/>
  <c r="DG274" i="2"/>
  <c r="CZ274" i="2"/>
  <c r="F274" i="2"/>
  <c r="CW274" i="2" s="1"/>
  <c r="E274" i="2"/>
  <c r="DJ273" i="2"/>
  <c r="DG273" i="2"/>
  <c r="CZ273" i="2"/>
  <c r="F273" i="2"/>
  <c r="CW273" i="2" s="1"/>
  <c r="E273" i="2"/>
  <c r="DJ272" i="2"/>
  <c r="DG272" i="2"/>
  <c r="CZ272" i="2"/>
  <c r="F272" i="2"/>
  <c r="CW272" i="2" s="1"/>
  <c r="E272" i="2"/>
  <c r="DJ271" i="2"/>
  <c r="DG271" i="2"/>
  <c r="CZ271" i="2"/>
  <c r="F271" i="2"/>
  <c r="CW271" i="2" s="1"/>
  <c r="E271" i="2"/>
  <c r="DJ270" i="2"/>
  <c r="CZ270" i="2"/>
  <c r="CY270" i="2"/>
  <c r="F270" i="2"/>
  <c r="CW270" i="2" s="1"/>
  <c r="E270" i="2"/>
  <c r="D270" i="2" s="1"/>
  <c r="DH270" i="2" s="1"/>
  <c r="DL269" i="2"/>
  <c r="DJ269" i="2"/>
  <c r="DG269" i="2"/>
  <c r="CZ269" i="2"/>
  <c r="CX269" i="2"/>
  <c r="F269" i="2"/>
  <c r="CW269" i="2" s="1"/>
  <c r="E269" i="2"/>
  <c r="D269" i="2" s="1"/>
  <c r="DK269" i="2" s="1"/>
  <c r="DL268" i="2"/>
  <c r="DJ268" i="2"/>
  <c r="DG268" i="2"/>
  <c r="CZ268" i="2"/>
  <c r="CX268" i="2"/>
  <c r="F268" i="2"/>
  <c r="CW268" i="2" s="1"/>
  <c r="E268" i="2"/>
  <c r="D268" i="2" s="1"/>
  <c r="DK268" i="2" s="1"/>
  <c r="DJ267" i="2"/>
  <c r="DG267" i="2"/>
  <c r="CZ267" i="2"/>
  <c r="F267" i="2"/>
  <c r="CW267" i="2" s="1"/>
  <c r="E267" i="2"/>
  <c r="DJ266" i="2"/>
  <c r="DG266" i="2"/>
  <c r="CZ266" i="2"/>
  <c r="F266" i="2"/>
  <c r="CW266" i="2" s="1"/>
  <c r="E266" i="2"/>
  <c r="DJ265" i="2"/>
  <c r="DG265" i="2"/>
  <c r="CZ265" i="2"/>
  <c r="F265" i="2"/>
  <c r="CW265" i="2" s="1"/>
  <c r="E265" i="2"/>
  <c r="DJ264" i="2"/>
  <c r="DG264" i="2"/>
  <c r="CZ264" i="2"/>
  <c r="F264" i="2"/>
  <c r="CW264" i="2" s="1"/>
  <c r="E264" i="2"/>
  <c r="DJ263" i="2"/>
  <c r="DG263" i="2"/>
  <c r="CZ263" i="2"/>
  <c r="F263" i="2"/>
  <c r="CW263" i="2" s="1"/>
  <c r="E263" i="2"/>
  <c r="DJ262" i="2"/>
  <c r="DG262" i="2"/>
  <c r="CZ262" i="2"/>
  <c r="F262" i="2"/>
  <c r="CW262" i="2" s="1"/>
  <c r="E262" i="2"/>
  <c r="DJ261" i="2"/>
  <c r="DG261" i="2"/>
  <c r="CZ261" i="2"/>
  <c r="F261" i="2"/>
  <c r="CW261" i="2" s="1"/>
  <c r="E261" i="2"/>
  <c r="DJ260" i="2"/>
  <c r="DG260" i="2"/>
  <c r="CZ260" i="2"/>
  <c r="F260" i="2"/>
  <c r="E260" i="2"/>
  <c r="DJ259" i="2"/>
  <c r="DG259" i="2"/>
  <c r="CZ259" i="2"/>
  <c r="F259" i="2"/>
  <c r="E259" i="2"/>
  <c r="DJ258" i="2"/>
  <c r="DG258" i="2"/>
  <c r="CZ258" i="2"/>
  <c r="F258" i="2"/>
  <c r="E258" i="2"/>
  <c r="DJ257" i="2"/>
  <c r="CZ257" i="2"/>
  <c r="F257" i="2"/>
  <c r="E257" i="2"/>
  <c r="F256" i="2"/>
  <c r="D256" i="2" s="1"/>
  <c r="E256" i="2"/>
  <c r="F255" i="2"/>
  <c r="D255" i="2" s="1"/>
  <c r="E255" i="2"/>
  <c r="F254" i="2"/>
  <c r="D254" i="2" s="1"/>
  <c r="E254" i="2"/>
  <c r="F253" i="2"/>
  <c r="D253" i="2" s="1"/>
  <c r="E253" i="2"/>
  <c r="F252" i="2"/>
  <c r="D252" i="2" s="1"/>
  <c r="E252" i="2"/>
  <c r="F251" i="2"/>
  <c r="D251" i="2" s="1"/>
  <c r="E251" i="2"/>
  <c r="F250" i="2"/>
  <c r="D250" i="2" s="1"/>
  <c r="E250" i="2"/>
  <c r="F249" i="2"/>
  <c r="D249" i="2" s="1"/>
  <c r="E249" i="2"/>
  <c r="F248" i="2"/>
  <c r="D248" i="2" s="1"/>
  <c r="E248" i="2"/>
  <c r="F247" i="2"/>
  <c r="D247" i="2" s="1"/>
  <c r="E247" i="2"/>
  <c r="F246" i="2"/>
  <c r="D246" i="2" s="1"/>
  <c r="E246" i="2"/>
  <c r="F245" i="2"/>
  <c r="D245" i="2" s="1"/>
  <c r="E245" i="2"/>
  <c r="CW244" i="2"/>
  <c r="F244" i="2"/>
  <c r="DG244" i="2" s="1"/>
  <c r="E244" i="2"/>
  <c r="D244" i="2"/>
  <c r="F243" i="2"/>
  <c r="E243" i="2"/>
  <c r="DK242" i="2"/>
  <c r="CW242" i="2"/>
  <c r="F242" i="2"/>
  <c r="DG242" i="2" s="1"/>
  <c r="E242" i="2"/>
  <c r="D242" i="2"/>
  <c r="F241" i="2"/>
  <c r="E241" i="2"/>
  <c r="CW240" i="2"/>
  <c r="F240" i="2"/>
  <c r="DG240" i="2" s="1"/>
  <c r="E240" i="2"/>
  <c r="D240" i="2"/>
  <c r="F239" i="2"/>
  <c r="E239" i="2"/>
  <c r="DJ238" i="2"/>
  <c r="DG238" i="2"/>
  <c r="CZ238" i="2"/>
  <c r="F238" i="2"/>
  <c r="E238" i="2"/>
  <c r="DJ237" i="2"/>
  <c r="CZ237" i="2"/>
  <c r="F237" i="2"/>
  <c r="E237" i="2"/>
  <c r="DJ236" i="2"/>
  <c r="DG236" i="2"/>
  <c r="CZ236" i="2"/>
  <c r="F236" i="2"/>
  <c r="E236" i="2"/>
  <c r="DJ235" i="2"/>
  <c r="DG235" i="2"/>
  <c r="CZ235" i="2"/>
  <c r="F235" i="2"/>
  <c r="E235" i="2"/>
  <c r="DJ234" i="2"/>
  <c r="DG234" i="2"/>
  <c r="CZ234" i="2"/>
  <c r="F234" i="2"/>
  <c r="E234" i="2"/>
  <c r="DJ233" i="2"/>
  <c r="CZ233" i="2"/>
  <c r="F233" i="2"/>
  <c r="E233" i="2"/>
  <c r="DJ232" i="2"/>
  <c r="DG232" i="2"/>
  <c r="CZ232" i="2"/>
  <c r="F232" i="2"/>
  <c r="E232" i="2"/>
  <c r="DJ231" i="2"/>
  <c r="DG231" i="2"/>
  <c r="CZ231" i="2"/>
  <c r="F231" i="2"/>
  <c r="E231" i="2"/>
  <c r="DK230" i="2"/>
  <c r="DJ230" i="2"/>
  <c r="DG230" i="2"/>
  <c r="CZ230" i="2"/>
  <c r="CY230" i="2"/>
  <c r="F230" i="2"/>
  <c r="CW230" i="2" s="1"/>
  <c r="E230" i="2"/>
  <c r="D230" i="2" s="1"/>
  <c r="DJ229" i="2"/>
  <c r="CZ229" i="2"/>
  <c r="F229" i="2"/>
  <c r="E229" i="2"/>
  <c r="DJ228" i="2"/>
  <c r="DG228" i="2"/>
  <c r="CZ228" i="2"/>
  <c r="F228" i="2"/>
  <c r="CW228" i="2" s="1"/>
  <c r="E228" i="2"/>
  <c r="D228" i="2" s="1"/>
  <c r="DJ227" i="2"/>
  <c r="DG227" i="2"/>
  <c r="CZ227" i="2"/>
  <c r="F227" i="2"/>
  <c r="CW227" i="2" s="1"/>
  <c r="E227" i="2"/>
  <c r="D227" i="2" s="1"/>
  <c r="DK227" i="2" s="1"/>
  <c r="DK226" i="2"/>
  <c r="DJ226" i="2"/>
  <c r="DG226" i="2"/>
  <c r="CZ226" i="2"/>
  <c r="CY226" i="2"/>
  <c r="F226" i="2"/>
  <c r="CW226" i="2" s="1"/>
  <c r="E226" i="2"/>
  <c r="D226" i="2" s="1"/>
  <c r="DJ225" i="2"/>
  <c r="CZ225" i="2"/>
  <c r="F225" i="2"/>
  <c r="E225" i="2"/>
  <c r="DJ224" i="2"/>
  <c r="DG224" i="2"/>
  <c r="CZ224" i="2"/>
  <c r="F224" i="2"/>
  <c r="CW224" i="2" s="1"/>
  <c r="E224" i="2"/>
  <c r="D224" i="2" s="1"/>
  <c r="DJ223" i="2"/>
  <c r="DG223" i="2"/>
  <c r="CZ223" i="2"/>
  <c r="F223" i="2"/>
  <c r="CW223" i="2" s="1"/>
  <c r="E223" i="2"/>
  <c r="D223" i="2" s="1"/>
  <c r="DK223" i="2" s="1"/>
  <c r="DK222" i="2"/>
  <c r="DJ222" i="2"/>
  <c r="DG222" i="2"/>
  <c r="CZ222" i="2"/>
  <c r="CY222" i="2"/>
  <c r="F222" i="2"/>
  <c r="CW222" i="2" s="1"/>
  <c r="E222" i="2"/>
  <c r="D222" i="2" s="1"/>
  <c r="DJ221" i="2"/>
  <c r="CZ221" i="2"/>
  <c r="F221" i="2"/>
  <c r="E221" i="2"/>
  <c r="DJ220" i="2"/>
  <c r="DH220" i="2"/>
  <c r="CZ220" i="2"/>
  <c r="CX220" i="2"/>
  <c r="F220" i="2"/>
  <c r="CW220" i="2" s="1"/>
  <c r="E220" i="2"/>
  <c r="D220" i="2" s="1"/>
  <c r="DL219" i="2"/>
  <c r="DJ219" i="2"/>
  <c r="DG219" i="2"/>
  <c r="CZ219" i="2"/>
  <c r="CX219" i="2"/>
  <c r="F219" i="2"/>
  <c r="CW219" i="2" s="1"/>
  <c r="E219" i="2"/>
  <c r="D219" i="2" s="1"/>
  <c r="DK219" i="2" s="1"/>
  <c r="F214" i="2"/>
  <c r="D214" i="2" s="1"/>
  <c r="E214" i="2"/>
  <c r="F213" i="2"/>
  <c r="E213" i="2"/>
  <c r="D213" i="2" s="1"/>
  <c r="F212" i="2"/>
  <c r="E212" i="2"/>
  <c r="D212" i="2"/>
  <c r="F211" i="2"/>
  <c r="E211" i="2"/>
  <c r="D211" i="2" s="1"/>
  <c r="AH206" i="2"/>
  <c r="AD206" i="2"/>
  <c r="AH205" i="2"/>
  <c r="AD205" i="2"/>
  <c r="DJ204" i="2"/>
  <c r="AD204" i="2"/>
  <c r="F204" i="2"/>
  <c r="D204" i="2" s="1"/>
  <c r="E204" i="2"/>
  <c r="DK203" i="2"/>
  <c r="DJ203" i="2"/>
  <c r="AD203" i="2"/>
  <c r="F203" i="2"/>
  <c r="E203" i="2"/>
  <c r="D203" i="2"/>
  <c r="CZ203" i="2" s="1"/>
  <c r="AD202" i="2"/>
  <c r="F202" i="2"/>
  <c r="D202" i="2" s="1"/>
  <c r="CZ202" i="2" s="1"/>
  <c r="E202" i="2"/>
  <c r="AD201" i="2"/>
  <c r="F201" i="2"/>
  <c r="E201" i="2"/>
  <c r="D201" i="2" s="1"/>
  <c r="F196" i="2"/>
  <c r="D196" i="2" s="1"/>
  <c r="DI196" i="2" s="1"/>
  <c r="E196" i="2"/>
  <c r="DK195" i="2"/>
  <c r="CX195" i="2"/>
  <c r="F195" i="2"/>
  <c r="E195" i="2"/>
  <c r="D195" i="2"/>
  <c r="F194" i="2"/>
  <c r="E194" i="2"/>
  <c r="D194" i="2"/>
  <c r="DB194" i="2" s="1"/>
  <c r="DJ193" i="2"/>
  <c r="CX193" i="2"/>
  <c r="F193" i="2"/>
  <c r="E193" i="2"/>
  <c r="D193" i="2"/>
  <c r="F192" i="2"/>
  <c r="E192" i="2"/>
  <c r="D192" i="2"/>
  <c r="DC191" i="2"/>
  <c r="F191" i="2"/>
  <c r="D191" i="2" s="1"/>
  <c r="E191" i="2"/>
  <c r="DL190" i="2"/>
  <c r="DB190" i="2"/>
  <c r="F190" i="2"/>
  <c r="D190" i="2" s="1"/>
  <c r="E190" i="2"/>
  <c r="F189" i="2"/>
  <c r="E189" i="2"/>
  <c r="D189" i="2"/>
  <c r="DK189" i="2" s="1"/>
  <c r="F188" i="2"/>
  <c r="E188" i="2"/>
  <c r="D188" i="2"/>
  <c r="CX187" i="2"/>
  <c r="F187" i="2"/>
  <c r="E187" i="2"/>
  <c r="D187" i="2"/>
  <c r="DI186" i="2"/>
  <c r="CZ186" i="2"/>
  <c r="F186" i="2"/>
  <c r="D186" i="2" s="1"/>
  <c r="E186" i="2"/>
  <c r="DC185" i="2"/>
  <c r="F185" i="2"/>
  <c r="E185" i="2"/>
  <c r="D185" i="2"/>
  <c r="DJ184" i="2"/>
  <c r="CX184" i="2"/>
  <c r="F184" i="2"/>
  <c r="E184" i="2"/>
  <c r="D184" i="2"/>
  <c r="DI183" i="2"/>
  <c r="CZ183" i="2"/>
  <c r="F183" i="2"/>
  <c r="D183" i="2" s="1"/>
  <c r="E183" i="2"/>
  <c r="DL182" i="2"/>
  <c r="DH182" i="2"/>
  <c r="CZ182" i="2"/>
  <c r="F182" i="2"/>
  <c r="D182" i="2" s="1"/>
  <c r="E182" i="2"/>
  <c r="DK181" i="2"/>
  <c r="F181" i="2"/>
  <c r="E181" i="2"/>
  <c r="D181" i="2"/>
  <c r="F180" i="2"/>
  <c r="D180" i="2" s="1"/>
  <c r="E180" i="2"/>
  <c r="DH179" i="2"/>
  <c r="CZ179" i="2"/>
  <c r="F179" i="2"/>
  <c r="D179" i="2" s="1"/>
  <c r="E179" i="2"/>
  <c r="DL178" i="2"/>
  <c r="DH178" i="2"/>
  <c r="CZ178" i="2"/>
  <c r="F178" i="2"/>
  <c r="D178" i="2" s="1"/>
  <c r="E178" i="2"/>
  <c r="DL177" i="2"/>
  <c r="F177" i="2"/>
  <c r="D177" i="2" s="1"/>
  <c r="DH177" i="2" s="1"/>
  <c r="E177" i="2"/>
  <c r="AW176" i="2"/>
  <c r="AV176" i="2"/>
  <c r="AU176" i="2"/>
  <c r="AT176" i="2"/>
  <c r="AS176" i="2"/>
  <c r="AR176" i="2"/>
  <c r="AQ176" i="2"/>
  <c r="AP176" i="2"/>
  <c r="AO176" i="2"/>
  <c r="AN176" i="2"/>
  <c r="AM176" i="2"/>
  <c r="AL176" i="2"/>
  <c r="AK176" i="2"/>
  <c r="AJ176" i="2"/>
  <c r="AI176" i="2"/>
  <c r="AH176" i="2"/>
  <c r="AG176" i="2"/>
  <c r="AF176" i="2"/>
  <c r="AE176" i="2"/>
  <c r="AD176" i="2"/>
  <c r="AC176" i="2"/>
  <c r="AB176" i="2"/>
  <c r="AA176" i="2"/>
  <c r="Z176" i="2"/>
  <c r="Y176" i="2"/>
  <c r="X176" i="2"/>
  <c r="W176" i="2"/>
  <c r="V176" i="2"/>
  <c r="U176" i="2"/>
  <c r="T176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F176" i="2" s="1"/>
  <c r="G176" i="2"/>
  <c r="E176" i="2"/>
  <c r="D176" i="2"/>
  <c r="E175" i="2"/>
  <c r="D175" i="2" s="1"/>
  <c r="DK174" i="2"/>
  <c r="DJ174" i="2"/>
  <c r="DC174" i="2"/>
  <c r="DA174" i="2"/>
  <c r="CX174" i="2"/>
  <c r="E174" i="2"/>
  <c r="D174" i="2"/>
  <c r="DM174" i="2" s="1"/>
  <c r="DK173" i="2"/>
  <c r="DC173" i="2"/>
  <c r="CX173" i="2"/>
  <c r="E173" i="2"/>
  <c r="D173" i="2"/>
  <c r="DI173" i="2" s="1"/>
  <c r="DM172" i="2"/>
  <c r="DJ172" i="2"/>
  <c r="DI172" i="2"/>
  <c r="DB172" i="2"/>
  <c r="DA172" i="2"/>
  <c r="CX172" i="2"/>
  <c r="E172" i="2"/>
  <c r="D172" i="2"/>
  <c r="DK172" i="2" s="1"/>
  <c r="DK171" i="2"/>
  <c r="DC171" i="2"/>
  <c r="CX171" i="2"/>
  <c r="E171" i="2"/>
  <c r="D171" i="2"/>
  <c r="DI171" i="2" s="1"/>
  <c r="DM170" i="2"/>
  <c r="DJ170" i="2"/>
  <c r="DI170" i="2"/>
  <c r="DB170" i="2"/>
  <c r="DA170" i="2"/>
  <c r="CX170" i="2"/>
  <c r="F170" i="2"/>
  <c r="D170" i="2"/>
  <c r="DK170" i="2" s="1"/>
  <c r="F169" i="2"/>
  <c r="D169" i="2" s="1"/>
  <c r="CY168" i="2"/>
  <c r="F168" i="2"/>
  <c r="D168" i="2"/>
  <c r="DJ167" i="2"/>
  <c r="DB167" i="2"/>
  <c r="CX167" i="2"/>
  <c r="F167" i="2"/>
  <c r="D167" i="2"/>
  <c r="DL167" i="2" s="1"/>
  <c r="DM166" i="2"/>
  <c r="DJ166" i="2"/>
  <c r="DI166" i="2"/>
  <c r="DB166" i="2"/>
  <c r="DA166" i="2"/>
  <c r="CX166" i="2"/>
  <c r="F166" i="2"/>
  <c r="D166" i="2"/>
  <c r="DK166" i="2" s="1"/>
  <c r="DL165" i="2"/>
  <c r="F165" i="2"/>
  <c r="D165" i="2" s="1"/>
  <c r="DH165" i="2" s="1"/>
  <c r="AW164" i="2"/>
  <c r="AV164" i="2"/>
  <c r="AU164" i="2"/>
  <c r="AT164" i="2"/>
  <c r="AS164" i="2"/>
  <c r="AR164" i="2"/>
  <c r="AQ164" i="2"/>
  <c r="AP164" i="2"/>
  <c r="AN164" i="2"/>
  <c r="AL164" i="2"/>
  <c r="AJ164" i="2"/>
  <c r="AH164" i="2"/>
  <c r="AF164" i="2"/>
  <c r="AD164" i="2"/>
  <c r="F164" i="2" s="1"/>
  <c r="D164" i="2" s="1"/>
  <c r="F163" i="2"/>
  <c r="D163" i="2"/>
  <c r="DI163" i="2" s="1"/>
  <c r="DJ162" i="2"/>
  <c r="DA162" i="2"/>
  <c r="CZ162" i="2"/>
  <c r="F162" i="2"/>
  <c r="D162" i="2" s="1"/>
  <c r="DK161" i="2"/>
  <c r="DJ161" i="2"/>
  <c r="CX161" i="2"/>
  <c r="F161" i="2"/>
  <c r="D161" i="2" s="1"/>
  <c r="DA160" i="2"/>
  <c r="F160" i="2"/>
  <c r="D160" i="2" s="1"/>
  <c r="CZ160" i="2" s="1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H155" i="2"/>
  <c r="AG155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E155" i="2"/>
  <c r="DJ154" i="2"/>
  <c r="DH154" i="2"/>
  <c r="DG154" i="2"/>
  <c r="CZ154" i="2"/>
  <c r="CX154" i="2"/>
  <c r="CW154" i="2"/>
  <c r="F154" i="2"/>
  <c r="DI154" i="2" s="1"/>
  <c r="E154" i="2"/>
  <c r="D154" i="2" s="1"/>
  <c r="DK153" i="2"/>
  <c r="DJ153" i="2"/>
  <c r="DH153" i="2"/>
  <c r="DG153" i="2"/>
  <c r="DB153" i="2"/>
  <c r="CZ153" i="2"/>
  <c r="CX153" i="2"/>
  <c r="CW153" i="2"/>
  <c r="F153" i="2"/>
  <c r="DI153" i="2" s="1"/>
  <c r="E153" i="2"/>
  <c r="D153" i="2"/>
  <c r="DA153" i="2" s="1"/>
  <c r="DL152" i="2"/>
  <c r="DJ152" i="2"/>
  <c r="DH152" i="2"/>
  <c r="DG152" i="2"/>
  <c r="CZ152" i="2"/>
  <c r="CX152" i="2"/>
  <c r="CW152" i="2"/>
  <c r="F152" i="2"/>
  <c r="DI152" i="2" s="1"/>
  <c r="E152" i="2"/>
  <c r="D152" i="2"/>
  <c r="DJ151" i="2"/>
  <c r="DH151" i="2"/>
  <c r="DG151" i="2"/>
  <c r="CZ151" i="2"/>
  <c r="CX151" i="2"/>
  <c r="CW151" i="2"/>
  <c r="F151" i="2"/>
  <c r="DI151" i="2" s="1"/>
  <c r="E151" i="2"/>
  <c r="D151" i="2" s="1"/>
  <c r="DJ150" i="2"/>
  <c r="DH150" i="2"/>
  <c r="DG150" i="2"/>
  <c r="CZ150" i="2"/>
  <c r="CX150" i="2"/>
  <c r="CW150" i="2"/>
  <c r="F150" i="2"/>
  <c r="DI150" i="2" s="1"/>
  <c r="E150" i="2"/>
  <c r="D150" i="2"/>
  <c r="DB150" i="2" s="1"/>
  <c r="DJ149" i="2"/>
  <c r="DH149" i="2"/>
  <c r="DG149" i="2"/>
  <c r="DB149" i="2"/>
  <c r="CZ149" i="2"/>
  <c r="CX149" i="2"/>
  <c r="CW149" i="2"/>
  <c r="F149" i="2"/>
  <c r="DI149" i="2" s="1"/>
  <c r="E149" i="2"/>
  <c r="D149" i="2"/>
  <c r="DJ148" i="2"/>
  <c r="DH148" i="2"/>
  <c r="DG148" i="2"/>
  <c r="CZ148" i="2"/>
  <c r="CX148" i="2"/>
  <c r="CW148" i="2"/>
  <c r="F148" i="2"/>
  <c r="DI148" i="2" s="1"/>
  <c r="E148" i="2"/>
  <c r="D148" i="2"/>
  <c r="DJ147" i="2"/>
  <c r="DH147" i="2"/>
  <c r="DG147" i="2"/>
  <c r="CZ147" i="2"/>
  <c r="CX147" i="2"/>
  <c r="CW147" i="2"/>
  <c r="F147" i="2"/>
  <c r="DI147" i="2" s="1"/>
  <c r="E147" i="2"/>
  <c r="D147" i="2"/>
  <c r="DK147" i="2" s="1"/>
  <c r="DK146" i="2"/>
  <c r="DJ146" i="2"/>
  <c r="DH146" i="2"/>
  <c r="DG146" i="2"/>
  <c r="DA146" i="2"/>
  <c r="CZ146" i="2"/>
  <c r="CX146" i="2"/>
  <c r="CW146" i="2"/>
  <c r="F146" i="2"/>
  <c r="F155" i="2" s="1"/>
  <c r="E146" i="2"/>
  <c r="D146" i="2"/>
  <c r="AW141" i="2"/>
  <c r="AV141" i="2"/>
  <c r="AU141" i="2"/>
  <c r="AT141" i="2"/>
  <c r="AS141" i="2"/>
  <c r="AR141" i="2"/>
  <c r="AQ141" i="2"/>
  <c r="AP141" i="2"/>
  <c r="AO141" i="2"/>
  <c r="AN141" i="2"/>
  <c r="AM141" i="2"/>
  <c r="AL141" i="2"/>
  <c r="AK141" i="2"/>
  <c r="AJ141" i="2"/>
  <c r="AI141" i="2"/>
  <c r="AH141" i="2"/>
  <c r="AG141" i="2"/>
  <c r="AF141" i="2"/>
  <c r="AE141" i="2"/>
  <c r="AD141" i="2"/>
  <c r="AC141" i="2"/>
  <c r="AB141" i="2"/>
  <c r="AA141" i="2"/>
  <c r="Z141" i="2"/>
  <c r="Y141" i="2"/>
  <c r="X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F141" i="2" s="1"/>
  <c r="CX141" i="2" s="1"/>
  <c r="G141" i="2"/>
  <c r="E141" i="2" s="1"/>
  <c r="DN140" i="2"/>
  <c r="DJ140" i="2"/>
  <c r="DG140" i="2"/>
  <c r="DD140" i="2"/>
  <c r="CZ140" i="2"/>
  <c r="CW140" i="2"/>
  <c r="F140" i="2"/>
  <c r="DH140" i="2" s="1"/>
  <c r="E140" i="2"/>
  <c r="D140" i="2"/>
  <c r="DL140" i="2" s="1"/>
  <c r="DN139" i="2"/>
  <c r="DJ139" i="2"/>
  <c r="DG139" i="2"/>
  <c r="DD139" i="2"/>
  <c r="CZ139" i="2"/>
  <c r="CW139" i="2"/>
  <c r="F139" i="2"/>
  <c r="DH139" i="2" s="1"/>
  <c r="E139" i="2"/>
  <c r="D139" i="2"/>
  <c r="DL139" i="2" s="1"/>
  <c r="DN138" i="2"/>
  <c r="DJ138" i="2"/>
  <c r="DG138" i="2"/>
  <c r="DD138" i="2"/>
  <c r="CZ138" i="2"/>
  <c r="CW138" i="2"/>
  <c r="F138" i="2"/>
  <c r="DH138" i="2" s="1"/>
  <c r="E138" i="2"/>
  <c r="D138" i="2"/>
  <c r="DL138" i="2" s="1"/>
  <c r="DN137" i="2"/>
  <c r="DJ137" i="2"/>
  <c r="DG137" i="2"/>
  <c r="DD137" i="2"/>
  <c r="CZ137" i="2"/>
  <c r="CW137" i="2"/>
  <c r="F137" i="2"/>
  <c r="DH137" i="2" s="1"/>
  <c r="E137" i="2"/>
  <c r="D137" i="2"/>
  <c r="DL137" i="2" s="1"/>
  <c r="DN136" i="2"/>
  <c r="DJ136" i="2"/>
  <c r="DG136" i="2"/>
  <c r="DD136" i="2"/>
  <c r="CZ136" i="2"/>
  <c r="CW136" i="2"/>
  <c r="F136" i="2"/>
  <c r="DH136" i="2" s="1"/>
  <c r="E136" i="2"/>
  <c r="D136" i="2"/>
  <c r="DL136" i="2" s="1"/>
  <c r="DN135" i="2"/>
  <c r="DJ135" i="2"/>
  <c r="DG135" i="2"/>
  <c r="DD135" i="2"/>
  <c r="CZ135" i="2"/>
  <c r="CW135" i="2"/>
  <c r="F135" i="2"/>
  <c r="DH135" i="2" s="1"/>
  <c r="E135" i="2"/>
  <c r="D135" i="2"/>
  <c r="DL135" i="2" s="1"/>
  <c r="DN134" i="2"/>
  <c r="DJ134" i="2"/>
  <c r="DG134" i="2"/>
  <c r="DD134" i="2"/>
  <c r="CZ134" i="2"/>
  <c r="CW134" i="2"/>
  <c r="F134" i="2"/>
  <c r="DH134" i="2" s="1"/>
  <c r="E134" i="2"/>
  <c r="D134" i="2"/>
  <c r="DL134" i="2" s="1"/>
  <c r="DN133" i="2"/>
  <c r="DJ133" i="2"/>
  <c r="DG133" i="2"/>
  <c r="DD133" i="2"/>
  <c r="CZ133" i="2"/>
  <c r="CW133" i="2"/>
  <c r="F133" i="2"/>
  <c r="DH133" i="2" s="1"/>
  <c r="E133" i="2"/>
  <c r="D133" i="2"/>
  <c r="DL133" i="2" s="1"/>
  <c r="DN132" i="2"/>
  <c r="DJ132" i="2"/>
  <c r="DG132" i="2"/>
  <c r="DD132" i="2"/>
  <c r="CZ132" i="2"/>
  <c r="CW132" i="2"/>
  <c r="F132" i="2"/>
  <c r="DH132" i="2" s="1"/>
  <c r="E132" i="2"/>
  <c r="D132" i="2"/>
  <c r="DL132" i="2" s="1"/>
  <c r="DN131" i="2"/>
  <c r="DJ131" i="2"/>
  <c r="DG131" i="2"/>
  <c r="DD131" i="2"/>
  <c r="CZ131" i="2"/>
  <c r="CW131" i="2"/>
  <c r="F131" i="2"/>
  <c r="DH131" i="2" s="1"/>
  <c r="E131" i="2"/>
  <c r="D131" i="2"/>
  <c r="DL131" i="2" s="1"/>
  <c r="DN130" i="2"/>
  <c r="DJ130" i="2"/>
  <c r="DG130" i="2"/>
  <c r="DD130" i="2"/>
  <c r="CZ130" i="2"/>
  <c r="CW130" i="2"/>
  <c r="F130" i="2"/>
  <c r="DH130" i="2" s="1"/>
  <c r="E130" i="2"/>
  <c r="D130" i="2"/>
  <c r="DL130" i="2" s="1"/>
  <c r="DN129" i="2"/>
  <c r="DJ129" i="2"/>
  <c r="DG129" i="2"/>
  <c r="DD129" i="2"/>
  <c r="CZ129" i="2"/>
  <c r="CW129" i="2"/>
  <c r="F129" i="2"/>
  <c r="DH129" i="2" s="1"/>
  <c r="E129" i="2"/>
  <c r="D129" i="2"/>
  <c r="DL129" i="2" s="1"/>
  <c r="DN128" i="2"/>
  <c r="DJ128" i="2"/>
  <c r="DG128" i="2"/>
  <c r="DD128" i="2"/>
  <c r="CZ128" i="2"/>
  <c r="CW128" i="2"/>
  <c r="F128" i="2"/>
  <c r="DH128" i="2" s="1"/>
  <c r="E128" i="2"/>
  <c r="D128" i="2"/>
  <c r="DL128" i="2" s="1"/>
  <c r="DN127" i="2"/>
  <c r="DJ127" i="2"/>
  <c r="DG127" i="2"/>
  <c r="DD127" i="2"/>
  <c r="CZ127" i="2"/>
  <c r="CW127" i="2"/>
  <c r="F127" i="2"/>
  <c r="DH127" i="2" s="1"/>
  <c r="E127" i="2"/>
  <c r="D127" i="2"/>
  <c r="DL127" i="2" s="1"/>
  <c r="DN126" i="2"/>
  <c r="DJ126" i="2"/>
  <c r="DG126" i="2"/>
  <c r="DD126" i="2"/>
  <c r="CZ126" i="2"/>
  <c r="CW126" i="2"/>
  <c r="F126" i="2"/>
  <c r="DH126" i="2" s="1"/>
  <c r="E126" i="2"/>
  <c r="D126" i="2"/>
  <c r="DL126" i="2" s="1"/>
  <c r="DN125" i="2"/>
  <c r="DJ125" i="2"/>
  <c r="CZ125" i="2"/>
  <c r="CY125" i="2"/>
  <c r="F125" i="2"/>
  <c r="DH125" i="2" s="1"/>
  <c r="E125" i="2"/>
  <c r="D125" i="2" s="1"/>
  <c r="DL124" i="2"/>
  <c r="DJ124" i="2"/>
  <c r="DH124" i="2"/>
  <c r="DA124" i="2"/>
  <c r="CZ124" i="2"/>
  <c r="CX124" i="2"/>
  <c r="F124" i="2"/>
  <c r="E124" i="2"/>
  <c r="D124" i="2"/>
  <c r="DN124" i="2" s="1"/>
  <c r="DN123" i="2"/>
  <c r="DJ123" i="2"/>
  <c r="CZ123" i="2"/>
  <c r="CY123" i="2"/>
  <c r="F123" i="2"/>
  <c r="DH123" i="2" s="1"/>
  <c r="E123" i="2"/>
  <c r="D123" i="2" s="1"/>
  <c r="DL122" i="2"/>
  <c r="DJ122" i="2"/>
  <c r="DH122" i="2"/>
  <c r="DA122" i="2"/>
  <c r="CZ122" i="2"/>
  <c r="CX122" i="2"/>
  <c r="F122" i="2"/>
  <c r="E122" i="2"/>
  <c r="D122" i="2"/>
  <c r="DN122" i="2" s="1"/>
  <c r="DJ121" i="2"/>
  <c r="CZ121" i="2"/>
  <c r="F121" i="2"/>
  <c r="DH121" i="2" s="1"/>
  <c r="E121" i="2"/>
  <c r="D121" i="2" s="1"/>
  <c r="DL120" i="2"/>
  <c r="DJ120" i="2"/>
  <c r="DH120" i="2"/>
  <c r="DA120" i="2"/>
  <c r="CZ120" i="2"/>
  <c r="CX120" i="2"/>
  <c r="F120" i="2"/>
  <c r="E120" i="2"/>
  <c r="D120" i="2"/>
  <c r="DN120" i="2" s="1"/>
  <c r="DJ119" i="2"/>
  <c r="CZ119" i="2"/>
  <c r="F119" i="2"/>
  <c r="DH119" i="2" s="1"/>
  <c r="E119" i="2"/>
  <c r="D119" i="2" s="1"/>
  <c r="DJ118" i="2"/>
  <c r="DH118" i="2"/>
  <c r="DG118" i="2"/>
  <c r="CZ118" i="2"/>
  <c r="CX118" i="2"/>
  <c r="CW118" i="2"/>
  <c r="F118" i="2"/>
  <c r="E118" i="2"/>
  <c r="D118" i="2" s="1"/>
  <c r="DL117" i="2"/>
  <c r="DJ117" i="2"/>
  <c r="DH117" i="2"/>
  <c r="DA117" i="2"/>
  <c r="CZ117" i="2"/>
  <c r="CX117" i="2"/>
  <c r="F117" i="2"/>
  <c r="E117" i="2"/>
  <c r="D117" i="2"/>
  <c r="DN117" i="2" s="1"/>
  <c r="DN116" i="2"/>
  <c r="DJ116" i="2"/>
  <c r="DG116" i="2"/>
  <c r="DD116" i="2"/>
  <c r="CZ116" i="2"/>
  <c r="CW116" i="2"/>
  <c r="F116" i="2"/>
  <c r="DH116" i="2" s="1"/>
  <c r="E116" i="2"/>
  <c r="D116" i="2"/>
  <c r="DL116" i="2" s="1"/>
  <c r="DN115" i="2"/>
  <c r="DJ115" i="2"/>
  <c r="DG115" i="2"/>
  <c r="DD115" i="2"/>
  <c r="CZ115" i="2"/>
  <c r="CW115" i="2"/>
  <c r="F115" i="2"/>
  <c r="DH115" i="2" s="1"/>
  <c r="E115" i="2"/>
  <c r="D115" i="2"/>
  <c r="DL115" i="2" s="1"/>
  <c r="DN114" i="2"/>
  <c r="DJ114" i="2"/>
  <c r="DG114" i="2"/>
  <c r="DD114" i="2"/>
  <c r="CZ114" i="2"/>
  <c r="CW114" i="2"/>
  <c r="F114" i="2"/>
  <c r="DH114" i="2" s="1"/>
  <c r="E114" i="2"/>
  <c r="D114" i="2"/>
  <c r="DL114" i="2" s="1"/>
  <c r="DN113" i="2"/>
  <c r="DJ113" i="2"/>
  <c r="DG113" i="2"/>
  <c r="DD113" i="2"/>
  <c r="CZ113" i="2"/>
  <c r="CW113" i="2"/>
  <c r="F113" i="2"/>
  <c r="DH113" i="2" s="1"/>
  <c r="E113" i="2"/>
  <c r="D113" i="2"/>
  <c r="DL113" i="2" s="1"/>
  <c r="DN112" i="2"/>
  <c r="DJ112" i="2"/>
  <c r="DG112" i="2"/>
  <c r="DD112" i="2"/>
  <c r="CZ112" i="2"/>
  <c r="CW112" i="2"/>
  <c r="F112" i="2"/>
  <c r="DH112" i="2" s="1"/>
  <c r="E112" i="2"/>
  <c r="D112" i="2"/>
  <c r="DL112" i="2" s="1"/>
  <c r="DN111" i="2"/>
  <c r="DJ111" i="2"/>
  <c r="DG111" i="2"/>
  <c r="DD111" i="2"/>
  <c r="CZ111" i="2"/>
  <c r="CW111" i="2"/>
  <c r="F111" i="2"/>
  <c r="DH111" i="2" s="1"/>
  <c r="E111" i="2"/>
  <c r="D111" i="2"/>
  <c r="DL111" i="2" s="1"/>
  <c r="DN110" i="2"/>
  <c r="DJ110" i="2"/>
  <c r="DG110" i="2"/>
  <c r="DD110" i="2"/>
  <c r="CZ110" i="2"/>
  <c r="CW110" i="2"/>
  <c r="F110" i="2"/>
  <c r="DH110" i="2" s="1"/>
  <c r="E110" i="2"/>
  <c r="D110" i="2"/>
  <c r="DL110" i="2" s="1"/>
  <c r="DN109" i="2"/>
  <c r="DJ109" i="2"/>
  <c r="DG109" i="2"/>
  <c r="DD109" i="2"/>
  <c r="CZ109" i="2"/>
  <c r="CW109" i="2"/>
  <c r="F109" i="2"/>
  <c r="DH109" i="2" s="1"/>
  <c r="E109" i="2"/>
  <c r="D109" i="2"/>
  <c r="DL109" i="2" s="1"/>
  <c r="DN108" i="2"/>
  <c r="DJ108" i="2"/>
  <c r="DG108" i="2"/>
  <c r="DD108" i="2"/>
  <c r="CZ108" i="2"/>
  <c r="CW108" i="2"/>
  <c r="F108" i="2"/>
  <c r="DH108" i="2" s="1"/>
  <c r="E108" i="2"/>
  <c r="D108" i="2"/>
  <c r="DL108" i="2" s="1"/>
  <c r="DN107" i="2"/>
  <c r="DJ107" i="2"/>
  <c r="DG107" i="2"/>
  <c r="DD107" i="2"/>
  <c r="CZ107" i="2"/>
  <c r="CW107" i="2"/>
  <c r="F107" i="2"/>
  <c r="DH107" i="2" s="1"/>
  <c r="E107" i="2"/>
  <c r="D107" i="2"/>
  <c r="DL107" i="2" s="1"/>
  <c r="DN106" i="2"/>
  <c r="DJ106" i="2"/>
  <c r="DG106" i="2"/>
  <c r="DD106" i="2"/>
  <c r="CZ106" i="2"/>
  <c r="CW106" i="2"/>
  <c r="F106" i="2"/>
  <c r="DH106" i="2" s="1"/>
  <c r="E106" i="2"/>
  <c r="D106" i="2"/>
  <c r="DL106" i="2" s="1"/>
  <c r="DN105" i="2"/>
  <c r="DJ105" i="2"/>
  <c r="DG105" i="2"/>
  <c r="DD105" i="2"/>
  <c r="CZ105" i="2"/>
  <c r="CW105" i="2"/>
  <c r="F105" i="2"/>
  <c r="DH105" i="2" s="1"/>
  <c r="E105" i="2"/>
  <c r="D105" i="2"/>
  <c r="DL105" i="2" s="1"/>
  <c r="DN104" i="2"/>
  <c r="DJ104" i="2"/>
  <c r="DG104" i="2"/>
  <c r="DD104" i="2"/>
  <c r="CZ104" i="2"/>
  <c r="CW104" i="2"/>
  <c r="F104" i="2"/>
  <c r="DH104" i="2" s="1"/>
  <c r="E104" i="2"/>
  <c r="D104" i="2"/>
  <c r="DL104" i="2" s="1"/>
  <c r="DN103" i="2"/>
  <c r="DJ103" i="2"/>
  <c r="DG103" i="2"/>
  <c r="DD103" i="2"/>
  <c r="CZ103" i="2"/>
  <c r="CW103" i="2"/>
  <c r="F103" i="2"/>
  <c r="DH103" i="2" s="1"/>
  <c r="E103" i="2"/>
  <c r="D103" i="2"/>
  <c r="DL103" i="2" s="1"/>
  <c r="DN102" i="2"/>
  <c r="DJ102" i="2"/>
  <c r="DG102" i="2"/>
  <c r="DD102" i="2"/>
  <c r="CZ102" i="2"/>
  <c r="CW102" i="2"/>
  <c r="F102" i="2"/>
  <c r="DH102" i="2" s="1"/>
  <c r="E102" i="2"/>
  <c r="D102" i="2"/>
  <c r="DL102" i="2" s="1"/>
  <c r="DN101" i="2"/>
  <c r="DJ101" i="2"/>
  <c r="DG101" i="2"/>
  <c r="DD101" i="2"/>
  <c r="CZ101" i="2"/>
  <c r="CW101" i="2"/>
  <c r="F101" i="2"/>
  <c r="DH101" i="2" s="1"/>
  <c r="E101" i="2"/>
  <c r="D101" i="2"/>
  <c r="DL101" i="2" s="1"/>
  <c r="DN100" i="2"/>
  <c r="DJ100" i="2"/>
  <c r="DG100" i="2"/>
  <c r="DD100" i="2"/>
  <c r="CZ100" i="2"/>
  <c r="CW100" i="2"/>
  <c r="F100" i="2"/>
  <c r="DH100" i="2" s="1"/>
  <c r="E100" i="2"/>
  <c r="D100" i="2"/>
  <c r="DL100" i="2" s="1"/>
  <c r="DN99" i="2"/>
  <c r="DJ99" i="2"/>
  <c r="DG99" i="2"/>
  <c r="DD99" i="2"/>
  <c r="CZ99" i="2"/>
  <c r="CW99" i="2"/>
  <c r="F99" i="2"/>
  <c r="DH99" i="2" s="1"/>
  <c r="E99" i="2"/>
  <c r="D99" i="2"/>
  <c r="DL99" i="2" s="1"/>
  <c r="DI98" i="2"/>
  <c r="DG98" i="2"/>
  <c r="CX98" i="2"/>
  <c r="CW98" i="2"/>
  <c r="F98" i="2"/>
  <c r="DH98" i="2" s="1"/>
  <c r="E98" i="2"/>
  <c r="D98" i="2" s="1"/>
  <c r="DL97" i="2"/>
  <c r="DJ97" i="2"/>
  <c r="DH97" i="2"/>
  <c r="DA97" i="2"/>
  <c r="CZ97" i="2"/>
  <c r="CX97" i="2"/>
  <c r="F97" i="2"/>
  <c r="E97" i="2"/>
  <c r="D97" i="2"/>
  <c r="DN97" i="2" s="1"/>
  <c r="DN96" i="2"/>
  <c r="DJ96" i="2"/>
  <c r="DG96" i="2"/>
  <c r="DD96" i="2"/>
  <c r="CZ96" i="2"/>
  <c r="CW96" i="2"/>
  <c r="F96" i="2"/>
  <c r="DH96" i="2" s="1"/>
  <c r="E96" i="2"/>
  <c r="D96" i="2"/>
  <c r="DL96" i="2" s="1"/>
  <c r="DN95" i="2"/>
  <c r="DJ95" i="2"/>
  <c r="DG95" i="2"/>
  <c r="DD95" i="2"/>
  <c r="CZ95" i="2"/>
  <c r="CW95" i="2"/>
  <c r="F95" i="2"/>
  <c r="DH95" i="2" s="1"/>
  <c r="E95" i="2"/>
  <c r="D95" i="2"/>
  <c r="DL95" i="2" s="1"/>
  <c r="DN94" i="2"/>
  <c r="DJ94" i="2"/>
  <c r="DG94" i="2"/>
  <c r="DD94" i="2"/>
  <c r="CZ94" i="2"/>
  <c r="CW94" i="2"/>
  <c r="F94" i="2"/>
  <c r="DH94" i="2" s="1"/>
  <c r="E94" i="2"/>
  <c r="D94" i="2"/>
  <c r="DL94" i="2" s="1"/>
  <c r="DJ93" i="2"/>
  <c r="CZ93" i="2"/>
  <c r="F93" i="2"/>
  <c r="DH93" i="2" s="1"/>
  <c r="E93" i="2"/>
  <c r="D93" i="2" s="1"/>
  <c r="DC93" i="2" s="1"/>
  <c r="DL92" i="2"/>
  <c r="DJ92" i="2"/>
  <c r="DH92" i="2"/>
  <c r="DG92" i="2"/>
  <c r="DB92" i="2"/>
  <c r="CZ92" i="2"/>
  <c r="CX92" i="2"/>
  <c r="CW92" i="2"/>
  <c r="F92" i="2"/>
  <c r="E92" i="2"/>
  <c r="D92" i="2" s="1"/>
  <c r="DJ91" i="2"/>
  <c r="DH91" i="2"/>
  <c r="DG91" i="2"/>
  <c r="CZ91" i="2"/>
  <c r="CX91" i="2"/>
  <c r="CW91" i="2"/>
  <c r="F91" i="2"/>
  <c r="E91" i="2"/>
  <c r="D91" i="2" s="1"/>
  <c r="DL90" i="2"/>
  <c r="DJ90" i="2"/>
  <c r="DH90" i="2"/>
  <c r="DG90" i="2"/>
  <c r="DB90" i="2"/>
  <c r="CZ90" i="2"/>
  <c r="CX90" i="2"/>
  <c r="CW90" i="2"/>
  <c r="F90" i="2"/>
  <c r="E90" i="2"/>
  <c r="D90" i="2" s="1"/>
  <c r="DJ89" i="2"/>
  <c r="DH89" i="2"/>
  <c r="DG89" i="2"/>
  <c r="CZ89" i="2"/>
  <c r="CX89" i="2"/>
  <c r="CW89" i="2"/>
  <c r="F89" i="2"/>
  <c r="E89" i="2"/>
  <c r="D89" i="2" s="1"/>
  <c r="DL88" i="2"/>
  <c r="DJ88" i="2"/>
  <c r="DH88" i="2"/>
  <c r="DG88" i="2"/>
  <c r="DB88" i="2"/>
  <c r="CZ88" i="2"/>
  <c r="CX88" i="2"/>
  <c r="CW88" i="2"/>
  <c r="F88" i="2"/>
  <c r="E88" i="2"/>
  <c r="D88" i="2" s="1"/>
  <c r="D83" i="2"/>
  <c r="D82" i="2"/>
  <c r="DL78" i="2"/>
  <c r="DK78" i="2"/>
  <c r="DJ78" i="2"/>
  <c r="DI78" i="2"/>
  <c r="DH78" i="2"/>
  <c r="DG78" i="2"/>
  <c r="DB78" i="2"/>
  <c r="DA78" i="2"/>
  <c r="CZ78" i="2"/>
  <c r="CY78" i="2"/>
  <c r="CX78" i="2"/>
  <c r="CW78" i="2"/>
  <c r="K78" i="2"/>
  <c r="DL77" i="2"/>
  <c r="DK77" i="2"/>
  <c r="DJ77" i="2"/>
  <c r="DI77" i="2"/>
  <c r="DH77" i="2"/>
  <c r="DG77" i="2"/>
  <c r="DB77" i="2"/>
  <c r="DA77" i="2"/>
  <c r="CZ77" i="2"/>
  <c r="CY77" i="2"/>
  <c r="CX77" i="2"/>
  <c r="CW77" i="2"/>
  <c r="K77" i="2" s="1"/>
  <c r="DL76" i="2"/>
  <c r="DK76" i="2"/>
  <c r="DJ76" i="2"/>
  <c r="DI76" i="2"/>
  <c r="DH76" i="2"/>
  <c r="DG76" i="2"/>
  <c r="DB76" i="2"/>
  <c r="DA76" i="2"/>
  <c r="CZ76" i="2"/>
  <c r="CY76" i="2"/>
  <c r="CX76" i="2"/>
  <c r="K76" i="2" s="1"/>
  <c r="CW76" i="2"/>
  <c r="DL75" i="2"/>
  <c r="DK75" i="2"/>
  <c r="DJ75" i="2"/>
  <c r="DI75" i="2"/>
  <c r="DH75" i="2"/>
  <c r="DG75" i="2"/>
  <c r="DB75" i="2"/>
  <c r="DA75" i="2"/>
  <c r="CZ75" i="2"/>
  <c r="CY75" i="2"/>
  <c r="K75" i="2" s="1"/>
  <c r="CX75" i="2"/>
  <c r="CW75" i="2"/>
  <c r="DL74" i="2"/>
  <c r="DK74" i="2"/>
  <c r="DJ74" i="2"/>
  <c r="DI74" i="2"/>
  <c r="DH74" i="2"/>
  <c r="DG74" i="2"/>
  <c r="DB74" i="2"/>
  <c r="DA74" i="2"/>
  <c r="CZ74" i="2"/>
  <c r="CY74" i="2"/>
  <c r="CX74" i="2"/>
  <c r="CW74" i="2"/>
  <c r="K74" i="2"/>
  <c r="DL73" i="2"/>
  <c r="DK73" i="2"/>
  <c r="DJ73" i="2"/>
  <c r="DI73" i="2"/>
  <c r="DH73" i="2"/>
  <c r="DG73" i="2"/>
  <c r="DB73" i="2"/>
  <c r="DA73" i="2"/>
  <c r="CZ73" i="2"/>
  <c r="CY73" i="2"/>
  <c r="CX73" i="2"/>
  <c r="CW73" i="2"/>
  <c r="K73" i="2" s="1"/>
  <c r="DL72" i="2"/>
  <c r="DK72" i="2"/>
  <c r="DJ72" i="2"/>
  <c r="DI72" i="2"/>
  <c r="DH72" i="2"/>
  <c r="DG72" i="2"/>
  <c r="DB72" i="2"/>
  <c r="DA72" i="2"/>
  <c r="CZ72" i="2"/>
  <c r="CY72" i="2"/>
  <c r="CX72" i="2"/>
  <c r="CW72" i="2"/>
  <c r="DL71" i="2"/>
  <c r="DK71" i="2"/>
  <c r="DJ71" i="2"/>
  <c r="DI71" i="2"/>
  <c r="DH71" i="2"/>
  <c r="DG71" i="2"/>
  <c r="DB71" i="2"/>
  <c r="DA71" i="2"/>
  <c r="CZ71" i="2"/>
  <c r="CY71" i="2"/>
  <c r="K71" i="2" s="1"/>
  <c r="CX71" i="2"/>
  <c r="CW71" i="2"/>
  <c r="DL70" i="2"/>
  <c r="DK70" i="2"/>
  <c r="DJ70" i="2"/>
  <c r="DI70" i="2"/>
  <c r="DH70" i="2"/>
  <c r="DG70" i="2"/>
  <c r="DB70" i="2"/>
  <c r="DA70" i="2"/>
  <c r="CZ70" i="2"/>
  <c r="CY70" i="2"/>
  <c r="CX70" i="2"/>
  <c r="CW70" i="2"/>
  <c r="K70" i="2"/>
  <c r="DL69" i="2"/>
  <c r="DK69" i="2"/>
  <c r="DJ69" i="2"/>
  <c r="DI69" i="2"/>
  <c r="DH69" i="2"/>
  <c r="DG69" i="2"/>
  <c r="DB69" i="2"/>
  <c r="DA69" i="2"/>
  <c r="CZ69" i="2"/>
  <c r="CY69" i="2"/>
  <c r="CX69" i="2"/>
  <c r="CW69" i="2"/>
  <c r="K69" i="2" s="1"/>
  <c r="DL68" i="2"/>
  <c r="DK68" i="2"/>
  <c r="DJ68" i="2"/>
  <c r="DI68" i="2"/>
  <c r="DH68" i="2"/>
  <c r="DG68" i="2"/>
  <c r="DB68" i="2"/>
  <c r="DA68" i="2"/>
  <c r="CZ68" i="2"/>
  <c r="CY68" i="2"/>
  <c r="CX68" i="2"/>
  <c r="CW68" i="2"/>
  <c r="K68" i="2" s="1"/>
  <c r="DL67" i="2"/>
  <c r="DK67" i="2"/>
  <c r="DJ67" i="2"/>
  <c r="DI67" i="2"/>
  <c r="DH67" i="2"/>
  <c r="DG67" i="2"/>
  <c r="DB67" i="2"/>
  <c r="DA67" i="2"/>
  <c r="CZ67" i="2"/>
  <c r="CY67" i="2"/>
  <c r="K67" i="2" s="1"/>
  <c r="CX67" i="2"/>
  <c r="CW67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DJ63" i="2"/>
  <c r="DG63" i="2"/>
  <c r="CZ63" i="2"/>
  <c r="CW63" i="2"/>
  <c r="F63" i="2"/>
  <c r="DH63" i="2" s="1"/>
  <c r="E63" i="2"/>
  <c r="DJ62" i="2"/>
  <c r="DG62" i="2"/>
  <c r="CZ62" i="2"/>
  <c r="CX62" i="2"/>
  <c r="CW62" i="2"/>
  <c r="F62" i="2"/>
  <c r="DH62" i="2" s="1"/>
  <c r="E62" i="2"/>
  <c r="E64" i="2" s="1"/>
  <c r="DJ61" i="2"/>
  <c r="DG61" i="2"/>
  <c r="CZ61" i="2"/>
  <c r="CY61" i="2"/>
  <c r="CW61" i="2"/>
  <c r="F61" i="2"/>
  <c r="E61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DJ59" i="2"/>
  <c r="DI59" i="2"/>
  <c r="DG59" i="2"/>
  <c r="CZ59" i="2"/>
  <c r="CW59" i="2"/>
  <c r="F59" i="2"/>
  <c r="CX59" i="2" s="1"/>
  <c r="E59" i="2"/>
  <c r="D59" i="2"/>
  <c r="DJ58" i="2"/>
  <c r="DG58" i="2"/>
  <c r="CZ58" i="2"/>
  <c r="CX58" i="2"/>
  <c r="CW58" i="2"/>
  <c r="F58" i="2"/>
  <c r="DI58" i="2" s="1"/>
  <c r="E58" i="2"/>
  <c r="DJ57" i="2"/>
  <c r="DI57" i="2"/>
  <c r="DG57" i="2"/>
  <c r="CZ57" i="2"/>
  <c r="CW57" i="2"/>
  <c r="F57" i="2"/>
  <c r="CX57" i="2" s="1"/>
  <c r="E57" i="2"/>
  <c r="D57" i="2"/>
  <c r="DN57" i="2" s="1"/>
  <c r="DJ56" i="2"/>
  <c r="DG56" i="2"/>
  <c r="CZ56" i="2"/>
  <c r="CX56" i="2"/>
  <c r="CW56" i="2"/>
  <c r="F56" i="2"/>
  <c r="DI56" i="2" s="1"/>
  <c r="E56" i="2"/>
  <c r="DJ55" i="2"/>
  <c r="DI55" i="2"/>
  <c r="DG55" i="2"/>
  <c r="CZ55" i="2"/>
  <c r="CW55" i="2"/>
  <c r="F55" i="2"/>
  <c r="CX55" i="2" s="1"/>
  <c r="E55" i="2"/>
  <c r="D55" i="2"/>
  <c r="DN55" i="2" s="1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DK53" i="2"/>
  <c r="DJ53" i="2"/>
  <c r="DG53" i="2"/>
  <c r="DB53" i="2"/>
  <c r="CZ53" i="2"/>
  <c r="CX53" i="2"/>
  <c r="CW53" i="2"/>
  <c r="F53" i="2"/>
  <c r="DH53" i="2" s="1"/>
  <c r="E53" i="2"/>
  <c r="D53" i="2"/>
  <c r="DA53" i="2" s="1"/>
  <c r="DJ52" i="2"/>
  <c r="DG52" i="2"/>
  <c r="CZ52" i="2"/>
  <c r="CW52" i="2"/>
  <c r="F52" i="2"/>
  <c r="DI52" i="2" s="1"/>
  <c r="E52" i="2"/>
  <c r="DK51" i="2"/>
  <c r="DJ51" i="2"/>
  <c r="DG51" i="2"/>
  <c r="DB51" i="2"/>
  <c r="CZ51" i="2"/>
  <c r="CX51" i="2"/>
  <c r="CW51" i="2"/>
  <c r="F51" i="2"/>
  <c r="DH51" i="2" s="1"/>
  <c r="E51" i="2"/>
  <c r="D51" i="2"/>
  <c r="DA51" i="2" s="1"/>
  <c r="DJ50" i="2"/>
  <c r="DG50" i="2"/>
  <c r="CZ50" i="2"/>
  <c r="CW50" i="2"/>
  <c r="F50" i="2"/>
  <c r="E50" i="2"/>
  <c r="DK49" i="2"/>
  <c r="DJ49" i="2"/>
  <c r="DG49" i="2"/>
  <c r="DB49" i="2"/>
  <c r="CZ49" i="2"/>
  <c r="CX49" i="2"/>
  <c r="CW49" i="2"/>
  <c r="F49" i="2"/>
  <c r="DH49" i="2" s="1"/>
  <c r="E49" i="2"/>
  <c r="D49" i="2"/>
  <c r="DA49" i="2" s="1"/>
  <c r="DJ48" i="2"/>
  <c r="DG48" i="2"/>
  <c r="CZ48" i="2"/>
  <c r="CW48" i="2"/>
  <c r="F48" i="2"/>
  <c r="DI48" i="2" s="1"/>
  <c r="E48" i="2"/>
  <c r="E54" i="2" s="1"/>
  <c r="DK47" i="2"/>
  <c r="DJ47" i="2"/>
  <c r="DG47" i="2"/>
  <c r="DB47" i="2"/>
  <c r="CZ47" i="2"/>
  <c r="CX47" i="2"/>
  <c r="CW47" i="2"/>
  <c r="F47" i="2"/>
  <c r="DH47" i="2" s="1"/>
  <c r="E47" i="2"/>
  <c r="D47" i="2"/>
  <c r="DA47" i="2" s="1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F46" i="2" s="1"/>
  <c r="S46" i="2"/>
  <c r="E46" i="2" s="1"/>
  <c r="D46" i="2"/>
  <c r="DG45" i="2"/>
  <c r="CW45" i="2"/>
  <c r="F45" i="2"/>
  <c r="DH45" i="2" s="1"/>
  <c r="E45" i="2"/>
  <c r="D45" i="2"/>
  <c r="DO45" i="2" s="1"/>
  <c r="DJ44" i="2"/>
  <c r="DG44" i="2"/>
  <c r="DD44" i="2"/>
  <c r="CZ44" i="2"/>
  <c r="CW44" i="2"/>
  <c r="F44" i="2"/>
  <c r="DI44" i="2" s="1"/>
  <c r="E44" i="2"/>
  <c r="D44" i="2"/>
  <c r="DO44" i="2" s="1"/>
  <c r="CY43" i="2"/>
  <c r="F43" i="2"/>
  <c r="DH43" i="2" s="1"/>
  <c r="E43" i="2"/>
  <c r="D43" i="2" s="1"/>
  <c r="DH42" i="2"/>
  <c r="DG42" i="2"/>
  <c r="CX42" i="2"/>
  <c r="CW42" i="2"/>
  <c r="F42" i="2"/>
  <c r="DI42" i="2" s="1"/>
  <c r="E42" i="2"/>
  <c r="D42" i="2" s="1"/>
  <c r="DM41" i="2"/>
  <c r="DJ41" i="2"/>
  <c r="DI41" i="2"/>
  <c r="DG41" i="2"/>
  <c r="DD41" i="2"/>
  <c r="CZ41" i="2"/>
  <c r="CW41" i="2"/>
  <c r="F41" i="2"/>
  <c r="CX41" i="2" s="1"/>
  <c r="E41" i="2"/>
  <c r="D41" i="2"/>
  <c r="DO41" i="2" s="1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DJ35" i="2"/>
  <c r="DG35" i="2"/>
  <c r="CZ35" i="2"/>
  <c r="CW35" i="2"/>
  <c r="F35" i="2"/>
  <c r="CY35" i="2" s="1"/>
  <c r="E35" i="2"/>
  <c r="D35" i="2" s="1"/>
  <c r="DJ34" i="2"/>
  <c r="DG34" i="2"/>
  <c r="CZ34" i="2"/>
  <c r="CW34" i="2"/>
  <c r="F34" i="2"/>
  <c r="CY34" i="2" s="1"/>
  <c r="E34" i="2"/>
  <c r="D34" i="2" s="1"/>
  <c r="DJ33" i="2"/>
  <c r="DG33" i="2"/>
  <c r="CZ33" i="2"/>
  <c r="CW33" i="2"/>
  <c r="F33" i="2"/>
  <c r="CY33" i="2" s="1"/>
  <c r="E33" i="2"/>
  <c r="D33" i="2" s="1"/>
  <c r="DJ32" i="2"/>
  <c r="DG32" i="2"/>
  <c r="CZ32" i="2"/>
  <c r="CW32" i="2"/>
  <c r="F32" i="2"/>
  <c r="DI32" i="2" s="1"/>
  <c r="E32" i="2"/>
  <c r="D32" i="2" s="1"/>
  <c r="DJ31" i="2"/>
  <c r="DG31" i="2"/>
  <c r="CZ31" i="2"/>
  <c r="CW31" i="2"/>
  <c r="F31" i="2"/>
  <c r="DH31" i="2" s="1"/>
  <c r="E31" i="2"/>
  <c r="D31" i="2" s="1"/>
  <c r="DJ30" i="2"/>
  <c r="DG30" i="2"/>
  <c r="CZ30" i="2"/>
  <c r="CW30" i="2"/>
  <c r="F30" i="2"/>
  <c r="DH30" i="2" s="1"/>
  <c r="E30" i="2"/>
  <c r="D30" i="2" s="1"/>
  <c r="DJ29" i="2"/>
  <c r="DG29" i="2"/>
  <c r="CZ29" i="2"/>
  <c r="CW29" i="2"/>
  <c r="F29" i="2"/>
  <c r="DH29" i="2" s="1"/>
  <c r="E29" i="2"/>
  <c r="D29" i="2" s="1"/>
  <c r="DJ28" i="2"/>
  <c r="DG28" i="2"/>
  <c r="CZ28" i="2"/>
  <c r="CW28" i="2"/>
  <c r="F28" i="2"/>
  <c r="DI28" i="2" s="1"/>
  <c r="E28" i="2"/>
  <c r="D28" i="2" s="1"/>
  <c r="DJ27" i="2"/>
  <c r="DG27" i="2"/>
  <c r="CZ27" i="2"/>
  <c r="CW27" i="2"/>
  <c r="F27" i="2"/>
  <c r="DI27" i="2" s="1"/>
  <c r="E27" i="2"/>
  <c r="D27" i="2" s="1"/>
  <c r="DJ26" i="2"/>
  <c r="DG26" i="2"/>
  <c r="CZ26" i="2"/>
  <c r="CW26" i="2"/>
  <c r="F26" i="2"/>
  <c r="DH26" i="2" s="1"/>
  <c r="E26" i="2"/>
  <c r="D26" i="2" s="1"/>
  <c r="DJ25" i="2"/>
  <c r="DG25" i="2"/>
  <c r="CZ25" i="2"/>
  <c r="CW25" i="2"/>
  <c r="F25" i="2"/>
  <c r="DH25" i="2" s="1"/>
  <c r="E25" i="2"/>
  <c r="D25" i="2" s="1"/>
  <c r="DJ24" i="2"/>
  <c r="DG24" i="2"/>
  <c r="CZ24" i="2"/>
  <c r="CW24" i="2"/>
  <c r="F24" i="2"/>
  <c r="DI24" i="2" s="1"/>
  <c r="E24" i="2"/>
  <c r="D24" i="2" s="1"/>
  <c r="DJ23" i="2"/>
  <c r="DG23" i="2"/>
  <c r="CZ23" i="2"/>
  <c r="CW23" i="2"/>
  <c r="F23" i="2"/>
  <c r="CY23" i="2" s="1"/>
  <c r="E23" i="2"/>
  <c r="D23" i="2" s="1"/>
  <c r="DJ22" i="2"/>
  <c r="DG22" i="2"/>
  <c r="CZ22" i="2"/>
  <c r="CW22" i="2"/>
  <c r="F22" i="2"/>
  <c r="DI22" i="2" s="1"/>
  <c r="E22" i="2"/>
  <c r="D22" i="2" s="1"/>
  <c r="DJ21" i="2"/>
  <c r="DG21" i="2"/>
  <c r="CZ21" i="2"/>
  <c r="CW21" i="2"/>
  <c r="F21" i="2"/>
  <c r="DH21" i="2" s="1"/>
  <c r="E21" i="2"/>
  <c r="D21" i="2" s="1"/>
  <c r="DJ20" i="2"/>
  <c r="DG20" i="2"/>
  <c r="CZ20" i="2"/>
  <c r="CW20" i="2"/>
  <c r="F20" i="2"/>
  <c r="DH20" i="2" s="1"/>
  <c r="E20" i="2"/>
  <c r="D20" i="2" s="1"/>
  <c r="DJ19" i="2"/>
  <c r="DG19" i="2"/>
  <c r="CZ19" i="2"/>
  <c r="CW19" i="2"/>
  <c r="F19" i="2"/>
  <c r="F36" i="2" s="1"/>
  <c r="E19" i="2"/>
  <c r="D19" i="2" s="1"/>
  <c r="DJ15" i="2"/>
  <c r="DI15" i="2"/>
  <c r="DG15" i="2"/>
  <c r="CZ15" i="2"/>
  <c r="CX15" i="2"/>
  <c r="CW15" i="2"/>
  <c r="F15" i="2"/>
  <c r="DH15" i="2" s="1"/>
  <c r="E15" i="2"/>
  <c r="D15" i="2"/>
  <c r="DL15" i="2" s="1"/>
  <c r="DJ14" i="2"/>
  <c r="DG14" i="2"/>
  <c r="CZ14" i="2"/>
  <c r="CW14" i="2"/>
  <c r="F14" i="2"/>
  <c r="CX14" i="2" s="1"/>
  <c r="E14" i="2"/>
  <c r="D14" i="2" s="1"/>
  <c r="DJ13" i="2"/>
  <c r="DI13" i="2"/>
  <c r="DG13" i="2"/>
  <c r="CZ13" i="2"/>
  <c r="CX13" i="2"/>
  <c r="CW13" i="2"/>
  <c r="F13" i="2"/>
  <c r="DH13" i="2" s="1"/>
  <c r="E13" i="2"/>
  <c r="D13" i="2"/>
  <c r="DL13" i="2" s="1"/>
  <c r="DJ12" i="2"/>
  <c r="DG12" i="2"/>
  <c r="CZ12" i="2"/>
  <c r="CW12" i="2"/>
  <c r="F12" i="2"/>
  <c r="CY12" i="2" s="1"/>
  <c r="E12" i="2"/>
  <c r="D12" i="2" s="1"/>
  <c r="A5" i="2"/>
  <c r="A4" i="2"/>
  <c r="A3" i="2"/>
  <c r="A2" i="2"/>
  <c r="D36" i="2" l="1"/>
  <c r="DL19" i="2"/>
  <c r="DB19" i="2"/>
  <c r="DO19" i="2"/>
  <c r="DE19" i="2"/>
  <c r="DM19" i="2"/>
  <c r="DC19" i="2"/>
  <c r="DN19" i="2"/>
  <c r="DD19" i="2"/>
  <c r="DL23" i="2"/>
  <c r="DB23" i="2"/>
  <c r="DE23" i="2"/>
  <c r="DO23" i="2"/>
  <c r="DN23" i="2"/>
  <c r="DD23" i="2"/>
  <c r="DM23" i="2"/>
  <c r="DC23" i="2"/>
  <c r="DL27" i="2"/>
  <c r="DB27" i="2"/>
  <c r="DE27" i="2"/>
  <c r="DO27" i="2"/>
  <c r="DM27" i="2"/>
  <c r="DC27" i="2"/>
  <c r="DN27" i="2"/>
  <c r="DD27" i="2"/>
  <c r="DN14" i="2"/>
  <c r="DE14" i="2"/>
  <c r="DA14" i="2"/>
  <c r="DL14" i="2"/>
  <c r="DC14" i="2"/>
  <c r="DO14" i="2"/>
  <c r="DK14" i="2"/>
  <c r="DB14" i="2"/>
  <c r="DM14" i="2"/>
  <c r="DD14" i="2"/>
  <c r="DL21" i="2"/>
  <c r="DB21" i="2"/>
  <c r="DE21" i="2"/>
  <c r="DO21" i="2"/>
  <c r="DN21" i="2"/>
  <c r="DD21" i="2"/>
  <c r="DM21" i="2"/>
  <c r="DC21" i="2"/>
  <c r="DL25" i="2"/>
  <c r="DB25" i="2"/>
  <c r="DO25" i="2"/>
  <c r="DE25" i="2"/>
  <c r="DD25" i="2"/>
  <c r="DM25" i="2"/>
  <c r="DC25" i="2"/>
  <c r="DN25" i="2"/>
  <c r="DL29" i="2"/>
  <c r="DB29" i="2"/>
  <c r="DO29" i="2"/>
  <c r="DE29" i="2"/>
  <c r="DD29" i="2"/>
  <c r="DM29" i="2"/>
  <c r="DC29" i="2"/>
  <c r="DN29" i="2"/>
  <c r="DL31" i="2"/>
  <c r="DB31" i="2"/>
  <c r="DO31" i="2"/>
  <c r="DE31" i="2"/>
  <c r="DN31" i="2"/>
  <c r="DD31" i="2"/>
  <c r="DM31" i="2"/>
  <c r="DC31" i="2"/>
  <c r="DL33" i="2"/>
  <c r="DB33" i="2"/>
  <c r="DN33" i="2"/>
  <c r="DD33" i="2"/>
  <c r="DO33" i="2"/>
  <c r="DE33" i="2"/>
  <c r="DM33" i="2"/>
  <c r="DC33" i="2"/>
  <c r="DL35" i="2"/>
  <c r="DB35" i="2"/>
  <c r="DD35" i="2"/>
  <c r="DO35" i="2"/>
  <c r="DE35" i="2"/>
  <c r="DN35" i="2"/>
  <c r="DM35" i="2"/>
  <c r="DC35" i="2"/>
  <c r="DO42" i="2"/>
  <c r="DK42" i="2"/>
  <c r="DE42" i="2"/>
  <c r="DA42" i="2"/>
  <c r="DC42" i="2"/>
  <c r="DN42" i="2"/>
  <c r="DD42" i="2"/>
  <c r="DL42" i="2"/>
  <c r="DB42" i="2"/>
  <c r="DM42" i="2"/>
  <c r="DN12" i="2"/>
  <c r="DE12" i="2"/>
  <c r="DA12" i="2"/>
  <c r="DD12" i="2"/>
  <c r="DL12" i="2"/>
  <c r="DC12" i="2"/>
  <c r="DO12" i="2"/>
  <c r="DK12" i="2"/>
  <c r="DB12" i="2"/>
  <c r="DM12" i="2"/>
  <c r="DL20" i="2"/>
  <c r="DB20" i="2"/>
  <c r="DO20" i="2"/>
  <c r="DN20" i="2"/>
  <c r="DD20" i="2"/>
  <c r="DE20" i="2"/>
  <c r="DM20" i="2"/>
  <c r="DC20" i="2"/>
  <c r="DL22" i="2"/>
  <c r="DB22" i="2"/>
  <c r="DN22" i="2"/>
  <c r="DD22" i="2"/>
  <c r="DM22" i="2"/>
  <c r="DC22" i="2"/>
  <c r="DO22" i="2"/>
  <c r="DE22" i="2"/>
  <c r="DL24" i="2"/>
  <c r="DB24" i="2"/>
  <c r="DO24" i="2"/>
  <c r="DE24" i="2"/>
  <c r="DN24" i="2"/>
  <c r="DD24" i="2"/>
  <c r="DM24" i="2"/>
  <c r="DC24" i="2"/>
  <c r="DL26" i="2"/>
  <c r="DB26" i="2"/>
  <c r="DO26" i="2"/>
  <c r="DN26" i="2"/>
  <c r="DD26" i="2"/>
  <c r="DE26" i="2"/>
  <c r="DM26" i="2"/>
  <c r="DC26" i="2"/>
  <c r="DL28" i="2"/>
  <c r="DB28" i="2"/>
  <c r="DO28" i="2"/>
  <c r="DE28" i="2"/>
  <c r="DM28" i="2"/>
  <c r="DC28" i="2"/>
  <c r="DN28" i="2"/>
  <c r="DD28" i="2"/>
  <c r="DL30" i="2"/>
  <c r="DB30" i="2"/>
  <c r="DE30" i="2"/>
  <c r="DN30" i="2"/>
  <c r="DD30" i="2"/>
  <c r="DO30" i="2"/>
  <c r="DM30" i="2"/>
  <c r="DC30" i="2"/>
  <c r="DL32" i="2"/>
  <c r="DB32" i="2"/>
  <c r="DN32" i="2"/>
  <c r="DD32" i="2"/>
  <c r="DO32" i="2"/>
  <c r="DE32" i="2"/>
  <c r="DM32" i="2"/>
  <c r="DC32" i="2"/>
  <c r="DL34" i="2"/>
  <c r="DB34" i="2"/>
  <c r="DN34" i="2"/>
  <c r="DD34" i="2"/>
  <c r="DO34" i="2"/>
  <c r="DE34" i="2"/>
  <c r="DM34" i="2"/>
  <c r="DC34" i="2"/>
  <c r="DM43" i="2"/>
  <c r="DB43" i="2"/>
  <c r="DL43" i="2"/>
  <c r="DE43" i="2"/>
  <c r="DA43" i="2"/>
  <c r="DK43" i="2"/>
  <c r="DN43" i="2"/>
  <c r="DC43" i="2"/>
  <c r="DO43" i="2"/>
  <c r="DD43" i="2"/>
  <c r="DA13" i="2"/>
  <c r="DE13" i="2"/>
  <c r="DN13" i="2"/>
  <c r="CY14" i="2"/>
  <c r="AY14" i="2" s="1"/>
  <c r="DH14" i="2"/>
  <c r="CY20" i="2"/>
  <c r="DI20" i="2"/>
  <c r="CY21" i="2"/>
  <c r="DI21" i="2"/>
  <c r="DI23" i="2"/>
  <c r="CY25" i="2"/>
  <c r="DI25" i="2"/>
  <c r="CY26" i="2"/>
  <c r="DI26" i="2"/>
  <c r="CY27" i="2"/>
  <c r="CY28" i="2"/>
  <c r="CY29" i="2"/>
  <c r="DI29" i="2"/>
  <c r="CY30" i="2"/>
  <c r="DI30" i="2"/>
  <c r="CY31" i="2"/>
  <c r="DI31" i="2"/>
  <c r="DI33" i="2"/>
  <c r="DI35" i="2"/>
  <c r="D50" i="2"/>
  <c r="CX50" i="2"/>
  <c r="DH52" i="2"/>
  <c r="DO59" i="2"/>
  <c r="DK59" i="2"/>
  <c r="DB59" i="2"/>
  <c r="DL59" i="2"/>
  <c r="DC59" i="2"/>
  <c r="DN91" i="2"/>
  <c r="DD91" i="2"/>
  <c r="DM91" i="2"/>
  <c r="DI91" i="2"/>
  <c r="DC91" i="2"/>
  <c r="CY91" i="2"/>
  <c r="AX91" i="2" s="1"/>
  <c r="DK91" i="2"/>
  <c r="DA91" i="2"/>
  <c r="DI12" i="2"/>
  <c r="DI14" i="2"/>
  <c r="CX12" i="2"/>
  <c r="DD13" i="2"/>
  <c r="DM13" i="2"/>
  <c r="DD15" i="2"/>
  <c r="DM15" i="2"/>
  <c r="CX19" i="2"/>
  <c r="DH19" i="2"/>
  <c r="CX20" i="2"/>
  <c r="CX21" i="2"/>
  <c r="CX22" i="2"/>
  <c r="AY22" i="2" s="1"/>
  <c r="DH22" i="2"/>
  <c r="CX23" i="2"/>
  <c r="DH23" i="2"/>
  <c r="CX24" i="2"/>
  <c r="AY24" i="2" s="1"/>
  <c r="DH24" i="2"/>
  <c r="CX25" i="2"/>
  <c r="CX26" i="2"/>
  <c r="CX27" i="2"/>
  <c r="AY27" i="2" s="1"/>
  <c r="DH27" i="2"/>
  <c r="CX28" i="2"/>
  <c r="DH28" i="2"/>
  <c r="CX29" i="2"/>
  <c r="AY29" i="2" s="1"/>
  <c r="CX30" i="2"/>
  <c r="CX31" i="2"/>
  <c r="CX32" i="2"/>
  <c r="DH32" i="2"/>
  <c r="CX33" i="2"/>
  <c r="DH33" i="2"/>
  <c r="CX34" i="2"/>
  <c r="AY34" i="2" s="1"/>
  <c r="DH34" i="2"/>
  <c r="CX35" i="2"/>
  <c r="DH35" i="2"/>
  <c r="E36" i="2"/>
  <c r="CY41" i="2"/>
  <c r="AY41" i="2" s="1"/>
  <c r="DC41" i="2"/>
  <c r="DH41" i="2"/>
  <c r="DL41" i="2"/>
  <c r="CX43" i="2"/>
  <c r="AY43" i="2" s="1"/>
  <c r="DI43" i="2"/>
  <c r="CY44" i="2"/>
  <c r="DC44" i="2"/>
  <c r="DH44" i="2"/>
  <c r="DE45" i="2"/>
  <c r="CY48" i="2"/>
  <c r="CY50" i="2"/>
  <c r="CY52" i="2"/>
  <c r="F54" i="2"/>
  <c r="DD55" i="2"/>
  <c r="DH56" i="2"/>
  <c r="DD57" i="2"/>
  <c r="AY57" i="2" s="1"/>
  <c r="DH58" i="2"/>
  <c r="DD59" i="2"/>
  <c r="F60" i="2"/>
  <c r="CY63" i="2"/>
  <c r="DL98" i="2"/>
  <c r="DA98" i="2"/>
  <c r="AX98" i="2" s="1"/>
  <c r="DK98" i="2"/>
  <c r="DD98" i="2"/>
  <c r="CY98" i="2"/>
  <c r="DM98" i="2"/>
  <c r="DB98" i="2"/>
  <c r="DC98" i="2"/>
  <c r="DL119" i="2"/>
  <c r="DA119" i="2"/>
  <c r="DK119" i="2"/>
  <c r="DD119" i="2"/>
  <c r="DM119" i="2"/>
  <c r="DI119" i="2"/>
  <c r="DB119" i="2"/>
  <c r="DC119" i="2"/>
  <c r="D141" i="2"/>
  <c r="DA147" i="2"/>
  <c r="DM149" i="2"/>
  <c r="DC149" i="2"/>
  <c r="DL149" i="2"/>
  <c r="DK149" i="2"/>
  <c r="DD149" i="2"/>
  <c r="DN149" i="2"/>
  <c r="DA149" i="2"/>
  <c r="DM151" i="2"/>
  <c r="DC151" i="2"/>
  <c r="DN151" i="2"/>
  <c r="DD151" i="2"/>
  <c r="DK151" i="2"/>
  <c r="DB151" i="2"/>
  <c r="DA151" i="2"/>
  <c r="DL151" i="2"/>
  <c r="DM152" i="2"/>
  <c r="DC152" i="2"/>
  <c r="DN152" i="2"/>
  <c r="DD152" i="2"/>
  <c r="DA152" i="2"/>
  <c r="DK152" i="2"/>
  <c r="DB152" i="2"/>
  <c r="DK175" i="2"/>
  <c r="DC175" i="2"/>
  <c r="CX175" i="2"/>
  <c r="DJ175" i="2"/>
  <c r="DA175" i="2"/>
  <c r="DM175" i="2"/>
  <c r="DH175" i="2"/>
  <c r="CY175" i="2"/>
  <c r="DI175" i="2"/>
  <c r="CZ175" i="2"/>
  <c r="DL192" i="2"/>
  <c r="DH192" i="2"/>
  <c r="CZ192" i="2"/>
  <c r="DK192" i="2"/>
  <c r="DC192" i="2"/>
  <c r="CY192" i="2"/>
  <c r="DM192" i="2"/>
  <c r="DI192" i="2"/>
  <c r="DA192" i="2"/>
  <c r="DJ192" i="2"/>
  <c r="CX192" i="2"/>
  <c r="DK201" i="2"/>
  <c r="DJ201" i="2"/>
  <c r="CX201" i="2"/>
  <c r="AH201" i="2" s="1"/>
  <c r="CZ201" i="2"/>
  <c r="DH12" i="2"/>
  <c r="CY19" i="2"/>
  <c r="DI19" i="2"/>
  <c r="CY22" i="2"/>
  <c r="CY24" i="2"/>
  <c r="CY32" i="2"/>
  <c r="DI34" i="2"/>
  <c r="DM45" i="2"/>
  <c r="DC45" i="2"/>
  <c r="DN45" i="2"/>
  <c r="DD45" i="2"/>
  <c r="DN89" i="2"/>
  <c r="DD89" i="2"/>
  <c r="DM89" i="2"/>
  <c r="DI89" i="2"/>
  <c r="DC89" i="2"/>
  <c r="CY89" i="2"/>
  <c r="DK89" i="2"/>
  <c r="DA89" i="2"/>
  <c r="AX89" i="2" s="1"/>
  <c r="DM154" i="2"/>
  <c r="DC154" i="2"/>
  <c r="DN154" i="2"/>
  <c r="DD154" i="2"/>
  <c r="DL154" i="2"/>
  <c r="DK154" i="2"/>
  <c r="DB154" i="2"/>
  <c r="DL194" i="2"/>
  <c r="DH194" i="2"/>
  <c r="CZ194" i="2"/>
  <c r="DK194" i="2"/>
  <c r="DC194" i="2"/>
  <c r="CY194" i="2"/>
  <c r="DM194" i="2"/>
  <c r="DI194" i="2"/>
  <c r="DA194" i="2"/>
  <c r="DJ194" i="2"/>
  <c r="CX194" i="2"/>
  <c r="AX194" i="2" s="1"/>
  <c r="DO15" i="2"/>
  <c r="DA41" i="2"/>
  <c r="DE41" i="2"/>
  <c r="DN41" i="2"/>
  <c r="CY42" i="2"/>
  <c r="AY42" i="2" s="1"/>
  <c r="DM44" i="2"/>
  <c r="DN44" i="2"/>
  <c r="DA44" i="2"/>
  <c r="DE44" i="2"/>
  <c r="DK44" i="2"/>
  <c r="DA45" i="2"/>
  <c r="DK45" i="2"/>
  <c r="DL47" i="2"/>
  <c r="DC47" i="2"/>
  <c r="DM47" i="2"/>
  <c r="DD47" i="2"/>
  <c r="DE47" i="2"/>
  <c r="DN47" i="2"/>
  <c r="DL49" i="2"/>
  <c r="DC49" i="2"/>
  <c r="DM49" i="2"/>
  <c r="DD49" i="2"/>
  <c r="DE49" i="2"/>
  <c r="DN49" i="2"/>
  <c r="DI50" i="2"/>
  <c r="DL51" i="2"/>
  <c r="DC51" i="2"/>
  <c r="DM51" i="2"/>
  <c r="DD51" i="2"/>
  <c r="AY51" i="2" s="1"/>
  <c r="DE51" i="2"/>
  <c r="DN51" i="2"/>
  <c r="DL53" i="2"/>
  <c r="DC53" i="2"/>
  <c r="AY53" i="2" s="1"/>
  <c r="DM53" i="2"/>
  <c r="DD53" i="2"/>
  <c r="DE53" i="2"/>
  <c r="DN53" i="2"/>
  <c r="DN59" i="2"/>
  <c r="F64" i="2"/>
  <c r="D64" i="2" s="1"/>
  <c r="D61" i="2"/>
  <c r="CX61" i="2"/>
  <c r="DH61" i="2"/>
  <c r="D63" i="2"/>
  <c r="DI63" i="2"/>
  <c r="CX63" i="2"/>
  <c r="DB89" i="2"/>
  <c r="DL89" i="2"/>
  <c r="DB91" i="2"/>
  <c r="DL91" i="2"/>
  <c r="DN118" i="2"/>
  <c r="DD118" i="2"/>
  <c r="DM118" i="2"/>
  <c r="DI118" i="2"/>
  <c r="DC118" i="2"/>
  <c r="CY118" i="2"/>
  <c r="DK118" i="2"/>
  <c r="DA118" i="2"/>
  <c r="AX118" i="2" s="1"/>
  <c r="CY119" i="2"/>
  <c r="DN119" i="2"/>
  <c r="DL123" i="2"/>
  <c r="DA123" i="2"/>
  <c r="DK123" i="2"/>
  <c r="DD123" i="2"/>
  <c r="DM123" i="2"/>
  <c r="DI123" i="2"/>
  <c r="DB123" i="2"/>
  <c r="DC123" i="2"/>
  <c r="DM147" i="2"/>
  <c r="DC147" i="2"/>
  <c r="DL147" i="2"/>
  <c r="DB147" i="2"/>
  <c r="DN147" i="2"/>
  <c r="DD147" i="2"/>
  <c r="DM150" i="2"/>
  <c r="DC150" i="2"/>
  <c r="DN150" i="2"/>
  <c r="DL150" i="2"/>
  <c r="DK150" i="2"/>
  <c r="DD150" i="2"/>
  <c r="DA150" i="2"/>
  <c r="DA154" i="2"/>
  <c r="DK163" i="2"/>
  <c r="DA163" i="2"/>
  <c r="DH163" i="2"/>
  <c r="CX163" i="2"/>
  <c r="AX163" i="2" s="1"/>
  <c r="CY163" i="2"/>
  <c r="DJ163" i="2"/>
  <c r="CZ163" i="2"/>
  <c r="DI185" i="2"/>
  <c r="CZ185" i="2"/>
  <c r="DM185" i="2"/>
  <c r="DH185" i="2"/>
  <c r="CY185" i="2"/>
  <c r="DJ185" i="2"/>
  <c r="DA185" i="2"/>
  <c r="DK185" i="2"/>
  <c r="CX185" i="2"/>
  <c r="AX185" i="2" s="1"/>
  <c r="DI224" i="2"/>
  <c r="DA224" i="2"/>
  <c r="DL224" i="2"/>
  <c r="DH224" i="2"/>
  <c r="DB224" i="2"/>
  <c r="CX224" i="2"/>
  <c r="AY224" i="2" s="1"/>
  <c r="DK224" i="2"/>
  <c r="CY224" i="2"/>
  <c r="CW233" i="2"/>
  <c r="D233" i="2"/>
  <c r="DG233" i="2"/>
  <c r="DA15" i="2"/>
  <c r="DE15" i="2"/>
  <c r="AY15" i="2" s="1"/>
  <c r="DN15" i="2"/>
  <c r="D48" i="2"/>
  <c r="CX48" i="2"/>
  <c r="DH48" i="2"/>
  <c r="DH50" i="2"/>
  <c r="D52" i="2"/>
  <c r="CX52" i="2"/>
  <c r="DO55" i="2"/>
  <c r="DK55" i="2"/>
  <c r="DB55" i="2"/>
  <c r="DL55" i="2"/>
  <c r="DC55" i="2"/>
  <c r="DE55" i="2"/>
  <c r="DM55" i="2"/>
  <c r="DO57" i="2"/>
  <c r="DK57" i="2"/>
  <c r="DB57" i="2"/>
  <c r="DL57" i="2"/>
  <c r="DC57" i="2"/>
  <c r="DE57" i="2"/>
  <c r="DM57" i="2"/>
  <c r="DE59" i="2"/>
  <c r="DM59" i="2"/>
  <c r="DL93" i="2"/>
  <c r="DA93" i="2"/>
  <c r="DK93" i="2"/>
  <c r="DD93" i="2"/>
  <c r="DM93" i="2"/>
  <c r="DI93" i="2"/>
  <c r="DB93" i="2"/>
  <c r="DL121" i="2"/>
  <c r="DA121" i="2"/>
  <c r="DK121" i="2"/>
  <c r="DD121" i="2"/>
  <c r="DM121" i="2"/>
  <c r="DI121" i="2"/>
  <c r="DB121" i="2"/>
  <c r="DC121" i="2"/>
  <c r="DM148" i="2"/>
  <c r="DC148" i="2"/>
  <c r="DL148" i="2"/>
  <c r="DB148" i="2"/>
  <c r="DN148" i="2"/>
  <c r="DD148" i="2"/>
  <c r="DJ169" i="2"/>
  <c r="DB169" i="2"/>
  <c r="CX169" i="2"/>
  <c r="DM169" i="2"/>
  <c r="DI169" i="2"/>
  <c r="DA169" i="2"/>
  <c r="DK169" i="2"/>
  <c r="DC169" i="2"/>
  <c r="CY169" i="2"/>
  <c r="DH169" i="2"/>
  <c r="CZ169" i="2"/>
  <c r="DL169" i="2"/>
  <c r="DC189" i="2"/>
  <c r="DM189" i="2"/>
  <c r="DA189" i="2"/>
  <c r="DH189" i="2"/>
  <c r="CX189" i="2"/>
  <c r="DB13" i="2"/>
  <c r="DK13" i="2"/>
  <c r="DO13" i="2"/>
  <c r="DB15" i="2"/>
  <c r="DK15" i="2"/>
  <c r="CY13" i="2"/>
  <c r="AY13" i="2" s="1"/>
  <c r="DC13" i="2"/>
  <c r="CY15" i="2"/>
  <c r="DC15" i="2"/>
  <c r="DB41" i="2"/>
  <c r="DK41" i="2"/>
  <c r="CX44" i="2"/>
  <c r="DB44" i="2"/>
  <c r="DL44" i="2"/>
  <c r="DB45" i="2"/>
  <c r="AY45" i="2" s="1"/>
  <c r="DL45" i="2"/>
  <c r="DO47" i="2"/>
  <c r="DO49" i="2"/>
  <c r="DO51" i="2"/>
  <c r="DO53" i="2"/>
  <c r="DA55" i="2"/>
  <c r="D56" i="2"/>
  <c r="CY56" i="2"/>
  <c r="DA57" i="2"/>
  <c r="D58" i="2"/>
  <c r="CY58" i="2"/>
  <c r="DA59" i="2"/>
  <c r="E60" i="2"/>
  <c r="DI61" i="2"/>
  <c r="D62" i="2"/>
  <c r="K72" i="2"/>
  <c r="DN88" i="2"/>
  <c r="DD88" i="2"/>
  <c r="DM88" i="2"/>
  <c r="DI88" i="2"/>
  <c r="DC88" i="2"/>
  <c r="CY88" i="2"/>
  <c r="DK88" i="2"/>
  <c r="DA88" i="2"/>
  <c r="AX88" i="2" s="1"/>
  <c r="DN90" i="2"/>
  <c r="DD90" i="2"/>
  <c r="DM90" i="2"/>
  <c r="DI90" i="2"/>
  <c r="DC90" i="2"/>
  <c r="CY90" i="2"/>
  <c r="DK90" i="2"/>
  <c r="DA90" i="2"/>
  <c r="AX90" i="2" s="1"/>
  <c r="DN92" i="2"/>
  <c r="DD92" i="2"/>
  <c r="DM92" i="2"/>
  <c r="DI92" i="2"/>
  <c r="DC92" i="2"/>
  <c r="CY92" i="2"/>
  <c r="AX92" i="2" s="1"/>
  <c r="DK92" i="2"/>
  <c r="DA92" i="2"/>
  <c r="CY93" i="2"/>
  <c r="DN93" i="2"/>
  <c r="DN98" i="2"/>
  <c r="DB118" i="2"/>
  <c r="DL118" i="2"/>
  <c r="CY121" i="2"/>
  <c r="DN121" i="2"/>
  <c r="DL125" i="2"/>
  <c r="DA125" i="2"/>
  <c r="DK125" i="2"/>
  <c r="DD125" i="2"/>
  <c r="DM125" i="2"/>
  <c r="DI125" i="2"/>
  <c r="DB125" i="2"/>
  <c r="DC125" i="2"/>
  <c r="DM146" i="2"/>
  <c r="DC146" i="2"/>
  <c r="DL146" i="2"/>
  <c r="DB146" i="2"/>
  <c r="D155" i="2"/>
  <c r="DN146" i="2"/>
  <c r="DD146" i="2"/>
  <c r="DA148" i="2"/>
  <c r="DK148" i="2"/>
  <c r="DK180" i="2"/>
  <c r="DC180" i="2"/>
  <c r="CX180" i="2"/>
  <c r="DJ180" i="2"/>
  <c r="DA180" i="2"/>
  <c r="DM180" i="2"/>
  <c r="DH180" i="2"/>
  <c r="CY180" i="2"/>
  <c r="DI180" i="2"/>
  <c r="CZ180" i="2"/>
  <c r="DB192" i="2"/>
  <c r="CY45" i="2"/>
  <c r="DI45" i="2"/>
  <c r="DI47" i="2"/>
  <c r="DI49" i="2"/>
  <c r="DI51" i="2"/>
  <c r="DI53" i="2"/>
  <c r="CY55" i="2"/>
  <c r="AY55" i="2" s="1"/>
  <c r="DH55" i="2"/>
  <c r="CY57" i="2"/>
  <c r="DH57" i="2"/>
  <c r="CY59" i="2"/>
  <c r="AY59" i="2" s="1"/>
  <c r="DH59" i="2"/>
  <c r="DI62" i="2"/>
  <c r="CX93" i="2"/>
  <c r="AX93" i="2" s="1"/>
  <c r="CY94" i="2"/>
  <c r="DC94" i="2"/>
  <c r="DI94" i="2"/>
  <c r="DM94" i="2"/>
  <c r="CY95" i="2"/>
  <c r="DC95" i="2"/>
  <c r="DI95" i="2"/>
  <c r="DM95" i="2"/>
  <c r="CY96" i="2"/>
  <c r="DC96" i="2"/>
  <c r="DI96" i="2"/>
  <c r="DM96" i="2"/>
  <c r="DD97" i="2"/>
  <c r="DK97" i="2"/>
  <c r="CY99" i="2"/>
  <c r="DC99" i="2"/>
  <c r="DI99" i="2"/>
  <c r="DM99" i="2"/>
  <c r="CY100" i="2"/>
  <c r="DC100" i="2"/>
  <c r="DI100" i="2"/>
  <c r="DM100" i="2"/>
  <c r="CY101" i="2"/>
  <c r="DC101" i="2"/>
  <c r="DI101" i="2"/>
  <c r="DM101" i="2"/>
  <c r="CY102" i="2"/>
  <c r="DC102" i="2"/>
  <c r="DI102" i="2"/>
  <c r="DM102" i="2"/>
  <c r="CY103" i="2"/>
  <c r="DC103" i="2"/>
  <c r="DI103" i="2"/>
  <c r="DM103" i="2"/>
  <c r="CY104" i="2"/>
  <c r="DC104" i="2"/>
  <c r="DI104" i="2"/>
  <c r="DM104" i="2"/>
  <c r="CY105" i="2"/>
  <c r="DC105" i="2"/>
  <c r="DI105" i="2"/>
  <c r="DM105" i="2"/>
  <c r="CY106" i="2"/>
  <c r="DC106" i="2"/>
  <c r="DI106" i="2"/>
  <c r="DM106" i="2"/>
  <c r="CY107" i="2"/>
  <c r="DC107" i="2"/>
  <c r="DI107" i="2"/>
  <c r="DM107" i="2"/>
  <c r="CY108" i="2"/>
  <c r="DC108" i="2"/>
  <c r="DI108" i="2"/>
  <c r="DM108" i="2"/>
  <c r="CY109" i="2"/>
  <c r="DC109" i="2"/>
  <c r="DI109" i="2"/>
  <c r="DM109" i="2"/>
  <c r="CY110" i="2"/>
  <c r="DC110" i="2"/>
  <c r="DI110" i="2"/>
  <c r="DM110" i="2"/>
  <c r="CY111" i="2"/>
  <c r="DC111" i="2"/>
  <c r="DI111" i="2"/>
  <c r="DM111" i="2"/>
  <c r="CY112" i="2"/>
  <c r="DC112" i="2"/>
  <c r="DI112" i="2"/>
  <c r="DM112" i="2"/>
  <c r="CY113" i="2"/>
  <c r="DC113" i="2"/>
  <c r="DI113" i="2"/>
  <c r="DM113" i="2"/>
  <c r="CY114" i="2"/>
  <c r="DC114" i="2"/>
  <c r="DI114" i="2"/>
  <c r="DM114" i="2"/>
  <c r="CY115" i="2"/>
  <c r="DC115" i="2"/>
  <c r="DI115" i="2"/>
  <c r="DM115" i="2"/>
  <c r="CY116" i="2"/>
  <c r="DC116" i="2"/>
  <c r="DI116" i="2"/>
  <c r="DM116" i="2"/>
  <c r="DD117" i="2"/>
  <c r="DK117" i="2"/>
  <c r="CX119" i="2"/>
  <c r="AX119" i="2" s="1"/>
  <c r="DD120" i="2"/>
  <c r="DK120" i="2"/>
  <c r="CX121" i="2"/>
  <c r="DD122" i="2"/>
  <c r="DK122" i="2"/>
  <c r="CX123" i="2"/>
  <c r="DD124" i="2"/>
  <c r="DK124" i="2"/>
  <c r="CX125" i="2"/>
  <c r="CY126" i="2"/>
  <c r="DC126" i="2"/>
  <c r="DI126" i="2"/>
  <c r="DM126" i="2"/>
  <c r="CY127" i="2"/>
  <c r="DC127" i="2"/>
  <c r="DI127" i="2"/>
  <c r="DM127" i="2"/>
  <c r="CY128" i="2"/>
  <c r="DC128" i="2"/>
  <c r="DI128" i="2"/>
  <c r="DM128" i="2"/>
  <c r="CY129" i="2"/>
  <c r="DC129" i="2"/>
  <c r="DI129" i="2"/>
  <c r="DM129" i="2"/>
  <c r="CY130" i="2"/>
  <c r="DC130" i="2"/>
  <c r="DI130" i="2"/>
  <c r="DM130" i="2"/>
  <c r="CY131" i="2"/>
  <c r="DC131" i="2"/>
  <c r="DI131" i="2"/>
  <c r="DM131" i="2"/>
  <c r="CY132" i="2"/>
  <c r="DC132" i="2"/>
  <c r="DI132" i="2"/>
  <c r="DM132" i="2"/>
  <c r="CY133" i="2"/>
  <c r="DC133" i="2"/>
  <c r="DI133" i="2"/>
  <c r="DM133" i="2"/>
  <c r="CY134" i="2"/>
  <c r="DC134" i="2"/>
  <c r="DI134" i="2"/>
  <c r="DM134" i="2"/>
  <c r="CY135" i="2"/>
  <c r="DC135" i="2"/>
  <c r="DI135" i="2"/>
  <c r="DM135" i="2"/>
  <c r="CY136" i="2"/>
  <c r="DC136" i="2"/>
  <c r="DI136" i="2"/>
  <c r="DM136" i="2"/>
  <c r="CY137" i="2"/>
  <c r="DC137" i="2"/>
  <c r="DI137" i="2"/>
  <c r="DM137" i="2"/>
  <c r="CY138" i="2"/>
  <c r="DC138" i="2"/>
  <c r="DI138" i="2"/>
  <c r="DM138" i="2"/>
  <c r="CY139" i="2"/>
  <c r="DC139" i="2"/>
  <c r="DI139" i="2"/>
  <c r="DM139" i="2"/>
  <c r="CY140" i="2"/>
  <c r="DC140" i="2"/>
  <c r="DI140" i="2"/>
  <c r="DM140" i="2"/>
  <c r="DM161" i="2"/>
  <c r="DH161" i="2"/>
  <c r="CY161" i="2"/>
  <c r="DI161" i="2"/>
  <c r="CZ161" i="2"/>
  <c r="DC161" i="2"/>
  <c r="DM168" i="2"/>
  <c r="DI168" i="2"/>
  <c r="DA168" i="2"/>
  <c r="DL168" i="2"/>
  <c r="DH168" i="2"/>
  <c r="CZ168" i="2"/>
  <c r="DJ168" i="2"/>
  <c r="DB168" i="2"/>
  <c r="CX168" i="2"/>
  <c r="DK168" i="2"/>
  <c r="AX171" i="2"/>
  <c r="DJ179" i="2"/>
  <c r="DB179" i="2"/>
  <c r="CX179" i="2"/>
  <c r="DM179" i="2"/>
  <c r="DI179" i="2"/>
  <c r="DA179" i="2"/>
  <c r="DK179" i="2"/>
  <c r="DC179" i="2"/>
  <c r="CY179" i="2"/>
  <c r="DI181" i="2"/>
  <c r="CZ181" i="2"/>
  <c r="DM181" i="2"/>
  <c r="DH181" i="2"/>
  <c r="CY181" i="2"/>
  <c r="DJ181" i="2"/>
  <c r="DA181" i="2"/>
  <c r="DC181" i="2"/>
  <c r="DK183" i="2"/>
  <c r="DC183" i="2"/>
  <c r="CX183" i="2"/>
  <c r="DJ183" i="2"/>
  <c r="DA183" i="2"/>
  <c r="DM183" i="2"/>
  <c r="DH183" i="2"/>
  <c r="CY183" i="2"/>
  <c r="DK186" i="2"/>
  <c r="DC186" i="2"/>
  <c r="CX186" i="2"/>
  <c r="DJ186" i="2"/>
  <c r="DA186" i="2"/>
  <c r="DM186" i="2"/>
  <c r="DH186" i="2"/>
  <c r="CY186" i="2"/>
  <c r="DL188" i="2"/>
  <c r="DB188" i="2"/>
  <c r="DK188" i="2"/>
  <c r="DA188" i="2"/>
  <c r="DM188" i="2"/>
  <c r="DC188" i="2"/>
  <c r="DH188" i="2"/>
  <c r="CX204" i="2"/>
  <c r="AH204" i="2" s="1"/>
  <c r="DK204" i="2"/>
  <c r="CZ204" i="2"/>
  <c r="CW229" i="2"/>
  <c r="DG229" i="2"/>
  <c r="CW241" i="2"/>
  <c r="D241" i="2"/>
  <c r="DG241" i="2"/>
  <c r="DH246" i="2"/>
  <c r="CX246" i="2"/>
  <c r="DL246" i="2"/>
  <c r="DB246" i="2"/>
  <c r="DI246" i="2"/>
  <c r="CY246" i="2"/>
  <c r="DK246" i="2"/>
  <c r="DA246" i="2"/>
  <c r="DH248" i="2"/>
  <c r="CX248" i="2"/>
  <c r="DL248" i="2"/>
  <c r="DB248" i="2"/>
  <c r="DI248" i="2"/>
  <c r="CY248" i="2"/>
  <c r="DK248" i="2"/>
  <c r="DA248" i="2"/>
  <c r="DH250" i="2"/>
  <c r="CX250" i="2"/>
  <c r="AY250" i="2" s="1"/>
  <c r="DL250" i="2"/>
  <c r="DB250" i="2"/>
  <c r="DI250" i="2"/>
  <c r="CY250" i="2"/>
  <c r="DK250" i="2"/>
  <c r="DA250" i="2"/>
  <c r="DH252" i="2"/>
  <c r="CX252" i="2"/>
  <c r="DL252" i="2"/>
  <c r="DB252" i="2"/>
  <c r="DI252" i="2"/>
  <c r="CY252" i="2"/>
  <c r="DK252" i="2"/>
  <c r="DA252" i="2"/>
  <c r="DH254" i="2"/>
  <c r="CX254" i="2"/>
  <c r="AY254" i="2" s="1"/>
  <c r="DL254" i="2"/>
  <c r="DB254" i="2"/>
  <c r="DI254" i="2"/>
  <c r="CY254" i="2"/>
  <c r="DK254" i="2"/>
  <c r="DA254" i="2"/>
  <c r="DH256" i="2"/>
  <c r="CX256" i="2"/>
  <c r="DL256" i="2"/>
  <c r="DB256" i="2"/>
  <c r="DI256" i="2"/>
  <c r="CY256" i="2"/>
  <c r="DK256" i="2"/>
  <c r="DA256" i="2"/>
  <c r="DA94" i="2"/>
  <c r="DK94" i="2"/>
  <c r="DA95" i="2"/>
  <c r="DK95" i="2"/>
  <c r="DA96" i="2"/>
  <c r="DK96" i="2"/>
  <c r="DB97" i="2"/>
  <c r="DI97" i="2"/>
  <c r="DM97" i="2"/>
  <c r="DA99" i="2"/>
  <c r="DK99" i="2"/>
  <c r="DA100" i="2"/>
  <c r="DK100" i="2"/>
  <c r="DA101" i="2"/>
  <c r="DK101" i="2"/>
  <c r="DA102" i="2"/>
  <c r="DK102" i="2"/>
  <c r="DA103" i="2"/>
  <c r="DK103" i="2"/>
  <c r="DA104" i="2"/>
  <c r="DK104" i="2"/>
  <c r="DA105" i="2"/>
  <c r="DK105" i="2"/>
  <c r="DA106" i="2"/>
  <c r="DK106" i="2"/>
  <c r="DA107" i="2"/>
  <c r="DK107" i="2"/>
  <c r="DA108" i="2"/>
  <c r="DK108" i="2"/>
  <c r="DA109" i="2"/>
  <c r="DK109" i="2"/>
  <c r="DA110" i="2"/>
  <c r="DK110" i="2"/>
  <c r="DA111" i="2"/>
  <c r="DK111" i="2"/>
  <c r="DA112" i="2"/>
  <c r="DK112" i="2"/>
  <c r="DA113" i="2"/>
  <c r="DK113" i="2"/>
  <c r="DA114" i="2"/>
  <c r="DK114" i="2"/>
  <c r="DA115" i="2"/>
  <c r="DK115" i="2"/>
  <c r="DA116" i="2"/>
  <c r="DK116" i="2"/>
  <c r="DB117" i="2"/>
  <c r="DI117" i="2"/>
  <c r="DM117" i="2"/>
  <c r="DB120" i="2"/>
  <c r="DI120" i="2"/>
  <c r="DM120" i="2"/>
  <c r="DB122" i="2"/>
  <c r="DI122" i="2"/>
  <c r="DM122" i="2"/>
  <c r="DB124" i="2"/>
  <c r="DI124" i="2"/>
  <c r="DM124" i="2"/>
  <c r="DA126" i="2"/>
  <c r="DK126" i="2"/>
  <c r="DA127" i="2"/>
  <c r="DK127" i="2"/>
  <c r="DA128" i="2"/>
  <c r="DK128" i="2"/>
  <c r="DA129" i="2"/>
  <c r="DK129" i="2"/>
  <c r="DA130" i="2"/>
  <c r="DK130" i="2"/>
  <c r="DA131" i="2"/>
  <c r="DK131" i="2"/>
  <c r="DA132" i="2"/>
  <c r="DK132" i="2"/>
  <c r="DA133" i="2"/>
  <c r="DK133" i="2"/>
  <c r="DA134" i="2"/>
  <c r="DK134" i="2"/>
  <c r="DA135" i="2"/>
  <c r="DK135" i="2"/>
  <c r="DA136" i="2"/>
  <c r="DK136" i="2"/>
  <c r="DA137" i="2"/>
  <c r="DK137" i="2"/>
  <c r="DA138" i="2"/>
  <c r="DK138" i="2"/>
  <c r="DA139" i="2"/>
  <c r="DK139" i="2"/>
  <c r="DA140" i="2"/>
  <c r="DK140" i="2"/>
  <c r="DM153" i="2"/>
  <c r="DC153" i="2"/>
  <c r="DN153" i="2"/>
  <c r="DD153" i="2"/>
  <c r="AY153" i="2" s="1"/>
  <c r="DL153" i="2"/>
  <c r="DH160" i="2"/>
  <c r="CX160" i="2"/>
  <c r="AX160" i="2" s="1"/>
  <c r="DI160" i="2"/>
  <c r="CY160" i="2"/>
  <c r="DJ160" i="2"/>
  <c r="DJ165" i="2"/>
  <c r="DB165" i="2"/>
  <c r="CX165" i="2"/>
  <c r="DM165" i="2"/>
  <c r="DI165" i="2"/>
  <c r="DA165" i="2"/>
  <c r="DK165" i="2"/>
  <c r="DC165" i="2"/>
  <c r="CY165" i="2"/>
  <c r="DJ177" i="2"/>
  <c r="DB177" i="2"/>
  <c r="CX177" i="2"/>
  <c r="AX177" i="2" s="1"/>
  <c r="DM177" i="2"/>
  <c r="DI177" i="2"/>
  <c r="DA177" i="2"/>
  <c r="DK177" i="2"/>
  <c r="DC177" i="2"/>
  <c r="CY177" i="2"/>
  <c r="AX187" i="2"/>
  <c r="DK196" i="2"/>
  <c r="DC196" i="2"/>
  <c r="CX196" i="2"/>
  <c r="DJ196" i="2"/>
  <c r="DA196" i="2"/>
  <c r="DM196" i="2"/>
  <c r="DH196" i="2"/>
  <c r="CY196" i="2"/>
  <c r="DJ202" i="2"/>
  <c r="DK202" i="2"/>
  <c r="CX202" i="2"/>
  <c r="AH202" i="2" s="1"/>
  <c r="CW221" i="2"/>
  <c r="DG221" i="2"/>
  <c r="DI228" i="2"/>
  <c r="DA228" i="2"/>
  <c r="DL228" i="2"/>
  <c r="DH228" i="2"/>
  <c r="DB228" i="2"/>
  <c r="CX228" i="2"/>
  <c r="DK228" i="2"/>
  <c r="CY228" i="2"/>
  <c r="AY228" i="2" s="1"/>
  <c r="CW237" i="2"/>
  <c r="D237" i="2"/>
  <c r="DG237" i="2"/>
  <c r="DH245" i="2"/>
  <c r="CX245" i="2"/>
  <c r="DL245" i="2"/>
  <c r="DB245" i="2"/>
  <c r="DI245" i="2"/>
  <c r="CY245" i="2"/>
  <c r="DK245" i="2"/>
  <c r="DA245" i="2"/>
  <c r="DH247" i="2"/>
  <c r="CX247" i="2"/>
  <c r="DL247" i="2"/>
  <c r="DB247" i="2"/>
  <c r="DI247" i="2"/>
  <c r="CY247" i="2"/>
  <c r="DK247" i="2"/>
  <c r="DA247" i="2"/>
  <c r="DH249" i="2"/>
  <c r="CX249" i="2"/>
  <c r="DL249" i="2"/>
  <c r="DB249" i="2"/>
  <c r="DI249" i="2"/>
  <c r="CY249" i="2"/>
  <c r="DK249" i="2"/>
  <c r="DA249" i="2"/>
  <c r="DH251" i="2"/>
  <c r="CX251" i="2"/>
  <c r="DL251" i="2"/>
  <c r="DB251" i="2"/>
  <c r="DI251" i="2"/>
  <c r="CY251" i="2"/>
  <c r="DK251" i="2"/>
  <c r="DA251" i="2"/>
  <c r="DH253" i="2"/>
  <c r="CX253" i="2"/>
  <c r="DL253" i="2"/>
  <c r="DB253" i="2"/>
  <c r="DI253" i="2"/>
  <c r="CY253" i="2"/>
  <c r="DK253" i="2"/>
  <c r="DA253" i="2"/>
  <c r="DH255" i="2"/>
  <c r="CX255" i="2"/>
  <c r="DL255" i="2"/>
  <c r="DB255" i="2"/>
  <c r="DI255" i="2"/>
  <c r="CY255" i="2"/>
  <c r="DK255" i="2"/>
  <c r="DA255" i="2"/>
  <c r="CW257" i="2"/>
  <c r="D257" i="2"/>
  <c r="DG257" i="2"/>
  <c r="CX45" i="2"/>
  <c r="CY47" i="2"/>
  <c r="AY47" i="2" s="1"/>
  <c r="CY49" i="2"/>
  <c r="AY49" i="2" s="1"/>
  <c r="CY51" i="2"/>
  <c r="CY53" i="2"/>
  <c r="CY62" i="2"/>
  <c r="CX94" i="2"/>
  <c r="DB94" i="2"/>
  <c r="CX95" i="2"/>
  <c r="DB95" i="2"/>
  <c r="CX96" i="2"/>
  <c r="DB96" i="2"/>
  <c r="CY97" i="2"/>
  <c r="DC97" i="2"/>
  <c r="CX99" i="2"/>
  <c r="DB99" i="2"/>
  <c r="CX100" i="2"/>
  <c r="DB100" i="2"/>
  <c r="CX101" i="2"/>
  <c r="DB101" i="2"/>
  <c r="CX102" i="2"/>
  <c r="DB102" i="2"/>
  <c r="CX103" i="2"/>
  <c r="DB103" i="2"/>
  <c r="CX104" i="2"/>
  <c r="DB104" i="2"/>
  <c r="CX105" i="2"/>
  <c r="DB105" i="2"/>
  <c r="CX106" i="2"/>
  <c r="DB106" i="2"/>
  <c r="CX107" i="2"/>
  <c r="DB107" i="2"/>
  <c r="CX108" i="2"/>
  <c r="DB108" i="2"/>
  <c r="CX109" i="2"/>
  <c r="DB109" i="2"/>
  <c r="CX110" i="2"/>
  <c r="DB110" i="2"/>
  <c r="CX111" i="2"/>
  <c r="DB111" i="2"/>
  <c r="CX112" i="2"/>
  <c r="DB112" i="2"/>
  <c r="CX113" i="2"/>
  <c r="DB113" i="2"/>
  <c r="CX114" i="2"/>
  <c r="DB114" i="2"/>
  <c r="CX115" i="2"/>
  <c r="DB115" i="2"/>
  <c r="CX116" i="2"/>
  <c r="DB116" i="2"/>
  <c r="CY117" i="2"/>
  <c r="DC117" i="2"/>
  <c r="CY120" i="2"/>
  <c r="DC120" i="2"/>
  <c r="CY122" i="2"/>
  <c r="DC122" i="2"/>
  <c r="CY124" i="2"/>
  <c r="DC124" i="2"/>
  <c r="CX126" i="2"/>
  <c r="DB126" i="2"/>
  <c r="CX127" i="2"/>
  <c r="DB127" i="2"/>
  <c r="CX128" i="2"/>
  <c r="DB128" i="2"/>
  <c r="CX129" i="2"/>
  <c r="DB129" i="2"/>
  <c r="CX130" i="2"/>
  <c r="DB130" i="2"/>
  <c r="CX131" i="2"/>
  <c r="DB131" i="2"/>
  <c r="CX132" i="2"/>
  <c r="DB132" i="2"/>
  <c r="CX133" i="2"/>
  <c r="DB133" i="2"/>
  <c r="CX134" i="2"/>
  <c r="DB134" i="2"/>
  <c r="CX135" i="2"/>
  <c r="DB135" i="2"/>
  <c r="CX136" i="2"/>
  <c r="DB136" i="2"/>
  <c r="CX137" i="2"/>
  <c r="DB137" i="2"/>
  <c r="CX138" i="2"/>
  <c r="DB138" i="2"/>
  <c r="CX139" i="2"/>
  <c r="DB139" i="2"/>
  <c r="CX140" i="2"/>
  <c r="DB140" i="2"/>
  <c r="CY146" i="2"/>
  <c r="AY146" i="2" s="1"/>
  <c r="DI146" i="2"/>
  <c r="CY147" i="2"/>
  <c r="AY147" i="2" s="1"/>
  <c r="CY148" i="2"/>
  <c r="AY148" i="2" s="1"/>
  <c r="DK160" i="2"/>
  <c r="DA161" i="2"/>
  <c r="DK162" i="2"/>
  <c r="DC162" i="2"/>
  <c r="CX162" i="2"/>
  <c r="AX162" i="2" s="1"/>
  <c r="DM162" i="2"/>
  <c r="DH162" i="2"/>
  <c r="CY162" i="2"/>
  <c r="DI162" i="2"/>
  <c r="CZ165" i="2"/>
  <c r="DC168" i="2"/>
  <c r="CZ177" i="2"/>
  <c r="DJ178" i="2"/>
  <c r="DB178" i="2"/>
  <c r="CX178" i="2"/>
  <c r="DM178" i="2"/>
  <c r="DI178" i="2"/>
  <c r="DA178" i="2"/>
  <c r="DK178" i="2"/>
  <c r="DC178" i="2"/>
  <c r="CY178" i="2"/>
  <c r="DL179" i="2"/>
  <c r="CX181" i="2"/>
  <c r="DJ182" i="2"/>
  <c r="DB182" i="2"/>
  <c r="CX182" i="2"/>
  <c r="DM182" i="2"/>
  <c r="DI182" i="2"/>
  <c r="DA182" i="2"/>
  <c r="DK182" i="2"/>
  <c r="DC182" i="2"/>
  <c r="CY182" i="2"/>
  <c r="DL184" i="2"/>
  <c r="DH184" i="2"/>
  <c r="CZ184" i="2"/>
  <c r="DK184" i="2"/>
  <c r="DC184" i="2"/>
  <c r="CY184" i="2"/>
  <c r="DM184" i="2"/>
  <c r="DI184" i="2"/>
  <c r="DA184" i="2"/>
  <c r="AX184" i="2" s="1"/>
  <c r="DB184" i="2"/>
  <c r="DL187" i="2"/>
  <c r="DB187" i="2"/>
  <c r="DK187" i="2"/>
  <c r="DA187" i="2"/>
  <c r="DM187" i="2"/>
  <c r="DC187" i="2"/>
  <c r="DH187" i="2"/>
  <c r="CX188" i="2"/>
  <c r="DH190" i="2"/>
  <c r="CX190" i="2"/>
  <c r="AX190" i="2" s="1"/>
  <c r="DM190" i="2"/>
  <c r="DC190" i="2"/>
  <c r="DK190" i="2"/>
  <c r="DA190" i="2"/>
  <c r="DK191" i="2"/>
  <c r="CX191" i="2"/>
  <c r="DH191" i="2"/>
  <c r="DM191" i="2"/>
  <c r="DA191" i="2"/>
  <c r="DL193" i="2"/>
  <c r="DH193" i="2"/>
  <c r="CZ193" i="2"/>
  <c r="AX193" i="2" s="1"/>
  <c r="DK193" i="2"/>
  <c r="DC193" i="2"/>
  <c r="CY193" i="2"/>
  <c r="DM193" i="2"/>
  <c r="DI193" i="2"/>
  <c r="DA193" i="2"/>
  <c r="DB193" i="2"/>
  <c r="DI195" i="2"/>
  <c r="CZ195" i="2"/>
  <c r="DM195" i="2"/>
  <c r="DH195" i="2"/>
  <c r="CY195" i="2"/>
  <c r="AX195" i="2" s="1"/>
  <c r="DJ195" i="2"/>
  <c r="DA195" i="2"/>
  <c r="DC195" i="2"/>
  <c r="CZ196" i="2"/>
  <c r="CW225" i="2"/>
  <c r="DG225" i="2"/>
  <c r="CZ166" i="2"/>
  <c r="DH166" i="2"/>
  <c r="DL166" i="2"/>
  <c r="DA167" i="2"/>
  <c r="DI167" i="2"/>
  <c r="DM167" i="2"/>
  <c r="CZ170" i="2"/>
  <c r="DH170" i="2"/>
  <c r="DL170" i="2"/>
  <c r="DA171" i="2"/>
  <c r="DJ171" i="2"/>
  <c r="CZ172" i="2"/>
  <c r="DH172" i="2"/>
  <c r="DL172" i="2"/>
  <c r="DA173" i="2"/>
  <c r="DJ173" i="2"/>
  <c r="CZ174" i="2"/>
  <c r="DI174" i="2"/>
  <c r="CX203" i="2"/>
  <c r="AH203" i="2" s="1"/>
  <c r="DB219" i="2"/>
  <c r="DG220" i="2"/>
  <c r="D221" i="2"/>
  <c r="CY223" i="2"/>
  <c r="D225" i="2"/>
  <c r="CY227" i="2"/>
  <c r="D229" i="2"/>
  <c r="CW234" i="2"/>
  <c r="D234" i="2"/>
  <c r="CW238" i="2"/>
  <c r="D238" i="2"/>
  <c r="DH242" i="2"/>
  <c r="CY242" i="2"/>
  <c r="DL242" i="2"/>
  <c r="CX242" i="2"/>
  <c r="AY242" i="2" s="1"/>
  <c r="DI242" i="2"/>
  <c r="DA242" i="2"/>
  <c r="DB242" i="2"/>
  <c r="CW258" i="2"/>
  <c r="D258" i="2"/>
  <c r="CY167" i="2"/>
  <c r="AX167" i="2" s="1"/>
  <c r="DC167" i="2"/>
  <c r="DK167" i="2"/>
  <c r="CY171" i="2"/>
  <c r="DH171" i="2"/>
  <c r="DM171" i="2"/>
  <c r="CY173" i="2"/>
  <c r="AX173" i="2" s="1"/>
  <c r="DH173" i="2"/>
  <c r="DM173" i="2"/>
  <c r="DI219" i="2"/>
  <c r="DA219" i="2"/>
  <c r="CY219" i="2"/>
  <c r="AY219" i="2" s="1"/>
  <c r="DH219" i="2"/>
  <c r="DI220" i="2"/>
  <c r="DA220" i="2"/>
  <c r="DL220" i="2"/>
  <c r="DB220" i="2"/>
  <c r="CY220" i="2"/>
  <c r="AY220" i="2" s="1"/>
  <c r="DI223" i="2"/>
  <c r="DA223" i="2"/>
  <c r="DL223" i="2"/>
  <c r="DH223" i="2"/>
  <c r="DB223" i="2"/>
  <c r="AY223" i="2" s="1"/>
  <c r="CX223" i="2"/>
  <c r="DI227" i="2"/>
  <c r="DA227" i="2"/>
  <c r="DL227" i="2"/>
  <c r="DH227" i="2"/>
  <c r="DB227" i="2"/>
  <c r="CX227" i="2"/>
  <c r="AY227" i="2" s="1"/>
  <c r="CW232" i="2"/>
  <c r="D232" i="2"/>
  <c r="CW236" i="2"/>
  <c r="D236" i="2"/>
  <c r="DH240" i="2"/>
  <c r="CY240" i="2"/>
  <c r="AY240" i="2" s="1"/>
  <c r="DL240" i="2"/>
  <c r="CX240" i="2"/>
  <c r="DI240" i="2"/>
  <c r="DA240" i="2"/>
  <c r="DB240" i="2"/>
  <c r="DH244" i="2"/>
  <c r="CY244" i="2"/>
  <c r="DL244" i="2"/>
  <c r="CX244" i="2"/>
  <c r="AY244" i="2" s="1"/>
  <c r="DI244" i="2"/>
  <c r="DA244" i="2"/>
  <c r="DB244" i="2"/>
  <c r="CW260" i="2"/>
  <c r="D260" i="2"/>
  <c r="CW282" i="2"/>
  <c r="DG282" i="2"/>
  <c r="DI287" i="2"/>
  <c r="DA287" i="2"/>
  <c r="DK287" i="2"/>
  <c r="DB287" i="2"/>
  <c r="DH287" i="2"/>
  <c r="CX287" i="2"/>
  <c r="AY287" i="2" s="1"/>
  <c r="DL287" i="2"/>
  <c r="CY287" i="2"/>
  <c r="DL296" i="2"/>
  <c r="DH296" i="2"/>
  <c r="DI296" i="2"/>
  <c r="DA296" i="2"/>
  <c r="CX296" i="2"/>
  <c r="DB296" i="2"/>
  <c r="CY296" i="2"/>
  <c r="AY296" i="2" s="1"/>
  <c r="DK296" i="2"/>
  <c r="CY149" i="2"/>
  <c r="AY149" i="2" s="1"/>
  <c r="CY150" i="2"/>
  <c r="AY150" i="2" s="1"/>
  <c r="CY151" i="2"/>
  <c r="AY151" i="2" s="1"/>
  <c r="CY152" i="2"/>
  <c r="AY152" i="2" s="1"/>
  <c r="CY153" i="2"/>
  <c r="CY154" i="2"/>
  <c r="AY154" i="2" s="1"/>
  <c r="CY166" i="2"/>
  <c r="AX166" i="2" s="1"/>
  <c r="DC166" i="2"/>
  <c r="CZ167" i="2"/>
  <c r="DH167" i="2"/>
  <c r="CY170" i="2"/>
  <c r="AX170" i="2" s="1"/>
  <c r="DC170" i="2"/>
  <c r="CZ171" i="2"/>
  <c r="CY172" i="2"/>
  <c r="DC172" i="2"/>
  <c r="CZ173" i="2"/>
  <c r="CY174" i="2"/>
  <c r="DH174" i="2"/>
  <c r="DK220" i="2"/>
  <c r="DI222" i="2"/>
  <c r="DA222" i="2"/>
  <c r="DL222" i="2"/>
  <c r="DH222" i="2"/>
  <c r="DB222" i="2"/>
  <c r="CX222" i="2"/>
  <c r="AY222" i="2" s="1"/>
  <c r="DI226" i="2"/>
  <c r="DA226" i="2"/>
  <c r="DL226" i="2"/>
  <c r="DH226" i="2"/>
  <c r="DB226" i="2"/>
  <c r="CX226" i="2"/>
  <c r="AY226" i="2" s="1"/>
  <c r="DI230" i="2"/>
  <c r="DA230" i="2"/>
  <c r="DL230" i="2"/>
  <c r="DH230" i="2"/>
  <c r="DB230" i="2"/>
  <c r="CX230" i="2"/>
  <c r="AY230" i="2" s="1"/>
  <c r="CW231" i="2"/>
  <c r="D231" i="2"/>
  <c r="CW235" i="2"/>
  <c r="D235" i="2"/>
  <c r="CW239" i="2"/>
  <c r="D239" i="2"/>
  <c r="DG239" i="2"/>
  <c r="DK240" i="2"/>
  <c r="CW243" i="2"/>
  <c r="D243" i="2"/>
  <c r="DG243" i="2"/>
  <c r="DK244" i="2"/>
  <c r="CW259" i="2"/>
  <c r="D259" i="2"/>
  <c r="CW295" i="2"/>
  <c r="DG295" i="2"/>
  <c r="DB268" i="2"/>
  <c r="DB269" i="2"/>
  <c r="D282" i="2"/>
  <c r="DL291" i="2"/>
  <c r="DH291" i="2"/>
  <c r="DI291" i="2"/>
  <c r="DA291" i="2"/>
  <c r="CY291" i="2"/>
  <c r="CX291" i="2"/>
  <c r="DK291" i="2"/>
  <c r="D261" i="2"/>
  <c r="D262" i="2"/>
  <c r="D263" i="2"/>
  <c r="D264" i="2"/>
  <c r="D265" i="2"/>
  <c r="D266" i="2"/>
  <c r="D267" i="2"/>
  <c r="DI268" i="2"/>
  <c r="DA268" i="2"/>
  <c r="CY268" i="2"/>
  <c r="AY268" i="2" s="1"/>
  <c r="DH268" i="2"/>
  <c r="DI269" i="2"/>
  <c r="DA269" i="2"/>
  <c r="CY269" i="2"/>
  <c r="AY269" i="2" s="1"/>
  <c r="DH269" i="2"/>
  <c r="DB270" i="2"/>
  <c r="CX270" i="2"/>
  <c r="DI270" i="2"/>
  <c r="DA270" i="2"/>
  <c r="AY270" i="2" s="1"/>
  <c r="DK270" i="2"/>
  <c r="DI283" i="2"/>
  <c r="DA283" i="2"/>
  <c r="DK283" i="2"/>
  <c r="DB283" i="2"/>
  <c r="DH283" i="2"/>
  <c r="CX283" i="2"/>
  <c r="AY283" i="2" s="1"/>
  <c r="DG294" i="2"/>
  <c r="DG270" i="2"/>
  <c r="DL270" i="2"/>
  <c r="DL283" i="2"/>
  <c r="DI286" i="2"/>
  <c r="DA286" i="2"/>
  <c r="DK286" i="2"/>
  <c r="DB286" i="2"/>
  <c r="CY286" i="2"/>
  <c r="DH286" i="2"/>
  <c r="CX286" i="2"/>
  <c r="AY286" i="2" s="1"/>
  <c r="D271" i="2"/>
  <c r="D272" i="2"/>
  <c r="D273" i="2"/>
  <c r="D274" i="2"/>
  <c r="D275" i="2"/>
  <c r="DI276" i="2"/>
  <c r="DA276" i="2"/>
  <c r="CY276" i="2"/>
  <c r="AY276" i="2" s="1"/>
  <c r="DH276" i="2"/>
  <c r="DI277" i="2"/>
  <c r="DA277" i="2"/>
  <c r="CY277" i="2"/>
  <c r="AY277" i="2" s="1"/>
  <c r="DH277" i="2"/>
  <c r="DI278" i="2"/>
  <c r="DA278" i="2"/>
  <c r="CY278" i="2"/>
  <c r="AY278" i="2" s="1"/>
  <c r="DH278" i="2"/>
  <c r="DI279" i="2"/>
  <c r="DA279" i="2"/>
  <c r="CY279" i="2"/>
  <c r="AY279" i="2" s="1"/>
  <c r="DH279" i="2"/>
  <c r="DI280" i="2"/>
  <c r="DA280" i="2"/>
  <c r="CY280" i="2"/>
  <c r="AY280" i="2" s="1"/>
  <c r="DH280" i="2"/>
  <c r="DI281" i="2"/>
  <c r="DA281" i="2"/>
  <c r="DK281" i="2"/>
  <c r="DB281" i="2"/>
  <c r="CY281" i="2"/>
  <c r="DG283" i="2"/>
  <c r="DI284" i="2"/>
  <c r="DA284" i="2"/>
  <c r="AY284" i="2" s="1"/>
  <c r="DK284" i="2"/>
  <c r="DB284" i="2"/>
  <c r="DL284" i="2"/>
  <c r="DI288" i="2"/>
  <c r="DA288" i="2"/>
  <c r="AY288" i="2" s="1"/>
  <c r="DK288" i="2"/>
  <c r="DB288" i="2"/>
  <c r="DL288" i="2"/>
  <c r="CW291" i="2"/>
  <c r="DG291" i="2"/>
  <c r="DL281" i="2"/>
  <c r="DG284" i="2"/>
  <c r="DI285" i="2"/>
  <c r="DA285" i="2"/>
  <c r="AY285" i="2" s="1"/>
  <c r="DK285" i="2"/>
  <c r="DB285" i="2"/>
  <c r="DL285" i="2"/>
  <c r="DL289" i="2"/>
  <c r="DH289" i="2"/>
  <c r="DI289" i="2"/>
  <c r="DA289" i="2"/>
  <c r="AY289" i="2" s="1"/>
  <c r="DB289" i="2"/>
  <c r="DK289" i="2"/>
  <c r="DG290" i="2"/>
  <c r="DL292" i="2"/>
  <c r="DH292" i="2"/>
  <c r="DI292" i="2"/>
  <c r="DA292" i="2"/>
  <c r="CX292" i="2"/>
  <c r="DB292" i="2"/>
  <c r="AY292" i="2" s="1"/>
  <c r="D295" i="2"/>
  <c r="DG298" i="2"/>
  <c r="DL293" i="2"/>
  <c r="DH293" i="2"/>
  <c r="DI293" i="2"/>
  <c r="DA293" i="2"/>
  <c r="AY293" i="2" s="1"/>
  <c r="DK293" i="2"/>
  <c r="DL297" i="2"/>
  <c r="DH297" i="2"/>
  <c r="DI297" i="2"/>
  <c r="DA297" i="2"/>
  <c r="DK297" i="2"/>
  <c r="D290" i="2"/>
  <c r="DG292" i="2"/>
  <c r="DB293" i="2"/>
  <c r="D294" i="2"/>
  <c r="DG296" i="2"/>
  <c r="AY297" i="2"/>
  <c r="DB297" i="2"/>
  <c r="D298" i="2"/>
  <c r="D300" i="2"/>
  <c r="CV309" i="2"/>
  <c r="AS309" i="2" s="1"/>
  <c r="DH309" i="2"/>
  <c r="CV311" i="2"/>
  <c r="AS311" i="2" s="1"/>
  <c r="DH311" i="2"/>
  <c r="CV313" i="2"/>
  <c r="AS313" i="2" s="1"/>
  <c r="DH313" i="2"/>
  <c r="D310" i="2"/>
  <c r="CV310" i="2"/>
  <c r="AS310" i="2" s="1"/>
  <c r="DH310" i="2"/>
  <c r="D312" i="2"/>
  <c r="CV312" i="2"/>
  <c r="AS312" i="2" s="1"/>
  <c r="DH312" i="2"/>
  <c r="DL295" i="2" l="1"/>
  <c r="DH295" i="2"/>
  <c r="DI295" i="2"/>
  <c r="DA295" i="2"/>
  <c r="CY295" i="2"/>
  <c r="CX295" i="2"/>
  <c r="DB295" i="2"/>
  <c r="DK295" i="2"/>
  <c r="DI275" i="2"/>
  <c r="DA275" i="2"/>
  <c r="DH275" i="2"/>
  <c r="CY275" i="2"/>
  <c r="CX275" i="2"/>
  <c r="AY275" i="2" s="1"/>
  <c r="DK275" i="2"/>
  <c r="DL275" i="2"/>
  <c r="DB275" i="2"/>
  <c r="DI282" i="2"/>
  <c r="DA282" i="2"/>
  <c r="DK282" i="2"/>
  <c r="DB282" i="2"/>
  <c r="CY282" i="2"/>
  <c r="DH282" i="2"/>
  <c r="CX282" i="2"/>
  <c r="DL282" i="2"/>
  <c r="AY282" i="2"/>
  <c r="DI238" i="2"/>
  <c r="DA238" i="2"/>
  <c r="DL238" i="2"/>
  <c r="DH238" i="2"/>
  <c r="DB238" i="2"/>
  <c r="CX238" i="2"/>
  <c r="AY238" i="2" s="1"/>
  <c r="DK238" i="2"/>
  <c r="CY238" i="2"/>
  <c r="DL294" i="2"/>
  <c r="DH294" i="2"/>
  <c r="DI294" i="2"/>
  <c r="DA294" i="2"/>
  <c r="DK294" i="2"/>
  <c r="CY294" i="2"/>
  <c r="CX294" i="2"/>
  <c r="DB294" i="2"/>
  <c r="AX172" i="2"/>
  <c r="DI229" i="2"/>
  <c r="DA229" i="2"/>
  <c r="DL229" i="2"/>
  <c r="DH229" i="2"/>
  <c r="DB229" i="2"/>
  <c r="AY229" i="2" s="1"/>
  <c r="CX229" i="2"/>
  <c r="DK229" i="2"/>
  <c r="CY229" i="2"/>
  <c r="AX137" i="2"/>
  <c r="AX133" i="2"/>
  <c r="AX129" i="2"/>
  <c r="AX124" i="2"/>
  <c r="AX116" i="2"/>
  <c r="AX114" i="2"/>
  <c r="AX110" i="2"/>
  <c r="AX106" i="2"/>
  <c r="AX102" i="2"/>
  <c r="AX97" i="2"/>
  <c r="AY256" i="2"/>
  <c r="AY252" i="2"/>
  <c r="AY248" i="2"/>
  <c r="AY246" i="2"/>
  <c r="DK241" i="2"/>
  <c r="DB241" i="2"/>
  <c r="DI241" i="2"/>
  <c r="DA241" i="2"/>
  <c r="DL241" i="2"/>
  <c r="CX241" i="2"/>
  <c r="DH241" i="2"/>
  <c r="CY241" i="2"/>
  <c r="AX121" i="2"/>
  <c r="DL62" i="2"/>
  <c r="DC62" i="2"/>
  <c r="DM62" i="2"/>
  <c r="DD62" i="2"/>
  <c r="DN62" i="2"/>
  <c r="DE62" i="2"/>
  <c r="DA62" i="2"/>
  <c r="AY62" i="2" s="1"/>
  <c r="DK62" i="2"/>
  <c r="DB62" i="2"/>
  <c r="DO62" i="2"/>
  <c r="DM56" i="2"/>
  <c r="DD56" i="2"/>
  <c r="DN56" i="2"/>
  <c r="DE56" i="2"/>
  <c r="DA56" i="2"/>
  <c r="AY56" i="2" s="1"/>
  <c r="DL56" i="2"/>
  <c r="DB56" i="2"/>
  <c r="DK56" i="2"/>
  <c r="DC56" i="2"/>
  <c r="DO56" i="2"/>
  <c r="AX169" i="2"/>
  <c r="DI233" i="2"/>
  <c r="DA233" i="2"/>
  <c r="DL233" i="2"/>
  <c r="DH233" i="2"/>
  <c r="DB233" i="2"/>
  <c r="AY233" i="2" s="1"/>
  <c r="CX233" i="2"/>
  <c r="DK233" i="2"/>
  <c r="CY233" i="2"/>
  <c r="AX175" i="2"/>
  <c r="AY32" i="2"/>
  <c r="AY26" i="2"/>
  <c r="AY21" i="2"/>
  <c r="DI273" i="2"/>
  <c r="DA273" i="2"/>
  <c r="DH273" i="2"/>
  <c r="CY273" i="2"/>
  <c r="CX273" i="2"/>
  <c r="AY273" i="2" s="1"/>
  <c r="DK273" i="2"/>
  <c r="DL273" i="2"/>
  <c r="DB273" i="2"/>
  <c r="DI265" i="2"/>
  <c r="DA265" i="2"/>
  <c r="DH265" i="2"/>
  <c r="CY265" i="2"/>
  <c r="DK265" i="2"/>
  <c r="DB265" i="2"/>
  <c r="DL265" i="2"/>
  <c r="CX265" i="2"/>
  <c r="AY265" i="2" s="1"/>
  <c r="DI261" i="2"/>
  <c r="DA261" i="2"/>
  <c r="DH261" i="2"/>
  <c r="CY261" i="2"/>
  <c r="DK261" i="2"/>
  <c r="DB261" i="2"/>
  <c r="DL261" i="2"/>
  <c r="CX261" i="2"/>
  <c r="AY261" i="2" s="1"/>
  <c r="DK239" i="2"/>
  <c r="DB239" i="2"/>
  <c r="DI239" i="2"/>
  <c r="DA239" i="2"/>
  <c r="DL239" i="2"/>
  <c r="CX239" i="2"/>
  <c r="CY239" i="2"/>
  <c r="DH239" i="2"/>
  <c r="DI231" i="2"/>
  <c r="DA231" i="2"/>
  <c r="DL231" i="2"/>
  <c r="DH231" i="2"/>
  <c r="DB231" i="2"/>
  <c r="CX231" i="2"/>
  <c r="DK231" i="2"/>
  <c r="CY231" i="2"/>
  <c r="AX174" i="2"/>
  <c r="DI234" i="2"/>
  <c r="DA234" i="2"/>
  <c r="DL234" i="2"/>
  <c r="DH234" i="2"/>
  <c r="DB234" i="2"/>
  <c r="CX234" i="2"/>
  <c r="DK234" i="2"/>
  <c r="CY234" i="2"/>
  <c r="AX181" i="2"/>
  <c r="AX178" i="2"/>
  <c r="AY221" i="2"/>
  <c r="AX165" i="2"/>
  <c r="AY241" i="2"/>
  <c r="AX179" i="2"/>
  <c r="AX123" i="2"/>
  <c r="DM58" i="2"/>
  <c r="DD58" i="2"/>
  <c r="DN58" i="2"/>
  <c r="DE58" i="2"/>
  <c r="DA58" i="2"/>
  <c r="AY58" i="2" s="1"/>
  <c r="DL58" i="2"/>
  <c r="DB58" i="2"/>
  <c r="DK58" i="2"/>
  <c r="DC58" i="2"/>
  <c r="DO58" i="2"/>
  <c r="D60" i="2"/>
  <c r="AY31" i="2"/>
  <c r="AY28" i="2"/>
  <c r="AY25" i="2"/>
  <c r="AY23" i="2"/>
  <c r="AY20" i="2"/>
  <c r="AY12" i="2"/>
  <c r="DN50" i="2"/>
  <c r="DE50" i="2"/>
  <c r="DA50" i="2"/>
  <c r="AY50" i="2" s="1"/>
  <c r="DO50" i="2"/>
  <c r="DK50" i="2"/>
  <c r="DB50" i="2"/>
  <c r="DD50" i="2"/>
  <c r="DM50" i="2"/>
  <c r="DC50" i="2"/>
  <c r="DL50" i="2"/>
  <c r="DI271" i="2"/>
  <c r="DA271" i="2"/>
  <c r="DH271" i="2"/>
  <c r="CY271" i="2"/>
  <c r="CX271" i="2"/>
  <c r="AY271" i="2" s="1"/>
  <c r="DK271" i="2"/>
  <c r="DB271" i="2"/>
  <c r="DL271" i="2"/>
  <c r="DI267" i="2"/>
  <c r="DA267" i="2"/>
  <c r="DH267" i="2"/>
  <c r="CY267" i="2"/>
  <c r="DK267" i="2"/>
  <c r="DB267" i="2"/>
  <c r="DL267" i="2"/>
  <c r="CX267" i="2"/>
  <c r="DI263" i="2"/>
  <c r="DA263" i="2"/>
  <c r="DH263" i="2"/>
  <c r="CY263" i="2"/>
  <c r="DK263" i="2"/>
  <c r="DB263" i="2"/>
  <c r="DL263" i="2"/>
  <c r="CX263" i="2"/>
  <c r="AY295" i="2"/>
  <c r="DI235" i="2"/>
  <c r="DA235" i="2"/>
  <c r="DL235" i="2"/>
  <c r="DH235" i="2"/>
  <c r="DB235" i="2"/>
  <c r="CX235" i="2"/>
  <c r="AY235" i="2" s="1"/>
  <c r="DK235" i="2"/>
  <c r="CY235" i="2"/>
  <c r="DI225" i="2"/>
  <c r="DA225" i="2"/>
  <c r="DL225" i="2"/>
  <c r="DH225" i="2"/>
  <c r="DB225" i="2"/>
  <c r="CX225" i="2"/>
  <c r="AY225" i="2" s="1"/>
  <c r="DK225" i="2"/>
  <c r="CY225" i="2"/>
  <c r="AY19" i="2"/>
  <c r="DL298" i="2"/>
  <c r="DH298" i="2"/>
  <c r="DI298" i="2"/>
  <c r="DA298" i="2"/>
  <c r="DK298" i="2"/>
  <c r="CY298" i="2"/>
  <c r="DB298" i="2"/>
  <c r="CX298" i="2"/>
  <c r="AY298" i="2" s="1"/>
  <c r="DL290" i="2"/>
  <c r="DH290" i="2"/>
  <c r="DI290" i="2"/>
  <c r="DA290" i="2"/>
  <c r="DK290" i="2"/>
  <c r="CY290" i="2"/>
  <c r="DB290" i="2"/>
  <c r="CX290" i="2"/>
  <c r="AY290" i="2" s="1"/>
  <c r="AY291" i="2"/>
  <c r="DI274" i="2"/>
  <c r="DA274" i="2"/>
  <c r="DH274" i="2"/>
  <c r="CY274" i="2"/>
  <c r="DL274" i="2"/>
  <c r="DB274" i="2"/>
  <c r="DK274" i="2"/>
  <c r="CX274" i="2"/>
  <c r="AY274" i="2" s="1"/>
  <c r="DI266" i="2"/>
  <c r="DA266" i="2"/>
  <c r="DH266" i="2"/>
  <c r="CY266" i="2"/>
  <c r="DK266" i="2"/>
  <c r="DB266" i="2"/>
  <c r="DL266" i="2"/>
  <c r="CX266" i="2"/>
  <c r="AY266" i="2" s="1"/>
  <c r="DI262" i="2"/>
  <c r="DA262" i="2"/>
  <c r="DH262" i="2"/>
  <c r="CY262" i="2"/>
  <c r="DK262" i="2"/>
  <c r="DB262" i="2"/>
  <c r="DL262" i="2"/>
  <c r="CX262" i="2"/>
  <c r="AY262" i="2" s="1"/>
  <c r="DI259" i="2"/>
  <c r="DA259" i="2"/>
  <c r="DL259" i="2"/>
  <c r="DH259" i="2"/>
  <c r="DB259" i="2"/>
  <c r="CX259" i="2"/>
  <c r="AY259" i="2" s="1"/>
  <c r="DK259" i="2"/>
  <c r="CY259" i="2"/>
  <c r="DK243" i="2"/>
  <c r="DB243" i="2"/>
  <c r="DI243" i="2"/>
  <c r="DA243" i="2"/>
  <c r="DL243" i="2"/>
  <c r="CX243" i="2"/>
  <c r="AY243" i="2" s="1"/>
  <c r="CY243" i="2"/>
  <c r="DH243" i="2"/>
  <c r="DI232" i="2"/>
  <c r="DA232" i="2"/>
  <c r="DL232" i="2"/>
  <c r="DH232" i="2"/>
  <c r="DB232" i="2"/>
  <c r="CX232" i="2"/>
  <c r="AY232" i="2" s="1"/>
  <c r="DK232" i="2"/>
  <c r="CY232" i="2"/>
  <c r="AX139" i="2"/>
  <c r="AX135" i="2"/>
  <c r="AX131" i="2"/>
  <c r="AX127" i="2"/>
  <c r="AX120" i="2"/>
  <c r="AX112" i="2"/>
  <c r="AX108" i="2"/>
  <c r="AX104" i="2"/>
  <c r="AX100" i="2"/>
  <c r="AX95" i="2"/>
  <c r="AX186" i="2"/>
  <c r="AX183" i="2"/>
  <c r="AY281" i="2"/>
  <c r="DI272" i="2"/>
  <c r="DA272" i="2"/>
  <c r="DH272" i="2"/>
  <c r="CY272" i="2"/>
  <c r="DL272" i="2"/>
  <c r="DB272" i="2"/>
  <c r="DK272" i="2"/>
  <c r="CX272" i="2"/>
  <c r="DI264" i="2"/>
  <c r="DA264" i="2"/>
  <c r="DH264" i="2"/>
  <c r="CY264" i="2"/>
  <c r="DK264" i="2"/>
  <c r="DB264" i="2"/>
  <c r="DL264" i="2"/>
  <c r="CX264" i="2"/>
  <c r="AY239" i="2"/>
  <c r="AY231" i="2"/>
  <c r="DI260" i="2"/>
  <c r="DA260" i="2"/>
  <c r="DH260" i="2"/>
  <c r="DK260" i="2"/>
  <c r="DB260" i="2"/>
  <c r="CX260" i="2"/>
  <c r="AY260" i="2" s="1"/>
  <c r="DL260" i="2"/>
  <c r="CY260" i="2"/>
  <c r="DI236" i="2"/>
  <c r="DA236" i="2"/>
  <c r="DL236" i="2"/>
  <c r="DH236" i="2"/>
  <c r="DB236" i="2"/>
  <c r="CX236" i="2"/>
  <c r="AY236" i="2" s="1"/>
  <c r="DK236" i="2"/>
  <c r="CY236" i="2"/>
  <c r="DI258" i="2"/>
  <c r="DA258" i="2"/>
  <c r="DL258" i="2"/>
  <c r="DH258" i="2"/>
  <c r="DB258" i="2"/>
  <c r="CX258" i="2"/>
  <c r="AY258" i="2" s="1"/>
  <c r="DK258" i="2"/>
  <c r="CY258" i="2"/>
  <c r="AY234" i="2"/>
  <c r="DI221" i="2"/>
  <c r="DA221" i="2"/>
  <c r="DL221" i="2"/>
  <c r="DH221" i="2"/>
  <c r="DB221" i="2"/>
  <c r="CX221" i="2"/>
  <c r="DK221" i="2"/>
  <c r="CY221" i="2"/>
  <c r="AX191" i="2"/>
  <c r="AX188" i="2"/>
  <c r="AX182" i="2"/>
  <c r="AX140" i="2"/>
  <c r="AX138" i="2"/>
  <c r="AX136" i="2"/>
  <c r="AX134" i="2"/>
  <c r="AX132" i="2"/>
  <c r="AX130" i="2"/>
  <c r="AX128" i="2"/>
  <c r="AX126" i="2"/>
  <c r="AX122" i="2"/>
  <c r="AX117" i="2"/>
  <c r="AX115" i="2"/>
  <c r="AX113" i="2"/>
  <c r="AX111" i="2"/>
  <c r="AX109" i="2"/>
  <c r="AX107" i="2"/>
  <c r="AX105" i="2"/>
  <c r="AX103" i="2"/>
  <c r="AX101" i="2"/>
  <c r="AX99" i="2"/>
  <c r="AX96" i="2"/>
  <c r="AX94" i="2"/>
  <c r="DI257" i="2"/>
  <c r="DA257" i="2"/>
  <c r="DL257" i="2"/>
  <c r="DH257" i="2"/>
  <c r="DB257" i="2"/>
  <c r="CX257" i="2"/>
  <c r="AY257" i="2" s="1"/>
  <c r="DK257" i="2"/>
  <c r="CY257" i="2"/>
  <c r="AY255" i="2"/>
  <c r="AY253" i="2"/>
  <c r="AY251" i="2"/>
  <c r="AY249" i="2"/>
  <c r="AY247" i="2"/>
  <c r="AY245" i="2"/>
  <c r="DI237" i="2"/>
  <c r="DA237" i="2"/>
  <c r="DL237" i="2"/>
  <c r="DH237" i="2"/>
  <c r="DB237" i="2"/>
  <c r="CX237" i="2"/>
  <c r="AY237" i="2" s="1"/>
  <c r="DK237" i="2"/>
  <c r="CY237" i="2"/>
  <c r="AX196" i="2"/>
  <c r="AX168" i="2"/>
  <c r="AX161" i="2"/>
  <c r="AX125" i="2"/>
  <c r="AX180" i="2"/>
  <c r="AY44" i="2"/>
  <c r="AX189" i="2"/>
  <c r="DN52" i="2"/>
  <c r="DE52" i="2"/>
  <c r="DA52" i="2"/>
  <c r="DO52" i="2"/>
  <c r="DK52" i="2"/>
  <c r="DB52" i="2"/>
  <c r="AY52" i="2" s="1"/>
  <c r="DD52" i="2"/>
  <c r="DC52" i="2"/>
  <c r="DL52" i="2"/>
  <c r="DM52" i="2"/>
  <c r="D54" i="2"/>
  <c r="A350" i="2" s="1"/>
  <c r="DN48" i="2"/>
  <c r="DE48" i="2"/>
  <c r="DA48" i="2"/>
  <c r="AY48" i="2" s="1"/>
  <c r="DO48" i="2"/>
  <c r="DK48" i="2"/>
  <c r="B350" i="2" s="1"/>
  <c r="DB48" i="2"/>
  <c r="DD48" i="2"/>
  <c r="DC48" i="2"/>
  <c r="DL48" i="2"/>
  <c r="DM48" i="2"/>
  <c r="DN63" i="2"/>
  <c r="DE63" i="2"/>
  <c r="DA63" i="2"/>
  <c r="DM63" i="2"/>
  <c r="DD63" i="2"/>
  <c r="AY63" i="2" s="1"/>
  <c r="DO63" i="2"/>
  <c r="DK63" i="2"/>
  <c r="DB63" i="2"/>
  <c r="DL63" i="2"/>
  <c r="DC63" i="2"/>
  <c r="DN61" i="2"/>
  <c r="DE61" i="2"/>
  <c r="DA61" i="2"/>
  <c r="AY61" i="2" s="1"/>
  <c r="DO61" i="2"/>
  <c r="DK61" i="2"/>
  <c r="DB61" i="2"/>
  <c r="DC61" i="2"/>
  <c r="DM61" i="2"/>
  <c r="DL61" i="2"/>
  <c r="DD61" i="2"/>
  <c r="AX192" i="2"/>
  <c r="AY35" i="2"/>
  <c r="AY33" i="2"/>
  <c r="AY30" i="2"/>
  <c r="AY263" i="2" l="1"/>
  <c r="AY267" i="2"/>
  <c r="AY294" i="2"/>
  <c r="AY264" i="2"/>
  <c r="AY272" i="2"/>
  <c r="AX45" i="1" l="1"/>
  <c r="AW45" i="1"/>
  <c r="AV45" i="1"/>
  <c r="AU45" i="1"/>
  <c r="AT45" i="1"/>
  <c r="AX44" i="1"/>
  <c r="AW44" i="1"/>
  <c r="AV44" i="1"/>
  <c r="AU44" i="1"/>
  <c r="AT44" i="1"/>
  <c r="AX43" i="1"/>
  <c r="AW43" i="1"/>
  <c r="AV43" i="1"/>
  <c r="AU43" i="1"/>
  <c r="AT43" i="1"/>
  <c r="AX42" i="1"/>
  <c r="AW42" i="1"/>
  <c r="AV42" i="1"/>
  <c r="AU42" i="1"/>
  <c r="AT42" i="1"/>
  <c r="AX41" i="1"/>
  <c r="AW41" i="1"/>
  <c r="AV41" i="1"/>
  <c r="AU41" i="1"/>
  <c r="AT41" i="1"/>
  <c r="AS44" i="1"/>
  <c r="AS41" i="1"/>
  <c r="AQ45" i="1"/>
  <c r="AQ44" i="1"/>
  <c r="AR45" i="1"/>
  <c r="AR44" i="1"/>
  <c r="AR43" i="1"/>
  <c r="AR42" i="1"/>
  <c r="AQ42" i="1"/>
  <c r="AR41" i="1"/>
  <c r="AQ41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AB45" i="1"/>
  <c r="AA45" i="1"/>
  <c r="Z45" i="1"/>
  <c r="Y45" i="1"/>
  <c r="X45" i="1"/>
  <c r="W45" i="1"/>
  <c r="V45" i="1"/>
  <c r="U45" i="1"/>
  <c r="AB44" i="1"/>
  <c r="AA44" i="1"/>
  <c r="Z44" i="1"/>
  <c r="Y44" i="1"/>
  <c r="X44" i="1"/>
  <c r="W44" i="1"/>
  <c r="V44" i="1"/>
  <c r="U44" i="1"/>
  <c r="AB43" i="1"/>
  <c r="AA43" i="1"/>
  <c r="Z43" i="1"/>
  <c r="Y43" i="1"/>
  <c r="X43" i="1"/>
  <c r="W43" i="1"/>
  <c r="V43" i="1"/>
  <c r="U43" i="1"/>
  <c r="AB42" i="1"/>
  <c r="AA42" i="1"/>
  <c r="Z42" i="1"/>
  <c r="Y42" i="1"/>
  <c r="X42" i="1"/>
  <c r="W42" i="1"/>
  <c r="V42" i="1"/>
  <c r="U42" i="1"/>
  <c r="T45" i="1"/>
  <c r="S45" i="1"/>
  <c r="T44" i="1"/>
  <c r="S44" i="1"/>
  <c r="T43" i="1"/>
  <c r="S43" i="1"/>
  <c r="T42" i="1"/>
  <c r="S42" i="1"/>
  <c r="T41" i="1"/>
  <c r="S41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R43" i="1"/>
  <c r="Q43" i="1"/>
  <c r="P43" i="1"/>
  <c r="O43" i="1"/>
  <c r="N43" i="1"/>
  <c r="M43" i="1"/>
  <c r="L43" i="1"/>
  <c r="K43" i="1"/>
  <c r="J43" i="1"/>
  <c r="I43" i="1"/>
  <c r="H43" i="1"/>
  <c r="G43" i="1"/>
  <c r="R42" i="1"/>
  <c r="Q42" i="1"/>
  <c r="P42" i="1"/>
  <c r="O42" i="1"/>
  <c r="N42" i="1"/>
  <c r="M42" i="1"/>
  <c r="L42" i="1"/>
  <c r="K42" i="1"/>
  <c r="J42" i="1"/>
  <c r="I42" i="1"/>
  <c r="H42" i="1"/>
  <c r="G42" i="1"/>
  <c r="AX298" i="1" l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AX226" i="1"/>
  <c r="AW226" i="1"/>
  <c r="AV226" i="1"/>
  <c r="AV304" i="1" s="1"/>
  <c r="AU226" i="1"/>
  <c r="AU304" i="1" s="1"/>
  <c r="AT226" i="1"/>
  <c r="AT304" i="1" s="1"/>
  <c r="AS226" i="1"/>
  <c r="AR226" i="1"/>
  <c r="AQ226" i="1"/>
  <c r="AP226" i="1"/>
  <c r="AP304" i="1" s="1"/>
  <c r="AO226" i="1"/>
  <c r="AO304" i="1" s="1"/>
  <c r="AN226" i="1"/>
  <c r="AN304" i="1" s="1"/>
  <c r="AM226" i="1"/>
  <c r="AM304" i="1" s="1"/>
  <c r="AL226" i="1"/>
  <c r="AL304" i="1" s="1"/>
  <c r="AK226" i="1"/>
  <c r="AK304" i="1" s="1"/>
  <c r="AJ226" i="1"/>
  <c r="AJ304" i="1" s="1"/>
  <c r="AI226" i="1"/>
  <c r="AI304" i="1" s="1"/>
  <c r="AH226" i="1"/>
  <c r="AH304" i="1" s="1"/>
  <c r="AG226" i="1"/>
  <c r="AG304" i="1" s="1"/>
  <c r="AF226" i="1"/>
  <c r="AF304" i="1" s="1"/>
  <c r="AE226" i="1"/>
  <c r="AE304" i="1" s="1"/>
  <c r="AD226" i="1"/>
  <c r="AD304" i="1" s="1"/>
  <c r="AC226" i="1"/>
  <c r="AC304" i="1" s="1"/>
  <c r="AB226" i="1"/>
  <c r="AB304" i="1" s="1"/>
  <c r="AA226" i="1"/>
  <c r="AA304" i="1" s="1"/>
  <c r="Z226" i="1"/>
  <c r="Z304" i="1" s="1"/>
  <c r="Y226" i="1"/>
  <c r="Y304" i="1" s="1"/>
  <c r="X226" i="1"/>
  <c r="X304" i="1" s="1"/>
  <c r="W226" i="1"/>
  <c r="W304" i="1" s="1"/>
  <c r="V226" i="1"/>
  <c r="V304" i="1" s="1"/>
  <c r="U226" i="1"/>
  <c r="U304" i="1" s="1"/>
  <c r="T226" i="1"/>
  <c r="T304" i="1" s="1"/>
  <c r="S226" i="1"/>
  <c r="S304" i="1" s="1"/>
  <c r="R226" i="1"/>
  <c r="R304" i="1" s="1"/>
  <c r="Q226" i="1"/>
  <c r="Q304" i="1" s="1"/>
  <c r="P226" i="1"/>
  <c r="P304" i="1" s="1"/>
  <c r="O226" i="1"/>
  <c r="O304" i="1" s="1"/>
  <c r="N226" i="1"/>
  <c r="N304" i="1" s="1"/>
  <c r="M226" i="1"/>
  <c r="M304" i="1" s="1"/>
  <c r="L226" i="1"/>
  <c r="L304" i="1" s="1"/>
  <c r="K226" i="1"/>
  <c r="K304" i="1" s="1"/>
  <c r="J226" i="1"/>
  <c r="J304" i="1" s="1"/>
  <c r="I226" i="1"/>
  <c r="I304" i="1" s="1"/>
  <c r="H226" i="1"/>
  <c r="G226" i="1"/>
  <c r="G304" i="1" s="1"/>
  <c r="AX225" i="1"/>
  <c r="AX303" i="1" s="1"/>
  <c r="AW225" i="1"/>
  <c r="AW303" i="1" s="1"/>
  <c r="AV225" i="1"/>
  <c r="AV303" i="1" s="1"/>
  <c r="AU225" i="1"/>
  <c r="AU303" i="1" s="1"/>
  <c r="AT225" i="1"/>
  <c r="AT303" i="1" s="1"/>
  <c r="AS225" i="1"/>
  <c r="AR225" i="1"/>
  <c r="AQ225" i="1"/>
  <c r="AP225" i="1"/>
  <c r="AP303" i="1" s="1"/>
  <c r="AO225" i="1"/>
  <c r="AO303" i="1" s="1"/>
  <c r="AN225" i="1"/>
  <c r="AN303" i="1" s="1"/>
  <c r="AM225" i="1"/>
  <c r="AM303" i="1" s="1"/>
  <c r="AL225" i="1"/>
  <c r="AL303" i="1" s="1"/>
  <c r="AK225" i="1"/>
  <c r="AK303" i="1" s="1"/>
  <c r="AJ225" i="1"/>
  <c r="AJ303" i="1" s="1"/>
  <c r="AI225" i="1"/>
  <c r="AI303" i="1" s="1"/>
  <c r="AH225" i="1"/>
  <c r="AH303" i="1" s="1"/>
  <c r="AG225" i="1"/>
  <c r="AG303" i="1" s="1"/>
  <c r="AF225" i="1"/>
  <c r="AF303" i="1" s="1"/>
  <c r="AE225" i="1"/>
  <c r="AE303" i="1" s="1"/>
  <c r="AD225" i="1"/>
  <c r="AD303" i="1" s="1"/>
  <c r="AC225" i="1"/>
  <c r="AC303" i="1" s="1"/>
  <c r="AB225" i="1"/>
  <c r="AA225" i="1"/>
  <c r="AA303" i="1" s="1"/>
  <c r="Z225" i="1"/>
  <c r="Z303" i="1" s="1"/>
  <c r="Y225" i="1"/>
  <c r="Y303" i="1" s="1"/>
  <c r="X225" i="1"/>
  <c r="X303" i="1" s="1"/>
  <c r="W225" i="1"/>
  <c r="W303" i="1" s="1"/>
  <c r="V225" i="1"/>
  <c r="V303" i="1" s="1"/>
  <c r="U225" i="1"/>
  <c r="U303" i="1" s="1"/>
  <c r="T225" i="1"/>
  <c r="T303" i="1" s="1"/>
  <c r="S225" i="1"/>
  <c r="S303" i="1" s="1"/>
  <c r="R225" i="1"/>
  <c r="R303" i="1" s="1"/>
  <c r="Q225" i="1"/>
  <c r="Q303" i="1" s="1"/>
  <c r="P225" i="1"/>
  <c r="P303" i="1" s="1"/>
  <c r="O225" i="1"/>
  <c r="O303" i="1" s="1"/>
  <c r="N225" i="1"/>
  <c r="N303" i="1" s="1"/>
  <c r="M225" i="1"/>
  <c r="M303" i="1" s="1"/>
  <c r="L225" i="1"/>
  <c r="L303" i="1" s="1"/>
  <c r="K225" i="1"/>
  <c r="K303" i="1" s="1"/>
  <c r="J225" i="1"/>
  <c r="J303" i="1" s="1"/>
  <c r="I225" i="1"/>
  <c r="I303" i="1" s="1"/>
  <c r="H225" i="1"/>
  <c r="H303" i="1" s="1"/>
  <c r="G225" i="1"/>
  <c r="G303" i="1" s="1"/>
  <c r="AX224" i="1"/>
  <c r="AX302" i="1" s="1"/>
  <c r="AW224" i="1"/>
  <c r="AW302" i="1" s="1"/>
  <c r="AV224" i="1"/>
  <c r="AV302" i="1" s="1"/>
  <c r="AU224" i="1"/>
  <c r="AU302" i="1" s="1"/>
  <c r="AT224" i="1"/>
  <c r="AT302" i="1" s="1"/>
  <c r="AS224" i="1"/>
  <c r="AR224" i="1"/>
  <c r="AQ224" i="1"/>
  <c r="AP224" i="1"/>
  <c r="AP302" i="1" s="1"/>
  <c r="AO224" i="1"/>
  <c r="AO302" i="1" s="1"/>
  <c r="AN224" i="1"/>
  <c r="AN302" i="1" s="1"/>
  <c r="AM224" i="1"/>
  <c r="AM302" i="1" s="1"/>
  <c r="AL224" i="1"/>
  <c r="AL302" i="1" s="1"/>
  <c r="AK224" i="1"/>
  <c r="AK302" i="1" s="1"/>
  <c r="AJ224" i="1"/>
  <c r="AJ302" i="1" s="1"/>
  <c r="AI224" i="1"/>
  <c r="AI302" i="1" s="1"/>
  <c r="AH224" i="1"/>
  <c r="AH302" i="1" s="1"/>
  <c r="AG224" i="1"/>
  <c r="AG302" i="1" s="1"/>
  <c r="AF224" i="1"/>
  <c r="AF302" i="1" s="1"/>
  <c r="AE224" i="1"/>
  <c r="AE302" i="1" s="1"/>
  <c r="AD224" i="1"/>
  <c r="AD302" i="1" s="1"/>
  <c r="AC224" i="1"/>
  <c r="AC302" i="1" s="1"/>
  <c r="AB224" i="1"/>
  <c r="AB302" i="1" s="1"/>
  <c r="AA224" i="1"/>
  <c r="AA302" i="1" s="1"/>
  <c r="Z224" i="1"/>
  <c r="Z302" i="1" s="1"/>
  <c r="Y224" i="1"/>
  <c r="Y302" i="1" s="1"/>
  <c r="X224" i="1"/>
  <c r="X302" i="1" s="1"/>
  <c r="W224" i="1"/>
  <c r="W302" i="1" s="1"/>
  <c r="V224" i="1"/>
  <c r="V302" i="1" s="1"/>
  <c r="U224" i="1"/>
  <c r="U302" i="1" s="1"/>
  <c r="T224" i="1"/>
  <c r="T302" i="1" s="1"/>
  <c r="S224" i="1"/>
  <c r="S302" i="1" s="1"/>
  <c r="R224" i="1"/>
  <c r="R302" i="1" s="1"/>
  <c r="Q224" i="1"/>
  <c r="Q302" i="1" s="1"/>
  <c r="P224" i="1"/>
  <c r="P302" i="1" s="1"/>
  <c r="O224" i="1"/>
  <c r="O302" i="1" s="1"/>
  <c r="N224" i="1"/>
  <c r="N302" i="1" s="1"/>
  <c r="M224" i="1"/>
  <c r="M302" i="1" s="1"/>
  <c r="L224" i="1"/>
  <c r="L302" i="1" s="1"/>
  <c r="K224" i="1"/>
  <c r="K302" i="1" s="1"/>
  <c r="J224" i="1"/>
  <c r="J302" i="1" s="1"/>
  <c r="I224" i="1"/>
  <c r="I302" i="1" s="1"/>
  <c r="H224" i="1"/>
  <c r="H302" i="1" s="1"/>
  <c r="G224" i="1"/>
  <c r="G302" i="1" s="1"/>
  <c r="AX223" i="1"/>
  <c r="AX301" i="1" s="1"/>
  <c r="AW223" i="1"/>
  <c r="AW301" i="1" s="1"/>
  <c r="AV223" i="1"/>
  <c r="AV301" i="1" s="1"/>
  <c r="AU223" i="1"/>
  <c r="AU301" i="1" s="1"/>
  <c r="AT223" i="1"/>
  <c r="AT301" i="1" s="1"/>
  <c r="AS223" i="1"/>
  <c r="AR223" i="1"/>
  <c r="AQ223" i="1"/>
  <c r="AP223" i="1"/>
  <c r="AP301" i="1" s="1"/>
  <c r="AO223" i="1"/>
  <c r="AO301" i="1" s="1"/>
  <c r="AN223" i="1"/>
  <c r="AN301" i="1" s="1"/>
  <c r="AM223" i="1"/>
  <c r="AM301" i="1" s="1"/>
  <c r="AL223" i="1"/>
  <c r="AL301" i="1" s="1"/>
  <c r="AK223" i="1"/>
  <c r="AK301" i="1" s="1"/>
  <c r="AJ223" i="1"/>
  <c r="AI223" i="1"/>
  <c r="AI301" i="1" s="1"/>
  <c r="AH223" i="1"/>
  <c r="AH301" i="1" s="1"/>
  <c r="AG223" i="1"/>
  <c r="AG301" i="1" s="1"/>
  <c r="AF223" i="1"/>
  <c r="AF301" i="1" s="1"/>
  <c r="AE223" i="1"/>
  <c r="AE301" i="1" s="1"/>
  <c r="AD223" i="1"/>
  <c r="AD301" i="1" s="1"/>
  <c r="AC223" i="1"/>
  <c r="AC301" i="1" s="1"/>
  <c r="AB223" i="1"/>
  <c r="AB301" i="1" s="1"/>
  <c r="AA223" i="1"/>
  <c r="AA301" i="1" s="1"/>
  <c r="Z223" i="1"/>
  <c r="Z301" i="1" s="1"/>
  <c r="Y223" i="1"/>
  <c r="Y301" i="1" s="1"/>
  <c r="X223" i="1"/>
  <c r="X301" i="1" s="1"/>
  <c r="W223" i="1"/>
  <c r="W301" i="1" s="1"/>
  <c r="V223" i="1"/>
  <c r="V301" i="1" s="1"/>
  <c r="U223" i="1"/>
  <c r="U301" i="1" s="1"/>
  <c r="T223" i="1"/>
  <c r="T301" i="1" s="1"/>
  <c r="S223" i="1"/>
  <c r="S301" i="1" s="1"/>
  <c r="R223" i="1"/>
  <c r="R301" i="1" s="1"/>
  <c r="Q223" i="1"/>
  <c r="Q301" i="1" s="1"/>
  <c r="P223" i="1"/>
  <c r="P301" i="1" s="1"/>
  <c r="O223" i="1"/>
  <c r="O301" i="1" s="1"/>
  <c r="N223" i="1"/>
  <c r="N301" i="1" s="1"/>
  <c r="M223" i="1"/>
  <c r="M301" i="1" s="1"/>
  <c r="L223" i="1"/>
  <c r="L301" i="1" s="1"/>
  <c r="K223" i="1"/>
  <c r="K301" i="1" s="1"/>
  <c r="J223" i="1"/>
  <c r="J301" i="1" s="1"/>
  <c r="I223" i="1"/>
  <c r="I301" i="1" s="1"/>
  <c r="H223" i="1"/>
  <c r="H301" i="1" s="1"/>
  <c r="G223" i="1"/>
  <c r="G301" i="1" s="1"/>
  <c r="AX222" i="1"/>
  <c r="AX300" i="1" s="1"/>
  <c r="AW222" i="1"/>
  <c r="AW300" i="1" s="1"/>
  <c r="AV222" i="1"/>
  <c r="AV300" i="1" s="1"/>
  <c r="AU222" i="1"/>
  <c r="AU300" i="1" s="1"/>
  <c r="AT222" i="1"/>
  <c r="AT300" i="1" s="1"/>
  <c r="AS222" i="1"/>
  <c r="AS300" i="1" s="1"/>
  <c r="AR222" i="1"/>
  <c r="AQ222" i="1"/>
  <c r="AP222" i="1"/>
  <c r="AP300" i="1" s="1"/>
  <c r="AO222" i="1"/>
  <c r="AO300" i="1" s="1"/>
  <c r="AN222" i="1"/>
  <c r="AN300" i="1" s="1"/>
  <c r="AM222" i="1"/>
  <c r="AM300" i="1" s="1"/>
  <c r="AL222" i="1"/>
  <c r="AL300" i="1" s="1"/>
  <c r="AK222" i="1"/>
  <c r="AK300" i="1" s="1"/>
  <c r="AJ222" i="1"/>
  <c r="AJ300" i="1" s="1"/>
  <c r="AI222" i="1"/>
  <c r="AI300" i="1" s="1"/>
  <c r="AH222" i="1"/>
  <c r="AH300" i="1" s="1"/>
  <c r="AG222" i="1"/>
  <c r="AG300" i="1" s="1"/>
  <c r="AF222" i="1"/>
  <c r="AF300" i="1" s="1"/>
  <c r="AE222" i="1"/>
  <c r="AE300" i="1" s="1"/>
  <c r="AD222" i="1"/>
  <c r="AD300" i="1" s="1"/>
  <c r="AC222" i="1"/>
  <c r="AC300" i="1" s="1"/>
  <c r="AB222" i="1"/>
  <c r="AB300" i="1" s="1"/>
  <c r="AA222" i="1"/>
  <c r="AA300" i="1" s="1"/>
  <c r="Z222" i="1"/>
  <c r="Z300" i="1" s="1"/>
  <c r="Y222" i="1"/>
  <c r="Y300" i="1" s="1"/>
  <c r="X222" i="1"/>
  <c r="X300" i="1" s="1"/>
  <c r="W222" i="1"/>
  <c r="W300" i="1" s="1"/>
  <c r="V222" i="1"/>
  <c r="V300" i="1" s="1"/>
  <c r="U222" i="1"/>
  <c r="U300" i="1" s="1"/>
  <c r="T222" i="1"/>
  <c r="T300" i="1" s="1"/>
  <c r="S222" i="1"/>
  <c r="S300" i="1" s="1"/>
  <c r="R222" i="1"/>
  <c r="R300" i="1" s="1"/>
  <c r="Q222" i="1"/>
  <c r="Q300" i="1" s="1"/>
  <c r="P222" i="1"/>
  <c r="P300" i="1" s="1"/>
  <c r="O222" i="1"/>
  <c r="O300" i="1" s="1"/>
  <c r="N222" i="1"/>
  <c r="N300" i="1" s="1"/>
  <c r="M222" i="1"/>
  <c r="M300" i="1" s="1"/>
  <c r="L222" i="1"/>
  <c r="L300" i="1" s="1"/>
  <c r="K222" i="1"/>
  <c r="K300" i="1" s="1"/>
  <c r="J222" i="1"/>
  <c r="J300" i="1" s="1"/>
  <c r="I222" i="1"/>
  <c r="I300" i="1" s="1"/>
  <c r="H222" i="1"/>
  <c r="H300" i="1" s="1"/>
  <c r="G222" i="1"/>
  <c r="G300" i="1" s="1"/>
  <c r="AX221" i="1"/>
  <c r="AX299" i="1" s="1"/>
  <c r="AW221" i="1"/>
  <c r="AW299" i="1" s="1"/>
  <c r="AV221" i="1"/>
  <c r="AV299" i="1" s="1"/>
  <c r="AU221" i="1"/>
  <c r="AU299" i="1" s="1"/>
  <c r="AT221" i="1"/>
  <c r="AT299" i="1" s="1"/>
  <c r="AS221" i="1"/>
  <c r="AS299" i="1" s="1"/>
  <c r="AR221" i="1"/>
  <c r="AR299" i="1" s="1"/>
  <c r="AQ221" i="1"/>
  <c r="AQ299" i="1" s="1"/>
  <c r="AP221" i="1"/>
  <c r="AP299" i="1" s="1"/>
  <c r="AO221" i="1"/>
  <c r="AO299" i="1" s="1"/>
  <c r="AN221" i="1"/>
  <c r="AN299" i="1" s="1"/>
  <c r="AM221" i="1"/>
  <c r="AM299" i="1" s="1"/>
  <c r="AL221" i="1"/>
  <c r="AL299" i="1" s="1"/>
  <c r="AK221" i="1"/>
  <c r="AK299" i="1" s="1"/>
  <c r="AJ221" i="1"/>
  <c r="AJ299" i="1" s="1"/>
  <c r="AI221" i="1"/>
  <c r="AI299" i="1" s="1"/>
  <c r="AH221" i="1"/>
  <c r="AH299" i="1" s="1"/>
  <c r="AG221" i="1"/>
  <c r="AG299" i="1" s="1"/>
  <c r="AF221" i="1"/>
  <c r="AF299" i="1" s="1"/>
  <c r="AE221" i="1"/>
  <c r="AE299" i="1" s="1"/>
  <c r="AD221" i="1"/>
  <c r="AD299" i="1" s="1"/>
  <c r="AC221" i="1"/>
  <c r="AC299" i="1" s="1"/>
  <c r="AB221" i="1"/>
  <c r="AB299" i="1" s="1"/>
  <c r="AA221" i="1"/>
  <c r="AA299" i="1" s="1"/>
  <c r="Z221" i="1"/>
  <c r="Z299" i="1" s="1"/>
  <c r="Y221" i="1"/>
  <c r="Y299" i="1" s="1"/>
  <c r="X221" i="1"/>
  <c r="X299" i="1" s="1"/>
  <c r="W221" i="1"/>
  <c r="W299" i="1" s="1"/>
  <c r="V221" i="1"/>
  <c r="V299" i="1" s="1"/>
  <c r="U221" i="1"/>
  <c r="U299" i="1" s="1"/>
  <c r="T221" i="1"/>
  <c r="T299" i="1" s="1"/>
  <c r="S221" i="1"/>
  <c r="S299" i="1" s="1"/>
  <c r="R221" i="1"/>
  <c r="R299" i="1" s="1"/>
  <c r="Q221" i="1"/>
  <c r="Q299" i="1" s="1"/>
  <c r="P221" i="1"/>
  <c r="P299" i="1" s="1"/>
  <c r="O221" i="1"/>
  <c r="O299" i="1" s="1"/>
  <c r="N221" i="1"/>
  <c r="N299" i="1" s="1"/>
  <c r="M221" i="1"/>
  <c r="M299" i="1" s="1"/>
  <c r="L221" i="1"/>
  <c r="L299" i="1" s="1"/>
  <c r="K221" i="1"/>
  <c r="K299" i="1" s="1"/>
  <c r="J221" i="1"/>
  <c r="J299" i="1" s="1"/>
  <c r="I221" i="1"/>
  <c r="I299" i="1" s="1"/>
  <c r="H221" i="1"/>
  <c r="H299" i="1" s="1"/>
  <c r="G221" i="1"/>
  <c r="G299" i="1" s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AX146" i="1"/>
  <c r="AX155" i="1" s="1"/>
  <c r="AW146" i="1"/>
  <c r="AW155" i="1" s="1"/>
  <c r="AV146" i="1"/>
  <c r="AV155" i="1" s="1"/>
  <c r="AU146" i="1"/>
  <c r="AU155" i="1" s="1"/>
  <c r="AT146" i="1"/>
  <c r="AT155" i="1" s="1"/>
  <c r="AS146" i="1"/>
  <c r="AS155" i="1" s="1"/>
  <c r="AR146" i="1"/>
  <c r="AR155" i="1" s="1"/>
  <c r="AQ146" i="1"/>
  <c r="AQ155" i="1" s="1"/>
  <c r="AP146" i="1"/>
  <c r="AP155" i="1" s="1"/>
  <c r="AO146" i="1"/>
  <c r="AO155" i="1" s="1"/>
  <c r="AN146" i="1"/>
  <c r="AN155" i="1" s="1"/>
  <c r="AM146" i="1"/>
  <c r="AM155" i="1" s="1"/>
  <c r="AL146" i="1"/>
  <c r="AK146" i="1"/>
  <c r="AK155" i="1" s="1"/>
  <c r="AJ146" i="1"/>
  <c r="AJ155" i="1" s="1"/>
  <c r="AI146" i="1"/>
  <c r="AI155" i="1" s="1"/>
  <c r="AH146" i="1"/>
  <c r="AH155" i="1" s="1"/>
  <c r="AG146" i="1"/>
  <c r="AG155" i="1" s="1"/>
  <c r="AF146" i="1"/>
  <c r="AF155" i="1" s="1"/>
  <c r="AE146" i="1"/>
  <c r="AE155" i="1" s="1"/>
  <c r="AD146" i="1"/>
  <c r="AD155" i="1" s="1"/>
  <c r="AC146" i="1"/>
  <c r="AC155" i="1" s="1"/>
  <c r="AB146" i="1"/>
  <c r="AB155" i="1" s="1"/>
  <c r="AA146" i="1"/>
  <c r="AA155" i="1" s="1"/>
  <c r="Z146" i="1"/>
  <c r="Z155" i="1" s="1"/>
  <c r="Y146" i="1"/>
  <c r="Y155" i="1" s="1"/>
  <c r="X146" i="1"/>
  <c r="X155" i="1" s="1"/>
  <c r="W146" i="1"/>
  <c r="W155" i="1" s="1"/>
  <c r="V146" i="1"/>
  <c r="V155" i="1" s="1"/>
  <c r="U146" i="1"/>
  <c r="U155" i="1" s="1"/>
  <c r="T146" i="1"/>
  <c r="T155" i="1" s="1"/>
  <c r="S146" i="1"/>
  <c r="S155" i="1" s="1"/>
  <c r="R146" i="1"/>
  <c r="R155" i="1" s="1"/>
  <c r="Q146" i="1"/>
  <c r="Q155" i="1" s="1"/>
  <c r="P146" i="1"/>
  <c r="P155" i="1" s="1"/>
  <c r="O146" i="1"/>
  <c r="O155" i="1" s="1"/>
  <c r="N146" i="1"/>
  <c r="N155" i="1" s="1"/>
  <c r="M146" i="1"/>
  <c r="M155" i="1" s="1"/>
  <c r="L146" i="1"/>
  <c r="L155" i="1" s="1"/>
  <c r="K146" i="1"/>
  <c r="K155" i="1" s="1"/>
  <c r="J146" i="1"/>
  <c r="J155" i="1" s="1"/>
  <c r="I146" i="1"/>
  <c r="I155" i="1" s="1"/>
  <c r="H146" i="1"/>
  <c r="H155" i="1" s="1"/>
  <c r="G146" i="1"/>
  <c r="G155" i="1" s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AX19" i="1"/>
  <c r="AW19" i="1"/>
  <c r="AW36" i="1" s="1"/>
  <c r="AV19" i="1"/>
  <c r="AV36" i="1" s="1"/>
  <c r="AU19" i="1"/>
  <c r="AU36" i="1" s="1"/>
  <c r="AT19" i="1"/>
  <c r="AT36" i="1" s="1"/>
  <c r="AS19" i="1"/>
  <c r="AS36" i="1" s="1"/>
  <c r="AR19" i="1"/>
  <c r="AR36" i="1" s="1"/>
  <c r="AQ19" i="1"/>
  <c r="AQ36" i="1" s="1"/>
  <c r="AP19" i="1"/>
  <c r="AP36" i="1" s="1"/>
  <c r="AO19" i="1"/>
  <c r="AO36" i="1" s="1"/>
  <c r="AN19" i="1"/>
  <c r="AN36" i="1" s="1"/>
  <c r="AM19" i="1"/>
  <c r="AM36" i="1" s="1"/>
  <c r="AL19" i="1"/>
  <c r="AL36" i="1" s="1"/>
  <c r="AK19" i="1"/>
  <c r="AJ19" i="1"/>
  <c r="AJ36" i="1" s="1"/>
  <c r="AI19" i="1"/>
  <c r="AI36" i="1" s="1"/>
  <c r="AH19" i="1"/>
  <c r="AH36" i="1" s="1"/>
  <c r="AG19" i="1"/>
  <c r="AG36" i="1" s="1"/>
  <c r="AF19" i="1"/>
  <c r="AF36" i="1" s="1"/>
  <c r="AE19" i="1"/>
  <c r="AE36" i="1" s="1"/>
  <c r="AD19" i="1"/>
  <c r="AD36" i="1" s="1"/>
  <c r="AC19" i="1"/>
  <c r="AC36" i="1" s="1"/>
  <c r="AB19" i="1"/>
  <c r="AB36" i="1" s="1"/>
  <c r="AA19" i="1"/>
  <c r="Z19" i="1"/>
  <c r="Z36" i="1" s="1"/>
  <c r="Y19" i="1"/>
  <c r="X19" i="1"/>
  <c r="X36" i="1" s="1"/>
  <c r="W19" i="1"/>
  <c r="W36" i="1" s="1"/>
  <c r="V19" i="1"/>
  <c r="V36" i="1" s="1"/>
  <c r="U19" i="1"/>
  <c r="U36" i="1" s="1"/>
  <c r="T19" i="1"/>
  <c r="T36" i="1" s="1"/>
  <c r="S19" i="1"/>
  <c r="S36" i="1" s="1"/>
  <c r="R19" i="1"/>
  <c r="Q19" i="1"/>
  <c r="Q36" i="1" s="1"/>
  <c r="P19" i="1"/>
  <c r="P36" i="1" s="1"/>
  <c r="O19" i="1"/>
  <c r="O36" i="1" s="1"/>
  <c r="N19" i="1"/>
  <c r="N36" i="1" s="1"/>
  <c r="M19" i="1"/>
  <c r="M36" i="1" s="1"/>
  <c r="L19" i="1"/>
  <c r="L36" i="1" s="1"/>
  <c r="K19" i="1"/>
  <c r="K36" i="1" s="1"/>
  <c r="J19" i="1"/>
  <c r="J36" i="1" s="1"/>
  <c r="I19" i="1"/>
  <c r="H19" i="1"/>
  <c r="H36" i="1" s="1"/>
  <c r="G19" i="1"/>
  <c r="G36" i="1" s="1"/>
  <c r="DI313" i="1"/>
  <c r="CX313" i="1"/>
  <c r="F313" i="1"/>
  <c r="E313" i="1"/>
  <c r="DI312" i="1"/>
  <c r="CX312" i="1"/>
  <c r="CV312" i="1"/>
  <c r="F312" i="1"/>
  <c r="DG312" i="1" s="1"/>
  <c r="E312" i="1"/>
  <c r="D312" i="1"/>
  <c r="DI311" i="1"/>
  <c r="CX311" i="1"/>
  <c r="F311" i="1"/>
  <c r="E311" i="1"/>
  <c r="DI310" i="1"/>
  <c r="CX310" i="1"/>
  <c r="F310" i="1"/>
  <c r="DG310" i="1" s="1"/>
  <c r="E310" i="1"/>
  <c r="D310" i="1" s="1"/>
  <c r="DI309" i="1"/>
  <c r="CX309" i="1"/>
  <c r="F309" i="1"/>
  <c r="E309" i="1"/>
  <c r="F214" i="1"/>
  <c r="E214" i="1"/>
  <c r="F213" i="1"/>
  <c r="E213" i="1"/>
  <c r="F212" i="1"/>
  <c r="E212" i="1"/>
  <c r="F211" i="1"/>
  <c r="E211" i="1"/>
  <c r="AH206" i="1"/>
  <c r="AD206" i="1"/>
  <c r="AH205" i="1"/>
  <c r="AD205" i="1"/>
  <c r="AD204" i="1"/>
  <c r="F204" i="1"/>
  <c r="E204" i="1"/>
  <c r="AD203" i="1"/>
  <c r="F203" i="1"/>
  <c r="D203" i="1" s="1"/>
  <c r="DK203" i="1" s="1"/>
  <c r="E203" i="1"/>
  <c r="AD202" i="1"/>
  <c r="F202" i="1"/>
  <c r="E202" i="1"/>
  <c r="D202" i="1" s="1"/>
  <c r="CX202" i="1" s="1"/>
  <c r="AD201" i="1"/>
  <c r="F201" i="1"/>
  <c r="D201" i="1" s="1"/>
  <c r="CZ201" i="1" s="1"/>
  <c r="E201" i="1"/>
  <c r="F196" i="1"/>
  <c r="E196" i="1"/>
  <c r="D196" i="1" s="1"/>
  <c r="F195" i="1"/>
  <c r="E195" i="1"/>
  <c r="F194" i="1"/>
  <c r="E194" i="1"/>
  <c r="F193" i="1"/>
  <c r="E193" i="1"/>
  <c r="F192" i="1"/>
  <c r="E192" i="1"/>
  <c r="F191" i="1"/>
  <c r="E191" i="1"/>
  <c r="D191" i="1" s="1"/>
  <c r="CX191" i="1" s="1"/>
  <c r="F190" i="1"/>
  <c r="E190" i="1"/>
  <c r="D190" i="1" s="1"/>
  <c r="CX190" i="1" s="1"/>
  <c r="F189" i="1"/>
  <c r="D189" i="1" s="1"/>
  <c r="E189" i="1"/>
  <c r="F188" i="1"/>
  <c r="D188" i="1" s="1"/>
  <c r="DL188" i="1" s="1"/>
  <c r="E188" i="1"/>
  <c r="F187" i="1"/>
  <c r="E187" i="1"/>
  <c r="F186" i="1"/>
  <c r="E186" i="1"/>
  <c r="F185" i="1"/>
  <c r="E185" i="1"/>
  <c r="F184" i="1"/>
  <c r="E184" i="1"/>
  <c r="F183" i="1"/>
  <c r="E183" i="1"/>
  <c r="D183" i="1"/>
  <c r="CX183" i="1" s="1"/>
  <c r="F182" i="1"/>
  <c r="E182" i="1"/>
  <c r="D182" i="1" s="1"/>
  <c r="F181" i="1"/>
  <c r="E181" i="1"/>
  <c r="F180" i="1"/>
  <c r="E180" i="1"/>
  <c r="D180" i="1" s="1"/>
  <c r="CX180" i="1" s="1"/>
  <c r="F179" i="1"/>
  <c r="E179" i="1"/>
  <c r="D179" i="1" s="1"/>
  <c r="F178" i="1"/>
  <c r="E178" i="1"/>
  <c r="D178" i="1" s="1"/>
  <c r="CX178" i="1" s="1"/>
  <c r="F177" i="1"/>
  <c r="E177" i="1"/>
  <c r="D177" i="1" s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E175" i="1"/>
  <c r="D175" i="1" s="1"/>
  <c r="DC175" i="1" s="1"/>
  <c r="E174" i="1"/>
  <c r="D174" i="1"/>
  <c r="CY174" i="1" s="1"/>
  <c r="E173" i="1"/>
  <c r="D173" i="1" s="1"/>
  <c r="DI173" i="1" s="1"/>
  <c r="E172" i="1"/>
  <c r="D172" i="1"/>
  <c r="CY172" i="1" s="1"/>
  <c r="E171" i="1"/>
  <c r="D171" i="1" s="1"/>
  <c r="DI171" i="1" s="1"/>
  <c r="F170" i="1"/>
  <c r="D170" i="1" s="1"/>
  <c r="F169" i="1"/>
  <c r="D169" i="1" s="1"/>
  <c r="DB169" i="1" s="1"/>
  <c r="F168" i="1"/>
  <c r="D168" i="1" s="1"/>
  <c r="DH167" i="1"/>
  <c r="F167" i="1"/>
  <c r="D167" i="1" s="1"/>
  <c r="DL167" i="1" s="1"/>
  <c r="F166" i="1"/>
  <c r="D166" i="1"/>
  <c r="CY166" i="1" s="1"/>
  <c r="F165" i="1"/>
  <c r="D165" i="1" s="1"/>
  <c r="DB165" i="1" s="1"/>
  <c r="AW164" i="1"/>
  <c r="AV164" i="1"/>
  <c r="AU164" i="1"/>
  <c r="AT164" i="1"/>
  <c r="AS164" i="1"/>
  <c r="AR164" i="1"/>
  <c r="AQ164" i="1"/>
  <c r="AP164" i="1"/>
  <c r="AN164" i="1"/>
  <c r="AL164" i="1"/>
  <c r="AJ164" i="1"/>
  <c r="AH164" i="1"/>
  <c r="AF164" i="1"/>
  <c r="AD164" i="1"/>
  <c r="F163" i="1"/>
  <c r="D163" i="1"/>
  <c r="DJ163" i="1" s="1"/>
  <c r="F162" i="1"/>
  <c r="D162" i="1" s="1"/>
  <c r="DK162" i="1" s="1"/>
  <c r="F161" i="1"/>
  <c r="D161" i="1" s="1"/>
  <c r="CY161" i="1" s="1"/>
  <c r="F160" i="1"/>
  <c r="D160" i="1" s="1"/>
  <c r="DH160" i="1" s="1"/>
  <c r="D83" i="1"/>
  <c r="D82" i="1"/>
  <c r="DL78" i="1"/>
  <c r="DK78" i="1"/>
  <c r="DJ78" i="1"/>
  <c r="DI78" i="1"/>
  <c r="DH78" i="1"/>
  <c r="DG78" i="1"/>
  <c r="DB78" i="1"/>
  <c r="DA78" i="1"/>
  <c r="CZ78" i="1"/>
  <c r="CY78" i="1"/>
  <c r="CX78" i="1"/>
  <c r="CW78" i="1"/>
  <c r="DL77" i="1"/>
  <c r="DK77" i="1"/>
  <c r="DJ77" i="1"/>
  <c r="DI77" i="1"/>
  <c r="DH77" i="1"/>
  <c r="DG77" i="1"/>
  <c r="DB77" i="1"/>
  <c r="DA77" i="1"/>
  <c r="CZ77" i="1"/>
  <c r="CY77" i="1"/>
  <c r="CX77" i="1"/>
  <c r="CW77" i="1"/>
  <c r="DL76" i="1"/>
  <c r="DK76" i="1"/>
  <c r="DJ76" i="1"/>
  <c r="DI76" i="1"/>
  <c r="DH76" i="1"/>
  <c r="DG76" i="1"/>
  <c r="DB76" i="1"/>
  <c r="DA76" i="1"/>
  <c r="CZ76" i="1"/>
  <c r="CY76" i="1"/>
  <c r="CX76" i="1"/>
  <c r="CW76" i="1"/>
  <c r="DL75" i="1"/>
  <c r="DK75" i="1"/>
  <c r="DJ75" i="1"/>
  <c r="DI75" i="1"/>
  <c r="DH75" i="1"/>
  <c r="DG75" i="1"/>
  <c r="DB75" i="1"/>
  <c r="DA75" i="1"/>
  <c r="CZ75" i="1"/>
  <c r="CY75" i="1"/>
  <c r="CX75" i="1"/>
  <c r="CW75" i="1"/>
  <c r="DL74" i="1"/>
  <c r="DK74" i="1"/>
  <c r="DJ74" i="1"/>
  <c r="DI74" i="1"/>
  <c r="DH74" i="1"/>
  <c r="DG74" i="1"/>
  <c r="DB74" i="1"/>
  <c r="DA74" i="1"/>
  <c r="CZ74" i="1"/>
  <c r="CY74" i="1"/>
  <c r="CX74" i="1"/>
  <c r="K74" i="1" s="1"/>
  <c r="CW74" i="1"/>
  <c r="DL73" i="1"/>
  <c r="DK73" i="1"/>
  <c r="DJ73" i="1"/>
  <c r="DI73" i="1"/>
  <c r="DH73" i="1"/>
  <c r="DG73" i="1"/>
  <c r="DB73" i="1"/>
  <c r="DA73" i="1"/>
  <c r="CZ73" i="1"/>
  <c r="CY73" i="1"/>
  <c r="CX73" i="1"/>
  <c r="CW73" i="1"/>
  <c r="DL72" i="1"/>
  <c r="DK72" i="1"/>
  <c r="DJ72" i="1"/>
  <c r="DI72" i="1"/>
  <c r="DH72" i="1"/>
  <c r="DG72" i="1"/>
  <c r="DB72" i="1"/>
  <c r="DA72" i="1"/>
  <c r="CZ72" i="1"/>
  <c r="CY72" i="1"/>
  <c r="CX72" i="1"/>
  <c r="CW72" i="1"/>
  <c r="K72" i="1" s="1"/>
  <c r="DL71" i="1"/>
  <c r="DK71" i="1"/>
  <c r="DJ71" i="1"/>
  <c r="DI71" i="1"/>
  <c r="DH71" i="1"/>
  <c r="DG71" i="1"/>
  <c r="DB71" i="1"/>
  <c r="DA71" i="1"/>
  <c r="CZ71" i="1"/>
  <c r="CY71" i="1"/>
  <c r="CX71" i="1"/>
  <c r="CW71" i="1"/>
  <c r="DL70" i="1"/>
  <c r="DK70" i="1"/>
  <c r="DJ70" i="1"/>
  <c r="DI70" i="1"/>
  <c r="DH70" i="1"/>
  <c r="DG70" i="1"/>
  <c r="DB70" i="1"/>
  <c r="DA70" i="1"/>
  <c r="CZ70" i="1"/>
  <c r="CY70" i="1"/>
  <c r="CX70" i="1"/>
  <c r="CW70" i="1"/>
  <c r="DL69" i="1"/>
  <c r="DK69" i="1"/>
  <c r="DJ69" i="1"/>
  <c r="DI69" i="1"/>
  <c r="DH69" i="1"/>
  <c r="DG69" i="1"/>
  <c r="DB69" i="1"/>
  <c r="DA69" i="1"/>
  <c r="CZ69" i="1"/>
  <c r="CY69" i="1"/>
  <c r="CX69" i="1"/>
  <c r="CW69" i="1"/>
  <c r="DL68" i="1"/>
  <c r="DK68" i="1"/>
  <c r="DJ68" i="1"/>
  <c r="DI68" i="1"/>
  <c r="DH68" i="1"/>
  <c r="DG68" i="1"/>
  <c r="DB68" i="1"/>
  <c r="DA68" i="1"/>
  <c r="CZ68" i="1"/>
  <c r="CY68" i="1"/>
  <c r="CX68" i="1"/>
  <c r="CW68" i="1"/>
  <c r="DL67" i="1"/>
  <c r="DK67" i="1"/>
  <c r="DJ67" i="1"/>
  <c r="DI67" i="1"/>
  <c r="DH67" i="1"/>
  <c r="DG67" i="1"/>
  <c r="DB67" i="1"/>
  <c r="DA67" i="1"/>
  <c r="CZ67" i="1"/>
  <c r="CY67" i="1"/>
  <c r="CX67" i="1"/>
  <c r="CW67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DJ63" i="1"/>
  <c r="DG63" i="1"/>
  <c r="CZ63" i="1"/>
  <c r="CW63" i="1"/>
  <c r="F63" i="1"/>
  <c r="CY63" i="1" s="1"/>
  <c r="E63" i="1"/>
  <c r="DJ62" i="1"/>
  <c r="DG62" i="1"/>
  <c r="CZ62" i="1"/>
  <c r="CW62" i="1"/>
  <c r="F62" i="1"/>
  <c r="CY62" i="1" s="1"/>
  <c r="E62" i="1"/>
  <c r="DJ61" i="1"/>
  <c r="DG61" i="1"/>
  <c r="CZ61" i="1"/>
  <c r="CW61" i="1"/>
  <c r="F61" i="1"/>
  <c r="CY61" i="1" s="1"/>
  <c r="E61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DJ59" i="1"/>
  <c r="DG59" i="1"/>
  <c r="CZ59" i="1"/>
  <c r="CW59" i="1"/>
  <c r="F59" i="1"/>
  <c r="DH59" i="1" s="1"/>
  <c r="E59" i="1"/>
  <c r="DJ58" i="1"/>
  <c r="DG58" i="1"/>
  <c r="CZ58" i="1"/>
  <c r="CW58" i="1"/>
  <c r="F58" i="1"/>
  <c r="DH58" i="1" s="1"/>
  <c r="E58" i="1"/>
  <c r="DJ57" i="1"/>
  <c r="DG57" i="1"/>
  <c r="CZ57" i="1"/>
  <c r="CW57" i="1"/>
  <c r="F57" i="1"/>
  <c r="DH57" i="1" s="1"/>
  <c r="E57" i="1"/>
  <c r="DJ56" i="1"/>
  <c r="DG56" i="1"/>
  <c r="CZ56" i="1"/>
  <c r="CW56" i="1"/>
  <c r="F56" i="1"/>
  <c r="DH56" i="1" s="1"/>
  <c r="E56" i="1"/>
  <c r="DJ55" i="1"/>
  <c r="DG55" i="1"/>
  <c r="CZ55" i="1"/>
  <c r="CW55" i="1"/>
  <c r="F55" i="1"/>
  <c r="CX55" i="1" s="1"/>
  <c r="E55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DJ53" i="1"/>
  <c r="DG53" i="1"/>
  <c r="CZ53" i="1"/>
  <c r="CW53" i="1"/>
  <c r="F53" i="1"/>
  <c r="CY53" i="1" s="1"/>
  <c r="E53" i="1"/>
  <c r="DJ52" i="1"/>
  <c r="DG52" i="1"/>
  <c r="CZ52" i="1"/>
  <c r="CW52" i="1"/>
  <c r="F52" i="1"/>
  <c r="CY52" i="1" s="1"/>
  <c r="E52" i="1"/>
  <c r="DJ51" i="1"/>
  <c r="DG51" i="1"/>
  <c r="CZ51" i="1"/>
  <c r="CW51" i="1"/>
  <c r="F51" i="1"/>
  <c r="CY51" i="1" s="1"/>
  <c r="E51" i="1"/>
  <c r="DJ50" i="1"/>
  <c r="DG50" i="1"/>
  <c r="CZ50" i="1"/>
  <c r="CW50" i="1"/>
  <c r="F50" i="1"/>
  <c r="CY50" i="1" s="1"/>
  <c r="E50" i="1"/>
  <c r="DJ49" i="1"/>
  <c r="DG49" i="1"/>
  <c r="CZ49" i="1"/>
  <c r="CW49" i="1"/>
  <c r="F49" i="1"/>
  <c r="CY49" i="1" s="1"/>
  <c r="E49" i="1"/>
  <c r="DJ48" i="1"/>
  <c r="DG48" i="1"/>
  <c r="CZ48" i="1"/>
  <c r="CW48" i="1"/>
  <c r="F48" i="1"/>
  <c r="CY48" i="1" s="1"/>
  <c r="E48" i="1"/>
  <c r="DJ47" i="1"/>
  <c r="DG47" i="1"/>
  <c r="CZ47" i="1"/>
  <c r="CW47" i="1"/>
  <c r="F47" i="1"/>
  <c r="CY47" i="1" s="1"/>
  <c r="E47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DG45" i="1"/>
  <c r="CW45" i="1"/>
  <c r="F45" i="1"/>
  <c r="DI45" i="1" s="1"/>
  <c r="E45" i="1"/>
  <c r="DJ44" i="1"/>
  <c r="DG44" i="1"/>
  <c r="CZ44" i="1"/>
  <c r="CW44" i="1"/>
  <c r="F44" i="1"/>
  <c r="DH44" i="1" s="1"/>
  <c r="E44" i="1"/>
  <c r="F43" i="1"/>
  <c r="DI43" i="1" s="1"/>
  <c r="E43" i="1"/>
  <c r="DG42" i="1"/>
  <c r="CW42" i="1"/>
  <c r="F42" i="1"/>
  <c r="DI42" i="1" s="1"/>
  <c r="E42" i="1"/>
  <c r="DJ41" i="1"/>
  <c r="DG41" i="1"/>
  <c r="CZ41" i="1"/>
  <c r="CW41" i="1"/>
  <c r="F41" i="1"/>
  <c r="DH41" i="1" s="1"/>
  <c r="E41" i="1"/>
  <c r="DJ15" i="1"/>
  <c r="DG15" i="1"/>
  <c r="CZ15" i="1"/>
  <c r="CW15" i="1"/>
  <c r="F15" i="1"/>
  <c r="CY15" i="1" s="1"/>
  <c r="E15" i="1"/>
  <c r="DJ14" i="1"/>
  <c r="DG14" i="1"/>
  <c r="CZ14" i="1"/>
  <c r="CY14" i="1"/>
  <c r="CW14" i="1"/>
  <c r="F14" i="1"/>
  <c r="E14" i="1"/>
  <c r="D14" i="1" s="1"/>
  <c r="DJ13" i="1"/>
  <c r="DG13" i="1"/>
  <c r="CZ13" i="1"/>
  <c r="CW13" i="1"/>
  <c r="F13" i="1"/>
  <c r="E13" i="1"/>
  <c r="DJ12" i="1"/>
  <c r="DG12" i="1"/>
  <c r="CZ12" i="1"/>
  <c r="CW12" i="1"/>
  <c r="F12" i="1"/>
  <c r="CY12" i="1" s="1"/>
  <c r="E12" i="1"/>
  <c r="A5" i="1"/>
  <c r="A4" i="1"/>
  <c r="A3" i="1"/>
  <c r="A2" i="1"/>
  <c r="R36" i="1" l="1"/>
  <c r="D45" i="1"/>
  <c r="DC45" i="1" s="1"/>
  <c r="D59" i="1"/>
  <c r="DB59" i="1" s="1"/>
  <c r="DI44" i="1"/>
  <c r="D44" i="1"/>
  <c r="DK44" i="1" s="1"/>
  <c r="CX44" i="1"/>
  <c r="CX45" i="1"/>
  <c r="CX57" i="1"/>
  <c r="D58" i="1"/>
  <c r="DO58" i="1" s="1"/>
  <c r="D57" i="1"/>
  <c r="DB57" i="1" s="1"/>
  <c r="D47" i="1"/>
  <c r="DA47" i="1" s="1"/>
  <c r="D49" i="1"/>
  <c r="DA49" i="1" s="1"/>
  <c r="D51" i="1"/>
  <c r="DC51" i="1" s="1"/>
  <c r="D53" i="1"/>
  <c r="DN53" i="1" s="1"/>
  <c r="CY43" i="1"/>
  <c r="DH43" i="1"/>
  <c r="D42" i="1"/>
  <c r="DK42" i="1" s="1"/>
  <c r="D43" i="1"/>
  <c r="DN43" i="1" s="1"/>
  <c r="AW304" i="1"/>
  <c r="DK196" i="1"/>
  <c r="CX196" i="1"/>
  <c r="D56" i="1"/>
  <c r="DD56" i="1" s="1"/>
  <c r="K73" i="1"/>
  <c r="DI41" i="1"/>
  <c r="DH42" i="1"/>
  <c r="DI55" i="1"/>
  <c r="K68" i="1"/>
  <c r="K70" i="1"/>
  <c r="CX160" i="1"/>
  <c r="D192" i="1"/>
  <c r="DL192" i="1" s="1"/>
  <c r="D194" i="1"/>
  <c r="D195" i="1"/>
  <c r="DI195" i="1" s="1"/>
  <c r="CX41" i="1"/>
  <c r="F46" i="1"/>
  <c r="DI56" i="1"/>
  <c r="DI58" i="1"/>
  <c r="E64" i="1"/>
  <c r="D63" i="1"/>
  <c r="DC63" i="1" s="1"/>
  <c r="F176" i="1"/>
  <c r="D213" i="1"/>
  <c r="CV310" i="1"/>
  <c r="DH312" i="1"/>
  <c r="D41" i="1"/>
  <c r="DN41" i="1" s="1"/>
  <c r="CX42" i="1"/>
  <c r="DH45" i="1"/>
  <c r="D55" i="1"/>
  <c r="DE55" i="1" s="1"/>
  <c r="CX56" i="1"/>
  <c r="DI57" i="1"/>
  <c r="CZ167" i="1"/>
  <c r="D181" i="1"/>
  <c r="D186" i="1"/>
  <c r="D212" i="1"/>
  <c r="D214" i="1"/>
  <c r="AX36" i="1"/>
  <c r="F280" i="1"/>
  <c r="DG280" i="1" s="1"/>
  <c r="H304" i="1"/>
  <c r="F304" i="1" s="1"/>
  <c r="E227" i="1"/>
  <c r="E243" i="1"/>
  <c r="E252" i="1"/>
  <c r="E258" i="1"/>
  <c r="E263" i="1"/>
  <c r="E287" i="1"/>
  <c r="E295" i="1"/>
  <c r="AX304" i="1"/>
  <c r="F21" i="1"/>
  <c r="DI21" i="1" s="1"/>
  <c r="F24" i="1"/>
  <c r="DI24" i="1" s="1"/>
  <c r="F26" i="1"/>
  <c r="CY26" i="1" s="1"/>
  <c r="F28" i="1"/>
  <c r="CY28" i="1" s="1"/>
  <c r="F34" i="1"/>
  <c r="CY34" i="1" s="1"/>
  <c r="F94" i="1"/>
  <c r="DH94" i="1" s="1"/>
  <c r="DJ114" i="1"/>
  <c r="DG129" i="1"/>
  <c r="DG151" i="1"/>
  <c r="DJ232" i="1"/>
  <c r="AA36" i="1"/>
  <c r="AB303" i="1"/>
  <c r="F303" i="1" s="1"/>
  <c r="DG31" i="1"/>
  <c r="Q141" i="1"/>
  <c r="F107" i="1"/>
  <c r="CX107" i="1" s="1"/>
  <c r="E136" i="1"/>
  <c r="CZ235" i="1"/>
  <c r="F241" i="1"/>
  <c r="DG241" i="1" s="1"/>
  <c r="F275" i="1"/>
  <c r="DG275" i="1" s="1"/>
  <c r="F293" i="1"/>
  <c r="DG293" i="1" s="1"/>
  <c r="DJ25" i="1"/>
  <c r="E92" i="1"/>
  <c r="E106" i="1"/>
  <c r="E122" i="1"/>
  <c r="F149" i="1"/>
  <c r="DI149" i="1" s="1"/>
  <c r="F151" i="1"/>
  <c r="DI151" i="1" s="1"/>
  <c r="F152" i="1"/>
  <c r="DI152" i="1" s="1"/>
  <c r="F154" i="1"/>
  <c r="DI154" i="1" s="1"/>
  <c r="CZ26" i="1"/>
  <c r="CZ298" i="1"/>
  <c r="E223" i="1"/>
  <c r="F22" i="1"/>
  <c r="CY22" i="1" s="1"/>
  <c r="F29" i="1"/>
  <c r="CY29" i="1" s="1"/>
  <c r="F35" i="1"/>
  <c r="CY35" i="1" s="1"/>
  <c r="CZ99" i="1"/>
  <c r="CW100" i="1"/>
  <c r="DJ147" i="1"/>
  <c r="CZ150" i="1"/>
  <c r="DJ152" i="1"/>
  <c r="E268" i="1"/>
  <c r="E277" i="1"/>
  <c r="DL168" i="1"/>
  <c r="DM168" i="1"/>
  <c r="DI168" i="1"/>
  <c r="DA168" i="1"/>
  <c r="CY170" i="1"/>
  <c r="DC170" i="1"/>
  <c r="DK186" i="1"/>
  <c r="CX186" i="1"/>
  <c r="E54" i="1"/>
  <c r="F54" i="1"/>
  <c r="CX162" i="1"/>
  <c r="F164" i="1"/>
  <c r="D164" i="1" s="1"/>
  <c r="CX169" i="1"/>
  <c r="D184" i="1"/>
  <c r="D187" i="1"/>
  <c r="DL187" i="1" s="1"/>
  <c r="CZ192" i="1"/>
  <c r="D193" i="1"/>
  <c r="DL193" i="1" s="1"/>
  <c r="D12" i="1"/>
  <c r="K76" i="1"/>
  <c r="K78" i="1"/>
  <c r="DC162" i="1"/>
  <c r="DA163" i="1"/>
  <c r="DJ169" i="1"/>
  <c r="DC172" i="1"/>
  <c r="D185" i="1"/>
  <c r="DI185" i="1" s="1"/>
  <c r="DH192" i="1"/>
  <c r="D204" i="1"/>
  <c r="DJ204" i="1" s="1"/>
  <c r="DH310" i="1"/>
  <c r="E46" i="1"/>
  <c r="F60" i="1"/>
  <c r="CX58" i="1"/>
  <c r="CX59" i="1"/>
  <c r="DI59" i="1"/>
  <c r="D61" i="1"/>
  <c r="DC61" i="1" s="1"/>
  <c r="K71" i="1"/>
  <c r="DK163" i="1"/>
  <c r="DH174" i="1"/>
  <c r="E176" i="1"/>
  <c r="D211" i="1"/>
  <c r="F32" i="1"/>
  <c r="DI32" i="1" s="1"/>
  <c r="E89" i="1"/>
  <c r="F108" i="1"/>
  <c r="DH108" i="1" s="1"/>
  <c r="E123" i="1"/>
  <c r="CZ219" i="1"/>
  <c r="CZ226" i="1"/>
  <c r="E230" i="1"/>
  <c r="E234" i="1"/>
  <c r="E248" i="1"/>
  <c r="CZ257" i="1"/>
  <c r="E261" i="1"/>
  <c r="E282" i="1"/>
  <c r="F91" i="1"/>
  <c r="DH91" i="1" s="1"/>
  <c r="F93" i="1"/>
  <c r="DH93" i="1" s="1"/>
  <c r="F95" i="1"/>
  <c r="CX95" i="1" s="1"/>
  <c r="E104" i="1"/>
  <c r="E110" i="1"/>
  <c r="E112" i="1"/>
  <c r="F113" i="1"/>
  <c r="CX113" i="1" s="1"/>
  <c r="F119" i="1"/>
  <c r="DH119" i="1" s="1"/>
  <c r="F121" i="1"/>
  <c r="CX121" i="1" s="1"/>
  <c r="F123" i="1"/>
  <c r="DH123" i="1" s="1"/>
  <c r="E124" i="1"/>
  <c r="E128" i="1"/>
  <c r="E132" i="1"/>
  <c r="F133" i="1"/>
  <c r="DH133" i="1" s="1"/>
  <c r="E138" i="1"/>
  <c r="F220" i="1"/>
  <c r="CW220" i="1" s="1"/>
  <c r="F227" i="1"/>
  <c r="F231" i="1"/>
  <c r="DG231" i="1" s="1"/>
  <c r="F234" i="1"/>
  <c r="CW234" i="1" s="1"/>
  <c r="F236" i="1"/>
  <c r="CW236" i="1" s="1"/>
  <c r="F237" i="1"/>
  <c r="DG237" i="1" s="1"/>
  <c r="F239" i="1"/>
  <c r="CW239" i="1" s="1"/>
  <c r="F240" i="1"/>
  <c r="CW240" i="1" s="1"/>
  <c r="F246" i="1"/>
  <c r="F247" i="1"/>
  <c r="F248" i="1"/>
  <c r="F250" i="1"/>
  <c r="F251" i="1"/>
  <c r="F252" i="1"/>
  <c r="F254" i="1"/>
  <c r="F255" i="1"/>
  <c r="F256" i="1"/>
  <c r="F258" i="1"/>
  <c r="DG258" i="1" s="1"/>
  <c r="F259" i="1"/>
  <c r="DG259" i="1" s="1"/>
  <c r="F260" i="1"/>
  <c r="CW260" i="1" s="1"/>
  <c r="F261" i="1"/>
  <c r="CW261" i="1" s="1"/>
  <c r="F263" i="1"/>
  <c r="DG263" i="1" s="1"/>
  <c r="F20" i="1"/>
  <c r="DI20" i="1" s="1"/>
  <c r="F23" i="1"/>
  <c r="CY23" i="1" s="1"/>
  <c r="F25" i="1"/>
  <c r="DI25" i="1" s="1"/>
  <c r="F27" i="1"/>
  <c r="DH27" i="1" s="1"/>
  <c r="F30" i="1"/>
  <c r="CY30" i="1" s="1"/>
  <c r="F31" i="1"/>
  <c r="CY31" i="1" s="1"/>
  <c r="F33" i="1"/>
  <c r="DH33" i="1" s="1"/>
  <c r="E127" i="1"/>
  <c r="F132" i="1"/>
  <c r="DH132" i="1" s="1"/>
  <c r="DG139" i="1"/>
  <c r="F140" i="1"/>
  <c r="DH140" i="1" s="1"/>
  <c r="E219" i="1"/>
  <c r="E231" i="1"/>
  <c r="E235" i="1"/>
  <c r="E239" i="1"/>
  <c r="E240" i="1"/>
  <c r="E244" i="1"/>
  <c r="E247" i="1"/>
  <c r="E251" i="1"/>
  <c r="E255" i="1"/>
  <c r="E256" i="1"/>
  <c r="E262" i="1"/>
  <c r="E267" i="1"/>
  <c r="E274" i="1"/>
  <c r="E278" i="1"/>
  <c r="E279" i="1"/>
  <c r="E290" i="1"/>
  <c r="E298" i="1"/>
  <c r="CZ19" i="1"/>
  <c r="DJ20" i="1"/>
  <c r="CZ21" i="1"/>
  <c r="DJ22" i="1"/>
  <c r="CZ23" i="1"/>
  <c r="DJ24" i="1"/>
  <c r="CZ25" i="1"/>
  <c r="DJ26" i="1"/>
  <c r="CZ27" i="1"/>
  <c r="DJ28" i="1"/>
  <c r="DJ29" i="1"/>
  <c r="DJ30" i="1"/>
  <c r="CZ31" i="1"/>
  <c r="DJ32" i="1"/>
  <c r="CZ33" i="1"/>
  <c r="DJ34" i="1"/>
  <c r="CZ35" i="1"/>
  <c r="DJ94" i="1"/>
  <c r="CZ130" i="1"/>
  <c r="CZ138" i="1"/>
  <c r="DG23" i="1"/>
  <c r="CZ88" i="1"/>
  <c r="AM141" i="1"/>
  <c r="DG92" i="1"/>
  <c r="CZ92" i="1"/>
  <c r="CZ96" i="1"/>
  <c r="DJ100" i="1"/>
  <c r="CW102" i="1"/>
  <c r="CZ104" i="1"/>
  <c r="CZ112" i="1"/>
  <c r="DG116" i="1"/>
  <c r="CZ120" i="1"/>
  <c r="DJ121" i="1"/>
  <c r="DJ128" i="1"/>
  <c r="CZ132" i="1"/>
  <c r="DJ136" i="1"/>
  <c r="DG137" i="1"/>
  <c r="DG140" i="1"/>
  <c r="CZ140" i="1"/>
  <c r="CZ223" i="1"/>
  <c r="DJ228" i="1"/>
  <c r="CZ230" i="1"/>
  <c r="DJ231" i="1"/>
  <c r="CZ262" i="1"/>
  <c r="CZ264" i="1"/>
  <c r="DJ268" i="1"/>
  <c r="DJ269" i="1"/>
  <c r="DJ270" i="1"/>
  <c r="DJ272" i="1"/>
  <c r="CZ273" i="1"/>
  <c r="CZ278" i="1"/>
  <c r="CZ282" i="1"/>
  <c r="DJ283" i="1"/>
  <c r="DJ284" i="1"/>
  <c r="CZ287" i="1"/>
  <c r="F289" i="1"/>
  <c r="DG289" i="1" s="1"/>
  <c r="F290" i="1"/>
  <c r="DG290" i="1" s="1"/>
  <c r="F291" i="1"/>
  <c r="DG291" i="1" s="1"/>
  <c r="F292" i="1"/>
  <c r="CW292" i="1" s="1"/>
  <c r="F294" i="1"/>
  <c r="DG294" i="1" s="1"/>
  <c r="F295" i="1"/>
  <c r="DG295" i="1" s="1"/>
  <c r="F296" i="1"/>
  <c r="DG296" i="1" s="1"/>
  <c r="AW141" i="1"/>
  <c r="E90" i="1"/>
  <c r="DG90" i="1"/>
  <c r="CW91" i="1"/>
  <c r="DJ91" i="1"/>
  <c r="E94" i="1"/>
  <c r="CZ95" i="1"/>
  <c r="F97" i="1"/>
  <c r="CX97" i="1" s="1"/>
  <c r="E98" i="1"/>
  <c r="F99" i="1"/>
  <c r="DH99" i="1" s="1"/>
  <c r="DJ99" i="1"/>
  <c r="E102" i="1"/>
  <c r="F103" i="1"/>
  <c r="DH103" i="1" s="1"/>
  <c r="DJ103" i="1"/>
  <c r="F105" i="1"/>
  <c r="DH105" i="1" s="1"/>
  <c r="CW106" i="1"/>
  <c r="CZ107" i="1"/>
  <c r="E108" i="1"/>
  <c r="F109" i="1"/>
  <c r="CX109" i="1" s="1"/>
  <c r="F111" i="1"/>
  <c r="DH111" i="1" s="1"/>
  <c r="E114" i="1"/>
  <c r="F115" i="1"/>
  <c r="CX115" i="1" s="1"/>
  <c r="CZ115" i="1"/>
  <c r="E116" i="1"/>
  <c r="F117" i="1"/>
  <c r="CX117" i="1" s="1"/>
  <c r="E118" i="1"/>
  <c r="DG118" i="1"/>
  <c r="DJ119" i="1"/>
  <c r="E120" i="1"/>
  <c r="F125" i="1"/>
  <c r="DH125" i="1" s="1"/>
  <c r="E126" i="1"/>
  <c r="F127" i="1"/>
  <c r="DJ127" i="1"/>
  <c r="E130" i="1"/>
  <c r="F131" i="1"/>
  <c r="DH131" i="1" s="1"/>
  <c r="DG131" i="1"/>
  <c r="DJ131" i="1"/>
  <c r="E134" i="1"/>
  <c r="F135" i="1"/>
  <c r="CX135" i="1" s="1"/>
  <c r="DJ135" i="1"/>
  <c r="F139" i="1"/>
  <c r="CX139" i="1" s="1"/>
  <c r="DJ139" i="1"/>
  <c r="CZ146" i="1"/>
  <c r="DG147" i="1"/>
  <c r="DJ148" i="1"/>
  <c r="DG149" i="1"/>
  <c r="DJ149" i="1"/>
  <c r="DJ150" i="1"/>
  <c r="DJ151" i="1"/>
  <c r="CZ152" i="1"/>
  <c r="DG153" i="1"/>
  <c r="DJ153" i="1"/>
  <c r="CZ154" i="1"/>
  <c r="F226" i="1"/>
  <c r="CW226" i="1" s="1"/>
  <c r="F232" i="1"/>
  <c r="CW232" i="1" s="1"/>
  <c r="F238" i="1"/>
  <c r="DG238" i="1" s="1"/>
  <c r="F244" i="1"/>
  <c r="CW244" i="1" s="1"/>
  <c r="F264" i="1"/>
  <c r="CW264" i="1" s="1"/>
  <c r="F265" i="1"/>
  <c r="DG265" i="1" s="1"/>
  <c r="F266" i="1"/>
  <c r="DG266" i="1" s="1"/>
  <c r="F267" i="1"/>
  <c r="CW267" i="1" s="1"/>
  <c r="F268" i="1"/>
  <c r="DG268" i="1" s="1"/>
  <c r="F269" i="1"/>
  <c r="DG269" i="1" s="1"/>
  <c r="F270" i="1"/>
  <c r="CW270" i="1" s="1"/>
  <c r="F271" i="1"/>
  <c r="DG271" i="1" s="1"/>
  <c r="F272" i="1"/>
  <c r="CW272" i="1" s="1"/>
  <c r="F273" i="1"/>
  <c r="DG273" i="1" s="1"/>
  <c r="F274" i="1"/>
  <c r="DG274" i="1" s="1"/>
  <c r="F276" i="1"/>
  <c r="CW276" i="1" s="1"/>
  <c r="F277" i="1"/>
  <c r="DG277" i="1" s="1"/>
  <c r="F278" i="1"/>
  <c r="CW278" i="1" s="1"/>
  <c r="F279" i="1"/>
  <c r="DG279" i="1" s="1"/>
  <c r="F302" i="1"/>
  <c r="F146" i="1"/>
  <c r="DI146" i="1" s="1"/>
  <c r="F221" i="1"/>
  <c r="DG221" i="1" s="1"/>
  <c r="F19" i="1"/>
  <c r="CY19" i="1" s="1"/>
  <c r="DJ96" i="1"/>
  <c r="E222" i="1"/>
  <c r="F225" i="1"/>
  <c r="DG225" i="1" s="1"/>
  <c r="DJ104" i="1"/>
  <c r="F222" i="1"/>
  <c r="DG222" i="1" s="1"/>
  <c r="E226" i="1"/>
  <c r="D226" i="1" s="1"/>
  <c r="CZ29" i="1"/>
  <c r="DJ33" i="1"/>
  <c r="CZ91" i="1"/>
  <c r="CZ148" i="1"/>
  <c r="F224" i="1"/>
  <c r="DG224" i="1" s="1"/>
  <c r="E21" i="1"/>
  <c r="E22" i="1"/>
  <c r="E23" i="1"/>
  <c r="E24" i="1"/>
  <c r="E25" i="1"/>
  <c r="E26" i="1"/>
  <c r="E27" i="1"/>
  <c r="E28" i="1"/>
  <c r="E29" i="1"/>
  <c r="E33" i="1"/>
  <c r="G141" i="1"/>
  <c r="DG88" i="1"/>
  <c r="F89" i="1"/>
  <c r="DH89" i="1" s="1"/>
  <c r="AB141" i="1"/>
  <c r="E96" i="1"/>
  <c r="DG96" i="1"/>
  <c r="E100" i="1"/>
  <c r="DG100" i="1"/>
  <c r="F101" i="1"/>
  <c r="DH101" i="1" s="1"/>
  <c r="DG104" i="1"/>
  <c r="DG108" i="1"/>
  <c r="DG128" i="1"/>
  <c r="F129" i="1"/>
  <c r="DH129" i="1" s="1"/>
  <c r="DG132" i="1"/>
  <c r="DG136" i="1"/>
  <c r="F137" i="1"/>
  <c r="CX137" i="1" s="1"/>
  <c r="E140" i="1"/>
  <c r="F147" i="1"/>
  <c r="CY147" i="1" s="1"/>
  <c r="F148" i="1"/>
  <c r="DI148" i="1" s="1"/>
  <c r="F150" i="1"/>
  <c r="DI150" i="1" s="1"/>
  <c r="F153" i="1"/>
  <c r="DI153" i="1" s="1"/>
  <c r="F219" i="1"/>
  <c r="DG219" i="1" s="1"/>
  <c r="DJ219" i="1"/>
  <c r="DJ220" i="1"/>
  <c r="F299" i="1"/>
  <c r="F300" i="1"/>
  <c r="F223" i="1"/>
  <c r="DG223" i="1" s="1"/>
  <c r="DJ223" i="1"/>
  <c r="DJ224" i="1"/>
  <c r="CZ227" i="1"/>
  <c r="F228" i="1"/>
  <c r="CW228" i="1" s="1"/>
  <c r="F229" i="1"/>
  <c r="DG229" i="1" s="1"/>
  <c r="F230" i="1"/>
  <c r="CW230" i="1" s="1"/>
  <c r="CZ231" i="1"/>
  <c r="F233" i="1"/>
  <c r="DG233" i="1" s="1"/>
  <c r="CZ234" i="1"/>
  <c r="F235" i="1"/>
  <c r="DG235" i="1" s="1"/>
  <c r="DJ235" i="1"/>
  <c r="DJ236" i="1"/>
  <c r="DJ237" i="1"/>
  <c r="F242" i="1"/>
  <c r="CW242" i="1" s="1"/>
  <c r="F243" i="1"/>
  <c r="F245" i="1"/>
  <c r="F249" i="1"/>
  <c r="F253" i="1"/>
  <c r="F257" i="1"/>
  <c r="DG257" i="1" s="1"/>
  <c r="CZ258" i="1"/>
  <c r="DJ259" i="1"/>
  <c r="F262" i="1"/>
  <c r="CZ263" i="1"/>
  <c r="CZ267" i="1"/>
  <c r="CZ274" i="1"/>
  <c r="DJ275" i="1"/>
  <c r="CZ279" i="1"/>
  <c r="F281" i="1"/>
  <c r="DG281" i="1" s="1"/>
  <c r="F282" i="1"/>
  <c r="CW282" i="1" s="1"/>
  <c r="F283" i="1"/>
  <c r="DG283" i="1" s="1"/>
  <c r="F284" i="1"/>
  <c r="CW284" i="1" s="1"/>
  <c r="F285" i="1"/>
  <c r="DG285" i="1" s="1"/>
  <c r="F286" i="1"/>
  <c r="DG286" i="1" s="1"/>
  <c r="F287" i="1"/>
  <c r="CW287" i="1" s="1"/>
  <c r="F288" i="1"/>
  <c r="DG288" i="1" s="1"/>
  <c r="CZ290" i="1"/>
  <c r="DJ291" i="1"/>
  <c r="DJ292" i="1"/>
  <c r="CZ295" i="1"/>
  <c r="F297" i="1"/>
  <c r="DG297" i="1" s="1"/>
  <c r="F298" i="1"/>
  <c r="DG298" i="1" s="1"/>
  <c r="CZ34" i="1"/>
  <c r="CZ103" i="1"/>
  <c r="DJ146" i="1"/>
  <c r="DJ154" i="1"/>
  <c r="AL155" i="1"/>
  <c r="DJ227" i="1"/>
  <c r="DJ263" i="1"/>
  <c r="AJ301" i="1"/>
  <c r="F301" i="1" s="1"/>
  <c r="E97" i="1"/>
  <c r="E103" i="1"/>
  <c r="E232" i="1"/>
  <c r="E238" i="1"/>
  <c r="E264" i="1"/>
  <c r="E265" i="1"/>
  <c r="E266" i="1"/>
  <c r="E269" i="1"/>
  <c r="E270" i="1"/>
  <c r="E271" i="1"/>
  <c r="E272" i="1"/>
  <c r="E273" i="1"/>
  <c r="E275" i="1"/>
  <c r="E276" i="1"/>
  <c r="E280" i="1"/>
  <c r="E19" i="1"/>
  <c r="CW19" i="1"/>
  <c r="E20" i="1"/>
  <c r="DG20" i="1"/>
  <c r="CW21" i="1"/>
  <c r="DG22" i="1"/>
  <c r="CW23" i="1"/>
  <c r="DG24" i="1"/>
  <c r="CW25" i="1"/>
  <c r="DG26" i="1"/>
  <c r="CW27" i="1"/>
  <c r="DG28" i="1"/>
  <c r="CW29" i="1"/>
  <c r="E30" i="1"/>
  <c r="DG30" i="1"/>
  <c r="E31" i="1"/>
  <c r="CW31" i="1"/>
  <c r="E32" i="1"/>
  <c r="DG32" i="1"/>
  <c r="CW33" i="1"/>
  <c r="E34" i="1"/>
  <c r="DG34" i="1"/>
  <c r="E35" i="1"/>
  <c r="CW35" i="1"/>
  <c r="DJ21" i="1"/>
  <c r="DG27" i="1"/>
  <c r="CZ30" i="1"/>
  <c r="DJ92" i="1"/>
  <c r="CW104" i="1"/>
  <c r="E304" i="1"/>
  <c r="J141" i="1"/>
  <c r="N141" i="1"/>
  <c r="R141" i="1"/>
  <c r="V141" i="1"/>
  <c r="Z141" i="1"/>
  <c r="AD141" i="1"/>
  <c r="AH141" i="1"/>
  <c r="AL141" i="1"/>
  <c r="AP141" i="1"/>
  <c r="AT141" i="1"/>
  <c r="K141" i="1"/>
  <c r="O141" i="1"/>
  <c r="S141" i="1"/>
  <c r="CW89" i="1"/>
  <c r="AA141" i="1"/>
  <c r="AE141" i="1"/>
  <c r="AI141" i="1"/>
  <c r="AQ141" i="1"/>
  <c r="AU141" i="1"/>
  <c r="F90" i="1"/>
  <c r="DH90" i="1" s="1"/>
  <c r="L141" i="1"/>
  <c r="T141" i="1"/>
  <c r="CW90" i="1"/>
  <c r="DJ90" i="1"/>
  <c r="AR141" i="1"/>
  <c r="E91" i="1"/>
  <c r="AG141" i="1"/>
  <c r="AO141" i="1"/>
  <c r="CZ93" i="1"/>
  <c r="CW94" i="1"/>
  <c r="CZ94" i="1"/>
  <c r="E95" i="1"/>
  <c r="DJ97" i="1"/>
  <c r="F98" i="1"/>
  <c r="DH98" i="1" s="1"/>
  <c r="CW98" i="1"/>
  <c r="E99" i="1"/>
  <c r="DG99" i="1"/>
  <c r="E101" i="1"/>
  <c r="CW101" i="1"/>
  <c r="CZ101" i="1"/>
  <c r="F102" i="1"/>
  <c r="CX102" i="1" s="1"/>
  <c r="DG102" i="1"/>
  <c r="DJ102" i="1"/>
  <c r="DG103" i="1"/>
  <c r="F104" i="1"/>
  <c r="CX104" i="1" s="1"/>
  <c r="CW105" i="1"/>
  <c r="CZ105" i="1"/>
  <c r="DG106" i="1"/>
  <c r="DJ106" i="1"/>
  <c r="E107" i="1"/>
  <c r="E109" i="1"/>
  <c r="DG109" i="1"/>
  <c r="F110" i="1"/>
  <c r="DH110" i="1" s="1"/>
  <c r="DG111" i="1"/>
  <c r="F112" i="1"/>
  <c r="CX112" i="1" s="1"/>
  <c r="E113" i="1"/>
  <c r="CW113" i="1"/>
  <c r="DJ113" i="1"/>
  <c r="F114" i="1"/>
  <c r="DH114" i="1" s="1"/>
  <c r="CZ114" i="1"/>
  <c r="F116" i="1"/>
  <c r="DH116" i="1" s="1"/>
  <c r="E117" i="1"/>
  <c r="F118" i="1"/>
  <c r="DH118" i="1" s="1"/>
  <c r="CW118" i="1"/>
  <c r="CZ118" i="1"/>
  <c r="E119" i="1"/>
  <c r="F120" i="1"/>
  <c r="DH120" i="1" s="1"/>
  <c r="CZ121" i="1"/>
  <c r="DJ122" i="1"/>
  <c r="F124" i="1"/>
  <c r="CX124" i="1" s="1"/>
  <c r="DJ125" i="1"/>
  <c r="F126" i="1"/>
  <c r="CX126" i="1" s="1"/>
  <c r="DG126" i="1"/>
  <c r="CW127" i="1"/>
  <c r="E129" i="1"/>
  <c r="CW129" i="1"/>
  <c r="F130" i="1"/>
  <c r="DH130" i="1" s="1"/>
  <c r="DG130" i="1"/>
  <c r="DJ130" i="1"/>
  <c r="E133" i="1"/>
  <c r="F134" i="1"/>
  <c r="DG134" i="1"/>
  <c r="E135" i="1"/>
  <c r="CW135" i="1"/>
  <c r="E137" i="1"/>
  <c r="CW137" i="1"/>
  <c r="F138" i="1"/>
  <c r="CX138" i="1" s="1"/>
  <c r="DG138" i="1"/>
  <c r="DJ138" i="1"/>
  <c r="E146" i="1"/>
  <c r="E147" i="1"/>
  <c r="E148" i="1"/>
  <c r="E149" i="1"/>
  <c r="E150" i="1"/>
  <c r="E151" i="1"/>
  <c r="E152" i="1"/>
  <c r="E153" i="1"/>
  <c r="E154" i="1"/>
  <c r="E220" i="1"/>
  <c r="CZ220" i="1"/>
  <c r="E225" i="1"/>
  <c r="DJ225" i="1"/>
  <c r="DJ226" i="1"/>
  <c r="E228" i="1"/>
  <c r="CZ228" i="1"/>
  <c r="E229" i="1"/>
  <c r="CZ229" i="1"/>
  <c r="DJ230" i="1"/>
  <c r="CZ232" i="1"/>
  <c r="E233" i="1"/>
  <c r="DJ233" i="1"/>
  <c r="DJ234" i="1"/>
  <c r="E236" i="1"/>
  <c r="CZ236" i="1"/>
  <c r="E237" i="1"/>
  <c r="CZ237" i="1"/>
  <c r="CZ238" i="1"/>
  <c r="E242" i="1"/>
  <c r="E246" i="1"/>
  <c r="E250" i="1"/>
  <c r="E254" i="1"/>
  <c r="DJ257" i="1"/>
  <c r="DJ258" i="1"/>
  <c r="E259" i="1"/>
  <c r="CZ259" i="1"/>
  <c r="E260" i="1"/>
  <c r="CZ260" i="1"/>
  <c r="CZ261" i="1"/>
  <c r="DJ262" i="1"/>
  <c r="DJ264" i="1"/>
  <c r="DJ265" i="1"/>
  <c r="DJ266" i="1"/>
  <c r="DJ267" i="1"/>
  <c r="CZ268" i="1"/>
  <c r="CZ269" i="1"/>
  <c r="CZ270" i="1"/>
  <c r="DJ271" i="1"/>
  <c r="CZ272" i="1"/>
  <c r="DJ273" i="1"/>
  <c r="DJ274" i="1"/>
  <c r="CZ275" i="1"/>
  <c r="CZ276" i="1"/>
  <c r="CZ277" i="1"/>
  <c r="DJ278" i="1"/>
  <c r="DJ279" i="1"/>
  <c r="CZ280" i="1"/>
  <c r="DJ282" i="1"/>
  <c r="E283" i="1"/>
  <c r="CZ283" i="1"/>
  <c r="CZ284" i="1"/>
  <c r="E286" i="1"/>
  <c r="DJ286" i="1"/>
  <c r="DJ287" i="1"/>
  <c r="CZ288" i="1"/>
  <c r="DJ290" i="1"/>
  <c r="E291" i="1"/>
  <c r="CZ291" i="1"/>
  <c r="CZ292" i="1"/>
  <c r="E294" i="1"/>
  <c r="DJ294" i="1"/>
  <c r="DJ295" i="1"/>
  <c r="CZ296" i="1"/>
  <c r="DJ298" i="1"/>
  <c r="CZ22" i="1"/>
  <c r="DG35" i="1"/>
  <c r="E88" i="1"/>
  <c r="CZ222" i="1"/>
  <c r="AJ141" i="1"/>
  <c r="Y141" i="1"/>
  <c r="DG91" i="1"/>
  <c r="CW92" i="1"/>
  <c r="DJ95" i="1"/>
  <c r="CW96" i="1"/>
  <c r="CW99" i="1"/>
  <c r="CZ100" i="1"/>
  <c r="DJ107" i="1"/>
  <c r="CW108" i="1"/>
  <c r="DJ112" i="1"/>
  <c r="DJ115" i="1"/>
  <c r="CW116" i="1"/>
  <c r="CZ119" i="1"/>
  <c r="DJ120" i="1"/>
  <c r="CZ127" i="1"/>
  <c r="CW128" i="1"/>
  <c r="CZ128" i="1"/>
  <c r="CZ131" i="1"/>
  <c r="CW132" i="1"/>
  <c r="DJ132" i="1"/>
  <c r="CZ135" i="1"/>
  <c r="CW136" i="1"/>
  <c r="CZ136" i="1"/>
  <c r="CZ139" i="1"/>
  <c r="CW140" i="1"/>
  <c r="DJ140" i="1"/>
  <c r="CW146" i="1"/>
  <c r="CW147" i="1"/>
  <c r="CZ147" i="1"/>
  <c r="DG148" i="1"/>
  <c r="CW149" i="1"/>
  <c r="CZ149" i="1"/>
  <c r="CW150" i="1"/>
  <c r="CW151" i="1"/>
  <c r="CZ151" i="1"/>
  <c r="DG152" i="1"/>
  <c r="CW153" i="1"/>
  <c r="CZ153" i="1"/>
  <c r="CW154" i="1"/>
  <c r="E301" i="1"/>
  <c r="E302" i="1"/>
  <c r="E303" i="1"/>
  <c r="E299" i="1"/>
  <c r="E300" i="1"/>
  <c r="E241" i="1"/>
  <c r="E245" i="1"/>
  <c r="E249" i="1"/>
  <c r="E253" i="1"/>
  <c r="E257" i="1"/>
  <c r="E281" i="1"/>
  <c r="CZ281" i="1"/>
  <c r="DJ281" i="1"/>
  <c r="E284" i="1"/>
  <c r="E285" i="1"/>
  <c r="DJ285" i="1"/>
  <c r="CZ285" i="1"/>
  <c r="E288" i="1"/>
  <c r="E289" i="1"/>
  <c r="CZ289" i="1"/>
  <c r="DJ289" i="1"/>
  <c r="E292" i="1"/>
  <c r="E293" i="1"/>
  <c r="DJ293" i="1"/>
  <c r="CZ293" i="1"/>
  <c r="E296" i="1"/>
  <c r="E297" i="1"/>
  <c r="CZ297" i="1"/>
  <c r="DJ297" i="1"/>
  <c r="E221" i="1"/>
  <c r="DJ221" i="1"/>
  <c r="DJ222" i="1"/>
  <c r="CZ224" i="1"/>
  <c r="CZ225" i="1"/>
  <c r="DJ229" i="1"/>
  <c r="CZ233" i="1"/>
  <c r="DJ260" i="1"/>
  <c r="DJ261" i="1"/>
  <c r="CZ271" i="1"/>
  <c r="DJ280" i="1"/>
  <c r="CZ286" i="1"/>
  <c r="DJ296" i="1"/>
  <c r="CZ221" i="1"/>
  <c r="E224" i="1"/>
  <c r="DJ238" i="1"/>
  <c r="CZ265" i="1"/>
  <c r="CZ266" i="1"/>
  <c r="DJ276" i="1"/>
  <c r="DJ277" i="1"/>
  <c r="DJ288" i="1"/>
  <c r="CZ294" i="1"/>
  <c r="DG146" i="1"/>
  <c r="CW148" i="1"/>
  <c r="DG150" i="1"/>
  <c r="CW152" i="1"/>
  <c r="DG154" i="1"/>
  <c r="DJ109" i="1"/>
  <c r="CZ109" i="1"/>
  <c r="DG110" i="1"/>
  <c r="CW110" i="1"/>
  <c r="DJ117" i="1"/>
  <c r="CZ117" i="1"/>
  <c r="DJ126" i="1"/>
  <c r="CZ126" i="1"/>
  <c r="DJ133" i="1"/>
  <c r="CZ133" i="1"/>
  <c r="DJ134" i="1"/>
  <c r="CZ134" i="1"/>
  <c r="CZ137" i="1"/>
  <c r="DJ137" i="1"/>
  <c r="DG89" i="1"/>
  <c r="CZ106" i="1"/>
  <c r="CW134" i="1"/>
  <c r="H141" i="1"/>
  <c r="P141" i="1"/>
  <c r="X141" i="1"/>
  <c r="AF141" i="1"/>
  <c r="AN141" i="1"/>
  <c r="AV141" i="1"/>
  <c r="M141" i="1"/>
  <c r="U141" i="1"/>
  <c r="AC141" i="1"/>
  <c r="AK141" i="1"/>
  <c r="AS141" i="1"/>
  <c r="F92" i="1"/>
  <c r="E93" i="1"/>
  <c r="DG95" i="1"/>
  <c r="F96" i="1"/>
  <c r="F100" i="1"/>
  <c r="E105" i="1"/>
  <c r="F106" i="1"/>
  <c r="DG107" i="1"/>
  <c r="CW107" i="1"/>
  <c r="DJ108" i="1"/>
  <c r="CZ108" i="1"/>
  <c r="E111" i="1"/>
  <c r="CW111" i="1"/>
  <c r="DJ111" i="1"/>
  <c r="CZ111" i="1"/>
  <c r="DG112" i="1"/>
  <c r="CW112" i="1"/>
  <c r="E115" i="1"/>
  <c r="DG115" i="1"/>
  <c r="CW115" i="1"/>
  <c r="DJ116" i="1"/>
  <c r="CZ116" i="1"/>
  <c r="E121" i="1"/>
  <c r="F122" i="1"/>
  <c r="CZ123" i="1"/>
  <c r="DJ123" i="1"/>
  <c r="DJ124" i="1"/>
  <c r="CZ124" i="1"/>
  <c r="E125" i="1"/>
  <c r="DG127" i="1"/>
  <c r="F128" i="1"/>
  <c r="E131" i="1"/>
  <c r="CW131" i="1"/>
  <c r="DG135" i="1"/>
  <c r="F136" i="1"/>
  <c r="E139" i="1"/>
  <c r="CW139" i="1"/>
  <c r="CZ110" i="1"/>
  <c r="DJ110" i="1"/>
  <c r="CW114" i="1"/>
  <c r="DG114" i="1"/>
  <c r="CZ129" i="1"/>
  <c r="DJ129" i="1"/>
  <c r="CW133" i="1"/>
  <c r="DG133" i="1"/>
  <c r="DJ93" i="1"/>
  <c r="CZ97" i="1"/>
  <c r="DG101" i="1"/>
  <c r="CZ102" i="1"/>
  <c r="CW103" i="1"/>
  <c r="DG105" i="1"/>
  <c r="CW109" i="1"/>
  <c r="CZ113" i="1"/>
  <c r="DJ118" i="1"/>
  <c r="I141" i="1"/>
  <c r="F88" i="1"/>
  <c r="DJ101" i="1"/>
  <c r="DJ105" i="1"/>
  <c r="DG113" i="1"/>
  <c r="CZ122" i="1"/>
  <c r="CW126" i="1"/>
  <c r="W141" i="1"/>
  <c r="CW88" i="1"/>
  <c r="DJ88" i="1"/>
  <c r="CZ89" i="1"/>
  <c r="DJ89" i="1"/>
  <c r="CZ90" i="1"/>
  <c r="DG94" i="1"/>
  <c r="CW95" i="1"/>
  <c r="DG98" i="1"/>
  <c r="CZ125" i="1"/>
  <c r="CW130" i="1"/>
  <c r="CW138" i="1"/>
  <c r="DG19" i="1"/>
  <c r="I36" i="1"/>
  <c r="Y36" i="1"/>
  <c r="AK36" i="1"/>
  <c r="DJ19" i="1"/>
  <c r="CW20" i="1"/>
  <c r="DG21" i="1"/>
  <c r="CW22" i="1"/>
  <c r="DJ23" i="1"/>
  <c r="CW24" i="1"/>
  <c r="DG25" i="1"/>
  <c r="CW26" i="1"/>
  <c r="DJ27" i="1"/>
  <c r="CW28" i="1"/>
  <c r="DG29" i="1"/>
  <c r="CW30" i="1"/>
  <c r="DJ31" i="1"/>
  <c r="CW32" i="1"/>
  <c r="DG33" i="1"/>
  <c r="CW34" i="1"/>
  <c r="DJ35" i="1"/>
  <c r="CZ20" i="1"/>
  <c r="CZ24" i="1"/>
  <c r="CZ28" i="1"/>
  <c r="CZ32" i="1"/>
  <c r="DO12" i="1"/>
  <c r="DK12" i="1"/>
  <c r="DB12" i="1"/>
  <c r="DM12" i="1"/>
  <c r="DD12" i="1"/>
  <c r="DE12" i="1"/>
  <c r="DI13" i="1"/>
  <c r="CX13" i="1"/>
  <c r="DO14" i="1"/>
  <c r="DK14" i="1"/>
  <c r="DB14" i="1"/>
  <c r="DM14" i="1"/>
  <c r="DD14" i="1"/>
  <c r="DE14" i="1"/>
  <c r="DL14" i="1"/>
  <c r="DH15" i="1"/>
  <c r="CX12" i="1"/>
  <c r="DI12" i="1"/>
  <c r="DA12" i="1"/>
  <c r="DH12" i="1"/>
  <c r="D13" i="1"/>
  <c r="CY13" i="1"/>
  <c r="CX14" i="1"/>
  <c r="DI14" i="1"/>
  <c r="DA14" i="1"/>
  <c r="DH14" i="1"/>
  <c r="D15" i="1"/>
  <c r="DN45" i="1"/>
  <c r="DI61" i="1"/>
  <c r="CX61" i="1"/>
  <c r="DH61" i="1"/>
  <c r="D62" i="1"/>
  <c r="DI63" i="1"/>
  <c r="CX63" i="1"/>
  <c r="DH63" i="1"/>
  <c r="K67" i="1"/>
  <c r="K75" i="1"/>
  <c r="DK161" i="1"/>
  <c r="DC161" i="1"/>
  <c r="CX161" i="1"/>
  <c r="DJ161" i="1"/>
  <c r="DA161" i="1"/>
  <c r="DI161" i="1"/>
  <c r="CZ161" i="1"/>
  <c r="DM161" i="1"/>
  <c r="DM165" i="1"/>
  <c r="DI165" i="1"/>
  <c r="DA165" i="1"/>
  <c r="DL165" i="1"/>
  <c r="DH165" i="1"/>
  <c r="CZ165" i="1"/>
  <c r="DK165" i="1"/>
  <c r="DC165" i="1"/>
  <c r="CY165" i="1"/>
  <c r="DJ166" i="1"/>
  <c r="DB166" i="1"/>
  <c r="CX166" i="1"/>
  <c r="DM166" i="1"/>
  <c r="DI166" i="1"/>
  <c r="DA166" i="1"/>
  <c r="DL166" i="1"/>
  <c r="DH166" i="1"/>
  <c r="CZ166" i="1"/>
  <c r="DK166" i="1"/>
  <c r="DM171" i="1"/>
  <c r="DH171" i="1"/>
  <c r="CY171" i="1"/>
  <c r="DK171" i="1"/>
  <c r="DC171" i="1"/>
  <c r="CX171" i="1"/>
  <c r="DJ171" i="1"/>
  <c r="DA171" i="1"/>
  <c r="DM173" i="1"/>
  <c r="DH173" i="1"/>
  <c r="CY173" i="1"/>
  <c r="DK173" i="1"/>
  <c r="DC173" i="1"/>
  <c r="CX173" i="1"/>
  <c r="DJ173" i="1"/>
  <c r="DA173" i="1"/>
  <c r="DJ175" i="1"/>
  <c r="DA175" i="1"/>
  <c r="DI175" i="1"/>
  <c r="CZ175" i="1"/>
  <c r="DM175" i="1"/>
  <c r="DH175" i="1"/>
  <c r="CY175" i="1"/>
  <c r="DM177" i="1"/>
  <c r="DI177" i="1"/>
  <c r="DA177" i="1"/>
  <c r="DL177" i="1"/>
  <c r="DH177" i="1"/>
  <c r="CZ177" i="1"/>
  <c r="DK177" i="1"/>
  <c r="DC177" i="1"/>
  <c r="CY177" i="1"/>
  <c r="DB177" i="1"/>
  <c r="DM179" i="1"/>
  <c r="DI179" i="1"/>
  <c r="DA179" i="1"/>
  <c r="DL179" i="1"/>
  <c r="DH179" i="1"/>
  <c r="CZ179" i="1"/>
  <c r="DK179" i="1"/>
  <c r="DC179" i="1"/>
  <c r="CY179" i="1"/>
  <c r="DB179" i="1"/>
  <c r="DM182" i="1"/>
  <c r="DI182" i="1"/>
  <c r="DA182" i="1"/>
  <c r="DL182" i="1"/>
  <c r="DH182" i="1"/>
  <c r="CZ182" i="1"/>
  <c r="DK182" i="1"/>
  <c r="DC182" i="1"/>
  <c r="CY182" i="1"/>
  <c r="DB182" i="1"/>
  <c r="DK187" i="1"/>
  <c r="DA187" i="1"/>
  <c r="DH187" i="1"/>
  <c r="CX187" i="1"/>
  <c r="DM187" i="1"/>
  <c r="DC187" i="1"/>
  <c r="DK188" i="1"/>
  <c r="DA188" i="1"/>
  <c r="DH188" i="1"/>
  <c r="CX188" i="1"/>
  <c r="DM188" i="1"/>
  <c r="DC188" i="1"/>
  <c r="DM189" i="1"/>
  <c r="DA189" i="1"/>
  <c r="DK189" i="1"/>
  <c r="CX189" i="1"/>
  <c r="DH189" i="1"/>
  <c r="DH193" i="1"/>
  <c r="DM195" i="1"/>
  <c r="DH195" i="1"/>
  <c r="CY195" i="1"/>
  <c r="DK195" i="1"/>
  <c r="DC195" i="1"/>
  <c r="CX195" i="1"/>
  <c r="DJ195" i="1"/>
  <c r="DA195" i="1"/>
  <c r="CW309" i="1"/>
  <c r="DH309" i="1"/>
  <c r="CV309" i="1"/>
  <c r="D309" i="1"/>
  <c r="DG309" i="1"/>
  <c r="DC12" i="1"/>
  <c r="DC14" i="1"/>
  <c r="DA45" i="1"/>
  <c r="CX47" i="1"/>
  <c r="DI47" i="1"/>
  <c r="DH47" i="1"/>
  <c r="D48" i="1"/>
  <c r="CX49" i="1"/>
  <c r="DI49" i="1"/>
  <c r="DH49" i="1"/>
  <c r="D50" i="1"/>
  <c r="CX51" i="1"/>
  <c r="DI51" i="1"/>
  <c r="DH51" i="1"/>
  <c r="D52" i="1"/>
  <c r="CX53" i="1"/>
  <c r="DI53" i="1"/>
  <c r="DH53" i="1"/>
  <c r="DE58" i="1"/>
  <c r="E60" i="1"/>
  <c r="F64" i="1"/>
  <c r="K69" i="1"/>
  <c r="K77" i="1"/>
  <c r="DK160" i="1"/>
  <c r="DA160" i="1"/>
  <c r="DJ160" i="1"/>
  <c r="CZ160" i="1"/>
  <c r="DI160" i="1"/>
  <c r="CY160" i="1"/>
  <c r="AX160" i="1" s="1"/>
  <c r="DJ162" i="1"/>
  <c r="DA162" i="1"/>
  <c r="DI162" i="1"/>
  <c r="CZ162" i="1"/>
  <c r="DM162" i="1"/>
  <c r="DH162" i="1"/>
  <c r="CY162" i="1"/>
  <c r="CX165" i="1"/>
  <c r="AX165" i="1" s="1"/>
  <c r="DK167" i="1"/>
  <c r="DC167" i="1"/>
  <c r="CY167" i="1"/>
  <c r="DJ167" i="1"/>
  <c r="DB167" i="1"/>
  <c r="CX167" i="1"/>
  <c r="DM167" i="1"/>
  <c r="DI167" i="1"/>
  <c r="DA167" i="1"/>
  <c r="CZ171" i="1"/>
  <c r="CZ173" i="1"/>
  <c r="CX175" i="1"/>
  <c r="AX175" i="1" s="1"/>
  <c r="D176" i="1"/>
  <c r="DJ177" i="1"/>
  <c r="DJ179" i="1"/>
  <c r="DM181" i="1"/>
  <c r="DH181" i="1"/>
  <c r="CY181" i="1"/>
  <c r="DK181" i="1"/>
  <c r="DC181" i="1"/>
  <c r="CX181" i="1"/>
  <c r="DJ181" i="1"/>
  <c r="DA181" i="1"/>
  <c r="DJ182" i="1"/>
  <c r="DK184" i="1"/>
  <c r="DC184" i="1"/>
  <c r="CY184" i="1"/>
  <c r="DJ184" i="1"/>
  <c r="DB184" i="1"/>
  <c r="CX184" i="1"/>
  <c r="DM184" i="1"/>
  <c r="DI184" i="1"/>
  <c r="DA184" i="1"/>
  <c r="DJ186" i="1"/>
  <c r="DA186" i="1"/>
  <c r="DI186" i="1"/>
  <c r="CZ186" i="1"/>
  <c r="DM186" i="1"/>
  <c r="DH186" i="1"/>
  <c r="CY186" i="1"/>
  <c r="DC186" i="1"/>
  <c r="DB187" i="1"/>
  <c r="DB188" i="1"/>
  <c r="DC189" i="1"/>
  <c r="DK192" i="1"/>
  <c r="DC192" i="1"/>
  <c r="CY192" i="1"/>
  <c r="DJ192" i="1"/>
  <c r="DB192" i="1"/>
  <c r="CX192" i="1"/>
  <c r="DM192" i="1"/>
  <c r="DI192" i="1"/>
  <c r="DA192" i="1"/>
  <c r="CZ195" i="1"/>
  <c r="DK202" i="1"/>
  <c r="DJ202" i="1"/>
  <c r="CZ202" i="1"/>
  <c r="AH202" i="1" s="1"/>
  <c r="DJ203" i="1"/>
  <c r="CZ203" i="1"/>
  <c r="CX203" i="1"/>
  <c r="DL12" i="1"/>
  <c r="DH13" i="1"/>
  <c r="DI15" i="1"/>
  <c r="CX15" i="1"/>
  <c r="CX62" i="1"/>
  <c r="DI62" i="1"/>
  <c r="DH62" i="1"/>
  <c r="DM178" i="1"/>
  <c r="DI178" i="1"/>
  <c r="DA178" i="1"/>
  <c r="DL178" i="1"/>
  <c r="DH178" i="1"/>
  <c r="CZ178" i="1"/>
  <c r="DK178" i="1"/>
  <c r="DC178" i="1"/>
  <c r="CY178" i="1"/>
  <c r="DB178" i="1"/>
  <c r="DJ180" i="1"/>
  <c r="DA180" i="1"/>
  <c r="DI180" i="1"/>
  <c r="CZ180" i="1"/>
  <c r="DM180" i="1"/>
  <c r="DH180" i="1"/>
  <c r="CY180" i="1"/>
  <c r="DC180" i="1"/>
  <c r="DJ183" i="1"/>
  <c r="DA183" i="1"/>
  <c r="DI183" i="1"/>
  <c r="CZ183" i="1"/>
  <c r="DM183" i="1"/>
  <c r="DH183" i="1"/>
  <c r="CY183" i="1"/>
  <c r="DC183" i="1"/>
  <c r="DM185" i="1"/>
  <c r="DH185" i="1"/>
  <c r="CY185" i="1"/>
  <c r="DK185" i="1"/>
  <c r="DC185" i="1"/>
  <c r="CX185" i="1"/>
  <c r="DJ185" i="1"/>
  <c r="DA185" i="1"/>
  <c r="DM190" i="1"/>
  <c r="DC190" i="1"/>
  <c r="DL190" i="1"/>
  <c r="DB190" i="1"/>
  <c r="DK190" i="1"/>
  <c r="DA190" i="1"/>
  <c r="AX190" i="1" s="1"/>
  <c r="DH190" i="1"/>
  <c r="DK193" i="1"/>
  <c r="DC193" i="1"/>
  <c r="CY193" i="1"/>
  <c r="DJ193" i="1"/>
  <c r="DB193" i="1"/>
  <c r="CX193" i="1"/>
  <c r="DM193" i="1"/>
  <c r="DI193" i="1"/>
  <c r="DA193" i="1"/>
  <c r="CX201" i="1"/>
  <c r="AH201" i="1" s="1"/>
  <c r="DK201" i="1"/>
  <c r="DJ201" i="1"/>
  <c r="CW313" i="1"/>
  <c r="DH313" i="1"/>
  <c r="CV313" i="1"/>
  <c r="D313" i="1"/>
  <c r="DG313" i="1"/>
  <c r="DN12" i="1"/>
  <c r="DN14" i="1"/>
  <c r="DI48" i="1"/>
  <c r="CX48" i="1"/>
  <c r="DH48" i="1"/>
  <c r="DI50" i="1"/>
  <c r="CX50" i="1"/>
  <c r="DH50" i="1"/>
  <c r="DI52" i="1"/>
  <c r="CX52" i="1"/>
  <c r="DH52" i="1"/>
  <c r="DH161" i="1"/>
  <c r="DJ165" i="1"/>
  <c r="DC166" i="1"/>
  <c r="DM169" i="1"/>
  <c r="DI169" i="1"/>
  <c r="DA169" i="1"/>
  <c r="DL169" i="1"/>
  <c r="DH169" i="1"/>
  <c r="CZ169" i="1"/>
  <c r="DK169" i="1"/>
  <c r="DC169" i="1"/>
  <c r="CY169" i="1"/>
  <c r="DJ170" i="1"/>
  <c r="DB170" i="1"/>
  <c r="CX170" i="1"/>
  <c r="DM170" i="1"/>
  <c r="DI170" i="1"/>
  <c r="DA170" i="1"/>
  <c r="DL170" i="1"/>
  <c r="DH170" i="1"/>
  <c r="CZ170" i="1"/>
  <c r="DK170" i="1"/>
  <c r="DJ172" i="1"/>
  <c r="DB172" i="1"/>
  <c r="CX172" i="1"/>
  <c r="DM172" i="1"/>
  <c r="DI172" i="1"/>
  <c r="DA172" i="1"/>
  <c r="DL172" i="1"/>
  <c r="DH172" i="1"/>
  <c r="CZ172" i="1"/>
  <c r="DK172" i="1"/>
  <c r="DK174" i="1"/>
  <c r="DC174" i="1"/>
  <c r="CX174" i="1"/>
  <c r="DJ174" i="1"/>
  <c r="DA174" i="1"/>
  <c r="DI174" i="1"/>
  <c r="CZ174" i="1"/>
  <c r="DM174" i="1"/>
  <c r="DK175" i="1"/>
  <c r="CX177" i="1"/>
  <c r="DJ178" i="1"/>
  <c r="CX179" i="1"/>
  <c r="DK180" i="1"/>
  <c r="CX182" i="1"/>
  <c r="DK183" i="1"/>
  <c r="CZ185" i="1"/>
  <c r="DH191" i="1"/>
  <c r="DC191" i="1"/>
  <c r="DM191" i="1"/>
  <c r="DA191" i="1"/>
  <c r="DK191" i="1"/>
  <c r="CZ193" i="1"/>
  <c r="DK194" i="1"/>
  <c r="DC194" i="1"/>
  <c r="CY194" i="1"/>
  <c r="DJ194" i="1"/>
  <c r="DB194" i="1"/>
  <c r="CX194" i="1"/>
  <c r="DM194" i="1"/>
  <c r="DI194" i="1"/>
  <c r="DA194" i="1"/>
  <c r="DJ196" i="1"/>
  <c r="DA196" i="1"/>
  <c r="DI196" i="1"/>
  <c r="CZ196" i="1"/>
  <c r="DM196" i="1"/>
  <c r="DH196" i="1"/>
  <c r="CY196" i="1"/>
  <c r="DC196" i="1"/>
  <c r="CZ204" i="1"/>
  <c r="CX204" i="1"/>
  <c r="DK204" i="1"/>
  <c r="CW311" i="1"/>
  <c r="DH311" i="1"/>
  <c r="CV311" i="1"/>
  <c r="D311" i="1"/>
  <c r="DG311" i="1"/>
  <c r="CY42" i="1"/>
  <c r="CY45" i="1"/>
  <c r="CY55" i="1"/>
  <c r="DH55" i="1"/>
  <c r="CY57" i="1"/>
  <c r="CY59" i="1"/>
  <c r="CX163" i="1"/>
  <c r="DH163" i="1"/>
  <c r="CX168" i="1"/>
  <c r="DB168" i="1"/>
  <c r="DJ168" i="1"/>
  <c r="CW310" i="1"/>
  <c r="AS310" i="1" s="1"/>
  <c r="CW312" i="1"/>
  <c r="AS312" i="1" s="1"/>
  <c r="CY163" i="1"/>
  <c r="DI163" i="1"/>
  <c r="CY168" i="1"/>
  <c r="DC168" i="1"/>
  <c r="DK168" i="1"/>
  <c r="CY41" i="1"/>
  <c r="CX43" i="1"/>
  <c r="CY44" i="1"/>
  <c r="CY56" i="1"/>
  <c r="CY58" i="1"/>
  <c r="CZ163" i="1"/>
  <c r="CZ168" i="1"/>
  <c r="DH168" i="1"/>
  <c r="DD51" i="1" l="1"/>
  <c r="DD45" i="1"/>
  <c r="DK45" i="1"/>
  <c r="DM45" i="1"/>
  <c r="DO51" i="1"/>
  <c r="DE45" i="1"/>
  <c r="DN55" i="1"/>
  <c r="DO45" i="1"/>
  <c r="DL45" i="1"/>
  <c r="DN42" i="1"/>
  <c r="D64" i="1"/>
  <c r="DB45" i="1"/>
  <c r="DK58" i="1"/>
  <c r="DL56" i="1"/>
  <c r="DK55" i="1"/>
  <c r="DL47" i="1"/>
  <c r="DB47" i="1"/>
  <c r="DN47" i="1"/>
  <c r="DM63" i="1"/>
  <c r="DE47" i="1"/>
  <c r="DK47" i="1"/>
  <c r="DL55" i="1"/>
  <c r="DM47" i="1"/>
  <c r="DC47" i="1"/>
  <c r="DN59" i="1"/>
  <c r="DD47" i="1"/>
  <c r="DO47" i="1"/>
  <c r="DN57" i="1"/>
  <c r="DC59" i="1"/>
  <c r="DL63" i="1"/>
  <c r="DK59" i="1"/>
  <c r="DK49" i="1"/>
  <c r="DL61" i="1"/>
  <c r="DC49" i="1"/>
  <c r="DA59" i="1"/>
  <c r="DK63" i="1"/>
  <c r="DA56" i="1"/>
  <c r="D46" i="1"/>
  <c r="DD57" i="1"/>
  <c r="DN63" i="1"/>
  <c r="DC57" i="1"/>
  <c r="DE49" i="1"/>
  <c r="DH28" i="1"/>
  <c r="DM59" i="1"/>
  <c r="DE59" i="1"/>
  <c r="DE57" i="1"/>
  <c r="DM53" i="1"/>
  <c r="DB63" i="1"/>
  <c r="DO61" i="1"/>
  <c r="DE56" i="1"/>
  <c r="DA61" i="1"/>
  <c r="DK57" i="1"/>
  <c r="DD59" i="1"/>
  <c r="DC53" i="1"/>
  <c r="DL59" i="1"/>
  <c r="DM57" i="1"/>
  <c r="DM49" i="1"/>
  <c r="DO63" i="1"/>
  <c r="DM41" i="1"/>
  <c r="DI28" i="1"/>
  <c r="DO59" i="1"/>
  <c r="DB41" i="1"/>
  <c r="DM51" i="1"/>
  <c r="DN58" i="1"/>
  <c r="DD58" i="1"/>
  <c r="DN51" i="1"/>
  <c r="DL51" i="1"/>
  <c r="DB51" i="1"/>
  <c r="DM58" i="1"/>
  <c r="DC58" i="1"/>
  <c r="DA42" i="1"/>
  <c r="DA51" i="1"/>
  <c r="DE51" i="1"/>
  <c r="DK51" i="1"/>
  <c r="DD42" i="1"/>
  <c r="DA58" i="1"/>
  <c r="DL58" i="1"/>
  <c r="DB58" i="1"/>
  <c r="DM44" i="1"/>
  <c r="DD44" i="1"/>
  <c r="DC44" i="1"/>
  <c r="DB44" i="1"/>
  <c r="DC41" i="1"/>
  <c r="DE44" i="1"/>
  <c r="DO44" i="1"/>
  <c r="DN44" i="1"/>
  <c r="DA44" i="1"/>
  <c r="DL44" i="1"/>
  <c r="DE43" i="1"/>
  <c r="DA41" i="1"/>
  <c r="DL41" i="1"/>
  <c r="DE41" i="1"/>
  <c r="DD41" i="1"/>
  <c r="DN61" i="1"/>
  <c r="DB61" i="1"/>
  <c r="DM61" i="1"/>
  <c r="DE63" i="1"/>
  <c r="DD63" i="1"/>
  <c r="DK61" i="1"/>
  <c r="DA63" i="1"/>
  <c r="DE61" i="1"/>
  <c r="DD61" i="1"/>
  <c r="D60" i="1"/>
  <c r="DD55" i="1"/>
  <c r="DL57" i="1"/>
  <c r="DM55" i="1"/>
  <c r="DA55" i="1"/>
  <c r="DN56" i="1"/>
  <c r="DO57" i="1"/>
  <c r="DB56" i="1"/>
  <c r="DA57" i="1"/>
  <c r="DC55" i="1"/>
  <c r="DM56" i="1"/>
  <c r="DC56" i="1"/>
  <c r="DL53" i="1"/>
  <c r="DB53" i="1"/>
  <c r="DL49" i="1"/>
  <c r="DB49" i="1"/>
  <c r="DA53" i="1"/>
  <c r="DN49" i="1"/>
  <c r="DE53" i="1"/>
  <c r="DK53" i="1"/>
  <c r="DD53" i="1"/>
  <c r="DO53" i="1"/>
  <c r="DD49" i="1"/>
  <c r="DO49" i="1"/>
  <c r="DL43" i="1"/>
  <c r="DK43" i="1"/>
  <c r="DB42" i="1"/>
  <c r="DD43" i="1"/>
  <c r="DB43" i="1"/>
  <c r="DC43" i="1"/>
  <c r="DO43" i="1"/>
  <c r="DM43" i="1"/>
  <c r="DO42" i="1"/>
  <c r="DL42" i="1"/>
  <c r="DC42" i="1"/>
  <c r="DA43" i="1"/>
  <c r="DE42" i="1"/>
  <c r="DM42" i="1"/>
  <c r="D21" i="1"/>
  <c r="DC21" i="1" s="1"/>
  <c r="D280" i="1"/>
  <c r="DA280" i="1" s="1"/>
  <c r="CW280" i="1"/>
  <c r="AX196" i="1"/>
  <c r="DI181" i="1"/>
  <c r="CZ181" i="1"/>
  <c r="DB55" i="1"/>
  <c r="DO55" i="1"/>
  <c r="DH194" i="1"/>
  <c r="DL194" i="1"/>
  <c r="CZ194" i="1"/>
  <c r="AX180" i="1"/>
  <c r="AH203" i="1"/>
  <c r="AX186" i="1"/>
  <c r="AX162" i="1"/>
  <c r="DK56" i="1"/>
  <c r="DO56" i="1"/>
  <c r="AX193" i="1"/>
  <c r="AX191" i="1"/>
  <c r="DK41" i="1"/>
  <c r="DO41" i="1"/>
  <c r="DH21" i="1"/>
  <c r="DH34" i="1"/>
  <c r="CY21" i="1"/>
  <c r="CX29" i="1"/>
  <c r="DI34" i="1"/>
  <c r="CY149" i="1"/>
  <c r="D227" i="1"/>
  <c r="CX227" i="1" s="1"/>
  <c r="D243" i="1"/>
  <c r="CX243" i="1" s="1"/>
  <c r="DH24" i="1"/>
  <c r="D252" i="1"/>
  <c r="CY252" i="1" s="1"/>
  <c r="DH121" i="1"/>
  <c r="DH152" i="1"/>
  <c r="CX26" i="1"/>
  <c r="D107" i="1"/>
  <c r="DA107" i="1" s="1"/>
  <c r="D26" i="1"/>
  <c r="DO26" i="1" s="1"/>
  <c r="DH107" i="1"/>
  <c r="D94" i="1"/>
  <c r="CY94" i="1" s="1"/>
  <c r="D263" i="1"/>
  <c r="CX263" i="1" s="1"/>
  <c r="CW263" i="1"/>
  <c r="DH26" i="1"/>
  <c r="CW227" i="1"/>
  <c r="CX20" i="1"/>
  <c r="D28" i="1"/>
  <c r="DM28" i="1" s="1"/>
  <c r="CW229" i="1"/>
  <c r="DH22" i="1"/>
  <c r="CX28" i="1"/>
  <c r="DI26" i="1"/>
  <c r="CX94" i="1"/>
  <c r="CX34" i="1"/>
  <c r="CX21" i="1"/>
  <c r="CX24" i="1"/>
  <c r="D289" i="1"/>
  <c r="DI289" i="1" s="1"/>
  <c r="D34" i="1"/>
  <c r="DM34" i="1" s="1"/>
  <c r="D298" i="1"/>
  <c r="DB298" i="1" s="1"/>
  <c r="D24" i="1"/>
  <c r="DD24" i="1" s="1"/>
  <c r="CY24" i="1"/>
  <c r="CW293" i="1"/>
  <c r="D292" i="1"/>
  <c r="DB292" i="1" s="1"/>
  <c r="D254" i="1"/>
  <c r="DH254" i="1" s="1"/>
  <c r="DG272" i="1"/>
  <c r="CX30" i="1"/>
  <c r="D258" i="1"/>
  <c r="DB258" i="1" s="1"/>
  <c r="DG239" i="1"/>
  <c r="DI33" i="1"/>
  <c r="CX91" i="1"/>
  <c r="D131" i="1"/>
  <c r="DA131" i="1" s="1"/>
  <c r="DG227" i="1"/>
  <c r="D259" i="1"/>
  <c r="DI259" i="1" s="1"/>
  <c r="D228" i="1"/>
  <c r="DB228" i="1" s="1"/>
  <c r="D247" i="1"/>
  <c r="CY247" i="1" s="1"/>
  <c r="CY32" i="1"/>
  <c r="DI30" i="1"/>
  <c r="D20" i="1"/>
  <c r="DE20" i="1" s="1"/>
  <c r="CW237" i="1"/>
  <c r="CX152" i="1"/>
  <c r="CW258" i="1"/>
  <c r="CW275" i="1"/>
  <c r="CY152" i="1"/>
  <c r="CX32" i="1"/>
  <c r="D121" i="1"/>
  <c r="DI121" i="1" s="1"/>
  <c r="D106" i="1"/>
  <c r="DI106" i="1" s="1"/>
  <c r="D237" i="1"/>
  <c r="DI237" i="1" s="1"/>
  <c r="D275" i="1"/>
  <c r="DA275" i="1" s="1"/>
  <c r="D264" i="1"/>
  <c r="DI264" i="1" s="1"/>
  <c r="D127" i="1"/>
  <c r="DI127" i="1" s="1"/>
  <c r="CY131" i="1"/>
  <c r="D248" i="1"/>
  <c r="DH248" i="1" s="1"/>
  <c r="DI31" i="1"/>
  <c r="DG267" i="1"/>
  <c r="DI29" i="1"/>
  <c r="CX23" i="1"/>
  <c r="DI35" i="1"/>
  <c r="D302" i="1"/>
  <c r="D246" i="1"/>
  <c r="DI246" i="1" s="1"/>
  <c r="D220" i="1"/>
  <c r="DI220" i="1" s="1"/>
  <c r="CX149" i="1"/>
  <c r="D224" i="1"/>
  <c r="DI224" i="1" s="1"/>
  <c r="CX35" i="1"/>
  <c r="DH29" i="1"/>
  <c r="CX101" i="1"/>
  <c r="CX108" i="1"/>
  <c r="DG242" i="1"/>
  <c r="DG234" i="1"/>
  <c r="D260" i="1"/>
  <c r="DA260" i="1" s="1"/>
  <c r="D117" i="1"/>
  <c r="DA117" i="1" s="1"/>
  <c r="D274" i="1"/>
  <c r="DI274" i="1" s="1"/>
  <c r="DG276" i="1"/>
  <c r="DH151" i="1"/>
  <c r="DG244" i="1"/>
  <c r="D241" i="1"/>
  <c r="DB241" i="1" s="1"/>
  <c r="D151" i="1"/>
  <c r="DK151" i="1" s="1"/>
  <c r="DH149" i="1"/>
  <c r="CW224" i="1"/>
  <c r="D236" i="1"/>
  <c r="DI236" i="1" s="1"/>
  <c r="D149" i="1"/>
  <c r="DK149" i="1" s="1"/>
  <c r="D29" i="1"/>
  <c r="DM29" i="1" s="1"/>
  <c r="D25" i="1"/>
  <c r="DC25" i="1" s="1"/>
  <c r="D222" i="1"/>
  <c r="CX222" i="1" s="1"/>
  <c r="CW241" i="1"/>
  <c r="D111" i="1"/>
  <c r="DM111" i="1" s="1"/>
  <c r="D35" i="1"/>
  <c r="DE35" i="1" s="1"/>
  <c r="D266" i="1"/>
  <c r="DB266" i="1" s="1"/>
  <c r="D282" i="1"/>
  <c r="DI282" i="1" s="1"/>
  <c r="CY151" i="1"/>
  <c r="DG220" i="1"/>
  <c r="CW259" i="1"/>
  <c r="CX151" i="1"/>
  <c r="CY25" i="1"/>
  <c r="D136" i="1"/>
  <c r="DK136" i="1" s="1"/>
  <c r="CX132" i="1"/>
  <c r="DG282" i="1"/>
  <c r="D293" i="1"/>
  <c r="DA293" i="1" s="1"/>
  <c r="D303" i="1"/>
  <c r="D30" i="1"/>
  <c r="DE30" i="1" s="1"/>
  <c r="D265" i="1"/>
  <c r="DI265" i="1" s="1"/>
  <c r="DH113" i="1"/>
  <c r="CY20" i="1"/>
  <c r="D239" i="1"/>
  <c r="DL239" i="1" s="1"/>
  <c r="DG292" i="1"/>
  <c r="D261" i="1"/>
  <c r="DI261" i="1" s="1"/>
  <c r="DG236" i="1"/>
  <c r="DH30" i="1"/>
  <c r="CW290" i="1"/>
  <c r="D295" i="1"/>
  <c r="CX295" i="1" s="1"/>
  <c r="CW231" i="1"/>
  <c r="DH20" i="1"/>
  <c r="DH35" i="1"/>
  <c r="D92" i="1"/>
  <c r="DK92" i="1" s="1"/>
  <c r="D229" i="1"/>
  <c r="DB229" i="1" s="1"/>
  <c r="D101" i="1"/>
  <c r="DB101" i="1" s="1"/>
  <c r="CX133" i="1"/>
  <c r="D256" i="1"/>
  <c r="CY256" i="1" s="1"/>
  <c r="D255" i="1"/>
  <c r="DB255" i="1" s="1"/>
  <c r="D240" i="1"/>
  <c r="DH240" i="1" s="1"/>
  <c r="DG284" i="1"/>
  <c r="DH154" i="1"/>
  <c r="D148" i="1"/>
  <c r="DK148" i="1" s="1"/>
  <c r="D234" i="1"/>
  <c r="DA234" i="1" s="1"/>
  <c r="CW295" i="1"/>
  <c r="DG243" i="1"/>
  <c r="CY154" i="1"/>
  <c r="DH32" i="1"/>
  <c r="CX25" i="1"/>
  <c r="DH135" i="1"/>
  <c r="CX93" i="1"/>
  <c r="D93" i="1"/>
  <c r="DK93" i="1" s="1"/>
  <c r="CX140" i="1"/>
  <c r="D250" i="1"/>
  <c r="DH250" i="1" s="1"/>
  <c r="D133" i="1"/>
  <c r="DK133" i="1" s="1"/>
  <c r="D113" i="1"/>
  <c r="DC113" i="1" s="1"/>
  <c r="D95" i="1"/>
  <c r="DN95" i="1" s="1"/>
  <c r="D304" i="1"/>
  <c r="D278" i="1"/>
  <c r="DA278" i="1" s="1"/>
  <c r="D244" i="1"/>
  <c r="CY244" i="1" s="1"/>
  <c r="D231" i="1"/>
  <c r="DA231" i="1" s="1"/>
  <c r="D154" i="1"/>
  <c r="DB154" i="1" s="1"/>
  <c r="CX154" i="1"/>
  <c r="DK107" i="1"/>
  <c r="DG240" i="1"/>
  <c r="D300" i="1"/>
  <c r="DH95" i="1"/>
  <c r="DG260" i="1"/>
  <c r="D152" i="1"/>
  <c r="DL152" i="1" s="1"/>
  <c r="CX146" i="1"/>
  <c r="CX22" i="1"/>
  <c r="CX153" i="1"/>
  <c r="CY33" i="1"/>
  <c r="CX33" i="1"/>
  <c r="DH25" i="1"/>
  <c r="DI22" i="1"/>
  <c r="DG226" i="1"/>
  <c r="CX123" i="1"/>
  <c r="D135" i="1"/>
  <c r="DB135" i="1" s="1"/>
  <c r="D112" i="1"/>
  <c r="DC112" i="1" s="1"/>
  <c r="D123" i="1"/>
  <c r="DL123" i="1" s="1"/>
  <c r="D32" i="1"/>
  <c r="D33" i="1"/>
  <c r="DM33" i="1" s="1"/>
  <c r="D22" i="1"/>
  <c r="DE22" i="1" s="1"/>
  <c r="D109" i="1"/>
  <c r="DD109" i="1" s="1"/>
  <c r="CX105" i="1"/>
  <c r="CX99" i="1"/>
  <c r="D116" i="1"/>
  <c r="DB116" i="1" s="1"/>
  <c r="CW273" i="1"/>
  <c r="CW265" i="1"/>
  <c r="CW257" i="1"/>
  <c r="CW221" i="1"/>
  <c r="AX194" i="1"/>
  <c r="AX179" i="1"/>
  <c r="AX169" i="1"/>
  <c r="AX178" i="1"/>
  <c r="CW243" i="1"/>
  <c r="CW219" i="1"/>
  <c r="CW296" i="1"/>
  <c r="CX31" i="1"/>
  <c r="AY14" i="1"/>
  <c r="D114" i="1"/>
  <c r="DL114" i="1" s="1"/>
  <c r="CX120" i="1"/>
  <c r="CX114" i="1"/>
  <c r="D221" i="1"/>
  <c r="DI221" i="1" s="1"/>
  <c r="D288" i="1"/>
  <c r="CX288" i="1" s="1"/>
  <c r="D284" i="1"/>
  <c r="DB284" i="1" s="1"/>
  <c r="D257" i="1"/>
  <c r="DA257" i="1" s="1"/>
  <c r="D291" i="1"/>
  <c r="DA291" i="1" s="1"/>
  <c r="D31" i="1"/>
  <c r="DO31" i="1" s="1"/>
  <c r="D232" i="1"/>
  <c r="DB232" i="1" s="1"/>
  <c r="DG261" i="1"/>
  <c r="DH184" i="1"/>
  <c r="CZ184" i="1"/>
  <c r="DL184" i="1"/>
  <c r="CW269" i="1"/>
  <c r="DG232" i="1"/>
  <c r="CX148" i="1"/>
  <c r="CY148" i="1"/>
  <c r="CW288" i="1"/>
  <c r="AY12" i="1"/>
  <c r="DH126" i="1"/>
  <c r="D128" i="1"/>
  <c r="DM128" i="1" s="1"/>
  <c r="CX90" i="1"/>
  <c r="D119" i="1"/>
  <c r="DI119" i="1" s="1"/>
  <c r="D91" i="1"/>
  <c r="DN91" i="1" s="1"/>
  <c r="CX119" i="1"/>
  <c r="CX131" i="1"/>
  <c r="D262" i="1"/>
  <c r="CX262" i="1" s="1"/>
  <c r="D108" i="1"/>
  <c r="DB108" i="1" s="1"/>
  <c r="AX183" i="1"/>
  <c r="CW291" i="1"/>
  <c r="AX192" i="1"/>
  <c r="AX184" i="1"/>
  <c r="AX167" i="1"/>
  <c r="F36" i="1"/>
  <c r="CX127" i="1"/>
  <c r="D105" i="1"/>
  <c r="DI105" i="1" s="1"/>
  <c r="DG278" i="1"/>
  <c r="D225" i="1"/>
  <c r="DB225" i="1" s="1"/>
  <c r="D137" i="1"/>
  <c r="DL137" i="1" s="1"/>
  <c r="D290" i="1"/>
  <c r="DB290" i="1" s="1"/>
  <c r="D267" i="1"/>
  <c r="DA267" i="1" s="1"/>
  <c r="D251" i="1"/>
  <c r="DL251" i="1" s="1"/>
  <c r="CW281" i="1"/>
  <c r="DI27" i="1"/>
  <c r="DI23" i="1"/>
  <c r="DI19" i="1"/>
  <c r="CW274" i="1"/>
  <c r="D287" i="1"/>
  <c r="DB287" i="1" s="1"/>
  <c r="D268" i="1"/>
  <c r="DB268" i="1" s="1"/>
  <c r="DH127" i="1"/>
  <c r="D120" i="1"/>
  <c r="DK120" i="1" s="1"/>
  <c r="DH102" i="1"/>
  <c r="DG270" i="1"/>
  <c r="D296" i="1"/>
  <c r="DA296" i="1" s="1"/>
  <c r="CY27" i="1"/>
  <c r="CW289" i="1"/>
  <c r="DG228" i="1"/>
  <c r="CW294" i="1"/>
  <c r="CW238" i="1"/>
  <c r="D279" i="1"/>
  <c r="DI279" i="1" s="1"/>
  <c r="D223" i="1"/>
  <c r="DI223" i="1" s="1"/>
  <c r="CX27" i="1"/>
  <c r="CX19" i="1"/>
  <c r="DH104" i="1"/>
  <c r="D294" i="1"/>
  <c r="CX294" i="1" s="1"/>
  <c r="DH97" i="1"/>
  <c r="D270" i="1"/>
  <c r="DA270" i="1" s="1"/>
  <c r="D97" i="1"/>
  <c r="DI97" i="1" s="1"/>
  <c r="CW277" i="1"/>
  <c r="D269" i="1"/>
  <c r="DB269" i="1" s="1"/>
  <c r="CW225" i="1"/>
  <c r="DH148" i="1"/>
  <c r="CW266" i="1"/>
  <c r="CW279" i="1"/>
  <c r="D219" i="1"/>
  <c r="DB219" i="1" s="1"/>
  <c r="CY146" i="1"/>
  <c r="DH31" i="1"/>
  <c r="DH23" i="1"/>
  <c r="DH19" i="1"/>
  <c r="D132" i="1"/>
  <c r="DB132" i="1" s="1"/>
  <c r="CX118" i="1"/>
  <c r="CX111" i="1"/>
  <c r="D100" i="1"/>
  <c r="DB100" i="1" s="1"/>
  <c r="DH138" i="1"/>
  <c r="DH109" i="1"/>
  <c r="D233" i="1"/>
  <c r="DB233" i="1" s="1"/>
  <c r="D273" i="1"/>
  <c r="DA273" i="1" s="1"/>
  <c r="D238" i="1"/>
  <c r="CX238" i="1" s="1"/>
  <c r="D140" i="1"/>
  <c r="DA140" i="1" s="1"/>
  <c r="D27" i="1"/>
  <c r="DC27" i="1" s="1"/>
  <c r="D23" i="1"/>
  <c r="DL23" i="1" s="1"/>
  <c r="D98" i="1"/>
  <c r="DM98" i="1" s="1"/>
  <c r="D115" i="1"/>
  <c r="DL115" i="1" s="1"/>
  <c r="DG230" i="1"/>
  <c r="DG264" i="1"/>
  <c r="CW298" i="1"/>
  <c r="CW286" i="1"/>
  <c r="D230" i="1"/>
  <c r="DI230" i="1" s="1"/>
  <c r="CW222" i="1"/>
  <c r="D271" i="1"/>
  <c r="DI271" i="1" s="1"/>
  <c r="DH117" i="1"/>
  <c r="CX129" i="1"/>
  <c r="CX103" i="1"/>
  <c r="DH115" i="1"/>
  <c r="D125" i="1"/>
  <c r="DD125" i="1" s="1"/>
  <c r="DG262" i="1"/>
  <c r="D301" i="1"/>
  <c r="D103" i="1"/>
  <c r="DM103" i="1" s="1"/>
  <c r="D99" i="1"/>
  <c r="DB99" i="1" s="1"/>
  <c r="DI147" i="1"/>
  <c r="CX125" i="1"/>
  <c r="D272" i="1"/>
  <c r="DA272" i="1" s="1"/>
  <c r="D245" i="1"/>
  <c r="CX245" i="1" s="1"/>
  <c r="DH146" i="1"/>
  <c r="D283" i="1"/>
  <c r="CX283" i="1" s="1"/>
  <c r="D235" i="1"/>
  <c r="DA235" i="1" s="1"/>
  <c r="CW268" i="1"/>
  <c r="D124" i="1"/>
  <c r="DD124" i="1" s="1"/>
  <c r="CX98" i="1"/>
  <c r="D153" i="1"/>
  <c r="DA153" i="1" s="1"/>
  <c r="D134" i="1"/>
  <c r="DN134" i="1" s="1"/>
  <c r="D277" i="1"/>
  <c r="DI277" i="1" s="1"/>
  <c r="CW262" i="1"/>
  <c r="CW271" i="1"/>
  <c r="CX147" i="1"/>
  <c r="CX130" i="1"/>
  <c r="D139" i="1"/>
  <c r="DL139" i="1" s="1"/>
  <c r="DH124" i="1"/>
  <c r="D249" i="1"/>
  <c r="CY249" i="1" s="1"/>
  <c r="D299" i="1"/>
  <c r="DG287" i="1"/>
  <c r="D286" i="1"/>
  <c r="DA286" i="1" s="1"/>
  <c r="D147" i="1"/>
  <c r="DL147" i="1" s="1"/>
  <c r="D129" i="1"/>
  <c r="DA129" i="1" s="1"/>
  <c r="DH139" i="1"/>
  <c r="D19" i="1"/>
  <c r="DE19" i="1" s="1"/>
  <c r="DH137" i="1"/>
  <c r="D276" i="1"/>
  <c r="DB276" i="1" s="1"/>
  <c r="CW297" i="1"/>
  <c r="DH150" i="1"/>
  <c r="CY150" i="1"/>
  <c r="D130" i="1"/>
  <c r="DC130" i="1" s="1"/>
  <c r="D104" i="1"/>
  <c r="DM104" i="1" s="1"/>
  <c r="DH134" i="1"/>
  <c r="CX116" i="1"/>
  <c r="CX110" i="1"/>
  <c r="D281" i="1"/>
  <c r="DI281" i="1" s="1"/>
  <c r="CW235" i="1"/>
  <c r="D138" i="1"/>
  <c r="DN138" i="1" s="1"/>
  <c r="D118" i="1"/>
  <c r="DN118" i="1" s="1"/>
  <c r="CX89" i="1"/>
  <c r="CX134" i="1"/>
  <c r="DH112" i="1"/>
  <c r="F155" i="1"/>
  <c r="D285" i="1"/>
  <c r="DB285" i="1" s="1"/>
  <c r="D89" i="1"/>
  <c r="D242" i="1"/>
  <c r="DK242" i="1" s="1"/>
  <c r="D150" i="1"/>
  <c r="DA150" i="1" s="1"/>
  <c r="D297" i="1"/>
  <c r="DI297" i="1" s="1"/>
  <c r="CW285" i="1"/>
  <c r="CW233" i="1"/>
  <c r="CX150" i="1"/>
  <c r="CW283" i="1"/>
  <c r="CW223" i="1"/>
  <c r="DH153" i="1"/>
  <c r="DH147" i="1"/>
  <c r="E36" i="1"/>
  <c r="D110" i="1"/>
  <c r="DA110" i="1" s="1"/>
  <c r="D102" i="1"/>
  <c r="DA102" i="1" s="1"/>
  <c r="E141" i="1"/>
  <c r="CY153" i="1"/>
  <c r="D253" i="1"/>
  <c r="DI253" i="1" s="1"/>
  <c r="E155" i="1"/>
  <c r="D146" i="1"/>
  <c r="DB146" i="1" s="1"/>
  <c r="D126" i="1"/>
  <c r="D90" i="1"/>
  <c r="DM90" i="1" s="1"/>
  <c r="CX122" i="1"/>
  <c r="DH122" i="1"/>
  <c r="DH96" i="1"/>
  <c r="CX96" i="1"/>
  <c r="D122" i="1"/>
  <c r="D96" i="1"/>
  <c r="DH88" i="1"/>
  <c r="CX88" i="1"/>
  <c r="D88" i="1"/>
  <c r="DH136" i="1"/>
  <c r="CX136" i="1"/>
  <c r="DH128" i="1"/>
  <c r="CX128" i="1"/>
  <c r="DH106" i="1"/>
  <c r="CX106" i="1"/>
  <c r="F141" i="1"/>
  <c r="CX141" i="1" s="1"/>
  <c r="DH100" i="1"/>
  <c r="CX100" i="1"/>
  <c r="DH92" i="1"/>
  <c r="CX92" i="1"/>
  <c r="AX163" i="1"/>
  <c r="AX185" i="1"/>
  <c r="AX161" i="1"/>
  <c r="DM15" i="1"/>
  <c r="DD15" i="1"/>
  <c r="DO15" i="1"/>
  <c r="DK15" i="1"/>
  <c r="DB15" i="1"/>
  <c r="DC15" i="1"/>
  <c r="DN15" i="1"/>
  <c r="DL15" i="1"/>
  <c r="DE15" i="1"/>
  <c r="DA15" i="1"/>
  <c r="AX174" i="1"/>
  <c r="AX170" i="1"/>
  <c r="DB226" i="1"/>
  <c r="CX226" i="1"/>
  <c r="DI226" i="1"/>
  <c r="DA226" i="1"/>
  <c r="DL226" i="1"/>
  <c r="DH226" i="1"/>
  <c r="DK226" i="1"/>
  <c r="CY226" i="1"/>
  <c r="AX195" i="1"/>
  <c r="AX189" i="1"/>
  <c r="AX187" i="1"/>
  <c r="AX173" i="1"/>
  <c r="AX171" i="1"/>
  <c r="AX168" i="1"/>
  <c r="AS311" i="1"/>
  <c r="AX182" i="1"/>
  <c r="AX177" i="1"/>
  <c r="AS313" i="1"/>
  <c r="DM13" i="1"/>
  <c r="DD13" i="1"/>
  <c r="DO13" i="1"/>
  <c r="DK13" i="1"/>
  <c r="DB13" i="1"/>
  <c r="DC13" i="1"/>
  <c r="DN13" i="1"/>
  <c r="DL13" i="1"/>
  <c r="DE13" i="1"/>
  <c r="DA13" i="1"/>
  <c r="AY13" i="1" s="1"/>
  <c r="AH204" i="1"/>
  <c r="AX172" i="1"/>
  <c r="AX181" i="1"/>
  <c r="DM52" i="1"/>
  <c r="DD52" i="1"/>
  <c r="DO52" i="1"/>
  <c r="DK52" i="1"/>
  <c r="DB52" i="1"/>
  <c r="DA52" i="1"/>
  <c r="DN52" i="1"/>
  <c r="DL52" i="1"/>
  <c r="DE52" i="1"/>
  <c r="DC52" i="1"/>
  <c r="DM50" i="1"/>
  <c r="DD50" i="1"/>
  <c r="DO50" i="1"/>
  <c r="DK50" i="1"/>
  <c r="DB50" i="1"/>
  <c r="DA50" i="1"/>
  <c r="DN50" i="1"/>
  <c r="DL50" i="1"/>
  <c r="DE50" i="1"/>
  <c r="DC50" i="1"/>
  <c r="DM48" i="1"/>
  <c r="DD48" i="1"/>
  <c r="DO48" i="1"/>
  <c r="DK48" i="1"/>
  <c r="DB48" i="1"/>
  <c r="DA48" i="1"/>
  <c r="DN48" i="1"/>
  <c r="D54" i="1"/>
  <c r="DL48" i="1"/>
  <c r="DE48" i="1"/>
  <c r="DC48" i="1"/>
  <c r="AS309" i="1"/>
  <c r="AX188" i="1"/>
  <c r="AX166" i="1"/>
  <c r="DO62" i="1"/>
  <c r="DK62" i="1"/>
  <c r="DB62" i="1"/>
  <c r="DM62" i="1"/>
  <c r="DD62" i="1"/>
  <c r="DC62" i="1"/>
  <c r="DA62" i="1"/>
  <c r="DN62" i="1"/>
  <c r="DL62" i="1"/>
  <c r="DE62" i="1"/>
  <c r="AY45" i="1" l="1"/>
  <c r="AY47" i="1"/>
  <c r="AY51" i="1"/>
  <c r="DL21" i="1"/>
  <c r="DO21" i="1"/>
  <c r="DM21" i="1"/>
  <c r="AY42" i="1"/>
  <c r="AY53" i="1"/>
  <c r="AY57" i="1"/>
  <c r="AY59" i="1"/>
  <c r="DN21" i="1"/>
  <c r="AY58" i="1"/>
  <c r="DB21" i="1"/>
  <c r="DE21" i="1"/>
  <c r="AY55" i="1"/>
  <c r="AY49" i="1"/>
  <c r="AY56" i="1"/>
  <c r="AY63" i="1"/>
  <c r="AY41" i="1"/>
  <c r="DD21" i="1"/>
  <c r="DB294" i="1"/>
  <c r="DK280" i="1"/>
  <c r="AY61" i="1"/>
  <c r="AY44" i="1"/>
  <c r="AY43" i="1"/>
  <c r="DK94" i="1"/>
  <c r="CY227" i="1"/>
  <c r="DL94" i="1"/>
  <c r="DI280" i="1"/>
  <c r="DB227" i="1"/>
  <c r="DN94" i="1"/>
  <c r="DL280" i="1"/>
  <c r="DB280" i="1"/>
  <c r="DC94" i="1"/>
  <c r="DB252" i="1"/>
  <c r="DH280" i="1"/>
  <c r="CX280" i="1"/>
  <c r="CY280" i="1"/>
  <c r="DE34" i="1"/>
  <c r="DA229" i="1"/>
  <c r="DM94" i="1"/>
  <c r="DA94" i="1"/>
  <c r="DI94" i="1"/>
  <c r="AY62" i="1"/>
  <c r="AY50" i="1"/>
  <c r="DH289" i="1"/>
  <c r="DL227" i="1"/>
  <c r="DL243" i="1"/>
  <c r="DE29" i="1"/>
  <c r="DI243" i="1"/>
  <c r="DA227" i="1"/>
  <c r="CX259" i="1"/>
  <c r="CY243" i="1"/>
  <c r="DM31" i="1"/>
  <c r="DL289" i="1"/>
  <c r="DB243" i="1"/>
  <c r="CX289" i="1"/>
  <c r="CX264" i="1"/>
  <c r="DK227" i="1"/>
  <c r="DI227" i="1"/>
  <c r="DH243" i="1"/>
  <c r="DK243" i="1"/>
  <c r="DB289" i="1"/>
  <c r="DH227" i="1"/>
  <c r="DA243" i="1"/>
  <c r="DL121" i="1"/>
  <c r="DL252" i="1"/>
  <c r="DD107" i="1"/>
  <c r="DL107" i="1"/>
  <c r="DC107" i="1"/>
  <c r="DB263" i="1"/>
  <c r="DK252" i="1"/>
  <c r="CX252" i="1"/>
  <c r="DL263" i="1"/>
  <c r="CY292" i="1"/>
  <c r="DA252" i="1"/>
  <c r="DH252" i="1"/>
  <c r="DI252" i="1"/>
  <c r="DB288" i="1"/>
  <c r="DN26" i="1"/>
  <c r="DB114" i="1"/>
  <c r="DC26" i="1"/>
  <c r="DC128" i="1"/>
  <c r="DC114" i="1"/>
  <c r="DB26" i="1"/>
  <c r="DM26" i="1"/>
  <c r="CY288" i="1"/>
  <c r="DL288" i="1"/>
  <c r="DD26" i="1"/>
  <c r="DE26" i="1"/>
  <c r="DA114" i="1"/>
  <c r="DC109" i="1"/>
  <c r="DC28" i="1"/>
  <c r="DB31" i="1"/>
  <c r="DB296" i="1"/>
  <c r="DH267" i="1"/>
  <c r="DA288" i="1"/>
  <c r="DL26" i="1"/>
  <c r="DN114" i="1"/>
  <c r="DD114" i="1"/>
  <c r="DI114" i="1"/>
  <c r="DB28" i="1"/>
  <c r="DD31" i="1"/>
  <c r="CY239" i="1"/>
  <c r="DA263" i="1"/>
  <c r="DI292" i="1"/>
  <c r="DA223" i="1"/>
  <c r="DC131" i="1"/>
  <c r="CY107" i="1"/>
  <c r="DI107" i="1"/>
  <c r="DM107" i="1"/>
  <c r="DL25" i="1"/>
  <c r="CY298" i="1"/>
  <c r="DK263" i="1"/>
  <c r="DI263" i="1"/>
  <c r="DD106" i="1"/>
  <c r="DB94" i="1"/>
  <c r="DM100" i="1"/>
  <c r="DB246" i="1"/>
  <c r="DN107" i="1"/>
  <c r="CY263" i="1"/>
  <c r="DH237" i="1"/>
  <c r="CX237" i="1"/>
  <c r="DK298" i="1"/>
  <c r="DD34" i="1"/>
  <c r="DH263" i="1"/>
  <c r="DK228" i="1"/>
  <c r="DD94" i="1"/>
  <c r="DI100" i="1"/>
  <c r="DB107" i="1"/>
  <c r="DL34" i="1"/>
  <c r="DA127" i="1"/>
  <c r="DK127" i="1"/>
  <c r="DM127" i="1"/>
  <c r="CY289" i="1"/>
  <c r="DA289" i="1"/>
  <c r="CX224" i="1"/>
  <c r="DK288" i="1"/>
  <c r="DI288" i="1"/>
  <c r="DN34" i="1"/>
  <c r="DC34" i="1"/>
  <c r="DI228" i="1"/>
  <c r="DN106" i="1"/>
  <c r="CY114" i="1"/>
  <c r="CY133" i="1"/>
  <c r="CY127" i="1"/>
  <c r="CY106" i="1"/>
  <c r="DO20" i="1"/>
  <c r="CY129" i="1"/>
  <c r="DM20" i="1"/>
  <c r="DL127" i="1"/>
  <c r="CY117" i="1"/>
  <c r="DI117" i="1"/>
  <c r="DH224" i="1"/>
  <c r="DO34" i="1"/>
  <c r="DL148" i="1"/>
  <c r="DA228" i="1"/>
  <c r="DA106" i="1"/>
  <c r="DH259" i="1"/>
  <c r="DK289" i="1"/>
  <c r="DH264" i="1"/>
  <c r="DH288" i="1"/>
  <c r="DB34" i="1"/>
  <c r="CY228" i="1"/>
  <c r="DK260" i="1"/>
  <c r="DA154" i="1"/>
  <c r="DM114" i="1"/>
  <c r="DK114" i="1"/>
  <c r="DC20" i="1"/>
  <c r="DA123" i="1"/>
  <c r="DC31" i="1"/>
  <c r="DE31" i="1"/>
  <c r="DK292" i="1"/>
  <c r="DA247" i="1"/>
  <c r="DO28" i="1"/>
  <c r="DN28" i="1"/>
  <c r="CX275" i="1"/>
  <c r="CY254" i="1"/>
  <c r="DL28" i="1"/>
  <c r="DE28" i="1"/>
  <c r="DK273" i="1"/>
  <c r="CY219" i="1"/>
  <c r="CY258" i="1"/>
  <c r="DA298" i="1"/>
  <c r="DI273" i="1"/>
  <c r="DA258" i="1"/>
  <c r="DI298" i="1"/>
  <c r="DH271" i="1"/>
  <c r="DH236" i="1"/>
  <c r="DA292" i="1"/>
  <c r="DL294" i="1"/>
  <c r="DD100" i="1"/>
  <c r="DM23" i="1"/>
  <c r="DD28" i="1"/>
  <c r="DK275" i="1"/>
  <c r="CY233" i="1"/>
  <c r="DA254" i="1"/>
  <c r="DC24" i="1"/>
  <c r="CY248" i="1"/>
  <c r="DL24" i="1"/>
  <c r="DH275" i="1"/>
  <c r="DL222" i="1"/>
  <c r="DK241" i="1"/>
  <c r="CY232" i="1"/>
  <c r="CY266" i="1"/>
  <c r="DH298" i="1"/>
  <c r="CX298" i="1"/>
  <c r="DH265" i="1"/>
  <c r="DH292" i="1"/>
  <c r="CX292" i="1"/>
  <c r="DK254" i="1"/>
  <c r="DN101" i="1"/>
  <c r="DE24" i="1"/>
  <c r="DI248" i="1"/>
  <c r="DB248" i="1"/>
  <c r="DI254" i="1"/>
  <c r="DL247" i="1"/>
  <c r="DB24" i="1"/>
  <c r="DL254" i="1"/>
  <c r="DM24" i="1"/>
  <c r="DI275" i="1"/>
  <c r="CX274" i="1"/>
  <c r="DL298" i="1"/>
  <c r="DK284" i="1"/>
  <c r="DL292" i="1"/>
  <c r="DB247" i="1"/>
  <c r="DC101" i="1"/>
  <c r="DB240" i="1"/>
  <c r="DL248" i="1"/>
  <c r="DB254" i="1"/>
  <c r="DO24" i="1"/>
  <c r="DN24" i="1"/>
  <c r="DL259" i="1"/>
  <c r="DB259" i="1"/>
  <c r="DL264" i="1"/>
  <c r="DB264" i="1"/>
  <c r="DA121" i="1"/>
  <c r="DD121" i="1"/>
  <c r="DD149" i="1"/>
  <c r="CY259" i="1"/>
  <c r="DA259" i="1"/>
  <c r="DL275" i="1"/>
  <c r="DB275" i="1"/>
  <c r="DO33" i="1"/>
  <c r="CY264" i="1"/>
  <c r="DA264" i="1"/>
  <c r="DI235" i="1"/>
  <c r="CX265" i="1"/>
  <c r="DH220" i="1"/>
  <c r="CX261" i="1"/>
  <c r="DA248" i="1"/>
  <c r="CY121" i="1"/>
  <c r="DN121" i="1"/>
  <c r="CX254" i="1"/>
  <c r="DA137" i="1"/>
  <c r="DA91" i="1"/>
  <c r="DK150" i="1"/>
  <c r="DI260" i="1"/>
  <c r="DC121" i="1"/>
  <c r="DM121" i="1"/>
  <c r="DB151" i="1"/>
  <c r="DK259" i="1"/>
  <c r="CY275" i="1"/>
  <c r="DK264" i="1"/>
  <c r="DB29" i="1"/>
  <c r="DK293" i="1"/>
  <c r="DA108" i="1"/>
  <c r="DK248" i="1"/>
  <c r="DK121" i="1"/>
  <c r="DB121" i="1"/>
  <c r="CX248" i="1"/>
  <c r="AY248" i="1" s="1"/>
  <c r="DL237" i="1"/>
  <c r="CX241" i="1"/>
  <c r="DK258" i="1"/>
  <c r="DA266" i="1"/>
  <c r="DB274" i="1"/>
  <c r="DD148" i="1"/>
  <c r="DD131" i="1"/>
  <c r="CX250" i="1"/>
  <c r="DH247" i="1"/>
  <c r="CX247" i="1"/>
  <c r="DK247" i="1"/>
  <c r="DI247" i="1"/>
  <c r="DB222" i="1"/>
  <c r="DM152" i="1"/>
  <c r="CY237" i="1"/>
  <c r="DA237" i="1"/>
  <c r="DH241" i="1"/>
  <c r="DM25" i="1"/>
  <c r="DH258" i="1"/>
  <c r="CX258" i="1"/>
  <c r="DH274" i="1"/>
  <c r="CY290" i="1"/>
  <c r="DN148" i="1"/>
  <c r="DH228" i="1"/>
  <c r="CX228" i="1"/>
  <c r="CX236" i="1"/>
  <c r="DC154" i="1"/>
  <c r="DB106" i="1"/>
  <c r="DK106" i="1"/>
  <c r="DM131" i="1"/>
  <c r="DA120" i="1"/>
  <c r="CY136" i="1"/>
  <c r="DL131" i="1"/>
  <c r="DI250" i="1"/>
  <c r="CY250" i="1"/>
  <c r="DL20" i="1"/>
  <c r="DD35" i="1"/>
  <c r="DL106" i="1"/>
  <c r="DI123" i="1"/>
  <c r="DH255" i="1"/>
  <c r="CX246" i="1"/>
  <c r="DD127" i="1"/>
  <c r="DB20" i="1"/>
  <c r="DC127" i="1"/>
  <c r="DN35" i="1"/>
  <c r="DL30" i="1"/>
  <c r="DA222" i="1"/>
  <c r="CX221" i="1"/>
  <c r="DB237" i="1"/>
  <c r="DI258" i="1"/>
  <c r="DL236" i="1"/>
  <c r="DK270" i="1"/>
  <c r="DL154" i="1"/>
  <c r="DB105" i="1"/>
  <c r="DM123" i="1"/>
  <c r="CY246" i="1"/>
  <c r="DI131" i="1"/>
  <c r="CY222" i="1"/>
  <c r="DK237" i="1"/>
  <c r="DA241" i="1"/>
  <c r="DB272" i="1"/>
  <c r="DL258" i="1"/>
  <c r="DL274" i="1"/>
  <c r="DA290" i="1"/>
  <c r="DM150" i="1"/>
  <c r="DL295" i="1"/>
  <c r="DB148" i="1"/>
  <c r="CY229" i="1"/>
  <c r="DL228" i="1"/>
  <c r="DB236" i="1"/>
  <c r="DN154" i="1"/>
  <c r="DC106" i="1"/>
  <c r="DN131" i="1"/>
  <c r="CY120" i="1"/>
  <c r="DM106" i="1"/>
  <c r="DK131" i="1"/>
  <c r="DB131" i="1"/>
  <c r="DB127" i="1"/>
  <c r="DC35" i="1"/>
  <c r="DB124" i="1"/>
  <c r="DD92" i="1"/>
  <c r="DN103" i="1"/>
  <c r="DD20" i="1"/>
  <c r="DC132" i="1"/>
  <c r="DH246" i="1"/>
  <c r="DN127" i="1"/>
  <c r="DD123" i="1"/>
  <c r="CY123" i="1"/>
  <c r="DN20" i="1"/>
  <c r="DB224" i="1"/>
  <c r="DK231" i="1"/>
  <c r="DD128" i="1"/>
  <c r="DB117" i="1"/>
  <c r="DL128" i="1"/>
  <c r="DK140" i="1"/>
  <c r="DC22" i="1"/>
  <c r="DK291" i="1"/>
  <c r="DB25" i="1"/>
  <c r="DO25" i="1"/>
  <c r="CY224" i="1"/>
  <c r="DA224" i="1"/>
  <c r="CX279" i="1"/>
  <c r="DB295" i="1"/>
  <c r="DK268" i="1"/>
  <c r="DI231" i="1"/>
  <c r="CX286" i="1"/>
  <c r="DI293" i="1"/>
  <c r="DI128" i="1"/>
  <c r="DA128" i="1"/>
  <c r="DD111" i="1"/>
  <c r="DI125" i="1"/>
  <c r="DM117" i="1"/>
  <c r="CY125" i="1"/>
  <c r="DM136" i="1"/>
  <c r="DM92" i="1"/>
  <c r="DO35" i="1"/>
  <c r="DD108" i="1"/>
  <c r="DB128" i="1"/>
  <c r="DK117" i="1"/>
  <c r="DH256" i="1"/>
  <c r="DB35" i="1"/>
  <c r="DL283" i="1"/>
  <c r="DN25" i="1"/>
  <c r="DE25" i="1"/>
  <c r="DL224" i="1"/>
  <c r="CX233" i="1"/>
  <c r="DH279" i="1"/>
  <c r="DA295" i="1"/>
  <c r="DC136" i="1"/>
  <c r="DA92" i="1"/>
  <c r="DK128" i="1"/>
  <c r="DN117" i="1"/>
  <c r="DK267" i="1"/>
  <c r="DI291" i="1"/>
  <c r="DH221" i="1"/>
  <c r="DD25" i="1"/>
  <c r="DK224" i="1"/>
  <c r="DI272" i="1"/>
  <c r="CY295" i="1"/>
  <c r="DA268" i="1"/>
  <c r="DH261" i="1"/>
  <c r="CY128" i="1"/>
  <c r="DD136" i="1"/>
  <c r="DN128" i="1"/>
  <c r="DL117" i="1"/>
  <c r="DD117" i="1"/>
  <c r="DB136" i="1"/>
  <c r="DB92" i="1"/>
  <c r="DC117" i="1"/>
  <c r="DL279" i="1"/>
  <c r="DB279" i="1"/>
  <c r="DD146" i="1"/>
  <c r="DL261" i="1"/>
  <c r="DH293" i="1"/>
  <c r="CY105" i="1"/>
  <c r="DA125" i="1"/>
  <c r="DB91" i="1"/>
  <c r="DB149" i="1"/>
  <c r="DN33" i="1"/>
  <c r="DK232" i="1"/>
  <c r="DL296" i="1"/>
  <c r="DH282" i="1"/>
  <c r="DH290" i="1"/>
  <c r="CX290" i="1"/>
  <c r="DN150" i="1"/>
  <c r="DL150" i="1"/>
  <c r="CY279" i="1"/>
  <c r="DA279" i="1"/>
  <c r="DD29" i="1"/>
  <c r="DC29" i="1"/>
  <c r="CX220" i="1"/>
  <c r="DL260" i="1"/>
  <c r="DB260" i="1"/>
  <c r="DI268" i="1"/>
  <c r="DI270" i="1"/>
  <c r="CY261" i="1"/>
  <c r="DA261" i="1"/>
  <c r="DH277" i="1"/>
  <c r="DL293" i="1"/>
  <c r="DB293" i="1"/>
  <c r="DA111" i="1"/>
  <c r="DN132" i="1"/>
  <c r="DL101" i="1"/>
  <c r="DD91" i="1"/>
  <c r="DI113" i="1"/>
  <c r="DC91" i="1"/>
  <c r="DK125" i="1"/>
  <c r="DK135" i="1"/>
  <c r="DD135" i="1"/>
  <c r="DB125" i="1"/>
  <c r="DM135" i="1"/>
  <c r="DL91" i="1"/>
  <c r="DB33" i="1"/>
  <c r="DK296" i="1"/>
  <c r="DK290" i="1"/>
  <c r="DI290" i="1"/>
  <c r="DD150" i="1"/>
  <c r="DB150" i="1"/>
  <c r="DN29" i="1"/>
  <c r="DO29" i="1"/>
  <c r="DH260" i="1"/>
  <c r="CX260" i="1"/>
  <c r="DB261" i="1"/>
  <c r="CX293" i="1"/>
  <c r="DI111" i="1"/>
  <c r="DB111" i="1"/>
  <c r="DK91" i="1"/>
  <c r="DM108" i="1"/>
  <c r="CY91" i="1"/>
  <c r="DD151" i="1"/>
  <c r="DE33" i="1"/>
  <c r="DI296" i="1"/>
  <c r="CX282" i="1"/>
  <c r="DL290" i="1"/>
  <c r="DC150" i="1"/>
  <c r="DK279" i="1"/>
  <c r="DI234" i="1"/>
  <c r="DL29" i="1"/>
  <c r="CY260" i="1"/>
  <c r="CY268" i="1"/>
  <c r="CY284" i="1"/>
  <c r="DH278" i="1"/>
  <c r="DK261" i="1"/>
  <c r="CY293" i="1"/>
  <c r="CY111" i="1"/>
  <c r="DL111" i="1"/>
  <c r="DC125" i="1"/>
  <c r="DC135" i="1"/>
  <c r="DB97" i="1"/>
  <c r="DA135" i="1"/>
  <c r="DC111" i="1"/>
  <c r="DN111" i="1"/>
  <c r="DK111" i="1"/>
  <c r="DL22" i="1"/>
  <c r="DN149" i="1"/>
  <c r="DL149" i="1"/>
  <c r="DN151" i="1"/>
  <c r="DL151" i="1"/>
  <c r="DA152" i="1"/>
  <c r="DL282" i="1"/>
  <c r="DH269" i="1"/>
  <c r="DB265" i="1"/>
  <c r="DB220" i="1"/>
  <c r="DI240" i="1"/>
  <c r="DC133" i="1"/>
  <c r="DD101" i="1"/>
  <c r="DN22" i="1"/>
  <c r="DO30" i="1"/>
  <c r="DC149" i="1"/>
  <c r="DA149" i="1"/>
  <c r="DC151" i="1"/>
  <c r="DA151" i="1"/>
  <c r="DM153" i="1"/>
  <c r="DB239" i="1"/>
  <c r="DK222" i="1"/>
  <c r="DI222" i="1"/>
  <c r="DK238" i="1"/>
  <c r="DK152" i="1"/>
  <c r="DI241" i="1"/>
  <c r="DL241" i="1"/>
  <c r="DD33" i="1"/>
  <c r="DC33" i="1"/>
  <c r="DA232" i="1"/>
  <c r="DA219" i="1"/>
  <c r="CY274" i="1"/>
  <c r="DA274" i="1"/>
  <c r="CY282" i="1"/>
  <c r="DA282" i="1"/>
  <c r="DA269" i="1"/>
  <c r="DA287" i="1"/>
  <c r="DC148" i="1"/>
  <c r="DA148" i="1"/>
  <c r="CY265" i="1"/>
  <c r="DA265" i="1"/>
  <c r="DB297" i="1"/>
  <c r="CY220" i="1"/>
  <c r="DA220" i="1"/>
  <c r="CY236" i="1"/>
  <c r="DA236" i="1"/>
  <c r="CY276" i="1"/>
  <c r="DA284" i="1"/>
  <c r="CX278" i="1"/>
  <c r="DM154" i="1"/>
  <c r="DK154" i="1"/>
  <c r="CY124" i="1"/>
  <c r="DA112" i="1"/>
  <c r="DL132" i="1"/>
  <c r="DL250" i="1"/>
  <c r="DA246" i="1"/>
  <c r="DB250" i="1"/>
  <c r="DA250" i="1"/>
  <c r="DI112" i="1"/>
  <c r="DK137" i="1"/>
  <c r="DL240" i="1"/>
  <c r="DM137" i="1"/>
  <c r="DN135" i="1"/>
  <c r="DA240" i="1"/>
  <c r="DM112" i="1"/>
  <c r="DL246" i="1"/>
  <c r="DK134" i="1"/>
  <c r="CY240" i="1"/>
  <c r="DL135" i="1"/>
  <c r="CY101" i="1"/>
  <c r="CX230" i="1"/>
  <c r="DK219" i="1"/>
  <c r="DB282" i="1"/>
  <c r="DL265" i="1"/>
  <c r="DL220" i="1"/>
  <c r="DI278" i="1"/>
  <c r="DI137" i="1"/>
  <c r="DO22" i="1"/>
  <c r="DM149" i="1"/>
  <c r="DM151" i="1"/>
  <c r="DK153" i="1"/>
  <c r="DH222" i="1"/>
  <c r="DB238" i="1"/>
  <c r="DC152" i="1"/>
  <c r="CY241" i="1"/>
  <c r="DK257" i="1"/>
  <c r="DL33" i="1"/>
  <c r="DI232" i="1"/>
  <c r="DI219" i="1"/>
  <c r="DK274" i="1"/>
  <c r="DK282" i="1"/>
  <c r="CX287" i="1"/>
  <c r="DM148" i="1"/>
  <c r="DK265" i="1"/>
  <c r="DK220" i="1"/>
  <c r="DK236" i="1"/>
  <c r="DA276" i="1"/>
  <c r="DI284" i="1"/>
  <c r="DH223" i="1"/>
  <c r="DK278" i="1"/>
  <c r="DD154" i="1"/>
  <c r="DL98" i="1"/>
  <c r="DI132" i="1"/>
  <c r="DN130" i="1"/>
  <c r="DC120" i="1"/>
  <c r="DB140" i="1"/>
  <c r="DA255" i="1"/>
  <c r="DK246" i="1"/>
  <c r="DK250" i="1"/>
  <c r="DM101" i="1"/>
  <c r="DD134" i="1"/>
  <c r="DL112" i="1"/>
  <c r="DK101" i="1"/>
  <c r="DC140" i="1"/>
  <c r="DC137" i="1"/>
  <c r="DN137" i="1"/>
  <c r="CX240" i="1"/>
  <c r="DK240" i="1"/>
  <c r="DB112" i="1"/>
  <c r="DI101" i="1"/>
  <c r="DA101" i="1"/>
  <c r="DL255" i="1"/>
  <c r="CY135" i="1"/>
  <c r="DI135" i="1"/>
  <c r="DN30" i="1"/>
  <c r="DD153" i="1"/>
  <c r="DK239" i="1"/>
  <c r="DK266" i="1"/>
  <c r="CX234" i="1"/>
  <c r="DK229" i="1"/>
  <c r="DK276" i="1"/>
  <c r="DL262" i="1"/>
  <c r="CX270" i="1"/>
  <c r="DC93" i="1"/>
  <c r="DD93" i="1"/>
  <c r="DB251" i="1"/>
  <c r="DI129" i="1"/>
  <c r="DL244" i="1"/>
  <c r="DI255" i="1"/>
  <c r="DA239" i="1"/>
  <c r="DI267" i="1"/>
  <c r="DL238" i="1"/>
  <c r="DD152" i="1"/>
  <c r="DB152" i="1"/>
  <c r="DI257" i="1"/>
  <c r="DH232" i="1"/>
  <c r="CX232" i="1"/>
  <c r="DH219" i="1"/>
  <c r="CX219" i="1"/>
  <c r="DH266" i="1"/>
  <c r="CX266" i="1"/>
  <c r="CX269" i="1"/>
  <c r="DK295" i="1"/>
  <c r="DI295" i="1"/>
  <c r="DK234" i="1"/>
  <c r="DH229" i="1"/>
  <c r="CX229" i="1"/>
  <c r="DH268" i="1"/>
  <c r="CX268" i="1"/>
  <c r="AY268" i="1" s="1"/>
  <c r="DH276" i="1"/>
  <c r="CX276" i="1"/>
  <c r="DH284" i="1"/>
  <c r="CX284" i="1"/>
  <c r="DB262" i="1"/>
  <c r="DL270" i="1"/>
  <c r="DB270" i="1"/>
  <c r="DL278" i="1"/>
  <c r="DB278" i="1"/>
  <c r="DA225" i="1"/>
  <c r="DI136" i="1"/>
  <c r="DL93" i="1"/>
  <c r="DN124" i="1"/>
  <c r="DC92" i="1"/>
  <c r="CY112" i="1"/>
  <c r="CY132" i="1"/>
  <c r="DA256" i="1"/>
  <c r="DB256" i="1"/>
  <c r="DK112" i="1"/>
  <c r="DK138" i="1"/>
  <c r="DL256" i="1"/>
  <c r="DL136" i="1"/>
  <c r="CY92" i="1"/>
  <c r="DL92" i="1"/>
  <c r="DN113" i="1"/>
  <c r="CY255" i="1"/>
  <c r="DD112" i="1"/>
  <c r="DI244" i="1"/>
  <c r="CY140" i="1"/>
  <c r="CY109" i="1"/>
  <c r="DD133" i="1"/>
  <c r="CX255" i="1"/>
  <c r="DC30" i="1"/>
  <c r="DB153" i="1"/>
  <c r="DH239" i="1"/>
  <c r="DH257" i="1"/>
  <c r="DI266" i="1"/>
  <c r="DI229" i="1"/>
  <c r="DI276" i="1"/>
  <c r="DH270" i="1"/>
  <c r="CY225" i="1"/>
  <c r="DA124" i="1"/>
  <c r="DK255" i="1"/>
  <c r="DK251" i="1"/>
  <c r="DD119" i="1"/>
  <c r="DM140" i="1"/>
  <c r="DL113" i="1"/>
  <c r="DN109" i="1"/>
  <c r="DK119" i="1"/>
  <c r="DB109" i="1"/>
  <c r="DB22" i="1"/>
  <c r="DM22" i="1"/>
  <c r="DB30" i="1"/>
  <c r="DM30" i="1"/>
  <c r="DA147" i="1"/>
  <c r="DN153" i="1"/>
  <c r="DL153" i="1"/>
  <c r="CX239" i="1"/>
  <c r="DD22" i="1"/>
  <c r="DD30" i="1"/>
  <c r="DC153" i="1"/>
  <c r="DI239" i="1"/>
  <c r="CX267" i="1"/>
  <c r="DI238" i="1"/>
  <c r="DN152" i="1"/>
  <c r="CX257" i="1"/>
  <c r="DL232" i="1"/>
  <c r="DL219" i="1"/>
  <c r="DL266" i="1"/>
  <c r="CY269" i="1"/>
  <c r="CY285" i="1"/>
  <c r="DH295" i="1"/>
  <c r="DH234" i="1"/>
  <c r="DL229" i="1"/>
  <c r="DL268" i="1"/>
  <c r="DL276" i="1"/>
  <c r="DL284" i="1"/>
  <c r="CY270" i="1"/>
  <c r="CY278" i="1"/>
  <c r="DL124" i="1"/>
  <c r="DL140" i="1"/>
  <c r="DN92" i="1"/>
  <c r="DA136" i="1"/>
  <c r="DM116" i="1"/>
  <c r="CX256" i="1"/>
  <c r="DK256" i="1"/>
  <c r="DH251" i="1"/>
  <c r="DN112" i="1"/>
  <c r="DA113" i="1"/>
  <c r="DI133" i="1"/>
  <c r="DI256" i="1"/>
  <c r="DB133" i="1"/>
  <c r="DA133" i="1"/>
  <c r="DN140" i="1"/>
  <c r="DN136" i="1"/>
  <c r="DI92" i="1"/>
  <c r="DN123" i="1"/>
  <c r="DK109" i="1"/>
  <c r="DH244" i="1"/>
  <c r="DM35" i="1"/>
  <c r="DL35" i="1"/>
  <c r="DL245" i="1"/>
  <c r="DI140" i="1"/>
  <c r="DO32" i="1"/>
  <c r="DD32" i="1"/>
  <c r="DC32" i="1"/>
  <c r="DL95" i="1"/>
  <c r="CY95" i="1"/>
  <c r="DI95" i="1"/>
  <c r="DH291" i="1"/>
  <c r="DL221" i="1"/>
  <c r="CX273" i="1"/>
  <c r="CX231" i="1"/>
  <c r="DA262" i="1"/>
  <c r="CY294" i="1"/>
  <c r="DI225" i="1"/>
  <c r="DN19" i="1"/>
  <c r="DC23" i="1"/>
  <c r="DB95" i="1"/>
  <c r="DD95" i="1"/>
  <c r="DO23" i="1"/>
  <c r="DD132" i="1"/>
  <c r="DE32" i="1"/>
  <c r="DL32" i="1"/>
  <c r="DB113" i="1"/>
  <c r="DK113" i="1"/>
  <c r="DL267" i="1"/>
  <c r="DB267" i="1"/>
  <c r="DB283" i="1"/>
  <c r="DL291" i="1"/>
  <c r="DB291" i="1"/>
  <c r="CY221" i="1"/>
  <c r="DA221" i="1"/>
  <c r="DL257" i="1"/>
  <c r="DB257" i="1"/>
  <c r="DL273" i="1"/>
  <c r="DB273" i="1"/>
  <c r="DK272" i="1"/>
  <c r="DH233" i="1"/>
  <c r="DA285" i="1"/>
  <c r="CY287" i="1"/>
  <c r="DL234" i="1"/>
  <c r="DB234" i="1"/>
  <c r="DB281" i="1"/>
  <c r="CX223" i="1"/>
  <c r="DL231" i="1"/>
  <c r="DB231" i="1"/>
  <c r="DK262" i="1"/>
  <c r="DI262" i="1"/>
  <c r="DH286" i="1"/>
  <c r="DK294" i="1"/>
  <c r="DI294" i="1"/>
  <c r="DH225" i="1"/>
  <c r="CX225" i="1"/>
  <c r="CX277" i="1"/>
  <c r="DI116" i="1"/>
  <c r="DM93" i="1"/>
  <c r="DI90" i="1"/>
  <c r="DC115" i="1"/>
  <c r="DN93" i="1"/>
  <c r="DD115" i="1"/>
  <c r="DA116" i="1"/>
  <c r="DN139" i="1"/>
  <c r="DN116" i="1"/>
  <c r="CY93" i="1"/>
  <c r="DI115" i="1"/>
  <c r="DA100" i="1"/>
  <c r="DK245" i="1"/>
  <c r="CX251" i="1"/>
  <c r="DB23" i="1"/>
  <c r="DL97" i="1"/>
  <c r="CY113" i="1"/>
  <c r="DK95" i="1"/>
  <c r="DA244" i="1"/>
  <c r="DE23" i="1"/>
  <c r="DB244" i="1"/>
  <c r="DK123" i="1"/>
  <c r="DK132" i="1"/>
  <c r="DC103" i="1"/>
  <c r="DC134" i="1"/>
  <c r="DM97" i="1"/>
  <c r="DB27" i="1"/>
  <c r="DI251" i="1"/>
  <c r="DK244" i="1"/>
  <c r="DA109" i="1"/>
  <c r="DB32" i="1"/>
  <c r="DM32" i="1"/>
  <c r="DL133" i="1"/>
  <c r="DN133" i="1"/>
  <c r="DM133" i="1"/>
  <c r="DA283" i="1"/>
  <c r="CX291" i="1"/>
  <c r="DB221" i="1"/>
  <c r="DH273" i="1"/>
  <c r="DL281" i="1"/>
  <c r="DH231" i="1"/>
  <c r="CY262" i="1"/>
  <c r="DK286" i="1"/>
  <c r="DA294" i="1"/>
  <c r="DK225" i="1"/>
  <c r="DL277" i="1"/>
  <c r="DN115" i="1"/>
  <c r="DD139" i="1"/>
  <c r="DA245" i="1"/>
  <c r="DN23" i="1"/>
  <c r="CY119" i="1"/>
  <c r="DA119" i="1"/>
  <c r="DI245" i="1"/>
  <c r="DN119" i="1"/>
  <c r="DM119" i="1"/>
  <c r="DA95" i="1"/>
  <c r="CY267" i="1"/>
  <c r="CY283" i="1"/>
  <c r="CY291" i="1"/>
  <c r="DK221" i="1"/>
  <c r="CY257" i="1"/>
  <c r="CY273" i="1"/>
  <c r="DL272" i="1"/>
  <c r="DA233" i="1"/>
  <c r="DH287" i="1"/>
  <c r="CY234" i="1"/>
  <c r="DL297" i="1"/>
  <c r="CY223" i="1"/>
  <c r="CY231" i="1"/>
  <c r="DH262" i="1"/>
  <c r="DI286" i="1"/>
  <c r="DH294" i="1"/>
  <c r="DL225" i="1"/>
  <c r="DB277" i="1"/>
  <c r="DL116" i="1"/>
  <c r="DK139" i="1"/>
  <c r="DA93" i="1"/>
  <c r="CY116" i="1"/>
  <c r="DA132" i="1"/>
  <c r="DB93" i="1"/>
  <c r="DM132" i="1"/>
  <c r="DD116" i="1"/>
  <c r="DK100" i="1"/>
  <c r="CY245" i="1"/>
  <c r="CY251" i="1"/>
  <c r="DA251" i="1"/>
  <c r="DC95" i="1"/>
  <c r="CX244" i="1"/>
  <c r="DM95" i="1"/>
  <c r="DA134" i="1"/>
  <c r="DI99" i="1"/>
  <c r="DC123" i="1"/>
  <c r="DK116" i="1"/>
  <c r="DD23" i="1"/>
  <c r="DB123" i="1"/>
  <c r="DL109" i="1"/>
  <c r="DM109" i="1"/>
  <c r="DL134" i="1"/>
  <c r="DA97" i="1"/>
  <c r="DC116" i="1"/>
  <c r="DD140" i="1"/>
  <c r="DD113" i="1"/>
  <c r="DM113" i="1"/>
  <c r="DI93" i="1"/>
  <c r="DN32" i="1"/>
  <c r="DI109" i="1"/>
  <c r="DD105" i="1"/>
  <c r="CY108" i="1"/>
  <c r="DB98" i="1"/>
  <c r="DN105" i="1"/>
  <c r="DC108" i="1"/>
  <c r="DI108" i="1"/>
  <c r="DL105" i="1"/>
  <c r="DL108" i="1"/>
  <c r="DK105" i="1"/>
  <c r="DN108" i="1"/>
  <c r="DK108" i="1"/>
  <c r="DA98" i="1"/>
  <c r="DA105" i="1"/>
  <c r="DC105" i="1"/>
  <c r="DM105" i="1"/>
  <c r="DB138" i="1"/>
  <c r="DD138" i="1"/>
  <c r="DL253" i="1"/>
  <c r="AY48" i="1"/>
  <c r="AY52" i="1"/>
  <c r="DM91" i="1"/>
  <c r="DI91" i="1"/>
  <c r="DC138" i="1"/>
  <c r="DM138" i="1"/>
  <c r="DC119" i="1"/>
  <c r="DL119" i="1"/>
  <c r="DB119" i="1"/>
  <c r="DN104" i="1"/>
  <c r="DL19" i="1"/>
  <c r="DD137" i="1"/>
  <c r="CY137" i="1"/>
  <c r="DB137" i="1"/>
  <c r="DL31" i="1"/>
  <c r="DN31" i="1"/>
  <c r="DD102" i="1"/>
  <c r="CY102" i="1"/>
  <c r="DA253" i="1"/>
  <c r="CX249" i="1"/>
  <c r="DB253" i="1"/>
  <c r="CX253" i="1"/>
  <c r="DD120" i="1"/>
  <c r="DD98" i="1"/>
  <c r="DL27" i="1"/>
  <c r="DM27" i="1"/>
  <c r="DE27" i="1"/>
  <c r="CY238" i="1"/>
  <c r="DA238" i="1"/>
  <c r="DH272" i="1"/>
  <c r="CX272" i="1"/>
  <c r="DH296" i="1"/>
  <c r="CX296" i="1"/>
  <c r="DK235" i="1"/>
  <c r="D36" i="1"/>
  <c r="DK233" i="1"/>
  <c r="DI233" i="1"/>
  <c r="DK269" i="1"/>
  <c r="DI269" i="1"/>
  <c r="DK285" i="1"/>
  <c r="DK287" i="1"/>
  <c r="DI287" i="1"/>
  <c r="CX281" i="1"/>
  <c r="CX297" i="1"/>
  <c r="DL223" i="1"/>
  <c r="DB223" i="1"/>
  <c r="DI98" i="1"/>
  <c r="DB102" i="1"/>
  <c r="DB115" i="1"/>
  <c r="DN120" i="1"/>
  <c r="DL118" i="1"/>
  <c r="CY100" i="1"/>
  <c r="DL100" i="1"/>
  <c r="DK253" i="1"/>
  <c r="DA249" i="1"/>
  <c r="DI134" i="1"/>
  <c r="DC97" i="1"/>
  <c r="DK97" i="1"/>
  <c r="DI120" i="1"/>
  <c r="DK98" i="1"/>
  <c r="CY253" i="1"/>
  <c r="DH253" i="1"/>
  <c r="DD103" i="1"/>
  <c r="DK103" i="1"/>
  <c r="DM134" i="1"/>
  <c r="DB134" i="1"/>
  <c r="CY97" i="1"/>
  <c r="DD97" i="1"/>
  <c r="DN27" i="1"/>
  <c r="CY98" i="1"/>
  <c r="DC147" i="1"/>
  <c r="DH230" i="1"/>
  <c r="DH238" i="1"/>
  <c r="CY272" i="1"/>
  <c r="CY296" i="1"/>
  <c r="DL233" i="1"/>
  <c r="DL269" i="1"/>
  <c r="DI285" i="1"/>
  <c r="CX271" i="1"/>
  <c r="DL287" i="1"/>
  <c r="DH281" i="1"/>
  <c r="DH297" i="1"/>
  <c r="DK223" i="1"/>
  <c r="DN98" i="1"/>
  <c r="DI102" i="1"/>
  <c r="DK115" i="1"/>
  <c r="DL120" i="1"/>
  <c r="DN100" i="1"/>
  <c r="DC100" i="1"/>
  <c r="DC104" i="1"/>
  <c r="DI110" i="1"/>
  <c r="CY134" i="1"/>
  <c r="DM120" i="1"/>
  <c r="DC98" i="1"/>
  <c r="DN97" i="1"/>
  <c r="DD27" i="1"/>
  <c r="DB120" i="1"/>
  <c r="DO27" i="1"/>
  <c r="DK147" i="1"/>
  <c r="DH235" i="1"/>
  <c r="CX235" i="1"/>
  <c r="DB271" i="1"/>
  <c r="DD147" i="1"/>
  <c r="DB147" i="1"/>
  <c r="DK283" i="1"/>
  <c r="DI283" i="1"/>
  <c r="CY230" i="1"/>
  <c r="DA230" i="1"/>
  <c r="DL235" i="1"/>
  <c r="DB235" i="1"/>
  <c r="DH285" i="1"/>
  <c r="CX285" i="1"/>
  <c r="CY271" i="1"/>
  <c r="DA271" i="1"/>
  <c r="CY281" i="1"/>
  <c r="DA281" i="1"/>
  <c r="CY297" i="1"/>
  <c r="DA297" i="1"/>
  <c r="DL286" i="1"/>
  <c r="DB286" i="1"/>
  <c r="CY277" i="1"/>
  <c r="DA277" i="1"/>
  <c r="DD19" i="1"/>
  <c r="DO19" i="1"/>
  <c r="DM118" i="1"/>
  <c r="DI139" i="1"/>
  <c r="DC118" i="1"/>
  <c r="CY139" i="1"/>
  <c r="CY118" i="1"/>
  <c r="DB245" i="1"/>
  <c r="DL249" i="1"/>
  <c r="DB249" i="1"/>
  <c r="DA99" i="1"/>
  <c r="DH245" i="1"/>
  <c r="DL104" i="1"/>
  <c r="DB19" i="1"/>
  <c r="DB103" i="1"/>
  <c r="DA103" i="1"/>
  <c r="DL103" i="1"/>
  <c r="DI103" i="1"/>
  <c r="CY103" i="1"/>
  <c r="DM115" i="1"/>
  <c r="CY115" i="1"/>
  <c r="DA115" i="1"/>
  <c r="DM147" i="1"/>
  <c r="DL230" i="1"/>
  <c r="DB230" i="1"/>
  <c r="DL271" i="1"/>
  <c r="DA90" i="1"/>
  <c r="CY90" i="1"/>
  <c r="DK90" i="1"/>
  <c r="DH249" i="1"/>
  <c r="DK249" i="1"/>
  <c r="DM139" i="1"/>
  <c r="DA139" i="1"/>
  <c r="DC139" i="1"/>
  <c r="DD99" i="1"/>
  <c r="DK99" i="1"/>
  <c r="DM99" i="1"/>
  <c r="DC99" i="1"/>
  <c r="DL99" i="1"/>
  <c r="DN99" i="1"/>
  <c r="DN147" i="1"/>
  <c r="DH283" i="1"/>
  <c r="DK230" i="1"/>
  <c r="CY235" i="1"/>
  <c r="DL285" i="1"/>
  <c r="DK271" i="1"/>
  <c r="DK281" i="1"/>
  <c r="DK297" i="1"/>
  <c r="CY286" i="1"/>
  <c r="DK277" i="1"/>
  <c r="DM19" i="1"/>
  <c r="DC19" i="1"/>
  <c r="DK118" i="1"/>
  <c r="DB139" i="1"/>
  <c r="DB90" i="1"/>
  <c r="DI249" i="1"/>
  <c r="DK104" i="1"/>
  <c r="CY99" i="1"/>
  <c r="DD129" i="1"/>
  <c r="DC129" i="1"/>
  <c r="DK129" i="1"/>
  <c r="DL129" i="1"/>
  <c r="DB129" i="1"/>
  <c r="DN129" i="1"/>
  <c r="DM129" i="1"/>
  <c r="DM124" i="1"/>
  <c r="DK124" i="1"/>
  <c r="DI124" i="1"/>
  <c r="DC124" i="1"/>
  <c r="DN125" i="1"/>
  <c r="DL125" i="1"/>
  <c r="DM125" i="1"/>
  <c r="D155" i="1"/>
  <c r="D141" i="1"/>
  <c r="DH242" i="1"/>
  <c r="DL110" i="1"/>
  <c r="DM110" i="1"/>
  <c r="DB110" i="1"/>
  <c r="DC110" i="1"/>
  <c r="DN110" i="1"/>
  <c r="DK110" i="1"/>
  <c r="DD89" i="1"/>
  <c r="DC89" i="1"/>
  <c r="DN89" i="1"/>
  <c r="DB89" i="1"/>
  <c r="CY89" i="1"/>
  <c r="DM89" i="1"/>
  <c r="DK89" i="1"/>
  <c r="DL89" i="1"/>
  <c r="DI89" i="1"/>
  <c r="DA89" i="1"/>
  <c r="DI242" i="1"/>
  <c r="CX242" i="1"/>
  <c r="DA242" i="1"/>
  <c r="CY242" i="1"/>
  <c r="DL242" i="1"/>
  <c r="DD110" i="1"/>
  <c r="CY110" i="1"/>
  <c r="DB242" i="1"/>
  <c r="DB118" i="1"/>
  <c r="DI118" i="1"/>
  <c r="DD118" i="1"/>
  <c r="DA118" i="1"/>
  <c r="DB104" i="1"/>
  <c r="CY104" i="1"/>
  <c r="DD104" i="1"/>
  <c r="DA104" i="1"/>
  <c r="DI104" i="1"/>
  <c r="DL130" i="1"/>
  <c r="DI130" i="1"/>
  <c r="CY130" i="1"/>
  <c r="DA130" i="1"/>
  <c r="DB130" i="1"/>
  <c r="DD130" i="1"/>
  <c r="DM130" i="1"/>
  <c r="DK130" i="1"/>
  <c r="DL102" i="1"/>
  <c r="DM102" i="1"/>
  <c r="DC102" i="1"/>
  <c r="DN102" i="1"/>
  <c r="DK102" i="1"/>
  <c r="DL138" i="1"/>
  <c r="CY138" i="1"/>
  <c r="DA138" i="1"/>
  <c r="DI138" i="1"/>
  <c r="DC146" i="1"/>
  <c r="DA146" i="1"/>
  <c r="DL146" i="1"/>
  <c r="DM146" i="1"/>
  <c r="DK146" i="1"/>
  <c r="DN146" i="1"/>
  <c r="DL90" i="1"/>
  <c r="DD90" i="1"/>
  <c r="DC90" i="1"/>
  <c r="DN90" i="1"/>
  <c r="DL126" i="1"/>
  <c r="DB126" i="1"/>
  <c r="DA126" i="1"/>
  <c r="CY126" i="1"/>
  <c r="DD126" i="1"/>
  <c r="DM126" i="1"/>
  <c r="DN126" i="1"/>
  <c r="DI126" i="1"/>
  <c r="DK126" i="1"/>
  <c r="DC126" i="1"/>
  <c r="AY226" i="1"/>
  <c r="DB96" i="1"/>
  <c r="DL96" i="1"/>
  <c r="DD96" i="1"/>
  <c r="DA96" i="1"/>
  <c r="CY96" i="1"/>
  <c r="DM96" i="1"/>
  <c r="DN96" i="1"/>
  <c r="DI96" i="1"/>
  <c r="DK96" i="1"/>
  <c r="DC96" i="1"/>
  <c r="DN122" i="1"/>
  <c r="DC122" i="1"/>
  <c r="DK122" i="1"/>
  <c r="DL122" i="1"/>
  <c r="DM122" i="1"/>
  <c r="DD122" i="1"/>
  <c r="CY122" i="1"/>
  <c r="DI122" i="1"/>
  <c r="DB122" i="1"/>
  <c r="DA122" i="1"/>
  <c r="DB88" i="1"/>
  <c r="DM88" i="1"/>
  <c r="DK88" i="1"/>
  <c r="DD88" i="1"/>
  <c r="DI88" i="1"/>
  <c r="DA88" i="1"/>
  <c r="DL88" i="1"/>
  <c r="DC88" i="1"/>
  <c r="DN88" i="1"/>
  <c r="CY88" i="1"/>
  <c r="AY15" i="1"/>
  <c r="AY21" i="1" l="1"/>
  <c r="AY227" i="1"/>
  <c r="AY280" i="1"/>
  <c r="AX94" i="1"/>
  <c r="AY243" i="1"/>
  <c r="AY26" i="1"/>
  <c r="AY24" i="1"/>
  <c r="AY263" i="1"/>
  <c r="AY252" i="1"/>
  <c r="AY292" i="1"/>
  <c r="AY256" i="1"/>
  <c r="AY236" i="1"/>
  <c r="AY254" i="1"/>
  <c r="AX107" i="1"/>
  <c r="AY34" i="1"/>
  <c r="AX140" i="1"/>
  <c r="AY288" i="1"/>
  <c r="AX114" i="1"/>
  <c r="AY31" i="1"/>
  <c r="AY289" i="1"/>
  <c r="AX109" i="1"/>
  <c r="AY28" i="1"/>
  <c r="AY231" i="1"/>
  <c r="AY240" i="1"/>
  <c r="AY228" i="1"/>
  <c r="AY298" i="1"/>
  <c r="AY258" i="1"/>
  <c r="AY275" i="1"/>
  <c r="AY247" i="1"/>
  <c r="AY233" i="1"/>
  <c r="AX127" i="1"/>
  <c r="AY278" i="1"/>
  <c r="AY265" i="1"/>
  <c r="AY274" i="1"/>
  <c r="AY149" i="1"/>
  <c r="AY29" i="1"/>
  <c r="AX117" i="1"/>
  <c r="AX131" i="1"/>
  <c r="AX121" i="1"/>
  <c r="AY259" i="1"/>
  <c r="AY264" i="1"/>
  <c r="AY234" i="1"/>
  <c r="AY223" i="1"/>
  <c r="AY270" i="1"/>
  <c r="AY153" i="1"/>
  <c r="AY255" i="1"/>
  <c r="AY266" i="1"/>
  <c r="AY232" i="1"/>
  <c r="AY276" i="1"/>
  <c r="AY148" i="1"/>
  <c r="AY219" i="1"/>
  <c r="AY151" i="1"/>
  <c r="AY279" i="1"/>
  <c r="AY290" i="1"/>
  <c r="AY25" i="1"/>
  <c r="AY229" i="1"/>
  <c r="AY241" i="1"/>
  <c r="AX92" i="1"/>
  <c r="AY220" i="1"/>
  <c r="AY282" i="1"/>
  <c r="AX123" i="1"/>
  <c r="AX106" i="1"/>
  <c r="AX133" i="1"/>
  <c r="AY30" i="1"/>
  <c r="AX101" i="1"/>
  <c r="AY222" i="1"/>
  <c r="AY20" i="1"/>
  <c r="AY154" i="1"/>
  <c r="AY237" i="1"/>
  <c r="AY293" i="1"/>
  <c r="AX125" i="1"/>
  <c r="AY224" i="1"/>
  <c r="AX128" i="1"/>
  <c r="AY250" i="1"/>
  <c r="AY295" i="1"/>
  <c r="AY246" i="1"/>
  <c r="AY35" i="1"/>
  <c r="AY291" i="1"/>
  <c r="AY244" i="1"/>
  <c r="AY225" i="1"/>
  <c r="AX136" i="1"/>
  <c r="AY147" i="1"/>
  <c r="AX112" i="1"/>
  <c r="AY269" i="1"/>
  <c r="AY152" i="1"/>
  <c r="AY284" i="1"/>
  <c r="AY33" i="1"/>
  <c r="AX111" i="1"/>
  <c r="AX91" i="1"/>
  <c r="AY150" i="1"/>
  <c r="AY261" i="1"/>
  <c r="AY260" i="1"/>
  <c r="AY262" i="1"/>
  <c r="AY239" i="1"/>
  <c r="AX135" i="1"/>
  <c r="AY257" i="1"/>
  <c r="AX95" i="1"/>
  <c r="AX119" i="1"/>
  <c r="AX116" i="1"/>
  <c r="AY22" i="1"/>
  <c r="AX134" i="1"/>
  <c r="AY238" i="1"/>
  <c r="AY287" i="1"/>
  <c r="AX137" i="1"/>
  <c r="AY277" i="1"/>
  <c r="AY285" i="1"/>
  <c r="AX93" i="1"/>
  <c r="AY221" i="1"/>
  <c r="AY283" i="1"/>
  <c r="AY23" i="1"/>
  <c r="AX124" i="1"/>
  <c r="AX120" i="1"/>
  <c r="AX105" i="1"/>
  <c r="AX108" i="1"/>
  <c r="AY245" i="1"/>
  <c r="AY294" i="1"/>
  <c r="AY267" i="1"/>
  <c r="AY251" i="1"/>
  <c r="AY273" i="1"/>
  <c r="AY27" i="1"/>
  <c r="AY272" i="1"/>
  <c r="AX97" i="1"/>
  <c r="AY296" i="1"/>
  <c r="AY253" i="1"/>
  <c r="AX132" i="1"/>
  <c r="AY281" i="1"/>
  <c r="AY32" i="1"/>
  <c r="AX98" i="1"/>
  <c r="AX113" i="1"/>
  <c r="AX103" i="1"/>
  <c r="AX100" i="1"/>
  <c r="AX129" i="1"/>
  <c r="AY249" i="1"/>
  <c r="A350" i="1"/>
  <c r="AY19" i="1"/>
  <c r="AX102" i="1"/>
  <c r="AY286" i="1"/>
  <c r="AY235" i="1"/>
  <c r="AX99" i="1"/>
  <c r="AX115" i="1"/>
  <c r="AX139" i="1"/>
  <c r="AY297" i="1"/>
  <c r="AY271" i="1"/>
  <c r="AY230" i="1"/>
  <c r="AX126" i="1"/>
  <c r="AY146" i="1"/>
  <c r="AX130" i="1"/>
  <c r="AX118" i="1"/>
  <c r="AY242" i="1"/>
  <c r="AX89" i="1"/>
  <c r="AX138" i="1"/>
  <c r="AX104" i="1"/>
  <c r="AX110" i="1"/>
  <c r="AX90" i="1"/>
  <c r="B350" i="1"/>
  <c r="AX88" i="1"/>
  <c r="AX122" i="1"/>
  <c r="AX96" i="1"/>
</calcChain>
</file>

<file path=xl/sharedStrings.xml><?xml version="1.0" encoding="utf-8"?>
<sst xmlns="http://schemas.openxmlformats.org/spreadsheetml/2006/main" count="12688" uniqueCount="295">
  <si>
    <t>SERVICIO DE SALUD</t>
  </si>
  <si>
    <t xml:space="preserve"> REM-A9. ATENCIÓN DE SALUD BUCAL EN LA RED ASISTENCIAL </t>
  </si>
  <si>
    <t>SECCIÓN A: CONSULTAS Y CONTROLES ODONTOLÓGICOS REALIZADOS EN APS</t>
  </si>
  <si>
    <t xml:space="preserve">ACTIVIDAD </t>
  </si>
  <si>
    <t>TOTAL</t>
  </si>
  <si>
    <t>RANGO ETARIO Y SEXO</t>
  </si>
  <si>
    <t>12 años (incluido en el grupo de 10-14 años)</t>
  </si>
  <si>
    <t>Embarazadas</t>
  </si>
  <si>
    <t>60 años (incluido en grupos de 60-64 años)</t>
  </si>
  <si>
    <t>Usuarios con Discapacidad</t>
  </si>
  <si>
    <t>Migrantes</t>
  </si>
  <si>
    <t>Paciente en Control Programa Salud Cardiovascular</t>
  </si>
  <si>
    <t>Niños, niñas, adolescentes y jóvenes SENAME</t>
  </si>
  <si>
    <t>Niños, niñas, adolescentes y jóvenes Mejor Niñez</t>
  </si>
  <si>
    <t>Menos de 1 año</t>
  </si>
  <si>
    <t>1 año</t>
  </si>
  <si>
    <t>2 años</t>
  </si>
  <si>
    <t>3 años</t>
  </si>
  <si>
    <t>4 años</t>
  </si>
  <si>
    <t>5 años</t>
  </si>
  <si>
    <t>6 años</t>
  </si>
  <si>
    <t>7 años</t>
  </si>
  <si>
    <t>8-9 años</t>
  </si>
  <si>
    <t>10-14 años</t>
  </si>
  <si>
    <t>15-19 años</t>
  </si>
  <si>
    <t xml:space="preserve">20-29 años </t>
  </si>
  <si>
    <t>30-39 años</t>
  </si>
  <si>
    <t>40-49 años</t>
  </si>
  <si>
    <t>50-59 años</t>
  </si>
  <si>
    <t>60-64 años</t>
  </si>
  <si>
    <t>65-74 años</t>
  </si>
  <si>
    <t>75 y más años</t>
  </si>
  <si>
    <t>Ambos Sexos</t>
  </si>
  <si>
    <t>Hombres</t>
  </si>
  <si>
    <t>Mujeres</t>
  </si>
  <si>
    <t xml:space="preserve">Consulta de Morbilidad </t>
  </si>
  <si>
    <t xml:space="preserve">Control Odontológico </t>
  </si>
  <si>
    <t>Consulta de urgencia (GES)</t>
  </si>
  <si>
    <t>Inasistencia a consulta</t>
  </si>
  <si>
    <t>SECCIÓN B: ACTIVIDADES DE ODONTOLOGÍA GENERAL  REALIZADOS EN NIVEL PRIMARIO Y SECUNDARIO DE SALUD</t>
  </si>
  <si>
    <t>TIPO DE ACTIVIDAD</t>
  </si>
  <si>
    <t xml:space="preserve">TOTAL </t>
  </si>
  <si>
    <t>Compra de Servicio</t>
  </si>
  <si>
    <t>Educación individual con instrucción de técnica de cepillado</t>
  </si>
  <si>
    <t>Consejería breve en tabaco</t>
  </si>
  <si>
    <t xml:space="preserve">Examen de salud oral </t>
  </si>
  <si>
    <t xml:space="preserve">Aplicación de sellantes </t>
  </si>
  <si>
    <t xml:space="preserve">Fluoración tópica barniz </t>
  </si>
  <si>
    <t>Actividad interceptiva de anomalías dento maxilares (OPI)</t>
  </si>
  <si>
    <t xml:space="preserve">Destartraje supragingival y pulido coronario </t>
  </si>
  <si>
    <t xml:space="preserve">Exodoncia </t>
  </si>
  <si>
    <t xml:space="preserve">Procedimiento pulpar </t>
  </si>
  <si>
    <t xml:space="preserve">Acceso cavitario </t>
  </si>
  <si>
    <t xml:space="preserve">Restauración estética </t>
  </si>
  <si>
    <t xml:space="preserve">Restauración de amalgamas </t>
  </si>
  <si>
    <t xml:space="preserve">Obturación de vidrio ionómero  </t>
  </si>
  <si>
    <t xml:space="preserve">Destartraje subgingival y pulido radiocular por sextante </t>
  </si>
  <si>
    <t>Tratamiento restaurador atraumático (ART)</t>
  </si>
  <si>
    <t>Procedimientos Médico-Quirúrgicos</t>
  </si>
  <si>
    <t>Radiografía intraoral (retroalveolares, bite wing y oclusales)</t>
  </si>
  <si>
    <t>TOTAL ACTIVIDADES</t>
  </si>
  <si>
    <t>SECCIÓN C : INGRESOS Y EGRESOS EN APS</t>
  </si>
  <si>
    <t>TIPO DE INGRESO O EGRESO</t>
  </si>
  <si>
    <t xml:space="preserve">TOTAL  </t>
  </si>
  <si>
    <t>Niños, niñas, adolescentes y jóvenes población SENAME</t>
  </si>
  <si>
    <t>Pacientes en Control Programa Salud Cardiovascular</t>
  </si>
  <si>
    <t xml:space="preserve">ingreso a tratamiento odontología general </t>
  </si>
  <si>
    <t>Ingreso control con enfoque riesgo odontológico (cero)</t>
  </si>
  <si>
    <t>Egreso control con enfoque riesgo odontológico (cero)</t>
  </si>
  <si>
    <t xml:space="preserve">Altas odontológicas preventivas </t>
  </si>
  <si>
    <t>Altas odontológicas integrales (excluye sección G)</t>
  </si>
  <si>
    <t>ALTAS ODONTOLÓGICAS TOTALES</t>
  </si>
  <si>
    <t>Egresos por abandono</t>
  </si>
  <si>
    <t xml:space="preserve">Índice CEOD o COPD en pacientes ingresados (Índice ceod se usa en menores de 7 años, para resto se utiliza COPD) </t>
  </si>
  <si>
    <t>1 a 2</t>
  </si>
  <si>
    <t>3 a 4</t>
  </si>
  <si>
    <t>5 a 6</t>
  </si>
  <si>
    <t>7 a 8</t>
  </si>
  <si>
    <t>9 o más</t>
  </si>
  <si>
    <t xml:space="preserve"> N° de dientes (total de dientes en boca. En dentición mixta se suman los dientes primarios y permanentes)</t>
  </si>
  <si>
    <t>1 a 9</t>
  </si>
  <si>
    <t>10 a 19</t>
  </si>
  <si>
    <t>20 a 27</t>
  </si>
  <si>
    <t>28 y más</t>
  </si>
  <si>
    <t xml:space="preserve">Código examen periodontal básico (EPB) en pacientes ingresados </t>
  </si>
  <si>
    <t>1,2,3</t>
  </si>
  <si>
    <t>4 y *</t>
  </si>
  <si>
    <t>SECCIÓN D : INTERCONSULTAS GENERADAS EN ESTABLECIMIENTOS DE APS</t>
  </si>
  <si>
    <t>ESPECIALIDAD</t>
  </si>
  <si>
    <t>Gestantes</t>
  </si>
  <si>
    <t>60 años</t>
  </si>
  <si>
    <t>Niños. Niñas, adolescentes y jóvenes SENAME</t>
  </si>
  <si>
    <t>Niños. Niñas, adolescentes y jóvenes Mejor Niñez</t>
  </si>
  <si>
    <t xml:space="preserve">Endodoncia </t>
  </si>
  <si>
    <t xml:space="preserve">Rehabilitación Oral </t>
  </si>
  <si>
    <t xml:space="preserve">Prótesis removibles </t>
  </si>
  <si>
    <t xml:space="preserve">Prótesis fija </t>
  </si>
  <si>
    <t>Cirugía Bucal</t>
  </si>
  <si>
    <t xml:space="preserve">Cirugía y Traumatología Maxilofacial </t>
  </si>
  <si>
    <t xml:space="preserve">Odontopediatría </t>
  </si>
  <si>
    <t xml:space="preserve">Ortodoncia y Ortopedia Dentomaxilofacial </t>
  </si>
  <si>
    <t xml:space="preserve">Periodoncia </t>
  </si>
  <si>
    <t xml:space="preserve">Patología oral </t>
  </si>
  <si>
    <t xml:space="preserve">Implantología buco Maxilofacial </t>
  </si>
  <si>
    <t xml:space="preserve">Trastornos temporomandibulares y dolor orofacial </t>
  </si>
  <si>
    <t xml:space="preserve">Somatoprótesis </t>
  </si>
  <si>
    <t>SECCIÓN E: CONSULTAS ODONTOLÓGICAS  EN HORARIO CONTINUADO (Incluidas en  Secciones A y B. Excluye extensiones horarias de Sección G )</t>
  </si>
  <si>
    <t>JORNADA</t>
  </si>
  <si>
    <t>Consultas</t>
  </si>
  <si>
    <t xml:space="preserve"> Horario continuado </t>
  </si>
  <si>
    <t>Vespertina (lunes-viernes)</t>
  </si>
  <si>
    <t>Sábado, domingo o festivo</t>
  </si>
  <si>
    <t xml:space="preserve">SECCIÓN F:  ACTIVIDADES DE ATENCIÓN EN ESPECIALIDADES ODONTOLÓGICAS. </t>
  </si>
  <si>
    <t>ACTIVIDADES DE ESPECIALIDADES</t>
  </si>
  <si>
    <t>12 años (incluidos en  grupo de 10-14 años)</t>
  </si>
  <si>
    <t>Beneficiarios</t>
  </si>
  <si>
    <t>60 años incluidos en grupos de  60-64 años)</t>
  </si>
  <si>
    <t>Compra de Servicios</t>
  </si>
  <si>
    <t xml:space="preserve">Usuarios con Discapacidad </t>
  </si>
  <si>
    <t>Menos de 1 año - 1 año</t>
  </si>
  <si>
    <t>Cirugía Mayor Ambulatoria Electiva/Urgencia</t>
  </si>
  <si>
    <t>Cirugía Mayor No Ambulatoria Electiva/Urgencia</t>
  </si>
  <si>
    <t xml:space="preserve">Respuesta a interconsulta personas hospitalizadas </t>
  </si>
  <si>
    <t xml:space="preserve">Visita a sala </t>
  </si>
  <si>
    <t xml:space="preserve">Contraloría clínica </t>
  </si>
  <si>
    <t xml:space="preserve">Cirugía tercer molar </t>
  </si>
  <si>
    <t xml:space="preserve">Cirugía menor ambulatoria </t>
  </si>
  <si>
    <t xml:space="preserve">Tratamiento traumatismo dentoalveolar </t>
  </si>
  <si>
    <t xml:space="preserve">Obturación directa </t>
  </si>
  <si>
    <t>Obturación indirecta (inlays u onlays)</t>
  </si>
  <si>
    <t xml:space="preserve">Instalación aparato removible ortodóncico </t>
  </si>
  <si>
    <t xml:space="preserve">Instalación aparato fijo ortodóncico </t>
  </si>
  <si>
    <t xml:space="preserve">Instalación aparato de contención ortodóncico </t>
  </si>
  <si>
    <t xml:space="preserve">Retiro aparatología de ortodoncia </t>
  </si>
  <si>
    <t xml:space="preserve">Ortopedia prequirúrgica </t>
  </si>
  <si>
    <t>Ortodoncia preventiva e interceptiva (OPI)</t>
  </si>
  <si>
    <t xml:space="preserve">Tratamiento endodoncia unirradicular </t>
  </si>
  <si>
    <t xml:space="preserve">Tratamiento endodoncia birradicular </t>
  </si>
  <si>
    <t xml:space="preserve">Tratamiento endodoncia multirradicular </t>
  </si>
  <si>
    <t xml:space="preserve">Inducción al cierre apical </t>
  </si>
  <si>
    <t xml:space="preserve">Retratamiento de endodoncia </t>
  </si>
  <si>
    <t xml:space="preserve">Cirugía apical </t>
  </si>
  <si>
    <t xml:space="preserve">Adaptación a la atención odontológica  </t>
  </si>
  <si>
    <t>Procedimiento restaurador (odontopediatría)</t>
  </si>
  <si>
    <t>Procedimiento pulpar (odontopediatría)</t>
  </si>
  <si>
    <t>Cirugía ambulatoria (odontopediatría)</t>
  </si>
  <si>
    <t xml:space="preserve">Destartraje subgingival o pulido radicular </t>
  </si>
  <si>
    <t xml:space="preserve">Destartraje supragingival o pulido coronario </t>
  </si>
  <si>
    <t>Procedimiento quirúrgico (periodoncia)</t>
  </si>
  <si>
    <t>Procedimiento quirúrgico periimplantar (periodoncia)</t>
  </si>
  <si>
    <t xml:space="preserve">Ferulización </t>
  </si>
  <si>
    <t xml:space="preserve">Rehabilitación mediante prótesis removible acrílica parcial o total </t>
  </si>
  <si>
    <t xml:space="preserve">Rehabilitación mediante prótesis removible metálica parcial </t>
  </si>
  <si>
    <t xml:space="preserve">Rehabilitación mediante prótesis fija unitaria o plural </t>
  </si>
  <si>
    <t xml:space="preserve">Rehabilitación mediante prótesis fija implantoasistida </t>
  </si>
  <si>
    <t xml:space="preserve">Rehabilitación mediante prótesis muco-implantoasistida </t>
  </si>
  <si>
    <t xml:space="preserve">Reparación de prótesis </t>
  </si>
  <si>
    <t xml:space="preserve">Implantología quirúrgica </t>
  </si>
  <si>
    <t xml:space="preserve">Toma de biopsia </t>
  </si>
  <si>
    <t xml:space="preserve">Estudio hispatológico </t>
  </si>
  <si>
    <t xml:space="preserve">Sialometría </t>
  </si>
  <si>
    <t xml:space="preserve">Terapia farmacológica de lesiones del territorio oral y maxilofacial </t>
  </si>
  <si>
    <t xml:space="preserve">Terapia no farmacológica de lesiones del territorio oral y maxilofacial </t>
  </si>
  <si>
    <t xml:space="preserve">Estudio clínico lesiones del territorio oral maxilofacial </t>
  </si>
  <si>
    <t>Terapia física en trastornos temporomandibulares (TTM) y dolor orofacial (DOF)</t>
  </si>
  <si>
    <t>Infiltración en articulación temporo mandibular (ATM)</t>
  </si>
  <si>
    <t>Bloqueo anestésico y/o medicamentoso en TTM y DOF</t>
  </si>
  <si>
    <t>Artrocentesis en ATM</t>
  </si>
  <si>
    <t xml:space="preserve">Terapia bioconductual </t>
  </si>
  <si>
    <t xml:space="preserve">Desgaste selectivo </t>
  </si>
  <si>
    <t xml:space="preserve">Instalación en dispositivo ortopédico </t>
  </si>
  <si>
    <t xml:space="preserve">Actividades somatoprótesis </t>
  </si>
  <si>
    <t xml:space="preserve">Rehabilitación de prótesis maxilofacial </t>
  </si>
  <si>
    <t>SECCIÓN F.1:  ACTIVIDADES DE IMAGENOLOGÍA ORAL Y MAXILOFACIAL.</t>
  </si>
  <si>
    <t>ACTIVIDADES DE APOYO</t>
  </si>
  <si>
    <t>GRUPO ETARIO Y SEXO</t>
  </si>
  <si>
    <t xml:space="preserve">Total </t>
  </si>
  <si>
    <t>Radiografía intraoral mediante técnicas retroalveolares (Por placa)</t>
  </si>
  <si>
    <t>Radiografía intraoral mediante técnicas bite wing (Por placa)</t>
  </si>
  <si>
    <t>Radiografía extraoral (Por placa)</t>
  </si>
  <si>
    <t>Radiografía oclusal (Por placa)</t>
  </si>
  <si>
    <t>Telerradiografía (Por placa)</t>
  </si>
  <si>
    <t>Radiografía panorámica (Por placa)</t>
  </si>
  <si>
    <t>Tomografía computacional maxilo facial cone beam (Por adquisición)</t>
  </si>
  <si>
    <t>Sialografías (Por procedimiento)</t>
  </si>
  <si>
    <t>Procedimiento imagenológico complejo (Por procedimiento)</t>
  </si>
  <si>
    <t>SECCIÓN G: PROGRAMAS ESPECIALES Y GES (Actividades incluidas en Sección B)</t>
  </si>
  <si>
    <t>PROGRAMA - ACTIVIDAD</t>
  </si>
  <si>
    <t>Egreso por Abandono</t>
  </si>
  <si>
    <t>Paciente Diabético en Control Programa Salud Cardiovascular</t>
  </si>
  <si>
    <t>Programa odontológico integral, estrategia más Sonrisas para Chile</t>
  </si>
  <si>
    <t>N°Auditorías clínicas realizadas</t>
  </si>
  <si>
    <t xml:space="preserve">Altas integrales </t>
  </si>
  <si>
    <t>JUNJI-INTEGRA-MINEDUC</t>
  </si>
  <si>
    <t>SERNAM</t>
  </si>
  <si>
    <t>PRODEMU</t>
  </si>
  <si>
    <t xml:space="preserve">Chile Solidario </t>
  </si>
  <si>
    <t>MINVU</t>
  </si>
  <si>
    <t xml:space="preserve">Demanda local </t>
  </si>
  <si>
    <t xml:space="preserve">Programa odontológico integral, estrategia hombres de escasos recursos </t>
  </si>
  <si>
    <t>Altas integrales/actividades</t>
  </si>
  <si>
    <t xml:space="preserve">Total altas integrales </t>
  </si>
  <si>
    <t xml:space="preserve">Nº de auditorías clínicas realizadas </t>
  </si>
  <si>
    <t xml:space="preserve">Programa odontológico integral, estrategia atención odontológica en domicilio </t>
  </si>
  <si>
    <t xml:space="preserve">Altas odontológicas </t>
  </si>
  <si>
    <t xml:space="preserve">TOTAL ALTAS </t>
  </si>
  <si>
    <t xml:space="preserve">Altas personas con dependencia severa </t>
  </si>
  <si>
    <t xml:space="preserve">Altas cuidadores personas con dependencia </t>
  </si>
  <si>
    <t>Programa mejoramiento del acceso, estrategia resolución de especialidad en APS</t>
  </si>
  <si>
    <t xml:space="preserve">Tratamiento endodoncia </t>
  </si>
  <si>
    <t xml:space="preserve">N° Pacientes </t>
  </si>
  <si>
    <t xml:space="preserve">N° Dientes tratados por odontólogo general </t>
  </si>
  <si>
    <t xml:space="preserve">N° Dientes tratados por endodoncista </t>
  </si>
  <si>
    <t xml:space="preserve">Tratamiento de periodoncia </t>
  </si>
  <si>
    <t xml:space="preserve">N° de sextantes por periodoncista </t>
  </si>
  <si>
    <t xml:space="preserve">N° Prótesis realizadas por odontólogo general </t>
  </si>
  <si>
    <t xml:space="preserve">N° Prótesis realizadas por rehabilitadores orales </t>
  </si>
  <si>
    <t xml:space="preserve">Programa GES odontológico adulto de 60 años </t>
  </si>
  <si>
    <t>ALTAS INTEGRALES</t>
  </si>
  <si>
    <t>N° Dientes</t>
  </si>
  <si>
    <t xml:space="preserve">N° Paciente </t>
  </si>
  <si>
    <t xml:space="preserve">N° Prótesis </t>
  </si>
  <si>
    <t xml:space="preserve">Programa odontológico integral, estrategia estudiantes de enseñanza media </t>
  </si>
  <si>
    <t xml:space="preserve">Altas integrales estudiantes de enseñanza media </t>
  </si>
  <si>
    <t xml:space="preserve">Alta integral en centro de salud </t>
  </si>
  <si>
    <t xml:space="preserve">Alta integral en unidad dental móvil o portátil </t>
  </si>
  <si>
    <t xml:space="preserve">Alta integral en establecimiento educacional </t>
  </si>
  <si>
    <t xml:space="preserve">Programa mejoramiento del acceso, estrategia morbilidad adulto </t>
  </si>
  <si>
    <t xml:space="preserve">Morbilidad adulto </t>
  </si>
  <si>
    <t xml:space="preserve">N° total de actividades recuperativa realizada en &gt;20 años, en extensión horaria </t>
  </si>
  <si>
    <t xml:space="preserve">N° de consultas de morbilidad realizadas en &gt;20 años, en extensión horaria </t>
  </si>
  <si>
    <t>SECCIÓN G.1: PROGRAMA SEMBRANDO SONRISAS</t>
  </si>
  <si>
    <t>ACTIVIDAD</t>
  </si>
  <si>
    <t>Total</t>
  </si>
  <si>
    <t>JUNJI</t>
  </si>
  <si>
    <t>INTEGRA</t>
  </si>
  <si>
    <t>MINEDUC</t>
  </si>
  <si>
    <t xml:space="preserve">Examen de salud </t>
  </si>
  <si>
    <t xml:space="preserve">Nº de niños con índice ceod=0 al ingreso </t>
  </si>
  <si>
    <t xml:space="preserve">Set de higiene oral entregados </t>
  </si>
  <si>
    <t xml:space="preserve">Nº de aplicaciones flúor barniz </t>
  </si>
  <si>
    <t xml:space="preserve">Educación grupal en establecimiento de educación </t>
  </si>
  <si>
    <t>N° de establecimientos de educación con programa implementado</t>
  </si>
  <si>
    <t>SECCIÓN H: SEDACIÓN Y ANESTESIA</t>
  </si>
  <si>
    <t xml:space="preserve">20-24 años </t>
  </si>
  <si>
    <t>25-34 años</t>
  </si>
  <si>
    <t>35-44 años</t>
  </si>
  <si>
    <t>45-59 años</t>
  </si>
  <si>
    <t>Atención bajo sedación inhalatoria (con óxido nitroso)</t>
  </si>
  <si>
    <t xml:space="preserve">Sedación endovenosa </t>
  </si>
  <si>
    <t xml:space="preserve">Atención bajo anestesia general </t>
  </si>
  <si>
    <t xml:space="preserve">Atención bajo sedación oral </t>
  </si>
  <si>
    <t>SECCIÓN I:  CONSULTAS, INGRESOS Y EGRESOS EN ESPECIALIDADES ODONTOLÓGICAS REALIZADOS EN NIVEL PRIMARIO Y SECUNDARIO DE SALUD</t>
  </si>
  <si>
    <t>ESPECIALIDAD Y TIPO DE INGRESO O EGRESO.</t>
  </si>
  <si>
    <t xml:space="preserve">TOTAL   </t>
  </si>
  <si>
    <t>60 años (incluido en grupos de  60-64 años)</t>
  </si>
  <si>
    <t xml:space="preserve">Consultas Pertinentes </t>
  </si>
  <si>
    <t>Inasistente</t>
  </si>
  <si>
    <t>Operatoria</t>
  </si>
  <si>
    <t>Usuarios Oncológicos</t>
  </si>
  <si>
    <t>Según Protocolo de Referencia</t>
  </si>
  <si>
    <t>Según condición clínica</t>
  </si>
  <si>
    <t xml:space="preserve">Consultas </t>
  </si>
  <si>
    <t>Consultas de urgencia GES</t>
  </si>
  <si>
    <t>Consulta de urgencia no GES</t>
  </si>
  <si>
    <t xml:space="preserve">Cirugía bucal </t>
  </si>
  <si>
    <t xml:space="preserve">Consulta nueva  </t>
  </si>
  <si>
    <t xml:space="preserve">Control  </t>
  </si>
  <si>
    <t xml:space="preserve">Ingreso a tratamiento </t>
  </si>
  <si>
    <t xml:space="preserve">Altas de tratamiento </t>
  </si>
  <si>
    <t xml:space="preserve">Control de especialidad post alta </t>
  </si>
  <si>
    <t xml:space="preserve">Altas administrativas </t>
  </si>
  <si>
    <t xml:space="preserve">Cirugía y traumatología maxilofacial </t>
  </si>
  <si>
    <t>Ortodoncia y ortopedia dento maxilofacial: Aparatología fija</t>
  </si>
  <si>
    <t>Ortodoncia y ortopedia dento maxilofacial: Aparatología removible</t>
  </si>
  <si>
    <t xml:space="preserve">Rehabilitación: Prótesis fija </t>
  </si>
  <si>
    <t xml:space="preserve">Rehabilitación: Prótesis removible </t>
  </si>
  <si>
    <t xml:space="preserve">Rehabilitación: Prótesis implantoasistida </t>
  </si>
  <si>
    <t xml:space="preserve">Implantología buco maxilofacial </t>
  </si>
  <si>
    <t xml:space="preserve">SECCIÓN J: ACTIVIDADES EFECTUADAS POR TÉCNICO PARAMÉDICO DENTAL Y/O HIGIENISTAS DENTALES  </t>
  </si>
  <si>
    <t>60 años (incluidos en grupos de 60-64 años)</t>
  </si>
  <si>
    <t xml:space="preserve">Pulido coronario y destartraje supragingival </t>
  </si>
  <si>
    <t xml:space="preserve">Fluoración tópica </t>
  </si>
  <si>
    <t xml:space="preserve">Educación individual con instrucción  de técnica de cepillado </t>
  </si>
  <si>
    <t>Radiografías intraorales (retroalveolares y bitewing)</t>
  </si>
  <si>
    <t xml:space="preserve">SECCIÓN K: CONSULTORÍAS DE ESPECIALIDADES ODONTOLÓGICAS. </t>
  </si>
  <si>
    <t>ESPECIALIDADES</t>
  </si>
  <si>
    <t xml:space="preserve">Nº Consultorías </t>
  </si>
  <si>
    <t xml:space="preserve">Nº de casos revisados por el equipo </t>
  </si>
  <si>
    <t xml:space="preserve">Nº de casos atendidos </t>
  </si>
  <si>
    <t xml:space="preserve">Imagenología oral y Maxilofacial  </t>
  </si>
  <si>
    <t xml:space="preserve">Ortodoncia </t>
  </si>
  <si>
    <t xml:space="preserve">Rehabilitación oral </t>
  </si>
  <si>
    <t xml:space="preserve">Trastornos Temporomandibulares y dolor Orofacial </t>
  </si>
  <si>
    <t>Educción individual con instrucción de técnica de cepillado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</si>
</sst>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8"/>
      <name val="Verdana"/>
      <family val="2"/>
    </font>
    <font>
      <b/>
      <sz val="12"/>
      <name val="Verdana"/>
      <family val="2"/>
    </font>
    <font>
      <sz val="11"/>
      <name val="Calibri"/>
      <family val="2"/>
      <scheme val="minor"/>
    </font>
    <font>
      <sz val="11"/>
      <name val="Verdana"/>
      <family val="2"/>
    </font>
    <font>
      <b/>
      <sz val="9"/>
      <name val="Verdana"/>
      <family val="2"/>
    </font>
    <font>
      <sz val="9"/>
      <name val="Verdana"/>
      <family val="2"/>
    </font>
    <font>
      <sz val="8"/>
      <name val="Verdana"/>
      <family val="2"/>
    </font>
    <font>
      <sz val="8"/>
      <color theme="1"/>
      <name val="Verdana"/>
      <family val="2"/>
    </font>
    <font>
      <sz val="10"/>
      <name val="Arial"/>
      <family val="2"/>
    </font>
    <font>
      <sz val="11"/>
      <color indexed="8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0C0C0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</fills>
  <borders count="123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auto="1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indexed="9"/>
      </left>
      <right/>
      <top/>
      <bottom style="thin">
        <color auto="1"/>
      </bottom>
      <diagonal/>
    </border>
    <border>
      <left/>
      <right style="hair">
        <color indexed="9"/>
      </right>
      <top/>
      <bottom/>
      <diagonal/>
    </border>
    <border>
      <left style="hair">
        <color indexed="9"/>
      </left>
      <right/>
      <top/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auto="1"/>
      </bottom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thin">
        <color auto="1"/>
      </bottom>
      <diagonal/>
    </border>
    <border>
      <left style="hair">
        <color indexed="9"/>
      </left>
      <right/>
      <top style="hair">
        <color indexed="9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64"/>
      </bottom>
      <diagonal/>
    </border>
    <border>
      <left/>
      <right style="thin">
        <color auto="1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9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64"/>
      </bottom>
      <diagonal/>
    </border>
    <border>
      <left/>
      <right style="thin">
        <color auto="1"/>
      </right>
      <top style="thin">
        <color indexed="22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64"/>
      </bottom>
      <diagonal/>
    </border>
    <border>
      <left/>
      <right style="hair">
        <color auto="1"/>
      </right>
      <top style="thin">
        <color indexed="22"/>
      </top>
      <bottom style="thin">
        <color indexed="64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auto="1"/>
      </bottom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thin">
        <color auto="1"/>
      </bottom>
      <diagonal/>
    </border>
    <border>
      <left style="hair">
        <color indexed="9"/>
      </left>
      <right/>
      <top style="hair">
        <color indexed="9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 style="thin">
        <color indexed="64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auto="1"/>
      </bottom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64"/>
      </bottom>
      <diagonal/>
    </border>
    <border>
      <left/>
      <right style="thin">
        <color auto="1"/>
      </right>
      <top style="thin">
        <color indexed="22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64"/>
      </bottom>
      <diagonal/>
    </border>
    <border>
      <left/>
      <right style="hair">
        <color auto="1"/>
      </right>
      <top style="thin">
        <color indexed="22"/>
      </top>
      <bottom style="thin">
        <color indexed="64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9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auto="1"/>
      </bottom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64"/>
      </bottom>
      <diagonal/>
    </border>
    <border>
      <left/>
      <right style="thin">
        <color auto="1"/>
      </right>
      <top style="thin">
        <color indexed="22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64"/>
      </bottom>
      <diagonal/>
    </border>
    <border>
      <left/>
      <right style="hair">
        <color auto="1"/>
      </right>
      <top style="thin">
        <color indexed="22"/>
      </top>
      <bottom style="thin">
        <color indexed="64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indexed="9"/>
      </left>
      <right/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auto="1"/>
      </bottom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auto="1"/>
      </bottom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64"/>
      </bottom>
      <diagonal/>
    </border>
    <border>
      <left/>
      <right style="thin">
        <color auto="1"/>
      </right>
      <top style="thin">
        <color indexed="22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64"/>
      </bottom>
      <diagonal/>
    </border>
    <border>
      <left/>
      <right style="hair">
        <color auto="1"/>
      </right>
      <top style="thin">
        <color indexed="22"/>
      </top>
      <bottom style="thin">
        <color indexed="64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indexed="9"/>
      </left>
      <right/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auto="1"/>
      </bottom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64"/>
      </bottom>
      <diagonal/>
    </border>
    <border>
      <left/>
      <right style="thin">
        <color auto="1"/>
      </right>
      <top style="thin">
        <color indexed="22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64"/>
      </bottom>
      <diagonal/>
    </border>
    <border>
      <left/>
      <right style="hair">
        <color auto="1"/>
      </right>
      <top style="thin">
        <color indexed="22"/>
      </top>
      <bottom style="thin">
        <color indexed="64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indexed="9"/>
      </left>
      <right/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auto="1"/>
      </bottom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thin">
        <color auto="1"/>
      </bottom>
      <diagonal/>
    </border>
    <border>
      <left style="hair">
        <color indexed="9"/>
      </left>
      <right/>
      <top style="hair">
        <color indexed="9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64"/>
      </bottom>
      <diagonal/>
    </border>
    <border>
      <left/>
      <right style="thin">
        <color auto="1"/>
      </right>
      <top style="thin">
        <color indexed="22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64"/>
      </bottom>
      <diagonal/>
    </border>
    <border>
      <left/>
      <right style="hair">
        <color auto="1"/>
      </right>
      <top style="thin">
        <color indexed="22"/>
      </top>
      <bottom style="thin">
        <color indexed="64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auto="1"/>
      </bottom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64"/>
      </bottom>
      <diagonal/>
    </border>
    <border>
      <left/>
      <right style="thin">
        <color auto="1"/>
      </right>
      <top style="thin">
        <color indexed="22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64"/>
      </bottom>
      <diagonal/>
    </border>
    <border>
      <left/>
      <right style="hair">
        <color auto="1"/>
      </right>
      <top style="thin">
        <color indexed="22"/>
      </top>
      <bottom style="thin">
        <color indexed="64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9"/>
      </left>
      <right/>
      <top/>
      <bottom style="thin">
        <color auto="1"/>
      </bottom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auto="1"/>
      </bottom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64"/>
      </bottom>
      <diagonal/>
    </border>
    <border>
      <left/>
      <right style="thin">
        <color auto="1"/>
      </right>
      <top style="thin">
        <color indexed="22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64"/>
      </bottom>
      <diagonal/>
    </border>
    <border>
      <left/>
      <right style="hair">
        <color auto="1"/>
      </right>
      <top style="thin">
        <color indexed="22"/>
      </top>
      <bottom style="thin">
        <color indexed="64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indexed="9"/>
      </left>
      <right/>
      <top/>
      <bottom style="thin">
        <color auto="1"/>
      </bottom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auto="1"/>
      </bottom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thin">
        <color auto="1"/>
      </bottom>
      <diagonal/>
    </border>
    <border>
      <left style="hair">
        <color indexed="9"/>
      </left>
      <right/>
      <top style="hair">
        <color indexed="9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9"/>
      </left>
      <right/>
      <top/>
      <bottom style="thin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auto="1"/>
      </bottom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64"/>
      </bottom>
      <diagonal/>
    </border>
    <border>
      <left/>
      <right style="thin">
        <color auto="1"/>
      </right>
      <top style="thin">
        <color indexed="22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64"/>
      </bottom>
      <diagonal/>
    </border>
    <border>
      <left/>
      <right style="hair">
        <color auto="1"/>
      </right>
      <top style="thin">
        <color indexed="22"/>
      </top>
      <bottom style="thin">
        <color indexed="64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indexed="9"/>
      </left>
      <right/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auto="1"/>
      </bottom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64"/>
      </bottom>
      <diagonal/>
    </border>
    <border>
      <left/>
      <right style="thin">
        <color auto="1"/>
      </right>
      <top style="thin">
        <color indexed="22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64"/>
      </bottom>
      <diagonal/>
    </border>
    <border>
      <left/>
      <right style="hair">
        <color auto="1"/>
      </right>
      <top style="thin">
        <color indexed="22"/>
      </top>
      <bottom style="thin">
        <color indexed="64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10" fillId="17" borderId="119" applyNumberFormat="0" applyFont="0" applyAlignment="0" applyProtection="0"/>
    <xf numFmtId="0" fontId="11" fillId="3" borderId="1" applyNumberFormat="0" applyFont="0" applyAlignment="0" applyProtection="0"/>
  </cellStyleXfs>
  <cellXfs count="5043">
    <xf numFmtId="0" fontId="0" fillId="0" borderId="0" xfId="0"/>
    <xf numFmtId="1" fontId="2" fillId="4" borderId="0" xfId="0" applyNumberFormat="1" applyFont="1" applyFill="1"/>
    <xf numFmtId="0" fontId="4" fillId="0" borderId="2" xfId="0" applyFont="1" applyBorder="1"/>
    <xf numFmtId="0" fontId="4" fillId="0" borderId="0" xfId="0" applyFont="1"/>
    <xf numFmtId="1" fontId="5" fillId="0" borderId="0" xfId="0" applyNumberFormat="1" applyFont="1"/>
    <xf numFmtId="1" fontId="6" fillId="0" borderId="0" xfId="0" applyNumberFormat="1" applyFont="1" applyAlignment="1">
      <alignment horizontal="left"/>
    </xf>
    <xf numFmtId="1" fontId="7" fillId="5" borderId="0" xfId="0" applyNumberFormat="1" applyFont="1" applyFill="1" applyAlignment="1">
      <alignment horizontal="left" vertical="top"/>
    </xf>
    <xf numFmtId="1" fontId="7" fillId="5" borderId="0" xfId="0" applyNumberFormat="1" applyFont="1" applyFill="1" applyAlignment="1">
      <alignment vertical="top"/>
    </xf>
    <xf numFmtId="1" fontId="7" fillId="4" borderId="0" xfId="0" applyNumberFormat="1" applyFont="1" applyFill="1" applyAlignment="1">
      <alignment vertical="top"/>
    </xf>
    <xf numFmtId="1" fontId="5" fillId="4" borderId="0" xfId="0" applyNumberFormat="1" applyFont="1" applyFill="1"/>
    <xf numFmtId="1" fontId="5" fillId="5" borderId="0" xfId="0" applyNumberFormat="1" applyFont="1" applyFill="1"/>
    <xf numFmtId="1" fontId="8" fillId="0" borderId="14" xfId="0" applyNumberFormat="1" applyFont="1" applyBorder="1" applyAlignment="1">
      <alignment horizontal="center" vertical="center"/>
    </xf>
    <xf numFmtId="1" fontId="8" fillId="0" borderId="15" xfId="0" applyNumberFormat="1" applyFont="1" applyBorder="1" applyAlignment="1">
      <alignment horizontal="center" vertical="center"/>
    </xf>
    <xf numFmtId="1" fontId="8" fillId="0" borderId="12" xfId="0" applyNumberFormat="1" applyFont="1" applyBorder="1" applyAlignment="1">
      <alignment horizontal="center" vertical="center" wrapText="1"/>
    </xf>
    <xf numFmtId="1" fontId="8" fillId="0" borderId="14" xfId="0" applyNumberFormat="1" applyFont="1" applyBorder="1" applyAlignment="1">
      <alignment horizontal="center" vertical="center" wrapText="1"/>
    </xf>
    <xf numFmtId="1" fontId="8" fillId="0" borderId="7" xfId="0" applyNumberFormat="1" applyFont="1" applyBorder="1" applyAlignment="1">
      <alignment horizontal="center" vertical="center" wrapText="1"/>
    </xf>
    <xf numFmtId="1" fontId="8" fillId="0" borderId="20" xfId="0" applyNumberFormat="1" applyFont="1" applyBorder="1"/>
    <xf numFmtId="1" fontId="8" fillId="0" borderId="21" xfId="0" applyNumberFormat="1" applyFont="1" applyBorder="1"/>
    <xf numFmtId="1" fontId="8" fillId="0" borderId="22" xfId="0" applyNumberFormat="1" applyFont="1" applyBorder="1"/>
    <xf numFmtId="1" fontId="8" fillId="6" borderId="23" xfId="0" applyNumberFormat="1" applyFont="1" applyFill="1" applyBorder="1" applyProtection="1">
      <protection locked="0"/>
    </xf>
    <xf numFmtId="1" fontId="8" fillId="6" borderId="24" xfId="0" applyNumberFormat="1" applyFont="1" applyFill="1" applyBorder="1" applyProtection="1">
      <protection locked="0"/>
    </xf>
    <xf numFmtId="1" fontId="8" fillId="6" borderId="20" xfId="0" applyNumberFormat="1" applyFont="1" applyFill="1" applyBorder="1" applyProtection="1">
      <protection locked="0"/>
    </xf>
    <xf numFmtId="1" fontId="8" fillId="6" borderId="25" xfId="0" applyNumberFormat="1" applyFont="1" applyFill="1" applyBorder="1" applyProtection="1">
      <protection locked="0"/>
    </xf>
    <xf numFmtId="1" fontId="8" fillId="6" borderId="26" xfId="0" applyNumberFormat="1" applyFont="1" applyFill="1" applyBorder="1" applyProtection="1">
      <protection locked="0"/>
    </xf>
    <xf numFmtId="1" fontId="8" fillId="6" borderId="27" xfId="0" applyNumberFormat="1" applyFont="1" applyFill="1" applyBorder="1" applyProtection="1">
      <protection locked="0"/>
    </xf>
    <xf numFmtId="0" fontId="0" fillId="7" borderId="0" xfId="0" applyFill="1"/>
    <xf numFmtId="0" fontId="0" fillId="8" borderId="0" xfId="0" applyFill="1"/>
    <xf numFmtId="1" fontId="8" fillId="0" borderId="31" xfId="0" applyNumberFormat="1" applyFont="1" applyBorder="1"/>
    <xf numFmtId="1" fontId="8" fillId="0" borderId="32" xfId="0" applyNumberFormat="1" applyFont="1" applyBorder="1"/>
    <xf numFmtId="1" fontId="8" fillId="0" borderId="33" xfId="0" applyNumberFormat="1" applyFont="1" applyBorder="1"/>
    <xf numFmtId="1" fontId="8" fillId="6" borderId="31" xfId="0" applyNumberFormat="1" applyFont="1" applyFill="1" applyBorder="1" applyProtection="1">
      <protection locked="0"/>
    </xf>
    <xf numFmtId="1" fontId="8" fillId="6" borderId="30" xfId="0" applyNumberFormat="1" applyFont="1" applyFill="1" applyBorder="1" applyProtection="1">
      <protection locked="0"/>
    </xf>
    <xf numFmtId="1" fontId="8" fillId="6" borderId="33" xfId="0" applyNumberFormat="1" applyFont="1" applyFill="1" applyBorder="1" applyProtection="1">
      <protection locked="0"/>
    </xf>
    <xf numFmtId="1" fontId="8" fillId="6" borderId="34" xfId="0" applyNumberFormat="1" applyFont="1" applyFill="1" applyBorder="1" applyProtection="1">
      <protection locked="0"/>
    </xf>
    <xf numFmtId="1" fontId="8" fillId="6" borderId="35" xfId="0" applyNumberFormat="1" applyFont="1" applyFill="1" applyBorder="1" applyProtection="1">
      <protection locked="0"/>
    </xf>
    <xf numFmtId="1" fontId="8" fillId="0" borderId="39" xfId="0" applyNumberFormat="1" applyFont="1" applyBorder="1"/>
    <xf numFmtId="1" fontId="8" fillId="0" borderId="40" xfId="0" applyNumberFormat="1" applyFont="1" applyBorder="1"/>
    <xf numFmtId="1" fontId="8" fillId="0" borderId="41" xfId="0" applyNumberFormat="1" applyFont="1" applyBorder="1"/>
    <xf numFmtId="1" fontId="8" fillId="6" borderId="39" xfId="0" applyNumberFormat="1" applyFont="1" applyFill="1" applyBorder="1" applyProtection="1">
      <protection locked="0"/>
    </xf>
    <xf numFmtId="1" fontId="8" fillId="6" borderId="38" xfId="0" applyNumberFormat="1" applyFont="1" applyFill="1" applyBorder="1" applyProtection="1">
      <protection locked="0"/>
    </xf>
    <xf numFmtId="1" fontId="8" fillId="6" borderId="41" xfId="0" applyNumberFormat="1" applyFont="1" applyFill="1" applyBorder="1" applyProtection="1">
      <protection locked="0"/>
    </xf>
    <xf numFmtId="1" fontId="8" fillId="6" borderId="42" xfId="0" applyNumberFormat="1" applyFont="1" applyFill="1" applyBorder="1" applyProtection="1">
      <protection locked="0"/>
    </xf>
    <xf numFmtId="1" fontId="8" fillId="6" borderId="43" xfId="0" applyNumberFormat="1" applyFont="1" applyFill="1" applyBorder="1" applyProtection="1">
      <protection locked="0"/>
    </xf>
    <xf numFmtId="1" fontId="6" fillId="0" borderId="0" xfId="0" applyNumberFormat="1" applyFont="1"/>
    <xf numFmtId="1" fontId="7" fillId="4" borderId="0" xfId="0" applyNumberFormat="1" applyFont="1" applyFill="1" applyAlignment="1">
      <alignment horizontal="left" vertical="top"/>
    </xf>
    <xf numFmtId="1" fontId="7" fillId="4" borderId="6" xfId="0" applyNumberFormat="1" applyFont="1" applyFill="1" applyBorder="1" applyAlignment="1">
      <alignment vertical="top"/>
    </xf>
    <xf numFmtId="1" fontId="7" fillId="0" borderId="0" xfId="0" applyNumberFormat="1" applyFont="1"/>
    <xf numFmtId="1" fontId="8" fillId="0" borderId="15" xfId="0" applyNumberFormat="1" applyFont="1" applyBorder="1" applyAlignment="1">
      <alignment horizontal="center" vertical="center" wrapText="1"/>
    </xf>
    <xf numFmtId="1" fontId="8" fillId="0" borderId="9" xfId="0" applyNumberFormat="1" applyFont="1" applyBorder="1" applyAlignment="1">
      <alignment horizontal="center" vertical="center" wrapText="1"/>
    </xf>
    <xf numFmtId="1" fontId="8" fillId="0" borderId="47" xfId="0" applyNumberFormat="1" applyFont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6" borderId="22" xfId="0" applyNumberFormat="1" applyFont="1" applyFill="1" applyBorder="1" applyProtection="1">
      <protection locked="0"/>
    </xf>
    <xf numFmtId="1" fontId="8" fillId="6" borderId="19" xfId="0" applyNumberFormat="1" applyFont="1" applyFill="1" applyBorder="1" applyProtection="1">
      <protection locked="0"/>
    </xf>
    <xf numFmtId="1" fontId="8" fillId="6" borderId="21" xfId="0" applyNumberFormat="1" applyFont="1" applyFill="1" applyBorder="1" applyProtection="1">
      <protection locked="0"/>
    </xf>
    <xf numFmtId="1" fontId="8" fillId="6" borderId="49" xfId="0" applyNumberFormat="1" applyFont="1" applyFill="1" applyBorder="1" applyProtection="1">
      <protection locked="0"/>
    </xf>
    <xf numFmtId="1" fontId="8" fillId="6" borderId="50" xfId="0" applyNumberFormat="1" applyFont="1" applyFill="1" applyBorder="1" applyProtection="1">
      <protection locked="0"/>
    </xf>
    <xf numFmtId="1" fontId="8" fillId="9" borderId="31" xfId="0" applyNumberFormat="1" applyFont="1" applyFill="1" applyBorder="1"/>
    <xf numFmtId="1" fontId="8" fillId="9" borderId="33" xfId="0" applyNumberFormat="1" applyFont="1" applyFill="1" applyBorder="1"/>
    <xf numFmtId="1" fontId="8" fillId="9" borderId="30" xfId="0" applyNumberFormat="1" applyFont="1" applyFill="1" applyBorder="1"/>
    <xf numFmtId="1" fontId="8" fillId="6" borderId="32" xfId="0" applyNumberFormat="1" applyFont="1" applyFill="1" applyBorder="1" applyProtection="1">
      <protection locked="0"/>
    </xf>
    <xf numFmtId="1" fontId="8" fillId="4" borderId="31" xfId="0" applyNumberFormat="1" applyFont="1" applyFill="1" applyBorder="1"/>
    <xf numFmtId="1" fontId="8" fillId="6" borderId="40" xfId="0" applyNumberFormat="1" applyFont="1" applyFill="1" applyBorder="1" applyProtection="1">
      <protection locked="0"/>
    </xf>
    <xf numFmtId="1" fontId="8" fillId="6" borderId="9" xfId="0" applyNumberFormat="1" applyFont="1" applyFill="1" applyBorder="1" applyProtection="1">
      <protection locked="0"/>
    </xf>
    <xf numFmtId="1" fontId="8" fillId="0" borderId="14" xfId="0" applyNumberFormat="1" applyFont="1" applyBorder="1"/>
    <xf numFmtId="1" fontId="8" fillId="0" borderId="15" xfId="0" applyNumberFormat="1" applyFont="1" applyBorder="1"/>
    <xf numFmtId="1" fontId="8" fillId="0" borderId="12" xfId="0" applyNumberFormat="1" applyFont="1" applyBorder="1"/>
    <xf numFmtId="1" fontId="8" fillId="0" borderId="6" xfId="0" applyNumberFormat="1" applyFont="1" applyBorder="1"/>
    <xf numFmtId="1" fontId="8" fillId="0" borderId="7" xfId="0" applyNumberFormat="1" applyFont="1" applyBorder="1"/>
    <xf numFmtId="1" fontId="8" fillId="0" borderId="45" xfId="0" applyNumberFormat="1" applyFont="1" applyBorder="1"/>
    <xf numFmtId="1" fontId="7" fillId="0" borderId="0" xfId="0" applyNumberFormat="1" applyFont="1" applyAlignment="1">
      <alignment horizontal="left"/>
    </xf>
    <xf numFmtId="1" fontId="8" fillId="0" borderId="0" xfId="0" applyNumberFormat="1" applyFont="1" applyAlignment="1">
      <alignment vertical="top" wrapText="1"/>
    </xf>
    <xf numFmtId="1" fontId="8" fillId="0" borderId="57" xfId="0" applyNumberFormat="1" applyFont="1" applyBorder="1" applyAlignment="1">
      <alignment horizontal="center" vertical="center"/>
    </xf>
    <xf numFmtId="1" fontId="8" fillId="0" borderId="12" xfId="0" applyNumberFormat="1" applyFont="1" applyBorder="1" applyAlignment="1">
      <alignment horizontal="center" vertical="center"/>
    </xf>
    <xf numFmtId="1" fontId="8" fillId="0" borderId="5" xfId="0" applyNumberFormat="1" applyFont="1" applyBorder="1" applyAlignment="1">
      <alignment horizontal="center" vertical="center" wrapText="1"/>
    </xf>
    <xf numFmtId="1" fontId="8" fillId="0" borderId="20" xfId="0" applyNumberFormat="1" applyFont="1" applyBorder="1" applyAlignment="1">
      <alignment horizontal="right" vertical="center" wrapText="1"/>
    </xf>
    <xf numFmtId="1" fontId="8" fillId="0" borderId="48" xfId="0" applyNumberFormat="1" applyFont="1" applyBorder="1" applyAlignment="1">
      <alignment horizontal="right" vertical="center" wrapText="1"/>
    </xf>
    <xf numFmtId="1" fontId="8" fillId="0" borderId="19" xfId="0" applyNumberFormat="1" applyFont="1" applyBorder="1" applyAlignment="1">
      <alignment horizontal="right" vertical="center" wrapText="1"/>
    </xf>
    <xf numFmtId="1" fontId="8" fillId="9" borderId="31" xfId="0" applyNumberFormat="1" applyFont="1" applyFill="1" applyBorder="1" applyAlignment="1">
      <alignment horizontal="right"/>
    </xf>
    <xf numFmtId="1" fontId="8" fillId="9" borderId="30" xfId="0" applyNumberFormat="1" applyFont="1" applyFill="1" applyBorder="1" applyAlignment="1">
      <alignment horizontal="right"/>
    </xf>
    <xf numFmtId="1" fontId="8" fillId="6" borderId="2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9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23" xfId="0" applyNumberFormat="1" applyFont="1" applyBorder="1" applyAlignment="1">
      <alignment horizontal="right" vertical="center" wrapText="1"/>
    </xf>
    <xf numFmtId="1" fontId="8" fillId="0" borderId="61" xfId="0" applyNumberFormat="1" applyFont="1" applyBorder="1" applyAlignment="1">
      <alignment horizontal="right" vertical="center" wrapText="1"/>
    </xf>
    <xf numFmtId="1" fontId="8" fillId="0" borderId="24" xfId="0" applyNumberFormat="1" applyFont="1" applyBorder="1" applyAlignment="1">
      <alignment horizontal="right" vertical="center" wrapText="1"/>
    </xf>
    <xf numFmtId="1" fontId="8" fillId="6" borderId="2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5" xfId="0" applyNumberFormat="1" applyFont="1" applyFill="1" applyBorder="1" applyAlignment="1" applyProtection="1">
      <alignment horizontal="right" vertical="center" wrapText="1"/>
      <protection locked="0"/>
    </xf>
    <xf numFmtId="1" fontId="8" fillId="9" borderId="33" xfId="0" applyNumberFormat="1" applyFont="1" applyFill="1" applyBorder="1" applyAlignment="1">
      <alignment horizontal="right"/>
    </xf>
    <xf numFmtId="1" fontId="8" fillId="9" borderId="32" xfId="0" applyNumberFormat="1" applyFont="1" applyFill="1" applyBorder="1" applyAlignment="1">
      <alignment horizontal="right"/>
    </xf>
    <xf numFmtId="1" fontId="8" fillId="9" borderId="29" xfId="0" applyNumberFormat="1" applyFont="1" applyFill="1" applyBorder="1" applyAlignment="1">
      <alignment horizontal="right"/>
    </xf>
    <xf numFmtId="1" fontId="8" fillId="9" borderId="34" xfId="0" applyNumberFormat="1" applyFont="1" applyFill="1" applyBorder="1" applyAlignment="1">
      <alignment horizontal="right"/>
    </xf>
    <xf numFmtId="1" fontId="8" fillId="6" borderId="27" xfId="0" applyNumberFormat="1" applyFont="1" applyFill="1" applyBorder="1" applyAlignment="1" applyProtection="1">
      <alignment horizontal="right" vertical="center" wrapText="1"/>
      <protection locked="0"/>
    </xf>
    <xf numFmtId="1" fontId="8" fillId="9" borderId="63" xfId="0" applyNumberFormat="1" applyFont="1" applyFill="1" applyBorder="1" applyAlignment="1">
      <alignment horizontal="right"/>
    </xf>
    <xf numFmtId="1" fontId="8" fillId="0" borderId="31" xfId="0" applyNumberFormat="1" applyFont="1" applyBorder="1" applyAlignment="1">
      <alignment horizontal="right" vertical="center" wrapText="1"/>
    </xf>
    <xf numFmtId="1" fontId="8" fillId="0" borderId="51" xfId="0" applyNumberFormat="1" applyFont="1" applyBorder="1" applyAlignment="1">
      <alignment horizontal="right" vertical="center" wrapText="1"/>
    </xf>
    <xf numFmtId="1" fontId="8" fillId="0" borderId="30" xfId="0" applyNumberFormat="1" applyFont="1" applyBorder="1" applyAlignment="1">
      <alignment horizontal="right" vertical="center" wrapText="1"/>
    </xf>
    <xf numFmtId="1" fontId="8" fillId="0" borderId="64" xfId="0" applyNumberFormat="1" applyFont="1" applyBorder="1" applyAlignment="1">
      <alignment horizontal="right" vertical="center" wrapText="1"/>
    </xf>
    <xf numFmtId="1" fontId="8" fillId="0" borderId="65" xfId="0" applyNumberFormat="1" applyFont="1" applyBorder="1" applyAlignment="1">
      <alignment horizontal="right" vertical="center" wrapText="1"/>
    </xf>
    <xf numFmtId="1" fontId="8" fillId="0" borderId="66" xfId="0" applyNumberFormat="1" applyFont="1" applyBorder="1" applyAlignment="1">
      <alignment horizontal="right" vertical="center" wrapText="1"/>
    </xf>
    <xf numFmtId="1" fontId="8" fillId="9" borderId="64" xfId="0" applyNumberFormat="1" applyFont="1" applyFill="1" applyBorder="1" applyAlignment="1">
      <alignment horizontal="right"/>
    </xf>
    <xf numFmtId="1" fontId="8" fillId="9" borderId="66" xfId="0" applyNumberFormat="1" applyFont="1" applyFill="1" applyBorder="1" applyAlignment="1">
      <alignment horizontal="right"/>
    </xf>
    <xf numFmtId="1" fontId="8" fillId="6" borderId="67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8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38" xfId="0" applyNumberFormat="1" applyFont="1" applyFill="1" applyBorder="1" applyAlignment="1" applyProtection="1">
      <alignment horizontal="right" vertical="center" wrapText="1"/>
      <protection locked="0"/>
    </xf>
    <xf numFmtId="1" fontId="8" fillId="9" borderId="38" xfId="0" applyNumberFormat="1" applyFont="1" applyFill="1" applyBorder="1" applyAlignment="1">
      <alignment horizontal="right"/>
    </xf>
    <xf numFmtId="1" fontId="8" fillId="0" borderId="14" xfId="0" applyNumberFormat="1" applyFont="1" applyBorder="1" applyAlignment="1">
      <alignment horizontal="right" vertical="center" wrapText="1"/>
    </xf>
    <xf numFmtId="1" fontId="8" fillId="0" borderId="57" xfId="0" applyNumberFormat="1" applyFont="1" applyBorder="1" applyAlignment="1">
      <alignment horizontal="right" vertical="center"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1" fontId="8" fillId="0" borderId="70" xfId="0" applyNumberFormat="1" applyFont="1" applyBorder="1" applyAlignment="1">
      <alignment horizontal="right" vertical="center" wrapText="1"/>
    </xf>
    <xf numFmtId="1" fontId="8" fillId="0" borderId="45" xfId="0" applyNumberFormat="1" applyFont="1" applyBorder="1" applyAlignment="1">
      <alignment horizontal="right" vertical="center" wrapText="1"/>
    </xf>
    <xf numFmtId="1" fontId="8" fillId="4" borderId="27" xfId="0" applyNumberFormat="1" applyFont="1" applyFill="1" applyBorder="1" applyAlignment="1">
      <alignment horizontal="center" vertical="center" wrapText="1"/>
    </xf>
    <xf numFmtId="1" fontId="8" fillId="4" borderId="23" xfId="0" applyNumberFormat="1" applyFont="1" applyFill="1" applyBorder="1" applyAlignment="1">
      <alignment horizontal="right" vertical="center" wrapText="1"/>
    </xf>
    <xf numFmtId="1" fontId="8" fillId="4" borderId="61" xfId="0" applyNumberFormat="1" applyFont="1" applyFill="1" applyBorder="1" applyAlignment="1">
      <alignment horizontal="right" vertical="center" wrapText="1"/>
    </xf>
    <xf numFmtId="1" fontId="8" fillId="6" borderId="7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5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35" xfId="0" applyNumberFormat="1" applyFont="1" applyBorder="1" applyAlignment="1">
      <alignment horizontal="center" vertical="center" wrapText="1"/>
    </xf>
    <xf numFmtId="1" fontId="8" fillId="0" borderId="76" xfId="0" applyNumberFormat="1" applyFont="1" applyBorder="1" applyAlignment="1">
      <alignment horizontal="center" vertical="center" wrapText="1"/>
    </xf>
    <xf numFmtId="1" fontId="8" fillId="6" borderId="6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7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8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9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8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8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6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39" xfId="0" applyNumberFormat="1" applyFont="1" applyBorder="1" applyAlignment="1">
      <alignment horizontal="right" vertical="center" wrapText="1"/>
    </xf>
    <xf numFmtId="1" fontId="8" fillId="4" borderId="82" xfId="0" applyNumberFormat="1" applyFont="1" applyFill="1" applyBorder="1" applyAlignment="1">
      <alignment horizontal="right" vertical="center" wrapText="1"/>
    </xf>
    <xf numFmtId="1" fontId="8" fillId="0" borderId="38" xfId="0" applyNumberFormat="1" applyFont="1" applyBorder="1" applyAlignment="1">
      <alignment horizontal="right" vertical="center" wrapText="1"/>
    </xf>
    <xf numFmtId="1" fontId="8" fillId="6" borderId="37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27" xfId="0" applyNumberFormat="1" applyFont="1" applyBorder="1" applyAlignment="1">
      <alignment horizontal="center" vertical="center" wrapText="1"/>
    </xf>
    <xf numFmtId="1" fontId="8" fillId="4" borderId="48" xfId="0" applyNumberFormat="1" applyFont="1" applyFill="1" applyBorder="1" applyAlignment="1">
      <alignment horizontal="right" vertical="center" wrapText="1"/>
    </xf>
    <xf numFmtId="1" fontId="8" fillId="0" borderId="22" xfId="0" applyNumberFormat="1" applyFont="1" applyBorder="1" applyAlignment="1">
      <alignment horizontal="right" vertical="center" wrapText="1"/>
    </xf>
    <xf numFmtId="1" fontId="8" fillId="4" borderId="51" xfId="0" applyNumberFormat="1" applyFont="1" applyFill="1" applyBorder="1" applyAlignment="1">
      <alignment horizontal="right" vertical="center" wrapText="1"/>
    </xf>
    <xf numFmtId="1" fontId="8" fillId="0" borderId="33" xfId="0" applyNumberFormat="1" applyFont="1" applyBorder="1" applyAlignment="1">
      <alignment horizontal="right" vertical="center" wrapText="1"/>
    </xf>
    <xf numFmtId="1" fontId="8" fillId="0" borderId="43" xfId="0" applyNumberFormat="1" applyFont="1" applyBorder="1" applyAlignment="1">
      <alignment horizontal="center" vertical="center" wrapText="1"/>
    </xf>
    <xf numFmtId="1" fontId="8" fillId="0" borderId="41" xfId="0" applyNumberFormat="1" applyFont="1" applyBorder="1" applyAlignment="1">
      <alignment horizontal="right" vertical="center" wrapText="1"/>
    </xf>
    <xf numFmtId="1" fontId="8" fillId="0" borderId="71" xfId="0" applyNumberFormat="1" applyFont="1" applyBorder="1" applyAlignment="1">
      <alignment horizontal="right" vertical="center" wrapText="1"/>
    </xf>
    <xf numFmtId="0" fontId="4" fillId="10" borderId="20" xfId="0" applyFont="1" applyFill="1" applyBorder="1" applyAlignment="1">
      <alignment horizontal="right"/>
    </xf>
    <xf numFmtId="0" fontId="4" fillId="10" borderId="22" xfId="0" applyFont="1" applyFill="1" applyBorder="1" applyAlignment="1">
      <alignment horizontal="right"/>
    </xf>
    <xf numFmtId="0" fontId="4" fillId="10" borderId="21" xfId="0" applyFont="1" applyFill="1" applyBorder="1" applyAlignment="1">
      <alignment horizontal="right"/>
    </xf>
    <xf numFmtId="1" fontId="8" fillId="11" borderId="64" xfId="0" applyNumberFormat="1" applyFont="1" applyFill="1" applyBorder="1" applyAlignment="1">
      <alignment horizontal="right" vertical="center" wrapText="1"/>
    </xf>
    <xf numFmtId="1" fontId="8" fillId="11" borderId="78" xfId="0" applyNumberFormat="1" applyFont="1" applyFill="1" applyBorder="1" applyAlignment="1">
      <alignment horizontal="right" vertical="center" wrapText="1"/>
    </xf>
    <xf numFmtId="1" fontId="8" fillId="6" borderId="8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8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" xfId="0" applyNumberFormat="1" applyFont="1" applyFill="1" applyBorder="1" applyAlignment="1" applyProtection="1">
      <alignment horizontal="right" vertical="center" wrapText="1"/>
      <protection locked="0"/>
    </xf>
    <xf numFmtId="0" fontId="4" fillId="10" borderId="31" xfId="0" applyFont="1" applyFill="1" applyBorder="1" applyAlignment="1">
      <alignment horizontal="right"/>
    </xf>
    <xf numFmtId="0" fontId="4" fillId="10" borderId="33" xfId="0" applyFont="1" applyFill="1" applyBorder="1" applyAlignment="1">
      <alignment horizontal="right"/>
    </xf>
    <xf numFmtId="1" fontId="8" fillId="0" borderId="45" xfId="0" applyNumberFormat="1" applyFont="1" applyBorder="1" applyAlignment="1">
      <alignment horizontal="center" vertical="center" wrapText="1"/>
    </xf>
    <xf numFmtId="1" fontId="8" fillId="0" borderId="72" xfId="0" applyNumberFormat="1" applyFont="1" applyBorder="1" applyAlignment="1">
      <alignment horizontal="right" vertical="center" wrapText="1"/>
    </xf>
    <xf numFmtId="1" fontId="7" fillId="0" borderId="0" xfId="0" applyNumberFormat="1" applyFont="1" applyAlignment="1">
      <alignment horizontal="left" vertical="center" wrapText="1"/>
    </xf>
    <xf numFmtId="1" fontId="7" fillId="0" borderId="0" xfId="0" applyNumberFormat="1" applyFont="1" applyAlignment="1">
      <alignment horizontal="right"/>
    </xf>
    <xf numFmtId="1" fontId="8" fillId="0" borderId="8" xfId="0" applyNumberFormat="1" applyFont="1" applyBorder="1" applyAlignment="1">
      <alignment horizontal="center" vertical="center"/>
    </xf>
    <xf numFmtId="1" fontId="8" fillId="0" borderId="8" xfId="0" applyNumberFormat="1" applyFont="1" applyBorder="1" applyAlignment="1">
      <alignment horizontal="center" vertical="center" wrapText="1"/>
    </xf>
    <xf numFmtId="1" fontId="8" fillId="12" borderId="45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27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35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50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76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50" xfId="0" applyNumberFormat="1" applyFont="1" applyFill="1" applyBorder="1" applyAlignment="1" applyProtection="1">
      <alignment horizontal="right" vertical="center"/>
      <protection locked="0"/>
    </xf>
    <xf numFmtId="1" fontId="8" fillId="12" borderId="50" xfId="0" applyNumberFormat="1" applyFont="1" applyFill="1" applyBorder="1" applyAlignment="1" applyProtection="1">
      <alignment horizontal="right" vertical="top" wrapText="1"/>
      <protection locked="0"/>
    </xf>
    <xf numFmtId="1" fontId="8" fillId="12" borderId="35" xfId="0" applyNumberFormat="1" applyFont="1" applyFill="1" applyBorder="1" applyAlignment="1" applyProtection="1">
      <alignment horizontal="right" vertical="center"/>
      <protection locked="0"/>
    </xf>
    <xf numFmtId="1" fontId="8" fillId="12" borderId="35" xfId="0" applyNumberFormat="1" applyFont="1" applyFill="1" applyBorder="1" applyAlignment="1" applyProtection="1">
      <alignment horizontal="right" vertical="top" wrapText="1"/>
      <protection locked="0"/>
    </xf>
    <xf numFmtId="1" fontId="8" fillId="12" borderId="43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43" xfId="0" applyNumberFormat="1" applyFont="1" applyFill="1" applyBorder="1" applyAlignment="1" applyProtection="1">
      <alignment horizontal="right" vertical="center"/>
      <protection locked="0"/>
    </xf>
    <xf numFmtId="1" fontId="8" fillId="12" borderId="43" xfId="0" applyNumberFormat="1" applyFont="1" applyFill="1" applyBorder="1" applyAlignment="1" applyProtection="1">
      <alignment horizontal="right" vertical="top" wrapText="1"/>
      <protection locked="0"/>
    </xf>
    <xf numFmtId="1" fontId="8" fillId="0" borderId="45" xfId="0" applyNumberFormat="1" applyFont="1" applyBorder="1" applyAlignment="1">
      <alignment horizontal="center" vertical="center"/>
    </xf>
    <xf numFmtId="1" fontId="8" fillId="0" borderId="71" xfId="0" applyNumberFormat="1" applyFont="1" applyBorder="1" applyAlignment="1">
      <alignment horizontal="center" vertical="center"/>
    </xf>
    <xf numFmtId="1" fontId="8" fillId="0" borderId="52" xfId="0" applyNumberFormat="1" applyFont="1" applyBorder="1"/>
    <xf numFmtId="1" fontId="8" fillId="0" borderId="43" xfId="0" applyNumberFormat="1" applyFont="1" applyBorder="1"/>
    <xf numFmtId="1" fontId="7" fillId="5" borderId="0" xfId="0" applyNumberFormat="1" applyFont="1" applyFill="1" applyAlignment="1">
      <alignment horizontal="left"/>
    </xf>
    <xf numFmtId="1" fontId="8" fillId="0" borderId="20" xfId="0" applyNumberFormat="1" applyFont="1" applyBorder="1" applyAlignment="1">
      <alignment horizontal="right" wrapText="1"/>
    </xf>
    <xf numFmtId="1" fontId="8" fillId="0" borderId="31" xfId="0" applyNumberFormat="1" applyFont="1" applyBorder="1" applyAlignment="1">
      <alignment horizontal="right" wrapText="1"/>
    </xf>
    <xf numFmtId="1" fontId="8" fillId="6" borderId="86" xfId="0" applyNumberFormat="1" applyFont="1" applyFill="1" applyBorder="1" applyProtection="1">
      <protection locked="0"/>
    </xf>
    <xf numFmtId="1" fontId="8" fillId="11" borderId="31" xfId="0" applyNumberFormat="1" applyFont="1" applyFill="1" applyBorder="1"/>
    <xf numFmtId="1" fontId="8" fillId="11" borderId="33" xfId="0" applyNumberFormat="1" applyFont="1" applyFill="1" applyBorder="1"/>
    <xf numFmtId="1" fontId="8" fillId="11" borderId="28" xfId="0" applyNumberFormat="1" applyFont="1" applyFill="1" applyBorder="1"/>
    <xf numFmtId="1" fontId="8" fillId="11" borderId="32" xfId="0" applyNumberFormat="1" applyFont="1" applyFill="1" applyBorder="1"/>
    <xf numFmtId="0" fontId="0" fillId="13" borderId="0" xfId="0" applyFill="1"/>
    <xf numFmtId="1" fontId="8" fillId="9" borderId="28" xfId="0" applyNumberFormat="1" applyFont="1" applyFill="1" applyBorder="1"/>
    <xf numFmtId="1" fontId="8" fillId="9" borderId="32" xfId="0" applyNumberFormat="1" applyFont="1" applyFill="1" applyBorder="1"/>
    <xf numFmtId="1" fontId="8" fillId="6" borderId="64" xfId="0" applyNumberFormat="1" applyFont="1" applyFill="1" applyBorder="1" applyProtection="1">
      <protection locked="0"/>
    </xf>
    <xf numFmtId="1" fontId="8" fillId="6" borderId="78" xfId="0" applyNumberFormat="1" applyFont="1" applyFill="1" applyBorder="1" applyProtection="1">
      <protection locked="0"/>
    </xf>
    <xf numFmtId="1" fontId="8" fillId="6" borderId="68" xfId="0" applyNumberFormat="1" applyFont="1" applyFill="1" applyBorder="1" applyProtection="1">
      <protection locked="0"/>
    </xf>
    <xf numFmtId="1" fontId="8" fillId="6" borderId="66" xfId="0" applyNumberFormat="1" applyFont="1" applyFill="1" applyBorder="1" applyProtection="1">
      <protection locked="0"/>
    </xf>
    <xf numFmtId="1" fontId="8" fillId="6" borderId="76" xfId="0" applyNumberFormat="1" applyFont="1" applyFill="1" applyBorder="1" applyProtection="1">
      <protection locked="0"/>
    </xf>
    <xf numFmtId="1" fontId="8" fillId="0" borderId="39" xfId="0" applyNumberFormat="1" applyFont="1" applyBorder="1" applyAlignment="1">
      <alignment horizontal="right" wrapText="1"/>
    </xf>
    <xf numFmtId="1" fontId="8" fillId="12" borderId="87" xfId="0" applyNumberFormat="1" applyFont="1" applyFill="1" applyBorder="1" applyProtection="1">
      <protection locked="0"/>
    </xf>
    <xf numFmtId="1" fontId="8" fillId="12" borderId="85" xfId="0" applyNumberFormat="1" applyFont="1" applyFill="1" applyBorder="1" applyProtection="1">
      <protection locked="0"/>
    </xf>
    <xf numFmtId="1" fontId="8" fillId="6" borderId="87" xfId="0" applyNumberFormat="1" applyFont="1" applyFill="1" applyBorder="1" applyProtection="1">
      <protection locked="0"/>
    </xf>
    <xf numFmtId="1" fontId="8" fillId="0" borderId="14" xfId="0" applyNumberFormat="1" applyFont="1" applyBorder="1" applyAlignment="1">
      <alignment horizontal="right" wrapText="1"/>
    </xf>
    <xf numFmtId="1" fontId="8" fillId="0" borderId="71" xfId="0" applyNumberFormat="1" applyFont="1" applyBorder="1"/>
    <xf numFmtId="1" fontId="8" fillId="0" borderId="12" xfId="0" applyNumberFormat="1" applyFont="1" applyBorder="1" applyAlignment="1">
      <alignment horizontal="right" wrapText="1"/>
    </xf>
    <xf numFmtId="1" fontId="8" fillId="0" borderId="6" xfId="0" applyNumberFormat="1" applyFont="1" applyBorder="1" applyAlignment="1">
      <alignment horizontal="right" wrapText="1"/>
    </xf>
    <xf numFmtId="1" fontId="8" fillId="0" borderId="5" xfId="0" applyNumberFormat="1" applyFont="1" applyBorder="1" applyAlignment="1">
      <alignment horizontal="right"/>
    </xf>
    <xf numFmtId="1" fontId="8" fillId="0" borderId="12" xfId="0" applyNumberFormat="1" applyFont="1" applyBorder="1" applyAlignment="1">
      <alignment horizontal="right"/>
    </xf>
    <xf numFmtId="1" fontId="8" fillId="0" borderId="6" xfId="0" applyNumberFormat="1" applyFont="1" applyBorder="1" applyAlignment="1">
      <alignment horizontal="right"/>
    </xf>
    <xf numFmtId="1" fontId="8" fillId="0" borderId="7" xfId="0" applyNumberFormat="1" applyFont="1" applyBorder="1" applyAlignment="1">
      <alignment horizontal="right"/>
    </xf>
    <xf numFmtId="1" fontId="8" fillId="0" borderId="72" xfId="0" applyNumberFormat="1" applyFont="1" applyBorder="1" applyAlignment="1">
      <alignment horizontal="right"/>
    </xf>
    <xf numFmtId="1" fontId="8" fillId="0" borderId="45" xfId="0" applyNumberFormat="1" applyFont="1" applyBorder="1" applyAlignment="1">
      <alignment horizontal="right"/>
    </xf>
    <xf numFmtId="1" fontId="7" fillId="5" borderId="0" xfId="0" applyNumberFormat="1" applyFont="1" applyFill="1"/>
    <xf numFmtId="1" fontId="8" fillId="6" borderId="48" xfId="0" applyNumberFormat="1" applyFont="1" applyFill="1" applyBorder="1" applyProtection="1">
      <protection locked="0"/>
    </xf>
    <xf numFmtId="1" fontId="8" fillId="6" borderId="51" xfId="0" applyNumberFormat="1" applyFont="1" applyFill="1" applyBorder="1" applyProtection="1">
      <protection locked="0"/>
    </xf>
    <xf numFmtId="1" fontId="8" fillId="6" borderId="82" xfId="0" applyNumberFormat="1" applyFont="1" applyFill="1" applyBorder="1" applyProtection="1">
      <protection locked="0"/>
    </xf>
    <xf numFmtId="1" fontId="8" fillId="0" borderId="15" xfId="0" applyNumberFormat="1" applyFont="1" applyBorder="1" applyAlignment="1">
      <alignment horizontal="right" wrapText="1"/>
    </xf>
    <xf numFmtId="1" fontId="8" fillId="0" borderId="14" xfId="0" applyNumberFormat="1" applyFont="1" applyBorder="1" applyAlignment="1">
      <alignment horizontal="right"/>
    </xf>
    <xf numFmtId="1" fontId="8" fillId="0" borderId="15" xfId="0" applyNumberFormat="1" applyFont="1" applyBorder="1" applyAlignment="1">
      <alignment horizontal="right"/>
    </xf>
    <xf numFmtId="1" fontId="8" fillId="4" borderId="45" xfId="0" applyNumberFormat="1" applyFont="1" applyFill="1" applyBorder="1" applyAlignment="1">
      <alignment horizontal="right"/>
    </xf>
    <xf numFmtId="1" fontId="7" fillId="4" borderId="0" xfId="0" applyNumberFormat="1" applyFont="1" applyFill="1" applyAlignment="1">
      <alignment horizontal="left"/>
    </xf>
    <xf numFmtId="1" fontId="7" fillId="4" borderId="0" xfId="0" applyNumberFormat="1" applyFont="1" applyFill="1"/>
    <xf numFmtId="1" fontId="8" fillId="5" borderId="0" xfId="0" applyNumberFormat="1" applyFont="1" applyFill="1" applyAlignment="1">
      <alignment vertical="top" wrapText="1"/>
    </xf>
    <xf numFmtId="1" fontId="8" fillId="4" borderId="20" xfId="0" applyNumberFormat="1" applyFont="1" applyFill="1" applyBorder="1" applyAlignment="1">
      <alignment horizontal="right" wrapText="1"/>
    </xf>
    <xf numFmtId="1" fontId="8" fillId="11" borderId="48" xfId="0" applyNumberFormat="1" applyFont="1" applyFill="1" applyBorder="1" applyAlignment="1">
      <alignment horizontal="right" wrapText="1"/>
    </xf>
    <xf numFmtId="1" fontId="8" fillId="4" borderId="19" xfId="0" applyNumberFormat="1" applyFont="1" applyFill="1" applyBorder="1" applyAlignment="1">
      <alignment horizontal="right"/>
    </xf>
    <xf numFmtId="1" fontId="8" fillId="9" borderId="21" xfId="0" applyNumberFormat="1" applyFont="1" applyFill="1" applyBorder="1"/>
    <xf numFmtId="1" fontId="8" fillId="9" borderId="48" xfId="0" applyNumberFormat="1" applyFont="1" applyFill="1" applyBorder="1"/>
    <xf numFmtId="1" fontId="8" fillId="11" borderId="48" xfId="0" applyNumberFormat="1" applyFont="1" applyFill="1" applyBorder="1"/>
    <xf numFmtId="1" fontId="8" fillId="11" borderId="20" xfId="0" applyNumberFormat="1" applyFont="1" applyFill="1" applyBorder="1"/>
    <xf numFmtId="1" fontId="8" fillId="6" borderId="60" xfId="0" applyNumberFormat="1" applyFont="1" applyFill="1" applyBorder="1" applyProtection="1">
      <protection locked="0"/>
    </xf>
    <xf numFmtId="1" fontId="8" fillId="11" borderId="50" xfId="0" applyNumberFormat="1" applyFont="1" applyFill="1" applyBorder="1"/>
    <xf numFmtId="1" fontId="8" fillId="11" borderId="0" xfId="0" applyNumberFormat="1" applyFont="1" applyFill="1"/>
    <xf numFmtId="1" fontId="8" fillId="4" borderId="31" xfId="0" applyNumberFormat="1" applyFont="1" applyFill="1" applyBorder="1" applyAlignment="1">
      <alignment horizontal="right" wrapText="1"/>
    </xf>
    <xf numFmtId="1" fontId="8" fillId="11" borderId="51" xfId="0" applyNumberFormat="1" applyFont="1" applyFill="1" applyBorder="1" applyAlignment="1">
      <alignment horizontal="right" wrapText="1"/>
    </xf>
    <xf numFmtId="1" fontId="8" fillId="4" borderId="30" xfId="0" applyNumberFormat="1" applyFont="1" applyFill="1" applyBorder="1" applyAlignment="1">
      <alignment horizontal="right"/>
    </xf>
    <xf numFmtId="1" fontId="8" fillId="9" borderId="51" xfId="0" applyNumberFormat="1" applyFont="1" applyFill="1" applyBorder="1"/>
    <xf numFmtId="1" fontId="8" fillId="11" borderId="51" xfId="0" applyNumberFormat="1" applyFont="1" applyFill="1" applyBorder="1"/>
    <xf numFmtId="1" fontId="8" fillId="6" borderId="75" xfId="0" applyNumberFormat="1" applyFont="1" applyFill="1" applyBorder="1" applyProtection="1">
      <protection locked="0"/>
    </xf>
    <xf numFmtId="1" fontId="8" fillId="11" borderId="27" xfId="0" applyNumberFormat="1" applyFont="1" applyFill="1" applyBorder="1"/>
    <xf numFmtId="1" fontId="8" fillId="6" borderId="85" xfId="0" applyNumberFormat="1" applyFont="1" applyFill="1" applyBorder="1" applyProtection="1">
      <protection locked="0"/>
    </xf>
    <xf numFmtId="1" fontId="8" fillId="6" borderId="63" xfId="0" applyNumberFormat="1" applyFont="1" applyFill="1" applyBorder="1" applyProtection="1">
      <protection locked="0"/>
    </xf>
    <xf numFmtId="1" fontId="8" fillId="11" borderId="13" xfId="0" applyNumberFormat="1" applyFont="1" applyFill="1" applyBorder="1"/>
    <xf numFmtId="1" fontId="8" fillId="6" borderId="13" xfId="0" applyNumberFormat="1" applyFont="1" applyFill="1" applyBorder="1" applyProtection="1">
      <protection locked="0"/>
    </xf>
    <xf numFmtId="1" fontId="8" fillId="4" borderId="39" xfId="0" applyNumberFormat="1" applyFont="1" applyFill="1" applyBorder="1" applyAlignment="1">
      <alignment horizontal="right" wrapText="1"/>
    </xf>
    <xf numFmtId="1" fontId="8" fillId="4" borderId="66" xfId="0" applyNumberFormat="1" applyFont="1" applyFill="1" applyBorder="1" applyAlignment="1">
      <alignment horizontal="right"/>
    </xf>
    <xf numFmtId="1" fontId="8" fillId="6" borderId="69" xfId="0" applyNumberFormat="1" applyFont="1" applyFill="1" applyBorder="1" applyProtection="1">
      <protection locked="0"/>
    </xf>
    <xf numFmtId="1" fontId="8" fillId="11" borderId="16" xfId="0" applyNumberFormat="1" applyFont="1" applyFill="1" applyBorder="1"/>
    <xf numFmtId="1" fontId="8" fillId="4" borderId="88" xfId="0" applyNumberFormat="1" applyFont="1" applyFill="1" applyBorder="1" applyAlignment="1">
      <alignment horizontal="right" wrapText="1"/>
    </xf>
    <xf numFmtId="1" fontId="8" fillId="4" borderId="12" xfId="0" applyNumberFormat="1" applyFont="1" applyFill="1" applyBorder="1" applyAlignment="1">
      <alignment horizontal="right"/>
    </xf>
    <xf numFmtId="1" fontId="8" fillId="0" borderId="72" xfId="0" applyNumberFormat="1" applyFont="1" applyBorder="1"/>
    <xf numFmtId="1" fontId="8" fillId="0" borderId="0" xfId="0" applyNumberFormat="1" applyFont="1"/>
    <xf numFmtId="1" fontId="8" fillId="0" borderId="27" xfId="0" applyNumberFormat="1" applyFont="1" applyBorder="1" applyAlignment="1">
      <alignment horizontal="left" vertical="center"/>
    </xf>
    <xf numFmtId="1" fontId="8" fillId="4" borderId="23" xfId="0" applyNumberFormat="1" applyFont="1" applyFill="1" applyBorder="1" applyAlignment="1">
      <alignment horizontal="right" wrapText="1"/>
    </xf>
    <xf numFmtId="1" fontId="8" fillId="4" borderId="24" xfId="0" applyNumberFormat="1" applyFont="1" applyFill="1" applyBorder="1" applyAlignment="1">
      <alignment horizontal="right"/>
    </xf>
    <xf numFmtId="1" fontId="8" fillId="0" borderId="35" xfId="0" applyNumberFormat="1" applyFont="1" applyBorder="1" applyAlignment="1">
      <alignment horizontal="left" vertical="center"/>
    </xf>
    <xf numFmtId="1" fontId="8" fillId="11" borderId="82" xfId="0" applyNumberFormat="1" applyFont="1" applyFill="1" applyBorder="1" applyAlignment="1">
      <alignment horizontal="right" wrapText="1"/>
    </xf>
    <xf numFmtId="1" fontId="8" fillId="4" borderId="38" xfId="0" applyNumberFormat="1" applyFont="1" applyFill="1" applyBorder="1" applyAlignment="1">
      <alignment horizontal="right"/>
    </xf>
    <xf numFmtId="1" fontId="8" fillId="11" borderId="82" xfId="0" applyNumberFormat="1" applyFont="1" applyFill="1" applyBorder="1"/>
    <xf numFmtId="1" fontId="8" fillId="11" borderId="39" xfId="0" applyNumberFormat="1" applyFont="1" applyFill="1" applyBorder="1"/>
    <xf numFmtId="1" fontId="8" fillId="6" borderId="56" xfId="0" applyNumberFormat="1" applyFont="1" applyFill="1" applyBorder="1" applyProtection="1">
      <protection locked="0"/>
    </xf>
    <xf numFmtId="1" fontId="8" fillId="4" borderId="50" xfId="0" applyNumberFormat="1" applyFont="1" applyFill="1" applyBorder="1" applyAlignment="1">
      <alignment vertical="center"/>
    </xf>
    <xf numFmtId="1" fontId="8" fillId="4" borderId="48" xfId="0" applyNumberFormat="1" applyFont="1" applyFill="1" applyBorder="1" applyAlignment="1">
      <alignment horizontal="right" wrapText="1"/>
    </xf>
    <xf numFmtId="1" fontId="8" fillId="11" borderId="19" xfId="0" applyNumberFormat="1" applyFont="1" applyFill="1" applyBorder="1" applyAlignment="1">
      <alignment horizontal="right" wrapText="1"/>
    </xf>
    <xf numFmtId="1" fontId="8" fillId="9" borderId="74" xfId="0" applyNumberFormat="1" applyFont="1" applyFill="1" applyBorder="1"/>
    <xf numFmtId="1" fontId="8" fillId="9" borderId="61" xfId="0" applyNumberFormat="1" applyFont="1" applyFill="1" applyBorder="1"/>
    <xf numFmtId="1" fontId="8" fillId="11" borderId="61" xfId="0" applyNumberFormat="1" applyFont="1" applyFill="1" applyBorder="1"/>
    <xf numFmtId="1" fontId="8" fillId="11" borderId="25" xfId="0" applyNumberFormat="1" applyFont="1" applyFill="1" applyBorder="1"/>
    <xf numFmtId="1" fontId="8" fillId="11" borderId="19" xfId="0" applyNumberFormat="1" applyFont="1" applyFill="1" applyBorder="1"/>
    <xf numFmtId="0" fontId="0" fillId="14" borderId="0" xfId="0" applyFill="1"/>
    <xf numFmtId="1" fontId="8" fillId="4" borderId="51" xfId="0" applyNumberFormat="1" applyFont="1" applyFill="1" applyBorder="1" applyAlignment="1">
      <alignment horizontal="right" wrapText="1"/>
    </xf>
    <xf numFmtId="1" fontId="8" fillId="11" borderId="30" xfId="0" applyNumberFormat="1" applyFont="1" applyFill="1" applyBorder="1" applyAlignment="1">
      <alignment horizontal="right" wrapText="1"/>
    </xf>
    <xf numFmtId="1" fontId="8" fillId="11" borderId="24" xfId="0" applyNumberFormat="1" applyFont="1" applyFill="1" applyBorder="1"/>
    <xf numFmtId="1" fontId="8" fillId="4" borderId="27" xfId="0" applyNumberFormat="1" applyFont="1" applyFill="1" applyBorder="1" applyAlignment="1">
      <alignment vertical="center"/>
    </xf>
    <xf numFmtId="1" fontId="8" fillId="11" borderId="30" xfId="0" applyNumberFormat="1" applyFont="1" applyFill="1" applyBorder="1" applyAlignment="1">
      <alignment horizontal="right"/>
    </xf>
    <xf numFmtId="1" fontId="8" fillId="11" borderId="9" xfId="0" applyNumberFormat="1" applyFont="1" applyFill="1" applyBorder="1"/>
    <xf numFmtId="1" fontId="8" fillId="6" borderId="81" xfId="0" applyNumberFormat="1" applyFont="1" applyFill="1" applyBorder="1" applyProtection="1">
      <protection locked="0"/>
    </xf>
    <xf numFmtId="1" fontId="8" fillId="4" borderId="82" xfId="0" applyNumberFormat="1" applyFont="1" applyFill="1" applyBorder="1" applyAlignment="1">
      <alignment horizontal="right" wrapText="1"/>
    </xf>
    <xf numFmtId="1" fontId="8" fillId="11" borderId="38" xfId="0" applyNumberFormat="1" applyFont="1" applyFill="1" applyBorder="1" applyAlignment="1">
      <alignment horizontal="right"/>
    </xf>
    <xf numFmtId="1" fontId="8" fillId="9" borderId="40" xfId="0" applyNumberFormat="1" applyFont="1" applyFill="1" applyBorder="1"/>
    <xf numFmtId="1" fontId="8" fillId="9" borderId="82" xfId="0" applyNumberFormat="1" applyFont="1" applyFill="1" applyBorder="1"/>
    <xf numFmtId="1" fontId="8" fillId="11" borderId="41" xfId="0" applyNumberFormat="1" applyFont="1" applyFill="1" applyBorder="1"/>
    <xf numFmtId="1" fontId="8" fillId="11" borderId="11" xfId="0" applyNumberFormat="1" applyFont="1" applyFill="1" applyBorder="1"/>
    <xf numFmtId="1" fontId="8" fillId="11" borderId="43" xfId="0" applyNumberFormat="1" applyFont="1" applyFill="1" applyBorder="1"/>
    <xf numFmtId="1" fontId="8" fillId="5" borderId="50" xfId="0" applyNumberFormat="1" applyFont="1" applyFill="1" applyBorder="1" applyAlignment="1">
      <alignment horizontal="center" vertical="center"/>
    </xf>
    <xf numFmtId="1" fontId="8" fillId="0" borderId="88" xfId="0" applyNumberFormat="1" applyFont="1" applyBorder="1" applyAlignment="1">
      <alignment horizontal="right" wrapText="1"/>
    </xf>
    <xf numFmtId="1" fontId="8" fillId="4" borderId="89" xfId="0" applyNumberFormat="1" applyFont="1" applyFill="1" applyBorder="1" applyAlignment="1">
      <alignment horizontal="right" wrapText="1"/>
    </xf>
    <xf numFmtId="1" fontId="8" fillId="4" borderId="11" xfId="0" applyNumberFormat="1" applyFont="1" applyFill="1" applyBorder="1" applyAlignment="1">
      <alignment horizontal="right"/>
    </xf>
    <xf numFmtId="1" fontId="8" fillId="5" borderId="90" xfId="0" applyNumberFormat="1" applyFont="1" applyFill="1" applyBorder="1"/>
    <xf numFmtId="1" fontId="8" fillId="5" borderId="11" xfId="0" applyNumberFormat="1" applyFont="1" applyFill="1" applyBorder="1"/>
    <xf numFmtId="1" fontId="8" fillId="5" borderId="88" xfId="0" applyNumberFormat="1" applyFont="1" applyFill="1" applyBorder="1"/>
    <xf numFmtId="1" fontId="8" fillId="5" borderId="10" xfId="0" applyNumberFormat="1" applyFont="1" applyFill="1" applyBorder="1"/>
    <xf numFmtId="1" fontId="8" fillId="5" borderId="91" xfId="0" applyNumberFormat="1" applyFont="1" applyFill="1" applyBorder="1"/>
    <xf numFmtId="1" fontId="8" fillId="5" borderId="14" xfId="0" applyNumberFormat="1" applyFont="1" applyFill="1" applyBorder="1"/>
    <xf numFmtId="1" fontId="8" fillId="5" borderId="58" xfId="0" applyNumberFormat="1" applyFont="1" applyFill="1" applyBorder="1"/>
    <xf numFmtId="1" fontId="8" fillId="5" borderId="16" xfId="0" applyNumberFormat="1" applyFont="1" applyFill="1" applyBorder="1"/>
    <xf numFmtId="1" fontId="8" fillId="5" borderId="0" xfId="0" applyNumberFormat="1" applyFont="1" applyFill="1"/>
    <xf numFmtId="1" fontId="8" fillId="5" borderId="50" xfId="0" applyNumberFormat="1" applyFont="1" applyFill="1" applyBorder="1" applyAlignment="1">
      <alignment horizontal="left" vertical="center"/>
    </xf>
    <xf numFmtId="1" fontId="8" fillId="4" borderId="61" xfId="0" applyNumberFormat="1" applyFont="1" applyFill="1" applyBorder="1" applyAlignment="1">
      <alignment horizontal="right" wrapText="1"/>
    </xf>
    <xf numFmtId="1" fontId="8" fillId="4" borderId="19" xfId="0" applyNumberFormat="1" applyFont="1" applyFill="1" applyBorder="1" applyAlignment="1">
      <alignment horizontal="right" wrapText="1"/>
    </xf>
    <xf numFmtId="1" fontId="8" fillId="6" borderId="18" xfId="0" applyNumberFormat="1" applyFont="1" applyFill="1" applyBorder="1" applyProtection="1">
      <protection locked="0"/>
    </xf>
    <xf numFmtId="1" fontId="8" fillId="5" borderId="27" xfId="0" applyNumberFormat="1" applyFont="1" applyFill="1" applyBorder="1" applyAlignment="1">
      <alignment horizontal="left" vertical="center" wrapText="1"/>
    </xf>
    <xf numFmtId="1" fontId="8" fillId="4" borderId="38" xfId="0" applyNumberFormat="1" applyFont="1" applyFill="1" applyBorder="1" applyAlignment="1">
      <alignment horizontal="right" wrapText="1"/>
    </xf>
    <xf numFmtId="1" fontId="8" fillId="6" borderId="37" xfId="0" applyNumberFormat="1" applyFont="1" applyFill="1" applyBorder="1" applyProtection="1">
      <protection locked="0"/>
    </xf>
    <xf numFmtId="1" fontId="8" fillId="0" borderId="50" xfId="0" applyNumberFormat="1" applyFont="1" applyBorder="1" applyAlignment="1">
      <alignment horizontal="left" vertical="center"/>
    </xf>
    <xf numFmtId="1" fontId="8" fillId="4" borderId="24" xfId="0" applyNumberFormat="1" applyFont="1" applyFill="1" applyBorder="1" applyAlignment="1">
      <alignment horizontal="right" wrapText="1"/>
    </xf>
    <xf numFmtId="1" fontId="8" fillId="11" borderId="21" xfId="0" applyNumberFormat="1" applyFont="1" applyFill="1" applyBorder="1"/>
    <xf numFmtId="1" fontId="8" fillId="11" borderId="17" xfId="0" applyNumberFormat="1" applyFont="1" applyFill="1" applyBorder="1"/>
    <xf numFmtId="1" fontId="8" fillId="6" borderId="74" xfId="0" applyNumberFormat="1" applyFont="1" applyFill="1" applyBorder="1" applyProtection="1">
      <protection locked="0"/>
    </xf>
    <xf numFmtId="1" fontId="8" fillId="4" borderId="64" xfId="0" applyNumberFormat="1" applyFont="1" applyFill="1" applyBorder="1" applyAlignment="1">
      <alignment horizontal="right" wrapText="1"/>
    </xf>
    <xf numFmtId="1" fontId="8" fillId="6" borderId="84" xfId="0" applyNumberFormat="1" applyFont="1" applyFill="1" applyBorder="1" applyProtection="1">
      <protection locked="0"/>
    </xf>
    <xf numFmtId="1" fontId="8" fillId="11" borderId="76" xfId="0" applyNumberFormat="1" applyFont="1" applyFill="1" applyBorder="1"/>
    <xf numFmtId="0" fontId="0" fillId="16" borderId="0" xfId="0" applyFill="1"/>
    <xf numFmtId="1" fontId="8" fillId="0" borderId="13" xfId="0" applyNumberFormat="1" applyFont="1" applyBorder="1" applyAlignment="1">
      <alignment horizontal="left" vertical="center"/>
    </xf>
    <xf numFmtId="1" fontId="8" fillId="5" borderId="43" xfId="0" applyNumberFormat="1" applyFont="1" applyFill="1" applyBorder="1" applyAlignment="1">
      <alignment horizontal="left" vertical="center"/>
    </xf>
    <xf numFmtId="1" fontId="8" fillId="0" borderId="16" xfId="0" applyNumberFormat="1" applyFont="1" applyBorder="1" applyAlignment="1">
      <alignment horizontal="left" vertical="center"/>
    </xf>
    <xf numFmtId="1" fontId="8" fillId="4" borderId="14" xfId="0" applyNumberFormat="1" applyFont="1" applyFill="1" applyBorder="1" applyAlignment="1">
      <alignment horizontal="right" wrapText="1"/>
    </xf>
    <xf numFmtId="1" fontId="8" fillId="4" borderId="57" xfId="0" applyNumberFormat="1" applyFont="1" applyFill="1" applyBorder="1" applyAlignment="1">
      <alignment horizontal="right" wrapText="1"/>
    </xf>
    <xf numFmtId="1" fontId="8" fillId="4" borderId="12" xfId="0" applyNumberFormat="1" applyFont="1" applyFill="1" applyBorder="1" applyAlignment="1">
      <alignment horizontal="right" wrapText="1"/>
    </xf>
    <xf numFmtId="1" fontId="8" fillId="9" borderId="22" xfId="0" applyNumberFormat="1" applyFont="1" applyFill="1" applyBorder="1"/>
    <xf numFmtId="1" fontId="8" fillId="6" borderId="14" xfId="0" applyNumberFormat="1" applyFont="1" applyFill="1" applyBorder="1" applyProtection="1">
      <protection locked="0"/>
    </xf>
    <xf numFmtId="1" fontId="8" fillId="6" borderId="12" xfId="0" applyNumberFormat="1" applyFont="1" applyFill="1" applyBorder="1" applyProtection="1">
      <protection locked="0"/>
    </xf>
    <xf numFmtId="1" fontId="8" fillId="9" borderId="20" xfId="0" applyNumberFormat="1" applyFont="1" applyFill="1" applyBorder="1"/>
    <xf numFmtId="1" fontId="8" fillId="6" borderId="72" xfId="0" applyNumberFormat="1" applyFont="1" applyFill="1" applyBorder="1" applyProtection="1">
      <protection locked="0"/>
    </xf>
    <xf numFmtId="1" fontId="8" fillId="6" borderId="71" xfId="0" applyNumberFormat="1" applyFont="1" applyFill="1" applyBorder="1" applyProtection="1">
      <protection locked="0"/>
    </xf>
    <xf numFmtId="1" fontId="8" fillId="6" borderId="45" xfId="0" applyNumberFormat="1" applyFont="1" applyFill="1" applyBorder="1" applyProtection="1">
      <protection locked="0"/>
    </xf>
    <xf numFmtId="1" fontId="8" fillId="0" borderId="76" xfId="0" applyNumberFormat="1" applyFont="1" applyBorder="1" applyAlignment="1">
      <alignment horizontal="left" vertical="center"/>
    </xf>
    <xf numFmtId="1" fontId="8" fillId="0" borderId="43" xfId="0" applyNumberFormat="1" applyFont="1" applyBorder="1" applyAlignment="1">
      <alignment horizontal="left" vertical="center"/>
    </xf>
    <xf numFmtId="1" fontId="8" fillId="9" borderId="41" xfId="0" applyNumberFormat="1" applyFont="1" applyFill="1" applyBorder="1"/>
    <xf numFmtId="1" fontId="8" fillId="6" borderId="88" xfId="0" applyNumberFormat="1" applyFont="1" applyFill="1" applyBorder="1" applyProtection="1">
      <protection locked="0"/>
    </xf>
    <xf numFmtId="1" fontId="8" fillId="6" borderId="11" xfId="0" applyNumberFormat="1" applyFont="1" applyFill="1" applyBorder="1" applyProtection="1">
      <protection locked="0"/>
    </xf>
    <xf numFmtId="1" fontId="8" fillId="9" borderId="39" xfId="0" applyNumberFormat="1" applyFont="1" applyFill="1" applyBorder="1"/>
    <xf numFmtId="1" fontId="8" fillId="6" borderId="58" xfId="0" applyNumberFormat="1" applyFont="1" applyFill="1" applyBorder="1" applyProtection="1">
      <protection locked="0"/>
    </xf>
    <xf numFmtId="1" fontId="8" fillId="6" borderId="91" xfId="0" applyNumberFormat="1" applyFont="1" applyFill="1" applyBorder="1" applyProtection="1">
      <protection locked="0"/>
    </xf>
    <xf numFmtId="1" fontId="8" fillId="9" borderId="36" xfId="0" applyNumberFormat="1" applyFont="1" applyFill="1" applyBorder="1"/>
    <xf numFmtId="1" fontId="8" fillId="6" borderId="16" xfId="0" applyNumberFormat="1" applyFont="1" applyFill="1" applyBorder="1" applyProtection="1">
      <protection locked="0"/>
    </xf>
    <xf numFmtId="1" fontId="8" fillId="0" borderId="50" xfId="0" applyNumberFormat="1" applyFont="1" applyBorder="1" applyAlignment="1">
      <alignment wrapText="1"/>
    </xf>
    <xf numFmtId="1" fontId="8" fillId="0" borderId="76" xfId="0" applyNumberFormat="1" applyFont="1" applyBorder="1" applyAlignment="1">
      <alignment wrapText="1"/>
    </xf>
    <xf numFmtId="1" fontId="8" fillId="0" borderId="43" xfId="0" applyNumberFormat="1" applyFont="1" applyBorder="1" applyAlignment="1">
      <alignment wrapText="1"/>
    </xf>
    <xf numFmtId="1" fontId="8" fillId="0" borderId="50" xfId="0" applyNumberFormat="1" applyFont="1" applyBorder="1" applyAlignment="1">
      <alignment vertical="center" wrapText="1"/>
    </xf>
    <xf numFmtId="1" fontId="8" fillId="9" borderId="50" xfId="0" applyNumberFormat="1" applyFont="1" applyFill="1" applyBorder="1"/>
    <xf numFmtId="1" fontId="8" fillId="0" borderId="43" xfId="0" applyNumberFormat="1" applyFont="1" applyBorder="1" applyAlignment="1">
      <alignment vertical="center" wrapText="1"/>
    </xf>
    <xf numFmtId="1" fontId="8" fillId="9" borderId="43" xfId="0" applyNumberFormat="1" applyFont="1" applyFill="1" applyBorder="1"/>
    <xf numFmtId="1" fontId="8" fillId="0" borderId="48" xfId="0" applyNumberFormat="1" applyFont="1" applyBorder="1"/>
    <xf numFmtId="1" fontId="8" fillId="0" borderId="19" xfId="0" applyNumberFormat="1" applyFont="1" applyBorder="1"/>
    <xf numFmtId="1" fontId="8" fillId="9" borderId="19" xfId="0" applyNumberFormat="1" applyFont="1" applyFill="1" applyBorder="1"/>
    <xf numFmtId="1" fontId="8" fillId="11" borderId="18" xfId="0" applyNumberFormat="1" applyFont="1" applyFill="1" applyBorder="1"/>
    <xf numFmtId="1" fontId="8" fillId="0" borderId="50" xfId="0" applyNumberFormat="1" applyFont="1" applyBorder="1"/>
    <xf numFmtId="1" fontId="8" fillId="0" borderId="51" xfId="0" applyNumberFormat="1" applyFont="1" applyBorder="1"/>
    <xf numFmtId="1" fontId="8" fillId="0" borderId="30" xfId="0" applyNumberFormat="1" applyFont="1" applyBorder="1"/>
    <xf numFmtId="1" fontId="8" fillId="9" borderId="23" xfId="0" applyNumberFormat="1" applyFont="1" applyFill="1" applyBorder="1"/>
    <xf numFmtId="1" fontId="8" fillId="9" borderId="24" xfId="0" applyNumberFormat="1" applyFont="1" applyFill="1" applyBorder="1"/>
    <xf numFmtId="1" fontId="8" fillId="11" borderId="23" xfId="0" applyNumberFormat="1" applyFont="1" applyFill="1" applyBorder="1"/>
    <xf numFmtId="1" fontId="8" fillId="11" borderId="62" xfId="0" applyNumberFormat="1" applyFont="1" applyFill="1" applyBorder="1"/>
    <xf numFmtId="1" fontId="8" fillId="0" borderId="35" xfId="0" applyNumberFormat="1" applyFont="1" applyBorder="1"/>
    <xf numFmtId="1" fontId="8" fillId="0" borderId="51" xfId="0" applyNumberFormat="1" applyFont="1" applyBorder="1" applyAlignment="1">
      <alignment horizontal="right"/>
    </xf>
    <xf numFmtId="1" fontId="8" fillId="0" borderId="24" xfId="0" applyNumberFormat="1" applyFont="1" applyBorder="1" applyAlignment="1">
      <alignment horizontal="right"/>
    </xf>
    <xf numFmtId="1" fontId="8" fillId="0" borderId="30" xfId="0" applyNumberFormat="1" applyFont="1" applyBorder="1" applyAlignment="1">
      <alignment horizontal="right"/>
    </xf>
    <xf numFmtId="1" fontId="8" fillId="11" borderId="30" xfId="0" applyNumberFormat="1" applyFont="1" applyFill="1" applyBorder="1"/>
    <xf numFmtId="1" fontId="8" fillId="11" borderId="29" xfId="0" applyNumberFormat="1" applyFont="1" applyFill="1" applyBorder="1"/>
    <xf numFmtId="1" fontId="8" fillId="11" borderId="64" xfId="0" applyNumberFormat="1" applyFont="1" applyFill="1" applyBorder="1" applyAlignment="1">
      <alignment horizontal="right" wrapText="1"/>
    </xf>
    <xf numFmtId="1" fontId="8" fillId="11" borderId="65" xfId="0" applyNumberFormat="1" applyFont="1" applyFill="1" applyBorder="1" applyAlignment="1">
      <alignment horizontal="right"/>
    </xf>
    <xf numFmtId="1" fontId="8" fillId="11" borderId="66" xfId="0" applyNumberFormat="1" applyFont="1" applyFill="1" applyBorder="1" applyAlignment="1">
      <alignment horizontal="right"/>
    </xf>
    <xf numFmtId="1" fontId="8" fillId="9" borderId="67" xfId="0" applyNumberFormat="1" applyFont="1" applyFill="1" applyBorder="1"/>
    <xf numFmtId="1" fontId="8" fillId="9" borderId="66" xfId="0" applyNumberFormat="1" applyFont="1" applyFill="1" applyBorder="1"/>
    <xf numFmtId="1" fontId="8" fillId="9" borderId="64" xfId="0" applyNumberFormat="1" applyFont="1" applyFill="1" applyBorder="1"/>
    <xf numFmtId="1" fontId="8" fillId="9" borderId="68" xfId="0" applyNumberFormat="1" applyFont="1" applyFill="1" applyBorder="1"/>
    <xf numFmtId="1" fontId="8" fillId="11" borderId="81" xfId="0" applyNumberFormat="1" applyFont="1" applyFill="1" applyBorder="1"/>
    <xf numFmtId="1" fontId="8" fillId="0" borderId="76" xfId="0" applyNumberFormat="1" applyFont="1" applyBorder="1"/>
    <xf numFmtId="1" fontId="8" fillId="11" borderId="39" xfId="0" applyNumberFormat="1" applyFont="1" applyFill="1" applyBorder="1" applyAlignment="1">
      <alignment horizontal="right" wrapText="1"/>
    </xf>
    <xf numFmtId="1" fontId="8" fillId="11" borderId="82" xfId="0" applyNumberFormat="1" applyFont="1" applyFill="1" applyBorder="1" applyAlignment="1">
      <alignment horizontal="right"/>
    </xf>
    <xf numFmtId="1" fontId="8" fillId="9" borderId="38" xfId="0" applyNumberFormat="1" applyFont="1" applyFill="1" applyBorder="1"/>
    <xf numFmtId="1" fontId="8" fillId="11" borderId="69" xfId="0" applyNumberFormat="1" applyFont="1" applyFill="1" applyBorder="1"/>
    <xf numFmtId="1" fontId="6" fillId="0" borderId="10" xfId="0" applyNumberFormat="1" applyFont="1" applyBorder="1" applyAlignment="1">
      <alignment horizontal="left"/>
    </xf>
    <xf numFmtId="1" fontId="7" fillId="0" borderId="92" xfId="0" applyNumberFormat="1" applyFont="1" applyBorder="1"/>
    <xf numFmtId="1" fontId="7" fillId="0" borderId="93" xfId="0" applyNumberFormat="1" applyFont="1" applyBorder="1"/>
    <xf numFmtId="1" fontId="7" fillId="0" borderId="94" xfId="0" applyNumberFormat="1" applyFont="1" applyBorder="1"/>
    <xf numFmtId="1" fontId="8" fillId="0" borderId="98" xfId="0" applyNumberFormat="1" applyFont="1" applyBorder="1" applyAlignment="1">
      <alignment horizontal="center" vertical="center" wrapText="1"/>
    </xf>
    <xf numFmtId="1" fontId="8" fillId="0" borderId="99" xfId="0" applyNumberFormat="1" applyFont="1" applyBorder="1"/>
    <xf numFmtId="1" fontId="8" fillId="6" borderId="100" xfId="0" applyNumberFormat="1" applyFont="1" applyFill="1" applyBorder="1" applyProtection="1">
      <protection locked="0"/>
    </xf>
    <xf numFmtId="1" fontId="8" fillId="0" borderId="101" xfId="0" applyNumberFormat="1" applyFont="1" applyBorder="1"/>
    <xf numFmtId="1" fontId="8" fillId="6" borderId="102" xfId="0" applyNumberFormat="1" applyFont="1" applyFill="1" applyBorder="1" applyProtection="1">
      <protection locked="0"/>
    </xf>
    <xf numFmtId="1" fontId="8" fillId="0" borderId="38" xfId="0" applyNumberFormat="1" applyFont="1" applyBorder="1"/>
    <xf numFmtId="1" fontId="8" fillId="0" borderId="103" xfId="0" applyNumberFormat="1" applyFont="1" applyBorder="1"/>
    <xf numFmtId="1" fontId="8" fillId="6" borderId="104" xfId="0" applyNumberFormat="1" applyFont="1" applyFill="1" applyBorder="1" applyProtection="1">
      <protection locked="0"/>
    </xf>
    <xf numFmtId="1" fontId="8" fillId="5" borderId="0" xfId="0" applyNumberFormat="1" applyFont="1" applyFill="1" applyAlignment="1">
      <alignment horizontal="left" wrapText="1"/>
    </xf>
    <xf numFmtId="1" fontId="8" fillId="5" borderId="0" xfId="0" applyNumberFormat="1" applyFont="1" applyFill="1" applyAlignment="1">
      <alignment wrapText="1"/>
    </xf>
    <xf numFmtId="1" fontId="8" fillId="5" borderId="10" xfId="0" applyNumberFormat="1" applyFont="1" applyFill="1" applyBorder="1" applyAlignment="1">
      <alignment wrapText="1"/>
    </xf>
    <xf numFmtId="1" fontId="8" fillId="0" borderId="10" xfId="0" applyNumberFormat="1" applyFont="1" applyBorder="1" applyAlignment="1">
      <alignment wrapText="1"/>
    </xf>
    <xf numFmtId="1" fontId="8" fillId="5" borderId="105" xfId="0" applyNumberFormat="1" applyFont="1" applyFill="1" applyBorder="1" applyAlignment="1">
      <alignment wrapText="1"/>
    </xf>
    <xf numFmtId="1" fontId="8" fillId="5" borderId="106" xfId="0" applyNumberFormat="1" applyFont="1" applyFill="1" applyBorder="1" applyAlignment="1">
      <alignment wrapText="1"/>
    </xf>
    <xf numFmtId="1" fontId="8" fillId="4" borderId="47" xfId="0" applyNumberFormat="1" applyFont="1" applyFill="1" applyBorder="1" applyAlignment="1">
      <alignment horizontal="center" vertical="center" wrapText="1"/>
    </xf>
    <xf numFmtId="1" fontId="8" fillId="4" borderId="109" xfId="0" applyNumberFormat="1" applyFont="1" applyFill="1" applyBorder="1" applyAlignment="1">
      <alignment horizontal="center" vertical="center" wrapText="1"/>
    </xf>
    <xf numFmtId="1" fontId="8" fillId="4" borderId="20" xfId="0" applyNumberFormat="1" applyFont="1" applyFill="1" applyBorder="1" applyAlignment="1">
      <alignment horizontal="right" vertical="center" wrapText="1"/>
    </xf>
    <xf numFmtId="1" fontId="8" fillId="6" borderId="22" xfId="0" applyNumberFormat="1" applyFont="1" applyFill="1" applyBorder="1" applyAlignment="1" applyProtection="1">
      <alignment wrapText="1"/>
      <protection locked="0"/>
    </xf>
    <xf numFmtId="1" fontId="8" fillId="6" borderId="48" xfId="0" applyNumberFormat="1" applyFont="1" applyFill="1" applyBorder="1" applyAlignment="1" applyProtection="1">
      <alignment wrapText="1"/>
      <protection locked="0"/>
    </xf>
    <xf numFmtId="1" fontId="8" fillId="4" borderId="39" xfId="0" applyNumberFormat="1" applyFont="1" applyFill="1" applyBorder="1" applyAlignment="1">
      <alignment horizontal="right" vertical="center" wrapText="1"/>
    </xf>
    <xf numFmtId="1" fontId="8" fillId="6" borderId="38" xfId="0" applyNumberFormat="1" applyFont="1" applyFill="1" applyBorder="1" applyAlignment="1" applyProtection="1">
      <alignment wrapText="1"/>
      <protection locked="0"/>
    </xf>
    <xf numFmtId="1" fontId="8" fillId="0" borderId="61" xfId="0" applyNumberFormat="1" applyFont="1" applyBorder="1" applyAlignment="1">
      <alignment horizontal="right" wrapText="1"/>
    </xf>
    <xf numFmtId="1" fontId="8" fillId="0" borderId="74" xfId="0" applyNumberFormat="1" applyFont="1" applyBorder="1" applyAlignment="1">
      <alignment horizontal="right" wrapText="1"/>
    </xf>
    <xf numFmtId="1" fontId="8" fillId="6" borderId="23" xfId="0" applyNumberFormat="1" applyFont="1" applyFill="1" applyBorder="1" applyAlignment="1" applyProtection="1">
      <alignment wrapText="1"/>
      <protection locked="0"/>
    </xf>
    <xf numFmtId="1" fontId="8" fillId="6" borderId="25" xfId="0" applyNumberFormat="1" applyFont="1" applyFill="1" applyBorder="1" applyAlignment="1" applyProtection="1">
      <alignment wrapText="1"/>
      <protection locked="0"/>
    </xf>
    <xf numFmtId="1" fontId="8" fillId="6" borderId="74" xfId="0" applyNumberFormat="1" applyFont="1" applyFill="1" applyBorder="1" applyAlignment="1" applyProtection="1">
      <alignment wrapText="1"/>
      <protection locked="0"/>
    </xf>
    <xf numFmtId="1" fontId="8" fillId="6" borderId="24" xfId="0" applyNumberFormat="1" applyFont="1" applyFill="1" applyBorder="1" applyAlignment="1" applyProtection="1">
      <alignment wrapText="1"/>
      <protection locked="0"/>
    </xf>
    <xf numFmtId="1" fontId="8" fillId="6" borderId="115" xfId="0" applyNumberFormat="1" applyFont="1" applyFill="1" applyBorder="1" applyAlignment="1" applyProtection="1">
      <alignment wrapText="1"/>
      <protection locked="0"/>
    </xf>
    <xf numFmtId="1" fontId="8" fillId="6" borderId="86" xfId="0" applyNumberFormat="1" applyFont="1" applyFill="1" applyBorder="1" applyAlignment="1" applyProtection="1">
      <alignment wrapText="1"/>
      <protection locked="0"/>
    </xf>
    <xf numFmtId="1" fontId="8" fillId="6" borderId="61" xfId="0" applyNumberFormat="1" applyFont="1" applyFill="1" applyBorder="1" applyAlignment="1" applyProtection="1">
      <alignment wrapText="1"/>
      <protection locked="0"/>
    </xf>
    <xf numFmtId="1" fontId="8" fillId="0" borderId="116" xfId="0" applyNumberFormat="1" applyFont="1" applyBorder="1" applyAlignment="1">
      <alignment horizontal="right" wrapText="1"/>
    </xf>
    <xf numFmtId="1" fontId="8" fillId="0" borderId="32" xfId="0" applyNumberFormat="1" applyFont="1" applyBorder="1" applyAlignment="1">
      <alignment horizontal="right" wrapText="1"/>
    </xf>
    <xf numFmtId="1" fontId="8" fillId="6" borderId="64" xfId="0" applyNumberFormat="1" applyFont="1" applyFill="1" applyBorder="1" applyAlignment="1" applyProtection="1">
      <alignment wrapText="1"/>
      <protection locked="0"/>
    </xf>
    <xf numFmtId="1" fontId="8" fillId="6" borderId="78" xfId="0" applyNumberFormat="1" applyFont="1" applyFill="1" applyBorder="1" applyAlignment="1" applyProtection="1">
      <alignment wrapText="1"/>
      <protection locked="0"/>
    </xf>
    <xf numFmtId="1" fontId="8" fillId="6" borderId="67" xfId="0" applyNumberFormat="1" applyFont="1" applyFill="1" applyBorder="1" applyAlignment="1" applyProtection="1">
      <alignment wrapText="1"/>
      <protection locked="0"/>
    </xf>
    <xf numFmtId="1" fontId="8" fillId="6" borderId="66" xfId="0" applyNumberFormat="1" applyFont="1" applyFill="1" applyBorder="1" applyAlignment="1" applyProtection="1">
      <alignment wrapText="1"/>
      <protection locked="0"/>
    </xf>
    <xf numFmtId="1" fontId="8" fillId="6" borderId="118" xfId="0" applyNumberFormat="1" applyFont="1" applyFill="1" applyBorder="1" applyAlignment="1" applyProtection="1">
      <alignment wrapText="1"/>
      <protection locked="0"/>
    </xf>
    <xf numFmtId="1" fontId="8" fillId="6" borderId="68" xfId="0" applyNumberFormat="1" applyFont="1" applyFill="1" applyBorder="1" applyAlignment="1" applyProtection="1">
      <alignment wrapText="1"/>
      <protection locked="0"/>
    </xf>
    <xf numFmtId="1" fontId="8" fillId="11" borderId="64" xfId="0" applyNumberFormat="1" applyFont="1" applyFill="1" applyBorder="1" applyAlignment="1">
      <alignment wrapText="1"/>
    </xf>
    <xf numFmtId="1" fontId="8" fillId="11" borderId="78" xfId="0" applyNumberFormat="1" applyFont="1" applyFill="1" applyBorder="1" applyAlignment="1">
      <alignment wrapText="1"/>
    </xf>
    <xf numFmtId="1" fontId="8" fillId="11" borderId="77" xfId="0" applyNumberFormat="1" applyFont="1" applyFill="1" applyBorder="1" applyAlignment="1">
      <alignment wrapText="1"/>
    </xf>
    <xf numFmtId="1" fontId="8" fillId="6" borderId="65" xfId="0" applyNumberFormat="1" applyFont="1" applyFill="1" applyBorder="1" applyAlignment="1" applyProtection="1">
      <alignment wrapText="1"/>
      <protection locked="0"/>
    </xf>
    <xf numFmtId="1" fontId="8" fillId="0" borderId="82" xfId="0" applyNumberFormat="1" applyFont="1" applyBorder="1" applyAlignment="1">
      <alignment horizontal="right" wrapText="1"/>
    </xf>
    <xf numFmtId="1" fontId="8" fillId="0" borderId="40" xfId="0" applyNumberFormat="1" applyFont="1" applyBorder="1" applyAlignment="1">
      <alignment horizontal="right" wrapText="1"/>
    </xf>
    <xf numFmtId="1" fontId="8" fillId="11" borderId="37" xfId="0" applyNumberFormat="1" applyFont="1" applyFill="1" applyBorder="1" applyAlignment="1">
      <alignment wrapText="1"/>
    </xf>
    <xf numFmtId="1" fontId="8" fillId="0" borderId="48" xfId="0" applyNumberFormat="1" applyFont="1" applyBorder="1" applyAlignment="1">
      <alignment horizontal="right" wrapText="1"/>
    </xf>
    <xf numFmtId="1" fontId="8" fillId="0" borderId="21" xfId="0" applyNumberFormat="1" applyFont="1" applyBorder="1" applyAlignment="1">
      <alignment horizontal="right" wrapText="1"/>
    </xf>
    <xf numFmtId="1" fontId="8" fillId="11" borderId="32" xfId="0" applyNumberFormat="1" applyFont="1" applyFill="1" applyBorder="1" applyAlignment="1">
      <alignment wrapText="1"/>
    </xf>
    <xf numFmtId="1" fontId="8" fillId="0" borderId="113" xfId="0" applyNumberFormat="1" applyFont="1" applyBorder="1" applyAlignment="1">
      <alignment horizontal="right" wrapText="1"/>
    </xf>
    <xf numFmtId="1" fontId="8" fillId="0" borderId="90" xfId="0" applyNumberFormat="1" applyFont="1" applyBorder="1" applyAlignment="1">
      <alignment horizontal="right" wrapText="1"/>
    </xf>
    <xf numFmtId="1" fontId="8" fillId="0" borderId="65" xfId="0" applyNumberFormat="1" applyFont="1" applyBorder="1" applyAlignment="1">
      <alignment horizontal="right" wrapText="1"/>
    </xf>
    <xf numFmtId="1" fontId="8" fillId="0" borderId="67" xfId="0" applyNumberFormat="1" applyFont="1" applyBorder="1" applyAlignment="1">
      <alignment horizontal="right" wrapText="1"/>
    </xf>
    <xf numFmtId="1" fontId="8" fillId="9" borderId="22" xfId="0" applyNumberFormat="1" applyFont="1" applyFill="1" applyBorder="1" applyAlignment="1">
      <alignment wrapText="1"/>
    </xf>
    <xf numFmtId="1" fontId="8" fillId="11" borderId="22" xfId="0" applyNumberFormat="1" applyFont="1" applyFill="1" applyBorder="1" applyAlignment="1">
      <alignment wrapText="1"/>
    </xf>
    <xf numFmtId="1" fontId="8" fillId="0" borderId="120" xfId="2" applyNumberFormat="1" applyFont="1" applyFill="1" applyBorder="1" applyAlignment="1">
      <alignment horizontal="right" wrapText="1"/>
    </xf>
    <xf numFmtId="1" fontId="8" fillId="0" borderId="121" xfId="2" applyNumberFormat="1" applyFont="1" applyFill="1" applyBorder="1" applyAlignment="1">
      <alignment horizontal="right" wrapText="1"/>
    </xf>
    <xf numFmtId="1" fontId="8" fillId="9" borderId="64" xfId="0" applyNumberFormat="1" applyFont="1" applyFill="1" applyBorder="1" applyAlignment="1">
      <alignment wrapText="1"/>
    </xf>
    <xf numFmtId="1" fontId="8" fillId="9" borderId="78" xfId="0" applyNumberFormat="1" applyFont="1" applyFill="1" applyBorder="1" applyAlignment="1">
      <alignment wrapText="1"/>
    </xf>
    <xf numFmtId="1" fontId="8" fillId="9" borderId="67" xfId="0" applyNumberFormat="1" applyFont="1" applyFill="1" applyBorder="1" applyAlignment="1">
      <alignment wrapText="1"/>
    </xf>
    <xf numFmtId="1" fontId="8" fillId="0" borderId="122" xfId="2" applyNumberFormat="1" applyFont="1" applyFill="1" applyBorder="1" applyAlignment="1">
      <alignment horizontal="right" wrapText="1"/>
    </xf>
    <xf numFmtId="1" fontId="8" fillId="0" borderId="123" xfId="2" applyNumberFormat="1" applyFont="1" applyFill="1" applyBorder="1" applyAlignment="1">
      <alignment horizontal="right" wrapText="1"/>
    </xf>
    <xf numFmtId="1" fontId="8" fillId="0" borderId="125" xfId="2" applyNumberFormat="1" applyFont="1" applyFill="1" applyBorder="1" applyAlignment="1">
      <alignment horizontal="right" wrapText="1"/>
    </xf>
    <xf numFmtId="1" fontId="8" fillId="0" borderId="126" xfId="2" applyNumberFormat="1" applyFont="1" applyFill="1" applyBorder="1" applyAlignment="1">
      <alignment horizontal="right" wrapText="1"/>
    </xf>
    <xf numFmtId="1" fontId="8" fillId="9" borderId="23" xfId="0" applyNumberFormat="1" applyFont="1" applyFill="1" applyBorder="1" applyAlignment="1">
      <alignment wrapText="1"/>
    </xf>
    <xf numFmtId="1" fontId="8" fillId="9" borderId="25" xfId="0" applyNumberFormat="1" applyFont="1" applyFill="1" applyBorder="1" applyAlignment="1">
      <alignment wrapText="1"/>
    </xf>
    <xf numFmtId="1" fontId="8" fillId="9" borderId="74" xfId="0" applyNumberFormat="1" applyFont="1" applyFill="1" applyBorder="1" applyAlignment="1">
      <alignment wrapText="1"/>
    </xf>
    <xf numFmtId="1" fontId="8" fillId="11" borderId="74" xfId="0" applyNumberFormat="1" applyFont="1" applyFill="1" applyBorder="1" applyAlignment="1">
      <alignment wrapText="1"/>
    </xf>
    <xf numFmtId="1" fontId="8" fillId="11" borderId="25" xfId="0" applyNumberFormat="1" applyFont="1" applyFill="1" applyBorder="1" applyAlignment="1">
      <alignment wrapText="1"/>
    </xf>
    <xf numFmtId="1" fontId="8" fillId="11" borderId="23" xfId="0" applyNumberFormat="1" applyFont="1" applyFill="1" applyBorder="1" applyAlignment="1">
      <alignment wrapText="1"/>
    </xf>
    <xf numFmtId="1" fontId="8" fillId="0" borderId="128" xfId="2" applyNumberFormat="1" applyFont="1" applyFill="1" applyBorder="1" applyAlignment="1">
      <alignment horizontal="right" wrapText="1"/>
    </xf>
    <xf numFmtId="1" fontId="8" fillId="0" borderId="129" xfId="2" applyNumberFormat="1" applyFont="1" applyFill="1" applyBorder="1" applyAlignment="1">
      <alignment horizontal="right" wrapText="1"/>
    </xf>
    <xf numFmtId="1" fontId="8" fillId="11" borderId="87" xfId="0" applyNumberFormat="1" applyFont="1" applyFill="1" applyBorder="1" applyAlignment="1">
      <alignment wrapText="1"/>
    </xf>
    <xf numFmtId="1" fontId="8" fillId="11" borderId="85" xfId="0" applyNumberFormat="1" applyFont="1" applyFill="1" applyBorder="1" applyAlignment="1">
      <alignment wrapText="1"/>
    </xf>
    <xf numFmtId="1" fontId="8" fillId="11" borderId="84" xfId="0" applyNumberFormat="1" applyFont="1" applyFill="1" applyBorder="1" applyAlignment="1">
      <alignment wrapText="1"/>
    </xf>
    <xf numFmtId="1" fontId="8" fillId="4" borderId="130" xfId="0" applyNumberFormat="1" applyFont="1" applyFill="1" applyBorder="1" applyAlignment="1">
      <alignment horizontal="right" wrapText="1"/>
    </xf>
    <xf numFmtId="1" fontId="8" fillId="0" borderId="89" xfId="0" applyNumberFormat="1" applyFont="1" applyBorder="1" applyAlignment="1">
      <alignment horizontal="right" wrapText="1"/>
    </xf>
    <xf numFmtId="1" fontId="8" fillId="0" borderId="132" xfId="0" applyNumberFormat="1" applyFont="1" applyBorder="1" applyAlignment="1">
      <alignment horizontal="right" wrapText="1"/>
    </xf>
    <xf numFmtId="1" fontId="8" fillId="0" borderId="133" xfId="3" applyNumberFormat="1" applyFont="1" applyFill="1" applyBorder="1" applyAlignment="1">
      <alignment horizontal="right" wrapText="1"/>
    </xf>
    <xf numFmtId="1" fontId="8" fillId="0" borderId="134" xfId="3" applyNumberFormat="1" applyFont="1" applyFill="1" applyBorder="1" applyAlignment="1">
      <alignment horizontal="right" wrapText="1"/>
    </xf>
    <xf numFmtId="1" fontId="8" fillId="0" borderId="135" xfId="3" applyNumberFormat="1" applyFont="1" applyFill="1" applyBorder="1" applyAlignment="1">
      <alignment horizontal="right" wrapText="1"/>
    </xf>
    <xf numFmtId="1" fontId="8" fillId="0" borderId="136" xfId="3" applyNumberFormat="1" applyFont="1" applyFill="1" applyBorder="1" applyAlignment="1">
      <alignment horizontal="right" wrapText="1"/>
    </xf>
    <xf numFmtId="1" fontId="8" fillId="6" borderId="137" xfId="0" applyNumberFormat="1" applyFont="1" applyFill="1" applyBorder="1" applyAlignment="1" applyProtection="1">
      <alignment wrapText="1"/>
      <protection locked="0"/>
    </xf>
    <xf numFmtId="1" fontId="8" fillId="6" borderId="138" xfId="0" applyNumberFormat="1" applyFont="1" applyFill="1" applyBorder="1" applyAlignment="1" applyProtection="1">
      <alignment wrapText="1"/>
      <protection locked="0"/>
    </xf>
    <xf numFmtId="1" fontId="8" fillId="0" borderId="140" xfId="3" applyNumberFormat="1" applyFont="1" applyFill="1" applyBorder="1" applyAlignment="1">
      <alignment horizontal="right" wrapText="1"/>
    </xf>
    <xf numFmtId="1" fontId="8" fillId="0" borderId="141" xfId="3" applyNumberFormat="1" applyFont="1" applyFill="1" applyBorder="1" applyAlignment="1">
      <alignment horizontal="right" wrapText="1"/>
    </xf>
    <xf numFmtId="1" fontId="8" fillId="4" borderId="25" xfId="0" applyNumberFormat="1" applyFont="1" applyFill="1" applyBorder="1" applyAlignment="1">
      <alignment horizontal="right" wrapText="1"/>
    </xf>
    <xf numFmtId="1" fontId="8" fillId="4" borderId="142" xfId="0" applyNumberFormat="1" applyFont="1" applyFill="1" applyBorder="1" applyAlignment="1">
      <alignment horizontal="right" wrapText="1"/>
    </xf>
    <xf numFmtId="1" fontId="8" fillId="4" borderId="74" xfId="0" applyNumberFormat="1" applyFont="1" applyFill="1" applyBorder="1" applyAlignment="1">
      <alignment horizontal="right" wrapText="1"/>
    </xf>
    <xf numFmtId="1" fontId="8" fillId="4" borderId="86" xfId="0" applyNumberFormat="1" applyFont="1" applyFill="1" applyBorder="1" applyAlignment="1">
      <alignment horizontal="right" wrapText="1"/>
    </xf>
    <xf numFmtId="1" fontId="8" fillId="4" borderId="114" xfId="0" applyNumberFormat="1" applyFont="1" applyFill="1" applyBorder="1" applyAlignment="1">
      <alignment horizontal="right" wrapText="1"/>
    </xf>
    <xf numFmtId="1" fontId="8" fillId="4" borderId="101" xfId="0" applyNumberFormat="1" applyFont="1" applyFill="1" applyBorder="1" applyAlignment="1">
      <alignment horizontal="right" wrapText="1"/>
    </xf>
    <xf numFmtId="1" fontId="8" fillId="4" borderId="32" xfId="0" applyNumberFormat="1" applyFont="1" applyFill="1" applyBorder="1" applyAlignment="1">
      <alignment horizontal="right" wrapText="1"/>
    </xf>
    <xf numFmtId="1" fontId="8" fillId="4" borderId="117" xfId="0" applyNumberFormat="1" applyFont="1" applyFill="1" applyBorder="1" applyAlignment="1">
      <alignment horizontal="right" wrapText="1"/>
    </xf>
    <xf numFmtId="1" fontId="8" fillId="11" borderId="31" xfId="0" applyNumberFormat="1" applyFont="1" applyFill="1" applyBorder="1" applyAlignment="1">
      <alignment horizontal="right" wrapText="1"/>
    </xf>
    <xf numFmtId="1" fontId="8" fillId="11" borderId="114" xfId="0" applyNumberFormat="1" applyFont="1" applyFill="1" applyBorder="1" applyAlignment="1">
      <alignment horizontal="right" wrapText="1"/>
    </xf>
    <xf numFmtId="1" fontId="8" fillId="4" borderId="41" xfId="0" applyNumberFormat="1" applyFont="1" applyFill="1" applyBorder="1" applyAlignment="1">
      <alignment horizontal="right" wrapText="1"/>
    </xf>
    <xf numFmtId="1" fontId="8" fillId="4" borderId="103" xfId="0" applyNumberFormat="1" applyFont="1" applyFill="1" applyBorder="1" applyAlignment="1">
      <alignment horizontal="right" wrapText="1"/>
    </xf>
    <xf numFmtId="1" fontId="8" fillId="4" borderId="40" xfId="0" applyNumberFormat="1" applyFont="1" applyFill="1" applyBorder="1" applyAlignment="1">
      <alignment horizontal="right" wrapText="1"/>
    </xf>
    <xf numFmtId="1" fontId="8" fillId="4" borderId="36" xfId="0" applyNumberFormat="1" applyFont="1" applyFill="1" applyBorder="1" applyAlignment="1">
      <alignment horizontal="right" wrapText="1"/>
    </xf>
    <xf numFmtId="1" fontId="8" fillId="11" borderId="41" xfId="0" applyNumberFormat="1" applyFont="1" applyFill="1" applyBorder="1" applyAlignment="1">
      <alignment horizontal="right" wrapText="1"/>
    </xf>
    <xf numFmtId="1" fontId="8" fillId="0" borderId="152" xfId="0" applyNumberFormat="1" applyFont="1" applyBorder="1" applyAlignment="1">
      <alignment horizontal="center" vertical="center"/>
    </xf>
    <xf numFmtId="1" fontId="8" fillId="0" borderId="11" xfId="0" applyNumberFormat="1" applyFont="1" applyBorder="1" applyAlignment="1">
      <alignment horizontal="center" vertical="center"/>
    </xf>
    <xf numFmtId="1" fontId="8" fillId="0" borderId="127" xfId="0" applyNumberFormat="1" applyFont="1" applyBorder="1" applyAlignment="1">
      <alignment horizontal="center" vertical="center" wrapText="1"/>
    </xf>
    <xf numFmtId="1" fontId="8" fillId="0" borderId="153" xfId="0" applyNumberFormat="1" applyFont="1" applyBorder="1" applyAlignment="1">
      <alignment horizontal="center" vertical="center" wrapText="1"/>
    </xf>
    <xf numFmtId="1" fontId="8" fillId="0" borderId="151" xfId="0" applyNumberFormat="1" applyFont="1" applyBorder="1" applyAlignment="1">
      <alignment horizontal="center" vertical="center" wrapText="1"/>
    </xf>
    <xf numFmtId="1" fontId="8" fillId="0" borderId="152" xfId="0" applyNumberFormat="1" applyFont="1" applyBorder="1" applyAlignment="1">
      <alignment horizontal="center" vertical="center" wrapText="1"/>
    </xf>
    <xf numFmtId="1" fontId="8" fillId="0" borderId="158" xfId="0" applyNumberFormat="1" applyFont="1" applyBorder="1" applyAlignment="1">
      <alignment horizontal="right" wrapText="1"/>
    </xf>
    <xf numFmtId="1" fontId="8" fillId="0" borderId="157" xfId="0" applyNumberFormat="1" applyFont="1" applyBorder="1"/>
    <xf numFmtId="1" fontId="8" fillId="0" borderId="159" xfId="0" applyNumberFormat="1" applyFont="1" applyBorder="1"/>
    <xf numFmtId="1" fontId="8" fillId="6" borderId="160" xfId="0" applyNumberFormat="1" applyFont="1" applyFill="1" applyBorder="1" applyProtection="1">
      <protection locked="0"/>
    </xf>
    <xf numFmtId="1" fontId="8" fillId="6" borderId="139" xfId="0" applyNumberFormat="1" applyFont="1" applyFill="1" applyBorder="1" applyProtection="1">
      <protection locked="0"/>
    </xf>
    <xf numFmtId="1" fontId="8" fillId="6" borderId="114" xfId="0" applyNumberFormat="1" applyFont="1" applyFill="1" applyBorder="1" applyProtection="1">
      <protection locked="0"/>
    </xf>
    <xf numFmtId="1" fontId="8" fillId="6" borderId="161" xfId="0" applyNumberFormat="1" applyFont="1" applyFill="1" applyBorder="1" applyProtection="1">
      <protection locked="0"/>
    </xf>
    <xf numFmtId="1" fontId="8" fillId="6" borderId="162" xfId="0" applyNumberFormat="1" applyFont="1" applyFill="1" applyBorder="1" applyProtection="1">
      <protection locked="0"/>
    </xf>
    <xf numFmtId="1" fontId="6" fillId="5" borderId="0" xfId="0" applyNumberFormat="1" applyFont="1" applyFill="1"/>
    <xf numFmtId="1" fontId="3" fillId="5" borderId="10" xfId="0" applyNumberFormat="1" applyFont="1" applyFill="1" applyBorder="1" applyAlignment="1">
      <alignment horizontal="left"/>
    </xf>
    <xf numFmtId="1" fontId="3" fillId="4" borderId="10" xfId="0" applyNumberFormat="1" applyFont="1" applyFill="1" applyBorder="1" applyAlignment="1">
      <alignment horizontal="left"/>
    </xf>
    <xf numFmtId="1" fontId="3" fillId="4" borderId="0" xfId="0" applyNumberFormat="1" applyFont="1" applyFill="1"/>
    <xf numFmtId="1" fontId="8" fillId="0" borderId="163" xfId="0" applyNumberFormat="1" applyFont="1" applyBorder="1" applyAlignment="1" applyProtection="1">
      <alignment horizontal="center" vertical="center" wrapText="1"/>
      <protection hidden="1"/>
    </xf>
    <xf numFmtId="1" fontId="8" fillId="6" borderId="159" xfId="0" applyNumberFormat="1" applyFont="1" applyFill="1" applyBorder="1" applyProtection="1">
      <protection locked="0"/>
    </xf>
    <xf numFmtId="1" fontId="0" fillId="18" borderId="0" xfId="0" applyNumberFormat="1" applyFill="1"/>
    <xf numFmtId="0" fontId="0" fillId="18" borderId="0" xfId="0" applyFill="1"/>
    <xf numFmtId="1" fontId="8" fillId="6" borderId="139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139" xfId="0" applyNumberFormat="1" applyFont="1" applyFill="1" applyBorder="1" applyProtection="1">
      <protection locked="0"/>
    </xf>
    <xf numFmtId="1" fontId="8" fillId="6" borderId="138" xfId="0" applyNumberFormat="1" applyFont="1" applyFill="1" applyBorder="1" applyProtection="1">
      <protection locked="0"/>
    </xf>
    <xf numFmtId="1" fontId="8" fillId="6" borderId="84" xfId="0" applyNumberFormat="1" applyFont="1" applyFill="1" applyBorder="1" applyAlignment="1" applyProtection="1">
      <alignment wrapText="1"/>
      <protection locked="0"/>
    </xf>
    <xf numFmtId="1" fontId="8" fillId="6" borderId="111" xfId="0" applyNumberFormat="1" applyFont="1" applyFill="1" applyBorder="1" applyAlignment="1" applyProtection="1">
      <alignment wrapText="1"/>
      <protection locked="0"/>
    </xf>
    <xf numFmtId="1" fontId="8" fillId="6" borderId="85" xfId="0" applyNumberFormat="1" applyFont="1" applyFill="1" applyBorder="1" applyAlignment="1" applyProtection="1">
      <alignment wrapText="1"/>
      <protection locked="0"/>
    </xf>
    <xf numFmtId="1" fontId="8" fillId="4" borderId="164" xfId="0" applyNumberFormat="1" applyFont="1" applyFill="1" applyBorder="1" applyAlignment="1">
      <alignment horizontal="right" wrapText="1"/>
    </xf>
    <xf numFmtId="0" fontId="0" fillId="0" borderId="0" xfId="0" applyFill="1"/>
    <xf numFmtId="1" fontId="8" fillId="0" borderId="164" xfId="0" applyNumberFormat="1" applyFont="1" applyBorder="1" applyAlignment="1">
      <alignment horizontal="right" wrapText="1"/>
    </xf>
    <xf numFmtId="1" fontId="8" fillId="6" borderId="164" xfId="0" applyNumberFormat="1" applyFont="1" applyFill="1" applyBorder="1" applyAlignment="1" applyProtection="1">
      <alignment wrapText="1"/>
      <protection locked="0"/>
    </xf>
    <xf numFmtId="1" fontId="8" fillId="0" borderId="165" xfId="0" applyNumberFormat="1" applyFont="1" applyBorder="1" applyAlignment="1">
      <alignment horizontal="right" wrapText="1"/>
    </xf>
    <xf numFmtId="1" fontId="8" fillId="11" borderId="165" xfId="0" applyNumberFormat="1" applyFont="1" applyFill="1" applyBorder="1" applyAlignment="1">
      <alignment wrapText="1"/>
    </xf>
    <xf numFmtId="1" fontId="8" fillId="11" borderId="166" xfId="0" applyNumberFormat="1" applyFont="1" applyFill="1" applyBorder="1"/>
    <xf numFmtId="1" fontId="8" fillId="4" borderId="166" xfId="0" applyNumberFormat="1" applyFont="1" applyFill="1" applyBorder="1" applyAlignment="1">
      <alignment horizontal="right"/>
    </xf>
    <xf numFmtId="1" fontId="8" fillId="5" borderId="165" xfId="0" applyNumberFormat="1" applyFont="1" applyFill="1" applyBorder="1"/>
    <xf numFmtId="1" fontId="8" fillId="5" borderId="166" xfId="0" applyNumberFormat="1" applyFont="1" applyFill="1" applyBorder="1"/>
    <xf numFmtId="1" fontId="8" fillId="6" borderId="166" xfId="0" applyNumberFormat="1" applyFont="1" applyFill="1" applyBorder="1" applyProtection="1">
      <protection locked="0"/>
    </xf>
    <xf numFmtId="1" fontId="8" fillId="6" borderId="165" xfId="0" applyNumberFormat="1" applyFont="1" applyFill="1" applyBorder="1" applyAlignment="1" applyProtection="1">
      <alignment wrapText="1"/>
      <protection locked="0"/>
    </xf>
    <xf numFmtId="1" fontId="8" fillId="6" borderId="166" xfId="0" applyNumberFormat="1" applyFont="1" applyFill="1" applyBorder="1" applyAlignment="1" applyProtection="1">
      <alignment wrapText="1"/>
      <protection locked="0"/>
    </xf>
    <xf numFmtId="1" fontId="8" fillId="0" borderId="175" xfId="0" applyNumberFormat="1" applyFont="1" applyBorder="1" applyAlignment="1">
      <alignment horizontal="center" vertical="center"/>
    </xf>
    <xf numFmtId="1" fontId="8" fillId="0" borderId="175" xfId="0" applyNumberFormat="1" applyFont="1" applyBorder="1" applyAlignment="1">
      <alignment horizontal="center" vertical="center" wrapText="1"/>
    </xf>
    <xf numFmtId="1" fontId="8" fillId="4" borderId="176" xfId="0" applyNumberFormat="1" applyFont="1" applyFill="1" applyBorder="1" applyAlignment="1">
      <alignment horizontal="center" vertical="center" wrapText="1"/>
    </xf>
    <xf numFmtId="1" fontId="8" fillId="0" borderId="182" xfId="2" applyNumberFormat="1" applyFont="1" applyFill="1" applyBorder="1" applyAlignment="1">
      <alignment horizontal="right" wrapText="1"/>
    </xf>
    <xf numFmtId="1" fontId="8" fillId="0" borderId="183" xfId="0" applyNumberFormat="1" applyFont="1" applyBorder="1" applyAlignment="1">
      <alignment horizontal="center" vertical="center"/>
    </xf>
    <xf numFmtId="1" fontId="8" fillId="0" borderId="183" xfId="0" applyNumberFormat="1" applyFont="1" applyBorder="1" applyAlignment="1">
      <alignment horizontal="right" vertical="center" wrapText="1"/>
    </xf>
    <xf numFmtId="1" fontId="8" fillId="0" borderId="184" xfId="0" applyNumberFormat="1" applyFont="1" applyBorder="1" applyAlignment="1">
      <alignment horizontal="right" vertical="center" wrapText="1"/>
    </xf>
    <xf numFmtId="1" fontId="8" fillId="6" borderId="18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84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185" xfId="0" applyNumberFormat="1" applyFont="1" applyBorder="1" applyAlignment="1">
      <alignment horizontal="right" vertical="center" wrapText="1"/>
    </xf>
    <xf numFmtId="1" fontId="8" fillId="0" borderId="185" xfId="0" applyNumberFormat="1" applyFont="1" applyBorder="1" applyAlignment="1">
      <alignment horizontal="center" vertical="center"/>
    </xf>
    <xf numFmtId="1" fontId="8" fillId="0" borderId="185" xfId="0" applyNumberFormat="1" applyFont="1" applyBorder="1"/>
    <xf numFmtId="1" fontId="8" fillId="4" borderId="183" xfId="0" applyNumberFormat="1" applyFont="1" applyFill="1" applyBorder="1" applyAlignment="1">
      <alignment horizontal="right" wrapText="1"/>
    </xf>
    <xf numFmtId="1" fontId="8" fillId="6" borderId="185" xfId="0" applyNumberFormat="1" applyFont="1" applyFill="1" applyBorder="1" applyProtection="1">
      <protection locked="0"/>
    </xf>
    <xf numFmtId="1" fontId="8" fillId="6" borderId="189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9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88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89" xfId="0" applyNumberFormat="1" applyFont="1" applyFill="1" applyBorder="1" applyProtection="1">
      <protection locked="0"/>
    </xf>
    <xf numFmtId="1" fontId="8" fillId="11" borderId="189" xfId="0" applyNumberFormat="1" applyFont="1" applyFill="1" applyBorder="1"/>
    <xf numFmtId="1" fontId="8" fillId="4" borderId="190" xfId="0" applyNumberFormat="1" applyFont="1" applyFill="1" applyBorder="1" applyAlignment="1">
      <alignment horizontal="center" vertical="center" wrapText="1"/>
    </xf>
    <xf numFmtId="1" fontId="8" fillId="11" borderId="139" xfId="0" applyNumberFormat="1" applyFont="1" applyFill="1" applyBorder="1" applyAlignment="1">
      <alignment wrapText="1"/>
    </xf>
    <xf numFmtId="1" fontId="8" fillId="6" borderId="139" xfId="0" applyNumberFormat="1" applyFont="1" applyFill="1" applyBorder="1" applyAlignment="1" applyProtection="1">
      <alignment wrapText="1"/>
      <protection locked="0"/>
    </xf>
    <xf numFmtId="1" fontId="8" fillId="0" borderId="195" xfId="2" applyNumberFormat="1" applyFont="1" applyFill="1" applyBorder="1" applyAlignment="1">
      <alignment horizontal="right" wrapText="1"/>
    </xf>
    <xf numFmtId="1" fontId="8" fillId="0" borderId="196" xfId="2" applyNumberFormat="1" applyFont="1" applyFill="1" applyBorder="1" applyAlignment="1">
      <alignment horizontal="right" wrapText="1"/>
    </xf>
    <xf numFmtId="1" fontId="8" fillId="4" borderId="198" xfId="0" applyNumberFormat="1" applyFont="1" applyFill="1" applyBorder="1" applyAlignment="1">
      <alignment horizontal="right" wrapText="1"/>
    </xf>
    <xf numFmtId="1" fontId="8" fillId="11" borderId="198" xfId="0" applyNumberFormat="1" applyFont="1" applyFill="1" applyBorder="1" applyAlignment="1">
      <alignment wrapText="1"/>
    </xf>
    <xf numFmtId="1" fontId="8" fillId="11" borderId="199" xfId="0" applyNumberFormat="1" applyFont="1" applyFill="1" applyBorder="1" applyAlignment="1">
      <alignment wrapText="1"/>
    </xf>
    <xf numFmtId="1" fontId="8" fillId="0" borderId="4" xfId="0" applyNumberFormat="1" applyFont="1" applyBorder="1" applyAlignment="1">
      <alignment horizontal="center" vertical="center" wrapText="1"/>
    </xf>
    <xf numFmtId="1" fontId="8" fillId="0" borderId="9" xfId="0" applyNumberFormat="1" applyFont="1" applyBorder="1" applyAlignment="1">
      <alignment horizontal="center" vertical="center" wrapText="1"/>
    </xf>
    <xf numFmtId="1" fontId="5" fillId="0" borderId="0" xfId="0" applyNumberFormat="1" applyFont="1"/>
    <xf numFmtId="1" fontId="8" fillId="0" borderId="0" xfId="0" applyNumberFormat="1" applyFont="1"/>
    <xf numFmtId="1" fontId="8" fillId="0" borderId="38" xfId="0" applyNumberFormat="1" applyFont="1" applyBorder="1"/>
    <xf numFmtId="0" fontId="4" fillId="0" borderId="0" xfId="0" applyFont="1"/>
    <xf numFmtId="1" fontId="8" fillId="0" borderId="166" xfId="0" applyNumberFormat="1" applyFont="1" applyBorder="1" applyAlignment="1">
      <alignment horizontal="center" vertical="center"/>
    </xf>
    <xf numFmtId="1" fontId="8" fillId="0" borderId="174" xfId="0" applyNumberFormat="1" applyFont="1" applyBorder="1" applyAlignment="1">
      <alignment horizontal="center" vertical="center"/>
    </xf>
    <xf numFmtId="1" fontId="8" fillId="4" borderId="180" xfId="0" applyNumberFormat="1" applyFont="1" applyFill="1" applyBorder="1" applyAlignment="1">
      <alignment horizontal="center" vertical="center" wrapText="1"/>
    </xf>
    <xf numFmtId="1" fontId="8" fillId="0" borderId="174" xfId="0" applyNumberFormat="1" applyFont="1" applyBorder="1" applyAlignment="1">
      <alignment horizontal="center" vertical="center" wrapText="1"/>
    </xf>
    <xf numFmtId="1" fontId="8" fillId="0" borderId="190" xfId="0" applyNumberFormat="1" applyFont="1" applyBorder="1" applyAlignment="1">
      <alignment horizontal="center" vertical="center" wrapText="1"/>
    </xf>
    <xf numFmtId="1" fontId="8" fillId="4" borderId="192" xfId="0" applyNumberFormat="1" applyFont="1" applyFill="1" applyBorder="1" applyAlignment="1">
      <alignment horizontal="center" vertical="center" wrapText="1"/>
    </xf>
    <xf numFmtId="1" fontId="8" fillId="0" borderId="188" xfId="0" applyNumberFormat="1" applyFont="1" applyBorder="1" applyAlignment="1">
      <alignment horizontal="center" vertical="center"/>
    </xf>
    <xf numFmtId="1" fontId="8" fillId="0" borderId="188" xfId="0" applyNumberFormat="1" applyFont="1" applyBorder="1" applyAlignment="1">
      <alignment horizontal="center" vertical="center" wrapText="1"/>
    </xf>
    <xf numFmtId="1" fontId="8" fillId="0" borderId="194" xfId="0" applyNumberFormat="1" applyFont="1" applyBorder="1" applyAlignment="1">
      <alignment horizontal="center" vertical="center" wrapText="1"/>
    </xf>
    <xf numFmtId="1" fontId="8" fillId="11" borderId="197" xfId="0" applyNumberFormat="1" applyFont="1" applyFill="1" applyBorder="1"/>
    <xf numFmtId="1" fontId="8" fillId="11" borderId="201" xfId="0" applyNumberFormat="1" applyFont="1" applyFill="1" applyBorder="1"/>
    <xf numFmtId="1" fontId="8" fillId="0" borderId="198" xfId="0" applyNumberFormat="1" applyFont="1" applyBorder="1" applyAlignment="1">
      <alignment horizontal="right" wrapText="1"/>
    </xf>
    <xf numFmtId="1" fontId="8" fillId="4" borderId="201" xfId="0" applyNumberFormat="1" applyFont="1" applyFill="1" applyBorder="1" applyAlignment="1">
      <alignment horizontal="right"/>
    </xf>
    <xf numFmtId="1" fontId="8" fillId="5" borderId="203" xfId="0" applyNumberFormat="1" applyFont="1" applyFill="1" applyBorder="1"/>
    <xf numFmtId="1" fontId="8" fillId="5" borderId="201" xfId="0" applyNumberFormat="1" applyFont="1" applyFill="1" applyBorder="1"/>
    <xf numFmtId="1" fontId="8" fillId="5" borderId="198" xfId="0" applyNumberFormat="1" applyFont="1" applyFill="1" applyBorder="1"/>
    <xf numFmtId="1" fontId="8" fillId="5" borderId="199" xfId="0" applyNumberFormat="1" applyFont="1" applyFill="1" applyBorder="1"/>
    <xf numFmtId="1" fontId="8" fillId="5" borderId="200" xfId="0" applyNumberFormat="1" applyFont="1" applyFill="1" applyBorder="1"/>
    <xf numFmtId="1" fontId="8" fillId="5" borderId="197" xfId="0" applyNumberFormat="1" applyFont="1" applyFill="1" applyBorder="1"/>
    <xf numFmtId="1" fontId="8" fillId="0" borderId="197" xfId="0" applyNumberFormat="1" applyFont="1" applyBorder="1" applyAlignment="1">
      <alignment horizontal="left" vertical="center"/>
    </xf>
    <xf numFmtId="1" fontId="8" fillId="6" borderId="198" xfId="0" applyNumberFormat="1" applyFont="1" applyFill="1" applyBorder="1" applyProtection="1">
      <protection locked="0"/>
    </xf>
    <xf numFmtId="1" fontId="8" fillId="6" borderId="201" xfId="0" applyNumberFormat="1" applyFont="1" applyFill="1" applyBorder="1" applyProtection="1">
      <protection locked="0"/>
    </xf>
    <xf numFmtId="1" fontId="8" fillId="6" borderId="200" xfId="0" applyNumberFormat="1" applyFont="1" applyFill="1" applyBorder="1" applyProtection="1">
      <protection locked="0"/>
    </xf>
    <xf numFmtId="1" fontId="8" fillId="6" borderId="199" xfId="0" applyNumberFormat="1" applyFont="1" applyFill="1" applyBorder="1" applyProtection="1">
      <protection locked="0"/>
    </xf>
    <xf numFmtId="1" fontId="8" fillId="6" borderId="197" xfId="0" applyNumberFormat="1" applyFont="1" applyFill="1" applyBorder="1" applyProtection="1">
      <protection locked="0"/>
    </xf>
    <xf numFmtId="1" fontId="7" fillId="0" borderId="204" xfId="0" applyNumberFormat="1" applyFont="1" applyBorder="1"/>
    <xf numFmtId="1" fontId="8" fillId="4" borderId="214" xfId="0" applyNumberFormat="1" applyFont="1" applyFill="1" applyBorder="1" applyAlignment="1">
      <alignment horizontal="right" vertical="center" wrapText="1"/>
    </xf>
    <xf numFmtId="1" fontId="8" fillId="4" borderId="208" xfId="0" applyNumberFormat="1" applyFont="1" applyFill="1" applyBorder="1" applyAlignment="1">
      <alignment horizontal="right" wrapText="1"/>
    </xf>
    <xf numFmtId="1" fontId="8" fillId="4" borderId="213" xfId="0" applyNumberFormat="1" applyFont="1" applyFill="1" applyBorder="1" applyAlignment="1">
      <alignment horizontal="right" wrapText="1"/>
    </xf>
    <xf numFmtId="1" fontId="8" fillId="9" borderId="213" xfId="0" applyNumberFormat="1" applyFont="1" applyFill="1" applyBorder="1"/>
    <xf numFmtId="1" fontId="8" fillId="0" borderId="207" xfId="0" applyNumberFormat="1" applyFont="1" applyBorder="1" applyAlignment="1">
      <alignment horizontal="right" wrapText="1"/>
    </xf>
    <xf numFmtId="1" fontId="8" fillId="0" borderId="203" xfId="0" applyNumberFormat="1" applyFont="1" applyBorder="1" applyAlignment="1">
      <alignment horizontal="right" wrapText="1"/>
    </xf>
    <xf numFmtId="1" fontId="8" fillId="6" borderId="203" xfId="0" applyNumberFormat="1" applyFont="1" applyFill="1" applyBorder="1" applyAlignment="1" applyProtection="1">
      <alignment wrapText="1"/>
      <protection locked="0"/>
    </xf>
    <xf numFmtId="1" fontId="8" fillId="6" borderId="201" xfId="0" applyNumberFormat="1" applyFont="1" applyFill="1" applyBorder="1" applyAlignment="1" applyProtection="1">
      <alignment wrapText="1"/>
      <protection locked="0"/>
    </xf>
    <xf numFmtId="1" fontId="8" fillId="11" borderId="206" xfId="0" applyNumberFormat="1" applyFont="1" applyFill="1" applyBorder="1" applyAlignment="1">
      <alignment wrapText="1"/>
    </xf>
    <xf numFmtId="1" fontId="8" fillId="11" borderId="226" xfId="0" applyNumberFormat="1" applyFont="1" applyFill="1" applyBorder="1" applyAlignment="1">
      <alignment wrapText="1"/>
    </xf>
    <xf numFmtId="1" fontId="8" fillId="6" borderId="207" xfId="0" applyNumberFormat="1" applyFont="1" applyFill="1" applyBorder="1" applyAlignment="1" applyProtection="1">
      <alignment wrapText="1"/>
      <protection locked="0"/>
    </xf>
    <xf numFmtId="1" fontId="8" fillId="6" borderId="199" xfId="0" applyNumberFormat="1" applyFont="1" applyFill="1" applyBorder="1" applyAlignment="1" applyProtection="1">
      <alignment wrapText="1"/>
      <protection locked="0"/>
    </xf>
    <xf numFmtId="1" fontId="8" fillId="0" borderId="208" xfId="0" applyNumberFormat="1" applyFont="1" applyBorder="1" applyAlignment="1">
      <alignment horizontal="right" wrapText="1"/>
    </xf>
    <xf numFmtId="1" fontId="8" fillId="0" borderId="227" xfId="3" applyNumberFormat="1" applyFont="1" applyFill="1" applyBorder="1" applyAlignment="1">
      <alignment horizontal="right" wrapText="1"/>
    </xf>
    <xf numFmtId="1" fontId="8" fillId="0" borderId="229" xfId="3" applyNumberFormat="1" applyFont="1" applyFill="1" applyBorder="1" applyAlignment="1">
      <alignment horizontal="right" wrapText="1"/>
    </xf>
    <xf numFmtId="1" fontId="8" fillId="3" borderId="230" xfId="3" applyNumberFormat="1" applyFont="1" applyBorder="1" applyAlignment="1" applyProtection="1">
      <alignment wrapText="1"/>
      <protection locked="0"/>
    </xf>
    <xf numFmtId="1" fontId="8" fillId="3" borderId="231" xfId="3" applyNumberFormat="1" applyFont="1" applyBorder="1" applyAlignment="1" applyProtection="1">
      <alignment wrapText="1"/>
      <protection locked="0"/>
    </xf>
    <xf numFmtId="1" fontId="8" fillId="3" borderId="232" xfId="3" applyNumberFormat="1" applyFont="1" applyBorder="1" applyAlignment="1" applyProtection="1">
      <alignment wrapText="1"/>
      <protection locked="0"/>
    </xf>
    <xf numFmtId="1" fontId="8" fillId="3" borderId="229" xfId="3" applyNumberFormat="1" applyFont="1" applyBorder="1" applyAlignment="1" applyProtection="1">
      <alignment wrapText="1"/>
      <protection locked="0"/>
    </xf>
    <xf numFmtId="1" fontId="8" fillId="3" borderId="233" xfId="3" applyNumberFormat="1" applyFont="1" applyBorder="1" applyAlignment="1" applyProtection="1">
      <alignment wrapText="1"/>
      <protection locked="0"/>
    </xf>
    <xf numFmtId="1" fontId="8" fillId="3" borderId="234" xfId="3" applyNumberFormat="1" applyFont="1" applyBorder="1" applyAlignment="1" applyProtection="1">
      <alignment wrapText="1"/>
      <protection locked="0"/>
    </xf>
    <xf numFmtId="1" fontId="8" fillId="6" borderId="235" xfId="0" applyNumberFormat="1" applyFont="1" applyFill="1" applyBorder="1" applyAlignment="1" applyProtection="1">
      <alignment wrapText="1"/>
      <protection locked="0"/>
    </xf>
    <xf numFmtId="1" fontId="8" fillId="6" borderId="236" xfId="0" applyNumberFormat="1" applyFont="1" applyFill="1" applyBorder="1" applyAlignment="1" applyProtection="1">
      <alignment wrapText="1"/>
      <protection locked="0"/>
    </xf>
    <xf numFmtId="1" fontId="8" fillId="6" borderId="228" xfId="0" applyNumberFormat="1" applyFont="1" applyFill="1" applyBorder="1" applyAlignment="1" applyProtection="1">
      <alignment wrapText="1"/>
      <protection locked="0"/>
    </xf>
    <xf numFmtId="1" fontId="8" fillId="6" borderId="237" xfId="0" applyNumberFormat="1" applyFont="1" applyFill="1" applyBorder="1" applyAlignment="1" applyProtection="1">
      <alignment wrapText="1"/>
      <protection locked="0"/>
    </xf>
    <xf numFmtId="1" fontId="8" fillId="0" borderId="213" xfId="0" applyNumberFormat="1" applyFont="1" applyBorder="1" applyAlignment="1">
      <alignment horizontal="right" wrapText="1"/>
    </xf>
    <xf numFmtId="1" fontId="8" fillId="0" borderId="238" xfId="3" applyNumberFormat="1" applyFont="1" applyFill="1" applyBorder="1" applyAlignment="1">
      <alignment horizontal="right" wrapText="1"/>
    </xf>
    <xf numFmtId="1" fontId="8" fillId="0" borderId="239" xfId="3" applyNumberFormat="1" applyFont="1" applyFill="1" applyBorder="1" applyAlignment="1">
      <alignment horizontal="right" wrapText="1"/>
    </xf>
    <xf numFmtId="1" fontId="8" fillId="3" borderId="240" xfId="3" applyNumberFormat="1" applyFont="1" applyBorder="1" applyAlignment="1" applyProtection="1">
      <alignment wrapText="1"/>
      <protection locked="0"/>
    </xf>
    <xf numFmtId="1" fontId="8" fillId="3" borderId="241" xfId="3" applyNumberFormat="1" applyFont="1" applyBorder="1" applyAlignment="1" applyProtection="1">
      <alignment wrapText="1"/>
      <protection locked="0"/>
    </xf>
    <xf numFmtId="1" fontId="8" fillId="3" borderId="242" xfId="3" applyNumberFormat="1" applyFont="1" applyBorder="1" applyAlignment="1" applyProtection="1">
      <alignment wrapText="1"/>
      <protection locked="0"/>
    </xf>
    <xf numFmtId="1" fontId="8" fillId="3" borderId="243" xfId="3" applyNumberFormat="1" applyFont="1" applyBorder="1" applyAlignment="1" applyProtection="1">
      <alignment wrapText="1"/>
      <protection locked="0"/>
    </xf>
    <xf numFmtId="1" fontId="8" fillId="4" borderId="214" xfId="0" applyNumberFormat="1" applyFont="1" applyFill="1" applyBorder="1" applyAlignment="1">
      <alignment horizontal="right" wrapText="1"/>
    </xf>
    <xf numFmtId="1" fontId="8" fillId="11" borderId="213" xfId="0" applyNumberFormat="1" applyFont="1" applyFill="1" applyBorder="1" applyAlignment="1">
      <alignment horizontal="right" wrapText="1"/>
    </xf>
    <xf numFmtId="1" fontId="8" fillId="0" borderId="249" xfId="0" applyNumberFormat="1" applyFont="1" applyBorder="1" applyAlignment="1">
      <alignment horizontal="center" vertical="center" wrapText="1"/>
    </xf>
    <xf numFmtId="1" fontId="8" fillId="0" borderId="250" xfId="0" applyNumberFormat="1" applyFont="1" applyBorder="1" applyAlignment="1">
      <alignment horizontal="center" vertical="center" wrapText="1"/>
    </xf>
    <xf numFmtId="1" fontId="8" fillId="0" borderId="251" xfId="0" applyNumberFormat="1" applyFont="1" applyBorder="1" applyAlignment="1">
      <alignment horizontal="center" vertical="center" wrapText="1"/>
    </xf>
    <xf numFmtId="1" fontId="8" fillId="0" borderId="253" xfId="0" applyNumberFormat="1" applyFont="1" applyBorder="1" applyAlignment="1">
      <alignment horizontal="center" vertical="center" wrapText="1"/>
    </xf>
    <xf numFmtId="1" fontId="8" fillId="0" borderId="254" xfId="0" applyNumberFormat="1" applyFont="1" applyBorder="1" applyAlignment="1">
      <alignment horizontal="center" vertical="center"/>
    </xf>
    <xf numFmtId="1" fontId="8" fillId="0" borderId="255" xfId="0" applyNumberFormat="1" applyFont="1" applyBorder="1" applyAlignment="1">
      <alignment horizontal="center" vertical="center"/>
    </xf>
    <xf numFmtId="1" fontId="8" fillId="0" borderId="256" xfId="0" applyNumberFormat="1" applyFont="1" applyBorder="1" applyAlignment="1">
      <alignment horizontal="center" vertical="center" wrapText="1"/>
    </xf>
    <xf numFmtId="1" fontId="8" fillId="0" borderId="254" xfId="0" applyNumberFormat="1" applyFont="1" applyBorder="1" applyAlignment="1">
      <alignment horizontal="center" vertical="center" wrapText="1"/>
    </xf>
    <xf numFmtId="1" fontId="8" fillId="0" borderId="255" xfId="0" applyNumberFormat="1" applyFont="1" applyBorder="1" applyAlignment="1">
      <alignment horizontal="center" vertical="center" wrapText="1"/>
    </xf>
    <xf numFmtId="1" fontId="8" fillId="0" borderId="260" xfId="0" applyNumberFormat="1" applyFont="1" applyBorder="1" applyAlignment="1">
      <alignment horizontal="right" wrapText="1"/>
    </xf>
    <xf numFmtId="1" fontId="8" fillId="0" borderId="259" xfId="0" applyNumberFormat="1" applyFont="1" applyBorder="1"/>
    <xf numFmtId="1" fontId="8" fillId="0" borderId="261" xfId="0" applyNumberFormat="1" applyFont="1" applyBorder="1"/>
    <xf numFmtId="1" fontId="8" fillId="6" borderId="262" xfId="0" applyNumberFormat="1" applyFont="1" applyFill="1" applyBorder="1" applyProtection="1">
      <protection locked="0"/>
    </xf>
    <xf numFmtId="1" fontId="8" fillId="0" borderId="222" xfId="0" applyNumberFormat="1" applyFont="1" applyBorder="1"/>
    <xf numFmtId="1" fontId="8" fillId="0" borderId="219" xfId="0" applyNumberFormat="1" applyFont="1" applyBorder="1"/>
    <xf numFmtId="1" fontId="8" fillId="6" borderId="221" xfId="0" applyNumberFormat="1" applyFont="1" applyFill="1" applyBorder="1" applyProtection="1">
      <protection locked="0"/>
    </xf>
    <xf numFmtId="1" fontId="8" fillId="6" borderId="209" xfId="0" applyNumberFormat="1" applyFont="1" applyFill="1" applyBorder="1" applyProtection="1">
      <protection locked="0"/>
    </xf>
    <xf numFmtId="1" fontId="8" fillId="6" borderId="263" xfId="0" applyNumberFormat="1" applyFont="1" applyFill="1" applyBorder="1" applyProtection="1">
      <protection locked="0"/>
    </xf>
    <xf numFmtId="1" fontId="8" fillId="6" borderId="264" xfId="0" applyNumberFormat="1" applyFont="1" applyFill="1" applyBorder="1" applyProtection="1">
      <protection locked="0"/>
    </xf>
    <xf numFmtId="1" fontId="8" fillId="6" borderId="219" xfId="0" applyNumberFormat="1" applyFont="1" applyFill="1" applyBorder="1" applyProtection="1">
      <protection locked="0"/>
    </xf>
    <xf numFmtId="1" fontId="8" fillId="0" borderId="211" xfId="0" applyNumberFormat="1" applyFont="1" applyBorder="1"/>
    <xf numFmtId="1" fontId="8" fillId="6" borderId="216" xfId="0" applyNumberFormat="1" applyFont="1" applyFill="1" applyBorder="1" applyProtection="1">
      <protection locked="0"/>
    </xf>
    <xf numFmtId="1" fontId="8" fillId="6" borderId="215" xfId="0" applyNumberFormat="1" applyFont="1" applyFill="1" applyBorder="1" applyProtection="1">
      <protection locked="0"/>
    </xf>
    <xf numFmtId="1" fontId="8" fillId="6" borderId="265" xfId="0" applyNumberFormat="1" applyFont="1" applyFill="1" applyBorder="1" applyProtection="1">
      <protection locked="0"/>
    </xf>
    <xf numFmtId="1" fontId="8" fillId="6" borderId="266" xfId="0" applyNumberFormat="1" applyFont="1" applyFill="1" applyBorder="1" applyProtection="1">
      <protection locked="0"/>
    </xf>
    <xf numFmtId="1" fontId="8" fillId="6" borderId="211" xfId="0" applyNumberFormat="1" applyFont="1" applyFill="1" applyBorder="1" applyProtection="1">
      <protection locked="0"/>
    </xf>
    <xf numFmtId="1" fontId="8" fillId="6" borderId="261" xfId="0" applyNumberFormat="1" applyFont="1" applyFill="1" applyBorder="1" applyProtection="1">
      <protection locked="0"/>
    </xf>
    <xf numFmtId="1" fontId="3" fillId="0" borderId="0" xfId="0" applyNumberFormat="1" applyFont="1" applyAlignment="1">
      <alignment horizontal="center" vertical="center" wrapText="1"/>
    </xf>
    <xf numFmtId="0" fontId="4" fillId="0" borderId="0" xfId="0" applyFont="1"/>
    <xf numFmtId="1" fontId="8" fillId="0" borderId="3" xfId="0" applyNumberFormat="1" applyFont="1" applyBorder="1" applyAlignment="1">
      <alignment horizontal="center" vertical="center"/>
    </xf>
    <xf numFmtId="1" fontId="8" fillId="0" borderId="4" xfId="0" applyNumberFormat="1" applyFont="1" applyBorder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1" fontId="8" fillId="0" borderId="9" xfId="0" applyNumberFormat="1" applyFont="1" applyBorder="1" applyAlignment="1">
      <alignment horizontal="center" vertical="center"/>
    </xf>
    <xf numFmtId="1" fontId="8" fillId="0" borderId="10" xfId="0" applyNumberFormat="1" applyFont="1" applyBorder="1" applyAlignment="1">
      <alignment horizontal="center" vertical="center"/>
    </xf>
    <xf numFmtId="1" fontId="8" fillId="0" borderId="11" xfId="0" applyNumberFormat="1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 vertical="center" wrapText="1"/>
    </xf>
    <xf numFmtId="1" fontId="8" fillId="0" borderId="10" xfId="0" applyNumberFormat="1" applyFont="1" applyBorder="1" applyAlignment="1">
      <alignment horizontal="center" vertical="center" wrapText="1"/>
    </xf>
    <xf numFmtId="1" fontId="8" fillId="0" borderId="11" xfId="0" applyNumberFormat="1" applyFont="1" applyBorder="1" applyAlignment="1">
      <alignment horizontal="center" vertical="center" wrapText="1"/>
    </xf>
    <xf numFmtId="1" fontId="8" fillId="0" borderId="5" xfId="0" applyNumberFormat="1" applyFont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7" xfId="0" applyNumberFormat="1" applyFont="1" applyBorder="1" applyAlignment="1">
      <alignment horizontal="center" vertical="center" wrapText="1"/>
    </xf>
    <xf numFmtId="1" fontId="8" fillId="0" borderId="9" xfId="0" applyNumberFormat="1" applyFont="1" applyBorder="1" applyAlignment="1">
      <alignment horizontal="center" vertical="center" wrapText="1"/>
    </xf>
    <xf numFmtId="1" fontId="8" fillId="0" borderId="8" xfId="0" applyNumberFormat="1" applyFont="1" applyBorder="1" applyAlignment="1">
      <alignment horizontal="center" vertical="center" wrapText="1"/>
    </xf>
    <xf numFmtId="1" fontId="8" fillId="0" borderId="13" xfId="0" applyNumberFormat="1" applyFont="1" applyBorder="1" applyAlignment="1">
      <alignment horizontal="center" vertical="center" wrapText="1"/>
    </xf>
    <xf numFmtId="1" fontId="8" fillId="0" borderId="16" xfId="0" applyNumberFormat="1" applyFont="1" applyBorder="1" applyAlignment="1">
      <alignment horizontal="center" vertical="center" wrapText="1"/>
    </xf>
    <xf numFmtId="1" fontId="8" fillId="5" borderId="4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vertical="center" wrapText="1"/>
    </xf>
    <xf numFmtId="1" fontId="8" fillId="5" borderId="11" xfId="0" applyNumberFormat="1" applyFont="1" applyFill="1" applyBorder="1" applyAlignment="1">
      <alignment horizontal="center" vertical="center" wrapText="1"/>
    </xf>
    <xf numFmtId="1" fontId="8" fillId="4" borderId="5" xfId="0" applyNumberFormat="1" applyFont="1" applyFill="1" applyBorder="1" applyAlignment="1">
      <alignment horizontal="center" vertical="center"/>
    </xf>
    <xf numFmtId="1" fontId="8" fillId="4" borderId="12" xfId="0" applyNumberFormat="1" applyFont="1" applyFill="1" applyBorder="1" applyAlignment="1">
      <alignment horizontal="center" vertical="center"/>
    </xf>
    <xf numFmtId="1" fontId="8" fillId="0" borderId="12" xfId="0" applyNumberFormat="1" applyFont="1" applyBorder="1" applyAlignment="1">
      <alignment horizontal="center" vertical="center" wrapText="1"/>
    </xf>
    <xf numFmtId="1" fontId="8" fillId="0" borderId="12" xfId="0" applyNumberFormat="1" applyFont="1" applyBorder="1" applyAlignment="1">
      <alignment horizontal="center" vertical="center"/>
    </xf>
    <xf numFmtId="1" fontId="8" fillId="0" borderId="7" xfId="0" applyNumberFormat="1" applyFont="1" applyBorder="1" applyAlignment="1">
      <alignment horizontal="center" vertical="center"/>
    </xf>
    <xf numFmtId="1" fontId="8" fillId="0" borderId="17" xfId="0" applyNumberFormat="1" applyFont="1" applyBorder="1"/>
    <xf numFmtId="1" fontId="8" fillId="0" borderId="18" xfId="0" applyNumberFormat="1" applyFont="1" applyBorder="1"/>
    <xf numFmtId="1" fontId="8" fillId="0" borderId="19" xfId="0" applyNumberFormat="1" applyFont="1" applyBorder="1"/>
    <xf numFmtId="1" fontId="8" fillId="0" borderId="45" xfId="0" applyNumberFormat="1" applyFont="1" applyBorder="1" applyAlignment="1">
      <alignment horizontal="center" vertical="center" wrapText="1"/>
    </xf>
    <xf numFmtId="1" fontId="8" fillId="0" borderId="28" xfId="0" applyNumberFormat="1" applyFont="1" applyBorder="1"/>
    <xf numFmtId="1" fontId="8" fillId="0" borderId="29" xfId="0" applyNumberFormat="1" applyFont="1" applyBorder="1"/>
    <xf numFmtId="1" fontId="8" fillId="0" borderId="30" xfId="0" applyNumberFormat="1" applyFont="1" applyBorder="1"/>
    <xf numFmtId="1" fontId="8" fillId="0" borderId="36" xfId="0" applyNumberFormat="1" applyFont="1" applyBorder="1"/>
    <xf numFmtId="1" fontId="8" fillId="0" borderId="37" xfId="0" applyNumberFormat="1" applyFont="1" applyBorder="1"/>
    <xf numFmtId="1" fontId="8" fillId="0" borderId="38" xfId="0" applyNumberFormat="1" applyFont="1" applyBorder="1"/>
    <xf numFmtId="1" fontId="8" fillId="0" borderId="44" xfId="0" applyNumberFormat="1" applyFont="1" applyBorder="1" applyAlignment="1">
      <alignment horizontal="center" vertical="center"/>
    </xf>
    <xf numFmtId="1" fontId="8" fillId="0" borderId="46" xfId="0" applyNumberFormat="1" applyFont="1" applyBorder="1" applyAlignment="1">
      <alignment horizontal="center" vertical="center"/>
    </xf>
    <xf numFmtId="1" fontId="8" fillId="4" borderId="44" xfId="0" applyNumberFormat="1" applyFont="1" applyFill="1" applyBorder="1" applyAlignment="1">
      <alignment horizontal="center" vertical="center"/>
    </xf>
    <xf numFmtId="1" fontId="8" fillId="4" borderId="4" xfId="0" applyNumberFormat="1" applyFont="1" applyFill="1" applyBorder="1" applyAlignment="1">
      <alignment horizontal="center" vertical="center"/>
    </xf>
    <xf numFmtId="1" fontId="8" fillId="4" borderId="8" xfId="0" applyNumberFormat="1" applyFont="1" applyFill="1" applyBorder="1" applyAlignment="1">
      <alignment horizontal="center" vertical="center" wrapText="1"/>
    </xf>
    <xf numFmtId="1" fontId="8" fillId="4" borderId="16" xfId="0" applyNumberFormat="1" applyFont="1" applyFill="1" applyBorder="1" applyAlignment="1">
      <alignment horizontal="center" vertical="center" wrapText="1"/>
    </xf>
    <xf numFmtId="1" fontId="8" fillId="0" borderId="20" xfId="0" applyNumberFormat="1" applyFont="1" applyBorder="1" applyAlignment="1">
      <alignment horizontal="left" vertical="center" wrapText="1"/>
    </xf>
    <xf numFmtId="1" fontId="8" fillId="0" borderId="48" xfId="0" applyNumberFormat="1" applyFont="1" applyBorder="1" applyAlignment="1">
      <alignment horizontal="left" vertical="center" wrapText="1"/>
    </xf>
    <xf numFmtId="1" fontId="8" fillId="0" borderId="22" xfId="0" applyNumberFormat="1" applyFont="1" applyBorder="1" applyAlignment="1">
      <alignment horizontal="left" vertical="center" wrapText="1"/>
    </xf>
    <xf numFmtId="1" fontId="8" fillId="0" borderId="31" xfId="0" applyNumberFormat="1" applyFont="1" applyBorder="1" applyAlignment="1">
      <alignment horizontal="left" vertical="center" wrapText="1"/>
    </xf>
    <xf numFmtId="1" fontId="8" fillId="0" borderId="51" xfId="0" applyNumberFormat="1" applyFont="1" applyBorder="1" applyAlignment="1">
      <alignment horizontal="left" vertical="center" wrapText="1"/>
    </xf>
    <xf numFmtId="1" fontId="8" fillId="0" borderId="33" xfId="0" applyNumberFormat="1" applyFont="1" applyBorder="1" applyAlignment="1">
      <alignment horizontal="left" vertical="center" wrapText="1"/>
    </xf>
    <xf numFmtId="1" fontId="8" fillId="0" borderId="52" xfId="0" applyNumberFormat="1" applyFont="1" applyBorder="1" applyAlignment="1">
      <alignment horizontal="left" vertical="center" wrapText="1"/>
    </xf>
    <xf numFmtId="1" fontId="8" fillId="0" borderId="29" xfId="0" applyNumberFormat="1" applyFont="1" applyBorder="1" applyAlignment="1">
      <alignment horizontal="left" vertical="center" wrapText="1"/>
    </xf>
    <xf numFmtId="1" fontId="8" fillId="0" borderId="30" xfId="0" applyNumberFormat="1" applyFont="1" applyBorder="1" applyAlignment="1">
      <alignment horizontal="left" vertical="center" wrapText="1"/>
    </xf>
    <xf numFmtId="1" fontId="8" fillId="0" borderId="24" xfId="0" applyNumberFormat="1" applyFont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/>
    </xf>
    <xf numFmtId="1" fontId="8" fillId="4" borderId="53" xfId="0" applyNumberFormat="1" applyFont="1" applyFill="1" applyBorder="1" applyAlignment="1">
      <alignment horizontal="left" vertical="center" wrapText="1"/>
    </xf>
    <xf numFmtId="1" fontId="8" fillId="4" borderId="37" xfId="0" applyNumberFormat="1" applyFont="1" applyFill="1" applyBorder="1" applyAlignment="1">
      <alignment horizontal="left" vertical="center" wrapText="1"/>
    </xf>
    <xf numFmtId="1" fontId="8" fillId="4" borderId="38" xfId="0" applyNumberFormat="1" applyFont="1" applyFill="1" applyBorder="1" applyAlignment="1">
      <alignment horizontal="left" vertical="center" wrapText="1"/>
    </xf>
    <xf numFmtId="1" fontId="8" fillId="0" borderId="44" xfId="0" applyNumberFormat="1" applyFont="1" applyBorder="1" applyAlignment="1">
      <alignment horizontal="center" vertical="center" wrapText="1"/>
    </xf>
    <xf numFmtId="1" fontId="8" fillId="0" borderId="55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5" fillId="0" borderId="0" xfId="0" applyNumberFormat="1" applyFont="1"/>
    <xf numFmtId="1" fontId="8" fillId="0" borderId="55" xfId="0" applyNumberFormat="1" applyFont="1" applyBorder="1"/>
    <xf numFmtId="1" fontId="8" fillId="0" borderId="0" xfId="0" applyNumberFormat="1" applyFont="1"/>
    <xf numFmtId="1" fontId="8" fillId="0" borderId="54" xfId="0" applyNumberFormat="1" applyFont="1" applyBorder="1" applyAlignment="1">
      <alignment horizontal="center" vertical="center" wrapText="1"/>
    </xf>
    <xf numFmtId="1" fontId="8" fillId="0" borderId="56" xfId="0" applyNumberFormat="1" applyFont="1" applyBorder="1" applyAlignment="1">
      <alignment horizontal="center" vertical="center" wrapText="1"/>
    </xf>
    <xf numFmtId="1" fontId="8" fillId="0" borderId="58" xfId="0" applyNumberFormat="1" applyFont="1" applyBorder="1" applyAlignment="1">
      <alignment horizontal="center" vertical="center" wrapText="1"/>
    </xf>
    <xf numFmtId="1" fontId="8" fillId="0" borderId="5" xfId="0" applyNumberFormat="1" applyFont="1" applyBorder="1" applyAlignment="1">
      <alignment horizontal="center" vertical="center"/>
    </xf>
    <xf numFmtId="1" fontId="8" fillId="4" borderId="59" xfId="0" applyNumberFormat="1" applyFont="1" applyFill="1" applyBorder="1" applyAlignment="1">
      <alignment horizontal="left" vertical="center" wrapText="1"/>
    </xf>
    <xf numFmtId="1" fontId="8" fillId="4" borderId="18" xfId="0" applyNumberFormat="1" applyFont="1" applyFill="1" applyBorder="1" applyAlignment="1">
      <alignment horizontal="left" vertical="center" wrapText="1"/>
    </xf>
    <xf numFmtId="1" fontId="8" fillId="4" borderId="19" xfId="0" applyNumberFormat="1" applyFont="1" applyFill="1" applyBorder="1" applyAlignment="1">
      <alignment horizontal="left" vertical="center" wrapText="1"/>
    </xf>
    <xf numFmtId="1" fontId="8" fillId="0" borderId="5" xfId="0" applyNumberFormat="1" applyFont="1" applyBorder="1" applyAlignment="1">
      <alignment horizontal="right" vertical="center" wrapText="1"/>
    </xf>
    <xf numFmtId="1" fontId="8" fillId="0" borderId="6" xfId="0" applyNumberFormat="1" applyFont="1" applyBorder="1" applyAlignment="1">
      <alignment horizontal="right" vertical="center"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5" xfId="0" applyNumberFormat="1" applyFont="1" applyBorder="1" applyAlignment="1">
      <alignment horizontal="left" vertical="center" wrapText="1"/>
    </xf>
    <xf numFmtId="1" fontId="8" fillId="0" borderId="6" xfId="0" applyNumberFormat="1" applyFont="1" applyBorder="1" applyAlignment="1">
      <alignment horizontal="left" vertical="center" wrapText="1"/>
    </xf>
    <xf numFmtId="1" fontId="8" fillId="0" borderId="12" xfId="0" applyNumberFormat="1" applyFont="1" applyBorder="1" applyAlignment="1">
      <alignment horizontal="left" vertical="center" wrapText="1"/>
    </xf>
    <xf numFmtId="1" fontId="8" fillId="0" borderId="5" xfId="0" applyNumberFormat="1" applyFont="1" applyBorder="1" applyAlignment="1">
      <alignment horizontal="right"/>
    </xf>
    <xf numFmtId="1" fontId="8" fillId="0" borderId="6" xfId="0" applyNumberFormat="1" applyFont="1" applyBorder="1" applyAlignment="1">
      <alignment horizontal="right"/>
    </xf>
    <xf numFmtId="1" fontId="8" fillId="0" borderId="12" xfId="0" applyNumberFormat="1" applyFont="1" applyBorder="1" applyAlignment="1">
      <alignment horizontal="right"/>
    </xf>
    <xf numFmtId="1" fontId="8" fillId="4" borderId="44" xfId="0" applyNumberFormat="1" applyFont="1" applyFill="1" applyBorder="1" applyAlignment="1">
      <alignment horizontal="center" vertical="center" wrapText="1"/>
    </xf>
    <xf numFmtId="1" fontId="8" fillId="4" borderId="4" xfId="0" applyNumberFormat="1" applyFont="1" applyFill="1" applyBorder="1" applyAlignment="1">
      <alignment horizontal="center" vertical="center" wrapText="1"/>
    </xf>
    <xf numFmtId="1" fontId="8" fillId="4" borderId="55" xfId="0" applyNumberFormat="1" applyFont="1" applyFill="1" applyBorder="1" applyAlignment="1">
      <alignment horizontal="center" vertical="center" wrapText="1"/>
    </xf>
    <xf numFmtId="1" fontId="8" fillId="4" borderId="9" xfId="0" applyNumberFormat="1" applyFont="1" applyFill="1" applyBorder="1" applyAlignment="1">
      <alignment horizontal="center" vertical="center" wrapText="1"/>
    </xf>
    <xf numFmtId="1" fontId="8" fillId="0" borderId="13" xfId="0" applyNumberFormat="1" applyFont="1" applyBorder="1" applyAlignment="1">
      <alignment horizontal="left" vertical="center" wrapText="1"/>
    </xf>
    <xf numFmtId="1" fontId="8" fillId="0" borderId="73" xfId="0" applyNumberFormat="1" applyFont="1" applyBorder="1" applyAlignment="1">
      <alignment horizontal="left" vertical="center" wrapText="1"/>
    </xf>
    <xf numFmtId="1" fontId="8" fillId="0" borderId="24" xfId="0" applyNumberFormat="1" applyFont="1" applyBorder="1" applyAlignment="1">
      <alignment horizontal="left" vertical="center" wrapText="1"/>
    </xf>
    <xf numFmtId="1" fontId="8" fillId="0" borderId="59" xfId="0" applyNumberFormat="1" applyFont="1" applyBorder="1" applyAlignment="1">
      <alignment horizontal="left" vertical="center" wrapText="1"/>
    </xf>
    <xf numFmtId="1" fontId="8" fillId="0" borderId="18" xfId="0" applyNumberFormat="1" applyFont="1" applyBorder="1" applyAlignment="1">
      <alignment horizontal="left" vertical="center" wrapText="1"/>
    </xf>
    <xf numFmtId="1" fontId="8" fillId="0" borderId="19" xfId="0" applyNumberFormat="1" applyFont="1" applyBorder="1" applyAlignment="1">
      <alignment horizontal="left" vertical="center" wrapText="1"/>
    </xf>
    <xf numFmtId="1" fontId="8" fillId="0" borderId="46" xfId="0" applyNumberFormat="1" applyFont="1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left" vertical="center" wrapText="1"/>
    </xf>
    <xf numFmtId="1" fontId="8" fillId="0" borderId="11" xfId="0" applyNumberFormat="1" applyFont="1" applyBorder="1" applyAlignment="1">
      <alignment horizontal="left" vertical="center" wrapText="1"/>
    </xf>
    <xf numFmtId="1" fontId="8" fillId="4" borderId="55" xfId="0" applyNumberFormat="1" applyFont="1" applyFill="1" applyBorder="1" applyAlignment="1">
      <alignment horizontal="left" vertical="center" wrapText="1"/>
    </xf>
    <xf numFmtId="1" fontId="8" fillId="4" borderId="9" xfId="0" applyNumberFormat="1" applyFont="1" applyFill="1" applyBorder="1" applyAlignment="1">
      <alignment horizontal="left" vertical="center" wrapText="1"/>
    </xf>
    <xf numFmtId="1" fontId="8" fillId="4" borderId="46" xfId="0" applyNumberFormat="1" applyFont="1" applyFill="1" applyBorder="1" applyAlignment="1">
      <alignment horizontal="left" vertical="center" wrapText="1"/>
    </xf>
    <xf numFmtId="1" fontId="8" fillId="4" borderId="11" xfId="0" applyNumberFormat="1" applyFont="1" applyFill="1" applyBorder="1" applyAlignment="1">
      <alignment horizontal="left" vertical="center" wrapText="1"/>
    </xf>
    <xf numFmtId="1" fontId="8" fillId="0" borderId="44" xfId="0" applyNumberFormat="1" applyFont="1" applyBorder="1" applyAlignment="1">
      <alignment horizontal="left" vertical="center" wrapText="1"/>
    </xf>
    <xf numFmtId="1" fontId="8" fillId="0" borderId="4" xfId="0" applyNumberFormat="1" applyFont="1" applyBorder="1" applyAlignment="1">
      <alignment horizontal="left" vertical="center" wrapText="1"/>
    </xf>
    <xf numFmtId="1" fontId="8" fillId="0" borderId="55" xfId="0" applyNumberFormat="1" applyFont="1" applyBorder="1" applyAlignment="1">
      <alignment horizontal="left" vertical="center" wrapText="1"/>
    </xf>
    <xf numFmtId="1" fontId="8" fillId="0" borderId="9" xfId="0" applyNumberFormat="1" applyFont="1" applyBorder="1" applyAlignment="1">
      <alignment horizontal="left" vertical="center" wrapText="1"/>
    </xf>
    <xf numFmtId="1" fontId="8" fillId="0" borderId="8" xfId="0" applyNumberFormat="1" applyFont="1" applyBorder="1" applyAlignment="1">
      <alignment horizontal="left" vertical="center" wrapText="1"/>
    </xf>
    <xf numFmtId="1" fontId="8" fillId="0" borderId="16" xfId="0" applyNumberFormat="1" applyFont="1" applyBorder="1" applyAlignment="1">
      <alignment horizontal="left" vertical="center" wrapText="1"/>
    </xf>
    <xf numFmtId="1" fontId="8" fillId="0" borderId="59" xfId="0" applyNumberFormat="1" applyFont="1" applyBorder="1" applyAlignment="1">
      <alignment horizontal="left"/>
    </xf>
    <xf numFmtId="1" fontId="8" fillId="0" borderId="19" xfId="0" applyNumberFormat="1" applyFont="1" applyBorder="1" applyAlignment="1">
      <alignment horizontal="left"/>
    </xf>
    <xf numFmtId="1" fontId="8" fillId="0" borderId="53" xfId="0" applyNumberFormat="1" applyFont="1" applyBorder="1" applyAlignment="1">
      <alignment horizontal="left"/>
    </xf>
    <xf numFmtId="1" fontId="8" fillId="0" borderId="38" xfId="0" applyNumberFormat="1" applyFont="1" applyBorder="1" applyAlignment="1">
      <alignment horizontal="left"/>
    </xf>
    <xf numFmtId="1" fontId="8" fillId="0" borderId="53" xfId="0" applyNumberFormat="1" applyFont="1" applyBorder="1" applyAlignment="1">
      <alignment horizontal="left" vertical="center" wrapText="1"/>
    </xf>
    <xf numFmtId="1" fontId="8" fillId="0" borderId="37" xfId="0" applyNumberFormat="1" applyFont="1" applyBorder="1" applyAlignment="1">
      <alignment horizontal="left" vertical="center" wrapText="1"/>
    </xf>
    <xf numFmtId="1" fontId="8" fillId="0" borderId="38" xfId="0" applyNumberFormat="1" applyFont="1" applyBorder="1" applyAlignment="1">
      <alignment horizontal="left" vertical="center" wrapText="1"/>
    </xf>
    <xf numFmtId="1" fontId="8" fillId="5" borderId="45" xfId="0" applyNumberFormat="1" applyFont="1" applyFill="1" applyBorder="1" applyAlignment="1">
      <alignment horizontal="center" vertical="center" wrapText="1"/>
    </xf>
    <xf numFmtId="1" fontId="8" fillId="5" borderId="8" xfId="0" applyNumberFormat="1" applyFont="1" applyFill="1" applyBorder="1" applyAlignment="1">
      <alignment horizontal="center" vertical="center" wrapText="1"/>
    </xf>
    <xf numFmtId="1" fontId="8" fillId="5" borderId="13" xfId="0" applyNumberFormat="1" applyFont="1" applyFill="1" applyBorder="1" applyAlignment="1">
      <alignment horizontal="center" vertical="center" wrapText="1"/>
    </xf>
    <xf numFmtId="1" fontId="8" fillId="5" borderId="16" xfId="0" applyNumberFormat="1" applyFont="1" applyFill="1" applyBorder="1" applyAlignment="1">
      <alignment horizontal="center" vertical="center" wrapText="1"/>
    </xf>
    <xf numFmtId="1" fontId="8" fillId="0" borderId="8" xfId="0" applyNumberFormat="1" applyFont="1" applyBorder="1" applyAlignment="1">
      <alignment horizontal="center" vertical="center"/>
    </xf>
    <xf numFmtId="1" fontId="8" fillId="0" borderId="13" xfId="0" applyNumberFormat="1" applyFont="1" applyBorder="1" applyAlignment="1">
      <alignment horizontal="center" vertical="center"/>
    </xf>
    <xf numFmtId="1" fontId="8" fillId="0" borderId="16" xfId="0" applyNumberFormat="1" applyFont="1" applyBorder="1" applyAlignment="1">
      <alignment horizontal="center" vertical="center"/>
    </xf>
    <xf numFmtId="1" fontId="8" fillId="0" borderId="50" xfId="0" applyNumberFormat="1" applyFont="1" applyBorder="1" applyAlignment="1">
      <alignment horizontal="left" vertical="center" wrapText="1"/>
    </xf>
    <xf numFmtId="1" fontId="8" fillId="0" borderId="35" xfId="0" applyNumberFormat="1" applyFont="1" applyBorder="1" applyAlignment="1">
      <alignment horizontal="left" vertical="center" wrapText="1"/>
    </xf>
    <xf numFmtId="1" fontId="8" fillId="5" borderId="52" xfId="0" applyNumberFormat="1" applyFont="1" applyFill="1" applyBorder="1" applyAlignment="1">
      <alignment horizontal="left" vertical="center" wrapText="1"/>
    </xf>
    <xf numFmtId="1" fontId="8" fillId="5" borderId="29" xfId="0" applyNumberFormat="1" applyFont="1" applyFill="1" applyBorder="1" applyAlignment="1">
      <alignment horizontal="left" vertical="center" wrapText="1"/>
    </xf>
    <xf numFmtId="1" fontId="8" fillId="5" borderId="30" xfId="0" applyNumberFormat="1" applyFont="1" applyFill="1" applyBorder="1" applyAlignment="1">
      <alignment horizontal="left" vertical="center" wrapText="1"/>
    </xf>
    <xf numFmtId="1" fontId="8" fillId="5" borderId="79" xfId="0" applyNumberFormat="1" applyFont="1" applyFill="1" applyBorder="1" applyAlignment="1">
      <alignment horizontal="left" vertical="center" wrapText="1"/>
    </xf>
    <xf numFmtId="1" fontId="8" fillId="5" borderId="77" xfId="0" applyNumberFormat="1" applyFont="1" applyFill="1" applyBorder="1" applyAlignment="1">
      <alignment horizontal="left" vertical="center" wrapText="1"/>
    </xf>
    <xf numFmtId="1" fontId="8" fillId="5" borderId="66" xfId="0" applyNumberFormat="1" applyFont="1" applyFill="1" applyBorder="1" applyAlignment="1">
      <alignment horizontal="left" vertical="center" wrapText="1"/>
    </xf>
    <xf numFmtId="1" fontId="8" fillId="5" borderId="35" xfId="0" applyNumberFormat="1" applyFont="1" applyFill="1" applyBorder="1" applyAlignment="1">
      <alignment horizontal="left" vertical="center" wrapText="1"/>
    </xf>
    <xf numFmtId="1" fontId="8" fillId="4" borderId="35" xfId="0" applyNumberFormat="1" applyFont="1" applyFill="1" applyBorder="1" applyAlignment="1">
      <alignment horizontal="left" vertical="center" wrapText="1"/>
    </xf>
    <xf numFmtId="1" fontId="8" fillId="19" borderId="52" xfId="0" applyNumberFormat="1" applyFont="1" applyFill="1" applyBorder="1" applyAlignment="1">
      <alignment horizontal="left" vertical="center" wrapText="1"/>
    </xf>
    <xf numFmtId="1" fontId="8" fillId="19" borderId="29" xfId="0" applyNumberFormat="1" applyFont="1" applyFill="1" applyBorder="1" applyAlignment="1">
      <alignment horizontal="left" vertical="center" wrapText="1"/>
    </xf>
    <xf numFmtId="1" fontId="8" fillId="19" borderId="30" xfId="0" applyNumberFormat="1" applyFont="1" applyFill="1" applyBorder="1" applyAlignment="1">
      <alignment horizontal="left" vertical="center" wrapText="1"/>
    </xf>
    <xf numFmtId="1" fontId="8" fillId="19" borderId="35" xfId="0" applyNumberFormat="1" applyFont="1" applyFill="1" applyBorder="1" applyAlignment="1">
      <alignment horizontal="left" vertical="center" wrapText="1"/>
    </xf>
    <xf numFmtId="1" fontId="8" fillId="19" borderId="79" xfId="0" applyNumberFormat="1" applyFont="1" applyFill="1" applyBorder="1" applyAlignment="1">
      <alignment horizontal="left" vertical="center" wrapText="1"/>
    </xf>
    <xf numFmtId="1" fontId="8" fillId="19" borderId="77" xfId="0" applyNumberFormat="1" applyFont="1" applyFill="1" applyBorder="1" applyAlignment="1">
      <alignment horizontal="left" vertical="center" wrapText="1"/>
    </xf>
    <xf numFmtId="1" fontId="8" fillId="19" borderId="66" xfId="0" applyNumberFormat="1" applyFont="1" applyFill="1" applyBorder="1" applyAlignment="1">
      <alignment horizontal="left" vertical="center" wrapText="1"/>
    </xf>
    <xf numFmtId="1" fontId="8" fillId="5" borderId="53" xfId="0" applyNumberFormat="1" applyFont="1" applyFill="1" applyBorder="1" applyAlignment="1">
      <alignment horizontal="left" vertical="center" wrapText="1"/>
    </xf>
    <xf numFmtId="1" fontId="8" fillId="5" borderId="37" xfId="0" applyNumberFormat="1" applyFont="1" applyFill="1" applyBorder="1" applyAlignment="1">
      <alignment horizontal="left" vertical="center" wrapText="1"/>
    </xf>
    <xf numFmtId="1" fontId="8" fillId="5" borderId="38" xfId="0" applyNumberFormat="1" applyFont="1" applyFill="1" applyBorder="1" applyAlignment="1">
      <alignment horizontal="left" vertical="center" wrapText="1"/>
    </xf>
    <xf numFmtId="1" fontId="8" fillId="4" borderId="45" xfId="0" applyNumberFormat="1" applyFont="1" applyFill="1" applyBorder="1" applyAlignment="1">
      <alignment horizontal="center" vertical="center" wrapText="1"/>
    </xf>
    <xf numFmtId="1" fontId="8" fillId="0" borderId="46" xfId="0" applyNumberFormat="1" applyFont="1" applyBorder="1" applyAlignment="1">
      <alignment horizontal="center" vertical="center" wrapText="1"/>
    </xf>
    <xf numFmtId="1" fontId="8" fillId="4" borderId="52" xfId="0" applyNumberFormat="1" applyFont="1" applyFill="1" applyBorder="1" applyAlignment="1">
      <alignment horizontal="left" vertical="center" wrapText="1"/>
    </xf>
    <xf numFmtId="1" fontId="8" fillId="4" borderId="29" xfId="0" applyNumberFormat="1" applyFont="1" applyFill="1" applyBorder="1" applyAlignment="1">
      <alignment horizontal="left" vertical="center" wrapText="1"/>
    </xf>
    <xf numFmtId="1" fontId="8" fillId="4" borderId="30" xfId="0" applyNumberFormat="1" applyFont="1" applyFill="1" applyBorder="1" applyAlignment="1">
      <alignment horizontal="left" vertical="center" wrapText="1"/>
    </xf>
    <xf numFmtId="0" fontId="8" fillId="5" borderId="37" xfId="0" applyFont="1" applyFill="1" applyBorder="1" applyAlignment="1">
      <alignment horizontal="left" vertical="center"/>
    </xf>
    <xf numFmtId="0" fontId="8" fillId="5" borderId="38" xfId="0" applyFont="1" applyFill="1" applyBorder="1" applyAlignment="1">
      <alignment horizontal="left" vertical="center"/>
    </xf>
    <xf numFmtId="1" fontId="8" fillId="5" borderId="59" xfId="0" applyNumberFormat="1" applyFont="1" applyFill="1" applyBorder="1" applyAlignment="1">
      <alignment horizontal="left" vertical="center" wrapText="1"/>
    </xf>
    <xf numFmtId="1" fontId="8" fillId="5" borderId="18" xfId="0" applyNumberFormat="1" applyFont="1" applyFill="1" applyBorder="1" applyAlignment="1">
      <alignment horizontal="left" vertical="center" wrapText="1"/>
    </xf>
    <xf numFmtId="1" fontId="8" fillId="5" borderId="19" xfId="0" applyNumberFormat="1" applyFont="1" applyFill="1" applyBorder="1" applyAlignment="1">
      <alignment horizontal="left" vertical="center" wrapText="1"/>
    </xf>
    <xf numFmtId="1" fontId="8" fillId="4" borderId="11" xfId="0" applyNumberFormat="1" applyFont="1" applyFill="1" applyBorder="1" applyAlignment="1">
      <alignment horizontal="center" vertical="center" wrapText="1"/>
    </xf>
    <xf numFmtId="1" fontId="8" fillId="0" borderId="5" xfId="1" applyNumberFormat="1" applyFont="1" applyFill="1" applyBorder="1" applyAlignment="1">
      <alignment horizontal="center" vertical="center" wrapText="1"/>
    </xf>
    <xf numFmtId="1" fontId="8" fillId="0" borderId="12" xfId="1" applyNumberFormat="1" applyFont="1" applyFill="1" applyBorder="1" applyAlignment="1">
      <alignment horizontal="center" vertical="center"/>
    </xf>
    <xf numFmtId="1" fontId="8" fillId="4" borderId="59" xfId="0" applyNumberFormat="1" applyFont="1" applyFill="1" applyBorder="1" applyAlignment="1">
      <alignment horizontal="left" vertical="center"/>
    </xf>
    <xf numFmtId="1" fontId="8" fillId="4" borderId="19" xfId="0" applyNumberFormat="1" applyFont="1" applyFill="1" applyBorder="1" applyAlignment="1">
      <alignment horizontal="left" vertical="center"/>
    </xf>
    <xf numFmtId="1" fontId="8" fillId="0" borderId="52" xfId="0" applyNumberFormat="1" applyFont="1" applyBorder="1" applyAlignment="1">
      <alignment horizontal="left" vertical="center"/>
    </xf>
    <xf numFmtId="1" fontId="8" fillId="0" borderId="30" xfId="0" applyNumberFormat="1" applyFont="1" applyBorder="1" applyAlignment="1">
      <alignment horizontal="left" vertical="center"/>
    </xf>
    <xf numFmtId="1" fontId="8" fillId="0" borderId="55" xfId="0" applyNumberFormat="1" applyFont="1" applyBorder="1" applyAlignment="1">
      <alignment horizontal="center" vertical="center"/>
    </xf>
    <xf numFmtId="1" fontId="9" fillId="15" borderId="8" xfId="0" applyNumberFormat="1" applyFont="1" applyFill="1" applyBorder="1" applyAlignment="1">
      <alignment horizontal="left" vertical="center" wrapText="1"/>
    </xf>
    <xf numFmtId="1" fontId="9" fillId="15" borderId="13" xfId="0" applyNumberFormat="1" applyFont="1" applyFill="1" applyBorder="1" applyAlignment="1">
      <alignment horizontal="left" vertical="center" wrapText="1"/>
    </xf>
    <xf numFmtId="1" fontId="9" fillId="15" borderId="16" xfId="0" applyNumberFormat="1" applyFont="1" applyFill="1" applyBorder="1" applyAlignment="1">
      <alignment horizontal="left" vertical="center" wrapText="1"/>
    </xf>
    <xf numFmtId="1" fontId="9" fillId="0" borderId="8" xfId="0" applyNumberFormat="1" applyFont="1" applyBorder="1" applyAlignment="1">
      <alignment horizontal="left" vertical="center" wrapText="1"/>
    </xf>
    <xf numFmtId="1" fontId="9" fillId="0" borderId="13" xfId="0" applyNumberFormat="1" applyFont="1" applyBorder="1" applyAlignment="1">
      <alignment horizontal="left" vertical="center" wrapText="1"/>
    </xf>
    <xf numFmtId="1" fontId="9" fillId="0" borderId="16" xfId="0" applyNumberFormat="1" applyFont="1" applyBorder="1" applyAlignment="1">
      <alignment horizontal="left" vertical="center" wrapText="1"/>
    </xf>
    <xf numFmtId="1" fontId="8" fillId="15" borderId="8" xfId="0" applyNumberFormat="1" applyFont="1" applyFill="1" applyBorder="1" applyAlignment="1">
      <alignment horizontal="left" vertical="center" wrapText="1"/>
    </xf>
    <xf numFmtId="1" fontId="8" fillId="15" borderId="13" xfId="0" applyNumberFormat="1" applyFont="1" applyFill="1" applyBorder="1" applyAlignment="1">
      <alignment horizontal="left" vertical="center" wrapText="1"/>
    </xf>
    <xf numFmtId="1" fontId="8" fillId="15" borderId="16" xfId="0" applyNumberFormat="1" applyFont="1" applyFill="1" applyBorder="1" applyAlignment="1">
      <alignment horizontal="left" vertical="center" wrapText="1"/>
    </xf>
    <xf numFmtId="1" fontId="8" fillId="5" borderId="8" xfId="0" applyNumberFormat="1" applyFont="1" applyFill="1" applyBorder="1" applyAlignment="1">
      <alignment horizontal="left" vertical="center" wrapText="1"/>
    </xf>
    <xf numFmtId="1" fontId="8" fillId="5" borderId="13" xfId="0" applyNumberFormat="1" applyFont="1" applyFill="1" applyBorder="1" applyAlignment="1">
      <alignment horizontal="left" vertical="center" wrapText="1"/>
    </xf>
    <xf numFmtId="1" fontId="8" fillId="5" borderId="16" xfId="0" applyNumberFormat="1" applyFont="1" applyFill="1" applyBorder="1" applyAlignment="1">
      <alignment horizontal="left" vertical="center" wrapText="1"/>
    </xf>
    <xf numFmtId="1" fontId="8" fillId="4" borderId="54" xfId="0" applyNumberFormat="1" applyFont="1" applyFill="1" applyBorder="1" applyAlignment="1">
      <alignment horizontal="center" vertical="center" wrapText="1"/>
    </xf>
    <xf numFmtId="1" fontId="8" fillId="4" borderId="56" xfId="0" applyNumberFormat="1" applyFont="1" applyFill="1" applyBorder="1" applyAlignment="1">
      <alignment horizontal="center" vertical="center" wrapText="1"/>
    </xf>
    <xf numFmtId="1" fontId="8" fillId="4" borderId="58" xfId="0" applyNumberFormat="1" applyFont="1" applyFill="1" applyBorder="1" applyAlignment="1">
      <alignment horizontal="center" vertical="center" wrapText="1"/>
    </xf>
    <xf numFmtId="1" fontId="8" fillId="4" borderId="0" xfId="0" applyNumberFormat="1" applyFont="1" applyFill="1" applyAlignment="1">
      <alignment horizontal="left" vertical="center" wrapText="1"/>
    </xf>
    <xf numFmtId="1" fontId="8" fillId="4" borderId="79" xfId="0" applyNumberFormat="1" applyFont="1" applyFill="1" applyBorder="1" applyAlignment="1">
      <alignment horizontal="left" vertical="center" wrapText="1"/>
    </xf>
    <xf numFmtId="1" fontId="8" fillId="4" borderId="77" xfId="0" applyNumberFormat="1" applyFont="1" applyFill="1" applyBorder="1" applyAlignment="1">
      <alignment horizontal="left" vertical="center" wrapText="1"/>
    </xf>
    <xf numFmtId="1" fontId="8" fillId="0" borderId="17" xfId="0" applyNumberFormat="1" applyFont="1" applyBorder="1" applyAlignment="1">
      <alignment horizontal="left" vertical="center" wrapText="1"/>
    </xf>
    <xf numFmtId="1" fontId="8" fillId="0" borderId="37" xfId="0" applyNumberFormat="1" applyFont="1" applyBorder="1" applyAlignment="1">
      <alignment horizontal="left"/>
    </xf>
    <xf numFmtId="1" fontId="8" fillId="4" borderId="3" xfId="0" applyNumberFormat="1" applyFont="1" applyFill="1" applyBorder="1" applyAlignment="1">
      <alignment horizontal="center" vertical="center" wrapText="1"/>
    </xf>
    <xf numFmtId="1" fontId="8" fillId="4" borderId="0" xfId="0" applyNumberFormat="1" applyFont="1" applyFill="1" applyAlignment="1">
      <alignment horizontal="center" vertical="center" wrapText="1"/>
    </xf>
    <xf numFmtId="1" fontId="8" fillId="4" borderId="46" xfId="0" applyNumberFormat="1" applyFont="1" applyFill="1" applyBorder="1" applyAlignment="1">
      <alignment horizontal="center" vertical="center" wrapText="1"/>
    </xf>
    <xf numFmtId="1" fontId="8" fillId="4" borderId="10" xfId="0" applyNumberFormat="1" applyFont="1" applyFill="1" applyBorder="1" applyAlignment="1">
      <alignment horizontal="center" vertical="center" wrapText="1"/>
    </xf>
    <xf numFmtId="1" fontId="8" fillId="0" borderId="95" xfId="0" applyNumberFormat="1" applyFont="1" applyBorder="1" applyAlignment="1">
      <alignment horizontal="center" vertical="center" wrapText="1"/>
    </xf>
    <xf numFmtId="1" fontId="8" fillId="0" borderId="97" xfId="0" applyNumberFormat="1" applyFont="1" applyBorder="1" applyAlignment="1">
      <alignment horizontal="center" vertical="center" wrapText="1"/>
    </xf>
    <xf numFmtId="1" fontId="8" fillId="0" borderId="96" xfId="0" applyNumberFormat="1" applyFont="1" applyBorder="1" applyAlignment="1">
      <alignment horizontal="center" vertical="center" wrapText="1"/>
    </xf>
    <xf numFmtId="1" fontId="8" fillId="5" borderId="108" xfId="0" applyNumberFormat="1" applyFont="1" applyFill="1" applyBorder="1" applyAlignment="1">
      <alignment horizontal="center" vertical="center" wrapText="1"/>
    </xf>
    <xf numFmtId="1" fontId="8" fillId="5" borderId="84" xfId="0" applyNumberFormat="1" applyFont="1" applyFill="1" applyBorder="1" applyAlignment="1">
      <alignment horizontal="center" vertical="center" wrapText="1"/>
    </xf>
    <xf numFmtId="1" fontId="8" fillId="5" borderId="90" xfId="0" applyNumberFormat="1" applyFont="1" applyFill="1" applyBorder="1" applyAlignment="1">
      <alignment horizontal="center" vertical="center" wrapText="1"/>
    </xf>
    <xf numFmtId="1" fontId="8" fillId="4" borderId="109" xfId="0" applyNumberFormat="1" applyFont="1" applyFill="1" applyBorder="1" applyAlignment="1">
      <alignment horizontal="center" vertical="center" wrapText="1"/>
    </xf>
    <xf numFmtId="1" fontId="8" fillId="4" borderId="111" xfId="0" applyNumberFormat="1" applyFont="1" applyFill="1" applyBorder="1" applyAlignment="1">
      <alignment horizontal="center" vertical="center" wrapText="1"/>
    </xf>
    <xf numFmtId="1" fontId="8" fillId="4" borderId="113" xfId="0" applyNumberFormat="1" applyFont="1" applyFill="1" applyBorder="1" applyAlignment="1">
      <alignment horizontal="center" vertical="center" wrapText="1"/>
    </xf>
    <xf numFmtId="1" fontId="8" fillId="5" borderId="12" xfId="0" applyNumberFormat="1" applyFont="1" applyFill="1" applyBorder="1" applyAlignment="1">
      <alignment horizontal="center" vertical="center" wrapText="1"/>
    </xf>
    <xf numFmtId="1" fontId="8" fillId="0" borderId="107" xfId="0" applyNumberFormat="1" applyFont="1" applyBorder="1" applyAlignment="1">
      <alignment horizontal="center" vertical="center" wrapText="1"/>
    </xf>
    <xf numFmtId="1" fontId="8" fillId="0" borderId="110" xfId="0" applyNumberFormat="1" applyFont="1" applyBorder="1" applyAlignment="1">
      <alignment horizontal="center" vertical="center" wrapText="1"/>
    </xf>
    <xf numFmtId="1" fontId="8" fillId="0" borderId="112" xfId="0" applyNumberFormat="1" applyFont="1" applyBorder="1" applyAlignment="1">
      <alignment horizontal="center" vertical="center" wrapText="1"/>
    </xf>
    <xf numFmtId="1" fontId="8" fillId="0" borderId="83" xfId="0" applyNumberFormat="1" applyFont="1" applyBorder="1" applyAlignment="1">
      <alignment horizontal="center" vertical="center" wrapText="1"/>
    </xf>
    <xf numFmtId="1" fontId="8" fillId="0" borderId="85" xfId="0" applyNumberFormat="1" applyFont="1" applyBorder="1" applyAlignment="1">
      <alignment horizontal="center" vertical="center" wrapText="1"/>
    </xf>
    <xf numFmtId="1" fontId="8" fillId="0" borderId="91" xfId="0" applyNumberFormat="1" applyFont="1" applyBorder="1" applyAlignment="1">
      <alignment horizontal="center" vertical="center" wrapText="1"/>
    </xf>
    <xf numFmtId="1" fontId="8" fillId="5" borderId="5" xfId="0" applyNumberFormat="1" applyFont="1" applyFill="1" applyBorder="1" applyAlignment="1">
      <alignment horizontal="center" vertical="center" wrapText="1"/>
    </xf>
    <xf numFmtId="1" fontId="8" fillId="0" borderId="108" xfId="0" applyNumberFormat="1" applyFont="1" applyBorder="1" applyAlignment="1">
      <alignment horizontal="center" vertical="center" wrapText="1"/>
    </xf>
    <xf numFmtId="1" fontId="8" fillId="0" borderId="84" xfId="0" applyNumberFormat="1" applyFont="1" applyBorder="1" applyAlignment="1">
      <alignment horizontal="center" vertical="center" wrapText="1"/>
    </xf>
    <xf numFmtId="1" fontId="8" fillId="0" borderId="90" xfId="0" applyNumberFormat="1" applyFont="1" applyBorder="1" applyAlignment="1">
      <alignment horizontal="center" vertical="center" wrapText="1"/>
    </xf>
    <xf numFmtId="1" fontId="8" fillId="5" borderId="83" xfId="0" applyNumberFormat="1" applyFont="1" applyFill="1" applyBorder="1" applyAlignment="1">
      <alignment horizontal="center" vertical="center" wrapText="1"/>
    </xf>
    <xf numFmtId="1" fontId="8" fillId="5" borderId="91" xfId="0" applyNumberFormat="1" applyFont="1" applyFill="1" applyBorder="1" applyAlignment="1">
      <alignment horizontal="center" vertical="center" wrapText="1"/>
    </xf>
    <xf numFmtId="1" fontId="8" fillId="4" borderId="27" xfId="0" applyNumberFormat="1" applyFont="1" applyFill="1" applyBorder="1" applyAlignment="1">
      <alignment horizontal="left" vertical="center" wrapText="1"/>
    </xf>
    <xf numFmtId="1" fontId="8" fillId="5" borderId="43" xfId="0" applyNumberFormat="1" applyFont="1" applyFill="1" applyBorder="1" applyAlignment="1">
      <alignment horizontal="left" vertical="center" wrapText="1"/>
    </xf>
    <xf numFmtId="1" fontId="8" fillId="0" borderId="47" xfId="0" applyNumberFormat="1" applyFont="1" applyBorder="1" applyAlignment="1">
      <alignment horizontal="center" vertical="center" wrapText="1"/>
    </xf>
    <xf numFmtId="1" fontId="8" fillId="0" borderId="88" xfId="0" applyNumberFormat="1" applyFont="1" applyBorder="1" applyAlignment="1">
      <alignment horizontal="center" vertical="center" wrapText="1"/>
    </xf>
    <xf numFmtId="1" fontId="8" fillId="0" borderId="43" xfId="0" applyNumberFormat="1" applyFont="1" applyBorder="1" applyAlignment="1">
      <alignment horizontal="left" vertical="center" wrapText="1"/>
    </xf>
    <xf numFmtId="1" fontId="8" fillId="0" borderId="59" xfId="0" applyNumberFormat="1" applyFont="1" applyBorder="1" applyAlignment="1">
      <alignment horizontal="left" wrapText="1"/>
    </xf>
    <xf numFmtId="1" fontId="8" fillId="0" borderId="19" xfId="0" applyNumberFormat="1" applyFont="1" applyBorder="1" applyAlignment="1">
      <alignment horizontal="left" wrapText="1"/>
    </xf>
    <xf numFmtId="1" fontId="8" fillId="0" borderId="53" xfId="0" applyNumberFormat="1" applyFont="1" applyBorder="1" applyAlignment="1">
      <alignment horizontal="left" wrapText="1"/>
    </xf>
    <xf numFmtId="1" fontId="8" fillId="0" borderId="38" xfId="0" applyNumberFormat="1" applyFont="1" applyBorder="1" applyAlignment="1">
      <alignment horizontal="left" wrapText="1"/>
    </xf>
    <xf numFmtId="1" fontId="8" fillId="0" borderId="124" xfId="0" applyNumberFormat="1" applyFont="1" applyBorder="1" applyAlignment="1">
      <alignment horizontal="left" vertical="center" wrapText="1"/>
    </xf>
    <xf numFmtId="1" fontId="8" fillId="0" borderId="127" xfId="0" applyNumberFormat="1" applyFont="1" applyBorder="1" applyAlignment="1">
      <alignment horizontal="left" vertical="center" wrapText="1"/>
    </xf>
    <xf numFmtId="1" fontId="8" fillId="5" borderId="124" xfId="0" applyNumberFormat="1" applyFont="1" applyFill="1" applyBorder="1" applyAlignment="1">
      <alignment horizontal="left" vertical="center" wrapText="1"/>
    </xf>
    <xf numFmtId="1" fontId="8" fillId="4" borderId="131" xfId="0" applyNumberFormat="1" applyFont="1" applyFill="1" applyBorder="1" applyAlignment="1">
      <alignment horizontal="left" vertical="center" wrapText="1"/>
    </xf>
    <xf numFmtId="1" fontId="8" fillId="0" borderId="149" xfId="0" applyNumberFormat="1" applyFont="1" applyBorder="1" applyAlignment="1">
      <alignment horizontal="center" vertical="center" wrapText="1"/>
    </xf>
    <xf numFmtId="1" fontId="8" fillId="0" borderId="154" xfId="0" applyNumberFormat="1" applyFont="1" applyBorder="1" applyAlignment="1">
      <alignment horizontal="center" vertical="center" wrapText="1"/>
    </xf>
    <xf numFmtId="1" fontId="8" fillId="0" borderId="150" xfId="0" applyNumberFormat="1" applyFont="1" applyBorder="1" applyAlignment="1">
      <alignment horizontal="center" vertical="center" wrapText="1"/>
    </xf>
    <xf numFmtId="1" fontId="8" fillId="0" borderId="127" xfId="0" applyNumberFormat="1" applyFont="1" applyBorder="1" applyAlignment="1">
      <alignment horizontal="center" vertical="center" wrapText="1"/>
    </xf>
    <xf numFmtId="1" fontId="8" fillId="4" borderId="147" xfId="0" applyNumberFormat="1" applyFont="1" applyFill="1" applyBorder="1" applyAlignment="1">
      <alignment horizontal="center" vertical="center"/>
    </xf>
    <xf numFmtId="1" fontId="8" fillId="4" borderId="151" xfId="0" applyNumberFormat="1" applyFont="1" applyFill="1" applyBorder="1" applyAlignment="1">
      <alignment horizontal="center" vertical="center"/>
    </xf>
    <xf numFmtId="1" fontId="8" fillId="0" borderId="146" xfId="0" applyNumberFormat="1" applyFont="1" applyBorder="1" applyAlignment="1">
      <alignment horizontal="center" vertical="center" wrapText="1"/>
    </xf>
    <xf numFmtId="1" fontId="8" fillId="0" borderId="151" xfId="0" applyNumberFormat="1" applyFont="1" applyBorder="1" applyAlignment="1">
      <alignment horizontal="center" vertical="center" wrapText="1"/>
    </xf>
    <xf numFmtId="1" fontId="8" fillId="0" borderId="147" xfId="0" applyNumberFormat="1" applyFont="1" applyBorder="1" applyAlignment="1">
      <alignment horizontal="center" vertical="center" wrapText="1"/>
    </xf>
    <xf numFmtId="1" fontId="8" fillId="4" borderId="13" xfId="0" applyNumberFormat="1" applyFont="1" applyFill="1" applyBorder="1" applyAlignment="1">
      <alignment horizontal="left" vertical="center" wrapText="1"/>
    </xf>
    <xf numFmtId="1" fontId="8" fillId="4" borderId="127" xfId="0" applyNumberFormat="1" applyFont="1" applyFill="1" applyBorder="1" applyAlignment="1">
      <alignment horizontal="left" vertical="center" wrapText="1"/>
    </xf>
    <xf numFmtId="1" fontId="8" fillId="0" borderId="151" xfId="0" applyNumberFormat="1" applyFont="1" applyBorder="1" applyAlignment="1">
      <alignment horizontal="center" vertical="center"/>
    </xf>
    <xf numFmtId="1" fontId="8" fillId="0" borderId="155" xfId="0" applyNumberFormat="1" applyFont="1" applyBorder="1" applyAlignment="1">
      <alignment horizontal="left" vertical="center" wrapText="1"/>
    </xf>
    <xf numFmtId="1" fontId="8" fillId="0" borderId="156" xfId="0" applyNumberFormat="1" applyFont="1" applyBorder="1" applyAlignment="1">
      <alignment horizontal="left" vertical="center" wrapText="1"/>
    </xf>
    <xf numFmtId="1" fontId="8" fillId="0" borderId="157" xfId="0" applyNumberFormat="1" applyFont="1" applyBorder="1" applyAlignment="1">
      <alignment horizontal="left" vertical="center" wrapText="1"/>
    </xf>
    <xf numFmtId="1" fontId="8" fillId="4" borderId="31" xfId="0" applyNumberFormat="1" applyFont="1" applyFill="1" applyBorder="1" applyAlignment="1">
      <alignment horizontal="left" vertical="center" wrapText="1"/>
    </xf>
    <xf numFmtId="1" fontId="8" fillId="4" borderId="116" xfId="0" applyNumberFormat="1" applyFont="1" applyFill="1" applyBorder="1" applyAlignment="1">
      <alignment horizontal="left" vertical="center" wrapText="1"/>
    </xf>
    <xf numFmtId="1" fontId="8" fillId="4" borderId="114" xfId="0" applyNumberFormat="1" applyFont="1" applyFill="1" applyBorder="1" applyAlignment="1">
      <alignment horizontal="left" vertical="center" wrapText="1"/>
    </xf>
    <xf numFmtId="1" fontId="8" fillId="0" borderId="143" xfId="0" applyNumberFormat="1" applyFont="1" applyBorder="1" applyAlignment="1">
      <alignment horizontal="center" vertical="center"/>
    </xf>
    <xf numFmtId="1" fontId="8" fillId="0" borderId="144" xfId="0" applyNumberFormat="1" applyFont="1" applyBorder="1" applyAlignment="1">
      <alignment horizontal="center" vertical="center"/>
    </xf>
    <xf numFmtId="1" fontId="8" fillId="0" borderId="145" xfId="0" applyNumberFormat="1" applyFont="1" applyBorder="1" applyAlignment="1">
      <alignment horizontal="center" vertical="center"/>
    </xf>
    <xf numFmtId="1" fontId="8" fillId="5" borderId="143" xfId="0" applyNumberFormat="1" applyFont="1" applyFill="1" applyBorder="1" applyAlignment="1">
      <alignment horizontal="center" vertical="center" wrapText="1"/>
    </xf>
    <xf numFmtId="1" fontId="8" fillId="5" borderId="144" xfId="0" applyNumberFormat="1" applyFont="1" applyFill="1" applyBorder="1" applyAlignment="1">
      <alignment horizontal="center" vertical="center" wrapText="1"/>
    </xf>
    <xf numFmtId="1" fontId="8" fillId="5" borderId="145" xfId="0" applyNumberFormat="1" applyFont="1" applyFill="1" applyBorder="1" applyAlignment="1">
      <alignment horizontal="center" vertical="center" wrapText="1"/>
    </xf>
    <xf numFmtId="1" fontId="8" fillId="5" borderId="46" xfId="0" applyNumberFormat="1" applyFont="1" applyFill="1" applyBorder="1" applyAlignment="1">
      <alignment horizontal="center" vertical="center" wrapText="1"/>
    </xf>
    <xf numFmtId="1" fontId="8" fillId="5" borderId="10" xfId="0" applyNumberFormat="1" applyFont="1" applyFill="1" applyBorder="1" applyAlignment="1">
      <alignment horizontal="center" vertical="center" wrapText="1"/>
    </xf>
    <xf numFmtId="1" fontId="8" fillId="0" borderId="148" xfId="0" applyNumberFormat="1" applyFont="1" applyBorder="1" applyAlignment="1">
      <alignment horizontal="center" vertical="center" wrapText="1"/>
    </xf>
    <xf numFmtId="1" fontId="8" fillId="0" borderId="52" xfId="0" applyNumberFormat="1" applyFont="1" applyBorder="1" applyAlignment="1" applyProtection="1">
      <alignment horizontal="left" vertical="center" wrapText="1"/>
      <protection hidden="1"/>
    </xf>
    <xf numFmtId="1" fontId="8" fillId="0" borderId="30" xfId="0" applyNumberFormat="1" applyFont="1" applyBorder="1" applyAlignment="1" applyProtection="1">
      <alignment horizontal="left" vertical="center" wrapText="1"/>
      <protection hidden="1"/>
    </xf>
    <xf numFmtId="1" fontId="8" fillId="0" borderId="55" xfId="0" applyNumberFormat="1" applyFont="1" applyBorder="1" applyAlignment="1" applyProtection="1">
      <alignment horizontal="left" vertical="center" wrapText="1"/>
      <protection hidden="1"/>
    </xf>
    <xf numFmtId="1" fontId="8" fillId="0" borderId="9" xfId="0" applyNumberFormat="1" applyFont="1" applyBorder="1" applyAlignment="1" applyProtection="1">
      <alignment horizontal="left" vertical="center" wrapText="1"/>
      <protection hidden="1"/>
    </xf>
    <xf numFmtId="1" fontId="8" fillId="5" borderId="52" xfId="0" applyNumberFormat="1" applyFont="1" applyFill="1" applyBorder="1" applyAlignment="1" applyProtection="1">
      <alignment horizontal="left" vertical="center" wrapText="1"/>
      <protection hidden="1"/>
    </xf>
    <xf numFmtId="1" fontId="8" fillId="5" borderId="30" xfId="0" applyNumberFormat="1" applyFont="1" applyFill="1" applyBorder="1" applyAlignment="1" applyProtection="1">
      <alignment horizontal="left" vertical="center" wrapText="1"/>
      <protection hidden="1"/>
    </xf>
    <xf numFmtId="1" fontId="8" fillId="5" borderId="53" xfId="0" applyNumberFormat="1" applyFont="1" applyFill="1" applyBorder="1" applyAlignment="1" applyProtection="1">
      <alignment horizontal="left" vertical="center" wrapText="1"/>
      <protection hidden="1"/>
    </xf>
    <xf numFmtId="1" fontId="8" fillId="5" borderId="38" xfId="0" applyNumberFormat="1" applyFont="1" applyFill="1" applyBorder="1" applyAlignment="1" applyProtection="1">
      <alignment horizontal="left" vertical="center" wrapText="1"/>
      <protection hidden="1"/>
    </xf>
    <xf numFmtId="1" fontId="8" fillId="0" borderId="151" xfId="0" applyNumberFormat="1" applyFont="1" applyBorder="1" applyAlignment="1" applyProtection="1">
      <alignment horizontal="center" vertical="center" wrapText="1"/>
      <protection hidden="1"/>
    </xf>
    <xf numFmtId="1" fontId="8" fillId="0" borderId="155" xfId="0" applyNumberFormat="1" applyFont="1" applyBorder="1" applyAlignment="1" applyProtection="1">
      <alignment horizontal="left" vertical="center" wrapText="1"/>
      <protection hidden="1"/>
    </xf>
    <xf numFmtId="1" fontId="8" fillId="0" borderId="157" xfId="0" applyNumberFormat="1" applyFont="1" applyBorder="1" applyAlignment="1" applyProtection="1">
      <alignment horizontal="left" vertical="center" wrapText="1"/>
      <protection hidden="1"/>
    </xf>
    <xf numFmtId="1" fontId="8" fillId="0" borderId="29" xfId="0" applyNumberFormat="1" applyFont="1" applyBorder="1" applyAlignment="1">
      <alignment horizontal="left"/>
    </xf>
    <xf numFmtId="1" fontId="8" fillId="0" borderId="30" xfId="0" applyNumberFormat="1" applyFont="1" applyBorder="1" applyAlignment="1">
      <alignment horizontal="left"/>
    </xf>
    <xf numFmtId="1" fontId="8" fillId="4" borderId="66" xfId="0" applyNumberFormat="1" applyFont="1" applyFill="1" applyBorder="1" applyAlignment="1">
      <alignment horizontal="left" vertical="center" wrapText="1"/>
    </xf>
    <xf numFmtId="1" fontId="8" fillId="0" borderId="166" xfId="0" applyNumberFormat="1" applyFont="1" applyBorder="1" applyAlignment="1">
      <alignment horizontal="center" vertical="center"/>
    </xf>
    <xf numFmtId="1" fontId="8" fillId="0" borderId="166" xfId="0" applyNumberFormat="1" applyFont="1" applyBorder="1" applyAlignment="1">
      <alignment horizontal="center" vertical="center" wrapText="1"/>
    </xf>
    <xf numFmtId="1" fontId="8" fillId="0" borderId="170" xfId="0" applyNumberFormat="1" applyFont="1" applyBorder="1" applyAlignment="1">
      <alignment horizontal="center" vertical="center" wrapText="1"/>
    </xf>
    <xf numFmtId="1" fontId="8" fillId="0" borderId="171" xfId="0" applyNumberFormat="1" applyFont="1" applyBorder="1" applyAlignment="1">
      <alignment horizontal="center" vertical="center" wrapText="1"/>
    </xf>
    <xf numFmtId="1" fontId="8" fillId="0" borderId="172" xfId="0" applyNumberFormat="1" applyFont="1" applyBorder="1" applyAlignment="1">
      <alignment horizontal="center" vertical="center" wrapText="1"/>
    </xf>
    <xf numFmtId="1" fontId="8" fillId="5" borderId="166" xfId="0" applyNumberFormat="1" applyFont="1" applyFill="1" applyBorder="1" applyAlignment="1">
      <alignment horizontal="center" vertical="center" wrapText="1"/>
    </xf>
    <xf numFmtId="1" fontId="8" fillId="4" borderId="170" xfId="0" applyNumberFormat="1" applyFont="1" applyFill="1" applyBorder="1" applyAlignment="1">
      <alignment horizontal="center" vertical="center"/>
    </xf>
    <xf numFmtId="1" fontId="8" fillId="4" borderId="174" xfId="0" applyNumberFormat="1" applyFont="1" applyFill="1" applyBorder="1" applyAlignment="1">
      <alignment horizontal="center" vertical="center"/>
    </xf>
    <xf numFmtId="1" fontId="8" fillId="0" borderId="174" xfId="0" applyNumberFormat="1" applyFont="1" applyBorder="1" applyAlignment="1">
      <alignment horizontal="center" vertical="center" wrapText="1"/>
    </xf>
    <xf numFmtId="1" fontId="8" fillId="0" borderId="174" xfId="0" applyNumberFormat="1" applyFont="1" applyBorder="1" applyAlignment="1">
      <alignment horizontal="center" vertical="center"/>
    </xf>
    <xf numFmtId="1" fontId="8" fillId="0" borderId="167" xfId="0" applyNumberFormat="1" applyFont="1" applyBorder="1" applyAlignment="1">
      <alignment horizontal="center" vertical="center"/>
    </xf>
    <xf numFmtId="1" fontId="8" fillId="0" borderId="169" xfId="0" applyNumberFormat="1" applyFont="1" applyBorder="1" applyAlignment="1">
      <alignment horizontal="center" vertical="center" wrapText="1"/>
    </xf>
    <xf numFmtId="1" fontId="8" fillId="0" borderId="170" xfId="0" applyNumberFormat="1" applyFont="1" applyBorder="1" applyAlignment="1">
      <alignment horizontal="center" vertical="center"/>
    </xf>
    <xf numFmtId="1" fontId="8" fillId="4" borderId="169" xfId="0" applyNumberFormat="1" applyFont="1" applyFill="1" applyBorder="1" applyAlignment="1">
      <alignment horizontal="center" vertical="center" wrapText="1"/>
    </xf>
    <xf numFmtId="1" fontId="8" fillId="0" borderId="167" xfId="0" applyNumberFormat="1" applyFont="1" applyBorder="1" applyAlignment="1">
      <alignment horizontal="left" vertical="center" wrapText="1"/>
    </xf>
    <xf numFmtId="1" fontId="8" fillId="0" borderId="166" xfId="0" applyNumberFormat="1" applyFont="1" applyBorder="1" applyAlignment="1">
      <alignment horizontal="left" vertical="center" wrapText="1"/>
    </xf>
    <xf numFmtId="1" fontId="8" fillId="4" borderId="167" xfId="0" applyNumberFormat="1" applyFont="1" applyFill="1" applyBorder="1" applyAlignment="1">
      <alignment horizontal="left" vertical="center" wrapText="1"/>
    </xf>
    <xf numFmtId="1" fontId="8" fillId="4" borderId="166" xfId="0" applyNumberFormat="1" applyFont="1" applyFill="1" applyBorder="1" applyAlignment="1">
      <alignment horizontal="left" vertical="center" wrapText="1"/>
    </xf>
    <xf numFmtId="1" fontId="8" fillId="0" borderId="173" xfId="0" applyNumberFormat="1" applyFont="1" applyBorder="1" applyAlignment="1">
      <alignment horizontal="left" vertical="center" wrapText="1"/>
    </xf>
    <xf numFmtId="1" fontId="8" fillId="0" borderId="167" xfId="0" applyNumberFormat="1" applyFont="1" applyBorder="1" applyAlignment="1">
      <alignment horizontal="center" vertical="center" wrapText="1"/>
    </xf>
    <xf numFmtId="1" fontId="8" fillId="4" borderId="166" xfId="0" applyNumberFormat="1" applyFont="1" applyFill="1" applyBorder="1" applyAlignment="1">
      <alignment horizontal="center" vertical="center" wrapText="1"/>
    </xf>
    <xf numFmtId="1" fontId="8" fillId="5" borderId="173" xfId="0" applyNumberFormat="1" applyFont="1" applyFill="1" applyBorder="1" applyAlignment="1">
      <alignment horizontal="left" vertical="center" wrapText="1"/>
    </xf>
    <xf numFmtId="1" fontId="8" fillId="4" borderId="167" xfId="0" applyNumberFormat="1" applyFont="1" applyFill="1" applyBorder="1" applyAlignment="1">
      <alignment horizontal="center" vertical="center" wrapText="1"/>
    </xf>
    <xf numFmtId="1" fontId="8" fillId="0" borderId="168" xfId="0" applyNumberFormat="1" applyFont="1" applyBorder="1" applyAlignment="1">
      <alignment horizontal="center" vertical="center" wrapText="1"/>
    </xf>
    <xf numFmtId="1" fontId="8" fillId="0" borderId="177" xfId="0" applyNumberFormat="1" applyFont="1" applyBorder="1" applyAlignment="1">
      <alignment horizontal="center" vertical="center" wrapText="1"/>
    </xf>
    <xf numFmtId="1" fontId="8" fillId="5" borderId="179" xfId="0" applyNumberFormat="1" applyFont="1" applyFill="1" applyBorder="1" applyAlignment="1">
      <alignment horizontal="center" vertical="center" wrapText="1"/>
    </xf>
    <xf numFmtId="1" fontId="8" fillId="5" borderId="165" xfId="0" applyNumberFormat="1" applyFont="1" applyFill="1" applyBorder="1" applyAlignment="1">
      <alignment horizontal="center" vertical="center" wrapText="1"/>
    </xf>
    <xf numFmtId="1" fontId="8" fillId="4" borderId="180" xfId="0" applyNumberFormat="1" applyFont="1" applyFill="1" applyBorder="1" applyAlignment="1">
      <alignment horizontal="center" vertical="center" wrapText="1"/>
    </xf>
    <xf numFmtId="1" fontId="8" fillId="5" borderId="174" xfId="0" applyNumberFormat="1" applyFont="1" applyFill="1" applyBorder="1" applyAlignment="1">
      <alignment horizontal="center" vertical="center" wrapText="1"/>
    </xf>
    <xf numFmtId="1" fontId="8" fillId="0" borderId="178" xfId="0" applyNumberFormat="1" applyFont="1" applyBorder="1" applyAlignment="1">
      <alignment horizontal="center" vertical="center" wrapText="1"/>
    </xf>
    <xf numFmtId="1" fontId="8" fillId="5" borderId="170" xfId="0" applyNumberFormat="1" applyFont="1" applyFill="1" applyBorder="1" applyAlignment="1">
      <alignment horizontal="center" vertical="center" wrapText="1"/>
    </xf>
    <xf numFmtId="1" fontId="8" fillId="0" borderId="179" xfId="0" applyNumberFormat="1" applyFont="1" applyBorder="1" applyAlignment="1">
      <alignment horizontal="center" vertical="center" wrapText="1"/>
    </xf>
    <xf numFmtId="1" fontId="8" fillId="0" borderId="165" xfId="0" applyNumberFormat="1" applyFont="1" applyBorder="1" applyAlignment="1">
      <alignment horizontal="center" vertical="center" wrapText="1"/>
    </xf>
    <xf numFmtId="1" fontId="8" fillId="0" borderId="176" xfId="0" applyNumberFormat="1" applyFont="1" applyBorder="1" applyAlignment="1">
      <alignment horizontal="center" vertical="center" wrapText="1"/>
    </xf>
    <xf numFmtId="1" fontId="8" fillId="4" borderId="164" xfId="0" applyNumberFormat="1" applyFont="1" applyFill="1" applyBorder="1" applyAlignment="1">
      <alignment horizontal="center" vertical="center" wrapText="1"/>
    </xf>
    <xf numFmtId="1" fontId="8" fillId="0" borderId="188" xfId="0" applyNumberFormat="1" applyFont="1" applyBorder="1" applyAlignment="1">
      <alignment horizontal="center" vertical="center" wrapText="1"/>
    </xf>
    <xf numFmtId="1" fontId="8" fillId="0" borderId="189" xfId="0" applyNumberFormat="1" applyFont="1" applyBorder="1"/>
    <xf numFmtId="1" fontId="8" fillId="0" borderId="186" xfId="0" applyNumberFormat="1" applyFont="1" applyBorder="1" applyAlignment="1">
      <alignment horizontal="center" vertical="center"/>
    </xf>
    <xf numFmtId="1" fontId="8" fillId="4" borderId="186" xfId="0" applyNumberFormat="1" applyFont="1" applyFill="1" applyBorder="1" applyAlignment="1">
      <alignment horizontal="center" vertical="center"/>
    </xf>
    <xf numFmtId="1" fontId="8" fillId="4" borderId="188" xfId="0" applyNumberFormat="1" applyFont="1" applyFill="1" applyBorder="1" applyAlignment="1">
      <alignment horizontal="center" vertical="center" wrapText="1"/>
    </xf>
    <xf numFmtId="1" fontId="8" fillId="0" borderId="186" xfId="0" applyNumberFormat="1" applyFont="1" applyBorder="1" applyAlignment="1">
      <alignment horizontal="center" vertical="center" wrapText="1"/>
    </xf>
    <xf numFmtId="1" fontId="8" fillId="0" borderId="187" xfId="0" applyNumberFormat="1" applyFont="1" applyBorder="1" applyAlignment="1">
      <alignment horizontal="center" vertical="center" wrapText="1"/>
    </xf>
    <xf numFmtId="1" fontId="8" fillId="4" borderId="189" xfId="0" applyNumberFormat="1" applyFont="1" applyFill="1" applyBorder="1" applyAlignment="1">
      <alignment horizontal="left" vertical="center" wrapText="1"/>
    </xf>
    <xf numFmtId="1" fontId="8" fillId="4" borderId="186" xfId="0" applyNumberFormat="1" applyFont="1" applyFill="1" applyBorder="1" applyAlignment="1">
      <alignment horizontal="center" vertical="center" wrapText="1"/>
    </xf>
    <xf numFmtId="1" fontId="8" fillId="0" borderId="189" xfId="0" applyNumberFormat="1" applyFont="1" applyBorder="1" applyAlignment="1">
      <alignment horizontal="left" vertical="center" wrapText="1"/>
    </xf>
    <xf numFmtId="1" fontId="8" fillId="0" borderId="186" xfId="0" applyNumberFormat="1" applyFont="1" applyBorder="1" applyAlignment="1">
      <alignment horizontal="left" vertical="center" wrapText="1"/>
    </xf>
    <xf numFmtId="1" fontId="8" fillId="0" borderId="188" xfId="0" applyNumberFormat="1" applyFont="1" applyBorder="1" applyAlignment="1">
      <alignment horizontal="left" vertical="center" wrapText="1"/>
    </xf>
    <xf numFmtId="1" fontId="8" fillId="5" borderId="188" xfId="0" applyNumberFormat="1" applyFont="1" applyFill="1" applyBorder="1" applyAlignment="1">
      <alignment horizontal="center" vertical="center" wrapText="1"/>
    </xf>
    <xf numFmtId="1" fontId="8" fillId="0" borderId="188" xfId="0" applyNumberFormat="1" applyFont="1" applyBorder="1" applyAlignment="1">
      <alignment horizontal="center" vertical="center"/>
    </xf>
    <xf numFmtId="1" fontId="8" fillId="5" borderId="189" xfId="0" applyNumberFormat="1" applyFont="1" applyFill="1" applyBorder="1" applyAlignment="1">
      <alignment horizontal="left" vertical="center" wrapText="1"/>
    </xf>
    <xf numFmtId="1" fontId="9" fillId="15" borderId="188" xfId="0" applyNumberFormat="1" applyFont="1" applyFill="1" applyBorder="1" applyAlignment="1">
      <alignment horizontal="left" vertical="center" wrapText="1"/>
    </xf>
    <xf numFmtId="1" fontId="9" fillId="0" borderId="188" xfId="0" applyNumberFormat="1" applyFont="1" applyBorder="1" applyAlignment="1">
      <alignment horizontal="left" vertical="center" wrapText="1"/>
    </xf>
    <xf numFmtId="1" fontId="8" fillId="15" borderId="188" xfId="0" applyNumberFormat="1" applyFont="1" applyFill="1" applyBorder="1" applyAlignment="1">
      <alignment horizontal="left" vertical="center" wrapText="1"/>
    </xf>
    <xf numFmtId="1" fontId="8" fillId="5" borderId="188" xfId="0" applyNumberFormat="1" applyFont="1" applyFill="1" applyBorder="1" applyAlignment="1">
      <alignment horizontal="left" vertical="center" wrapText="1"/>
    </xf>
    <xf numFmtId="1" fontId="8" fillId="4" borderId="187" xfId="0" applyNumberFormat="1" applyFont="1" applyFill="1" applyBorder="1" applyAlignment="1">
      <alignment horizontal="center" vertical="center" wrapText="1"/>
    </xf>
    <xf numFmtId="1" fontId="8" fillId="4" borderId="192" xfId="0" applyNumberFormat="1" applyFont="1" applyFill="1" applyBorder="1" applyAlignment="1">
      <alignment horizontal="center" vertical="center" wrapText="1"/>
    </xf>
    <xf numFmtId="1" fontId="8" fillId="0" borderId="191" xfId="0" applyNumberFormat="1" applyFont="1" applyBorder="1" applyAlignment="1">
      <alignment horizontal="center" vertical="center" wrapText="1"/>
    </xf>
    <xf numFmtId="1" fontId="8" fillId="0" borderId="190" xfId="0" applyNumberFormat="1" applyFont="1" applyBorder="1" applyAlignment="1">
      <alignment horizontal="center" vertical="center" wrapText="1"/>
    </xf>
    <xf numFmtId="1" fontId="8" fillId="5" borderId="186" xfId="0" applyNumberFormat="1" applyFont="1" applyFill="1" applyBorder="1" applyAlignment="1">
      <alignment horizontal="center" vertical="center" wrapText="1"/>
    </xf>
    <xf numFmtId="1" fontId="8" fillId="5" borderId="167" xfId="0" applyNumberFormat="1" applyFont="1" applyFill="1" applyBorder="1" applyAlignment="1">
      <alignment horizontal="center" vertical="center" wrapText="1"/>
    </xf>
    <xf numFmtId="1" fontId="8" fillId="0" borderId="139" xfId="0" applyNumberFormat="1" applyFont="1" applyBorder="1" applyAlignment="1">
      <alignment horizontal="center" vertical="center" wrapText="1"/>
    </xf>
    <xf numFmtId="1" fontId="8" fillId="0" borderId="194" xfId="0" applyNumberFormat="1" applyFont="1" applyBorder="1" applyAlignment="1">
      <alignment horizontal="left" vertical="center" wrapText="1"/>
    </xf>
    <xf numFmtId="1" fontId="8" fillId="0" borderId="194" xfId="0" applyNumberFormat="1" applyFont="1" applyBorder="1" applyAlignment="1">
      <alignment horizontal="center" vertical="center" wrapText="1"/>
    </xf>
    <xf numFmtId="1" fontId="8" fillId="4" borderId="194" xfId="0" applyNumberFormat="1" applyFont="1" applyFill="1" applyBorder="1" applyAlignment="1">
      <alignment horizontal="left" vertical="center" wrapText="1"/>
    </xf>
    <xf numFmtId="1" fontId="8" fillId="4" borderId="194" xfId="0" applyNumberFormat="1" applyFont="1" applyFill="1" applyBorder="1" applyAlignment="1">
      <alignment horizontal="center" vertical="center" wrapText="1"/>
    </xf>
    <xf numFmtId="1" fontId="8" fillId="0" borderId="197" xfId="0" applyNumberFormat="1" applyFont="1" applyBorder="1" applyAlignment="1">
      <alignment horizontal="left" vertical="center" wrapText="1"/>
    </xf>
    <xf numFmtId="1" fontId="8" fillId="0" borderId="200" xfId="0" applyNumberFormat="1" applyFont="1" applyBorder="1" applyAlignment="1">
      <alignment horizontal="center" vertical="center" wrapText="1"/>
    </xf>
    <xf numFmtId="1" fontId="8" fillId="0" borderId="197" xfId="0" applyNumberFormat="1" applyFont="1" applyBorder="1" applyAlignment="1">
      <alignment horizontal="center" vertical="center" wrapText="1"/>
    </xf>
    <xf numFmtId="1" fontId="8" fillId="0" borderId="201" xfId="0" applyNumberFormat="1" applyFont="1" applyBorder="1" applyAlignment="1">
      <alignment horizontal="center" vertical="center"/>
    </xf>
    <xf numFmtId="1" fontId="8" fillId="0" borderId="201" xfId="0" applyNumberFormat="1" applyFont="1" applyBorder="1" applyAlignment="1">
      <alignment horizontal="center" vertical="center" wrapText="1"/>
    </xf>
    <xf numFmtId="1" fontId="8" fillId="5" borderId="201" xfId="0" applyNumberFormat="1" applyFont="1" applyFill="1" applyBorder="1" applyAlignment="1">
      <alignment horizontal="center" vertical="center" wrapText="1"/>
    </xf>
    <xf numFmtId="1" fontId="8" fillId="0" borderId="202" xfId="0" applyNumberFormat="1" applyFont="1" applyBorder="1" applyAlignment="1">
      <alignment horizontal="center" vertical="center"/>
    </xf>
    <xf numFmtId="1" fontId="8" fillId="4" borderId="197" xfId="0" applyNumberFormat="1" applyFont="1" applyFill="1" applyBorder="1" applyAlignment="1">
      <alignment horizontal="center" vertical="center" wrapText="1"/>
    </xf>
    <xf numFmtId="1" fontId="8" fillId="0" borderId="202" xfId="0" applyNumberFormat="1" applyFont="1" applyBorder="1" applyAlignment="1">
      <alignment horizontal="left" vertical="center" wrapText="1"/>
    </xf>
    <xf numFmtId="1" fontId="8" fillId="0" borderId="201" xfId="0" applyNumberFormat="1" applyFont="1" applyBorder="1" applyAlignment="1">
      <alignment horizontal="left" vertical="center" wrapText="1"/>
    </xf>
    <xf numFmtId="1" fontId="8" fillId="4" borderId="202" xfId="0" applyNumberFormat="1" applyFont="1" applyFill="1" applyBorder="1" applyAlignment="1">
      <alignment horizontal="left" vertical="center" wrapText="1"/>
    </xf>
    <xf numFmtId="1" fontId="8" fillId="4" borderId="201" xfId="0" applyNumberFormat="1" applyFont="1" applyFill="1" applyBorder="1" applyAlignment="1">
      <alignment horizontal="left" vertical="center" wrapText="1"/>
    </xf>
    <xf numFmtId="1" fontId="8" fillId="5" borderId="197" xfId="0" applyNumberFormat="1" applyFont="1" applyFill="1" applyBorder="1" applyAlignment="1">
      <alignment horizontal="center" vertical="center" wrapText="1"/>
    </xf>
    <xf numFmtId="1" fontId="8" fillId="0" borderId="197" xfId="0" applyNumberFormat="1" applyFont="1" applyBorder="1" applyAlignment="1">
      <alignment horizontal="center" vertical="center"/>
    </xf>
    <xf numFmtId="1" fontId="8" fillId="0" borderId="202" xfId="0" applyNumberFormat="1" applyFont="1" applyBorder="1" applyAlignment="1">
      <alignment horizontal="center" vertical="center" wrapText="1"/>
    </xf>
    <xf numFmtId="1" fontId="8" fillId="4" borderId="201" xfId="0" applyNumberFormat="1" applyFont="1" applyFill="1" applyBorder="1" applyAlignment="1">
      <alignment horizontal="center" vertical="center" wrapText="1"/>
    </xf>
    <xf numFmtId="1" fontId="9" fillId="15" borderId="197" xfId="0" applyNumberFormat="1" applyFont="1" applyFill="1" applyBorder="1" applyAlignment="1">
      <alignment horizontal="left" vertical="center" wrapText="1"/>
    </xf>
    <xf numFmtId="1" fontId="9" fillId="0" borderId="197" xfId="0" applyNumberFormat="1" applyFont="1" applyBorder="1" applyAlignment="1">
      <alignment horizontal="left" vertical="center" wrapText="1"/>
    </xf>
    <xf numFmtId="1" fontId="8" fillId="15" borderId="197" xfId="0" applyNumberFormat="1" applyFont="1" applyFill="1" applyBorder="1" applyAlignment="1">
      <alignment horizontal="left" vertical="center" wrapText="1"/>
    </xf>
    <xf numFmtId="1" fontId="8" fillId="5" borderId="197" xfId="0" applyNumberFormat="1" applyFont="1" applyFill="1" applyBorder="1" applyAlignment="1">
      <alignment horizontal="left" vertical="center" wrapText="1"/>
    </xf>
    <xf numFmtId="1" fontId="8" fillId="4" borderId="200" xfId="0" applyNumberFormat="1" applyFont="1" applyFill="1" applyBorder="1" applyAlignment="1">
      <alignment horizontal="center" vertical="center" wrapText="1"/>
    </xf>
    <xf numFmtId="1" fontId="8" fillId="4" borderId="202" xfId="0" applyNumberFormat="1" applyFont="1" applyFill="1" applyBorder="1" applyAlignment="1">
      <alignment horizontal="center" vertical="center" wrapText="1"/>
    </xf>
    <xf numFmtId="1" fontId="8" fillId="0" borderId="205" xfId="0" applyNumberFormat="1" applyFont="1" applyBorder="1" applyAlignment="1">
      <alignment horizontal="center" vertical="center" wrapText="1"/>
    </xf>
    <xf numFmtId="1" fontId="8" fillId="5" borderId="203" xfId="0" applyNumberFormat="1" applyFont="1" applyFill="1" applyBorder="1" applyAlignment="1">
      <alignment horizontal="center" vertical="center" wrapText="1"/>
    </xf>
    <xf numFmtId="1" fontId="8" fillId="4" borderId="207" xfId="0" applyNumberFormat="1" applyFont="1" applyFill="1" applyBorder="1" applyAlignment="1">
      <alignment horizontal="center" vertical="center" wrapText="1"/>
    </xf>
    <xf numFmtId="1" fontId="8" fillId="0" borderId="206" xfId="0" applyNumberFormat="1" applyFont="1" applyBorder="1" applyAlignment="1">
      <alignment horizontal="center" vertical="center" wrapText="1"/>
    </xf>
    <xf numFmtId="1" fontId="8" fillId="0" borderId="199" xfId="0" applyNumberFormat="1" applyFont="1" applyBorder="1" applyAlignment="1">
      <alignment horizontal="center" vertical="center" wrapText="1"/>
    </xf>
    <xf numFmtId="1" fontId="8" fillId="0" borderId="203" xfId="0" applyNumberFormat="1" applyFont="1" applyBorder="1" applyAlignment="1">
      <alignment horizontal="center" vertical="center" wrapText="1"/>
    </xf>
    <xf numFmtId="1" fontId="8" fillId="5" borderId="199" xfId="0" applyNumberFormat="1" applyFont="1" applyFill="1" applyBorder="1" applyAlignment="1">
      <alignment horizontal="center" vertical="center" wrapText="1"/>
    </xf>
    <xf numFmtId="1" fontId="8" fillId="4" borderId="219" xfId="0" applyNumberFormat="1" applyFont="1" applyFill="1" applyBorder="1" applyAlignment="1">
      <alignment horizontal="left" vertical="center" wrapText="1"/>
    </xf>
    <xf numFmtId="1" fontId="8" fillId="4" borderId="225" xfId="0" applyNumberFormat="1" applyFont="1" applyFill="1" applyBorder="1" applyAlignment="1">
      <alignment horizontal="left" vertical="center" wrapText="1"/>
    </xf>
    <xf numFmtId="1" fontId="8" fillId="4" borderId="222" xfId="0" applyNumberFormat="1" applyFont="1" applyFill="1" applyBorder="1" applyAlignment="1">
      <alignment horizontal="left" vertical="center" wrapText="1"/>
    </xf>
    <xf numFmtId="1" fontId="8" fillId="0" borderId="198" xfId="0" applyNumberFormat="1" applyFont="1" applyBorder="1" applyAlignment="1">
      <alignment horizontal="center" vertical="center" wrapText="1"/>
    </xf>
    <xf numFmtId="1" fontId="8" fillId="0" borderId="252" xfId="0" applyNumberFormat="1" applyFont="1" applyBorder="1" applyAlignment="1">
      <alignment horizontal="center" vertical="center" wrapText="1"/>
    </xf>
    <xf numFmtId="1" fontId="8" fillId="0" borderId="253" xfId="0" applyNumberFormat="1" applyFont="1" applyBorder="1" applyAlignment="1">
      <alignment horizontal="center" vertical="center" wrapText="1"/>
    </xf>
    <xf numFmtId="1" fontId="8" fillId="4" borderId="254" xfId="0" applyNumberFormat="1" applyFont="1" applyFill="1" applyBorder="1" applyAlignment="1">
      <alignment horizontal="center" vertical="center"/>
    </xf>
    <xf numFmtId="1" fontId="8" fillId="0" borderId="249" xfId="0" applyNumberFormat="1" applyFont="1" applyBorder="1" applyAlignment="1">
      <alignment horizontal="center" vertical="center" wrapText="1"/>
    </xf>
    <xf numFmtId="1" fontId="8" fillId="0" borderId="254" xfId="0" applyNumberFormat="1" applyFont="1" applyBorder="1" applyAlignment="1">
      <alignment horizontal="center" vertical="center" wrapText="1"/>
    </xf>
    <xf numFmtId="1" fontId="8" fillId="0" borderId="250" xfId="0" applyNumberFormat="1" applyFont="1" applyBorder="1" applyAlignment="1">
      <alignment horizontal="center" vertical="center" wrapText="1"/>
    </xf>
    <xf numFmtId="1" fontId="8" fillId="0" borderId="254" xfId="0" applyNumberFormat="1" applyFont="1" applyBorder="1" applyAlignment="1">
      <alignment horizontal="center" vertical="center"/>
    </xf>
    <xf numFmtId="1" fontId="8" fillId="0" borderId="257" xfId="0" applyNumberFormat="1" applyFont="1" applyBorder="1" applyAlignment="1">
      <alignment horizontal="left" vertical="center" wrapText="1"/>
    </xf>
    <xf numFmtId="1" fontId="8" fillId="0" borderId="258" xfId="0" applyNumberFormat="1" applyFont="1" applyBorder="1" applyAlignment="1">
      <alignment horizontal="left" vertical="center" wrapText="1"/>
    </xf>
    <xf numFmtId="1" fontId="8" fillId="0" borderId="259" xfId="0" applyNumberFormat="1" applyFont="1" applyBorder="1" applyAlignment="1">
      <alignment horizontal="left" vertical="center" wrapText="1"/>
    </xf>
    <xf numFmtId="1" fontId="8" fillId="0" borderId="225" xfId="0" applyNumberFormat="1" applyFont="1" applyBorder="1" applyAlignment="1">
      <alignment horizontal="left" vertical="center" wrapText="1"/>
    </xf>
    <xf numFmtId="1" fontId="8" fillId="0" borderId="210" xfId="0" applyNumberFormat="1" applyFont="1" applyBorder="1" applyAlignment="1">
      <alignment horizontal="left" vertical="center" wrapText="1"/>
    </xf>
    <xf numFmtId="1" fontId="8" fillId="0" borderId="222" xfId="0" applyNumberFormat="1" applyFont="1" applyBorder="1" applyAlignment="1">
      <alignment horizontal="left" vertical="center" wrapText="1"/>
    </xf>
    <xf numFmtId="1" fontId="8" fillId="0" borderId="212" xfId="0" applyNumberFormat="1" applyFont="1" applyBorder="1" applyAlignment="1">
      <alignment horizontal="left"/>
    </xf>
    <xf numFmtId="1" fontId="8" fillId="0" borderId="246" xfId="0" applyNumberFormat="1" applyFont="1" applyBorder="1" applyAlignment="1">
      <alignment horizontal="center" vertical="center"/>
    </xf>
    <xf numFmtId="1" fontId="8" fillId="0" borderId="247" xfId="0" applyNumberFormat="1" applyFont="1" applyBorder="1" applyAlignment="1">
      <alignment horizontal="center" vertical="center"/>
    </xf>
    <xf numFmtId="1" fontId="8" fillId="0" borderId="248" xfId="0" applyNumberFormat="1" applyFont="1" applyBorder="1" applyAlignment="1">
      <alignment horizontal="center" vertical="center"/>
    </xf>
    <xf numFmtId="1" fontId="8" fillId="5" borderId="248" xfId="0" applyNumberFormat="1" applyFont="1" applyFill="1" applyBorder="1" applyAlignment="1">
      <alignment horizontal="center" vertical="center" wrapText="1"/>
    </xf>
    <xf numFmtId="1" fontId="8" fillId="0" borderId="251" xfId="0" applyNumberFormat="1" applyFont="1" applyBorder="1" applyAlignment="1">
      <alignment horizontal="center" vertical="center" wrapText="1"/>
    </xf>
    <xf numFmtId="1" fontId="8" fillId="0" borderId="247" xfId="0" applyNumberFormat="1" applyFont="1" applyBorder="1" applyAlignment="1">
      <alignment horizontal="center" vertical="center" wrapText="1"/>
    </xf>
    <xf numFmtId="1" fontId="8" fillId="0" borderId="248" xfId="0" applyNumberFormat="1" applyFont="1" applyBorder="1" applyAlignment="1">
      <alignment horizontal="center" vertical="center" wrapText="1"/>
    </xf>
    <xf numFmtId="1" fontId="8" fillId="4" borderId="249" xfId="0" applyNumberFormat="1" applyFont="1" applyFill="1" applyBorder="1" applyAlignment="1">
      <alignment horizontal="center" vertical="center"/>
    </xf>
    <xf numFmtId="1" fontId="8" fillId="0" borderId="251" xfId="0" applyNumberFormat="1" applyFont="1" applyBorder="1" applyAlignment="1">
      <alignment horizontal="center" vertical="center"/>
    </xf>
    <xf numFmtId="1" fontId="8" fillId="0" borderId="256" xfId="0" applyNumberFormat="1" applyFont="1" applyBorder="1" applyAlignment="1">
      <alignment horizontal="center" vertical="center"/>
    </xf>
    <xf numFmtId="1" fontId="8" fillId="0" borderId="268" xfId="0" applyNumberFormat="1" applyFont="1" applyBorder="1"/>
    <xf numFmtId="1" fontId="8" fillId="0" borderId="258" xfId="0" applyNumberFormat="1" applyFont="1" applyBorder="1"/>
    <xf numFmtId="1" fontId="8" fillId="0" borderId="259" xfId="0" applyNumberFormat="1" applyFont="1" applyBorder="1"/>
    <xf numFmtId="1" fontId="8" fillId="0" borderId="260" xfId="0" applyNumberFormat="1" applyFont="1" applyBorder="1"/>
    <xf numFmtId="1" fontId="8" fillId="0" borderId="262" xfId="0" applyNumberFormat="1" applyFont="1" applyBorder="1"/>
    <xf numFmtId="1" fontId="8" fillId="6" borderId="260" xfId="0" applyNumberFormat="1" applyFont="1" applyFill="1" applyBorder="1" applyProtection="1">
      <protection locked="0"/>
    </xf>
    <xf numFmtId="1" fontId="8" fillId="0" borderId="224" xfId="0" applyNumberFormat="1" applyFont="1" applyBorder="1"/>
    <xf numFmtId="1" fontId="8" fillId="0" borderId="210" xfId="0" applyNumberFormat="1" applyFont="1" applyBorder="1"/>
    <xf numFmtId="1" fontId="8" fillId="0" borderId="222" xfId="0" applyNumberFormat="1" applyFont="1" applyBorder="1"/>
    <xf numFmtId="1" fontId="8" fillId="0" borderId="208" xfId="0" applyNumberFormat="1" applyFont="1" applyBorder="1"/>
    <xf numFmtId="1" fontId="8" fillId="0" borderId="221" xfId="0" applyNumberFormat="1" applyFont="1" applyBorder="1"/>
    <xf numFmtId="1" fontId="8" fillId="0" borderId="209" xfId="0" applyNumberFormat="1" applyFont="1" applyBorder="1"/>
    <xf numFmtId="1" fontId="8" fillId="6" borderId="208" xfId="0" applyNumberFormat="1" applyFont="1" applyFill="1" applyBorder="1" applyProtection="1">
      <protection locked="0"/>
    </xf>
    <xf numFmtId="1" fontId="8" fillId="6" borderId="222" xfId="0" applyNumberFormat="1" applyFont="1" applyFill="1" applyBorder="1" applyProtection="1">
      <protection locked="0"/>
    </xf>
    <xf numFmtId="1" fontId="8" fillId="0" borderId="218" xfId="0" applyNumberFormat="1" applyFont="1" applyBorder="1"/>
    <xf numFmtId="1" fontId="8" fillId="0" borderId="213" xfId="0" applyNumberFormat="1" applyFont="1" applyBorder="1"/>
    <xf numFmtId="1" fontId="8" fillId="0" borderId="216" xfId="0" applyNumberFormat="1" applyFont="1" applyBorder="1"/>
    <xf numFmtId="1" fontId="8" fillId="0" borderId="215" xfId="0" applyNumberFormat="1" applyFont="1" applyBorder="1"/>
    <xf numFmtId="1" fontId="8" fillId="6" borderId="213" xfId="0" applyNumberFormat="1" applyFont="1" applyFill="1" applyBorder="1" applyProtection="1">
      <protection locked="0"/>
    </xf>
    <xf numFmtId="1" fontId="7" fillId="4" borderId="250" xfId="0" applyNumberFormat="1" applyFont="1" applyFill="1" applyBorder="1" applyAlignment="1">
      <alignment vertical="top"/>
    </xf>
    <xf numFmtId="1" fontId="8" fillId="4" borderId="246" xfId="0" applyNumberFormat="1" applyFont="1" applyFill="1" applyBorder="1" applyAlignment="1">
      <alignment horizontal="center" vertical="center"/>
    </xf>
    <xf numFmtId="1" fontId="8" fillId="4" borderId="248" xfId="0" applyNumberFormat="1" applyFont="1" applyFill="1" applyBorder="1" applyAlignment="1">
      <alignment horizontal="center" vertical="center"/>
    </xf>
    <xf numFmtId="1" fontId="8" fillId="0" borderId="267" xfId="0" applyNumberFormat="1" applyFont="1" applyBorder="1" applyAlignment="1">
      <alignment horizontal="center" vertical="center" wrapText="1"/>
    </xf>
    <xf numFmtId="1" fontId="8" fillId="0" borderId="250" xfId="0" applyNumberFormat="1" applyFont="1" applyBorder="1" applyAlignment="1">
      <alignment horizontal="center" vertical="center"/>
    </xf>
    <xf numFmtId="1" fontId="8" fillId="4" borderId="253" xfId="0" applyNumberFormat="1" applyFont="1" applyFill="1" applyBorder="1" applyAlignment="1">
      <alignment horizontal="center" vertical="center" wrapText="1"/>
    </xf>
    <xf numFmtId="1" fontId="8" fillId="0" borderId="269" xfId="0" applyNumberFormat="1" applyFont="1" applyBorder="1" applyAlignment="1">
      <alignment horizontal="center" vertical="center" wrapText="1"/>
    </xf>
    <xf numFmtId="1" fontId="8" fillId="0" borderId="248" xfId="0" applyNumberFormat="1" applyFont="1" applyBorder="1" applyAlignment="1">
      <alignment horizontal="center" vertical="center" wrapText="1"/>
    </xf>
    <xf numFmtId="1" fontId="8" fillId="0" borderId="260" xfId="0" applyNumberFormat="1" applyFont="1" applyBorder="1" applyAlignment="1">
      <alignment horizontal="left" vertical="center" wrapText="1"/>
    </xf>
    <xf numFmtId="1" fontId="8" fillId="6" borderId="259" xfId="0" applyNumberFormat="1" applyFont="1" applyFill="1" applyBorder="1" applyProtection="1">
      <protection locked="0"/>
    </xf>
    <xf numFmtId="1" fontId="8" fillId="6" borderId="268" xfId="0" applyNumberFormat="1" applyFont="1" applyFill="1" applyBorder="1" applyProtection="1">
      <protection locked="0"/>
    </xf>
    <xf numFmtId="1" fontId="8" fillId="0" borderId="208" xfId="0" applyNumberFormat="1" applyFont="1" applyBorder="1" applyAlignment="1">
      <alignment horizontal="left" vertical="center" wrapText="1"/>
    </xf>
    <xf numFmtId="1" fontId="8" fillId="0" borderId="220" xfId="0" applyNumberFormat="1" applyFont="1" applyBorder="1" applyAlignment="1">
      <alignment horizontal="left" vertical="center" wrapText="1"/>
    </xf>
    <xf numFmtId="1" fontId="8" fillId="0" borderId="209" xfId="0" applyNumberFormat="1" applyFont="1" applyBorder="1" applyAlignment="1">
      <alignment horizontal="left" vertical="center" wrapText="1"/>
    </xf>
    <xf numFmtId="1" fontId="8" fillId="9" borderId="208" xfId="0" applyNumberFormat="1" applyFont="1" applyFill="1" applyBorder="1"/>
    <xf numFmtId="1" fontId="8" fillId="9" borderId="209" xfId="0" applyNumberFormat="1" applyFont="1" applyFill="1" applyBorder="1"/>
    <xf numFmtId="1" fontId="8" fillId="9" borderId="222" xfId="0" applyNumberFormat="1" applyFont="1" applyFill="1" applyBorder="1"/>
    <xf numFmtId="1" fontId="8" fillId="6" borderId="224" xfId="0" applyNumberFormat="1" applyFont="1" applyFill="1" applyBorder="1" applyProtection="1">
      <protection locked="0"/>
    </xf>
    <xf numFmtId="1" fontId="8" fillId="4" borderId="208" xfId="0" applyNumberFormat="1" applyFont="1" applyFill="1" applyBorder="1"/>
    <xf numFmtId="1" fontId="8" fillId="4" borderId="212" xfId="0" applyNumberFormat="1" applyFont="1" applyFill="1" applyBorder="1" applyAlignment="1">
      <alignment horizontal="left" vertical="center" wrapText="1"/>
    </xf>
    <xf numFmtId="1" fontId="8" fillId="6" borderId="218" xfId="0" applyNumberFormat="1" applyFont="1" applyFill="1" applyBorder="1" applyProtection="1">
      <protection locked="0"/>
    </xf>
    <xf numFmtId="1" fontId="8" fillId="0" borderId="255" xfId="0" applyNumberFormat="1" applyFont="1" applyBorder="1"/>
    <xf numFmtId="1" fontId="8" fillId="0" borderId="256" xfId="0" applyNumberFormat="1" applyFont="1" applyBorder="1"/>
    <xf numFmtId="1" fontId="8" fillId="0" borderId="254" xfId="0" applyNumberFormat="1" applyFont="1" applyBorder="1"/>
    <xf numFmtId="1" fontId="8" fillId="0" borderId="250" xfId="0" applyNumberFormat="1" applyFont="1" applyBorder="1"/>
    <xf numFmtId="1" fontId="8" fillId="0" borderId="251" xfId="0" applyNumberFormat="1" applyFont="1" applyBorder="1"/>
    <xf numFmtId="1" fontId="8" fillId="0" borderId="267" xfId="0" applyNumberFormat="1" applyFont="1" applyBorder="1"/>
    <xf numFmtId="1" fontId="8" fillId="0" borderId="246" xfId="0" applyNumberFormat="1" applyFont="1" applyBorder="1" applyAlignment="1">
      <alignment horizontal="center" vertical="center" wrapText="1"/>
    </xf>
    <xf numFmtId="1" fontId="8" fillId="0" borderId="249" xfId="0" applyNumberFormat="1" applyFont="1" applyBorder="1" applyAlignment="1">
      <alignment horizontal="center" vertical="center"/>
    </xf>
    <xf numFmtId="1" fontId="8" fillId="0" borderId="270" xfId="0" applyNumberFormat="1" applyFont="1" applyBorder="1" applyAlignment="1">
      <alignment horizontal="center" vertical="center"/>
    </xf>
    <xf numFmtId="1" fontId="8" fillId="4" borderId="257" xfId="0" applyNumberFormat="1" applyFont="1" applyFill="1" applyBorder="1" applyAlignment="1">
      <alignment horizontal="left" vertical="center" wrapText="1"/>
    </xf>
    <xf numFmtId="1" fontId="8" fillId="4" borderId="258" xfId="0" applyNumberFormat="1" applyFont="1" applyFill="1" applyBorder="1" applyAlignment="1">
      <alignment horizontal="left" vertical="center" wrapText="1"/>
    </xf>
    <xf numFmtId="1" fontId="8" fillId="4" borderId="259" xfId="0" applyNumberFormat="1" applyFont="1" applyFill="1" applyBorder="1" applyAlignment="1">
      <alignment horizontal="left" vertical="center" wrapText="1"/>
    </xf>
    <xf numFmtId="1" fontId="8" fillId="0" borderId="260" xfId="0" applyNumberFormat="1" applyFont="1" applyBorder="1" applyAlignment="1">
      <alignment horizontal="right" vertical="center" wrapText="1"/>
    </xf>
    <xf numFmtId="1" fontId="8" fillId="0" borderId="259" xfId="0" applyNumberFormat="1" applyFont="1" applyBorder="1" applyAlignment="1">
      <alignment horizontal="right" vertical="center" wrapText="1"/>
    </xf>
    <xf numFmtId="1" fontId="8" fillId="9" borderId="208" xfId="0" applyNumberFormat="1" applyFont="1" applyFill="1" applyBorder="1" applyAlignment="1">
      <alignment horizontal="right"/>
    </xf>
    <xf numFmtId="1" fontId="8" fillId="9" borderId="222" xfId="0" applyNumberFormat="1" applyFont="1" applyFill="1" applyBorder="1" applyAlignment="1">
      <alignment horizontal="right"/>
    </xf>
    <xf numFmtId="1" fontId="8" fillId="6" borderId="26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6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57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58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71" xfId="0" applyNumberFormat="1" applyFont="1" applyFill="1" applyBorder="1" applyAlignment="1" applyProtection="1">
      <alignment horizontal="right" vertical="center" wrapText="1"/>
      <protection locked="0"/>
    </xf>
    <xf numFmtId="1" fontId="8" fillId="9" borderId="209" xfId="0" applyNumberFormat="1" applyFont="1" applyFill="1" applyBorder="1" applyAlignment="1">
      <alignment horizontal="right"/>
    </xf>
    <xf numFmtId="1" fontId="8" fillId="9" borderId="221" xfId="0" applyNumberFormat="1" applyFont="1" applyFill="1" applyBorder="1" applyAlignment="1">
      <alignment horizontal="right"/>
    </xf>
    <xf numFmtId="1" fontId="8" fillId="9" borderId="210" xfId="0" applyNumberFormat="1" applyFont="1" applyFill="1" applyBorder="1" applyAlignment="1">
      <alignment horizontal="right"/>
    </xf>
    <xf numFmtId="1" fontId="8" fillId="9" borderId="263" xfId="0" applyNumberFormat="1" applyFont="1" applyFill="1" applyBorder="1" applyAlignment="1">
      <alignment horizontal="right"/>
    </xf>
    <xf numFmtId="1" fontId="8" fillId="6" borderId="26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22" xfId="0" applyNumberFormat="1" applyFont="1" applyFill="1" applyBorder="1" applyAlignment="1" applyProtection="1">
      <alignment horizontal="right" vertical="center" wrapText="1"/>
      <protection locked="0"/>
    </xf>
    <xf numFmtId="1" fontId="8" fillId="9" borderId="264" xfId="0" applyNumberFormat="1" applyFont="1" applyFill="1" applyBorder="1" applyAlignment="1">
      <alignment horizontal="right"/>
    </xf>
    <xf numFmtId="1" fontId="8" fillId="6" borderId="219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208" xfId="0" applyNumberFormat="1" applyFont="1" applyBorder="1" applyAlignment="1">
      <alignment horizontal="right" vertical="center" wrapText="1"/>
    </xf>
    <xf numFmtId="1" fontId="8" fillId="0" borderId="220" xfId="0" applyNumberFormat="1" applyFont="1" applyBorder="1" applyAlignment="1">
      <alignment horizontal="right" vertical="center" wrapText="1"/>
    </xf>
    <xf numFmtId="1" fontId="8" fillId="0" borderId="222" xfId="0" applyNumberFormat="1" applyFont="1" applyBorder="1" applyAlignment="1">
      <alignment horizontal="right" vertical="center" wrapText="1"/>
    </xf>
    <xf numFmtId="1" fontId="8" fillId="6" borderId="208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09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2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2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6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1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1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1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6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6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11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255" xfId="0" applyNumberFormat="1" applyFont="1" applyBorder="1" applyAlignment="1">
      <alignment horizontal="right" vertical="center" wrapText="1"/>
    </xf>
    <xf numFmtId="1" fontId="8" fillId="0" borderId="270" xfId="0" applyNumberFormat="1" applyFont="1" applyBorder="1" applyAlignment="1">
      <alignment horizontal="right" vertical="center" wrapText="1"/>
    </xf>
    <xf numFmtId="1" fontId="8" fillId="0" borderId="254" xfId="0" applyNumberFormat="1" applyFont="1" applyBorder="1" applyAlignment="1">
      <alignment horizontal="right" vertical="center" wrapText="1"/>
    </xf>
    <xf numFmtId="1" fontId="8" fillId="0" borderId="249" xfId="0" applyNumberFormat="1" applyFont="1" applyBorder="1" applyAlignment="1">
      <alignment horizontal="right"/>
    </xf>
    <xf numFmtId="1" fontId="8" fillId="0" borderId="250" xfId="0" applyNumberFormat="1" applyFont="1" applyBorder="1" applyAlignment="1">
      <alignment horizontal="right"/>
    </xf>
    <xf numFmtId="1" fontId="8" fillId="0" borderId="254" xfId="0" applyNumberFormat="1" applyFont="1" applyBorder="1" applyAlignment="1">
      <alignment horizontal="right"/>
    </xf>
    <xf numFmtId="1" fontId="8" fillId="0" borderId="256" xfId="0" applyNumberFormat="1" applyFont="1" applyBorder="1" applyAlignment="1">
      <alignment horizontal="right" vertical="center" wrapText="1"/>
    </xf>
    <xf numFmtId="1" fontId="8" fillId="0" borderId="272" xfId="0" applyNumberFormat="1" applyFont="1" applyBorder="1" applyAlignment="1">
      <alignment horizontal="right" vertical="center" wrapText="1"/>
    </xf>
    <xf numFmtId="1" fontId="8" fillId="0" borderId="267" xfId="0" applyNumberFormat="1" applyFont="1" applyBorder="1" applyAlignment="1">
      <alignment horizontal="right" vertical="center" wrapText="1"/>
    </xf>
    <xf numFmtId="1" fontId="8" fillId="0" borderId="249" xfId="0" applyNumberFormat="1" applyFont="1" applyBorder="1" applyAlignment="1">
      <alignment horizontal="left" vertical="center" wrapText="1"/>
    </xf>
    <xf numFmtId="1" fontId="8" fillId="0" borderId="250" xfId="0" applyNumberFormat="1" applyFont="1" applyBorder="1" applyAlignment="1">
      <alignment horizontal="left" vertical="center" wrapText="1"/>
    </xf>
    <xf numFmtId="1" fontId="8" fillId="0" borderId="254" xfId="0" applyNumberFormat="1" applyFont="1" applyBorder="1" applyAlignment="1">
      <alignment horizontal="left" vertical="center" wrapText="1"/>
    </xf>
    <xf numFmtId="1" fontId="8" fillId="6" borderId="25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5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5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7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49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5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7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7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67" xfId="0" applyNumberFormat="1" applyFont="1" applyFill="1" applyBorder="1" applyAlignment="1" applyProtection="1">
      <alignment horizontal="right" vertical="center" wrapText="1"/>
      <protection locked="0"/>
    </xf>
    <xf numFmtId="1" fontId="8" fillId="4" borderId="246" xfId="0" applyNumberFormat="1" applyFont="1" applyFill="1" applyBorder="1" applyAlignment="1">
      <alignment horizontal="center" vertical="center" wrapText="1"/>
    </xf>
    <xf numFmtId="1" fontId="8" fillId="4" borderId="248" xfId="0" applyNumberFormat="1" applyFont="1" applyFill="1" applyBorder="1" applyAlignment="1">
      <alignment horizontal="center" vertical="center" wrapText="1"/>
    </xf>
    <xf numFmtId="1" fontId="8" fillId="0" borderId="219" xfId="0" applyNumberFormat="1" applyFont="1" applyBorder="1" applyAlignment="1">
      <alignment horizontal="center" vertical="center" wrapText="1"/>
    </xf>
    <xf numFmtId="1" fontId="8" fillId="6" borderId="21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25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213" xfId="0" applyNumberFormat="1" applyFont="1" applyBorder="1" applyAlignment="1">
      <alignment horizontal="right" vertical="center" wrapText="1"/>
    </xf>
    <xf numFmtId="1" fontId="8" fillId="6" borderId="21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59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61" xfId="0" applyNumberFormat="1" applyFont="1" applyFill="1" applyBorder="1" applyAlignment="1" applyProtection="1">
      <alignment horizontal="right" vertical="center" wrapText="1"/>
      <protection locked="0"/>
    </xf>
    <xf numFmtId="1" fontId="8" fillId="4" borderId="220" xfId="0" applyNumberFormat="1" applyFont="1" applyFill="1" applyBorder="1" applyAlignment="1">
      <alignment horizontal="right" vertical="center" wrapText="1"/>
    </xf>
    <xf numFmtId="1" fontId="8" fillId="0" borderId="209" xfId="0" applyNumberFormat="1" applyFont="1" applyBorder="1" applyAlignment="1">
      <alignment horizontal="right" vertical="center" wrapText="1"/>
    </xf>
    <xf numFmtId="1" fontId="8" fillId="0" borderId="211" xfId="0" applyNumberFormat="1" applyFont="1" applyBorder="1" applyAlignment="1">
      <alignment horizontal="center" vertical="center" wrapText="1"/>
    </xf>
    <xf numFmtId="1" fontId="8" fillId="0" borderId="215" xfId="0" applyNumberFormat="1" applyFont="1" applyBorder="1" applyAlignment="1">
      <alignment horizontal="right" vertical="center" wrapText="1"/>
    </xf>
    <xf numFmtId="1" fontId="8" fillId="0" borderId="273" xfId="0" applyNumberFormat="1" applyFont="1" applyBorder="1" applyAlignment="1">
      <alignment horizontal="right" vertical="center" wrapText="1"/>
    </xf>
    <xf numFmtId="1" fontId="8" fillId="0" borderId="246" xfId="0" applyNumberFormat="1" applyFont="1" applyBorder="1" applyAlignment="1">
      <alignment horizontal="left" vertical="center" wrapText="1"/>
    </xf>
    <xf numFmtId="1" fontId="8" fillId="0" borderId="248" xfId="0" applyNumberFormat="1" applyFont="1" applyBorder="1" applyAlignment="1">
      <alignment horizontal="left" vertical="center" wrapText="1"/>
    </xf>
    <xf numFmtId="0" fontId="4" fillId="10" borderId="260" xfId="0" applyFont="1" applyFill="1" applyBorder="1" applyAlignment="1">
      <alignment horizontal="right"/>
    </xf>
    <xf numFmtId="0" fontId="4" fillId="10" borderId="262" xfId="0" applyFont="1" applyFill="1" applyBorder="1" applyAlignment="1">
      <alignment horizontal="right"/>
    </xf>
    <xf numFmtId="1" fontId="8" fillId="6" borderId="269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7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48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53" xfId="0" applyNumberFormat="1" applyFont="1" applyFill="1" applyBorder="1" applyAlignment="1" applyProtection="1">
      <alignment horizontal="right" vertical="center" wrapText="1"/>
      <protection locked="0"/>
    </xf>
    <xf numFmtId="0" fontId="4" fillId="10" borderId="208" xfId="0" applyFont="1" applyFill="1" applyBorder="1" applyAlignment="1">
      <alignment horizontal="right"/>
    </xf>
    <xf numFmtId="0" fontId="4" fillId="10" borderId="209" xfId="0" applyFont="1" applyFill="1" applyBorder="1" applyAlignment="1">
      <alignment horizontal="right"/>
    </xf>
    <xf numFmtId="1" fontId="8" fillId="0" borderId="267" xfId="0" applyNumberFormat="1" applyFont="1" applyBorder="1" applyAlignment="1">
      <alignment horizontal="center" vertical="center" wrapText="1"/>
    </xf>
    <xf numFmtId="1" fontId="8" fillId="0" borderId="249" xfId="0" applyNumberFormat="1" applyFont="1" applyBorder="1" applyAlignment="1">
      <alignment horizontal="right" vertical="center" wrapText="1"/>
    </xf>
    <xf numFmtId="1" fontId="8" fillId="0" borderId="250" xfId="0" applyNumberFormat="1" applyFont="1" applyBorder="1" applyAlignment="1">
      <alignment horizontal="right" vertical="center" wrapText="1"/>
    </xf>
    <xf numFmtId="1" fontId="8" fillId="0" borderId="254" xfId="0" applyNumberFormat="1" applyFont="1" applyBorder="1" applyAlignment="1">
      <alignment horizontal="right" vertical="center" wrapText="1"/>
    </xf>
    <xf numFmtId="1" fontId="8" fillId="0" borderId="274" xfId="0" applyNumberFormat="1" applyFont="1" applyBorder="1" applyAlignment="1">
      <alignment horizontal="right" vertical="center" wrapText="1"/>
    </xf>
    <xf numFmtId="1" fontId="8" fillId="0" borderId="253" xfId="0" applyNumberFormat="1" applyFont="1" applyBorder="1" applyAlignment="1">
      <alignment horizontal="center" vertical="center"/>
    </xf>
    <xf numFmtId="1" fontId="8" fillId="12" borderId="267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219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261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261" xfId="0" applyNumberFormat="1" applyFont="1" applyFill="1" applyBorder="1" applyAlignment="1" applyProtection="1">
      <alignment horizontal="right" vertical="center"/>
      <protection locked="0"/>
    </xf>
    <xf numFmtId="1" fontId="8" fillId="12" borderId="261" xfId="0" applyNumberFormat="1" applyFont="1" applyFill="1" applyBorder="1" applyAlignment="1" applyProtection="1">
      <alignment horizontal="right" vertical="top" wrapText="1"/>
      <protection locked="0"/>
    </xf>
    <xf numFmtId="1" fontId="8" fillId="12" borderId="219" xfId="0" applyNumberFormat="1" applyFont="1" applyFill="1" applyBorder="1" applyAlignment="1" applyProtection="1">
      <alignment horizontal="right" vertical="center"/>
      <protection locked="0"/>
    </xf>
    <xf numFmtId="1" fontId="8" fillId="12" borderId="219" xfId="0" applyNumberFormat="1" applyFont="1" applyFill="1" applyBorder="1" applyAlignment="1" applyProtection="1">
      <alignment horizontal="right" vertical="top" wrapText="1"/>
      <protection locked="0"/>
    </xf>
    <xf numFmtId="1" fontId="8" fillId="0" borderId="212" xfId="0" applyNumberFormat="1" applyFont="1" applyBorder="1" applyAlignment="1">
      <alignment horizontal="left" vertical="center" wrapText="1"/>
    </xf>
    <xf numFmtId="1" fontId="8" fillId="12" borderId="211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211" xfId="0" applyNumberFormat="1" applyFont="1" applyFill="1" applyBorder="1" applyAlignment="1" applyProtection="1">
      <alignment horizontal="right" vertical="center"/>
      <protection locked="0"/>
    </xf>
    <xf numFmtId="1" fontId="8" fillId="12" borderId="211" xfId="0" applyNumberFormat="1" applyFont="1" applyFill="1" applyBorder="1" applyAlignment="1" applyProtection="1">
      <alignment horizontal="right" vertical="top" wrapText="1"/>
      <protection locked="0"/>
    </xf>
    <xf numFmtId="1" fontId="8" fillId="0" borderId="267" xfId="0" applyNumberFormat="1" applyFont="1" applyBorder="1" applyAlignment="1">
      <alignment horizontal="center" vertical="center"/>
    </xf>
    <xf numFmtId="1" fontId="8" fillId="0" borderId="273" xfId="0" applyNumberFormat="1" applyFont="1" applyBorder="1" applyAlignment="1">
      <alignment horizontal="center" vertical="center"/>
    </xf>
    <xf numFmtId="1" fontId="8" fillId="0" borderId="253" xfId="0" applyNumberFormat="1" applyFont="1" applyBorder="1" applyAlignment="1">
      <alignment horizontal="left" vertical="center" wrapText="1"/>
    </xf>
    <xf numFmtId="1" fontId="8" fillId="0" borderId="257" xfId="0" applyNumberFormat="1" applyFont="1" applyBorder="1" applyAlignment="1">
      <alignment horizontal="left"/>
    </xf>
    <xf numFmtId="1" fontId="8" fillId="0" borderId="259" xfId="0" applyNumberFormat="1" applyFont="1" applyBorder="1" applyAlignment="1">
      <alignment horizontal="left"/>
    </xf>
    <xf numFmtId="1" fontId="8" fillId="0" borderId="225" xfId="0" applyNumberFormat="1" applyFont="1" applyBorder="1"/>
    <xf numFmtId="1" fontId="8" fillId="0" borderId="253" xfId="0" applyNumberFormat="1" applyFont="1" applyBorder="1" applyAlignment="1">
      <alignment horizontal="center" vertical="center"/>
    </xf>
    <xf numFmtId="1" fontId="8" fillId="5" borderId="267" xfId="0" applyNumberFormat="1" applyFont="1" applyFill="1" applyBorder="1" applyAlignment="1">
      <alignment horizontal="center" vertical="center" wrapText="1"/>
    </xf>
    <xf numFmtId="1" fontId="8" fillId="5" borderId="253" xfId="0" applyNumberFormat="1" applyFont="1" applyFill="1" applyBorder="1" applyAlignment="1">
      <alignment horizontal="center" vertical="center" wrapText="1"/>
    </xf>
    <xf numFmtId="1" fontId="8" fillId="0" borderId="261" xfId="0" applyNumberFormat="1" applyFont="1" applyBorder="1" applyAlignment="1">
      <alignment horizontal="left" vertical="center" wrapText="1"/>
    </xf>
    <xf numFmtId="1" fontId="8" fillId="0" borderId="219" xfId="0" applyNumberFormat="1" applyFont="1" applyBorder="1" applyAlignment="1">
      <alignment horizontal="left" vertical="center" wrapText="1"/>
    </xf>
    <xf numFmtId="1" fontId="8" fillId="5" borderId="225" xfId="0" applyNumberFormat="1" applyFont="1" applyFill="1" applyBorder="1" applyAlignment="1">
      <alignment horizontal="left" vertical="center" wrapText="1"/>
    </xf>
    <xf numFmtId="1" fontId="8" fillId="5" borderId="210" xfId="0" applyNumberFormat="1" applyFont="1" applyFill="1" applyBorder="1" applyAlignment="1">
      <alignment horizontal="left" vertical="center" wrapText="1"/>
    </xf>
    <xf numFmtId="1" fontId="8" fillId="5" borderId="222" xfId="0" applyNumberFormat="1" applyFont="1" applyFill="1" applyBorder="1" applyAlignment="1">
      <alignment horizontal="left" vertical="center" wrapText="1"/>
    </xf>
    <xf numFmtId="1" fontId="8" fillId="11" borderId="208" xfId="0" applyNumberFormat="1" applyFont="1" applyFill="1" applyBorder="1"/>
    <xf numFmtId="1" fontId="8" fillId="11" borderId="209" xfId="0" applyNumberFormat="1" applyFont="1" applyFill="1" applyBorder="1"/>
    <xf numFmtId="1" fontId="8" fillId="11" borderId="224" xfId="0" applyNumberFormat="1" applyFont="1" applyFill="1" applyBorder="1"/>
    <xf numFmtId="1" fontId="8" fillId="11" borderId="221" xfId="0" applyNumberFormat="1" applyFont="1" applyFill="1" applyBorder="1"/>
    <xf numFmtId="1" fontId="8" fillId="11" borderId="264" xfId="0" applyNumberFormat="1" applyFont="1" applyFill="1" applyBorder="1"/>
    <xf numFmtId="1" fontId="8" fillId="5" borderId="219" xfId="0" applyNumberFormat="1" applyFont="1" applyFill="1" applyBorder="1" applyAlignment="1">
      <alignment horizontal="left" vertical="center" wrapText="1"/>
    </xf>
    <xf numFmtId="1" fontId="8" fillId="11" borderId="263" xfId="0" applyNumberFormat="1" applyFont="1" applyFill="1" applyBorder="1"/>
    <xf numFmtId="1" fontId="8" fillId="11" borderId="219" xfId="0" applyNumberFormat="1" applyFont="1" applyFill="1" applyBorder="1"/>
    <xf numFmtId="1" fontId="8" fillId="12" borderId="208" xfId="0" applyNumberFormat="1" applyFont="1" applyFill="1" applyBorder="1" applyProtection="1">
      <protection locked="0"/>
    </xf>
    <xf numFmtId="1" fontId="8" fillId="9" borderId="224" xfId="0" applyNumberFormat="1" applyFont="1" applyFill="1" applyBorder="1"/>
    <xf numFmtId="1" fontId="8" fillId="9" borderId="221" xfId="0" applyNumberFormat="1" applyFont="1" applyFill="1" applyBorder="1"/>
    <xf numFmtId="1" fontId="8" fillId="12" borderId="209" xfId="0" applyNumberFormat="1" applyFont="1" applyFill="1" applyBorder="1" applyProtection="1">
      <protection locked="0"/>
    </xf>
    <xf numFmtId="1" fontId="8" fillId="12" borderId="219" xfId="0" applyNumberFormat="1" applyFont="1" applyFill="1" applyBorder="1" applyProtection="1">
      <protection locked="0"/>
    </xf>
    <xf numFmtId="1" fontId="8" fillId="12" borderId="224" xfId="0" applyNumberFormat="1" applyFont="1" applyFill="1" applyBorder="1" applyProtection="1">
      <protection locked="0"/>
    </xf>
    <xf numFmtId="1" fontId="8" fillId="12" borderId="221" xfId="0" applyNumberFormat="1" applyFont="1" applyFill="1" applyBorder="1" applyProtection="1">
      <protection locked="0"/>
    </xf>
    <xf numFmtId="1" fontId="8" fillId="12" borderId="222" xfId="0" applyNumberFormat="1" applyFont="1" applyFill="1" applyBorder="1" applyProtection="1">
      <protection locked="0"/>
    </xf>
    <xf numFmtId="1" fontId="8" fillId="5" borderId="212" xfId="0" applyNumberFormat="1" applyFont="1" applyFill="1" applyBorder="1" applyAlignment="1">
      <alignment horizontal="left" vertical="center" wrapText="1"/>
    </xf>
    <xf numFmtId="1" fontId="8" fillId="0" borderId="255" xfId="0" applyNumberFormat="1" applyFont="1" applyBorder="1" applyAlignment="1">
      <alignment horizontal="right" wrapText="1"/>
    </xf>
    <xf numFmtId="1" fontId="8" fillId="0" borderId="273" xfId="0" applyNumberFormat="1" applyFont="1" applyBorder="1"/>
    <xf numFmtId="1" fontId="8" fillId="0" borderId="254" xfId="0" applyNumberFormat="1" applyFont="1" applyBorder="1" applyAlignment="1">
      <alignment horizontal="right" wrapText="1"/>
    </xf>
    <xf numFmtId="1" fontId="8" fillId="0" borderId="250" xfId="0" applyNumberFormat="1" applyFont="1" applyBorder="1" applyAlignment="1">
      <alignment horizontal="right" wrapText="1"/>
    </xf>
    <xf numFmtId="1" fontId="8" fillId="0" borderId="249" xfId="0" applyNumberFormat="1" applyFont="1" applyBorder="1" applyAlignment="1">
      <alignment horizontal="right"/>
    </xf>
    <xf numFmtId="1" fontId="8" fillId="0" borderId="254" xfId="0" applyNumberFormat="1" applyFont="1" applyBorder="1" applyAlignment="1">
      <alignment horizontal="right"/>
    </xf>
    <xf numFmtId="1" fontId="8" fillId="0" borderId="250" xfId="0" applyNumberFormat="1" applyFont="1" applyBorder="1" applyAlignment="1">
      <alignment horizontal="right"/>
    </xf>
    <xf numFmtId="1" fontId="8" fillId="0" borderId="251" xfId="0" applyNumberFormat="1" applyFont="1" applyBorder="1" applyAlignment="1">
      <alignment horizontal="right"/>
    </xf>
    <xf numFmtId="1" fontId="8" fillId="0" borderId="274" xfId="0" applyNumberFormat="1" applyFont="1" applyBorder="1" applyAlignment="1">
      <alignment horizontal="right"/>
    </xf>
    <xf numFmtId="1" fontId="8" fillId="0" borderId="267" xfId="0" applyNumberFormat="1" applyFont="1" applyBorder="1" applyAlignment="1">
      <alignment horizontal="right"/>
    </xf>
    <xf numFmtId="1" fontId="8" fillId="4" borderId="267" xfId="0" applyNumberFormat="1" applyFont="1" applyFill="1" applyBorder="1" applyAlignment="1">
      <alignment horizontal="center" vertical="center" wrapText="1"/>
    </xf>
    <xf numFmtId="1" fontId="8" fillId="5" borderId="257" xfId="0" applyNumberFormat="1" applyFont="1" applyFill="1" applyBorder="1" applyAlignment="1">
      <alignment horizontal="left" vertical="center" wrapText="1"/>
    </xf>
    <xf numFmtId="1" fontId="8" fillId="5" borderId="258" xfId="0" applyNumberFormat="1" applyFont="1" applyFill="1" applyBorder="1" applyAlignment="1">
      <alignment horizontal="left" vertical="center" wrapText="1"/>
    </xf>
    <xf numFmtId="1" fontId="8" fillId="5" borderId="259" xfId="0" applyNumberFormat="1" applyFont="1" applyFill="1" applyBorder="1" applyAlignment="1">
      <alignment horizontal="left" vertical="center" wrapText="1"/>
    </xf>
    <xf numFmtId="1" fontId="8" fillId="6" borderId="220" xfId="0" applyNumberFormat="1" applyFont="1" applyFill="1" applyBorder="1" applyProtection="1">
      <protection locked="0"/>
    </xf>
    <xf numFmtId="1" fontId="8" fillId="4" borderId="210" xfId="0" applyNumberFormat="1" applyFont="1" applyFill="1" applyBorder="1" applyAlignment="1">
      <alignment horizontal="left" vertical="center" wrapText="1"/>
    </xf>
    <xf numFmtId="1" fontId="8" fillId="6" borderId="214" xfId="0" applyNumberFormat="1" applyFont="1" applyFill="1" applyBorder="1" applyProtection="1">
      <protection locked="0"/>
    </xf>
    <xf numFmtId="1" fontId="8" fillId="0" borderId="256" xfId="0" applyNumberFormat="1" applyFont="1" applyBorder="1" applyAlignment="1">
      <alignment horizontal="right" wrapText="1"/>
    </xf>
    <xf numFmtId="1" fontId="8" fillId="0" borderId="255" xfId="0" applyNumberFormat="1" applyFont="1" applyBorder="1" applyAlignment="1">
      <alignment horizontal="right"/>
    </xf>
    <xf numFmtId="1" fontId="8" fillId="0" borderId="256" xfId="0" applyNumberFormat="1" applyFont="1" applyBorder="1" applyAlignment="1">
      <alignment horizontal="right"/>
    </xf>
    <xf numFmtId="1" fontId="8" fillId="4" borderId="267" xfId="0" applyNumberFormat="1" applyFont="1" applyFill="1" applyBorder="1" applyAlignment="1">
      <alignment horizontal="right"/>
    </xf>
    <xf numFmtId="1" fontId="8" fillId="0" borderId="249" xfId="1" applyNumberFormat="1" applyFont="1" applyFill="1" applyBorder="1" applyAlignment="1">
      <alignment horizontal="center" vertical="center" wrapText="1"/>
    </xf>
    <xf numFmtId="1" fontId="8" fillId="0" borderId="254" xfId="1" applyNumberFormat="1" applyFont="1" applyFill="1" applyBorder="1" applyAlignment="1">
      <alignment horizontal="center" vertical="center"/>
    </xf>
    <xf numFmtId="1" fontId="8" fillId="4" borderId="257" xfId="0" applyNumberFormat="1" applyFont="1" applyFill="1" applyBorder="1" applyAlignment="1">
      <alignment horizontal="left" vertical="center"/>
    </xf>
    <xf numFmtId="1" fontId="8" fillId="4" borderId="259" xfId="0" applyNumberFormat="1" applyFont="1" applyFill="1" applyBorder="1" applyAlignment="1">
      <alignment horizontal="left" vertical="center"/>
    </xf>
    <xf numFmtId="1" fontId="8" fillId="4" borderId="260" xfId="0" applyNumberFormat="1" applyFont="1" applyFill="1" applyBorder="1" applyAlignment="1">
      <alignment horizontal="right" wrapText="1"/>
    </xf>
    <xf numFmtId="1" fontId="8" fillId="4" borderId="259" xfId="0" applyNumberFormat="1" applyFont="1" applyFill="1" applyBorder="1" applyAlignment="1">
      <alignment horizontal="right"/>
    </xf>
    <xf numFmtId="1" fontId="8" fillId="9" borderId="262" xfId="0" applyNumberFormat="1" applyFont="1" applyFill="1" applyBorder="1"/>
    <xf numFmtId="1" fontId="8" fillId="11" borderId="260" xfId="0" applyNumberFormat="1" applyFont="1" applyFill="1" applyBorder="1"/>
    <xf numFmtId="1" fontId="8" fillId="6" borderId="271" xfId="0" applyNumberFormat="1" applyFont="1" applyFill="1" applyBorder="1" applyProtection="1">
      <protection locked="0"/>
    </xf>
    <xf numFmtId="1" fontId="8" fillId="11" borderId="261" xfId="0" applyNumberFormat="1" applyFont="1" applyFill="1" applyBorder="1"/>
    <xf numFmtId="1" fontId="8" fillId="11" borderId="220" xfId="0" applyNumberFormat="1" applyFont="1" applyFill="1" applyBorder="1" applyAlignment="1">
      <alignment horizontal="right" wrapText="1"/>
    </xf>
    <xf numFmtId="1" fontId="8" fillId="4" borderId="222" xfId="0" applyNumberFormat="1" applyFont="1" applyFill="1" applyBorder="1" applyAlignment="1">
      <alignment horizontal="right"/>
    </xf>
    <xf numFmtId="1" fontId="8" fillId="9" borderId="220" xfId="0" applyNumberFormat="1" applyFont="1" applyFill="1" applyBorder="1"/>
    <xf numFmtId="1" fontId="8" fillId="11" borderId="220" xfId="0" applyNumberFormat="1" applyFont="1" applyFill="1" applyBorder="1"/>
    <xf numFmtId="1" fontId="8" fillId="0" borderId="225" xfId="0" applyNumberFormat="1" applyFont="1" applyBorder="1" applyAlignment="1">
      <alignment horizontal="left" vertical="center"/>
    </xf>
    <xf numFmtId="1" fontId="8" fillId="0" borderId="222" xfId="0" applyNumberFormat="1" applyFont="1" applyBorder="1" applyAlignment="1">
      <alignment horizontal="left" vertical="center"/>
    </xf>
    <xf numFmtId="1" fontId="8" fillId="4" borderId="254" xfId="0" applyNumberFormat="1" applyFont="1" applyFill="1" applyBorder="1" applyAlignment="1">
      <alignment horizontal="right"/>
    </xf>
    <xf numFmtId="1" fontId="8" fillId="0" borderId="274" xfId="0" applyNumberFormat="1" applyFont="1" applyBorder="1"/>
    <xf numFmtId="1" fontId="8" fillId="0" borderId="219" xfId="0" applyNumberFormat="1" applyFont="1" applyBorder="1" applyAlignment="1">
      <alignment horizontal="left" vertical="center"/>
    </xf>
    <xf numFmtId="1" fontId="8" fillId="11" borderId="214" xfId="0" applyNumberFormat="1" applyFont="1" applyFill="1" applyBorder="1" applyAlignment="1">
      <alignment horizontal="right" wrapText="1"/>
    </xf>
    <xf numFmtId="1" fontId="8" fillId="11" borderId="214" xfId="0" applyNumberFormat="1" applyFont="1" applyFill="1" applyBorder="1"/>
    <xf numFmtId="1" fontId="8" fillId="11" borderId="213" xfId="0" applyNumberFormat="1" applyFont="1" applyFill="1" applyBorder="1"/>
    <xf numFmtId="1" fontId="8" fillId="4" borderId="261" xfId="0" applyNumberFormat="1" applyFont="1" applyFill="1" applyBorder="1" applyAlignment="1">
      <alignment vertical="center"/>
    </xf>
    <xf numFmtId="1" fontId="8" fillId="11" borderId="259" xfId="0" applyNumberFormat="1" applyFont="1" applyFill="1" applyBorder="1" applyAlignment="1">
      <alignment horizontal="right" wrapText="1"/>
    </xf>
    <xf numFmtId="1" fontId="8" fillId="11" borderId="259" xfId="0" applyNumberFormat="1" applyFont="1" applyFill="1" applyBorder="1"/>
    <xf numFmtId="1" fontId="8" fillId="4" borderId="220" xfId="0" applyNumberFormat="1" applyFont="1" applyFill="1" applyBorder="1" applyAlignment="1">
      <alignment horizontal="right" wrapText="1"/>
    </xf>
    <xf numFmtId="1" fontId="8" fillId="11" borderId="222" xfId="0" applyNumberFormat="1" applyFont="1" applyFill="1" applyBorder="1" applyAlignment="1">
      <alignment horizontal="right" wrapText="1"/>
    </xf>
    <xf numFmtId="1" fontId="8" fillId="11" borderId="222" xfId="0" applyNumberFormat="1" applyFont="1" applyFill="1" applyBorder="1" applyAlignment="1">
      <alignment horizontal="right"/>
    </xf>
    <xf numFmtId="1" fontId="8" fillId="9" borderId="216" xfId="0" applyNumberFormat="1" applyFont="1" applyFill="1" applyBorder="1"/>
    <xf numFmtId="1" fontId="8" fillId="9" borderId="214" xfId="0" applyNumberFormat="1" applyFont="1" applyFill="1" applyBorder="1"/>
    <xf numFmtId="1" fontId="8" fillId="11" borderId="215" xfId="0" applyNumberFormat="1" applyFont="1" applyFill="1" applyBorder="1"/>
    <xf numFmtId="1" fontId="8" fillId="11" borderId="211" xfId="0" applyNumberFormat="1" applyFont="1" applyFill="1" applyBorder="1"/>
    <xf numFmtId="1" fontId="8" fillId="15" borderId="253" xfId="0" applyNumberFormat="1" applyFont="1" applyFill="1" applyBorder="1" applyAlignment="1">
      <alignment horizontal="left" vertical="center" wrapText="1"/>
    </xf>
    <xf numFmtId="1" fontId="8" fillId="5" borderId="253" xfId="0" applyNumberFormat="1" applyFont="1" applyFill="1" applyBorder="1" applyAlignment="1">
      <alignment horizontal="left" vertical="center" wrapText="1"/>
    </xf>
    <xf numFmtId="1" fontId="8" fillId="5" borderId="261" xfId="0" applyNumberFormat="1" applyFont="1" applyFill="1" applyBorder="1" applyAlignment="1">
      <alignment horizontal="center" vertical="center"/>
    </xf>
    <xf numFmtId="1" fontId="8" fillId="5" borderId="255" xfId="0" applyNumberFormat="1" applyFont="1" applyFill="1" applyBorder="1"/>
    <xf numFmtId="1" fontId="8" fillId="5" borderId="261" xfId="0" applyNumberFormat="1" applyFont="1" applyFill="1" applyBorder="1" applyAlignment="1">
      <alignment horizontal="left" vertical="center"/>
    </xf>
    <xf numFmtId="1" fontId="8" fillId="4" borderId="259" xfId="0" applyNumberFormat="1" applyFont="1" applyFill="1" applyBorder="1" applyAlignment="1">
      <alignment horizontal="right" wrapText="1"/>
    </xf>
    <xf numFmtId="1" fontId="8" fillId="6" borderId="258" xfId="0" applyNumberFormat="1" applyFont="1" applyFill="1" applyBorder="1" applyProtection="1">
      <protection locked="0"/>
    </xf>
    <xf numFmtId="1" fontId="8" fillId="0" borderId="261" xfId="0" applyNumberFormat="1" applyFont="1" applyBorder="1" applyAlignment="1">
      <alignment horizontal="left" vertical="center"/>
    </xf>
    <xf numFmtId="1" fontId="8" fillId="11" borderId="262" xfId="0" applyNumberFormat="1" applyFont="1" applyFill="1" applyBorder="1"/>
    <xf numFmtId="1" fontId="8" fillId="11" borderId="268" xfId="0" applyNumberFormat="1" applyFont="1" applyFill="1" applyBorder="1"/>
    <xf numFmtId="1" fontId="8" fillId="5" borderId="211" xfId="0" applyNumberFormat="1" applyFont="1" applyFill="1" applyBorder="1" applyAlignment="1">
      <alignment horizontal="left" vertical="center"/>
    </xf>
    <xf numFmtId="1" fontId="8" fillId="4" borderId="255" xfId="0" applyNumberFormat="1" applyFont="1" applyFill="1" applyBorder="1" applyAlignment="1">
      <alignment horizontal="right" wrapText="1"/>
    </xf>
    <xf numFmtId="1" fontId="8" fillId="4" borderId="270" xfId="0" applyNumberFormat="1" applyFont="1" applyFill="1" applyBorder="1" applyAlignment="1">
      <alignment horizontal="right" wrapText="1"/>
    </xf>
    <xf numFmtId="1" fontId="8" fillId="4" borderId="254" xfId="0" applyNumberFormat="1" applyFont="1" applyFill="1" applyBorder="1" applyAlignment="1">
      <alignment horizontal="right" wrapText="1"/>
    </xf>
    <xf numFmtId="1" fontId="8" fillId="6" borderId="255" xfId="0" applyNumberFormat="1" applyFont="1" applyFill="1" applyBorder="1" applyProtection="1">
      <protection locked="0"/>
    </xf>
    <xf numFmtId="1" fontId="8" fillId="6" borderId="254" xfId="0" applyNumberFormat="1" applyFont="1" applyFill="1" applyBorder="1" applyProtection="1">
      <protection locked="0"/>
    </xf>
    <xf numFmtId="1" fontId="8" fillId="9" borderId="260" xfId="0" applyNumberFormat="1" applyFont="1" applyFill="1" applyBorder="1"/>
    <xf numFmtId="1" fontId="8" fillId="6" borderId="274" xfId="0" applyNumberFormat="1" applyFont="1" applyFill="1" applyBorder="1" applyProtection="1">
      <protection locked="0"/>
    </xf>
    <xf numFmtId="1" fontId="8" fillId="6" borderId="273" xfId="0" applyNumberFormat="1" applyFont="1" applyFill="1" applyBorder="1" applyProtection="1">
      <protection locked="0"/>
    </xf>
    <xf numFmtId="1" fontId="8" fillId="6" borderId="267" xfId="0" applyNumberFormat="1" applyFont="1" applyFill="1" applyBorder="1" applyProtection="1">
      <protection locked="0"/>
    </xf>
    <xf numFmtId="1" fontId="8" fillId="0" borderId="211" xfId="0" applyNumberFormat="1" applyFont="1" applyBorder="1" applyAlignment="1">
      <alignment horizontal="left" vertical="center"/>
    </xf>
    <xf numFmtId="1" fontId="8" fillId="9" borderId="215" xfId="0" applyNumberFormat="1" applyFont="1" applyFill="1" applyBorder="1"/>
    <xf numFmtId="1" fontId="8" fillId="9" borderId="218" xfId="0" applyNumberFormat="1" applyFont="1" applyFill="1" applyBorder="1"/>
    <xf numFmtId="1" fontId="9" fillId="15" borderId="253" xfId="0" applyNumberFormat="1" applyFont="1" applyFill="1" applyBorder="1" applyAlignment="1">
      <alignment horizontal="left" vertical="center" wrapText="1"/>
    </xf>
    <xf numFmtId="1" fontId="9" fillId="0" borderId="253" xfId="0" applyNumberFormat="1" applyFont="1" applyBorder="1" applyAlignment="1">
      <alignment horizontal="left" vertical="center" wrapText="1"/>
    </xf>
    <xf numFmtId="1" fontId="8" fillId="0" borderId="261" xfId="0" applyNumberFormat="1" applyFont="1" applyBorder="1" applyAlignment="1">
      <alignment wrapText="1"/>
    </xf>
    <xf numFmtId="1" fontId="8" fillId="0" borderId="211" xfId="0" applyNumberFormat="1" applyFont="1" applyBorder="1" applyAlignment="1">
      <alignment wrapText="1"/>
    </xf>
    <xf numFmtId="1" fontId="8" fillId="0" borderId="261" xfId="0" applyNumberFormat="1" applyFont="1" applyBorder="1" applyAlignment="1">
      <alignment vertical="center" wrapText="1"/>
    </xf>
    <xf numFmtId="1" fontId="8" fillId="9" borderId="261" xfId="0" applyNumberFormat="1" applyFont="1" applyFill="1" applyBorder="1"/>
    <xf numFmtId="1" fontId="8" fillId="0" borderId="211" xfId="0" applyNumberFormat="1" applyFont="1" applyBorder="1" applyAlignment="1">
      <alignment vertical="center" wrapText="1"/>
    </xf>
    <xf numFmtId="1" fontId="8" fillId="9" borderId="211" xfId="0" applyNumberFormat="1" applyFont="1" applyFill="1" applyBorder="1"/>
    <xf numFmtId="1" fontId="8" fillId="4" borderId="252" xfId="0" applyNumberFormat="1" applyFont="1" applyFill="1" applyBorder="1" applyAlignment="1">
      <alignment horizontal="center" vertical="center" wrapText="1"/>
    </xf>
    <xf numFmtId="1" fontId="8" fillId="9" borderId="259" xfId="0" applyNumberFormat="1" applyFont="1" applyFill="1" applyBorder="1"/>
    <xf numFmtId="1" fontId="8" fillId="11" borderId="258" xfId="0" applyNumberFormat="1" applyFont="1" applyFill="1" applyBorder="1"/>
    <xf numFmtId="1" fontId="8" fillId="0" borderId="220" xfId="0" applyNumberFormat="1" applyFont="1" applyBorder="1"/>
    <xf numFmtId="1" fontId="8" fillId="0" borderId="220" xfId="0" applyNumberFormat="1" applyFont="1" applyBorder="1" applyAlignment="1">
      <alignment horizontal="right"/>
    </xf>
    <xf numFmtId="1" fontId="8" fillId="0" borderId="222" xfId="0" applyNumberFormat="1" applyFont="1" applyBorder="1" applyAlignment="1">
      <alignment horizontal="right"/>
    </xf>
    <xf numFmtId="1" fontId="8" fillId="11" borderId="222" xfId="0" applyNumberFormat="1" applyFont="1" applyFill="1" applyBorder="1"/>
    <xf numFmtId="1" fontId="8" fillId="11" borderId="210" xfId="0" applyNumberFormat="1" applyFont="1" applyFill="1" applyBorder="1"/>
    <xf numFmtId="1" fontId="8" fillId="11" borderId="214" xfId="0" applyNumberFormat="1" applyFont="1" applyFill="1" applyBorder="1" applyAlignment="1">
      <alignment horizontal="right"/>
    </xf>
    <xf numFmtId="1" fontId="8" fillId="11" borderId="266" xfId="0" applyNumberFormat="1" applyFont="1" applyFill="1" applyBorder="1"/>
    <xf numFmtId="1" fontId="8" fillId="0" borderId="276" xfId="0" applyNumberFormat="1" applyFont="1" applyBorder="1" applyAlignment="1">
      <alignment horizontal="center" vertical="center" wrapText="1"/>
    </xf>
    <xf numFmtId="1" fontId="8" fillId="0" borderId="277" xfId="0" applyNumberFormat="1" applyFont="1" applyBorder="1" applyAlignment="1">
      <alignment horizontal="center" vertical="center" wrapText="1"/>
    </xf>
    <xf numFmtId="1" fontId="8" fillId="0" borderId="268" xfId="0" applyNumberFormat="1" applyFont="1" applyBorder="1" applyAlignment="1">
      <alignment horizontal="left" vertical="center" wrapText="1"/>
    </xf>
    <xf numFmtId="1" fontId="8" fillId="0" borderId="278" xfId="0" applyNumberFormat="1" applyFont="1" applyBorder="1"/>
    <xf numFmtId="1" fontId="8" fillId="6" borderId="279" xfId="0" applyNumberFormat="1" applyFont="1" applyFill="1" applyBorder="1" applyProtection="1">
      <protection locked="0"/>
    </xf>
    <xf numFmtId="1" fontId="8" fillId="0" borderId="244" xfId="0" applyNumberFormat="1" applyFont="1" applyBorder="1"/>
    <xf numFmtId="1" fontId="8" fillId="6" borderId="223" xfId="0" applyNumberFormat="1" applyFont="1" applyFill="1" applyBorder="1" applyProtection="1">
      <protection locked="0"/>
    </xf>
    <xf numFmtId="1" fontId="8" fillId="0" borderId="245" xfId="0" applyNumberFormat="1" applyFont="1" applyBorder="1"/>
    <xf numFmtId="1" fontId="8" fillId="6" borderId="217" xfId="0" applyNumberFormat="1" applyFont="1" applyFill="1" applyBorder="1" applyProtection="1">
      <protection locked="0"/>
    </xf>
    <xf numFmtId="1" fontId="8" fillId="5" borderId="280" xfId="0" applyNumberFormat="1" applyFont="1" applyFill="1" applyBorder="1" applyAlignment="1">
      <alignment wrapText="1"/>
    </xf>
    <xf numFmtId="1" fontId="8" fillId="5" borderId="281" xfId="0" applyNumberFormat="1" applyFont="1" applyFill="1" applyBorder="1" applyAlignment="1">
      <alignment wrapText="1"/>
    </xf>
    <xf numFmtId="1" fontId="8" fillId="4" borderId="247" xfId="0" applyNumberFormat="1" applyFont="1" applyFill="1" applyBorder="1" applyAlignment="1">
      <alignment horizontal="center" vertical="center" wrapText="1"/>
    </xf>
    <xf numFmtId="1" fontId="8" fillId="0" borderId="282" xfId="0" applyNumberFormat="1" applyFont="1" applyBorder="1" applyAlignment="1">
      <alignment horizontal="center" vertical="center" wrapText="1"/>
    </xf>
    <xf numFmtId="1" fontId="8" fillId="0" borderId="275" xfId="0" applyNumberFormat="1" applyFont="1" applyBorder="1" applyAlignment="1">
      <alignment horizontal="center" vertical="center" wrapText="1"/>
    </xf>
    <xf numFmtId="1" fontId="8" fillId="5" borderId="249" xfId="0" applyNumberFormat="1" applyFont="1" applyFill="1" applyBorder="1" applyAlignment="1">
      <alignment horizontal="center" vertical="center" wrapText="1"/>
    </xf>
    <xf numFmtId="1" fontId="8" fillId="5" borderId="254" xfId="0" applyNumberFormat="1" applyFont="1" applyFill="1" applyBorder="1" applyAlignment="1">
      <alignment horizontal="center" vertical="center" wrapText="1"/>
    </xf>
    <xf numFmtId="1" fontId="8" fillId="0" borderId="283" xfId="0" applyNumberFormat="1" applyFont="1" applyBorder="1" applyAlignment="1">
      <alignment horizontal="center" vertical="center" wrapText="1"/>
    </xf>
    <xf numFmtId="1" fontId="8" fillId="5" borderId="283" xfId="0" applyNumberFormat="1" applyFont="1" applyFill="1" applyBorder="1" applyAlignment="1">
      <alignment horizontal="center" vertical="center" wrapText="1"/>
    </xf>
    <xf numFmtId="1" fontId="8" fillId="4" borderId="284" xfId="0" applyNumberFormat="1" applyFont="1" applyFill="1" applyBorder="1" applyAlignment="1">
      <alignment horizontal="center" vertical="center" wrapText="1"/>
    </xf>
    <xf numFmtId="1" fontId="8" fillId="0" borderId="269" xfId="0" applyNumberFormat="1" applyFont="1" applyBorder="1" applyAlignment="1">
      <alignment horizontal="center" vertical="center" wrapText="1"/>
    </xf>
    <xf numFmtId="1" fontId="8" fillId="5" borderId="275" xfId="0" applyNumberFormat="1" applyFont="1" applyFill="1" applyBorder="1" applyAlignment="1">
      <alignment horizontal="center" vertical="center" wrapText="1"/>
    </xf>
    <xf numFmtId="1" fontId="8" fillId="4" borderId="269" xfId="0" applyNumberFormat="1" applyFont="1" applyFill="1" applyBorder="1" applyAlignment="1">
      <alignment horizontal="center" vertical="center" wrapText="1"/>
    </xf>
    <xf numFmtId="1" fontId="8" fillId="4" borderId="284" xfId="0" applyNumberFormat="1" applyFont="1" applyFill="1" applyBorder="1" applyAlignment="1">
      <alignment horizontal="center" vertical="center" wrapText="1"/>
    </xf>
    <xf numFmtId="1" fontId="8" fillId="0" borderId="257" xfId="0" applyNumberFormat="1" applyFont="1" applyBorder="1" applyAlignment="1">
      <alignment horizontal="left" wrapText="1"/>
    </xf>
    <xf numFmtId="1" fontId="8" fillId="0" borderId="259" xfId="0" applyNumberFormat="1" applyFont="1" applyBorder="1" applyAlignment="1">
      <alignment horizontal="left" wrapText="1"/>
    </xf>
    <xf numFmtId="1" fontId="8" fillId="4" borderId="260" xfId="0" applyNumberFormat="1" applyFont="1" applyFill="1" applyBorder="1" applyAlignment="1">
      <alignment horizontal="right" vertical="center" wrapText="1"/>
    </xf>
    <xf numFmtId="1" fontId="8" fillId="6" borderId="260" xfId="0" applyNumberFormat="1" applyFont="1" applyFill="1" applyBorder="1" applyAlignment="1" applyProtection="1">
      <alignment wrapText="1"/>
      <protection locked="0"/>
    </xf>
    <xf numFmtId="1" fontId="8" fillId="6" borderId="262" xfId="0" applyNumberFormat="1" applyFont="1" applyFill="1" applyBorder="1" applyAlignment="1" applyProtection="1">
      <alignment wrapText="1"/>
      <protection locked="0"/>
    </xf>
    <xf numFmtId="1" fontId="8" fillId="6" borderId="259" xfId="0" applyNumberFormat="1" applyFont="1" applyFill="1" applyBorder="1" applyAlignment="1" applyProtection="1">
      <alignment wrapText="1"/>
      <protection locked="0"/>
    </xf>
    <xf numFmtId="1" fontId="8" fillId="6" borderId="279" xfId="0" applyNumberFormat="1" applyFont="1" applyFill="1" applyBorder="1" applyAlignment="1" applyProtection="1">
      <alignment wrapText="1"/>
      <protection locked="0"/>
    </xf>
    <xf numFmtId="1" fontId="8" fillId="6" borderId="268" xfId="0" applyNumberFormat="1" applyFont="1" applyFill="1" applyBorder="1" applyAlignment="1" applyProtection="1">
      <alignment wrapText="1"/>
      <protection locked="0"/>
    </xf>
    <xf numFmtId="1" fontId="8" fillId="11" borderId="285" xfId="0" applyNumberFormat="1" applyFont="1" applyFill="1" applyBorder="1" applyAlignment="1">
      <alignment wrapText="1"/>
    </xf>
    <xf numFmtId="1" fontId="8" fillId="11" borderId="286" xfId="0" applyNumberFormat="1" applyFont="1" applyFill="1" applyBorder="1" applyAlignment="1">
      <alignment wrapText="1"/>
    </xf>
    <xf numFmtId="1" fontId="8" fillId="11" borderId="287" xfId="0" applyNumberFormat="1" applyFont="1" applyFill="1" applyBorder="1" applyAlignment="1">
      <alignment wrapText="1"/>
    </xf>
    <xf numFmtId="1" fontId="8" fillId="0" borderId="288" xfId="0" applyNumberFormat="1" applyFont="1" applyBorder="1" applyAlignment="1">
      <alignment horizontal="left" vertical="center" wrapText="1"/>
    </xf>
    <xf numFmtId="1" fontId="8" fillId="0" borderId="289" xfId="0" applyNumberFormat="1" applyFont="1" applyBorder="1" applyAlignment="1">
      <alignment horizontal="left" wrapText="1"/>
    </xf>
    <xf numFmtId="1" fontId="8" fillId="4" borderId="290" xfId="0" applyNumberFormat="1" applyFont="1" applyFill="1" applyBorder="1" applyAlignment="1">
      <alignment horizontal="right" vertical="center" wrapText="1"/>
    </xf>
    <xf numFmtId="1" fontId="8" fillId="4" borderId="291" xfId="0" applyNumberFormat="1" applyFont="1" applyFill="1" applyBorder="1" applyAlignment="1">
      <alignment horizontal="right" vertical="center" wrapText="1"/>
    </xf>
    <xf numFmtId="1" fontId="8" fillId="6" borderId="290" xfId="0" applyNumberFormat="1" applyFont="1" applyFill="1" applyBorder="1" applyAlignment="1" applyProtection="1">
      <alignment wrapText="1"/>
      <protection locked="0"/>
    </xf>
    <xf numFmtId="1" fontId="8" fillId="6" borderId="292" xfId="0" applyNumberFormat="1" applyFont="1" applyFill="1" applyBorder="1" applyAlignment="1" applyProtection="1">
      <alignment wrapText="1"/>
      <protection locked="0"/>
    </xf>
    <xf numFmtId="1" fontId="8" fillId="6" borderId="293" xfId="0" applyNumberFormat="1" applyFont="1" applyFill="1" applyBorder="1" applyAlignment="1" applyProtection="1">
      <alignment wrapText="1"/>
      <protection locked="0"/>
    </xf>
    <xf numFmtId="1" fontId="8" fillId="6" borderId="294" xfId="0" applyNumberFormat="1" applyFont="1" applyFill="1" applyBorder="1" applyAlignment="1" applyProtection="1">
      <alignment wrapText="1"/>
      <protection locked="0"/>
    </xf>
    <xf numFmtId="1" fontId="8" fillId="6" borderId="295" xfId="0" applyNumberFormat="1" applyFont="1" applyFill="1" applyBorder="1" applyAlignment="1" applyProtection="1">
      <alignment wrapText="1"/>
      <protection locked="0"/>
    </xf>
    <xf numFmtId="1" fontId="8" fillId="6" borderId="291" xfId="0" applyNumberFormat="1" applyFont="1" applyFill="1" applyBorder="1" applyAlignment="1" applyProtection="1">
      <alignment wrapText="1"/>
      <protection locked="0"/>
    </xf>
    <xf numFmtId="1" fontId="8" fillId="4" borderId="296" xfId="0" applyNumberFormat="1" applyFont="1" applyFill="1" applyBorder="1" applyAlignment="1">
      <alignment horizontal="left" vertical="center" wrapText="1"/>
    </xf>
    <xf numFmtId="1" fontId="8" fillId="4" borderId="285" xfId="0" applyNumberFormat="1" applyFont="1" applyFill="1" applyBorder="1" applyAlignment="1">
      <alignment horizontal="right" wrapText="1"/>
    </xf>
    <xf numFmtId="1" fontId="8" fillId="0" borderId="297" xfId="0" applyNumberFormat="1" applyFont="1" applyBorder="1" applyAlignment="1">
      <alignment horizontal="right" wrapText="1"/>
    </xf>
    <xf numFmtId="1" fontId="8" fillId="0" borderId="298" xfId="0" applyNumberFormat="1" applyFont="1" applyBorder="1" applyAlignment="1">
      <alignment horizontal="right" wrapText="1"/>
    </xf>
    <xf numFmtId="1" fontId="8" fillId="6" borderId="285" xfId="0" applyNumberFormat="1" applyFont="1" applyFill="1" applyBorder="1" applyAlignment="1" applyProtection="1">
      <alignment wrapText="1"/>
      <protection locked="0"/>
    </xf>
    <xf numFmtId="1" fontId="8" fillId="6" borderId="286" xfId="0" applyNumberFormat="1" applyFont="1" applyFill="1" applyBorder="1" applyAlignment="1" applyProtection="1">
      <alignment wrapText="1"/>
      <protection locked="0"/>
    </xf>
    <xf numFmtId="1" fontId="8" fillId="6" borderId="298" xfId="0" applyNumberFormat="1" applyFont="1" applyFill="1" applyBorder="1" applyAlignment="1" applyProtection="1">
      <alignment wrapText="1"/>
      <protection locked="0"/>
    </xf>
    <xf numFmtId="1" fontId="8" fillId="6" borderId="299" xfId="0" applyNumberFormat="1" applyFont="1" applyFill="1" applyBorder="1" applyAlignment="1" applyProtection="1">
      <alignment wrapText="1"/>
      <protection locked="0"/>
    </xf>
    <xf numFmtId="1" fontId="8" fillId="6" borderId="300" xfId="0" applyNumberFormat="1" applyFont="1" applyFill="1" applyBorder="1" applyAlignment="1" applyProtection="1">
      <alignment wrapText="1"/>
      <protection locked="0"/>
    </xf>
    <xf numFmtId="1" fontId="8" fillId="6" borderId="301" xfId="0" applyNumberFormat="1" applyFont="1" applyFill="1" applyBorder="1" applyAlignment="1" applyProtection="1">
      <alignment wrapText="1"/>
      <protection locked="0"/>
    </xf>
    <xf numFmtId="1" fontId="8" fillId="6" borderId="297" xfId="0" applyNumberFormat="1" applyFont="1" applyFill="1" applyBorder="1" applyAlignment="1" applyProtection="1">
      <alignment wrapText="1"/>
      <protection locked="0"/>
    </xf>
    <xf numFmtId="1" fontId="8" fillId="4" borderId="302" xfId="0" applyNumberFormat="1" applyFont="1" applyFill="1" applyBorder="1" applyAlignment="1">
      <alignment horizontal="left" vertical="center" wrapText="1"/>
    </xf>
    <xf numFmtId="1" fontId="8" fillId="4" borderId="299" xfId="0" applyNumberFormat="1" applyFont="1" applyFill="1" applyBorder="1" applyAlignment="1">
      <alignment horizontal="left" vertical="center" wrapText="1"/>
    </xf>
    <xf numFmtId="1" fontId="8" fillId="5" borderId="288" xfId="0" applyNumberFormat="1" applyFont="1" applyFill="1" applyBorder="1" applyAlignment="1">
      <alignment horizontal="left" vertical="center" wrapText="1"/>
    </xf>
    <xf numFmtId="1" fontId="8" fillId="4" borderId="290" xfId="0" applyNumberFormat="1" applyFont="1" applyFill="1" applyBorder="1" applyAlignment="1">
      <alignment horizontal="right" wrapText="1"/>
    </xf>
    <xf numFmtId="1" fontId="8" fillId="0" borderId="291" xfId="0" applyNumberFormat="1" applyFont="1" applyBorder="1" applyAlignment="1">
      <alignment horizontal="right" wrapText="1"/>
    </xf>
    <xf numFmtId="1" fontId="8" fillId="0" borderId="293" xfId="0" applyNumberFormat="1" applyFont="1" applyBorder="1" applyAlignment="1">
      <alignment horizontal="right" wrapText="1"/>
    </xf>
    <xf numFmtId="1" fontId="8" fillId="14" borderId="296" xfId="0" applyNumberFormat="1" applyFont="1" applyFill="1" applyBorder="1" applyAlignment="1">
      <alignment horizontal="left" vertical="center" wrapText="1"/>
    </xf>
    <xf numFmtId="1" fontId="8" fillId="11" borderId="290" xfId="0" applyNumberFormat="1" applyFont="1" applyFill="1" applyBorder="1" applyAlignment="1">
      <alignment wrapText="1"/>
    </xf>
    <xf numFmtId="1" fontId="8" fillId="11" borderId="292" xfId="0" applyNumberFormat="1" applyFont="1" applyFill="1" applyBorder="1" applyAlignment="1">
      <alignment wrapText="1"/>
    </xf>
    <xf numFmtId="1" fontId="8" fillId="0" borderId="262" xfId="0" applyNumberFormat="1" applyFont="1" applyBorder="1" applyAlignment="1">
      <alignment horizontal="right" wrapText="1"/>
    </xf>
    <xf numFmtId="1" fontId="8" fillId="11" borderId="298" xfId="0" applyNumberFormat="1" applyFont="1" applyFill="1" applyBorder="1" applyAlignment="1">
      <alignment wrapText="1"/>
    </xf>
    <xf numFmtId="1" fontId="8" fillId="9" borderId="268" xfId="0" applyNumberFormat="1" applyFont="1" applyFill="1" applyBorder="1" applyAlignment="1">
      <alignment wrapText="1"/>
    </xf>
    <xf numFmtId="1" fontId="8" fillId="9" borderId="301" xfId="0" applyNumberFormat="1" applyFont="1" applyFill="1" applyBorder="1" applyAlignment="1">
      <alignment wrapText="1"/>
    </xf>
    <xf numFmtId="1" fontId="8" fillId="11" borderId="295" xfId="0" applyNumberFormat="1" applyFont="1" applyFill="1" applyBorder="1" applyAlignment="1">
      <alignment wrapText="1"/>
    </xf>
    <xf numFmtId="1" fontId="8" fillId="9" borderId="279" xfId="0" applyNumberFormat="1" applyFont="1" applyFill="1" applyBorder="1" applyAlignment="1">
      <alignment wrapText="1"/>
    </xf>
    <xf numFmtId="1" fontId="8" fillId="9" borderId="300" xfId="0" applyNumberFormat="1" applyFont="1" applyFill="1" applyBorder="1" applyAlignment="1">
      <alignment wrapText="1"/>
    </xf>
    <xf numFmtId="1" fontId="8" fillId="11" borderId="294" xfId="0" applyNumberFormat="1" applyFont="1" applyFill="1" applyBorder="1" applyAlignment="1">
      <alignment wrapText="1"/>
    </xf>
    <xf numFmtId="1" fontId="8" fillId="11" borderId="279" xfId="0" applyNumberFormat="1" applyFont="1" applyFill="1" applyBorder="1" applyAlignment="1">
      <alignment wrapText="1"/>
    </xf>
    <xf numFmtId="1" fontId="8" fillId="11" borderId="268" xfId="0" applyNumberFormat="1" applyFont="1" applyFill="1" applyBorder="1" applyAlignment="1">
      <alignment wrapText="1"/>
    </xf>
    <xf numFmtId="1" fontId="8" fillId="11" borderId="300" xfId="0" applyNumberFormat="1" applyFont="1" applyFill="1" applyBorder="1" applyAlignment="1">
      <alignment wrapText="1"/>
    </xf>
    <xf numFmtId="1" fontId="8" fillId="11" borderId="301" xfId="0" applyNumberFormat="1" applyFont="1" applyFill="1" applyBorder="1" applyAlignment="1">
      <alignment wrapText="1"/>
    </xf>
    <xf numFmtId="1" fontId="8" fillId="9" borderId="260" xfId="0" applyNumberFormat="1" applyFont="1" applyFill="1" applyBorder="1" applyAlignment="1">
      <alignment wrapText="1"/>
    </xf>
    <xf numFmtId="1" fontId="8" fillId="9" borderId="262" xfId="0" applyNumberFormat="1" applyFont="1" applyFill="1" applyBorder="1" applyAlignment="1">
      <alignment wrapText="1"/>
    </xf>
    <xf numFmtId="1" fontId="8" fillId="11" borderId="260" xfId="0" applyNumberFormat="1" applyFont="1" applyFill="1" applyBorder="1" applyAlignment="1">
      <alignment wrapText="1"/>
    </xf>
    <xf numFmtId="1" fontId="8" fillId="11" borderId="262" xfId="0" applyNumberFormat="1" applyFont="1" applyFill="1" applyBorder="1" applyAlignment="1">
      <alignment wrapText="1"/>
    </xf>
    <xf numFmtId="1" fontId="8" fillId="0" borderId="303" xfId="2" applyNumberFormat="1" applyFont="1" applyFill="1" applyBorder="1" applyAlignment="1">
      <alignment horizontal="right" wrapText="1"/>
    </xf>
    <xf numFmtId="1" fontId="8" fillId="0" borderId="304" xfId="2" applyNumberFormat="1" applyFont="1" applyFill="1" applyBorder="1" applyAlignment="1">
      <alignment horizontal="right" wrapText="1"/>
    </xf>
    <xf numFmtId="1" fontId="8" fillId="9" borderId="285" xfId="0" applyNumberFormat="1" applyFont="1" applyFill="1" applyBorder="1" applyAlignment="1">
      <alignment wrapText="1"/>
    </xf>
    <xf numFmtId="1" fontId="8" fillId="9" borderId="286" xfId="0" applyNumberFormat="1" applyFont="1" applyFill="1" applyBorder="1" applyAlignment="1">
      <alignment wrapText="1"/>
    </xf>
    <xf numFmtId="1" fontId="8" fillId="9" borderId="298" xfId="0" applyNumberFormat="1" applyFont="1" applyFill="1" applyBorder="1" applyAlignment="1">
      <alignment wrapText="1"/>
    </xf>
    <xf numFmtId="1" fontId="8" fillId="0" borderId="305" xfId="2" applyNumberFormat="1" applyFont="1" applyFill="1" applyBorder="1" applyAlignment="1">
      <alignment horizontal="right" wrapText="1"/>
    </xf>
    <xf numFmtId="1" fontId="8" fillId="0" borderId="306" xfId="2" applyNumberFormat="1" applyFont="1" applyFill="1" applyBorder="1" applyAlignment="1">
      <alignment horizontal="right" wrapText="1"/>
    </xf>
    <xf numFmtId="1" fontId="8" fillId="9" borderId="290" xfId="0" applyNumberFormat="1" applyFont="1" applyFill="1" applyBorder="1" applyAlignment="1">
      <alignment wrapText="1"/>
    </xf>
    <xf numFmtId="1" fontId="8" fillId="9" borderId="292" xfId="0" applyNumberFormat="1" applyFont="1" applyFill="1" applyBorder="1" applyAlignment="1">
      <alignment wrapText="1"/>
    </xf>
    <xf numFmtId="1" fontId="8" fillId="9" borderId="293" xfId="0" applyNumberFormat="1" applyFont="1" applyFill="1" applyBorder="1" applyAlignment="1">
      <alignment wrapText="1"/>
    </xf>
    <xf numFmtId="1" fontId="8" fillId="0" borderId="307" xfId="0" applyNumberFormat="1" applyFont="1" applyBorder="1" applyAlignment="1">
      <alignment horizontal="left" vertical="center" wrapText="1"/>
    </xf>
    <xf numFmtId="1" fontId="8" fillId="5" borderId="307" xfId="0" applyNumberFormat="1" applyFont="1" applyFill="1" applyBorder="1" applyAlignment="1">
      <alignment horizontal="left" vertical="center" wrapText="1"/>
    </xf>
    <xf numFmtId="1" fontId="8" fillId="0" borderId="308" xfId="2" applyNumberFormat="1" applyFont="1" applyFill="1" applyBorder="1" applyAlignment="1">
      <alignment horizontal="right" wrapText="1"/>
    </xf>
    <xf numFmtId="1" fontId="8" fillId="0" borderId="309" xfId="2" applyNumberFormat="1" applyFont="1" applyFill="1" applyBorder="1" applyAlignment="1">
      <alignment horizontal="right" wrapText="1"/>
    </xf>
    <xf numFmtId="1" fontId="8" fillId="5" borderId="194" xfId="0" applyNumberFormat="1" applyFont="1" applyFill="1" applyBorder="1" applyAlignment="1">
      <alignment horizontal="left" vertical="center" wrapText="1"/>
    </xf>
    <xf numFmtId="1" fontId="8" fillId="4" borderId="310" xfId="0" applyNumberFormat="1" applyFont="1" applyFill="1" applyBorder="1" applyAlignment="1">
      <alignment horizontal="left" vertical="center" wrapText="1"/>
    </xf>
    <xf numFmtId="1" fontId="8" fillId="0" borderId="311" xfId="0" applyNumberFormat="1" applyFont="1" applyBorder="1" applyAlignment="1">
      <alignment horizontal="right" wrapText="1"/>
    </xf>
    <xf numFmtId="1" fontId="8" fillId="0" borderId="312" xfId="3" applyNumberFormat="1" applyFont="1" applyFill="1" applyBorder="1" applyAlignment="1">
      <alignment horizontal="right" wrapText="1"/>
    </xf>
    <xf numFmtId="1" fontId="8" fillId="0" borderId="313" xfId="3" applyNumberFormat="1" applyFont="1" applyFill="1" applyBorder="1" applyAlignment="1">
      <alignment horizontal="right" wrapText="1"/>
    </xf>
    <xf numFmtId="1" fontId="8" fillId="3" borderId="314" xfId="3" applyNumberFormat="1" applyFont="1" applyBorder="1" applyAlignment="1" applyProtection="1">
      <alignment wrapText="1"/>
      <protection locked="0"/>
    </xf>
    <xf numFmtId="1" fontId="8" fillId="3" borderId="315" xfId="3" applyNumberFormat="1" applyFont="1" applyBorder="1" applyAlignment="1" applyProtection="1">
      <alignment wrapText="1"/>
      <protection locked="0"/>
    </xf>
    <xf numFmtId="1" fontId="8" fillId="3" borderId="316" xfId="3" applyNumberFormat="1" applyFont="1" applyBorder="1" applyAlignment="1" applyProtection="1">
      <alignment wrapText="1"/>
      <protection locked="0"/>
    </xf>
    <xf numFmtId="1" fontId="8" fillId="3" borderId="313" xfId="3" applyNumberFormat="1" applyFont="1" applyBorder="1" applyAlignment="1" applyProtection="1">
      <alignment wrapText="1"/>
      <protection locked="0"/>
    </xf>
    <xf numFmtId="1" fontId="8" fillId="3" borderId="317" xfId="3" applyNumberFormat="1" applyFont="1" applyBorder="1" applyAlignment="1" applyProtection="1">
      <alignment wrapText="1"/>
      <protection locked="0"/>
    </xf>
    <xf numFmtId="1" fontId="8" fillId="3" borderId="318" xfId="3" applyNumberFormat="1" applyFont="1" applyBorder="1" applyAlignment="1" applyProtection="1">
      <alignment wrapText="1"/>
      <protection locked="0"/>
    </xf>
    <xf numFmtId="1" fontId="8" fillId="3" borderId="319" xfId="3" applyNumberFormat="1" applyFont="1" applyBorder="1" applyAlignment="1" applyProtection="1">
      <alignment wrapText="1"/>
      <protection locked="0"/>
    </xf>
    <xf numFmtId="1" fontId="8" fillId="6" borderId="320" xfId="0" applyNumberFormat="1" applyFont="1" applyFill="1" applyBorder="1" applyAlignment="1" applyProtection="1">
      <alignment wrapText="1"/>
      <protection locked="0"/>
    </xf>
    <xf numFmtId="1" fontId="8" fillId="0" borderId="285" xfId="0" applyNumberFormat="1" applyFont="1" applyBorder="1" applyAlignment="1">
      <alignment horizontal="right" wrapText="1"/>
    </xf>
    <xf numFmtId="1" fontId="8" fillId="3" borderId="321" xfId="3" applyNumberFormat="1" applyFont="1" applyBorder="1" applyAlignment="1" applyProtection="1">
      <alignment wrapText="1"/>
      <protection locked="0"/>
    </xf>
    <xf numFmtId="1" fontId="8" fillId="3" borderId="322" xfId="3" applyNumberFormat="1" applyFont="1" applyBorder="1" applyAlignment="1" applyProtection="1">
      <alignment wrapText="1"/>
      <protection locked="0"/>
    </xf>
    <xf numFmtId="1" fontId="8" fillId="3" borderId="323" xfId="3" applyNumberFormat="1" applyFont="1" applyBorder="1" applyAlignment="1" applyProtection="1">
      <alignment wrapText="1"/>
      <protection locked="0"/>
    </xf>
    <xf numFmtId="1" fontId="8" fillId="3" borderId="324" xfId="3" applyNumberFormat="1" applyFont="1" applyBorder="1" applyAlignment="1" applyProtection="1">
      <alignment wrapText="1"/>
      <protection locked="0"/>
    </xf>
    <xf numFmtId="1" fontId="8" fillId="0" borderId="290" xfId="0" applyNumberFormat="1" applyFont="1" applyBorder="1" applyAlignment="1">
      <alignment horizontal="right" wrapText="1"/>
    </xf>
    <xf numFmtId="1" fontId="8" fillId="4" borderId="286" xfId="0" applyNumberFormat="1" applyFont="1" applyFill="1" applyBorder="1" applyAlignment="1">
      <alignment horizontal="right" wrapText="1"/>
    </xf>
    <xf numFmtId="1" fontId="8" fillId="4" borderId="325" xfId="0" applyNumberFormat="1" applyFont="1" applyFill="1" applyBorder="1" applyAlignment="1">
      <alignment horizontal="right" wrapText="1"/>
    </xf>
    <xf numFmtId="1" fontId="8" fillId="4" borderId="298" xfId="0" applyNumberFormat="1" applyFont="1" applyFill="1" applyBorder="1" applyAlignment="1">
      <alignment horizontal="right" wrapText="1"/>
    </xf>
    <xf numFmtId="1" fontId="8" fillId="4" borderId="301" xfId="0" applyNumberFormat="1" applyFont="1" applyFill="1" applyBorder="1" applyAlignment="1">
      <alignment horizontal="right" wrapText="1"/>
    </xf>
    <xf numFmtId="1" fontId="8" fillId="11" borderId="285" xfId="0" applyNumberFormat="1" applyFont="1" applyFill="1" applyBorder="1" applyAlignment="1">
      <alignment horizontal="right" wrapText="1"/>
    </xf>
    <xf numFmtId="1" fontId="8" fillId="11" borderId="286" xfId="0" applyNumberFormat="1" applyFont="1" applyFill="1" applyBorder="1" applyAlignment="1">
      <alignment horizontal="right" wrapText="1"/>
    </xf>
    <xf numFmtId="1" fontId="8" fillId="4" borderId="291" xfId="0" applyNumberFormat="1" applyFont="1" applyFill="1" applyBorder="1" applyAlignment="1">
      <alignment horizontal="right" wrapText="1"/>
    </xf>
    <xf numFmtId="1" fontId="8" fillId="4" borderId="292" xfId="0" applyNumberFormat="1" applyFont="1" applyFill="1" applyBorder="1" applyAlignment="1">
      <alignment horizontal="right" wrapText="1"/>
    </xf>
    <xf numFmtId="1" fontId="8" fillId="4" borderId="326" xfId="0" applyNumberFormat="1" applyFont="1" applyFill="1" applyBorder="1" applyAlignment="1">
      <alignment horizontal="right" wrapText="1"/>
    </xf>
    <xf numFmtId="1" fontId="8" fillId="4" borderId="293" xfId="0" applyNumberFormat="1" applyFont="1" applyFill="1" applyBorder="1" applyAlignment="1">
      <alignment horizontal="right" wrapText="1"/>
    </xf>
    <xf numFmtId="1" fontId="8" fillId="4" borderId="295" xfId="0" applyNumberFormat="1" applyFont="1" applyFill="1" applyBorder="1" applyAlignment="1">
      <alignment horizontal="right" wrapText="1"/>
    </xf>
    <xf numFmtId="1" fontId="8" fillId="11" borderId="290" xfId="0" applyNumberFormat="1" applyFont="1" applyFill="1" applyBorder="1" applyAlignment="1">
      <alignment horizontal="right" wrapText="1"/>
    </xf>
    <xf numFmtId="1" fontId="8" fillId="11" borderId="292" xfId="0" applyNumberFormat="1" applyFont="1" applyFill="1" applyBorder="1" applyAlignment="1">
      <alignment horizontal="right" wrapText="1"/>
    </xf>
    <xf numFmtId="1" fontId="8" fillId="5" borderId="3" xfId="0" applyNumberFormat="1" applyFont="1" applyFill="1" applyBorder="1" applyAlignment="1">
      <alignment horizontal="center" vertical="center" wrapText="1"/>
    </xf>
    <xf numFmtId="1" fontId="8" fillId="0" borderId="327" xfId="0" applyNumberFormat="1" applyFont="1" applyBorder="1" applyAlignment="1">
      <alignment horizontal="center" vertical="center" wrapText="1"/>
    </xf>
    <xf numFmtId="1" fontId="8" fillId="0" borderId="328" xfId="0" applyNumberFormat="1" applyFont="1" applyBorder="1" applyAlignment="1">
      <alignment horizontal="center" vertical="center" wrapText="1"/>
    </xf>
    <xf numFmtId="1" fontId="8" fillId="0" borderId="329" xfId="0" applyNumberFormat="1" applyFont="1" applyBorder="1" applyAlignment="1">
      <alignment horizontal="center" vertical="center" wrapText="1"/>
    </xf>
    <xf numFmtId="1" fontId="8" fillId="4" borderId="328" xfId="0" applyNumberFormat="1" applyFont="1" applyFill="1" applyBorder="1" applyAlignment="1">
      <alignment horizontal="center" vertical="center"/>
    </xf>
    <xf numFmtId="1" fontId="8" fillId="4" borderId="330" xfId="0" applyNumberFormat="1" applyFont="1" applyFill="1" applyBorder="1" applyAlignment="1">
      <alignment horizontal="center" vertical="center"/>
    </xf>
    <xf numFmtId="1" fontId="8" fillId="0" borderId="330" xfId="0" applyNumberFormat="1" applyFont="1" applyBorder="1" applyAlignment="1">
      <alignment horizontal="center" vertical="center" wrapText="1"/>
    </xf>
    <xf numFmtId="1" fontId="8" fillId="0" borderId="330" xfId="0" applyNumberFormat="1" applyFont="1" applyBorder="1" applyAlignment="1">
      <alignment horizontal="center" vertical="center"/>
    </xf>
    <xf numFmtId="1" fontId="8" fillId="0" borderId="331" xfId="0" applyNumberFormat="1" applyFont="1" applyBorder="1" applyAlignment="1">
      <alignment horizontal="center" vertical="center"/>
    </xf>
    <xf numFmtId="1" fontId="8" fillId="0" borderId="332" xfId="0" applyNumberFormat="1" applyFont="1" applyBorder="1" applyAlignment="1">
      <alignment horizontal="center" vertical="center" wrapText="1"/>
    </xf>
    <xf numFmtId="1" fontId="8" fillId="0" borderId="330" xfId="0" applyNumberFormat="1" applyFont="1" applyBorder="1" applyAlignment="1">
      <alignment horizontal="center" vertical="center" wrapText="1"/>
    </xf>
    <xf numFmtId="1" fontId="8" fillId="0" borderId="331" xfId="0" applyNumberFormat="1" applyFont="1" applyBorder="1" applyAlignment="1">
      <alignment horizontal="center" vertical="center" wrapText="1"/>
    </xf>
    <xf numFmtId="1" fontId="8" fillId="0" borderId="333" xfId="0" applyNumberFormat="1" applyFont="1" applyBorder="1" applyAlignment="1">
      <alignment horizontal="left" vertical="center" wrapText="1"/>
    </xf>
    <xf numFmtId="1" fontId="8" fillId="0" borderId="334" xfId="0" applyNumberFormat="1" applyFont="1" applyBorder="1" applyAlignment="1">
      <alignment horizontal="left" vertical="center" wrapText="1"/>
    </xf>
    <xf numFmtId="1" fontId="8" fillId="0" borderId="334" xfId="0" applyNumberFormat="1" applyFont="1" applyBorder="1"/>
    <xf numFmtId="1" fontId="8" fillId="0" borderId="310" xfId="0" applyNumberFormat="1" applyFont="1" applyBorder="1"/>
    <xf numFmtId="1" fontId="8" fillId="6" borderId="320" xfId="0" applyNumberFormat="1" applyFont="1" applyFill="1" applyBorder="1" applyProtection="1">
      <protection locked="0"/>
    </xf>
    <xf numFmtId="1" fontId="8" fillId="0" borderId="302" xfId="0" applyNumberFormat="1" applyFont="1" applyBorder="1" applyAlignment="1">
      <alignment horizontal="left" vertical="center" wrapText="1"/>
    </xf>
    <xf numFmtId="1" fontId="8" fillId="0" borderId="287" xfId="0" applyNumberFormat="1" applyFont="1" applyBorder="1" applyAlignment="1">
      <alignment horizontal="left" vertical="center" wrapText="1"/>
    </xf>
    <xf numFmtId="1" fontId="8" fillId="0" borderId="299" xfId="0" applyNumberFormat="1" applyFont="1" applyBorder="1" applyAlignment="1">
      <alignment horizontal="left" vertical="center" wrapText="1"/>
    </xf>
    <xf numFmtId="1" fontId="8" fillId="0" borderId="299" xfId="0" applyNumberFormat="1" applyFont="1" applyBorder="1"/>
    <xf numFmtId="1" fontId="8" fillId="0" borderId="296" xfId="0" applyNumberFormat="1" applyFont="1" applyBorder="1"/>
    <xf numFmtId="1" fontId="8" fillId="6" borderId="298" xfId="0" applyNumberFormat="1" applyFont="1" applyFill="1" applyBorder="1" applyProtection="1">
      <protection locked="0"/>
    </xf>
    <xf numFmtId="1" fontId="8" fillId="6" borderId="286" xfId="0" applyNumberFormat="1" applyFont="1" applyFill="1" applyBorder="1" applyProtection="1">
      <protection locked="0"/>
    </xf>
    <xf numFmtId="1" fontId="8" fillId="6" borderId="335" xfId="0" applyNumberFormat="1" applyFont="1" applyFill="1" applyBorder="1" applyProtection="1">
      <protection locked="0"/>
    </xf>
    <xf numFmtId="1" fontId="8" fillId="6" borderId="336" xfId="0" applyNumberFormat="1" applyFont="1" applyFill="1" applyBorder="1" applyProtection="1">
      <protection locked="0"/>
    </xf>
    <xf numFmtId="1" fontId="8" fillId="6" borderId="296" xfId="0" applyNumberFormat="1" applyFont="1" applyFill="1" applyBorder="1" applyProtection="1">
      <protection locked="0"/>
    </xf>
    <xf numFmtId="1" fontId="8" fillId="4" borderId="285" xfId="0" applyNumberFormat="1" applyFont="1" applyFill="1" applyBorder="1" applyAlignment="1">
      <alignment horizontal="left" vertical="center" wrapText="1"/>
    </xf>
    <xf numFmtId="1" fontId="8" fillId="4" borderId="297" xfId="0" applyNumberFormat="1" applyFont="1" applyFill="1" applyBorder="1" applyAlignment="1">
      <alignment horizontal="left" vertical="center" wrapText="1"/>
    </xf>
    <xf numFmtId="1" fontId="8" fillId="4" borderId="286" xfId="0" applyNumberFormat="1" applyFont="1" applyFill="1" applyBorder="1" applyAlignment="1">
      <alignment horizontal="left" vertical="center" wrapText="1"/>
    </xf>
    <xf numFmtId="1" fontId="8" fillId="0" borderId="289" xfId="0" applyNumberFormat="1" applyFont="1" applyBorder="1" applyAlignment="1">
      <alignment horizontal="left"/>
    </xf>
    <xf numFmtId="1" fontId="8" fillId="0" borderId="288" xfId="0" applyNumberFormat="1" applyFont="1" applyBorder="1"/>
    <xf numFmtId="1" fontId="8" fillId="6" borderId="293" xfId="0" applyNumberFormat="1" applyFont="1" applyFill="1" applyBorder="1" applyProtection="1">
      <protection locked="0"/>
    </xf>
    <xf numFmtId="1" fontId="8" fillId="6" borderId="292" xfId="0" applyNumberFormat="1" applyFont="1" applyFill="1" applyBorder="1" applyProtection="1">
      <protection locked="0"/>
    </xf>
    <xf numFmtId="1" fontId="8" fillId="6" borderId="337" xfId="0" applyNumberFormat="1" applyFont="1" applyFill="1" applyBorder="1" applyProtection="1">
      <protection locked="0"/>
    </xf>
    <xf numFmtId="1" fontId="8" fillId="6" borderId="338" xfId="0" applyNumberFormat="1" applyFont="1" applyFill="1" applyBorder="1" applyProtection="1">
      <protection locked="0"/>
    </xf>
    <xf numFmtId="1" fontId="8" fillId="6" borderId="288" xfId="0" applyNumberFormat="1" applyFont="1" applyFill="1" applyBorder="1" applyProtection="1">
      <protection locked="0"/>
    </xf>
    <xf numFmtId="1" fontId="8" fillId="0" borderId="339" xfId="0" applyNumberFormat="1" applyFont="1" applyBorder="1" applyAlignment="1">
      <alignment horizontal="center" vertical="center" wrapText="1"/>
    </xf>
    <xf numFmtId="1" fontId="8" fillId="0" borderId="340" xfId="0" applyNumberFormat="1" applyFont="1" applyBorder="1" applyAlignment="1" applyProtection="1">
      <alignment horizontal="center" vertical="center" wrapText="1"/>
      <protection hidden="1"/>
    </xf>
    <xf numFmtId="1" fontId="8" fillId="0" borderId="341" xfId="0" applyNumberFormat="1" applyFont="1" applyBorder="1" applyAlignment="1" applyProtection="1">
      <alignment horizontal="center" vertical="center" wrapText="1"/>
      <protection hidden="1"/>
    </xf>
    <xf numFmtId="1" fontId="8" fillId="0" borderId="333" xfId="0" applyNumberFormat="1" applyFont="1" applyBorder="1" applyAlignment="1" applyProtection="1">
      <alignment horizontal="left" vertical="center" wrapText="1"/>
      <protection hidden="1"/>
    </xf>
    <xf numFmtId="1" fontId="8" fillId="0" borderId="334" xfId="0" applyNumberFormat="1" applyFont="1" applyBorder="1" applyAlignment="1" applyProtection="1">
      <alignment horizontal="left" vertical="center" wrapText="1"/>
      <protection hidden="1"/>
    </xf>
    <xf numFmtId="1" fontId="8" fillId="6" borderId="310" xfId="0" applyNumberFormat="1" applyFont="1" applyFill="1" applyBorder="1" applyProtection="1">
      <protection locked="0"/>
    </xf>
    <xf numFmtId="1" fontId="8" fillId="0" borderId="302" xfId="0" applyNumberFormat="1" applyFont="1" applyBorder="1" applyAlignment="1" applyProtection="1">
      <alignment horizontal="left" vertical="center" wrapText="1"/>
      <protection hidden="1"/>
    </xf>
    <xf numFmtId="1" fontId="8" fillId="0" borderId="299" xfId="0" applyNumberFormat="1" applyFont="1" applyBorder="1" applyAlignment="1" applyProtection="1">
      <alignment horizontal="left" vertical="center" wrapText="1"/>
      <protection hidden="1"/>
    </xf>
    <xf numFmtId="1" fontId="8" fillId="0" borderId="287" xfId="0" applyNumberFormat="1" applyFont="1" applyBorder="1" applyAlignment="1">
      <alignment horizontal="left"/>
    </xf>
    <xf numFmtId="1" fontId="8" fillId="0" borderId="299" xfId="0" applyNumberFormat="1" applyFont="1" applyBorder="1" applyAlignment="1">
      <alignment horizontal="left"/>
    </xf>
    <xf numFmtId="1" fontId="8" fillId="5" borderId="302" xfId="0" applyNumberFormat="1" applyFont="1" applyFill="1" applyBorder="1" applyAlignment="1" applyProtection="1">
      <alignment horizontal="left" vertical="center" wrapText="1"/>
      <protection hidden="1"/>
    </xf>
    <xf numFmtId="1" fontId="8" fillId="5" borderId="299" xfId="0" applyNumberFormat="1" applyFont="1" applyFill="1" applyBorder="1" applyAlignment="1" applyProtection="1">
      <alignment horizontal="left" vertical="center" wrapText="1"/>
      <protection hidden="1"/>
    </xf>
    <xf numFmtId="1" fontId="8" fillId="5" borderId="289" xfId="0" applyNumberFormat="1" applyFont="1" applyFill="1" applyBorder="1" applyAlignment="1" applyProtection="1">
      <alignment horizontal="left" vertical="center" wrapText="1"/>
      <protection hidden="1"/>
    </xf>
    <xf numFmtId="1" fontId="8" fillId="4" borderId="327" xfId="0" applyNumberFormat="1" applyFont="1" applyFill="1" applyBorder="1" applyAlignment="1">
      <alignment horizontal="center" vertical="center"/>
    </xf>
    <xf numFmtId="1" fontId="8" fillId="0" borderId="329" xfId="0" applyNumberFormat="1" applyFont="1" applyBorder="1" applyAlignment="1">
      <alignment horizontal="center" vertical="center"/>
    </xf>
    <xf numFmtId="1" fontId="8" fillId="0" borderId="332" xfId="0" applyNumberFormat="1" applyFont="1" applyBorder="1" applyAlignment="1">
      <alignment horizontal="center" vertical="center"/>
    </xf>
    <xf numFmtId="1" fontId="8" fillId="0" borderId="329" xfId="0" applyNumberFormat="1" applyFont="1" applyBorder="1" applyAlignment="1">
      <alignment horizontal="center" vertical="center" wrapText="1"/>
    </xf>
    <xf numFmtId="1" fontId="8" fillId="0" borderId="342" xfId="0" applyNumberFormat="1" applyFont="1" applyBorder="1"/>
    <xf numFmtId="1" fontId="8" fillId="0" borderId="334" xfId="0" applyNumberFormat="1" applyFont="1" applyBorder="1"/>
    <xf numFmtId="1" fontId="8" fillId="0" borderId="311" xfId="0" applyNumberFormat="1" applyFont="1" applyBorder="1"/>
    <xf numFmtId="1" fontId="8" fillId="0" borderId="320" xfId="0" applyNumberFormat="1" applyFont="1" applyBorder="1"/>
    <xf numFmtId="1" fontId="8" fillId="6" borderId="311" xfId="0" applyNumberFormat="1" applyFont="1" applyFill="1" applyBorder="1" applyProtection="1">
      <protection locked="0"/>
    </xf>
    <xf numFmtId="1" fontId="8" fillId="0" borderId="301" xfId="0" applyNumberFormat="1" applyFont="1" applyBorder="1"/>
    <xf numFmtId="1" fontId="8" fillId="0" borderId="287" xfId="0" applyNumberFormat="1" applyFont="1" applyBorder="1"/>
    <xf numFmtId="1" fontId="8" fillId="0" borderId="299" xfId="0" applyNumberFormat="1" applyFont="1" applyBorder="1"/>
    <xf numFmtId="1" fontId="8" fillId="0" borderId="285" xfId="0" applyNumberFormat="1" applyFont="1" applyBorder="1"/>
    <xf numFmtId="1" fontId="8" fillId="0" borderId="298" xfId="0" applyNumberFormat="1" applyFont="1" applyBorder="1"/>
    <xf numFmtId="1" fontId="8" fillId="0" borderId="286" xfId="0" applyNumberFormat="1" applyFont="1" applyBorder="1"/>
    <xf numFmtId="1" fontId="8" fillId="6" borderId="285" xfId="0" applyNumberFormat="1" applyFont="1" applyFill="1" applyBorder="1" applyProtection="1">
      <protection locked="0"/>
    </xf>
    <xf numFmtId="1" fontId="8" fillId="6" borderId="299" xfId="0" applyNumberFormat="1" applyFont="1" applyFill="1" applyBorder="1" applyProtection="1">
      <protection locked="0"/>
    </xf>
    <xf numFmtId="1" fontId="8" fillId="0" borderId="295" xfId="0" applyNumberFormat="1" applyFont="1" applyBorder="1"/>
    <xf numFmtId="1" fontId="8" fillId="0" borderId="290" xfId="0" applyNumberFormat="1" applyFont="1" applyBorder="1"/>
    <xf numFmtId="1" fontId="8" fillId="0" borderId="293" xfId="0" applyNumberFormat="1" applyFont="1" applyBorder="1"/>
    <xf numFmtId="1" fontId="8" fillId="0" borderId="292" xfId="0" applyNumberFormat="1" applyFont="1" applyBorder="1"/>
    <xf numFmtId="1" fontId="8" fillId="6" borderId="290" xfId="0" applyNumberFormat="1" applyFont="1" applyFill="1" applyBorder="1" applyProtection="1">
      <protection locked="0"/>
    </xf>
    <xf numFmtId="1" fontId="7" fillId="4" borderId="328" xfId="0" applyNumberFormat="1" applyFont="1" applyFill="1" applyBorder="1" applyAlignment="1">
      <alignment vertical="top"/>
    </xf>
    <xf numFmtId="1" fontId="8" fillId="0" borderId="343" xfId="0" applyNumberFormat="1" applyFont="1" applyBorder="1" applyAlignment="1">
      <alignment horizontal="center" vertical="center" wrapText="1"/>
    </xf>
    <xf numFmtId="1" fontId="8" fillId="0" borderId="328" xfId="0" applyNumberFormat="1" applyFont="1" applyBorder="1" applyAlignment="1">
      <alignment horizontal="center" vertical="center"/>
    </xf>
    <xf numFmtId="1" fontId="8" fillId="0" borderId="328" xfId="0" applyNumberFormat="1" applyFont="1" applyBorder="1" applyAlignment="1">
      <alignment horizontal="center" vertical="center" wrapText="1"/>
    </xf>
    <xf numFmtId="1" fontId="8" fillId="0" borderId="311" xfId="0" applyNumberFormat="1" applyFont="1" applyBorder="1" applyAlignment="1">
      <alignment horizontal="left" vertical="center" wrapText="1"/>
    </xf>
    <xf numFmtId="1" fontId="8" fillId="6" borderId="334" xfId="0" applyNumberFormat="1" applyFont="1" applyFill="1" applyBorder="1" applyProtection="1">
      <protection locked="0"/>
    </xf>
    <xf numFmtId="1" fontId="8" fillId="6" borderId="342" xfId="0" applyNumberFormat="1" applyFont="1" applyFill="1" applyBorder="1" applyProtection="1">
      <protection locked="0"/>
    </xf>
    <xf numFmtId="1" fontId="8" fillId="0" borderId="285" xfId="0" applyNumberFormat="1" applyFont="1" applyBorder="1" applyAlignment="1">
      <alignment horizontal="left" vertical="center" wrapText="1"/>
    </xf>
    <xf numFmtId="1" fontId="8" fillId="0" borderId="297" xfId="0" applyNumberFormat="1" applyFont="1" applyBorder="1" applyAlignment="1">
      <alignment horizontal="left" vertical="center" wrapText="1"/>
    </xf>
    <xf numFmtId="1" fontId="8" fillId="0" borderId="286" xfId="0" applyNumberFormat="1" applyFont="1" applyBorder="1" applyAlignment="1">
      <alignment horizontal="left" vertical="center" wrapText="1"/>
    </xf>
    <xf numFmtId="1" fontId="8" fillId="9" borderId="285" xfId="0" applyNumberFormat="1" applyFont="1" applyFill="1" applyBorder="1"/>
    <xf numFmtId="1" fontId="8" fillId="9" borderId="286" xfId="0" applyNumberFormat="1" applyFont="1" applyFill="1" applyBorder="1"/>
    <xf numFmtId="1" fontId="8" fillId="9" borderId="299" xfId="0" applyNumberFormat="1" applyFont="1" applyFill="1" applyBorder="1"/>
    <xf numFmtId="1" fontId="8" fillId="6" borderId="301" xfId="0" applyNumberFormat="1" applyFont="1" applyFill="1" applyBorder="1" applyProtection="1">
      <protection locked="0"/>
    </xf>
    <xf numFmtId="1" fontId="8" fillId="4" borderId="285" xfId="0" applyNumberFormat="1" applyFont="1" applyFill="1" applyBorder="1"/>
    <xf numFmtId="1" fontId="8" fillId="4" borderId="289" xfId="0" applyNumberFormat="1" applyFont="1" applyFill="1" applyBorder="1" applyAlignment="1">
      <alignment horizontal="left" vertical="center" wrapText="1"/>
    </xf>
    <xf numFmtId="1" fontId="8" fillId="6" borderId="295" xfId="0" applyNumberFormat="1" applyFont="1" applyFill="1" applyBorder="1" applyProtection="1">
      <protection locked="0"/>
    </xf>
    <xf numFmtId="1" fontId="8" fillId="0" borderId="331" xfId="0" applyNumberFormat="1" applyFont="1" applyBorder="1"/>
    <xf numFmtId="1" fontId="8" fillId="0" borderId="332" xfId="0" applyNumberFormat="1" applyFont="1" applyBorder="1"/>
    <xf numFmtId="1" fontId="8" fillId="0" borderId="330" xfId="0" applyNumberFormat="1" applyFont="1" applyBorder="1"/>
    <xf numFmtId="1" fontId="8" fillId="0" borderId="328" xfId="0" applyNumberFormat="1" applyFont="1" applyBorder="1"/>
    <xf numFmtId="1" fontId="8" fillId="0" borderId="329" xfId="0" applyNumberFormat="1" applyFont="1" applyBorder="1"/>
    <xf numFmtId="1" fontId="8" fillId="0" borderId="343" xfId="0" applyNumberFormat="1" applyFont="1" applyBorder="1"/>
    <xf numFmtId="1" fontId="8" fillId="0" borderId="327" xfId="0" applyNumberFormat="1" applyFont="1" applyBorder="1" applyAlignment="1">
      <alignment horizontal="center" vertical="center"/>
    </xf>
    <xf numFmtId="1" fontId="8" fillId="0" borderId="330" xfId="0" applyNumberFormat="1" applyFont="1" applyBorder="1" applyAlignment="1">
      <alignment horizontal="center" vertical="center"/>
    </xf>
    <xf numFmtId="1" fontId="8" fillId="0" borderId="327" xfId="0" applyNumberFormat="1" applyFont="1" applyBorder="1" applyAlignment="1">
      <alignment horizontal="center" vertical="center" wrapText="1"/>
    </xf>
    <xf numFmtId="1" fontId="8" fillId="4" borderId="333" xfId="0" applyNumberFormat="1" applyFont="1" applyFill="1" applyBorder="1" applyAlignment="1">
      <alignment horizontal="left" vertical="center" wrapText="1"/>
    </xf>
    <xf numFmtId="1" fontId="8" fillId="4" borderId="334" xfId="0" applyNumberFormat="1" applyFont="1" applyFill="1" applyBorder="1" applyAlignment="1">
      <alignment horizontal="left" vertical="center" wrapText="1"/>
    </xf>
    <xf numFmtId="1" fontId="8" fillId="0" borderId="311" xfId="0" applyNumberFormat="1" applyFont="1" applyBorder="1" applyAlignment="1">
      <alignment horizontal="right" vertical="center" wrapText="1"/>
    </xf>
    <xf numFmtId="1" fontId="8" fillId="0" borderId="334" xfId="0" applyNumberFormat="1" applyFont="1" applyBorder="1" applyAlignment="1">
      <alignment horizontal="right" vertical="center" wrapText="1"/>
    </xf>
    <xf numFmtId="1" fontId="8" fillId="9" borderId="285" xfId="0" applyNumberFormat="1" applyFont="1" applyFill="1" applyBorder="1" applyAlignment="1">
      <alignment horizontal="right"/>
    </xf>
    <xf numFmtId="1" fontId="8" fillId="9" borderId="299" xfId="0" applyNumberFormat="1" applyFont="1" applyFill="1" applyBorder="1" applyAlignment="1">
      <alignment horizontal="right"/>
    </xf>
    <xf numFmtId="1" fontId="8" fillId="6" borderId="31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32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33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34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33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310" xfId="0" applyNumberFormat="1" applyFont="1" applyFill="1" applyBorder="1" applyAlignment="1" applyProtection="1">
      <alignment horizontal="right" vertical="center" wrapText="1"/>
      <protection locked="0"/>
    </xf>
    <xf numFmtId="1" fontId="8" fillId="9" borderId="286" xfId="0" applyNumberFormat="1" applyFont="1" applyFill="1" applyBorder="1" applyAlignment="1">
      <alignment horizontal="right"/>
    </xf>
    <xf numFmtId="1" fontId="8" fillId="9" borderId="298" xfId="0" applyNumberFormat="1" applyFont="1" applyFill="1" applyBorder="1" applyAlignment="1">
      <alignment horizontal="right"/>
    </xf>
    <xf numFmtId="1" fontId="8" fillId="9" borderId="287" xfId="0" applyNumberFormat="1" applyFont="1" applyFill="1" applyBorder="1" applyAlignment="1">
      <alignment horizontal="right"/>
    </xf>
    <xf numFmtId="1" fontId="8" fillId="9" borderId="335" xfId="0" applyNumberFormat="1" applyFont="1" applyFill="1" applyBorder="1" applyAlignment="1">
      <alignment horizontal="right"/>
    </xf>
    <xf numFmtId="1" fontId="8" fillId="6" borderId="33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99" xfId="0" applyNumberFormat="1" applyFont="1" applyFill="1" applyBorder="1" applyAlignment="1" applyProtection="1">
      <alignment horizontal="right" vertical="center" wrapText="1"/>
      <protection locked="0"/>
    </xf>
    <xf numFmtId="1" fontId="8" fillId="9" borderId="336" xfId="0" applyNumberFormat="1" applyFont="1" applyFill="1" applyBorder="1" applyAlignment="1">
      <alignment horizontal="right"/>
    </xf>
    <xf numFmtId="1" fontId="8" fillId="6" borderId="296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285" xfId="0" applyNumberFormat="1" applyFont="1" applyBorder="1" applyAlignment="1">
      <alignment horizontal="right" vertical="center" wrapText="1"/>
    </xf>
    <xf numFmtId="1" fontId="8" fillId="0" borderId="297" xfId="0" applyNumberFormat="1" applyFont="1" applyBorder="1" applyAlignment="1">
      <alignment horizontal="right" vertical="center" wrapText="1"/>
    </xf>
    <xf numFmtId="1" fontId="8" fillId="0" borderId="299" xfId="0" applyNumberFormat="1" applyFont="1" applyBorder="1" applyAlignment="1">
      <alignment horizontal="right" vertical="center" wrapText="1"/>
    </xf>
    <xf numFmtId="1" fontId="8" fillId="6" borderId="28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8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98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30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33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9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9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9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337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338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288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331" xfId="0" applyNumberFormat="1" applyFont="1" applyBorder="1" applyAlignment="1">
      <alignment horizontal="right" vertical="center" wrapText="1"/>
    </xf>
    <xf numFmtId="1" fontId="8" fillId="0" borderId="330" xfId="0" applyNumberFormat="1" applyFont="1" applyBorder="1" applyAlignment="1">
      <alignment horizontal="right" vertical="center" wrapText="1"/>
    </xf>
    <xf numFmtId="1" fontId="8" fillId="0" borderId="327" xfId="0" applyNumberFormat="1" applyFont="1" applyBorder="1" applyAlignment="1">
      <alignment horizontal="right"/>
    </xf>
    <xf numFmtId="1" fontId="8" fillId="0" borderId="328" xfId="0" applyNumberFormat="1" applyFont="1" applyBorder="1" applyAlignment="1">
      <alignment horizontal="right"/>
    </xf>
    <xf numFmtId="1" fontId="8" fillId="0" borderId="330" xfId="0" applyNumberFormat="1" applyFont="1" applyBorder="1" applyAlignment="1">
      <alignment horizontal="right"/>
    </xf>
    <xf numFmtId="1" fontId="8" fillId="0" borderId="332" xfId="0" applyNumberFormat="1" applyFont="1" applyBorder="1" applyAlignment="1">
      <alignment horizontal="right" vertical="center" wrapText="1"/>
    </xf>
    <xf numFmtId="1" fontId="8" fillId="0" borderId="343" xfId="0" applyNumberFormat="1" applyFont="1" applyBorder="1" applyAlignment="1">
      <alignment horizontal="right" vertical="center" wrapText="1"/>
    </xf>
    <xf numFmtId="1" fontId="8" fillId="0" borderId="327" xfId="0" applyNumberFormat="1" applyFont="1" applyBorder="1" applyAlignment="1">
      <alignment horizontal="left" vertical="center" wrapText="1"/>
    </xf>
    <xf numFmtId="1" fontId="8" fillId="0" borderId="328" xfId="0" applyNumberFormat="1" applyFont="1" applyBorder="1" applyAlignment="1">
      <alignment horizontal="left" vertical="center" wrapText="1"/>
    </xf>
    <xf numFmtId="1" fontId="8" fillId="0" borderId="330" xfId="0" applyNumberFormat="1" applyFont="1" applyBorder="1" applyAlignment="1">
      <alignment horizontal="left" vertical="center" wrapText="1"/>
    </xf>
    <xf numFmtId="1" fontId="8" fillId="6" borderId="33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33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328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327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33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34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343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296" xfId="0" applyNumberFormat="1" applyFont="1" applyBorder="1" applyAlignment="1">
      <alignment horizontal="center" vertical="center" wrapText="1"/>
    </xf>
    <xf numFmtId="1" fontId="8" fillId="6" borderId="287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302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290" xfId="0" applyNumberFormat="1" applyFont="1" applyBorder="1" applyAlignment="1">
      <alignment horizontal="right" vertical="center" wrapText="1"/>
    </xf>
    <xf numFmtId="1" fontId="8" fillId="6" borderId="289" xfId="0" applyNumberFormat="1" applyFont="1" applyFill="1" applyBorder="1" applyAlignment="1" applyProtection="1">
      <alignment horizontal="right" vertical="center" wrapText="1"/>
      <protection locked="0"/>
    </xf>
    <xf numFmtId="1" fontId="8" fillId="4" borderId="297" xfId="0" applyNumberFormat="1" applyFont="1" applyFill="1" applyBorder="1" applyAlignment="1">
      <alignment horizontal="right" vertical="center" wrapText="1"/>
    </xf>
    <xf numFmtId="1" fontId="8" fillId="0" borderId="286" xfId="0" applyNumberFormat="1" applyFont="1" applyBorder="1" applyAlignment="1">
      <alignment horizontal="right" vertical="center" wrapText="1"/>
    </xf>
    <xf numFmtId="1" fontId="8" fillId="0" borderId="288" xfId="0" applyNumberFormat="1" applyFont="1" applyBorder="1" applyAlignment="1">
      <alignment horizontal="center" vertical="center" wrapText="1"/>
    </xf>
    <xf numFmtId="1" fontId="8" fillId="0" borderId="292" xfId="0" applyNumberFormat="1" applyFont="1" applyBorder="1" applyAlignment="1">
      <alignment horizontal="right" vertical="center" wrapText="1"/>
    </xf>
    <xf numFmtId="0" fontId="4" fillId="10" borderId="311" xfId="0" applyFont="1" applyFill="1" applyBorder="1" applyAlignment="1">
      <alignment horizontal="right"/>
    </xf>
    <xf numFmtId="0" fontId="4" fillId="10" borderId="320" xfId="0" applyFont="1" applyFill="1" applyBorder="1" applyAlignment="1">
      <alignment horizontal="right"/>
    </xf>
    <xf numFmtId="1" fontId="8" fillId="6" borderId="193" xfId="0" applyNumberFormat="1" applyFont="1" applyFill="1" applyBorder="1" applyAlignment="1" applyProtection="1">
      <alignment horizontal="right" vertical="center" wrapText="1"/>
      <protection locked="0"/>
    </xf>
    <xf numFmtId="0" fontId="4" fillId="10" borderId="285" xfId="0" applyFont="1" applyFill="1" applyBorder="1" applyAlignment="1">
      <alignment horizontal="right"/>
    </xf>
    <xf numFmtId="0" fontId="4" fillId="10" borderId="286" xfId="0" applyFont="1" applyFill="1" applyBorder="1" applyAlignment="1">
      <alignment horizontal="right"/>
    </xf>
    <xf numFmtId="1" fontId="8" fillId="0" borderId="343" xfId="0" applyNumberFormat="1" applyFont="1" applyBorder="1" applyAlignment="1">
      <alignment horizontal="center" vertical="center" wrapText="1"/>
    </xf>
    <xf numFmtId="1" fontId="8" fillId="0" borderId="327" xfId="0" applyNumberFormat="1" applyFont="1" applyBorder="1" applyAlignment="1">
      <alignment horizontal="right" vertical="center" wrapText="1"/>
    </xf>
    <xf numFmtId="1" fontId="8" fillId="0" borderId="328" xfId="0" applyNumberFormat="1" applyFont="1" applyBorder="1" applyAlignment="1">
      <alignment horizontal="right" vertical="center" wrapText="1"/>
    </xf>
    <xf numFmtId="1" fontId="8" fillId="0" borderId="330" xfId="0" applyNumberFormat="1" applyFont="1" applyBorder="1" applyAlignment="1">
      <alignment horizontal="right" vertical="center" wrapText="1"/>
    </xf>
    <xf numFmtId="1" fontId="8" fillId="0" borderId="345" xfId="0" applyNumberFormat="1" applyFont="1" applyBorder="1" applyAlignment="1">
      <alignment horizontal="right" vertical="center" wrapText="1"/>
    </xf>
    <xf numFmtId="1" fontId="8" fillId="12" borderId="343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296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310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310" xfId="0" applyNumberFormat="1" applyFont="1" applyFill="1" applyBorder="1" applyAlignment="1" applyProtection="1">
      <alignment horizontal="right" vertical="center"/>
      <protection locked="0"/>
    </xf>
    <xf numFmtId="1" fontId="8" fillId="12" borderId="310" xfId="0" applyNumberFormat="1" applyFont="1" applyFill="1" applyBorder="1" applyAlignment="1" applyProtection="1">
      <alignment horizontal="right" vertical="top" wrapText="1"/>
      <protection locked="0"/>
    </xf>
    <xf numFmtId="1" fontId="8" fillId="12" borderId="296" xfId="0" applyNumberFormat="1" applyFont="1" applyFill="1" applyBorder="1" applyAlignment="1" applyProtection="1">
      <alignment horizontal="right" vertical="center"/>
      <protection locked="0"/>
    </xf>
    <xf numFmtId="1" fontId="8" fillId="12" borderId="296" xfId="0" applyNumberFormat="1" applyFont="1" applyFill="1" applyBorder="1" applyAlignment="1" applyProtection="1">
      <alignment horizontal="right" vertical="top" wrapText="1"/>
      <protection locked="0"/>
    </xf>
    <xf numFmtId="1" fontId="8" fillId="0" borderId="289" xfId="0" applyNumberFormat="1" applyFont="1" applyBorder="1" applyAlignment="1">
      <alignment horizontal="left" vertical="center" wrapText="1"/>
    </xf>
    <xf numFmtId="1" fontId="8" fillId="12" borderId="288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288" xfId="0" applyNumberFormat="1" applyFont="1" applyFill="1" applyBorder="1" applyAlignment="1" applyProtection="1">
      <alignment horizontal="right" vertical="center"/>
      <protection locked="0"/>
    </xf>
    <xf numFmtId="1" fontId="8" fillId="12" borderId="288" xfId="0" applyNumberFormat="1" applyFont="1" applyFill="1" applyBorder="1" applyAlignment="1" applyProtection="1">
      <alignment horizontal="right" vertical="top" wrapText="1"/>
      <protection locked="0"/>
    </xf>
    <xf numFmtId="1" fontId="8" fillId="0" borderId="343" xfId="0" applyNumberFormat="1" applyFont="1" applyBorder="1" applyAlignment="1">
      <alignment horizontal="center" vertical="center"/>
    </xf>
    <xf numFmtId="1" fontId="8" fillId="0" borderId="333" xfId="0" applyNumberFormat="1" applyFont="1" applyBorder="1" applyAlignment="1">
      <alignment horizontal="left"/>
    </xf>
    <xf numFmtId="1" fontId="8" fillId="0" borderId="334" xfId="0" applyNumberFormat="1" applyFont="1" applyBorder="1" applyAlignment="1">
      <alignment horizontal="left"/>
    </xf>
    <xf numFmtId="1" fontId="8" fillId="0" borderId="302" xfId="0" applyNumberFormat="1" applyFont="1" applyBorder="1"/>
    <xf numFmtId="1" fontId="8" fillId="5" borderId="343" xfId="0" applyNumberFormat="1" applyFont="1" applyFill="1" applyBorder="1" applyAlignment="1">
      <alignment horizontal="center" vertical="center" wrapText="1"/>
    </xf>
    <xf numFmtId="1" fontId="8" fillId="0" borderId="194" xfId="0" applyNumberFormat="1" applyFont="1" applyBorder="1" applyAlignment="1">
      <alignment horizontal="center" vertical="center"/>
    </xf>
    <xf numFmtId="1" fontId="8" fillId="5" borderId="194" xfId="0" applyNumberFormat="1" applyFont="1" applyFill="1" applyBorder="1" applyAlignment="1">
      <alignment horizontal="center" vertical="center" wrapText="1"/>
    </xf>
    <xf numFmtId="1" fontId="8" fillId="0" borderId="310" xfId="0" applyNumberFormat="1" applyFont="1" applyBorder="1" applyAlignment="1">
      <alignment horizontal="left" vertical="center" wrapText="1"/>
    </xf>
    <xf numFmtId="1" fontId="8" fillId="0" borderId="296" xfId="0" applyNumberFormat="1" applyFont="1" applyBorder="1" applyAlignment="1">
      <alignment horizontal="left" vertical="center" wrapText="1"/>
    </xf>
    <xf numFmtId="1" fontId="8" fillId="5" borderId="302" xfId="0" applyNumberFormat="1" applyFont="1" applyFill="1" applyBorder="1" applyAlignment="1">
      <alignment horizontal="left" vertical="center" wrapText="1"/>
    </xf>
    <xf numFmtId="1" fontId="8" fillId="5" borderId="287" xfId="0" applyNumberFormat="1" applyFont="1" applyFill="1" applyBorder="1" applyAlignment="1">
      <alignment horizontal="left" vertical="center" wrapText="1"/>
    </xf>
    <xf numFmtId="1" fontId="8" fillId="5" borderId="299" xfId="0" applyNumberFormat="1" applyFont="1" applyFill="1" applyBorder="1" applyAlignment="1">
      <alignment horizontal="left" vertical="center" wrapText="1"/>
    </xf>
    <xf numFmtId="1" fontId="8" fillId="11" borderId="285" xfId="0" applyNumberFormat="1" applyFont="1" applyFill="1" applyBorder="1"/>
    <xf numFmtId="1" fontId="8" fillId="11" borderId="286" xfId="0" applyNumberFormat="1" applyFont="1" applyFill="1" applyBorder="1"/>
    <xf numFmtId="1" fontId="8" fillId="11" borderId="301" xfId="0" applyNumberFormat="1" applyFont="1" applyFill="1" applyBorder="1"/>
    <xf numFmtId="1" fontId="8" fillId="11" borderId="298" xfId="0" applyNumberFormat="1" applyFont="1" applyFill="1" applyBorder="1"/>
    <xf numFmtId="1" fontId="8" fillId="11" borderId="336" xfId="0" applyNumberFormat="1" applyFont="1" applyFill="1" applyBorder="1"/>
    <xf numFmtId="1" fontId="8" fillId="5" borderId="296" xfId="0" applyNumberFormat="1" applyFont="1" applyFill="1" applyBorder="1" applyAlignment="1">
      <alignment horizontal="left" vertical="center" wrapText="1"/>
    </xf>
    <xf numFmtId="1" fontId="8" fillId="11" borderId="335" xfId="0" applyNumberFormat="1" applyFont="1" applyFill="1" applyBorder="1"/>
    <xf numFmtId="1" fontId="8" fillId="11" borderId="296" xfId="0" applyNumberFormat="1" applyFont="1" applyFill="1" applyBorder="1"/>
    <xf numFmtId="1" fontId="8" fillId="12" borderId="285" xfId="0" applyNumberFormat="1" applyFont="1" applyFill="1" applyBorder="1" applyProtection="1">
      <protection locked="0"/>
    </xf>
    <xf numFmtId="1" fontId="8" fillId="9" borderId="301" xfId="0" applyNumberFormat="1" applyFont="1" applyFill="1" applyBorder="1"/>
    <xf numFmtId="1" fontId="8" fillId="9" borderId="298" xfId="0" applyNumberFormat="1" applyFont="1" applyFill="1" applyBorder="1"/>
    <xf numFmtId="1" fontId="8" fillId="12" borderId="286" xfId="0" applyNumberFormat="1" applyFont="1" applyFill="1" applyBorder="1" applyProtection="1">
      <protection locked="0"/>
    </xf>
    <xf numFmtId="1" fontId="8" fillId="12" borderId="296" xfId="0" applyNumberFormat="1" applyFont="1" applyFill="1" applyBorder="1" applyProtection="1">
      <protection locked="0"/>
    </xf>
    <xf numFmtId="1" fontId="8" fillId="12" borderId="301" xfId="0" applyNumberFormat="1" applyFont="1" applyFill="1" applyBorder="1" applyProtection="1">
      <protection locked="0"/>
    </xf>
    <xf numFmtId="1" fontId="8" fillId="12" borderId="298" xfId="0" applyNumberFormat="1" applyFont="1" applyFill="1" applyBorder="1" applyProtection="1">
      <protection locked="0"/>
    </xf>
    <xf numFmtId="1" fontId="8" fillId="12" borderId="299" xfId="0" applyNumberFormat="1" applyFont="1" applyFill="1" applyBorder="1" applyProtection="1">
      <protection locked="0"/>
    </xf>
    <xf numFmtId="1" fontId="8" fillId="5" borderId="289" xfId="0" applyNumberFormat="1" applyFont="1" applyFill="1" applyBorder="1" applyAlignment="1">
      <alignment horizontal="left" vertical="center" wrapText="1"/>
    </xf>
    <xf numFmtId="1" fontId="8" fillId="0" borderId="331" xfId="0" applyNumberFormat="1" applyFont="1" applyBorder="1" applyAlignment="1">
      <alignment horizontal="right" wrapText="1"/>
    </xf>
    <xf numFmtId="1" fontId="8" fillId="0" borderId="330" xfId="0" applyNumberFormat="1" applyFont="1" applyBorder="1" applyAlignment="1">
      <alignment horizontal="right" wrapText="1"/>
    </xf>
    <xf numFmtId="1" fontId="8" fillId="0" borderId="328" xfId="0" applyNumberFormat="1" applyFont="1" applyBorder="1" applyAlignment="1">
      <alignment horizontal="right" wrapText="1"/>
    </xf>
    <xf numFmtId="1" fontId="8" fillId="0" borderId="327" xfId="0" applyNumberFormat="1" applyFont="1" applyBorder="1" applyAlignment="1">
      <alignment horizontal="right"/>
    </xf>
    <xf numFmtId="1" fontId="8" fillId="0" borderId="330" xfId="0" applyNumberFormat="1" applyFont="1" applyBorder="1" applyAlignment="1">
      <alignment horizontal="right"/>
    </xf>
    <xf numFmtId="1" fontId="8" fillId="0" borderId="328" xfId="0" applyNumberFormat="1" applyFont="1" applyBorder="1" applyAlignment="1">
      <alignment horizontal="right"/>
    </xf>
    <xf numFmtId="1" fontId="8" fillId="0" borderId="329" xfId="0" applyNumberFormat="1" applyFont="1" applyBorder="1" applyAlignment="1">
      <alignment horizontal="right"/>
    </xf>
    <xf numFmtId="1" fontId="8" fillId="0" borderId="345" xfId="0" applyNumberFormat="1" applyFont="1" applyBorder="1" applyAlignment="1">
      <alignment horizontal="right"/>
    </xf>
    <xf numFmtId="1" fontId="8" fillId="0" borderId="343" xfId="0" applyNumberFormat="1" applyFont="1" applyBorder="1" applyAlignment="1">
      <alignment horizontal="right"/>
    </xf>
    <xf numFmtId="1" fontId="8" fillId="4" borderId="343" xfId="0" applyNumberFormat="1" applyFont="1" applyFill="1" applyBorder="1" applyAlignment="1">
      <alignment horizontal="center" vertical="center" wrapText="1"/>
    </xf>
    <xf numFmtId="1" fontId="8" fillId="5" borderId="333" xfId="0" applyNumberFormat="1" applyFont="1" applyFill="1" applyBorder="1" applyAlignment="1">
      <alignment horizontal="left" vertical="center" wrapText="1"/>
    </xf>
    <xf numFmtId="1" fontId="8" fillId="5" borderId="334" xfId="0" applyNumberFormat="1" applyFont="1" applyFill="1" applyBorder="1" applyAlignment="1">
      <alignment horizontal="left" vertical="center" wrapText="1"/>
    </xf>
    <xf numFmtId="1" fontId="8" fillId="6" borderId="297" xfId="0" applyNumberFormat="1" applyFont="1" applyFill="1" applyBorder="1" applyProtection="1">
      <protection locked="0"/>
    </xf>
    <xf numFmtId="1" fontId="8" fillId="4" borderId="287" xfId="0" applyNumberFormat="1" applyFont="1" applyFill="1" applyBorder="1" applyAlignment="1">
      <alignment horizontal="left" vertical="center" wrapText="1"/>
    </xf>
    <xf numFmtId="1" fontId="8" fillId="6" borderId="291" xfId="0" applyNumberFormat="1" applyFont="1" applyFill="1" applyBorder="1" applyProtection="1">
      <protection locked="0"/>
    </xf>
    <xf numFmtId="1" fontId="8" fillId="0" borderId="332" xfId="0" applyNumberFormat="1" applyFont="1" applyBorder="1" applyAlignment="1">
      <alignment horizontal="right" wrapText="1"/>
    </xf>
    <xf numFmtId="1" fontId="8" fillId="0" borderId="331" xfId="0" applyNumberFormat="1" applyFont="1" applyBorder="1" applyAlignment="1">
      <alignment horizontal="right"/>
    </xf>
    <xf numFmtId="1" fontId="8" fillId="0" borderId="332" xfId="0" applyNumberFormat="1" applyFont="1" applyBorder="1" applyAlignment="1">
      <alignment horizontal="right"/>
    </xf>
    <xf numFmtId="1" fontId="8" fillId="4" borderId="343" xfId="0" applyNumberFormat="1" applyFont="1" applyFill="1" applyBorder="1" applyAlignment="1">
      <alignment horizontal="right"/>
    </xf>
    <xf numFmtId="1" fontId="8" fillId="0" borderId="327" xfId="1" applyNumberFormat="1" applyFont="1" applyFill="1" applyBorder="1" applyAlignment="1">
      <alignment horizontal="center" vertical="center" wrapText="1"/>
    </xf>
    <xf numFmtId="1" fontId="8" fillId="0" borderId="330" xfId="1" applyNumberFormat="1" applyFont="1" applyFill="1" applyBorder="1" applyAlignment="1">
      <alignment horizontal="center" vertical="center"/>
    </xf>
    <xf numFmtId="1" fontId="8" fillId="4" borderId="333" xfId="0" applyNumberFormat="1" applyFont="1" applyFill="1" applyBorder="1" applyAlignment="1">
      <alignment horizontal="left" vertical="center"/>
    </xf>
    <xf numFmtId="1" fontId="8" fillId="4" borderId="334" xfId="0" applyNumberFormat="1" applyFont="1" applyFill="1" applyBorder="1" applyAlignment="1">
      <alignment horizontal="left" vertical="center"/>
    </xf>
    <xf numFmtId="1" fontId="8" fillId="4" borderId="311" xfId="0" applyNumberFormat="1" applyFont="1" applyFill="1" applyBorder="1" applyAlignment="1">
      <alignment horizontal="right" wrapText="1"/>
    </xf>
    <xf numFmtId="1" fontId="8" fillId="4" borderId="334" xfId="0" applyNumberFormat="1" applyFont="1" applyFill="1" applyBorder="1" applyAlignment="1">
      <alignment horizontal="right"/>
    </xf>
    <xf numFmtId="1" fontId="8" fillId="9" borderId="320" xfId="0" applyNumberFormat="1" applyFont="1" applyFill="1" applyBorder="1"/>
    <xf numFmtId="1" fontId="8" fillId="11" borderId="311" xfId="0" applyNumberFormat="1" applyFont="1" applyFill="1" applyBorder="1"/>
    <xf numFmtId="1" fontId="8" fillId="6" borderId="344" xfId="0" applyNumberFormat="1" applyFont="1" applyFill="1" applyBorder="1" applyProtection="1">
      <protection locked="0"/>
    </xf>
    <xf numFmtId="1" fontId="8" fillId="11" borderId="310" xfId="0" applyNumberFormat="1" applyFont="1" applyFill="1" applyBorder="1"/>
    <xf numFmtId="1" fontId="8" fillId="11" borderId="297" xfId="0" applyNumberFormat="1" applyFont="1" applyFill="1" applyBorder="1" applyAlignment="1">
      <alignment horizontal="right" wrapText="1"/>
    </xf>
    <xf numFmtId="1" fontId="8" fillId="4" borderId="299" xfId="0" applyNumberFormat="1" applyFont="1" applyFill="1" applyBorder="1" applyAlignment="1">
      <alignment horizontal="right"/>
    </xf>
    <xf numFmtId="1" fontId="8" fillId="9" borderId="297" xfId="0" applyNumberFormat="1" applyFont="1" applyFill="1" applyBorder="1"/>
    <xf numFmtId="1" fontId="8" fillId="11" borderId="297" xfId="0" applyNumberFormat="1" applyFont="1" applyFill="1" applyBorder="1"/>
    <xf numFmtId="1" fontId="8" fillId="0" borderId="302" xfId="0" applyNumberFormat="1" applyFont="1" applyBorder="1" applyAlignment="1">
      <alignment horizontal="left" vertical="center"/>
    </xf>
    <xf numFmtId="1" fontId="8" fillId="0" borderId="299" xfId="0" applyNumberFormat="1" applyFont="1" applyBorder="1" applyAlignment="1">
      <alignment horizontal="left" vertical="center"/>
    </xf>
    <xf numFmtId="1" fontId="8" fillId="11" borderId="194" xfId="0" applyNumberFormat="1" applyFont="1" applyFill="1" applyBorder="1"/>
    <xf numFmtId="1" fontId="8" fillId="4" borderId="330" xfId="0" applyNumberFormat="1" applyFont="1" applyFill="1" applyBorder="1" applyAlignment="1">
      <alignment horizontal="right"/>
    </xf>
    <xf numFmtId="1" fontId="8" fillId="0" borderId="345" xfId="0" applyNumberFormat="1" applyFont="1" applyBorder="1"/>
    <xf numFmtId="1" fontId="8" fillId="0" borderId="296" xfId="0" applyNumberFormat="1" applyFont="1" applyBorder="1" applyAlignment="1">
      <alignment horizontal="left" vertical="center"/>
    </xf>
    <xf numFmtId="1" fontId="8" fillId="11" borderId="291" xfId="0" applyNumberFormat="1" applyFont="1" applyFill="1" applyBorder="1" applyAlignment="1">
      <alignment horizontal="right" wrapText="1"/>
    </xf>
    <xf numFmtId="1" fontId="8" fillId="11" borderId="291" xfId="0" applyNumberFormat="1" applyFont="1" applyFill="1" applyBorder="1"/>
    <xf numFmtId="1" fontId="8" fillId="11" borderId="290" xfId="0" applyNumberFormat="1" applyFont="1" applyFill="1" applyBorder="1"/>
    <xf numFmtId="1" fontId="8" fillId="4" borderId="310" xfId="0" applyNumberFormat="1" applyFont="1" applyFill="1" applyBorder="1" applyAlignment="1">
      <alignment vertical="center"/>
    </xf>
    <xf numFmtId="1" fontId="8" fillId="11" borderId="334" xfId="0" applyNumberFormat="1" applyFont="1" applyFill="1" applyBorder="1" applyAlignment="1">
      <alignment horizontal="right" wrapText="1"/>
    </xf>
    <xf numFmtId="1" fontId="8" fillId="11" borderId="334" xfId="0" applyNumberFormat="1" applyFont="1" applyFill="1" applyBorder="1"/>
    <xf numFmtId="1" fontId="8" fillId="4" borderId="297" xfId="0" applyNumberFormat="1" applyFont="1" applyFill="1" applyBorder="1" applyAlignment="1">
      <alignment horizontal="right" wrapText="1"/>
    </xf>
    <xf numFmtId="1" fontId="8" fillId="11" borderId="299" xfId="0" applyNumberFormat="1" applyFont="1" applyFill="1" applyBorder="1" applyAlignment="1">
      <alignment horizontal="right" wrapText="1"/>
    </xf>
    <xf numFmtId="1" fontId="8" fillId="11" borderId="299" xfId="0" applyNumberFormat="1" applyFont="1" applyFill="1" applyBorder="1" applyAlignment="1">
      <alignment horizontal="right"/>
    </xf>
    <xf numFmtId="1" fontId="8" fillId="9" borderId="293" xfId="0" applyNumberFormat="1" applyFont="1" applyFill="1" applyBorder="1"/>
    <xf numFmtId="1" fontId="8" fillId="9" borderId="291" xfId="0" applyNumberFormat="1" applyFont="1" applyFill="1" applyBorder="1"/>
    <xf numFmtId="1" fontId="8" fillId="11" borderId="292" xfId="0" applyNumberFormat="1" applyFont="1" applyFill="1" applyBorder="1"/>
    <xf numFmtId="1" fontId="8" fillId="11" borderId="288" xfId="0" applyNumberFormat="1" applyFont="1" applyFill="1" applyBorder="1"/>
    <xf numFmtId="1" fontId="8" fillId="5" borderId="310" xfId="0" applyNumberFormat="1" applyFont="1" applyFill="1" applyBorder="1" applyAlignment="1">
      <alignment horizontal="center" vertical="center"/>
    </xf>
    <xf numFmtId="1" fontId="8" fillId="4" borderId="207" xfId="0" applyNumberFormat="1" applyFont="1" applyFill="1" applyBorder="1" applyAlignment="1">
      <alignment horizontal="right" wrapText="1"/>
    </xf>
    <xf numFmtId="1" fontId="8" fillId="5" borderId="331" xfId="0" applyNumberFormat="1" applyFont="1" applyFill="1" applyBorder="1"/>
    <xf numFmtId="1" fontId="8" fillId="5" borderId="194" xfId="0" applyNumberFormat="1" applyFont="1" applyFill="1" applyBorder="1"/>
    <xf numFmtId="1" fontId="8" fillId="5" borderId="310" xfId="0" applyNumberFormat="1" applyFont="1" applyFill="1" applyBorder="1" applyAlignment="1">
      <alignment horizontal="left" vertical="center"/>
    </xf>
    <xf numFmtId="1" fontId="8" fillId="4" borderId="334" xfId="0" applyNumberFormat="1" applyFont="1" applyFill="1" applyBorder="1" applyAlignment="1">
      <alignment horizontal="right" wrapText="1"/>
    </xf>
    <xf numFmtId="1" fontId="8" fillId="15" borderId="194" xfId="0" applyNumberFormat="1" applyFont="1" applyFill="1" applyBorder="1" applyAlignment="1">
      <alignment horizontal="left" vertical="center" wrapText="1"/>
    </xf>
    <xf numFmtId="1" fontId="8" fillId="0" borderId="310" xfId="0" applyNumberFormat="1" applyFont="1" applyBorder="1" applyAlignment="1">
      <alignment horizontal="left" vertical="center"/>
    </xf>
    <xf numFmtId="1" fontId="8" fillId="11" borderId="320" xfId="0" applyNumberFormat="1" applyFont="1" applyFill="1" applyBorder="1"/>
    <xf numFmtId="1" fontId="8" fillId="11" borderId="342" xfId="0" applyNumberFormat="1" applyFont="1" applyFill="1" applyBorder="1"/>
    <xf numFmtId="1" fontId="8" fillId="5" borderId="288" xfId="0" applyNumberFormat="1" applyFont="1" applyFill="1" applyBorder="1" applyAlignment="1">
      <alignment horizontal="left" vertical="center"/>
    </xf>
    <xf numFmtId="1" fontId="8" fillId="0" borderId="194" xfId="0" applyNumberFormat="1" applyFont="1" applyBorder="1" applyAlignment="1">
      <alignment horizontal="left" vertical="center"/>
    </xf>
    <xf numFmtId="1" fontId="8" fillId="4" borderId="331" xfId="0" applyNumberFormat="1" applyFont="1" applyFill="1" applyBorder="1" applyAlignment="1">
      <alignment horizontal="right" wrapText="1"/>
    </xf>
    <xf numFmtId="1" fontId="8" fillId="4" borderId="330" xfId="0" applyNumberFormat="1" applyFont="1" applyFill="1" applyBorder="1" applyAlignment="1">
      <alignment horizontal="right" wrapText="1"/>
    </xf>
    <xf numFmtId="1" fontId="8" fillId="6" borderId="331" xfId="0" applyNumberFormat="1" applyFont="1" applyFill="1" applyBorder="1" applyProtection="1">
      <protection locked="0"/>
    </xf>
    <xf numFmtId="1" fontId="8" fillId="6" borderId="330" xfId="0" applyNumberFormat="1" applyFont="1" applyFill="1" applyBorder="1" applyProtection="1">
      <protection locked="0"/>
    </xf>
    <xf numFmtId="1" fontId="8" fillId="9" borderId="311" xfId="0" applyNumberFormat="1" applyFont="1" applyFill="1" applyBorder="1"/>
    <xf numFmtId="1" fontId="8" fillId="6" borderId="345" xfId="0" applyNumberFormat="1" applyFont="1" applyFill="1" applyBorder="1" applyProtection="1">
      <protection locked="0"/>
    </xf>
    <xf numFmtId="1" fontId="8" fillId="6" borderId="343" xfId="0" applyNumberFormat="1" applyFont="1" applyFill="1" applyBorder="1" applyProtection="1">
      <protection locked="0"/>
    </xf>
    <xf numFmtId="1" fontId="8" fillId="0" borderId="288" xfId="0" applyNumberFormat="1" applyFont="1" applyBorder="1" applyAlignment="1">
      <alignment horizontal="left" vertical="center"/>
    </xf>
    <xf numFmtId="1" fontId="8" fillId="9" borderId="292" xfId="0" applyNumberFormat="1" applyFont="1" applyFill="1" applyBorder="1"/>
    <xf numFmtId="1" fontId="8" fillId="9" borderId="290" xfId="0" applyNumberFormat="1" applyFont="1" applyFill="1" applyBorder="1"/>
    <xf numFmtId="1" fontId="8" fillId="9" borderId="295" xfId="0" applyNumberFormat="1" applyFont="1" applyFill="1" applyBorder="1"/>
    <xf numFmtId="1" fontId="8" fillId="6" borderId="194" xfId="0" applyNumberFormat="1" applyFont="1" applyFill="1" applyBorder="1" applyProtection="1">
      <protection locked="0"/>
    </xf>
    <xf numFmtId="1" fontId="8" fillId="0" borderId="310" xfId="0" applyNumberFormat="1" applyFont="1" applyBorder="1" applyAlignment="1">
      <alignment wrapText="1"/>
    </xf>
    <xf numFmtId="1" fontId="9" fillId="15" borderId="194" xfId="0" applyNumberFormat="1" applyFont="1" applyFill="1" applyBorder="1" applyAlignment="1">
      <alignment horizontal="left" vertical="center" wrapText="1"/>
    </xf>
    <xf numFmtId="1" fontId="9" fillId="0" borderId="194" xfId="0" applyNumberFormat="1" applyFont="1" applyBorder="1" applyAlignment="1">
      <alignment horizontal="left" vertical="center" wrapText="1"/>
    </xf>
    <xf numFmtId="1" fontId="8" fillId="0" borderId="288" xfId="0" applyNumberFormat="1" applyFont="1" applyBorder="1" applyAlignment="1">
      <alignment wrapText="1"/>
    </xf>
    <xf numFmtId="1" fontId="8" fillId="0" borderId="310" xfId="0" applyNumberFormat="1" applyFont="1" applyBorder="1" applyAlignment="1">
      <alignment vertical="center" wrapText="1"/>
    </xf>
    <xf numFmtId="1" fontId="8" fillId="9" borderId="310" xfId="0" applyNumberFormat="1" applyFont="1" applyFill="1" applyBorder="1"/>
    <xf numFmtId="1" fontId="8" fillId="0" borderId="288" xfId="0" applyNumberFormat="1" applyFont="1" applyBorder="1" applyAlignment="1">
      <alignment vertical="center" wrapText="1"/>
    </xf>
    <xf numFmtId="1" fontId="8" fillId="9" borderId="288" xfId="0" applyNumberFormat="1" applyFont="1" applyFill="1" applyBorder="1"/>
    <xf numFmtId="1" fontId="8" fillId="9" borderId="334" xfId="0" applyNumberFormat="1" applyFont="1" applyFill="1" applyBorder="1"/>
    <xf numFmtId="1" fontId="8" fillId="0" borderId="297" xfId="0" applyNumberFormat="1" applyFont="1" applyBorder="1"/>
    <xf numFmtId="1" fontId="8" fillId="0" borderId="297" xfId="0" applyNumberFormat="1" applyFont="1" applyBorder="1" applyAlignment="1">
      <alignment horizontal="right"/>
    </xf>
    <xf numFmtId="1" fontId="8" fillId="0" borderId="299" xfId="0" applyNumberFormat="1" applyFont="1" applyBorder="1" applyAlignment="1">
      <alignment horizontal="right"/>
    </xf>
    <xf numFmtId="1" fontId="8" fillId="11" borderId="299" xfId="0" applyNumberFormat="1" applyFont="1" applyFill="1" applyBorder="1"/>
    <xf numFmtId="1" fontId="8" fillId="11" borderId="287" xfId="0" applyNumberFormat="1" applyFont="1" applyFill="1" applyBorder="1"/>
    <xf numFmtId="1" fontId="8" fillId="11" borderId="291" xfId="0" applyNumberFormat="1" applyFont="1" applyFill="1" applyBorder="1" applyAlignment="1">
      <alignment horizontal="right"/>
    </xf>
    <xf numFmtId="1" fontId="8" fillId="11" borderId="338" xfId="0" applyNumberFormat="1" applyFont="1" applyFill="1" applyBorder="1"/>
    <xf numFmtId="1" fontId="8" fillId="0" borderId="346" xfId="0" applyNumberFormat="1" applyFont="1" applyBorder="1" applyAlignment="1">
      <alignment horizontal="center" vertical="center" wrapText="1"/>
    </xf>
    <xf numFmtId="1" fontId="8" fillId="0" borderId="342" xfId="0" applyNumberFormat="1" applyFont="1" applyBorder="1" applyAlignment="1">
      <alignment horizontal="left" vertical="center" wrapText="1"/>
    </xf>
    <xf numFmtId="1" fontId="8" fillId="0" borderId="347" xfId="0" applyNumberFormat="1" applyFont="1" applyBorder="1"/>
    <xf numFmtId="1" fontId="8" fillId="6" borderId="348" xfId="0" applyNumberFormat="1" applyFont="1" applyFill="1" applyBorder="1" applyProtection="1">
      <protection locked="0"/>
    </xf>
    <xf numFmtId="1" fontId="8" fillId="0" borderId="325" xfId="0" applyNumberFormat="1" applyFont="1" applyBorder="1"/>
    <xf numFmtId="1" fontId="8" fillId="6" borderId="300" xfId="0" applyNumberFormat="1" applyFont="1" applyFill="1" applyBorder="1" applyProtection="1">
      <protection locked="0"/>
    </xf>
    <xf numFmtId="1" fontId="8" fillId="0" borderId="326" xfId="0" applyNumberFormat="1" applyFont="1" applyBorder="1"/>
    <xf numFmtId="1" fontId="8" fillId="6" borderId="294" xfId="0" applyNumberFormat="1" applyFont="1" applyFill="1" applyBorder="1" applyProtection="1">
      <protection locked="0"/>
    </xf>
    <xf numFmtId="1" fontId="8" fillId="0" borderId="193" xfId="0" applyNumberFormat="1" applyFont="1" applyBorder="1" applyAlignment="1">
      <alignment horizontal="center" vertical="center" wrapText="1"/>
    </xf>
    <xf numFmtId="1" fontId="8" fillId="5" borderId="327" xfId="0" applyNumberFormat="1" applyFont="1" applyFill="1" applyBorder="1" applyAlignment="1">
      <alignment horizontal="center" vertical="center" wrapText="1"/>
    </xf>
    <xf numFmtId="1" fontId="8" fillId="5" borderId="330" xfId="0" applyNumberFormat="1" applyFont="1" applyFill="1" applyBorder="1" applyAlignment="1">
      <alignment horizontal="center" vertical="center" wrapText="1"/>
    </xf>
    <xf numFmtId="1" fontId="8" fillId="5" borderId="193" xfId="0" applyNumberFormat="1" applyFont="1" applyFill="1" applyBorder="1" applyAlignment="1">
      <alignment horizontal="center" vertical="center" wrapText="1"/>
    </xf>
    <xf numFmtId="1" fontId="8" fillId="0" borderId="333" xfId="0" applyNumberFormat="1" applyFont="1" applyBorder="1" applyAlignment="1">
      <alignment horizontal="left" wrapText="1"/>
    </xf>
    <xf numFmtId="1" fontId="8" fillId="0" borderId="334" xfId="0" applyNumberFormat="1" applyFont="1" applyBorder="1" applyAlignment="1">
      <alignment horizontal="left" wrapText="1"/>
    </xf>
    <xf numFmtId="1" fontId="8" fillId="4" borderId="311" xfId="0" applyNumberFormat="1" applyFont="1" applyFill="1" applyBorder="1" applyAlignment="1">
      <alignment horizontal="right" vertical="center" wrapText="1"/>
    </xf>
    <xf numFmtId="1" fontId="8" fillId="6" borderId="311" xfId="0" applyNumberFormat="1" applyFont="1" applyFill="1" applyBorder="1" applyAlignment="1" applyProtection="1">
      <alignment wrapText="1"/>
      <protection locked="0"/>
    </xf>
    <xf numFmtId="1" fontId="8" fillId="6" borderId="334" xfId="0" applyNumberFormat="1" applyFont="1" applyFill="1" applyBorder="1" applyAlignment="1" applyProtection="1">
      <alignment wrapText="1"/>
      <protection locked="0"/>
    </xf>
    <xf numFmtId="1" fontId="8" fillId="6" borderId="348" xfId="0" applyNumberFormat="1" applyFont="1" applyFill="1" applyBorder="1" applyAlignment="1" applyProtection="1">
      <alignment wrapText="1"/>
      <protection locked="0"/>
    </xf>
    <xf numFmtId="1" fontId="8" fillId="6" borderId="342" xfId="0" applyNumberFormat="1" applyFont="1" applyFill="1" applyBorder="1" applyAlignment="1" applyProtection="1">
      <alignment wrapText="1"/>
      <protection locked="0"/>
    </xf>
    <xf numFmtId="1" fontId="8" fillId="0" borderId="320" xfId="0" applyNumberFormat="1" applyFont="1" applyBorder="1" applyAlignment="1">
      <alignment horizontal="right" wrapText="1"/>
    </xf>
    <xf numFmtId="1" fontId="8" fillId="9" borderId="342" xfId="0" applyNumberFormat="1" applyFont="1" applyFill="1" applyBorder="1" applyAlignment="1">
      <alignment wrapText="1"/>
    </xf>
    <xf numFmtId="1" fontId="8" fillId="9" borderId="348" xfId="0" applyNumberFormat="1" applyFont="1" applyFill="1" applyBorder="1" applyAlignment="1">
      <alignment wrapText="1"/>
    </xf>
    <xf numFmtId="1" fontId="8" fillId="11" borderId="348" xfId="0" applyNumberFormat="1" applyFont="1" applyFill="1" applyBorder="1" applyAlignment="1">
      <alignment wrapText="1"/>
    </xf>
    <xf numFmtId="1" fontId="8" fillId="11" borderId="342" xfId="0" applyNumberFormat="1" applyFont="1" applyFill="1" applyBorder="1" applyAlignment="1">
      <alignment wrapText="1"/>
    </xf>
    <xf numFmtId="1" fontId="8" fillId="9" borderId="311" xfId="0" applyNumberFormat="1" applyFont="1" applyFill="1" applyBorder="1" applyAlignment="1">
      <alignment wrapText="1"/>
    </xf>
    <xf numFmtId="1" fontId="8" fillId="9" borderId="320" xfId="0" applyNumberFormat="1" applyFont="1" applyFill="1" applyBorder="1" applyAlignment="1">
      <alignment wrapText="1"/>
    </xf>
    <xf numFmtId="1" fontId="8" fillId="11" borderId="311" xfId="0" applyNumberFormat="1" applyFont="1" applyFill="1" applyBorder="1" applyAlignment="1">
      <alignment wrapText="1"/>
    </xf>
    <xf numFmtId="1" fontId="8" fillId="11" borderId="320" xfId="0" applyNumberFormat="1" applyFont="1" applyFill="1" applyBorder="1" applyAlignment="1">
      <alignment wrapText="1"/>
    </xf>
    <xf numFmtId="1" fontId="8" fillId="0" borderId="349" xfId="2" applyNumberFormat="1" applyFont="1" applyFill="1" applyBorder="1" applyAlignment="1">
      <alignment horizontal="right" wrapText="1"/>
    </xf>
    <xf numFmtId="1" fontId="8" fillId="0" borderId="350" xfId="2" applyNumberFormat="1" applyFont="1" applyFill="1" applyBorder="1" applyAlignment="1">
      <alignment horizontal="right" wrapText="1"/>
    </xf>
    <xf numFmtId="1" fontId="8" fillId="0" borderId="351" xfId="2" applyNumberFormat="1" applyFont="1" applyFill="1" applyBorder="1" applyAlignment="1">
      <alignment horizontal="right" wrapText="1"/>
    </xf>
    <xf numFmtId="1" fontId="8" fillId="0" borderId="352" xfId="2" applyNumberFormat="1" applyFont="1" applyFill="1" applyBorder="1" applyAlignment="1">
      <alignment horizontal="right" wrapText="1"/>
    </xf>
    <xf numFmtId="1" fontId="8" fillId="0" borderId="353" xfId="2" applyNumberFormat="1" applyFont="1" applyFill="1" applyBorder="1" applyAlignment="1">
      <alignment horizontal="right" wrapText="1"/>
    </xf>
    <xf numFmtId="1" fontId="8" fillId="6" borderId="354" xfId="0" applyNumberFormat="1" applyFont="1" applyFill="1" applyBorder="1" applyAlignment="1" applyProtection="1">
      <alignment wrapText="1"/>
      <protection locked="0"/>
    </xf>
    <xf numFmtId="1" fontId="8" fillId="0" borderId="355" xfId="0" applyNumberFormat="1" applyFont="1" applyBorder="1" applyAlignment="1">
      <alignment horizontal="left" vertical="center" wrapText="1"/>
    </xf>
    <xf numFmtId="1" fontId="8" fillId="0" borderId="356" xfId="2" applyNumberFormat="1" applyFont="1" applyFill="1" applyBorder="1" applyAlignment="1">
      <alignment horizontal="right" wrapText="1"/>
    </xf>
    <xf numFmtId="1" fontId="8" fillId="0" borderId="357" xfId="2" applyNumberFormat="1" applyFont="1" applyFill="1" applyBorder="1" applyAlignment="1">
      <alignment horizontal="right" wrapText="1"/>
    </xf>
    <xf numFmtId="1" fontId="8" fillId="0" borderId="358" xfId="2" applyNumberFormat="1" applyFont="1" applyFill="1" applyBorder="1" applyAlignment="1">
      <alignment horizontal="right" wrapText="1"/>
    </xf>
    <xf numFmtId="1" fontId="8" fillId="0" borderId="359" xfId="2" applyNumberFormat="1" applyFont="1" applyFill="1" applyBorder="1" applyAlignment="1">
      <alignment horizontal="right" wrapText="1"/>
    </xf>
    <xf numFmtId="1" fontId="8" fillId="4" borderId="360" xfId="0" applyNumberFormat="1" applyFont="1" applyFill="1" applyBorder="1" applyAlignment="1">
      <alignment horizontal="right" wrapText="1"/>
    </xf>
    <xf numFmtId="1" fontId="8" fillId="11" borderId="360" xfId="0" applyNumberFormat="1" applyFont="1" applyFill="1" applyBorder="1" applyAlignment="1">
      <alignment wrapText="1"/>
    </xf>
    <xf numFmtId="1" fontId="8" fillId="11" borderId="361" xfId="0" applyNumberFormat="1" applyFont="1" applyFill="1" applyBorder="1" applyAlignment="1">
      <alignment wrapText="1"/>
    </xf>
    <xf numFmtId="1" fontId="8" fillId="0" borderId="362" xfId="0" applyNumberFormat="1" applyFont="1" applyBorder="1" applyAlignment="1">
      <alignment horizontal="left" vertical="center" wrapText="1"/>
    </xf>
    <xf numFmtId="1" fontId="8" fillId="6" borderId="363" xfId="0" applyNumberFormat="1" applyFont="1" applyFill="1" applyBorder="1" applyAlignment="1" applyProtection="1">
      <alignment wrapText="1"/>
      <protection locked="0"/>
    </xf>
    <xf numFmtId="1" fontId="8" fillId="4" borderId="364" xfId="0" applyNumberFormat="1" applyFont="1" applyFill="1" applyBorder="1" applyAlignment="1">
      <alignment horizontal="left" vertical="center" wrapText="1"/>
    </xf>
    <xf numFmtId="1" fontId="8" fillId="0" borderId="365" xfId="0" applyNumberFormat="1" applyFont="1" applyBorder="1" applyAlignment="1">
      <alignment horizontal="right" wrapText="1"/>
    </xf>
    <xf numFmtId="1" fontId="8" fillId="0" borderId="366" xfId="3" applyNumberFormat="1" applyFont="1" applyFill="1" applyBorder="1" applyAlignment="1">
      <alignment horizontal="right" wrapText="1"/>
    </xf>
    <xf numFmtId="1" fontId="8" fillId="0" borderId="367" xfId="3" applyNumberFormat="1" applyFont="1" applyFill="1" applyBorder="1" applyAlignment="1">
      <alignment horizontal="right" wrapText="1"/>
    </xf>
    <xf numFmtId="1" fontId="8" fillId="3" borderId="368" xfId="3" applyNumberFormat="1" applyFont="1" applyBorder="1" applyAlignment="1" applyProtection="1">
      <alignment wrapText="1"/>
      <protection locked="0"/>
    </xf>
    <xf numFmtId="1" fontId="8" fillId="3" borderId="369" xfId="3" applyNumberFormat="1" applyFont="1" applyBorder="1" applyAlignment="1" applyProtection="1">
      <alignment wrapText="1"/>
      <protection locked="0"/>
    </xf>
    <xf numFmtId="1" fontId="8" fillId="3" borderId="370" xfId="3" applyNumberFormat="1" applyFont="1" applyBorder="1" applyAlignment="1" applyProtection="1">
      <alignment wrapText="1"/>
      <protection locked="0"/>
    </xf>
    <xf numFmtId="1" fontId="8" fillId="3" borderId="367" xfId="3" applyNumberFormat="1" applyFont="1" applyBorder="1" applyAlignment="1" applyProtection="1">
      <alignment wrapText="1"/>
      <protection locked="0"/>
    </xf>
    <xf numFmtId="1" fontId="8" fillId="3" borderId="371" xfId="3" applyNumberFormat="1" applyFont="1" applyBorder="1" applyAlignment="1" applyProtection="1">
      <alignment wrapText="1"/>
      <protection locked="0"/>
    </xf>
    <xf numFmtId="1" fontId="8" fillId="3" borderId="372" xfId="3" applyNumberFormat="1" applyFont="1" applyBorder="1" applyAlignment="1" applyProtection="1">
      <alignment wrapText="1"/>
      <protection locked="0"/>
    </xf>
    <xf numFmtId="1" fontId="8" fillId="3" borderId="373" xfId="3" applyNumberFormat="1" applyFont="1" applyBorder="1" applyAlignment="1" applyProtection="1">
      <alignment wrapText="1"/>
      <protection locked="0"/>
    </xf>
    <xf numFmtId="1" fontId="8" fillId="0" borderId="374" xfId="3" applyNumberFormat="1" applyFont="1" applyFill="1" applyBorder="1" applyAlignment="1">
      <alignment horizontal="right" wrapText="1"/>
    </xf>
    <xf numFmtId="1" fontId="8" fillId="0" borderId="375" xfId="3" applyNumberFormat="1" applyFont="1" applyFill="1" applyBorder="1" applyAlignment="1">
      <alignment horizontal="right" wrapText="1"/>
    </xf>
    <xf numFmtId="1" fontId="8" fillId="3" borderId="376" xfId="3" applyNumberFormat="1" applyFont="1" applyBorder="1" applyAlignment="1" applyProtection="1">
      <alignment wrapText="1"/>
      <protection locked="0"/>
    </xf>
    <xf numFmtId="1" fontId="8" fillId="3" borderId="377" xfId="3" applyNumberFormat="1" applyFont="1" applyBorder="1" applyAlignment="1" applyProtection="1">
      <alignment wrapText="1"/>
      <protection locked="0"/>
    </xf>
    <xf numFmtId="1" fontId="8" fillId="3" borderId="378" xfId="3" applyNumberFormat="1" applyFont="1" applyBorder="1" applyAlignment="1" applyProtection="1">
      <alignment wrapText="1"/>
      <protection locked="0"/>
    </xf>
    <xf numFmtId="1" fontId="8" fillId="3" borderId="375" xfId="3" applyNumberFormat="1" applyFont="1" applyBorder="1" applyAlignment="1" applyProtection="1">
      <alignment wrapText="1"/>
      <protection locked="0"/>
    </xf>
    <xf numFmtId="1" fontId="8" fillId="3" borderId="379" xfId="3" applyNumberFormat="1" applyFont="1" applyBorder="1" applyAlignment="1" applyProtection="1">
      <alignment wrapText="1"/>
      <protection locked="0"/>
    </xf>
    <xf numFmtId="1" fontId="8" fillId="3" borderId="380" xfId="3" applyNumberFormat="1" applyFont="1" applyBorder="1" applyAlignment="1" applyProtection="1">
      <alignment wrapText="1"/>
      <protection locked="0"/>
    </xf>
    <xf numFmtId="1" fontId="8" fillId="3" borderId="381" xfId="3" applyNumberFormat="1" applyFont="1" applyBorder="1" applyAlignment="1" applyProtection="1">
      <alignment wrapText="1"/>
      <protection locked="0"/>
    </xf>
    <xf numFmtId="1" fontId="8" fillId="3" borderId="382" xfId="3" applyNumberFormat="1" applyFont="1" applyBorder="1" applyAlignment="1" applyProtection="1">
      <alignment wrapText="1"/>
      <protection locked="0"/>
    </xf>
    <xf numFmtId="1" fontId="8" fillId="3" borderId="383" xfId="3" applyNumberFormat="1" applyFont="1" applyBorder="1" applyAlignment="1" applyProtection="1">
      <alignment wrapText="1"/>
      <protection locked="0"/>
    </xf>
    <xf numFmtId="1" fontId="8" fillId="3" borderId="384" xfId="3" applyNumberFormat="1" applyFont="1" applyBorder="1" applyAlignment="1" applyProtection="1">
      <alignment wrapText="1"/>
      <protection locked="0"/>
    </xf>
    <xf numFmtId="1" fontId="8" fillId="6" borderId="385" xfId="0" applyNumberFormat="1" applyFont="1" applyFill="1" applyBorder="1" applyAlignment="1" applyProtection="1">
      <alignment wrapText="1"/>
      <protection locked="0"/>
    </xf>
    <xf numFmtId="1" fontId="8" fillId="6" borderId="386" xfId="0" applyNumberFormat="1" applyFont="1" applyFill="1" applyBorder="1" applyAlignment="1" applyProtection="1">
      <alignment wrapText="1"/>
      <protection locked="0"/>
    </xf>
    <xf numFmtId="1" fontId="8" fillId="6" borderId="387" xfId="0" applyNumberFormat="1" applyFont="1" applyFill="1" applyBorder="1" applyAlignment="1" applyProtection="1">
      <alignment wrapText="1"/>
      <protection locked="0"/>
    </xf>
    <xf numFmtId="1" fontId="8" fillId="6" borderId="388" xfId="0" applyNumberFormat="1" applyFont="1" applyFill="1" applyBorder="1" applyAlignment="1" applyProtection="1">
      <alignment wrapText="1"/>
      <protection locked="0"/>
    </xf>
    <xf numFmtId="1" fontId="8" fillId="0" borderId="389" xfId="3" applyNumberFormat="1" applyFont="1" applyFill="1" applyBorder="1" applyAlignment="1">
      <alignment horizontal="right" wrapText="1"/>
    </xf>
    <xf numFmtId="1" fontId="8" fillId="0" borderId="390" xfId="3" applyNumberFormat="1" applyFont="1" applyFill="1" applyBorder="1" applyAlignment="1">
      <alignment horizontal="right" wrapText="1"/>
    </xf>
    <xf numFmtId="1" fontId="8" fillId="3" borderId="391" xfId="3" applyNumberFormat="1" applyFont="1" applyBorder="1" applyAlignment="1" applyProtection="1">
      <alignment wrapText="1"/>
      <protection locked="0"/>
    </xf>
    <xf numFmtId="1" fontId="8" fillId="3" borderId="392" xfId="3" applyNumberFormat="1" applyFont="1" applyBorder="1" applyAlignment="1" applyProtection="1">
      <alignment wrapText="1"/>
      <protection locked="0"/>
    </xf>
    <xf numFmtId="1" fontId="8" fillId="3" borderId="393" xfId="3" applyNumberFormat="1" applyFont="1" applyBorder="1" applyAlignment="1" applyProtection="1">
      <alignment wrapText="1"/>
      <protection locked="0"/>
    </xf>
    <xf numFmtId="1" fontId="8" fillId="3" borderId="394" xfId="3" applyNumberFormat="1" applyFont="1" applyBorder="1" applyAlignment="1" applyProtection="1">
      <alignment wrapText="1"/>
      <protection locked="0"/>
    </xf>
    <xf numFmtId="1" fontId="8" fillId="0" borderId="395" xfId="0" applyNumberFormat="1" applyFont="1" applyBorder="1" applyAlignment="1">
      <alignment horizontal="center" vertical="center"/>
    </xf>
    <xf numFmtId="1" fontId="8" fillId="5" borderId="395" xfId="0" applyNumberFormat="1" applyFont="1" applyFill="1" applyBorder="1" applyAlignment="1">
      <alignment horizontal="center" vertical="center" wrapText="1"/>
    </xf>
    <xf numFmtId="1" fontId="8" fillId="0" borderId="396" xfId="0" applyNumberFormat="1" applyFont="1" applyBorder="1" applyAlignment="1">
      <alignment horizontal="center" vertical="center" wrapText="1"/>
    </xf>
    <xf numFmtId="1" fontId="8" fillId="0" borderId="397" xfId="0" applyNumberFormat="1" applyFont="1" applyBorder="1" applyAlignment="1">
      <alignment horizontal="center" vertical="center" wrapText="1"/>
    </xf>
    <xf numFmtId="1" fontId="8" fillId="0" borderId="398" xfId="0" applyNumberFormat="1" applyFont="1" applyBorder="1" applyAlignment="1">
      <alignment horizontal="center" vertical="center" wrapText="1"/>
    </xf>
    <xf numFmtId="1" fontId="8" fillId="0" borderId="399" xfId="0" applyNumberFormat="1" applyFont="1" applyBorder="1" applyAlignment="1">
      <alignment horizontal="center" vertical="center" wrapText="1"/>
    </xf>
    <xf numFmtId="1" fontId="8" fillId="0" borderId="362" xfId="0" applyNumberFormat="1" applyFont="1" applyBorder="1" applyAlignment="1">
      <alignment horizontal="center" vertical="center" wrapText="1"/>
    </xf>
    <xf numFmtId="1" fontId="8" fillId="4" borderId="397" xfId="0" applyNumberFormat="1" applyFont="1" applyFill="1" applyBorder="1" applyAlignment="1">
      <alignment horizontal="center" vertical="center"/>
    </xf>
    <xf numFmtId="1" fontId="8" fillId="4" borderId="400" xfId="0" applyNumberFormat="1" applyFont="1" applyFill="1" applyBorder="1" applyAlignment="1">
      <alignment horizontal="center" vertical="center"/>
    </xf>
    <xf numFmtId="1" fontId="8" fillId="0" borderId="400" xfId="0" applyNumberFormat="1" applyFont="1" applyBorder="1" applyAlignment="1">
      <alignment horizontal="center" vertical="center" wrapText="1"/>
    </xf>
    <xf numFmtId="1" fontId="8" fillId="0" borderId="400" xfId="0" applyNumberFormat="1" applyFont="1" applyBorder="1" applyAlignment="1">
      <alignment horizontal="center" vertical="center"/>
    </xf>
    <xf numFmtId="1" fontId="8" fillId="0" borderId="401" xfId="0" applyNumberFormat="1" applyFont="1" applyBorder="1" applyAlignment="1">
      <alignment horizontal="center" vertical="center"/>
    </xf>
    <xf numFmtId="1" fontId="8" fillId="0" borderId="402" xfId="0" applyNumberFormat="1" applyFont="1" applyBorder="1" applyAlignment="1">
      <alignment horizontal="center" vertical="center" wrapText="1"/>
    </xf>
    <xf numFmtId="1" fontId="8" fillId="0" borderId="400" xfId="0" applyNumberFormat="1" applyFont="1" applyBorder="1" applyAlignment="1">
      <alignment horizontal="center" vertical="center" wrapText="1"/>
    </xf>
    <xf numFmtId="1" fontId="8" fillId="0" borderId="401" xfId="0" applyNumberFormat="1" applyFont="1" applyBorder="1" applyAlignment="1">
      <alignment horizontal="center" vertical="center" wrapText="1"/>
    </xf>
    <xf numFmtId="1" fontId="8" fillId="0" borderId="403" xfId="0" applyNumberFormat="1" applyFont="1" applyBorder="1" applyAlignment="1">
      <alignment horizontal="center" vertical="center" wrapText="1"/>
    </xf>
    <xf numFmtId="1" fontId="8" fillId="0" borderId="404" xfId="0" applyNumberFormat="1" applyFont="1" applyBorder="1" applyAlignment="1">
      <alignment horizontal="left" vertical="center" wrapText="1"/>
    </xf>
    <xf numFmtId="1" fontId="8" fillId="0" borderId="405" xfId="0" applyNumberFormat="1" applyFont="1" applyBorder="1" applyAlignment="1">
      <alignment horizontal="left" vertical="center" wrapText="1"/>
    </xf>
    <xf numFmtId="1" fontId="8" fillId="0" borderId="406" xfId="0" applyNumberFormat="1" applyFont="1" applyBorder="1" applyAlignment="1">
      <alignment horizontal="left" vertical="center" wrapText="1"/>
    </xf>
    <xf numFmtId="1" fontId="8" fillId="0" borderId="406" xfId="0" applyNumberFormat="1" applyFont="1" applyBorder="1"/>
    <xf numFmtId="1" fontId="8" fillId="0" borderId="364" xfId="0" applyNumberFormat="1" applyFont="1" applyBorder="1"/>
    <xf numFmtId="1" fontId="8" fillId="6" borderId="363" xfId="0" applyNumberFormat="1" applyFont="1" applyFill="1" applyBorder="1" applyProtection="1">
      <protection locked="0"/>
    </xf>
    <xf numFmtId="1" fontId="8" fillId="0" borderId="400" xfId="0" applyNumberFormat="1" applyFont="1" applyBorder="1" applyAlignment="1" applyProtection="1">
      <alignment horizontal="center" vertical="center" wrapText="1"/>
      <protection hidden="1"/>
    </xf>
    <xf numFmtId="1" fontId="8" fillId="0" borderId="407" xfId="0" applyNumberFormat="1" applyFont="1" applyBorder="1" applyAlignment="1" applyProtection="1">
      <alignment horizontal="center" vertical="center" wrapText="1"/>
      <protection hidden="1"/>
    </xf>
    <xf numFmtId="1" fontId="8" fillId="0" borderId="404" xfId="0" applyNumberFormat="1" applyFont="1" applyBorder="1" applyAlignment="1" applyProtection="1">
      <alignment horizontal="left" vertical="center" wrapText="1"/>
      <protection hidden="1"/>
    </xf>
    <xf numFmtId="1" fontId="8" fillId="0" borderId="406" xfId="0" applyNumberFormat="1" applyFont="1" applyBorder="1" applyAlignment="1" applyProtection="1">
      <alignment horizontal="left" vertical="center" wrapText="1"/>
      <protection hidden="1"/>
    </xf>
    <xf numFmtId="1" fontId="8" fillId="6" borderId="364" xfId="0" applyNumberFormat="1" applyFont="1" applyFill="1" applyBorder="1" applyProtection="1">
      <protection locked="0"/>
    </xf>
    <xf numFmtId="1" fontId="8" fillId="4" borderId="396" xfId="0" applyNumberFormat="1" applyFont="1" applyFill="1" applyBorder="1" applyAlignment="1">
      <alignment horizontal="center" vertical="center"/>
    </xf>
    <xf numFmtId="1" fontId="8" fillId="0" borderId="398" xfId="0" applyNumberFormat="1" applyFont="1" applyBorder="1" applyAlignment="1">
      <alignment horizontal="center" vertical="center"/>
    </xf>
    <xf numFmtId="1" fontId="8" fillId="0" borderId="402" xfId="0" applyNumberFormat="1" applyFont="1" applyBorder="1" applyAlignment="1">
      <alignment horizontal="center" vertical="center"/>
    </xf>
    <xf numFmtId="1" fontId="8" fillId="0" borderId="398" xfId="0" applyNumberFormat="1" applyFont="1" applyBorder="1" applyAlignment="1">
      <alignment horizontal="center" vertical="center" wrapText="1"/>
    </xf>
    <xf numFmtId="1" fontId="8" fillId="0" borderId="408" xfId="0" applyNumberFormat="1" applyFont="1" applyBorder="1"/>
    <xf numFmtId="1" fontId="8" fillId="0" borderId="405" xfId="0" applyNumberFormat="1" applyFont="1" applyBorder="1"/>
    <xf numFmtId="1" fontId="8" fillId="0" borderId="406" xfId="0" applyNumberFormat="1" applyFont="1" applyBorder="1"/>
    <xf numFmtId="1" fontId="8" fillId="0" borderId="365" xfId="0" applyNumberFormat="1" applyFont="1" applyBorder="1"/>
    <xf numFmtId="1" fontId="8" fillId="0" borderId="363" xfId="0" applyNumberFormat="1" applyFont="1" applyBorder="1"/>
    <xf numFmtId="1" fontId="8" fillId="6" borderId="365" xfId="0" applyNumberFormat="1" applyFont="1" applyFill="1" applyBorder="1" applyProtection="1">
      <protection locked="0"/>
    </xf>
    <xf numFmtId="1" fontId="7" fillId="4" borderId="397" xfId="0" applyNumberFormat="1" applyFont="1" applyFill="1" applyBorder="1" applyAlignment="1">
      <alignment vertical="top"/>
    </xf>
    <xf numFmtId="1" fontId="8" fillId="0" borderId="407" xfId="0" applyNumberFormat="1" applyFont="1" applyBorder="1" applyAlignment="1">
      <alignment horizontal="center" vertical="center" wrapText="1"/>
    </xf>
    <xf numFmtId="1" fontId="8" fillId="0" borderId="397" xfId="0" applyNumberFormat="1" applyFont="1" applyBorder="1" applyAlignment="1">
      <alignment horizontal="center" vertical="center"/>
    </xf>
    <xf numFmtId="1" fontId="8" fillId="4" borderId="362" xfId="0" applyNumberFormat="1" applyFont="1" applyFill="1" applyBorder="1" applyAlignment="1">
      <alignment horizontal="center" vertical="center" wrapText="1"/>
    </xf>
    <xf numFmtId="1" fontId="8" fillId="0" borderId="409" xfId="0" applyNumberFormat="1" applyFont="1" applyBorder="1" applyAlignment="1">
      <alignment horizontal="center" vertical="center" wrapText="1"/>
    </xf>
    <xf numFmtId="1" fontId="8" fillId="0" borderId="397" xfId="0" applyNumberFormat="1" applyFont="1" applyBorder="1" applyAlignment="1">
      <alignment horizontal="center" vertical="center" wrapText="1"/>
    </xf>
    <xf numFmtId="1" fontId="8" fillId="0" borderId="365" xfId="0" applyNumberFormat="1" applyFont="1" applyBorder="1" applyAlignment="1">
      <alignment horizontal="left" vertical="center" wrapText="1"/>
    </xf>
    <xf numFmtId="1" fontId="8" fillId="6" borderId="406" xfId="0" applyNumberFormat="1" applyFont="1" applyFill="1" applyBorder="1" applyProtection="1">
      <protection locked="0"/>
    </xf>
    <xf numFmtId="1" fontId="8" fillId="6" borderId="408" xfId="0" applyNumberFormat="1" applyFont="1" applyFill="1" applyBorder="1" applyProtection="1">
      <protection locked="0"/>
    </xf>
    <xf numFmtId="1" fontId="8" fillId="0" borderId="401" xfId="0" applyNumberFormat="1" applyFont="1" applyBorder="1"/>
    <xf numFmtId="1" fontId="8" fillId="0" borderId="402" xfId="0" applyNumberFormat="1" applyFont="1" applyBorder="1"/>
    <xf numFmtId="1" fontId="8" fillId="0" borderId="400" xfId="0" applyNumberFormat="1" applyFont="1" applyBorder="1"/>
    <xf numFmtId="1" fontId="8" fillId="0" borderId="397" xfId="0" applyNumberFormat="1" applyFont="1" applyBorder="1"/>
    <xf numFmtId="1" fontId="8" fillId="0" borderId="398" xfId="0" applyNumberFormat="1" applyFont="1" applyBorder="1"/>
    <xf numFmtId="1" fontId="8" fillId="0" borderId="407" xfId="0" applyNumberFormat="1" applyFont="1" applyBorder="1"/>
    <xf numFmtId="1" fontId="8" fillId="0" borderId="396" xfId="0" applyNumberFormat="1" applyFont="1" applyBorder="1" applyAlignment="1">
      <alignment horizontal="center" vertical="center"/>
    </xf>
    <xf numFmtId="1" fontId="8" fillId="0" borderId="410" xfId="0" applyNumberFormat="1" applyFont="1" applyBorder="1" applyAlignment="1">
      <alignment horizontal="center" vertical="center"/>
    </xf>
    <xf numFmtId="1" fontId="8" fillId="0" borderId="400" xfId="0" applyNumberFormat="1" applyFont="1" applyBorder="1" applyAlignment="1">
      <alignment horizontal="center" vertical="center"/>
    </xf>
    <xf numFmtId="1" fontId="8" fillId="0" borderId="396" xfId="0" applyNumberFormat="1" applyFont="1" applyBorder="1" applyAlignment="1">
      <alignment horizontal="center" vertical="center" wrapText="1"/>
    </xf>
    <xf numFmtId="1" fontId="8" fillId="4" borderId="404" xfId="0" applyNumberFormat="1" applyFont="1" applyFill="1" applyBorder="1" applyAlignment="1">
      <alignment horizontal="left" vertical="center" wrapText="1"/>
    </xf>
    <xf numFmtId="1" fontId="8" fillId="4" borderId="405" xfId="0" applyNumberFormat="1" applyFont="1" applyFill="1" applyBorder="1" applyAlignment="1">
      <alignment horizontal="left" vertical="center" wrapText="1"/>
    </xf>
    <xf numFmtId="1" fontId="8" fillId="4" borderId="406" xfId="0" applyNumberFormat="1" applyFont="1" applyFill="1" applyBorder="1" applyAlignment="1">
      <alignment horizontal="left" vertical="center" wrapText="1"/>
    </xf>
    <xf numFmtId="1" fontId="8" fillId="0" borderId="365" xfId="0" applyNumberFormat="1" applyFont="1" applyBorder="1" applyAlignment="1">
      <alignment horizontal="right" vertical="center" wrapText="1"/>
    </xf>
    <xf numFmtId="1" fontId="8" fillId="0" borderId="406" xfId="0" applyNumberFormat="1" applyFont="1" applyBorder="1" applyAlignment="1">
      <alignment horizontal="right" vertical="center" wrapText="1"/>
    </xf>
    <xf numFmtId="1" fontId="8" fillId="6" borderId="36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36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0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0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1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06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401" xfId="0" applyNumberFormat="1" applyFont="1" applyBorder="1" applyAlignment="1">
      <alignment horizontal="right" vertical="center" wrapText="1"/>
    </xf>
    <xf numFmtId="1" fontId="8" fillId="0" borderId="410" xfId="0" applyNumberFormat="1" applyFont="1" applyBorder="1" applyAlignment="1">
      <alignment horizontal="right" vertical="center" wrapText="1"/>
    </xf>
    <xf numFmtId="1" fontId="8" fillId="0" borderId="400" xfId="0" applyNumberFormat="1" applyFont="1" applyBorder="1" applyAlignment="1">
      <alignment horizontal="right" vertical="center" wrapText="1"/>
    </xf>
    <xf numFmtId="1" fontId="8" fillId="0" borderId="396" xfId="0" applyNumberFormat="1" applyFont="1" applyBorder="1" applyAlignment="1">
      <alignment horizontal="right"/>
    </xf>
    <xf numFmtId="1" fontId="8" fillId="0" borderId="397" xfId="0" applyNumberFormat="1" applyFont="1" applyBorder="1" applyAlignment="1">
      <alignment horizontal="right"/>
    </xf>
    <xf numFmtId="1" fontId="8" fillId="0" borderId="400" xfId="0" applyNumberFormat="1" applyFont="1" applyBorder="1" applyAlignment="1">
      <alignment horizontal="right"/>
    </xf>
    <xf numFmtId="1" fontId="8" fillId="0" borderId="402" xfId="0" applyNumberFormat="1" applyFont="1" applyBorder="1" applyAlignment="1">
      <alignment horizontal="right" vertical="center" wrapText="1"/>
    </xf>
    <xf numFmtId="1" fontId="8" fillId="0" borderId="412" xfId="0" applyNumberFormat="1" applyFont="1" applyBorder="1" applyAlignment="1">
      <alignment horizontal="right" vertical="center" wrapText="1"/>
    </xf>
    <xf numFmtId="1" fontId="8" fillId="0" borderId="407" xfId="0" applyNumberFormat="1" applyFont="1" applyBorder="1" applyAlignment="1">
      <alignment horizontal="right" vertical="center" wrapText="1"/>
    </xf>
    <xf numFmtId="1" fontId="8" fillId="0" borderId="396" xfId="0" applyNumberFormat="1" applyFont="1" applyBorder="1" applyAlignment="1">
      <alignment horizontal="left" vertical="center" wrapText="1"/>
    </xf>
    <xf numFmtId="1" fontId="8" fillId="0" borderId="397" xfId="0" applyNumberFormat="1" applyFont="1" applyBorder="1" applyAlignment="1">
      <alignment horizontal="left" vertical="center" wrapText="1"/>
    </xf>
    <xf numFmtId="1" fontId="8" fillId="0" borderId="400" xfId="0" applyNumberFormat="1" applyFont="1" applyBorder="1" applyAlignment="1">
      <alignment horizontal="left" vertical="center" wrapText="1"/>
    </xf>
    <xf numFmtId="1" fontId="8" fillId="6" borderId="40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0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397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1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39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0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1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1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07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364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413" xfId="0" applyNumberFormat="1" applyFont="1" applyBorder="1" applyAlignment="1">
      <alignment horizontal="right" vertical="center" wrapText="1"/>
    </xf>
    <xf numFmtId="0" fontId="4" fillId="10" borderId="365" xfId="0" applyFont="1" applyFill="1" applyBorder="1" applyAlignment="1">
      <alignment horizontal="right"/>
    </xf>
    <xf numFmtId="0" fontId="4" fillId="10" borderId="363" xfId="0" applyFont="1" applyFill="1" applyBorder="1" applyAlignment="1">
      <alignment horizontal="right"/>
    </xf>
    <xf numFmtId="1" fontId="8" fillId="6" borderId="409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37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362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407" xfId="0" applyNumberFormat="1" applyFont="1" applyBorder="1" applyAlignment="1">
      <alignment horizontal="center" vertical="center" wrapText="1"/>
    </xf>
    <xf numFmtId="1" fontId="8" fillId="0" borderId="396" xfId="0" applyNumberFormat="1" applyFont="1" applyBorder="1" applyAlignment="1">
      <alignment horizontal="right" vertical="center" wrapText="1"/>
    </xf>
    <xf numFmtId="1" fontId="8" fillId="0" borderId="397" xfId="0" applyNumberFormat="1" applyFont="1" applyBorder="1" applyAlignment="1">
      <alignment horizontal="right" vertical="center" wrapText="1"/>
    </xf>
    <xf numFmtId="1" fontId="8" fillId="0" borderId="400" xfId="0" applyNumberFormat="1" applyFont="1" applyBorder="1" applyAlignment="1">
      <alignment horizontal="right" vertical="center" wrapText="1"/>
    </xf>
    <xf numFmtId="1" fontId="8" fillId="0" borderId="414" xfId="0" applyNumberFormat="1" applyFont="1" applyBorder="1" applyAlignment="1">
      <alignment horizontal="right" vertical="center" wrapText="1"/>
    </xf>
    <xf numFmtId="1" fontId="8" fillId="0" borderId="362" xfId="0" applyNumberFormat="1" applyFont="1" applyBorder="1" applyAlignment="1">
      <alignment horizontal="center" vertical="center"/>
    </xf>
    <xf numFmtId="1" fontId="8" fillId="0" borderId="362" xfId="0" applyNumberFormat="1" applyFont="1" applyBorder="1" applyAlignment="1">
      <alignment horizontal="center" vertical="center" wrapText="1"/>
    </xf>
    <xf numFmtId="1" fontId="8" fillId="12" borderId="407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364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364" xfId="0" applyNumberFormat="1" applyFont="1" applyFill="1" applyBorder="1" applyAlignment="1" applyProtection="1">
      <alignment horizontal="right" vertical="center"/>
      <protection locked="0"/>
    </xf>
    <xf numFmtId="1" fontId="8" fillId="12" borderId="364" xfId="0" applyNumberFormat="1" applyFont="1" applyFill="1" applyBorder="1" applyAlignment="1" applyProtection="1">
      <alignment horizontal="right" vertical="top" wrapText="1"/>
      <protection locked="0"/>
    </xf>
    <xf numFmtId="1" fontId="8" fillId="0" borderId="407" xfId="0" applyNumberFormat="1" applyFont="1" applyBorder="1" applyAlignment="1">
      <alignment horizontal="center" vertical="center"/>
    </xf>
    <xf numFmtId="1" fontId="8" fillId="0" borderId="413" xfId="0" applyNumberFormat="1" applyFont="1" applyBorder="1" applyAlignment="1">
      <alignment horizontal="center" vertical="center"/>
    </xf>
    <xf numFmtId="1" fontId="8" fillId="0" borderId="404" xfId="0" applyNumberFormat="1" applyFont="1" applyBorder="1" applyAlignment="1">
      <alignment horizontal="left"/>
    </xf>
    <xf numFmtId="1" fontId="8" fillId="0" borderId="406" xfId="0" applyNumberFormat="1" applyFont="1" applyBorder="1" applyAlignment="1">
      <alignment horizontal="left"/>
    </xf>
    <xf numFmtId="1" fontId="8" fillId="0" borderId="362" xfId="0" applyNumberFormat="1" applyFont="1" applyBorder="1" applyAlignment="1">
      <alignment horizontal="center" vertical="center"/>
    </xf>
    <xf numFmtId="1" fontId="8" fillId="5" borderId="407" xfId="0" applyNumberFormat="1" applyFont="1" applyFill="1" applyBorder="1" applyAlignment="1">
      <alignment horizontal="center" vertical="center" wrapText="1"/>
    </xf>
    <xf numFmtId="1" fontId="8" fillId="5" borderId="362" xfId="0" applyNumberFormat="1" applyFont="1" applyFill="1" applyBorder="1" applyAlignment="1">
      <alignment horizontal="center" vertical="center" wrapText="1"/>
    </xf>
    <xf numFmtId="1" fontId="8" fillId="0" borderId="364" xfId="0" applyNumberFormat="1" applyFont="1" applyBorder="1" applyAlignment="1">
      <alignment horizontal="left" vertical="center" wrapText="1"/>
    </xf>
    <xf numFmtId="1" fontId="8" fillId="0" borderId="401" xfId="0" applyNumberFormat="1" applyFont="1" applyBorder="1" applyAlignment="1">
      <alignment horizontal="right" wrapText="1"/>
    </xf>
    <xf numFmtId="1" fontId="8" fillId="0" borderId="413" xfId="0" applyNumberFormat="1" applyFont="1" applyBorder="1"/>
    <xf numFmtId="1" fontId="8" fillId="0" borderId="400" xfId="0" applyNumberFormat="1" applyFont="1" applyBorder="1" applyAlignment="1">
      <alignment horizontal="right" wrapText="1"/>
    </xf>
    <xf numFmtId="1" fontId="8" fillId="0" borderId="397" xfId="0" applyNumberFormat="1" applyFont="1" applyBorder="1" applyAlignment="1">
      <alignment horizontal="right" wrapText="1"/>
    </xf>
    <xf numFmtId="1" fontId="8" fillId="0" borderId="396" xfId="0" applyNumberFormat="1" applyFont="1" applyBorder="1" applyAlignment="1">
      <alignment horizontal="right"/>
    </xf>
    <xf numFmtId="1" fontId="8" fillId="0" borderId="400" xfId="0" applyNumberFormat="1" applyFont="1" applyBorder="1" applyAlignment="1">
      <alignment horizontal="right"/>
    </xf>
    <xf numFmtId="1" fontId="8" fillId="0" borderId="397" xfId="0" applyNumberFormat="1" applyFont="1" applyBorder="1" applyAlignment="1">
      <alignment horizontal="right"/>
    </xf>
    <xf numFmtId="1" fontId="8" fillId="0" borderId="398" xfId="0" applyNumberFormat="1" applyFont="1" applyBorder="1" applyAlignment="1">
      <alignment horizontal="right"/>
    </xf>
    <xf numFmtId="1" fontId="8" fillId="0" borderId="414" xfId="0" applyNumberFormat="1" applyFont="1" applyBorder="1" applyAlignment="1">
      <alignment horizontal="right"/>
    </xf>
    <xf numFmtId="1" fontId="8" fillId="0" borderId="407" xfId="0" applyNumberFormat="1" applyFont="1" applyBorder="1" applyAlignment="1">
      <alignment horizontal="right"/>
    </xf>
    <xf numFmtId="1" fontId="8" fillId="4" borderId="407" xfId="0" applyNumberFormat="1" applyFont="1" applyFill="1" applyBorder="1" applyAlignment="1">
      <alignment horizontal="center" vertical="center" wrapText="1"/>
    </xf>
    <xf numFmtId="1" fontId="8" fillId="5" borderId="404" xfId="0" applyNumberFormat="1" applyFont="1" applyFill="1" applyBorder="1" applyAlignment="1">
      <alignment horizontal="left" vertical="center" wrapText="1"/>
    </xf>
    <xf numFmtId="1" fontId="8" fillId="5" borderId="405" xfId="0" applyNumberFormat="1" applyFont="1" applyFill="1" applyBorder="1" applyAlignment="1">
      <alignment horizontal="left" vertical="center" wrapText="1"/>
    </xf>
    <xf numFmtId="1" fontId="8" fillId="5" borderId="406" xfId="0" applyNumberFormat="1" applyFont="1" applyFill="1" applyBorder="1" applyAlignment="1">
      <alignment horizontal="left" vertical="center" wrapText="1"/>
    </xf>
    <xf numFmtId="1" fontId="8" fillId="0" borderId="402" xfId="0" applyNumberFormat="1" applyFont="1" applyBorder="1" applyAlignment="1">
      <alignment horizontal="right" wrapText="1"/>
    </xf>
    <xf numFmtId="1" fontId="8" fillId="0" borderId="401" xfId="0" applyNumberFormat="1" applyFont="1" applyBorder="1" applyAlignment="1">
      <alignment horizontal="right"/>
    </xf>
    <xf numFmtId="1" fontId="8" fillId="0" borderId="402" xfId="0" applyNumberFormat="1" applyFont="1" applyBorder="1" applyAlignment="1">
      <alignment horizontal="right"/>
    </xf>
    <xf numFmtId="1" fontId="8" fillId="4" borderId="407" xfId="0" applyNumberFormat="1" applyFont="1" applyFill="1" applyBorder="1" applyAlignment="1">
      <alignment horizontal="right"/>
    </xf>
    <xf numFmtId="1" fontId="8" fillId="0" borderId="396" xfId="1" applyNumberFormat="1" applyFont="1" applyFill="1" applyBorder="1" applyAlignment="1">
      <alignment horizontal="center" vertical="center" wrapText="1"/>
    </xf>
    <xf numFmtId="1" fontId="8" fillId="0" borderId="400" xfId="1" applyNumberFormat="1" applyFont="1" applyFill="1" applyBorder="1" applyAlignment="1">
      <alignment horizontal="center" vertical="center"/>
    </xf>
    <xf numFmtId="1" fontId="8" fillId="4" borderId="404" xfId="0" applyNumberFormat="1" applyFont="1" applyFill="1" applyBorder="1" applyAlignment="1">
      <alignment horizontal="left" vertical="center"/>
    </xf>
    <xf numFmtId="1" fontId="8" fillId="4" borderId="406" xfId="0" applyNumberFormat="1" applyFont="1" applyFill="1" applyBorder="1" applyAlignment="1">
      <alignment horizontal="left" vertical="center"/>
    </xf>
    <xf numFmtId="1" fontId="8" fillId="4" borderId="365" xfId="0" applyNumberFormat="1" applyFont="1" applyFill="1" applyBorder="1" applyAlignment="1">
      <alignment horizontal="right" wrapText="1"/>
    </xf>
    <xf numFmtId="1" fontId="8" fillId="4" borderId="406" xfId="0" applyNumberFormat="1" applyFont="1" applyFill="1" applyBorder="1" applyAlignment="1">
      <alignment horizontal="right"/>
    </xf>
    <xf numFmtId="1" fontId="8" fillId="9" borderId="363" xfId="0" applyNumberFormat="1" applyFont="1" applyFill="1" applyBorder="1"/>
    <xf numFmtId="1" fontId="8" fillId="11" borderId="365" xfId="0" applyNumberFormat="1" applyFont="1" applyFill="1" applyBorder="1"/>
    <xf numFmtId="1" fontId="8" fillId="6" borderId="411" xfId="0" applyNumberFormat="1" applyFont="1" applyFill="1" applyBorder="1" applyProtection="1">
      <protection locked="0"/>
    </xf>
    <xf numFmtId="1" fontId="8" fillId="11" borderId="364" xfId="0" applyNumberFormat="1" applyFont="1" applyFill="1" applyBorder="1"/>
    <xf numFmtId="1" fontId="8" fillId="4" borderId="400" xfId="0" applyNumberFormat="1" applyFont="1" applyFill="1" applyBorder="1" applyAlignment="1">
      <alignment horizontal="right"/>
    </xf>
    <xf numFmtId="1" fontId="8" fillId="0" borderId="414" xfId="0" applyNumberFormat="1" applyFont="1" applyBorder="1"/>
    <xf numFmtId="1" fontId="8" fillId="4" borderId="364" xfId="0" applyNumberFormat="1" applyFont="1" applyFill="1" applyBorder="1" applyAlignment="1">
      <alignment vertical="center"/>
    </xf>
    <xf numFmtId="1" fontId="8" fillId="11" borderId="406" xfId="0" applyNumberFormat="1" applyFont="1" applyFill="1" applyBorder="1" applyAlignment="1">
      <alignment horizontal="right" wrapText="1"/>
    </xf>
    <xf numFmtId="1" fontId="8" fillId="11" borderId="406" xfId="0" applyNumberFormat="1" applyFont="1" applyFill="1" applyBorder="1"/>
    <xf numFmtId="1" fontId="8" fillId="15" borderId="362" xfId="0" applyNumberFormat="1" applyFont="1" applyFill="1" applyBorder="1" applyAlignment="1">
      <alignment horizontal="left" vertical="center" wrapText="1"/>
    </xf>
    <xf numFmtId="1" fontId="8" fillId="5" borderId="362" xfId="0" applyNumberFormat="1" applyFont="1" applyFill="1" applyBorder="1" applyAlignment="1">
      <alignment horizontal="left" vertical="center" wrapText="1"/>
    </xf>
    <xf numFmtId="1" fontId="8" fillId="5" borderId="364" xfId="0" applyNumberFormat="1" applyFont="1" applyFill="1" applyBorder="1" applyAlignment="1">
      <alignment horizontal="center" vertical="center"/>
    </xf>
    <xf numFmtId="1" fontId="8" fillId="0" borderId="360" xfId="0" applyNumberFormat="1" applyFont="1" applyBorder="1" applyAlignment="1">
      <alignment horizontal="right" wrapText="1"/>
    </xf>
    <xf numFmtId="1" fontId="8" fillId="5" borderId="360" xfId="0" applyNumberFormat="1" applyFont="1" applyFill="1" applyBorder="1"/>
    <xf numFmtId="1" fontId="8" fillId="5" borderId="361" xfId="0" applyNumberFormat="1" applyFont="1" applyFill="1" applyBorder="1"/>
    <xf numFmtId="1" fontId="8" fillId="5" borderId="401" xfId="0" applyNumberFormat="1" applyFont="1" applyFill="1" applyBorder="1"/>
    <xf numFmtId="1" fontId="8" fillId="5" borderId="403" xfId="0" applyNumberFormat="1" applyFont="1" applyFill="1" applyBorder="1"/>
    <xf numFmtId="1" fontId="8" fillId="5" borderId="364" xfId="0" applyNumberFormat="1" applyFont="1" applyFill="1" applyBorder="1" applyAlignment="1">
      <alignment horizontal="left" vertical="center"/>
    </xf>
    <xf numFmtId="1" fontId="8" fillId="4" borderId="406" xfId="0" applyNumberFormat="1" applyFont="1" applyFill="1" applyBorder="1" applyAlignment="1">
      <alignment horizontal="right" wrapText="1"/>
    </xf>
    <xf numFmtId="1" fontId="8" fillId="6" borderId="405" xfId="0" applyNumberFormat="1" applyFont="1" applyFill="1" applyBorder="1" applyProtection="1">
      <protection locked="0"/>
    </xf>
    <xf numFmtId="1" fontId="8" fillId="0" borderId="364" xfId="0" applyNumberFormat="1" applyFont="1" applyBorder="1" applyAlignment="1">
      <alignment horizontal="left" vertical="center"/>
    </xf>
    <xf numFmtId="1" fontId="8" fillId="11" borderId="363" xfId="0" applyNumberFormat="1" applyFont="1" applyFill="1" applyBorder="1"/>
    <xf numFmtId="1" fontId="8" fillId="11" borderId="408" xfId="0" applyNumberFormat="1" applyFont="1" applyFill="1" applyBorder="1"/>
    <xf numFmtId="1" fontId="8" fillId="4" borderId="401" xfId="0" applyNumberFormat="1" applyFont="1" applyFill="1" applyBorder="1" applyAlignment="1">
      <alignment horizontal="right" wrapText="1"/>
    </xf>
    <xf numFmtId="1" fontId="8" fillId="4" borderId="410" xfId="0" applyNumberFormat="1" applyFont="1" applyFill="1" applyBorder="1" applyAlignment="1">
      <alignment horizontal="right" wrapText="1"/>
    </xf>
    <xf numFmtId="1" fontId="8" fillId="4" borderId="400" xfId="0" applyNumberFormat="1" applyFont="1" applyFill="1" applyBorder="1" applyAlignment="1">
      <alignment horizontal="right" wrapText="1"/>
    </xf>
    <xf numFmtId="1" fontId="8" fillId="6" borderId="401" xfId="0" applyNumberFormat="1" applyFont="1" applyFill="1" applyBorder="1" applyProtection="1">
      <protection locked="0"/>
    </xf>
    <xf numFmtId="1" fontId="8" fillId="6" borderId="400" xfId="0" applyNumberFormat="1" applyFont="1" applyFill="1" applyBorder="1" applyProtection="1">
      <protection locked="0"/>
    </xf>
    <xf numFmtId="1" fontId="8" fillId="9" borderId="365" xfId="0" applyNumberFormat="1" applyFont="1" applyFill="1" applyBorder="1"/>
    <xf numFmtId="1" fontId="8" fillId="6" borderId="414" xfId="0" applyNumberFormat="1" applyFont="1" applyFill="1" applyBorder="1" applyProtection="1">
      <protection locked="0"/>
    </xf>
    <xf numFmtId="1" fontId="8" fillId="6" borderId="413" xfId="0" applyNumberFormat="1" applyFont="1" applyFill="1" applyBorder="1" applyProtection="1">
      <protection locked="0"/>
    </xf>
    <xf numFmtId="1" fontId="8" fillId="6" borderId="407" xfId="0" applyNumberFormat="1" applyFont="1" applyFill="1" applyBorder="1" applyProtection="1">
      <protection locked="0"/>
    </xf>
    <xf numFmtId="1" fontId="8" fillId="6" borderId="360" xfId="0" applyNumberFormat="1" applyFont="1" applyFill="1" applyBorder="1" applyProtection="1">
      <protection locked="0"/>
    </xf>
    <xf numFmtId="1" fontId="8" fillId="6" borderId="403" xfId="0" applyNumberFormat="1" applyFont="1" applyFill="1" applyBorder="1" applyProtection="1">
      <protection locked="0"/>
    </xf>
    <xf numFmtId="1" fontId="8" fillId="6" borderId="361" xfId="0" applyNumberFormat="1" applyFont="1" applyFill="1" applyBorder="1" applyProtection="1">
      <protection locked="0"/>
    </xf>
    <xf numFmtId="1" fontId="9" fillId="15" borderId="362" xfId="0" applyNumberFormat="1" applyFont="1" applyFill="1" applyBorder="1" applyAlignment="1">
      <alignment horizontal="left" vertical="center" wrapText="1"/>
    </xf>
    <xf numFmtId="1" fontId="9" fillId="0" borderId="362" xfId="0" applyNumberFormat="1" applyFont="1" applyBorder="1" applyAlignment="1">
      <alignment horizontal="left" vertical="center" wrapText="1"/>
    </xf>
    <xf numFmtId="1" fontId="8" fillId="0" borderId="364" xfId="0" applyNumberFormat="1" applyFont="1" applyBorder="1" applyAlignment="1">
      <alignment wrapText="1"/>
    </xf>
    <xf numFmtId="1" fontId="8" fillId="0" borderId="364" xfId="0" applyNumberFormat="1" applyFont="1" applyBorder="1" applyAlignment="1">
      <alignment vertical="center" wrapText="1"/>
    </xf>
    <xf numFmtId="1" fontId="8" fillId="9" borderId="364" xfId="0" applyNumberFormat="1" applyFont="1" applyFill="1" applyBorder="1"/>
    <xf numFmtId="1" fontId="8" fillId="4" borderId="399" xfId="0" applyNumberFormat="1" applyFont="1" applyFill="1" applyBorder="1" applyAlignment="1">
      <alignment horizontal="center" vertical="center" wrapText="1"/>
    </xf>
    <xf numFmtId="1" fontId="8" fillId="4" borderId="403" xfId="0" applyNumberFormat="1" applyFont="1" applyFill="1" applyBorder="1" applyAlignment="1">
      <alignment horizontal="center" vertical="center" wrapText="1"/>
    </xf>
    <xf numFmtId="1" fontId="8" fillId="9" borderId="406" xfId="0" applyNumberFormat="1" applyFont="1" applyFill="1" applyBorder="1"/>
    <xf numFmtId="1" fontId="8" fillId="11" borderId="405" xfId="0" applyNumberFormat="1" applyFont="1" applyFill="1" applyBorder="1"/>
    <xf numFmtId="1" fontId="7" fillId="0" borderId="415" xfId="0" applyNumberFormat="1" applyFont="1" applyBorder="1"/>
    <xf numFmtId="1" fontId="8" fillId="0" borderId="416" xfId="0" applyNumberFormat="1" applyFont="1" applyBorder="1" applyAlignment="1">
      <alignment horizontal="left" vertical="center" wrapText="1"/>
    </xf>
    <xf numFmtId="1" fontId="8" fillId="0" borderId="417" xfId="0" applyNumberFormat="1" applyFont="1" applyBorder="1" applyAlignment="1">
      <alignment horizontal="left" vertical="center" wrapText="1"/>
    </xf>
    <xf numFmtId="1" fontId="8" fillId="0" borderId="416" xfId="0" applyNumberFormat="1" applyFont="1" applyBorder="1" applyAlignment="1">
      <alignment horizontal="right" wrapText="1"/>
    </xf>
    <xf numFmtId="1" fontId="8" fillId="0" borderId="418" xfId="0" applyNumberFormat="1" applyFont="1" applyBorder="1"/>
    <xf numFmtId="1" fontId="8" fillId="0" borderId="419" xfId="0" applyNumberFormat="1" applyFont="1" applyBorder="1"/>
    <xf numFmtId="1" fontId="8" fillId="6" borderId="420" xfId="0" applyNumberFormat="1" applyFont="1" applyFill="1" applyBorder="1" applyProtection="1">
      <protection locked="0"/>
    </xf>
    <xf numFmtId="1" fontId="8" fillId="6" borderId="354" xfId="0" applyNumberFormat="1" applyFont="1" applyFill="1" applyBorder="1" applyProtection="1">
      <protection locked="0"/>
    </xf>
    <xf numFmtId="1" fontId="8" fillId="0" borderId="181" xfId="0" applyNumberFormat="1" applyFont="1" applyBorder="1" applyAlignment="1">
      <alignment horizontal="center" vertical="center" wrapText="1"/>
    </xf>
    <xf numFmtId="1" fontId="8" fillId="5" borderId="181" xfId="0" applyNumberFormat="1" applyFont="1" applyFill="1" applyBorder="1" applyAlignment="1">
      <alignment horizontal="center" vertical="center" wrapText="1"/>
    </xf>
    <xf numFmtId="1" fontId="8" fillId="0" borderId="421" xfId="0" applyNumberFormat="1" applyFont="1" applyBorder="1" applyAlignment="1">
      <alignment horizontal="center" vertical="center" wrapText="1"/>
    </xf>
    <xf numFmtId="1" fontId="8" fillId="0" borderId="361" xfId="0" applyNumberFormat="1" applyFont="1" applyBorder="1" applyAlignment="1">
      <alignment horizontal="center" vertical="center" wrapText="1"/>
    </xf>
    <xf numFmtId="1" fontId="8" fillId="0" borderId="360" xfId="0" applyNumberFormat="1" applyFont="1" applyBorder="1" applyAlignment="1">
      <alignment horizontal="center" vertical="center" wrapText="1"/>
    </xf>
    <xf numFmtId="1" fontId="8" fillId="5" borderId="361" xfId="0" applyNumberFormat="1" applyFont="1" applyFill="1" applyBorder="1" applyAlignment="1">
      <alignment horizontal="center" vertical="center" wrapText="1"/>
    </xf>
    <xf numFmtId="1" fontId="8" fillId="4" borderId="422" xfId="0" applyNumberFormat="1" applyFont="1" applyFill="1" applyBorder="1" applyAlignment="1">
      <alignment horizontal="center" vertical="center" wrapText="1"/>
    </xf>
    <xf numFmtId="1" fontId="8" fillId="0" borderId="423" xfId="0" applyNumberFormat="1" applyFont="1" applyBorder="1" applyAlignment="1">
      <alignment horizontal="left" vertical="center" wrapText="1"/>
    </xf>
    <xf numFmtId="1" fontId="8" fillId="0" borderId="424" xfId="0" applyNumberFormat="1" applyFont="1" applyBorder="1" applyAlignment="1">
      <alignment horizontal="left" wrapText="1"/>
    </xf>
    <xf numFmtId="1" fontId="8" fillId="0" borderId="418" xfId="0" applyNumberFormat="1" applyFont="1" applyBorder="1" applyAlignment="1">
      <alignment horizontal="left" wrapText="1"/>
    </xf>
    <xf numFmtId="1" fontId="8" fillId="4" borderId="416" xfId="0" applyNumberFormat="1" applyFont="1" applyFill="1" applyBorder="1" applyAlignment="1">
      <alignment horizontal="right" vertical="center" wrapText="1"/>
    </xf>
    <xf numFmtId="1" fontId="8" fillId="0" borderId="418" xfId="0" applyNumberFormat="1" applyFont="1" applyBorder="1" applyAlignment="1">
      <alignment horizontal="right" vertical="center" wrapText="1"/>
    </xf>
    <xf numFmtId="1" fontId="8" fillId="6" borderId="416" xfId="0" applyNumberFormat="1" applyFont="1" applyFill="1" applyBorder="1" applyAlignment="1" applyProtection="1">
      <alignment wrapText="1"/>
      <protection locked="0"/>
    </xf>
    <xf numFmtId="1" fontId="8" fillId="6" borderId="418" xfId="0" applyNumberFormat="1" applyFont="1" applyFill="1" applyBorder="1" applyAlignment="1" applyProtection="1">
      <alignment wrapText="1"/>
      <protection locked="0"/>
    </xf>
    <xf numFmtId="1" fontId="8" fillId="6" borderId="420" xfId="0" applyNumberFormat="1" applyFont="1" applyFill="1" applyBorder="1" applyAlignment="1" applyProtection="1">
      <alignment wrapText="1"/>
      <protection locked="0"/>
    </xf>
    <xf numFmtId="1" fontId="8" fillId="6" borderId="417" xfId="0" applyNumberFormat="1" applyFont="1" applyFill="1" applyBorder="1" applyAlignment="1" applyProtection="1">
      <alignment wrapText="1"/>
      <protection locked="0"/>
    </xf>
    <xf numFmtId="1" fontId="8" fillId="4" borderId="416" xfId="0" applyNumberFormat="1" applyFont="1" applyFill="1" applyBorder="1" applyAlignment="1">
      <alignment horizontal="right" wrapText="1"/>
    </xf>
    <xf numFmtId="1" fontId="8" fillId="0" borderId="354" xfId="0" applyNumberFormat="1" applyFont="1" applyBorder="1" applyAlignment="1">
      <alignment horizontal="right" wrapText="1"/>
    </xf>
    <xf numFmtId="1" fontId="8" fillId="9" borderId="417" xfId="0" applyNumberFormat="1" applyFont="1" applyFill="1" applyBorder="1" applyAlignment="1">
      <alignment wrapText="1"/>
    </xf>
    <xf numFmtId="1" fontId="8" fillId="9" borderId="420" xfId="0" applyNumberFormat="1" applyFont="1" applyFill="1" applyBorder="1" applyAlignment="1">
      <alignment wrapText="1"/>
    </xf>
    <xf numFmtId="1" fontId="8" fillId="11" borderId="420" xfId="0" applyNumberFormat="1" applyFont="1" applyFill="1" applyBorder="1" applyAlignment="1">
      <alignment wrapText="1"/>
    </xf>
    <xf numFmtId="1" fontId="8" fillId="11" borderId="417" xfId="0" applyNumberFormat="1" applyFont="1" applyFill="1" applyBorder="1" applyAlignment="1">
      <alignment wrapText="1"/>
    </xf>
    <xf numFmtId="1" fontId="8" fillId="0" borderId="422" xfId="0" applyNumberFormat="1" applyFont="1" applyBorder="1" applyAlignment="1">
      <alignment horizontal="right" wrapText="1"/>
    </xf>
    <xf numFmtId="1" fontId="8" fillId="11" borderId="421" xfId="0" applyNumberFormat="1" applyFont="1" applyFill="1" applyBorder="1" applyAlignment="1">
      <alignment wrapText="1"/>
    </xf>
    <xf numFmtId="1" fontId="8" fillId="11" borderId="425" xfId="0" applyNumberFormat="1" applyFont="1" applyFill="1" applyBorder="1" applyAlignment="1">
      <alignment wrapText="1"/>
    </xf>
    <xf numFmtId="1" fontId="8" fillId="6" borderId="422" xfId="0" applyNumberFormat="1" applyFont="1" applyFill="1" applyBorder="1" applyAlignment="1" applyProtection="1">
      <alignment wrapText="1"/>
      <protection locked="0"/>
    </xf>
    <xf numFmtId="1" fontId="8" fillId="6" borderId="361" xfId="0" applyNumberFormat="1" applyFont="1" applyFill="1" applyBorder="1" applyAlignment="1" applyProtection="1">
      <alignment wrapText="1"/>
      <protection locked="0"/>
    </xf>
    <xf numFmtId="1" fontId="8" fillId="9" borderId="416" xfId="0" applyNumberFormat="1" applyFont="1" applyFill="1" applyBorder="1" applyAlignment="1">
      <alignment wrapText="1"/>
    </xf>
    <xf numFmtId="1" fontId="8" fillId="9" borderId="354" xfId="0" applyNumberFormat="1" applyFont="1" applyFill="1" applyBorder="1" applyAlignment="1">
      <alignment wrapText="1"/>
    </xf>
    <xf numFmtId="1" fontId="8" fillId="11" borderId="416" xfId="0" applyNumberFormat="1" applyFont="1" applyFill="1" applyBorder="1" applyAlignment="1">
      <alignment wrapText="1"/>
    </xf>
    <xf numFmtId="1" fontId="8" fillId="11" borderId="354" xfId="0" applyNumberFormat="1" applyFont="1" applyFill="1" applyBorder="1" applyAlignment="1">
      <alignment wrapText="1"/>
    </xf>
    <xf numFmtId="1" fontId="8" fillId="0" borderId="426" xfId="2" applyNumberFormat="1" applyFont="1" applyFill="1" applyBorder="1" applyAlignment="1">
      <alignment horizontal="right" wrapText="1"/>
    </xf>
    <xf numFmtId="1" fontId="8" fillId="0" borderId="427" xfId="2" applyNumberFormat="1" applyFont="1" applyFill="1" applyBorder="1" applyAlignment="1">
      <alignment horizontal="right" wrapText="1"/>
    </xf>
    <xf numFmtId="1" fontId="8" fillId="0" borderId="428" xfId="2" applyNumberFormat="1" applyFont="1" applyFill="1" applyBorder="1" applyAlignment="1">
      <alignment horizontal="right" wrapText="1"/>
    </xf>
    <xf numFmtId="1" fontId="8" fillId="0" borderId="429" xfId="2" applyNumberFormat="1" applyFont="1" applyFill="1" applyBorder="1" applyAlignment="1">
      <alignment horizontal="right" wrapText="1"/>
    </xf>
    <xf numFmtId="1" fontId="8" fillId="0" borderId="430" xfId="2" applyNumberFormat="1" applyFont="1" applyFill="1" applyBorder="1" applyAlignment="1">
      <alignment horizontal="right" wrapText="1"/>
    </xf>
    <xf numFmtId="1" fontId="8" fillId="0" borderId="431" xfId="2" applyNumberFormat="1" applyFont="1" applyFill="1" applyBorder="1" applyAlignment="1">
      <alignment horizontal="right" wrapText="1"/>
    </xf>
    <xf numFmtId="1" fontId="8" fillId="6" borderId="432" xfId="0" applyNumberFormat="1" applyFont="1" applyFill="1" applyBorder="1" applyAlignment="1" applyProtection="1">
      <alignment wrapText="1"/>
      <protection locked="0"/>
    </xf>
    <xf numFmtId="1" fontId="8" fillId="0" borderId="433" xfId="2" applyNumberFormat="1" applyFont="1" applyFill="1" applyBorder="1" applyAlignment="1">
      <alignment horizontal="right" wrapText="1"/>
    </xf>
    <xf numFmtId="1" fontId="8" fillId="0" borderId="434" xfId="2" applyNumberFormat="1" applyFont="1" applyFill="1" applyBorder="1" applyAlignment="1">
      <alignment horizontal="right" wrapText="1"/>
    </xf>
    <xf numFmtId="1" fontId="8" fillId="4" borderId="435" xfId="0" applyNumberFormat="1" applyFont="1" applyFill="1" applyBorder="1" applyAlignment="1">
      <alignment horizontal="right" wrapText="1"/>
    </xf>
    <xf numFmtId="1" fontId="8" fillId="11" borderId="435" xfId="0" applyNumberFormat="1" applyFont="1" applyFill="1" applyBorder="1" applyAlignment="1">
      <alignment wrapText="1"/>
    </xf>
    <xf numFmtId="1" fontId="8" fillId="11" borderId="436" xfId="0" applyNumberFormat="1" applyFont="1" applyFill="1" applyBorder="1" applyAlignment="1">
      <alignment wrapText="1"/>
    </xf>
    <xf numFmtId="1" fontId="8" fillId="4" borderId="423" xfId="0" applyNumberFormat="1" applyFont="1" applyFill="1" applyBorder="1" applyAlignment="1">
      <alignment horizontal="left" vertical="center" wrapText="1"/>
    </xf>
    <xf numFmtId="1" fontId="8" fillId="0" borderId="437" xfId="3" applyNumberFormat="1" applyFont="1" applyFill="1" applyBorder="1" applyAlignment="1">
      <alignment horizontal="right" wrapText="1"/>
    </xf>
    <xf numFmtId="1" fontId="8" fillId="0" borderId="438" xfId="3" applyNumberFormat="1" applyFont="1" applyFill="1" applyBorder="1" applyAlignment="1">
      <alignment horizontal="right" wrapText="1"/>
    </xf>
    <xf numFmtId="1" fontId="8" fillId="3" borderId="439" xfId="3" applyNumberFormat="1" applyFont="1" applyBorder="1" applyAlignment="1" applyProtection="1">
      <alignment wrapText="1"/>
      <protection locked="0"/>
    </xf>
    <xf numFmtId="1" fontId="8" fillId="3" borderId="440" xfId="3" applyNumberFormat="1" applyFont="1" applyBorder="1" applyAlignment="1" applyProtection="1">
      <alignment wrapText="1"/>
      <protection locked="0"/>
    </xf>
    <xf numFmtId="1" fontId="8" fillId="3" borderId="441" xfId="3" applyNumberFormat="1" applyFont="1" applyBorder="1" applyAlignment="1" applyProtection="1">
      <alignment wrapText="1"/>
      <protection locked="0"/>
    </xf>
    <xf numFmtId="1" fontId="8" fillId="3" borderId="438" xfId="3" applyNumberFormat="1" applyFont="1" applyBorder="1" applyAlignment="1" applyProtection="1">
      <alignment wrapText="1"/>
      <protection locked="0"/>
    </xf>
    <xf numFmtId="1" fontId="8" fillId="3" borderId="442" xfId="3" applyNumberFormat="1" applyFont="1" applyBorder="1" applyAlignment="1" applyProtection="1">
      <alignment wrapText="1"/>
      <protection locked="0"/>
    </xf>
    <xf numFmtId="1" fontId="8" fillId="3" borderId="443" xfId="3" applyNumberFormat="1" applyFont="1" applyBorder="1" applyAlignment="1" applyProtection="1">
      <alignment wrapText="1"/>
      <protection locked="0"/>
    </xf>
    <xf numFmtId="1" fontId="8" fillId="3" borderId="444" xfId="3" applyNumberFormat="1" applyFont="1" applyBorder="1" applyAlignment="1" applyProtection="1">
      <alignment wrapText="1"/>
      <protection locked="0"/>
    </xf>
    <xf numFmtId="1" fontId="8" fillId="0" borderId="445" xfId="3" applyNumberFormat="1" applyFont="1" applyFill="1" applyBorder="1" applyAlignment="1">
      <alignment horizontal="right" wrapText="1"/>
    </xf>
    <xf numFmtId="1" fontId="8" fillId="0" borderId="446" xfId="3" applyNumberFormat="1" applyFont="1" applyFill="1" applyBorder="1" applyAlignment="1">
      <alignment horizontal="right" wrapText="1"/>
    </xf>
    <xf numFmtId="1" fontId="8" fillId="3" borderId="447" xfId="3" applyNumberFormat="1" applyFont="1" applyBorder="1" applyAlignment="1" applyProtection="1">
      <alignment wrapText="1"/>
      <protection locked="0"/>
    </xf>
    <xf numFmtId="1" fontId="8" fillId="3" borderId="448" xfId="3" applyNumberFormat="1" applyFont="1" applyBorder="1" applyAlignment="1" applyProtection="1">
      <alignment wrapText="1"/>
      <protection locked="0"/>
    </xf>
    <xf numFmtId="1" fontId="8" fillId="3" borderId="449" xfId="3" applyNumberFormat="1" applyFont="1" applyBorder="1" applyAlignment="1" applyProtection="1">
      <alignment wrapText="1"/>
      <protection locked="0"/>
    </xf>
    <xf numFmtId="1" fontId="8" fillId="3" borderId="446" xfId="3" applyNumberFormat="1" applyFont="1" applyBorder="1" applyAlignment="1" applyProtection="1">
      <alignment wrapText="1"/>
      <protection locked="0"/>
    </xf>
    <xf numFmtId="1" fontId="8" fillId="3" borderId="450" xfId="3" applyNumberFormat="1" applyFont="1" applyBorder="1" applyAlignment="1" applyProtection="1">
      <alignment wrapText="1"/>
      <protection locked="0"/>
    </xf>
    <xf numFmtId="1" fontId="8" fillId="3" borderId="451" xfId="3" applyNumberFormat="1" applyFont="1" applyBorder="1" applyAlignment="1" applyProtection="1">
      <alignment wrapText="1"/>
      <protection locked="0"/>
    </xf>
    <xf numFmtId="1" fontId="8" fillId="3" borderId="452" xfId="3" applyNumberFormat="1" applyFont="1" applyBorder="1" applyAlignment="1" applyProtection="1">
      <alignment wrapText="1"/>
      <protection locked="0"/>
    </xf>
    <xf numFmtId="1" fontId="8" fillId="3" borderId="453" xfId="3" applyNumberFormat="1" applyFont="1" applyBorder="1" applyAlignment="1" applyProtection="1">
      <alignment wrapText="1"/>
      <protection locked="0"/>
    </xf>
    <xf numFmtId="1" fontId="8" fillId="3" borderId="454" xfId="3" applyNumberFormat="1" applyFont="1" applyBorder="1" applyAlignment="1" applyProtection="1">
      <alignment wrapText="1"/>
      <protection locked="0"/>
    </xf>
    <xf numFmtId="1" fontId="8" fillId="3" borderId="455" xfId="3" applyNumberFormat="1" applyFont="1" applyBorder="1" applyAlignment="1" applyProtection="1">
      <alignment wrapText="1"/>
      <protection locked="0"/>
    </xf>
    <xf numFmtId="1" fontId="8" fillId="6" borderId="456" xfId="0" applyNumberFormat="1" applyFont="1" applyFill="1" applyBorder="1" applyAlignment="1" applyProtection="1">
      <alignment wrapText="1"/>
      <protection locked="0"/>
    </xf>
    <xf numFmtId="1" fontId="8" fillId="6" borderId="457" xfId="0" applyNumberFormat="1" applyFont="1" applyFill="1" applyBorder="1" applyAlignment="1" applyProtection="1">
      <alignment wrapText="1"/>
      <protection locked="0"/>
    </xf>
    <xf numFmtId="1" fontId="8" fillId="6" borderId="458" xfId="0" applyNumberFormat="1" applyFont="1" applyFill="1" applyBorder="1" applyAlignment="1" applyProtection="1">
      <alignment wrapText="1"/>
      <protection locked="0"/>
    </xf>
    <xf numFmtId="1" fontId="8" fillId="6" borderId="459" xfId="0" applyNumberFormat="1" applyFont="1" applyFill="1" applyBorder="1" applyAlignment="1" applyProtection="1">
      <alignment wrapText="1"/>
      <protection locked="0"/>
    </xf>
    <xf numFmtId="1" fontId="8" fillId="0" borderId="460" xfId="3" applyNumberFormat="1" applyFont="1" applyFill="1" applyBorder="1" applyAlignment="1">
      <alignment horizontal="right" wrapText="1"/>
    </xf>
    <xf numFmtId="1" fontId="8" fillId="0" borderId="461" xfId="3" applyNumberFormat="1" applyFont="1" applyFill="1" applyBorder="1" applyAlignment="1">
      <alignment horizontal="right" wrapText="1"/>
    </xf>
    <xf numFmtId="1" fontId="8" fillId="3" borderId="462" xfId="3" applyNumberFormat="1" applyFont="1" applyBorder="1" applyAlignment="1" applyProtection="1">
      <alignment wrapText="1"/>
      <protection locked="0"/>
    </xf>
    <xf numFmtId="1" fontId="8" fillId="3" borderId="463" xfId="3" applyNumberFormat="1" applyFont="1" applyBorder="1" applyAlignment="1" applyProtection="1">
      <alignment wrapText="1"/>
      <protection locked="0"/>
    </xf>
    <xf numFmtId="1" fontId="8" fillId="3" borderId="464" xfId="3" applyNumberFormat="1" applyFont="1" applyBorder="1" applyAlignment="1" applyProtection="1">
      <alignment wrapText="1"/>
      <protection locked="0"/>
    </xf>
    <xf numFmtId="1" fontId="8" fillId="3" borderId="465" xfId="3" applyNumberFormat="1" applyFont="1" applyBorder="1" applyAlignment="1" applyProtection="1">
      <alignment wrapText="1"/>
      <protection locked="0"/>
    </xf>
    <xf numFmtId="1" fontId="8" fillId="0" borderId="466" xfId="0" applyNumberFormat="1" applyFont="1" applyBorder="1" applyAlignment="1">
      <alignment horizontal="center" vertical="center"/>
    </xf>
    <xf numFmtId="1" fontId="8" fillId="0" borderId="467" xfId="0" applyNumberFormat="1" applyFont="1" applyBorder="1" applyAlignment="1">
      <alignment horizontal="center" vertical="center"/>
    </xf>
    <xf numFmtId="1" fontId="8" fillId="0" borderId="468" xfId="0" applyNumberFormat="1" applyFont="1" applyBorder="1" applyAlignment="1">
      <alignment horizontal="center" vertical="center"/>
    </xf>
    <xf numFmtId="1" fontId="8" fillId="5" borderId="466" xfId="0" applyNumberFormat="1" applyFont="1" applyFill="1" applyBorder="1" applyAlignment="1">
      <alignment horizontal="center" vertical="center" wrapText="1"/>
    </xf>
    <xf numFmtId="1" fontId="8" fillId="5" borderId="467" xfId="0" applyNumberFormat="1" applyFont="1" applyFill="1" applyBorder="1" applyAlignment="1">
      <alignment horizontal="center" vertical="center" wrapText="1"/>
    </xf>
    <xf numFmtId="1" fontId="8" fillId="5" borderId="468" xfId="0" applyNumberFormat="1" applyFont="1" applyFill="1" applyBorder="1" applyAlignment="1">
      <alignment horizontal="center" vertical="center" wrapText="1"/>
    </xf>
    <xf numFmtId="1" fontId="8" fillId="0" borderId="469" xfId="0" applyNumberFormat="1" applyFont="1" applyBorder="1" applyAlignment="1">
      <alignment horizontal="center" vertical="center" wrapText="1"/>
    </xf>
    <xf numFmtId="1" fontId="8" fillId="0" borderId="470" xfId="0" applyNumberFormat="1" applyFont="1" applyBorder="1" applyAlignment="1">
      <alignment horizontal="center" vertical="center" wrapText="1"/>
    </xf>
    <xf numFmtId="1" fontId="8" fillId="0" borderId="471" xfId="0" applyNumberFormat="1" applyFont="1" applyBorder="1" applyAlignment="1">
      <alignment horizontal="center" vertical="center" wrapText="1"/>
    </xf>
    <xf numFmtId="1" fontId="8" fillId="0" borderId="472" xfId="0" applyNumberFormat="1" applyFont="1" applyBorder="1" applyAlignment="1">
      <alignment horizontal="center" vertical="center" wrapText="1"/>
    </xf>
    <xf numFmtId="1" fontId="8" fillId="0" borderId="473" xfId="0" applyNumberFormat="1" applyFont="1" applyBorder="1" applyAlignment="1">
      <alignment horizontal="center" vertical="center" wrapText="1"/>
    </xf>
    <xf numFmtId="1" fontId="8" fillId="4" borderId="470" xfId="0" applyNumberFormat="1" applyFont="1" applyFill="1" applyBorder="1" applyAlignment="1">
      <alignment horizontal="center" vertical="center"/>
    </xf>
    <xf numFmtId="1" fontId="8" fillId="4" borderId="474" xfId="0" applyNumberFormat="1" applyFont="1" applyFill="1" applyBorder="1" applyAlignment="1">
      <alignment horizontal="center" vertical="center"/>
    </xf>
    <xf numFmtId="1" fontId="8" fillId="0" borderId="474" xfId="0" applyNumberFormat="1" applyFont="1" applyBorder="1" applyAlignment="1">
      <alignment horizontal="center" vertical="center" wrapText="1"/>
    </xf>
    <xf numFmtId="1" fontId="8" fillId="0" borderId="474" xfId="0" applyNumberFormat="1" applyFont="1" applyBorder="1" applyAlignment="1">
      <alignment horizontal="center" vertical="center"/>
    </xf>
    <xf numFmtId="1" fontId="8" fillId="0" borderId="475" xfId="0" applyNumberFormat="1" applyFont="1" applyBorder="1" applyAlignment="1">
      <alignment horizontal="center" vertical="center"/>
    </xf>
    <xf numFmtId="1" fontId="8" fillId="0" borderId="476" xfId="0" applyNumberFormat="1" applyFont="1" applyBorder="1" applyAlignment="1">
      <alignment horizontal="center" vertical="center" wrapText="1"/>
    </xf>
    <xf numFmtId="1" fontId="8" fillId="0" borderId="474" xfId="0" applyNumberFormat="1" applyFont="1" applyBorder="1" applyAlignment="1">
      <alignment horizontal="center" vertical="center" wrapText="1"/>
    </xf>
    <xf numFmtId="1" fontId="8" fillId="0" borderId="475" xfId="0" applyNumberFormat="1" applyFont="1" applyBorder="1" applyAlignment="1">
      <alignment horizontal="center" vertical="center" wrapText="1"/>
    </xf>
    <xf numFmtId="1" fontId="8" fillId="0" borderId="477" xfId="0" applyNumberFormat="1" applyFont="1" applyBorder="1" applyAlignment="1">
      <alignment horizontal="center" vertical="center" wrapText="1"/>
    </xf>
    <xf numFmtId="1" fontId="8" fillId="0" borderId="478" xfId="0" applyNumberFormat="1" applyFont="1" applyBorder="1" applyAlignment="1">
      <alignment horizontal="left" vertical="center" wrapText="1"/>
    </xf>
    <xf numFmtId="1" fontId="8" fillId="0" borderId="479" xfId="0" applyNumberFormat="1" applyFont="1" applyBorder="1" applyAlignment="1">
      <alignment horizontal="left" vertical="center" wrapText="1"/>
    </xf>
    <xf numFmtId="1" fontId="8" fillId="0" borderId="480" xfId="0" applyNumberFormat="1" applyFont="1" applyBorder="1" applyAlignment="1">
      <alignment horizontal="left" vertical="center" wrapText="1"/>
    </xf>
    <xf numFmtId="1" fontId="8" fillId="0" borderId="481" xfId="0" applyNumberFormat="1" applyFont="1" applyBorder="1" applyAlignment="1">
      <alignment horizontal="right" wrapText="1"/>
    </xf>
    <xf numFmtId="1" fontId="8" fillId="0" borderId="480" xfId="0" applyNumberFormat="1" applyFont="1" applyBorder="1"/>
    <xf numFmtId="1" fontId="8" fillId="0" borderId="482" xfId="0" applyNumberFormat="1" applyFont="1" applyBorder="1"/>
    <xf numFmtId="1" fontId="8" fillId="6" borderId="483" xfId="0" applyNumberFormat="1" applyFont="1" applyFill="1" applyBorder="1" applyProtection="1">
      <protection locked="0"/>
    </xf>
    <xf numFmtId="1" fontId="8" fillId="0" borderId="474" xfId="0" applyNumberFormat="1" applyFont="1" applyBorder="1" applyAlignment="1" applyProtection="1">
      <alignment horizontal="center" vertical="center" wrapText="1"/>
      <protection hidden="1"/>
    </xf>
    <xf numFmtId="1" fontId="8" fillId="0" borderId="484" xfId="0" applyNumberFormat="1" applyFont="1" applyBorder="1" applyAlignment="1" applyProtection="1">
      <alignment horizontal="center" vertical="center" wrapText="1"/>
      <protection hidden="1"/>
    </xf>
    <xf numFmtId="1" fontId="8" fillId="0" borderId="478" xfId="0" applyNumberFormat="1" applyFont="1" applyBorder="1" applyAlignment="1" applyProtection="1">
      <alignment horizontal="left" vertical="center" wrapText="1"/>
      <protection hidden="1"/>
    </xf>
    <xf numFmtId="1" fontId="8" fillId="0" borderId="480" xfId="0" applyNumberFormat="1" applyFont="1" applyBorder="1" applyAlignment="1" applyProtection="1">
      <alignment horizontal="left" vertical="center" wrapText="1"/>
      <protection hidden="1"/>
    </xf>
    <xf numFmtId="1" fontId="8" fillId="6" borderId="482" xfId="0" applyNumberFormat="1" applyFont="1" applyFill="1" applyBorder="1" applyProtection="1">
      <protection locked="0"/>
    </xf>
    <xf numFmtId="1" fontId="8" fillId="0" borderId="468" xfId="0" applyNumberFormat="1" applyFont="1" applyBorder="1" applyAlignment="1">
      <alignment horizontal="center" vertical="center" wrapText="1"/>
    </xf>
    <xf numFmtId="1" fontId="8" fillId="4" borderId="469" xfId="0" applyNumberFormat="1" applyFont="1" applyFill="1" applyBorder="1" applyAlignment="1">
      <alignment horizontal="center" vertical="center"/>
    </xf>
    <xf numFmtId="1" fontId="8" fillId="0" borderId="471" xfId="0" applyNumberFormat="1" applyFont="1" applyBorder="1" applyAlignment="1">
      <alignment horizontal="center" vertical="center"/>
    </xf>
    <xf numFmtId="1" fontId="8" fillId="0" borderId="476" xfId="0" applyNumberFormat="1" applyFont="1" applyBorder="1" applyAlignment="1">
      <alignment horizontal="center" vertical="center"/>
    </xf>
    <xf numFmtId="1" fontId="8" fillId="0" borderId="471" xfId="0" applyNumberFormat="1" applyFont="1" applyBorder="1" applyAlignment="1">
      <alignment horizontal="center" vertical="center" wrapText="1"/>
    </xf>
    <xf numFmtId="1" fontId="8" fillId="0" borderId="485" xfId="0" applyNumberFormat="1" applyFont="1" applyBorder="1"/>
    <xf numFmtId="1" fontId="8" fillId="0" borderId="479" xfId="0" applyNumberFormat="1" applyFont="1" applyBorder="1"/>
    <xf numFmtId="1" fontId="8" fillId="0" borderId="480" xfId="0" applyNumberFormat="1" applyFont="1" applyBorder="1"/>
    <xf numFmtId="1" fontId="8" fillId="0" borderId="481" xfId="0" applyNumberFormat="1" applyFont="1" applyBorder="1"/>
    <xf numFmtId="1" fontId="8" fillId="0" borderId="483" xfId="0" applyNumberFormat="1" applyFont="1" applyBorder="1"/>
    <xf numFmtId="1" fontId="8" fillId="6" borderId="481" xfId="0" applyNumberFormat="1" applyFont="1" applyFill="1" applyBorder="1" applyProtection="1">
      <protection locked="0"/>
    </xf>
    <xf numFmtId="1" fontId="7" fillId="4" borderId="470" xfId="0" applyNumberFormat="1" applyFont="1" applyFill="1" applyBorder="1" applyAlignment="1">
      <alignment vertical="top"/>
    </xf>
    <xf numFmtId="1" fontId="8" fillId="4" borderId="466" xfId="0" applyNumberFormat="1" applyFont="1" applyFill="1" applyBorder="1" applyAlignment="1">
      <alignment horizontal="center" vertical="center"/>
    </xf>
    <xf numFmtId="1" fontId="8" fillId="4" borderId="468" xfId="0" applyNumberFormat="1" applyFont="1" applyFill="1" applyBorder="1" applyAlignment="1">
      <alignment horizontal="center" vertical="center"/>
    </xf>
    <xf numFmtId="1" fontId="8" fillId="0" borderId="484" xfId="0" applyNumberFormat="1" applyFont="1" applyBorder="1" applyAlignment="1">
      <alignment horizontal="center" vertical="center" wrapText="1"/>
    </xf>
    <xf numFmtId="1" fontId="8" fillId="0" borderId="470" xfId="0" applyNumberFormat="1" applyFont="1" applyBorder="1" applyAlignment="1">
      <alignment horizontal="center" vertical="center"/>
    </xf>
    <xf numFmtId="1" fontId="8" fillId="4" borderId="473" xfId="0" applyNumberFormat="1" applyFont="1" applyFill="1" applyBorder="1" applyAlignment="1">
      <alignment horizontal="center" vertical="center" wrapText="1"/>
    </xf>
    <xf numFmtId="1" fontId="8" fillId="0" borderId="486" xfId="0" applyNumberFormat="1" applyFont="1" applyBorder="1" applyAlignment="1">
      <alignment horizontal="center" vertical="center" wrapText="1"/>
    </xf>
    <xf numFmtId="1" fontId="8" fillId="0" borderId="468" xfId="0" applyNumberFormat="1" applyFont="1" applyBorder="1" applyAlignment="1">
      <alignment horizontal="center" vertical="center" wrapText="1"/>
    </xf>
    <xf numFmtId="1" fontId="8" fillId="0" borderId="470" xfId="0" applyNumberFormat="1" applyFont="1" applyBorder="1" applyAlignment="1">
      <alignment horizontal="center" vertical="center" wrapText="1"/>
    </xf>
    <xf numFmtId="1" fontId="8" fillId="0" borderId="481" xfId="0" applyNumberFormat="1" applyFont="1" applyBorder="1" applyAlignment="1">
      <alignment horizontal="left" vertical="center" wrapText="1"/>
    </xf>
    <xf numFmtId="1" fontId="8" fillId="6" borderId="480" xfId="0" applyNumberFormat="1" applyFont="1" applyFill="1" applyBorder="1" applyProtection="1">
      <protection locked="0"/>
    </xf>
    <xf numFmtId="1" fontId="8" fillId="6" borderId="485" xfId="0" applyNumberFormat="1" applyFont="1" applyFill="1" applyBorder="1" applyProtection="1">
      <protection locked="0"/>
    </xf>
    <xf numFmtId="1" fontId="8" fillId="0" borderId="475" xfId="0" applyNumberFormat="1" applyFont="1" applyBorder="1"/>
    <xf numFmtId="1" fontId="8" fillId="0" borderId="476" xfId="0" applyNumberFormat="1" applyFont="1" applyBorder="1"/>
    <xf numFmtId="1" fontId="8" fillId="0" borderId="474" xfId="0" applyNumberFormat="1" applyFont="1" applyBorder="1"/>
    <xf numFmtId="1" fontId="8" fillId="0" borderId="470" xfId="0" applyNumberFormat="1" applyFont="1" applyBorder="1"/>
    <xf numFmtId="1" fontId="8" fillId="0" borderId="471" xfId="0" applyNumberFormat="1" applyFont="1" applyBorder="1"/>
    <xf numFmtId="1" fontId="8" fillId="0" borderId="484" xfId="0" applyNumberFormat="1" applyFont="1" applyBorder="1"/>
    <xf numFmtId="1" fontId="8" fillId="0" borderId="466" xfId="0" applyNumberFormat="1" applyFont="1" applyBorder="1" applyAlignment="1">
      <alignment horizontal="center" vertical="center" wrapText="1"/>
    </xf>
    <xf numFmtId="1" fontId="8" fillId="0" borderId="469" xfId="0" applyNumberFormat="1" applyFont="1" applyBorder="1" applyAlignment="1">
      <alignment horizontal="center" vertical="center"/>
    </xf>
    <xf numFmtId="1" fontId="8" fillId="0" borderId="487" xfId="0" applyNumberFormat="1" applyFont="1" applyBorder="1" applyAlignment="1">
      <alignment horizontal="center" vertical="center"/>
    </xf>
    <xf numFmtId="1" fontId="8" fillId="0" borderId="474" xfId="0" applyNumberFormat="1" applyFont="1" applyBorder="1" applyAlignment="1">
      <alignment horizontal="center" vertical="center"/>
    </xf>
    <xf numFmtId="1" fontId="8" fillId="0" borderId="469" xfId="0" applyNumberFormat="1" applyFont="1" applyBorder="1" applyAlignment="1">
      <alignment horizontal="center" vertical="center" wrapText="1"/>
    </xf>
    <xf numFmtId="1" fontId="8" fillId="4" borderId="478" xfId="0" applyNumberFormat="1" applyFont="1" applyFill="1" applyBorder="1" applyAlignment="1">
      <alignment horizontal="left" vertical="center" wrapText="1"/>
    </xf>
    <xf numFmtId="1" fontId="8" fillId="4" borderId="479" xfId="0" applyNumberFormat="1" applyFont="1" applyFill="1" applyBorder="1" applyAlignment="1">
      <alignment horizontal="left" vertical="center" wrapText="1"/>
    </xf>
    <xf numFmtId="1" fontId="8" fillId="4" borderId="480" xfId="0" applyNumberFormat="1" applyFont="1" applyFill="1" applyBorder="1" applyAlignment="1">
      <alignment horizontal="left" vertical="center" wrapText="1"/>
    </xf>
    <xf numFmtId="1" fontId="8" fillId="0" borderId="481" xfId="0" applyNumberFormat="1" applyFont="1" applyBorder="1" applyAlignment="1">
      <alignment horizontal="right" vertical="center" wrapText="1"/>
    </xf>
    <xf numFmtId="1" fontId="8" fillId="0" borderId="480" xfId="0" applyNumberFormat="1" applyFont="1" applyBorder="1" applyAlignment="1">
      <alignment horizontal="right" vertical="center" wrapText="1"/>
    </xf>
    <xf numFmtId="1" fontId="8" fillId="6" borderId="48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8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78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79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88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475" xfId="0" applyNumberFormat="1" applyFont="1" applyBorder="1" applyAlignment="1">
      <alignment horizontal="right" vertical="center" wrapText="1"/>
    </xf>
    <xf numFmtId="1" fontId="8" fillId="0" borderId="487" xfId="0" applyNumberFormat="1" applyFont="1" applyBorder="1" applyAlignment="1">
      <alignment horizontal="right" vertical="center" wrapText="1"/>
    </xf>
    <xf numFmtId="1" fontId="8" fillId="0" borderId="474" xfId="0" applyNumberFormat="1" applyFont="1" applyBorder="1" applyAlignment="1">
      <alignment horizontal="right" vertical="center" wrapText="1"/>
    </xf>
    <xf numFmtId="1" fontId="8" fillId="0" borderId="469" xfId="0" applyNumberFormat="1" applyFont="1" applyBorder="1" applyAlignment="1">
      <alignment horizontal="right"/>
    </xf>
    <xf numFmtId="1" fontId="8" fillId="0" borderId="470" xfId="0" applyNumberFormat="1" applyFont="1" applyBorder="1" applyAlignment="1">
      <alignment horizontal="right"/>
    </xf>
    <xf numFmtId="1" fontId="8" fillId="0" borderId="474" xfId="0" applyNumberFormat="1" applyFont="1" applyBorder="1" applyAlignment="1">
      <alignment horizontal="right"/>
    </xf>
    <xf numFmtId="1" fontId="8" fillId="0" borderId="476" xfId="0" applyNumberFormat="1" applyFont="1" applyBorder="1" applyAlignment="1">
      <alignment horizontal="right" vertical="center" wrapText="1"/>
    </xf>
    <xf numFmtId="1" fontId="8" fillId="0" borderId="489" xfId="0" applyNumberFormat="1" applyFont="1" applyBorder="1" applyAlignment="1">
      <alignment horizontal="right" vertical="center" wrapText="1"/>
    </xf>
    <xf numFmtId="1" fontId="8" fillId="0" borderId="484" xfId="0" applyNumberFormat="1" applyFont="1" applyBorder="1" applyAlignment="1">
      <alignment horizontal="right" vertical="center" wrapText="1"/>
    </xf>
    <xf numFmtId="1" fontId="8" fillId="0" borderId="469" xfId="0" applyNumberFormat="1" applyFont="1" applyBorder="1" applyAlignment="1">
      <alignment horizontal="left" vertical="center" wrapText="1"/>
    </xf>
    <xf numFmtId="1" fontId="8" fillId="0" borderId="470" xfId="0" applyNumberFormat="1" applyFont="1" applyBorder="1" applyAlignment="1">
      <alignment horizontal="left" vertical="center" wrapText="1"/>
    </xf>
    <xf numFmtId="1" fontId="8" fillId="0" borderId="474" xfId="0" applyNumberFormat="1" applyFont="1" applyBorder="1" applyAlignment="1">
      <alignment horizontal="left" vertical="center" wrapText="1"/>
    </xf>
    <xf numFmtId="1" fontId="8" fillId="6" borderId="47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7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7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9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69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7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89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9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84" xfId="0" applyNumberFormat="1" applyFont="1" applyFill="1" applyBorder="1" applyAlignment="1" applyProtection="1">
      <alignment horizontal="right" vertical="center" wrapText="1"/>
      <protection locked="0"/>
    </xf>
    <xf numFmtId="1" fontId="8" fillId="4" borderId="466" xfId="0" applyNumberFormat="1" applyFont="1" applyFill="1" applyBorder="1" applyAlignment="1">
      <alignment horizontal="center" vertical="center" wrapText="1"/>
    </xf>
    <xf numFmtId="1" fontId="8" fillId="4" borderId="468" xfId="0" applyNumberFormat="1" applyFont="1" applyFill="1" applyBorder="1" applyAlignment="1">
      <alignment horizontal="center" vertical="center" wrapText="1"/>
    </xf>
    <xf numFmtId="1" fontId="8" fillId="6" borderId="48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82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490" xfId="0" applyNumberFormat="1" applyFont="1" applyBorder="1" applyAlignment="1">
      <alignment horizontal="right" vertical="center" wrapText="1"/>
    </xf>
    <xf numFmtId="1" fontId="8" fillId="0" borderId="466" xfId="0" applyNumberFormat="1" applyFont="1" applyBorder="1" applyAlignment="1">
      <alignment horizontal="left" vertical="center" wrapText="1"/>
    </xf>
    <xf numFmtId="1" fontId="8" fillId="0" borderId="468" xfId="0" applyNumberFormat="1" applyFont="1" applyBorder="1" applyAlignment="1">
      <alignment horizontal="left" vertical="center" wrapText="1"/>
    </xf>
    <xf numFmtId="0" fontId="4" fillId="10" borderId="481" xfId="0" applyFont="1" applyFill="1" applyBorder="1" applyAlignment="1">
      <alignment horizontal="right"/>
    </xf>
    <xf numFmtId="0" fontId="4" fillId="10" borderId="483" xfId="0" applyFont="1" applyFill="1" applyBorder="1" applyAlignment="1">
      <alignment horizontal="right"/>
    </xf>
    <xf numFmtId="1" fontId="8" fillId="6" borderId="48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9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68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473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484" xfId="0" applyNumberFormat="1" applyFont="1" applyBorder="1" applyAlignment="1">
      <alignment horizontal="center" vertical="center" wrapText="1"/>
    </xf>
    <xf numFmtId="1" fontId="8" fillId="0" borderId="469" xfId="0" applyNumberFormat="1" applyFont="1" applyBorder="1" applyAlignment="1">
      <alignment horizontal="right" vertical="center" wrapText="1"/>
    </xf>
    <xf numFmtId="1" fontId="8" fillId="0" borderId="470" xfId="0" applyNumberFormat="1" applyFont="1" applyBorder="1" applyAlignment="1">
      <alignment horizontal="right" vertical="center" wrapText="1"/>
    </xf>
    <xf numFmtId="1" fontId="8" fillId="0" borderId="474" xfId="0" applyNumberFormat="1" applyFont="1" applyBorder="1" applyAlignment="1">
      <alignment horizontal="right" vertical="center" wrapText="1"/>
    </xf>
    <xf numFmtId="1" fontId="8" fillId="0" borderId="491" xfId="0" applyNumberFormat="1" applyFont="1" applyBorder="1" applyAlignment="1">
      <alignment horizontal="right" vertical="center" wrapText="1"/>
    </xf>
    <xf numFmtId="1" fontId="8" fillId="0" borderId="473" xfId="0" applyNumberFormat="1" applyFont="1" applyBorder="1" applyAlignment="1">
      <alignment horizontal="center" vertical="center"/>
    </xf>
    <xf numFmtId="1" fontId="8" fillId="0" borderId="473" xfId="0" applyNumberFormat="1" applyFont="1" applyBorder="1" applyAlignment="1">
      <alignment horizontal="center" vertical="center" wrapText="1"/>
    </xf>
    <xf numFmtId="1" fontId="8" fillId="12" borderId="484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482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482" xfId="0" applyNumberFormat="1" applyFont="1" applyFill="1" applyBorder="1" applyAlignment="1" applyProtection="1">
      <alignment horizontal="right" vertical="center"/>
      <protection locked="0"/>
    </xf>
    <xf numFmtId="1" fontId="8" fillId="12" borderId="482" xfId="0" applyNumberFormat="1" applyFont="1" applyFill="1" applyBorder="1" applyAlignment="1" applyProtection="1">
      <alignment horizontal="right" vertical="top" wrapText="1"/>
      <protection locked="0"/>
    </xf>
    <xf numFmtId="1" fontId="8" fillId="0" borderId="484" xfId="0" applyNumberFormat="1" applyFont="1" applyBorder="1" applyAlignment="1">
      <alignment horizontal="center" vertical="center"/>
    </xf>
    <xf numFmtId="1" fontId="8" fillId="0" borderId="490" xfId="0" applyNumberFormat="1" applyFont="1" applyBorder="1" applyAlignment="1">
      <alignment horizontal="center" vertical="center"/>
    </xf>
    <xf numFmtId="1" fontId="8" fillId="0" borderId="473" xfId="0" applyNumberFormat="1" applyFont="1" applyBorder="1" applyAlignment="1">
      <alignment horizontal="left" vertical="center" wrapText="1"/>
    </xf>
    <xf numFmtId="1" fontId="8" fillId="0" borderId="478" xfId="0" applyNumberFormat="1" applyFont="1" applyBorder="1" applyAlignment="1">
      <alignment horizontal="left"/>
    </xf>
    <xf numFmtId="1" fontId="8" fillId="0" borderId="480" xfId="0" applyNumberFormat="1" applyFont="1" applyBorder="1" applyAlignment="1">
      <alignment horizontal="left"/>
    </xf>
    <xf numFmtId="1" fontId="8" fillId="0" borderId="473" xfId="0" applyNumberFormat="1" applyFont="1" applyBorder="1" applyAlignment="1">
      <alignment horizontal="center" vertical="center"/>
    </xf>
    <xf numFmtId="1" fontId="8" fillId="5" borderId="484" xfId="0" applyNumberFormat="1" applyFont="1" applyFill="1" applyBorder="1" applyAlignment="1">
      <alignment horizontal="center" vertical="center" wrapText="1"/>
    </xf>
    <xf numFmtId="1" fontId="8" fillId="5" borderId="473" xfId="0" applyNumberFormat="1" applyFont="1" applyFill="1" applyBorder="1" applyAlignment="1">
      <alignment horizontal="center" vertical="center" wrapText="1"/>
    </xf>
    <xf numFmtId="1" fontId="8" fillId="0" borderId="482" xfId="0" applyNumberFormat="1" applyFont="1" applyBorder="1" applyAlignment="1">
      <alignment horizontal="left" vertical="center" wrapText="1"/>
    </xf>
    <xf numFmtId="1" fontId="8" fillId="0" borderId="475" xfId="0" applyNumberFormat="1" applyFont="1" applyBorder="1" applyAlignment="1">
      <alignment horizontal="right" wrapText="1"/>
    </xf>
    <xf numFmtId="1" fontId="8" fillId="0" borderId="490" xfId="0" applyNumberFormat="1" applyFont="1" applyBorder="1"/>
    <xf numFmtId="1" fontId="8" fillId="0" borderId="474" xfId="0" applyNumberFormat="1" applyFont="1" applyBorder="1" applyAlignment="1">
      <alignment horizontal="right" wrapText="1"/>
    </xf>
    <xf numFmtId="1" fontId="8" fillId="0" borderId="470" xfId="0" applyNumberFormat="1" applyFont="1" applyBorder="1" applyAlignment="1">
      <alignment horizontal="right" wrapText="1"/>
    </xf>
    <xf numFmtId="1" fontId="8" fillId="0" borderId="469" xfId="0" applyNumberFormat="1" applyFont="1" applyBorder="1" applyAlignment="1">
      <alignment horizontal="right"/>
    </xf>
    <xf numFmtId="1" fontId="8" fillId="0" borderId="474" xfId="0" applyNumberFormat="1" applyFont="1" applyBorder="1" applyAlignment="1">
      <alignment horizontal="right"/>
    </xf>
    <xf numFmtId="1" fontId="8" fillId="0" borderId="470" xfId="0" applyNumberFormat="1" applyFont="1" applyBorder="1" applyAlignment="1">
      <alignment horizontal="right"/>
    </xf>
    <xf numFmtId="1" fontId="8" fillId="0" borderId="471" xfId="0" applyNumberFormat="1" applyFont="1" applyBorder="1" applyAlignment="1">
      <alignment horizontal="right"/>
    </xf>
    <xf numFmtId="1" fontId="8" fillId="0" borderId="491" xfId="0" applyNumberFormat="1" applyFont="1" applyBorder="1" applyAlignment="1">
      <alignment horizontal="right"/>
    </xf>
    <xf numFmtId="1" fontId="8" fillId="0" borderId="484" xfId="0" applyNumberFormat="1" applyFont="1" applyBorder="1" applyAlignment="1">
      <alignment horizontal="right"/>
    </xf>
    <xf numFmtId="1" fontId="8" fillId="4" borderId="484" xfId="0" applyNumberFormat="1" applyFont="1" applyFill="1" applyBorder="1" applyAlignment="1">
      <alignment horizontal="center" vertical="center" wrapText="1"/>
    </xf>
    <xf numFmtId="1" fontId="8" fillId="5" borderId="478" xfId="0" applyNumberFormat="1" applyFont="1" applyFill="1" applyBorder="1" applyAlignment="1">
      <alignment horizontal="left" vertical="center" wrapText="1"/>
    </xf>
    <xf numFmtId="1" fontId="8" fillId="5" borderId="479" xfId="0" applyNumberFormat="1" applyFont="1" applyFill="1" applyBorder="1" applyAlignment="1">
      <alignment horizontal="left" vertical="center" wrapText="1"/>
    </xf>
    <xf numFmtId="1" fontId="8" fillId="5" borderId="480" xfId="0" applyNumberFormat="1" applyFont="1" applyFill="1" applyBorder="1" applyAlignment="1">
      <alignment horizontal="left" vertical="center" wrapText="1"/>
    </xf>
    <xf numFmtId="1" fontId="8" fillId="0" borderId="476" xfId="0" applyNumberFormat="1" applyFont="1" applyBorder="1" applyAlignment="1">
      <alignment horizontal="right" wrapText="1"/>
    </xf>
    <xf numFmtId="1" fontId="8" fillId="0" borderId="475" xfId="0" applyNumberFormat="1" applyFont="1" applyBorder="1" applyAlignment="1">
      <alignment horizontal="right"/>
    </xf>
    <xf numFmtId="1" fontId="8" fillId="0" borderId="476" xfId="0" applyNumberFormat="1" applyFont="1" applyBorder="1" applyAlignment="1">
      <alignment horizontal="right"/>
    </xf>
    <xf numFmtId="1" fontId="8" fillId="4" borderId="484" xfId="0" applyNumberFormat="1" applyFont="1" applyFill="1" applyBorder="1" applyAlignment="1">
      <alignment horizontal="right"/>
    </xf>
    <xf numFmtId="1" fontId="8" fillId="0" borderId="469" xfId="1" applyNumberFormat="1" applyFont="1" applyFill="1" applyBorder="1" applyAlignment="1">
      <alignment horizontal="center" vertical="center" wrapText="1"/>
    </xf>
    <xf numFmtId="1" fontId="8" fillId="0" borderId="474" xfId="1" applyNumberFormat="1" applyFont="1" applyFill="1" applyBorder="1" applyAlignment="1">
      <alignment horizontal="center" vertical="center"/>
    </xf>
    <xf numFmtId="1" fontId="8" fillId="4" borderId="478" xfId="0" applyNumberFormat="1" applyFont="1" applyFill="1" applyBorder="1" applyAlignment="1">
      <alignment horizontal="left" vertical="center"/>
    </xf>
    <xf numFmtId="1" fontId="8" fillId="4" borderId="480" xfId="0" applyNumberFormat="1" applyFont="1" applyFill="1" applyBorder="1" applyAlignment="1">
      <alignment horizontal="left" vertical="center"/>
    </xf>
    <xf numFmtId="1" fontId="8" fillId="4" borderId="481" xfId="0" applyNumberFormat="1" applyFont="1" applyFill="1" applyBorder="1" applyAlignment="1">
      <alignment horizontal="right" wrapText="1"/>
    </xf>
    <xf numFmtId="1" fontId="8" fillId="4" borderId="480" xfId="0" applyNumberFormat="1" applyFont="1" applyFill="1" applyBorder="1" applyAlignment="1">
      <alignment horizontal="right"/>
    </xf>
    <xf numFmtId="1" fontId="8" fillId="9" borderId="483" xfId="0" applyNumberFormat="1" applyFont="1" applyFill="1" applyBorder="1"/>
    <xf numFmtId="1" fontId="8" fillId="11" borderId="481" xfId="0" applyNumberFormat="1" applyFont="1" applyFill="1" applyBorder="1"/>
    <xf numFmtId="1" fontId="8" fillId="6" borderId="488" xfId="0" applyNumberFormat="1" applyFont="1" applyFill="1" applyBorder="1" applyProtection="1">
      <protection locked="0"/>
    </xf>
    <xf numFmtId="1" fontId="8" fillId="11" borderId="482" xfId="0" applyNumberFormat="1" applyFont="1" applyFill="1" applyBorder="1"/>
    <xf numFmtId="1" fontId="8" fillId="4" borderId="474" xfId="0" applyNumberFormat="1" applyFont="1" applyFill="1" applyBorder="1" applyAlignment="1">
      <alignment horizontal="right"/>
    </xf>
    <xf numFmtId="1" fontId="8" fillId="0" borderId="491" xfId="0" applyNumberFormat="1" applyFont="1" applyBorder="1"/>
    <xf numFmtId="1" fontId="8" fillId="4" borderId="482" xfId="0" applyNumberFormat="1" applyFont="1" applyFill="1" applyBorder="1" applyAlignment="1">
      <alignment vertical="center"/>
    </xf>
    <xf numFmtId="1" fontId="8" fillId="11" borderId="480" xfId="0" applyNumberFormat="1" applyFont="1" applyFill="1" applyBorder="1" applyAlignment="1">
      <alignment horizontal="right" wrapText="1"/>
    </xf>
    <xf numFmtId="1" fontId="8" fillId="11" borderId="480" xfId="0" applyNumberFormat="1" applyFont="1" applyFill="1" applyBorder="1"/>
    <xf numFmtId="1" fontId="8" fillId="15" borderId="473" xfId="0" applyNumberFormat="1" applyFont="1" applyFill="1" applyBorder="1" applyAlignment="1">
      <alignment horizontal="left" vertical="center" wrapText="1"/>
    </xf>
    <xf numFmtId="1" fontId="8" fillId="5" borderId="473" xfId="0" applyNumberFormat="1" applyFont="1" applyFill="1" applyBorder="1" applyAlignment="1">
      <alignment horizontal="left" vertical="center" wrapText="1"/>
    </xf>
    <xf numFmtId="1" fontId="8" fillId="5" borderId="482" xfId="0" applyNumberFormat="1" applyFont="1" applyFill="1" applyBorder="1" applyAlignment="1">
      <alignment horizontal="center" vertical="center"/>
    </xf>
    <xf numFmtId="1" fontId="8" fillId="0" borderId="435" xfId="0" applyNumberFormat="1" applyFont="1" applyBorder="1" applyAlignment="1">
      <alignment horizontal="right" wrapText="1"/>
    </xf>
    <xf numFmtId="1" fontId="8" fillId="5" borderId="435" xfId="0" applyNumberFormat="1" applyFont="1" applyFill="1" applyBorder="1"/>
    <xf numFmtId="1" fontId="8" fillId="5" borderId="436" xfId="0" applyNumberFormat="1" applyFont="1" applyFill="1" applyBorder="1"/>
    <xf numFmtId="1" fontId="8" fillId="5" borderId="475" xfId="0" applyNumberFormat="1" applyFont="1" applyFill="1" applyBorder="1"/>
    <xf numFmtId="1" fontId="8" fillId="5" borderId="477" xfId="0" applyNumberFormat="1" applyFont="1" applyFill="1" applyBorder="1"/>
    <xf numFmtId="1" fontId="8" fillId="5" borderId="482" xfId="0" applyNumberFormat="1" applyFont="1" applyFill="1" applyBorder="1" applyAlignment="1">
      <alignment horizontal="left" vertical="center"/>
    </xf>
    <xf numFmtId="1" fontId="8" fillId="4" borderId="480" xfId="0" applyNumberFormat="1" applyFont="1" applyFill="1" applyBorder="1" applyAlignment="1">
      <alignment horizontal="right" wrapText="1"/>
    </xf>
    <xf numFmtId="1" fontId="8" fillId="6" borderId="479" xfId="0" applyNumberFormat="1" applyFont="1" applyFill="1" applyBorder="1" applyProtection="1">
      <protection locked="0"/>
    </xf>
    <xf numFmtId="1" fontId="8" fillId="0" borderId="482" xfId="0" applyNumberFormat="1" applyFont="1" applyBorder="1" applyAlignment="1">
      <alignment horizontal="left" vertical="center"/>
    </xf>
    <xf numFmtId="1" fontId="8" fillId="11" borderId="483" xfId="0" applyNumberFormat="1" applyFont="1" applyFill="1" applyBorder="1"/>
    <xf numFmtId="1" fontId="8" fillId="11" borderId="485" xfId="0" applyNumberFormat="1" applyFont="1" applyFill="1" applyBorder="1"/>
    <xf numFmtId="1" fontId="8" fillId="4" borderId="475" xfId="0" applyNumberFormat="1" applyFont="1" applyFill="1" applyBorder="1" applyAlignment="1">
      <alignment horizontal="right" wrapText="1"/>
    </xf>
    <xf numFmtId="1" fontId="8" fillId="4" borderId="487" xfId="0" applyNumberFormat="1" applyFont="1" applyFill="1" applyBorder="1" applyAlignment="1">
      <alignment horizontal="right" wrapText="1"/>
    </xf>
    <xf numFmtId="1" fontId="8" fillId="4" borderId="474" xfId="0" applyNumberFormat="1" applyFont="1" applyFill="1" applyBorder="1" applyAlignment="1">
      <alignment horizontal="right" wrapText="1"/>
    </xf>
    <xf numFmtId="1" fontId="8" fillId="6" borderId="475" xfId="0" applyNumberFormat="1" applyFont="1" applyFill="1" applyBorder="1" applyProtection="1">
      <protection locked="0"/>
    </xf>
    <xf numFmtId="1" fontId="8" fillId="6" borderId="474" xfId="0" applyNumberFormat="1" applyFont="1" applyFill="1" applyBorder="1" applyProtection="1">
      <protection locked="0"/>
    </xf>
    <xf numFmtId="1" fontId="8" fillId="9" borderId="481" xfId="0" applyNumberFormat="1" applyFont="1" applyFill="1" applyBorder="1"/>
    <xf numFmtId="1" fontId="8" fillId="6" borderId="491" xfId="0" applyNumberFormat="1" applyFont="1" applyFill="1" applyBorder="1" applyProtection="1">
      <protection locked="0"/>
    </xf>
    <xf numFmtId="1" fontId="8" fillId="6" borderId="490" xfId="0" applyNumberFormat="1" applyFont="1" applyFill="1" applyBorder="1" applyProtection="1">
      <protection locked="0"/>
    </xf>
    <xf numFmtId="1" fontId="8" fillId="6" borderId="484" xfId="0" applyNumberFormat="1" applyFont="1" applyFill="1" applyBorder="1" applyProtection="1">
      <protection locked="0"/>
    </xf>
    <xf numFmtId="1" fontId="8" fillId="6" borderId="435" xfId="0" applyNumberFormat="1" applyFont="1" applyFill="1" applyBorder="1" applyProtection="1">
      <protection locked="0"/>
    </xf>
    <xf numFmtId="1" fontId="8" fillId="6" borderId="477" xfId="0" applyNumberFormat="1" applyFont="1" applyFill="1" applyBorder="1" applyProtection="1">
      <protection locked="0"/>
    </xf>
    <xf numFmtId="1" fontId="8" fillId="6" borderId="436" xfId="0" applyNumberFormat="1" applyFont="1" applyFill="1" applyBorder="1" applyProtection="1">
      <protection locked="0"/>
    </xf>
    <xf numFmtId="1" fontId="9" fillId="15" borderId="473" xfId="0" applyNumberFormat="1" applyFont="1" applyFill="1" applyBorder="1" applyAlignment="1">
      <alignment horizontal="left" vertical="center" wrapText="1"/>
    </xf>
    <xf numFmtId="1" fontId="9" fillId="0" borderId="473" xfId="0" applyNumberFormat="1" applyFont="1" applyBorder="1" applyAlignment="1">
      <alignment horizontal="left" vertical="center" wrapText="1"/>
    </xf>
    <xf numFmtId="1" fontId="8" fillId="0" borderId="482" xfId="0" applyNumberFormat="1" applyFont="1" applyBorder="1" applyAlignment="1">
      <alignment wrapText="1"/>
    </xf>
    <xf numFmtId="1" fontId="8" fillId="0" borderId="482" xfId="0" applyNumberFormat="1" applyFont="1" applyBorder="1" applyAlignment="1">
      <alignment vertical="center" wrapText="1"/>
    </xf>
    <xf numFmtId="1" fontId="8" fillId="9" borderId="482" xfId="0" applyNumberFormat="1" applyFont="1" applyFill="1" applyBorder="1"/>
    <xf numFmtId="1" fontId="8" fillId="4" borderId="472" xfId="0" applyNumberFormat="1" applyFont="1" applyFill="1" applyBorder="1" applyAlignment="1">
      <alignment horizontal="center" vertical="center" wrapText="1"/>
    </xf>
    <xf numFmtId="1" fontId="8" fillId="4" borderId="477" xfId="0" applyNumberFormat="1" applyFont="1" applyFill="1" applyBorder="1" applyAlignment="1">
      <alignment horizontal="center" vertical="center" wrapText="1"/>
    </xf>
    <xf numFmtId="1" fontId="8" fillId="9" borderId="480" xfId="0" applyNumberFormat="1" applyFont="1" applyFill="1" applyBorder="1"/>
    <xf numFmtId="1" fontId="8" fillId="11" borderId="479" xfId="0" applyNumberFormat="1" applyFont="1" applyFill="1" applyBorder="1"/>
    <xf numFmtId="1" fontId="7" fillId="0" borderId="493" xfId="0" applyNumberFormat="1" applyFont="1" applyBorder="1"/>
    <xf numFmtId="1" fontId="8" fillId="0" borderId="494" xfId="0" applyNumberFormat="1" applyFont="1" applyBorder="1" applyAlignment="1">
      <alignment horizontal="center" vertical="center" wrapText="1"/>
    </xf>
    <xf numFmtId="1" fontId="8" fillId="0" borderId="495" xfId="0" applyNumberFormat="1" applyFont="1" applyBorder="1" applyAlignment="1">
      <alignment horizontal="center" vertical="center" wrapText="1"/>
    </xf>
    <xf numFmtId="1" fontId="8" fillId="0" borderId="485" xfId="0" applyNumberFormat="1" applyFont="1" applyBorder="1" applyAlignment="1">
      <alignment horizontal="left" vertical="center" wrapText="1"/>
    </xf>
    <xf numFmtId="1" fontId="8" fillId="0" borderId="496" xfId="0" applyNumberFormat="1" applyFont="1" applyBorder="1"/>
    <xf numFmtId="1" fontId="8" fillId="6" borderId="497" xfId="0" applyNumberFormat="1" applyFont="1" applyFill="1" applyBorder="1" applyProtection="1">
      <protection locked="0"/>
    </xf>
    <xf numFmtId="1" fontId="8" fillId="0" borderId="498" xfId="0" applyNumberFormat="1" applyFont="1" applyBorder="1" applyAlignment="1">
      <alignment horizontal="center" vertical="center" wrapText="1"/>
    </xf>
    <xf numFmtId="1" fontId="8" fillId="0" borderId="492" xfId="0" applyNumberFormat="1" applyFont="1" applyBorder="1" applyAlignment="1">
      <alignment horizontal="center" vertical="center" wrapText="1"/>
    </xf>
    <xf numFmtId="1" fontId="8" fillId="5" borderId="469" xfId="0" applyNumberFormat="1" applyFont="1" applyFill="1" applyBorder="1" applyAlignment="1">
      <alignment horizontal="center" vertical="center" wrapText="1"/>
    </xf>
    <xf numFmtId="1" fontId="8" fillId="5" borderId="474" xfId="0" applyNumberFormat="1" applyFont="1" applyFill="1" applyBorder="1" applyAlignment="1">
      <alignment horizontal="center" vertical="center" wrapText="1"/>
    </xf>
    <xf numFmtId="1" fontId="8" fillId="0" borderId="499" xfId="0" applyNumberFormat="1" applyFont="1" applyBorder="1" applyAlignment="1">
      <alignment horizontal="center" vertical="center" wrapText="1"/>
    </xf>
    <xf numFmtId="1" fontId="8" fillId="5" borderId="499" xfId="0" applyNumberFormat="1" applyFont="1" applyFill="1" applyBorder="1" applyAlignment="1">
      <alignment horizontal="center" vertical="center" wrapText="1"/>
    </xf>
    <xf numFmtId="1" fontId="8" fillId="4" borderId="500" xfId="0" applyNumberFormat="1" applyFont="1" applyFill="1" applyBorder="1" applyAlignment="1">
      <alignment horizontal="center" vertical="center" wrapText="1"/>
    </xf>
    <xf numFmtId="1" fontId="8" fillId="0" borderId="486" xfId="0" applyNumberFormat="1" applyFont="1" applyBorder="1" applyAlignment="1">
      <alignment horizontal="center" vertical="center" wrapText="1"/>
    </xf>
    <xf numFmtId="1" fontId="8" fillId="5" borderId="492" xfId="0" applyNumberFormat="1" applyFont="1" applyFill="1" applyBorder="1" applyAlignment="1">
      <alignment horizontal="center" vertical="center" wrapText="1"/>
    </xf>
    <xf numFmtId="1" fontId="8" fillId="4" borderId="486" xfId="0" applyNumberFormat="1" applyFont="1" applyFill="1" applyBorder="1" applyAlignment="1">
      <alignment horizontal="center" vertical="center" wrapText="1"/>
    </xf>
    <xf numFmtId="1" fontId="8" fillId="4" borderId="500" xfId="0" applyNumberFormat="1" applyFont="1" applyFill="1" applyBorder="1" applyAlignment="1">
      <alignment horizontal="center" vertical="center" wrapText="1"/>
    </xf>
    <xf numFmtId="1" fontId="8" fillId="0" borderId="501" xfId="0" applyNumberFormat="1" applyFont="1" applyBorder="1" applyAlignment="1">
      <alignment horizontal="center" vertical="center" wrapText="1"/>
    </xf>
    <xf numFmtId="1" fontId="8" fillId="0" borderId="436" xfId="0" applyNumberFormat="1" applyFont="1" applyBorder="1" applyAlignment="1">
      <alignment horizontal="center" vertical="center" wrapText="1"/>
    </xf>
    <xf numFmtId="1" fontId="8" fillId="0" borderId="435" xfId="0" applyNumberFormat="1" applyFont="1" applyBorder="1" applyAlignment="1">
      <alignment horizontal="center" vertical="center" wrapText="1"/>
    </xf>
    <xf numFmtId="1" fontId="8" fillId="5" borderId="436" xfId="0" applyNumberFormat="1" applyFont="1" applyFill="1" applyBorder="1" applyAlignment="1">
      <alignment horizontal="center" vertical="center" wrapText="1"/>
    </xf>
    <xf numFmtId="1" fontId="8" fillId="0" borderId="478" xfId="0" applyNumberFormat="1" applyFont="1" applyBorder="1" applyAlignment="1">
      <alignment horizontal="left" wrapText="1"/>
    </xf>
    <xf numFmtId="1" fontId="8" fillId="0" borderId="480" xfId="0" applyNumberFormat="1" applyFont="1" applyBorder="1" applyAlignment="1">
      <alignment horizontal="left" wrapText="1"/>
    </xf>
    <xf numFmtId="1" fontId="8" fillId="4" borderId="481" xfId="0" applyNumberFormat="1" applyFont="1" applyFill="1" applyBorder="1" applyAlignment="1">
      <alignment horizontal="right" vertical="center" wrapText="1"/>
    </xf>
    <xf numFmtId="1" fontId="8" fillId="6" borderId="481" xfId="0" applyNumberFormat="1" applyFont="1" applyFill="1" applyBorder="1" applyAlignment="1" applyProtection="1">
      <alignment wrapText="1"/>
      <protection locked="0"/>
    </xf>
    <xf numFmtId="1" fontId="8" fillId="6" borderId="483" xfId="0" applyNumberFormat="1" applyFont="1" applyFill="1" applyBorder="1" applyAlignment="1" applyProtection="1">
      <alignment wrapText="1"/>
      <protection locked="0"/>
    </xf>
    <xf numFmtId="1" fontId="8" fillId="6" borderId="480" xfId="0" applyNumberFormat="1" applyFont="1" applyFill="1" applyBorder="1" applyAlignment="1" applyProtection="1">
      <alignment wrapText="1"/>
      <protection locked="0"/>
    </xf>
    <xf numFmtId="1" fontId="8" fillId="6" borderId="497" xfId="0" applyNumberFormat="1" applyFont="1" applyFill="1" applyBorder="1" applyAlignment="1" applyProtection="1">
      <alignment wrapText="1"/>
      <protection locked="0"/>
    </xf>
    <xf numFmtId="1" fontId="8" fillId="6" borderId="485" xfId="0" applyNumberFormat="1" applyFont="1" applyFill="1" applyBorder="1" applyAlignment="1" applyProtection="1">
      <alignment wrapText="1"/>
      <protection locked="0"/>
    </xf>
    <xf numFmtId="1" fontId="8" fillId="0" borderId="483" xfId="0" applyNumberFormat="1" applyFont="1" applyBorder="1" applyAlignment="1">
      <alignment horizontal="right" wrapText="1"/>
    </xf>
    <xf numFmtId="1" fontId="8" fillId="9" borderId="485" xfId="0" applyNumberFormat="1" applyFont="1" applyFill="1" applyBorder="1" applyAlignment="1">
      <alignment wrapText="1"/>
    </xf>
    <xf numFmtId="1" fontId="8" fillId="9" borderId="497" xfId="0" applyNumberFormat="1" applyFont="1" applyFill="1" applyBorder="1" applyAlignment="1">
      <alignment wrapText="1"/>
    </xf>
    <xf numFmtId="1" fontId="8" fillId="11" borderId="497" xfId="0" applyNumberFormat="1" applyFont="1" applyFill="1" applyBorder="1" applyAlignment="1">
      <alignment wrapText="1"/>
    </xf>
    <xf numFmtId="1" fontId="8" fillId="11" borderId="485" xfId="0" applyNumberFormat="1" applyFont="1" applyFill="1" applyBorder="1" applyAlignment="1">
      <alignment wrapText="1"/>
    </xf>
    <xf numFmtId="1" fontId="8" fillId="11" borderId="501" xfId="0" applyNumberFormat="1" applyFont="1" applyFill="1" applyBorder="1" applyAlignment="1">
      <alignment wrapText="1"/>
    </xf>
    <xf numFmtId="1" fontId="8" fillId="11" borderId="502" xfId="0" applyNumberFormat="1" applyFont="1" applyFill="1" applyBorder="1" applyAlignment="1">
      <alignment wrapText="1"/>
    </xf>
    <xf numFmtId="1" fontId="8" fillId="6" borderId="436" xfId="0" applyNumberFormat="1" applyFont="1" applyFill="1" applyBorder="1" applyAlignment="1" applyProtection="1">
      <alignment wrapText="1"/>
      <protection locked="0"/>
    </xf>
    <xf numFmtId="1" fontId="8" fillId="9" borderId="481" xfId="0" applyNumberFormat="1" applyFont="1" applyFill="1" applyBorder="1" applyAlignment="1">
      <alignment wrapText="1"/>
    </xf>
    <xf numFmtId="1" fontId="8" fillId="9" borderId="483" xfId="0" applyNumberFormat="1" applyFont="1" applyFill="1" applyBorder="1" applyAlignment="1">
      <alignment wrapText="1"/>
    </xf>
    <xf numFmtId="1" fontId="8" fillId="11" borderId="481" xfId="0" applyNumberFormat="1" applyFont="1" applyFill="1" applyBorder="1" applyAlignment="1">
      <alignment wrapText="1"/>
    </xf>
    <xf numFmtId="1" fontId="8" fillId="11" borderId="483" xfId="0" applyNumberFormat="1" applyFont="1" applyFill="1" applyBorder="1" applyAlignment="1">
      <alignment wrapText="1"/>
    </xf>
    <xf numFmtId="1" fontId="8" fillId="0" borderId="503" xfId="2" applyNumberFormat="1" applyFont="1" applyFill="1" applyBorder="1" applyAlignment="1">
      <alignment horizontal="right" wrapText="1"/>
    </xf>
    <xf numFmtId="1" fontId="8" fillId="0" borderId="504" xfId="2" applyNumberFormat="1" applyFont="1" applyFill="1" applyBorder="1" applyAlignment="1">
      <alignment horizontal="right" wrapText="1"/>
    </xf>
    <xf numFmtId="1" fontId="8" fillId="0" borderId="505" xfId="2" applyNumberFormat="1" applyFont="1" applyFill="1" applyBorder="1" applyAlignment="1">
      <alignment horizontal="right" wrapText="1"/>
    </xf>
    <xf numFmtId="1" fontId="8" fillId="0" borderId="506" xfId="2" applyNumberFormat="1" applyFont="1" applyFill="1" applyBorder="1" applyAlignment="1">
      <alignment horizontal="right" wrapText="1"/>
    </xf>
    <xf numFmtId="1" fontId="8" fillId="6" borderId="507" xfId="0" applyNumberFormat="1" applyFont="1" applyFill="1" applyBorder="1" applyAlignment="1" applyProtection="1">
      <alignment wrapText="1"/>
      <protection locked="0"/>
    </xf>
    <xf numFmtId="1" fontId="8" fillId="0" borderId="508" xfId="0" applyNumberFormat="1" applyFont="1" applyBorder="1" applyAlignment="1">
      <alignment horizontal="left" vertical="center" wrapText="1"/>
    </xf>
    <xf numFmtId="1" fontId="8" fillId="0" borderId="509" xfId="2" applyNumberFormat="1" applyFont="1" applyFill="1" applyBorder="1" applyAlignment="1">
      <alignment horizontal="right" wrapText="1"/>
    </xf>
    <xf numFmtId="1" fontId="8" fillId="0" borderId="510" xfId="2" applyNumberFormat="1" applyFont="1" applyFill="1" applyBorder="1" applyAlignment="1">
      <alignment horizontal="right" wrapText="1"/>
    </xf>
    <xf numFmtId="1" fontId="8" fillId="0" borderId="511" xfId="2" applyNumberFormat="1" applyFont="1" applyFill="1" applyBorder="1" applyAlignment="1">
      <alignment horizontal="right" wrapText="1"/>
    </xf>
    <xf numFmtId="1" fontId="8" fillId="0" borderId="512" xfId="2" applyNumberFormat="1" applyFont="1" applyFill="1" applyBorder="1" applyAlignment="1">
      <alignment horizontal="right" wrapText="1"/>
    </xf>
    <xf numFmtId="1" fontId="8" fillId="0" borderId="513" xfId="0" applyNumberFormat="1" applyFont="1" applyBorder="1" applyAlignment="1">
      <alignment horizontal="left" vertical="center" wrapText="1"/>
    </xf>
    <xf numFmtId="1" fontId="8" fillId="6" borderId="514" xfId="0" applyNumberFormat="1" applyFont="1" applyFill="1" applyBorder="1" applyAlignment="1" applyProtection="1">
      <alignment wrapText="1"/>
      <protection locked="0"/>
    </xf>
    <xf numFmtId="1" fontId="8" fillId="4" borderId="515" xfId="0" applyNumberFormat="1" applyFont="1" applyFill="1" applyBorder="1" applyAlignment="1">
      <alignment horizontal="left" vertical="center" wrapText="1"/>
    </xf>
    <xf numFmtId="1" fontId="8" fillId="0" borderId="516" xfId="0" applyNumberFormat="1" applyFont="1" applyBorder="1" applyAlignment="1">
      <alignment horizontal="right" wrapText="1"/>
    </xf>
    <xf numFmtId="1" fontId="8" fillId="0" borderId="517" xfId="3" applyNumberFormat="1" applyFont="1" applyFill="1" applyBorder="1" applyAlignment="1">
      <alignment horizontal="right" wrapText="1"/>
    </xf>
    <xf numFmtId="1" fontId="8" fillId="0" borderId="518" xfId="3" applyNumberFormat="1" applyFont="1" applyFill="1" applyBorder="1" applyAlignment="1">
      <alignment horizontal="right" wrapText="1"/>
    </xf>
    <xf numFmtId="1" fontId="8" fillId="3" borderId="519" xfId="3" applyNumberFormat="1" applyFont="1" applyBorder="1" applyAlignment="1" applyProtection="1">
      <alignment wrapText="1"/>
      <protection locked="0"/>
    </xf>
    <xf numFmtId="1" fontId="8" fillId="3" borderId="520" xfId="3" applyNumberFormat="1" applyFont="1" applyBorder="1" applyAlignment="1" applyProtection="1">
      <alignment wrapText="1"/>
      <protection locked="0"/>
    </xf>
    <xf numFmtId="1" fontId="8" fillId="3" borderId="521" xfId="3" applyNumberFormat="1" applyFont="1" applyBorder="1" applyAlignment="1" applyProtection="1">
      <alignment wrapText="1"/>
      <protection locked="0"/>
    </xf>
    <xf numFmtId="1" fontId="8" fillId="3" borderId="518" xfId="3" applyNumberFormat="1" applyFont="1" applyBorder="1" applyAlignment="1" applyProtection="1">
      <alignment wrapText="1"/>
      <protection locked="0"/>
    </xf>
    <xf numFmtId="1" fontId="8" fillId="3" borderId="522" xfId="3" applyNumberFormat="1" applyFont="1" applyBorder="1" applyAlignment="1" applyProtection="1">
      <alignment wrapText="1"/>
      <protection locked="0"/>
    </xf>
    <xf numFmtId="1" fontId="8" fillId="3" borderId="523" xfId="3" applyNumberFormat="1" applyFont="1" applyBorder="1" applyAlignment="1" applyProtection="1">
      <alignment wrapText="1"/>
      <protection locked="0"/>
    </xf>
    <xf numFmtId="1" fontId="8" fillId="3" borderId="524" xfId="3" applyNumberFormat="1" applyFont="1" applyBorder="1" applyAlignment="1" applyProtection="1">
      <alignment wrapText="1"/>
      <protection locked="0"/>
    </xf>
    <xf numFmtId="1" fontId="8" fillId="0" borderId="525" xfId="0" applyNumberFormat="1" applyFont="1" applyBorder="1" applyAlignment="1">
      <alignment horizontal="left" vertical="center" wrapText="1"/>
    </xf>
    <xf numFmtId="1" fontId="8" fillId="0" borderId="515" xfId="0" applyNumberFormat="1" applyFont="1" applyBorder="1"/>
    <xf numFmtId="1" fontId="8" fillId="0" borderId="525" xfId="0" applyNumberFormat="1" applyFont="1" applyBorder="1" applyAlignment="1" applyProtection="1">
      <alignment horizontal="left" vertical="center" wrapText="1"/>
      <protection hidden="1"/>
    </xf>
    <xf numFmtId="1" fontId="8" fillId="6" borderId="515" xfId="0" applyNumberFormat="1" applyFont="1" applyFill="1" applyBorder="1" applyProtection="1">
      <protection locked="0"/>
    </xf>
    <xf numFmtId="1" fontId="8" fillId="0" borderId="526" xfId="0" applyNumberFormat="1" applyFont="1" applyBorder="1"/>
    <xf numFmtId="1" fontId="8" fillId="0" borderId="516" xfId="0" applyNumberFormat="1" applyFont="1" applyBorder="1"/>
    <xf numFmtId="1" fontId="8" fillId="6" borderId="516" xfId="0" applyNumberFormat="1" applyFont="1" applyFill="1" applyBorder="1" applyProtection="1">
      <protection locked="0"/>
    </xf>
    <xf numFmtId="1" fontId="8" fillId="0" borderId="516" xfId="0" applyNumberFormat="1" applyFont="1" applyBorder="1" applyAlignment="1">
      <alignment horizontal="left" vertical="center" wrapText="1"/>
    </xf>
    <xf numFmtId="1" fontId="8" fillId="6" borderId="526" xfId="0" applyNumberFormat="1" applyFont="1" applyFill="1" applyBorder="1" applyProtection="1">
      <protection locked="0"/>
    </xf>
    <xf numFmtId="1" fontId="8" fillId="4" borderId="525" xfId="0" applyNumberFormat="1" applyFont="1" applyFill="1" applyBorder="1" applyAlignment="1">
      <alignment horizontal="left" vertical="center" wrapText="1"/>
    </xf>
    <xf numFmtId="1" fontId="8" fillId="0" borderId="516" xfId="0" applyNumberFormat="1" applyFont="1" applyBorder="1" applyAlignment="1">
      <alignment horizontal="right" vertical="center" wrapText="1"/>
    </xf>
    <xf numFmtId="1" fontId="8" fillId="6" borderId="51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52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527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515" xfId="0" applyNumberFormat="1" applyFont="1" applyFill="1" applyBorder="1" applyAlignment="1" applyProtection="1">
      <alignment horizontal="right" vertical="center" wrapText="1"/>
      <protection locked="0"/>
    </xf>
    <xf numFmtId="0" fontId="4" fillId="10" borderId="516" xfId="0" applyFont="1" applyFill="1" applyBorder="1" applyAlignment="1">
      <alignment horizontal="right"/>
    </xf>
    <xf numFmtId="1" fontId="8" fillId="12" borderId="515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515" xfId="0" applyNumberFormat="1" applyFont="1" applyFill="1" applyBorder="1" applyAlignment="1" applyProtection="1">
      <alignment horizontal="right" vertical="center"/>
      <protection locked="0"/>
    </xf>
    <xf numFmtId="1" fontId="8" fillId="12" borderId="515" xfId="0" applyNumberFormat="1" applyFont="1" applyFill="1" applyBorder="1" applyAlignment="1" applyProtection="1">
      <alignment horizontal="right" vertical="top" wrapText="1"/>
      <protection locked="0"/>
    </xf>
    <xf numFmtId="1" fontId="8" fillId="0" borderId="525" xfId="0" applyNumberFormat="1" applyFont="1" applyBorder="1" applyAlignment="1">
      <alignment horizontal="left"/>
    </xf>
    <xf numFmtId="1" fontId="8" fillId="0" borderId="515" xfId="0" applyNumberFormat="1" applyFont="1" applyBorder="1" applyAlignment="1">
      <alignment horizontal="left" vertical="center" wrapText="1"/>
    </xf>
    <xf numFmtId="1" fontId="8" fillId="5" borderId="525" xfId="0" applyNumberFormat="1" applyFont="1" applyFill="1" applyBorder="1" applyAlignment="1">
      <alignment horizontal="left" vertical="center" wrapText="1"/>
    </xf>
    <xf numFmtId="1" fontId="8" fillId="4" borderId="525" xfId="0" applyNumberFormat="1" applyFont="1" applyFill="1" applyBorder="1" applyAlignment="1">
      <alignment horizontal="left" vertical="center"/>
    </xf>
    <xf numFmtId="1" fontId="8" fillId="4" borderId="516" xfId="0" applyNumberFormat="1" applyFont="1" applyFill="1" applyBorder="1" applyAlignment="1">
      <alignment horizontal="right" wrapText="1"/>
    </xf>
    <xf numFmtId="1" fontId="8" fillId="11" borderId="516" xfId="0" applyNumberFormat="1" applyFont="1" applyFill="1" applyBorder="1"/>
    <xf numFmtId="1" fontId="8" fillId="6" borderId="527" xfId="0" applyNumberFormat="1" applyFont="1" applyFill="1" applyBorder="1" applyProtection="1">
      <protection locked="0"/>
    </xf>
    <xf numFmtId="1" fontId="8" fillId="11" borderId="515" xfId="0" applyNumberFormat="1" applyFont="1" applyFill="1" applyBorder="1"/>
    <xf numFmtId="1" fontId="8" fillId="4" borderId="515" xfId="0" applyNumberFormat="1" applyFont="1" applyFill="1" applyBorder="1" applyAlignment="1">
      <alignment vertical="center"/>
    </xf>
    <xf numFmtId="1" fontId="8" fillId="5" borderId="515" xfId="0" applyNumberFormat="1" applyFont="1" applyFill="1" applyBorder="1" applyAlignment="1">
      <alignment horizontal="center" vertical="center"/>
    </xf>
    <xf numFmtId="1" fontId="8" fillId="5" borderId="515" xfId="0" applyNumberFormat="1" applyFont="1" applyFill="1" applyBorder="1" applyAlignment="1">
      <alignment horizontal="left" vertical="center"/>
    </xf>
    <xf numFmtId="1" fontId="8" fillId="0" borderId="515" xfId="0" applyNumberFormat="1" applyFont="1" applyBorder="1" applyAlignment="1">
      <alignment horizontal="left" vertical="center"/>
    </xf>
    <xf numFmtId="1" fontId="8" fillId="11" borderId="526" xfId="0" applyNumberFormat="1" applyFont="1" applyFill="1" applyBorder="1"/>
    <xf numFmtId="1" fontId="8" fillId="9" borderId="516" xfId="0" applyNumberFormat="1" applyFont="1" applyFill="1" applyBorder="1"/>
    <xf numFmtId="1" fontId="8" fillId="0" borderId="515" xfId="0" applyNumberFormat="1" applyFont="1" applyBorder="1" applyAlignment="1">
      <alignment wrapText="1"/>
    </xf>
    <xf numFmtId="1" fontId="8" fillId="0" borderId="515" xfId="0" applyNumberFormat="1" applyFont="1" applyBorder="1" applyAlignment="1">
      <alignment vertical="center" wrapText="1"/>
    </xf>
    <xf numFmtId="1" fontId="8" fillId="9" borderId="515" xfId="0" applyNumberFormat="1" applyFont="1" applyFill="1" applyBorder="1"/>
    <xf numFmtId="1" fontId="8" fillId="0" borderId="526" xfId="0" applyNumberFormat="1" applyFont="1" applyBorder="1" applyAlignment="1">
      <alignment horizontal="left" vertical="center" wrapText="1"/>
    </xf>
    <xf numFmtId="1" fontId="8" fillId="0" borderId="528" xfId="0" applyNumberFormat="1" applyFont="1" applyBorder="1"/>
    <xf numFmtId="1" fontId="8" fillId="6" borderId="529" xfId="0" applyNumberFormat="1" applyFont="1" applyFill="1" applyBorder="1" applyProtection="1">
      <protection locked="0"/>
    </xf>
    <xf numFmtId="1" fontId="8" fillId="4" borderId="530" xfId="0" applyNumberFormat="1" applyFont="1" applyFill="1" applyBorder="1" applyAlignment="1">
      <alignment horizontal="center" vertical="center" wrapText="1"/>
    </xf>
    <xf numFmtId="1" fontId="8" fillId="0" borderId="525" xfId="0" applyNumberFormat="1" applyFont="1" applyBorder="1" applyAlignment="1">
      <alignment horizontal="left" wrapText="1"/>
    </xf>
    <xf numFmtId="1" fontId="8" fillId="4" borderId="516" xfId="0" applyNumberFormat="1" applyFont="1" applyFill="1" applyBorder="1" applyAlignment="1">
      <alignment horizontal="right" vertical="center" wrapText="1"/>
    </xf>
    <xf numFmtId="1" fontId="8" fillId="6" borderId="516" xfId="0" applyNumberFormat="1" applyFont="1" applyFill="1" applyBorder="1" applyAlignment="1" applyProtection="1">
      <alignment wrapText="1"/>
      <protection locked="0"/>
    </xf>
    <xf numFmtId="1" fontId="8" fillId="6" borderId="529" xfId="0" applyNumberFormat="1" applyFont="1" applyFill="1" applyBorder="1" applyAlignment="1" applyProtection="1">
      <alignment wrapText="1"/>
      <protection locked="0"/>
    </xf>
    <xf numFmtId="1" fontId="8" fillId="6" borderId="526" xfId="0" applyNumberFormat="1" applyFont="1" applyFill="1" applyBorder="1" applyAlignment="1" applyProtection="1">
      <alignment wrapText="1"/>
      <protection locked="0"/>
    </xf>
    <xf numFmtId="1" fontId="8" fillId="9" borderId="526" xfId="0" applyNumberFormat="1" applyFont="1" applyFill="1" applyBorder="1" applyAlignment="1">
      <alignment wrapText="1"/>
    </xf>
    <xf numFmtId="1" fontId="8" fillId="9" borderId="529" xfId="0" applyNumberFormat="1" applyFont="1" applyFill="1" applyBorder="1" applyAlignment="1">
      <alignment wrapText="1"/>
    </xf>
    <xf numFmtId="1" fontId="8" fillId="11" borderId="529" xfId="0" applyNumberFormat="1" applyFont="1" applyFill="1" applyBorder="1" applyAlignment="1">
      <alignment wrapText="1"/>
    </xf>
    <xf numFmtId="1" fontId="8" fillId="11" borderId="526" xfId="0" applyNumberFormat="1" applyFont="1" applyFill="1" applyBorder="1" applyAlignment="1">
      <alignment wrapText="1"/>
    </xf>
    <xf numFmtId="1" fontId="8" fillId="0" borderId="530" xfId="0" applyNumberFormat="1" applyFont="1" applyBorder="1" applyAlignment="1">
      <alignment horizontal="right" wrapText="1"/>
    </xf>
    <xf numFmtId="1" fontId="8" fillId="6" borderId="530" xfId="0" applyNumberFormat="1" applyFont="1" applyFill="1" applyBorder="1" applyAlignment="1" applyProtection="1">
      <alignment wrapText="1"/>
      <protection locked="0"/>
    </xf>
    <xf numFmtId="1" fontId="8" fillId="9" borderId="516" xfId="0" applyNumberFormat="1" applyFont="1" applyFill="1" applyBorder="1" applyAlignment="1">
      <alignment wrapText="1"/>
    </xf>
    <xf numFmtId="1" fontId="8" fillId="11" borderId="516" xfId="0" applyNumberFormat="1" applyFont="1" applyFill="1" applyBorder="1" applyAlignment="1">
      <alignment wrapText="1"/>
    </xf>
    <xf numFmtId="1" fontId="8" fillId="0" borderId="531" xfId="2" applyNumberFormat="1" applyFont="1" applyFill="1" applyBorder="1" applyAlignment="1">
      <alignment horizontal="right" wrapText="1"/>
    </xf>
    <xf numFmtId="1" fontId="8" fillId="0" borderId="532" xfId="2" applyNumberFormat="1" applyFont="1" applyFill="1" applyBorder="1" applyAlignment="1">
      <alignment horizontal="right" wrapText="1"/>
    </xf>
    <xf numFmtId="1" fontId="8" fillId="0" borderId="533" xfId="2" applyNumberFormat="1" applyFont="1" applyFill="1" applyBorder="1" applyAlignment="1">
      <alignment horizontal="right" wrapText="1"/>
    </xf>
    <xf numFmtId="1" fontId="8" fillId="0" borderId="534" xfId="2" applyNumberFormat="1" applyFont="1" applyFill="1" applyBorder="1" applyAlignment="1">
      <alignment horizontal="right" wrapText="1"/>
    </xf>
    <xf numFmtId="1" fontId="8" fillId="0" borderId="535" xfId="0" applyNumberFormat="1" applyFont="1" applyBorder="1" applyAlignment="1">
      <alignment horizontal="left" vertical="center" wrapText="1"/>
    </xf>
    <xf numFmtId="1" fontId="8" fillId="5" borderId="535" xfId="0" applyNumberFormat="1" applyFont="1" applyFill="1" applyBorder="1" applyAlignment="1">
      <alignment horizontal="left" vertical="center" wrapText="1"/>
    </xf>
    <xf numFmtId="1" fontId="8" fillId="0" borderId="536" xfId="2" applyNumberFormat="1" applyFont="1" applyFill="1" applyBorder="1" applyAlignment="1">
      <alignment horizontal="right" wrapText="1"/>
    </xf>
    <xf numFmtId="1" fontId="8" fillId="0" borderId="537" xfId="2" applyNumberFormat="1" applyFont="1" applyFill="1" applyBorder="1" applyAlignment="1">
      <alignment horizontal="right" wrapText="1"/>
    </xf>
    <xf numFmtId="1" fontId="8" fillId="4" borderId="538" xfId="0" applyNumberFormat="1" applyFont="1" applyFill="1" applyBorder="1" applyAlignment="1">
      <alignment horizontal="left" vertical="center" wrapText="1"/>
    </xf>
    <xf numFmtId="1" fontId="8" fillId="0" borderId="539" xfId="0" applyNumberFormat="1" applyFont="1" applyBorder="1" applyAlignment="1">
      <alignment horizontal="right" wrapText="1"/>
    </xf>
    <xf numFmtId="1" fontId="8" fillId="0" borderId="540" xfId="3" applyNumberFormat="1" applyFont="1" applyFill="1" applyBorder="1" applyAlignment="1">
      <alignment horizontal="right" wrapText="1"/>
    </xf>
    <xf numFmtId="1" fontId="8" fillId="0" borderId="541" xfId="3" applyNumberFormat="1" applyFont="1" applyFill="1" applyBorder="1" applyAlignment="1">
      <alignment horizontal="right" wrapText="1"/>
    </xf>
    <xf numFmtId="1" fontId="8" fillId="3" borderId="542" xfId="3" applyNumberFormat="1" applyFont="1" applyBorder="1" applyAlignment="1" applyProtection="1">
      <alignment wrapText="1"/>
      <protection locked="0"/>
    </xf>
    <xf numFmtId="1" fontId="8" fillId="3" borderId="543" xfId="3" applyNumberFormat="1" applyFont="1" applyBorder="1" applyAlignment="1" applyProtection="1">
      <alignment wrapText="1"/>
      <protection locked="0"/>
    </xf>
    <xf numFmtId="1" fontId="8" fillId="3" borderId="544" xfId="3" applyNumberFormat="1" applyFont="1" applyBorder="1" applyAlignment="1" applyProtection="1">
      <alignment wrapText="1"/>
      <protection locked="0"/>
    </xf>
    <xf numFmtId="1" fontId="8" fillId="3" borderId="541" xfId="3" applyNumberFormat="1" applyFont="1" applyBorder="1" applyAlignment="1" applyProtection="1">
      <alignment wrapText="1"/>
      <protection locked="0"/>
    </xf>
    <xf numFmtId="1" fontId="8" fillId="3" borderId="545" xfId="3" applyNumberFormat="1" applyFont="1" applyBorder="1" applyAlignment="1" applyProtection="1">
      <alignment wrapText="1"/>
      <protection locked="0"/>
    </xf>
    <xf numFmtId="1" fontId="8" fillId="3" borderId="546" xfId="3" applyNumberFormat="1" applyFont="1" applyBorder="1" applyAlignment="1" applyProtection="1">
      <alignment wrapText="1"/>
      <protection locked="0"/>
    </xf>
    <xf numFmtId="1" fontId="8" fillId="3" borderId="547" xfId="3" applyNumberFormat="1" applyFont="1" applyBorder="1" applyAlignment="1" applyProtection="1">
      <alignment wrapText="1"/>
      <protection locked="0"/>
    </xf>
    <xf numFmtId="1" fontId="8" fillId="6" borderId="548" xfId="0" applyNumberFormat="1" applyFont="1" applyFill="1" applyBorder="1" applyAlignment="1" applyProtection="1">
      <alignment wrapText="1"/>
      <protection locked="0"/>
    </xf>
    <xf numFmtId="1" fontId="8" fillId="0" borderId="549" xfId="3" applyNumberFormat="1" applyFont="1" applyFill="1" applyBorder="1" applyAlignment="1">
      <alignment horizontal="right" wrapText="1"/>
    </xf>
    <xf numFmtId="1" fontId="8" fillId="0" borderId="550" xfId="3" applyNumberFormat="1" applyFont="1" applyFill="1" applyBorder="1" applyAlignment="1">
      <alignment horizontal="right" wrapText="1"/>
    </xf>
    <xf numFmtId="1" fontId="8" fillId="3" borderId="551" xfId="3" applyNumberFormat="1" applyFont="1" applyBorder="1" applyAlignment="1" applyProtection="1">
      <alignment wrapText="1"/>
      <protection locked="0"/>
    </xf>
    <xf numFmtId="1" fontId="8" fillId="3" borderId="552" xfId="3" applyNumberFormat="1" applyFont="1" applyBorder="1" applyAlignment="1" applyProtection="1">
      <alignment wrapText="1"/>
      <protection locked="0"/>
    </xf>
    <xf numFmtId="1" fontId="8" fillId="3" borderId="553" xfId="3" applyNumberFormat="1" applyFont="1" applyBorder="1" applyAlignment="1" applyProtection="1">
      <alignment wrapText="1"/>
      <protection locked="0"/>
    </xf>
    <xf numFmtId="1" fontId="8" fillId="3" borderId="550" xfId="3" applyNumberFormat="1" applyFont="1" applyBorder="1" applyAlignment="1" applyProtection="1">
      <alignment wrapText="1"/>
      <protection locked="0"/>
    </xf>
    <xf numFmtId="1" fontId="8" fillId="3" borderId="554" xfId="3" applyNumberFormat="1" applyFont="1" applyBorder="1" applyAlignment="1" applyProtection="1">
      <alignment wrapText="1"/>
      <protection locked="0"/>
    </xf>
    <xf numFmtId="1" fontId="8" fillId="3" borderId="555" xfId="3" applyNumberFormat="1" applyFont="1" applyBorder="1" applyAlignment="1" applyProtection="1">
      <alignment wrapText="1"/>
      <protection locked="0"/>
    </xf>
    <xf numFmtId="1" fontId="8" fillId="3" borderId="556" xfId="3" applyNumberFormat="1" applyFont="1" applyBorder="1" applyAlignment="1" applyProtection="1">
      <alignment wrapText="1"/>
      <protection locked="0"/>
    </xf>
    <xf numFmtId="1" fontId="8" fillId="3" borderId="557" xfId="3" applyNumberFormat="1" applyFont="1" applyBorder="1" applyAlignment="1" applyProtection="1">
      <alignment wrapText="1"/>
      <protection locked="0"/>
    </xf>
    <xf numFmtId="1" fontId="8" fillId="3" borderId="558" xfId="3" applyNumberFormat="1" applyFont="1" applyBorder="1" applyAlignment="1" applyProtection="1">
      <alignment wrapText="1"/>
      <protection locked="0"/>
    </xf>
    <xf numFmtId="1" fontId="8" fillId="3" borderId="559" xfId="3" applyNumberFormat="1" applyFont="1" applyBorder="1" applyAlignment="1" applyProtection="1">
      <alignment wrapText="1"/>
      <protection locked="0"/>
    </xf>
    <xf numFmtId="1" fontId="8" fillId="6" borderId="560" xfId="0" applyNumberFormat="1" applyFont="1" applyFill="1" applyBorder="1" applyAlignment="1" applyProtection="1">
      <alignment wrapText="1"/>
      <protection locked="0"/>
    </xf>
    <xf numFmtId="1" fontId="8" fillId="6" borderId="561" xfId="0" applyNumberFormat="1" applyFont="1" applyFill="1" applyBorder="1" applyAlignment="1" applyProtection="1">
      <alignment wrapText="1"/>
      <protection locked="0"/>
    </xf>
    <xf numFmtId="1" fontId="8" fillId="6" borderId="562" xfId="0" applyNumberFormat="1" applyFont="1" applyFill="1" applyBorder="1" applyAlignment="1" applyProtection="1">
      <alignment wrapText="1"/>
      <protection locked="0"/>
    </xf>
    <xf numFmtId="1" fontId="8" fillId="6" borderId="563" xfId="0" applyNumberFormat="1" applyFont="1" applyFill="1" applyBorder="1" applyAlignment="1" applyProtection="1">
      <alignment wrapText="1"/>
      <protection locked="0"/>
    </xf>
    <xf numFmtId="1" fontId="8" fillId="0" borderId="564" xfId="3" applyNumberFormat="1" applyFont="1" applyFill="1" applyBorder="1" applyAlignment="1">
      <alignment horizontal="right" wrapText="1"/>
    </xf>
    <xf numFmtId="1" fontId="8" fillId="0" borderId="565" xfId="3" applyNumberFormat="1" applyFont="1" applyFill="1" applyBorder="1" applyAlignment="1">
      <alignment horizontal="right" wrapText="1"/>
    </xf>
    <xf numFmtId="1" fontId="8" fillId="3" borderId="566" xfId="3" applyNumberFormat="1" applyFont="1" applyBorder="1" applyAlignment="1" applyProtection="1">
      <alignment wrapText="1"/>
      <protection locked="0"/>
    </xf>
    <xf numFmtId="1" fontId="8" fillId="3" borderId="567" xfId="3" applyNumberFormat="1" applyFont="1" applyBorder="1" applyAlignment="1" applyProtection="1">
      <alignment wrapText="1"/>
      <protection locked="0"/>
    </xf>
    <xf numFmtId="1" fontId="8" fillId="3" borderId="568" xfId="3" applyNumberFormat="1" applyFont="1" applyBorder="1" applyAlignment="1" applyProtection="1">
      <alignment wrapText="1"/>
      <protection locked="0"/>
    </xf>
    <xf numFmtId="1" fontId="8" fillId="3" borderId="569" xfId="3" applyNumberFormat="1" applyFont="1" applyBorder="1" applyAlignment="1" applyProtection="1">
      <alignment wrapText="1"/>
      <protection locked="0"/>
    </xf>
    <xf numFmtId="1" fontId="8" fillId="0" borderId="570" xfId="0" applyNumberFormat="1" applyFont="1" applyBorder="1" applyAlignment="1">
      <alignment horizontal="center" vertical="center"/>
    </xf>
    <xf numFmtId="1" fontId="8" fillId="0" borderId="571" xfId="0" applyNumberFormat="1" applyFont="1" applyBorder="1" applyAlignment="1">
      <alignment horizontal="center" vertical="center"/>
    </xf>
    <xf numFmtId="1" fontId="8" fillId="0" borderId="572" xfId="0" applyNumberFormat="1" applyFont="1" applyBorder="1" applyAlignment="1">
      <alignment horizontal="center" vertical="center"/>
    </xf>
    <xf numFmtId="1" fontId="8" fillId="5" borderId="570" xfId="0" applyNumberFormat="1" applyFont="1" applyFill="1" applyBorder="1" applyAlignment="1">
      <alignment horizontal="center" vertical="center" wrapText="1"/>
    </xf>
    <xf numFmtId="1" fontId="8" fillId="5" borderId="571" xfId="0" applyNumberFormat="1" applyFont="1" applyFill="1" applyBorder="1" applyAlignment="1">
      <alignment horizontal="center" vertical="center" wrapText="1"/>
    </xf>
    <xf numFmtId="1" fontId="8" fillId="5" borderId="572" xfId="0" applyNumberFormat="1" applyFont="1" applyFill="1" applyBorder="1" applyAlignment="1">
      <alignment horizontal="center" vertical="center" wrapText="1"/>
    </xf>
    <xf numFmtId="1" fontId="8" fillId="0" borderId="573" xfId="0" applyNumberFormat="1" applyFont="1" applyBorder="1" applyAlignment="1">
      <alignment horizontal="center" vertical="center" wrapText="1"/>
    </xf>
    <xf numFmtId="1" fontId="8" fillId="0" borderId="574" xfId="0" applyNumberFormat="1" applyFont="1" applyBorder="1" applyAlignment="1">
      <alignment horizontal="center" vertical="center" wrapText="1"/>
    </xf>
    <xf numFmtId="1" fontId="8" fillId="0" borderId="575" xfId="0" applyNumberFormat="1" applyFont="1" applyBorder="1" applyAlignment="1">
      <alignment horizontal="center" vertical="center" wrapText="1"/>
    </xf>
    <xf numFmtId="1" fontId="8" fillId="0" borderId="576" xfId="0" applyNumberFormat="1" applyFont="1" applyBorder="1" applyAlignment="1">
      <alignment horizontal="center" vertical="center" wrapText="1"/>
    </xf>
    <xf numFmtId="1" fontId="8" fillId="0" borderId="577" xfId="0" applyNumberFormat="1" applyFont="1" applyBorder="1" applyAlignment="1">
      <alignment horizontal="center" vertical="center" wrapText="1"/>
    </xf>
    <xf numFmtId="1" fontId="8" fillId="4" borderId="574" xfId="0" applyNumberFormat="1" applyFont="1" applyFill="1" applyBorder="1" applyAlignment="1">
      <alignment horizontal="center" vertical="center"/>
    </xf>
    <xf numFmtId="1" fontId="8" fillId="4" borderId="578" xfId="0" applyNumberFormat="1" applyFont="1" applyFill="1" applyBorder="1" applyAlignment="1">
      <alignment horizontal="center" vertical="center"/>
    </xf>
    <xf numFmtId="1" fontId="8" fillId="0" borderId="578" xfId="0" applyNumberFormat="1" applyFont="1" applyBorder="1" applyAlignment="1">
      <alignment horizontal="center" vertical="center" wrapText="1"/>
    </xf>
    <xf numFmtId="1" fontId="8" fillId="0" borderId="578" xfId="0" applyNumberFormat="1" applyFont="1" applyBorder="1" applyAlignment="1">
      <alignment horizontal="center" vertical="center"/>
    </xf>
    <xf numFmtId="1" fontId="8" fillId="0" borderId="579" xfId="0" applyNumberFormat="1" applyFont="1" applyBorder="1" applyAlignment="1">
      <alignment horizontal="center" vertical="center"/>
    </xf>
    <xf numFmtId="1" fontId="8" fillId="0" borderId="580" xfId="0" applyNumberFormat="1" applyFont="1" applyBorder="1" applyAlignment="1">
      <alignment horizontal="center" vertical="center" wrapText="1"/>
    </xf>
    <xf numFmtId="1" fontId="8" fillId="0" borderId="578" xfId="0" applyNumberFormat="1" applyFont="1" applyBorder="1" applyAlignment="1">
      <alignment horizontal="center" vertical="center" wrapText="1"/>
    </xf>
    <xf numFmtId="1" fontId="8" fillId="0" borderId="579" xfId="0" applyNumberFormat="1" applyFont="1" applyBorder="1" applyAlignment="1">
      <alignment horizontal="center" vertical="center" wrapText="1"/>
    </xf>
    <xf numFmtId="1" fontId="8" fillId="0" borderId="581" xfId="0" applyNumberFormat="1" applyFont="1" applyBorder="1" applyAlignment="1">
      <alignment horizontal="left" vertical="center" wrapText="1"/>
    </xf>
    <xf numFmtId="1" fontId="8" fillId="0" borderId="582" xfId="0" applyNumberFormat="1" applyFont="1" applyBorder="1" applyAlignment="1">
      <alignment horizontal="left" vertical="center" wrapText="1"/>
    </xf>
    <xf numFmtId="1" fontId="8" fillId="0" borderId="583" xfId="0" applyNumberFormat="1" applyFont="1" applyBorder="1" applyAlignment="1">
      <alignment horizontal="left" vertical="center" wrapText="1"/>
    </xf>
    <xf numFmtId="1" fontId="8" fillId="0" borderId="584" xfId="0" applyNumberFormat="1" applyFont="1" applyBorder="1" applyAlignment="1">
      <alignment horizontal="right" wrapText="1"/>
    </xf>
    <xf numFmtId="1" fontId="8" fillId="0" borderId="583" xfId="0" applyNumberFormat="1" applyFont="1" applyBorder="1"/>
    <xf numFmtId="1" fontId="8" fillId="0" borderId="585" xfId="0" applyNumberFormat="1" applyFont="1" applyBorder="1"/>
    <xf numFmtId="1" fontId="8" fillId="6" borderId="586" xfId="0" applyNumberFormat="1" applyFont="1" applyFill="1" applyBorder="1" applyProtection="1">
      <protection locked="0"/>
    </xf>
    <xf numFmtId="1" fontId="8" fillId="0" borderId="578" xfId="0" applyNumberFormat="1" applyFont="1" applyBorder="1" applyAlignment="1" applyProtection="1">
      <alignment horizontal="center" vertical="center" wrapText="1"/>
      <protection hidden="1"/>
    </xf>
    <xf numFmtId="1" fontId="8" fillId="0" borderId="587" xfId="0" applyNumberFormat="1" applyFont="1" applyBorder="1" applyAlignment="1" applyProtection="1">
      <alignment horizontal="center" vertical="center" wrapText="1"/>
      <protection hidden="1"/>
    </xf>
    <xf numFmtId="1" fontId="8" fillId="0" borderId="581" xfId="0" applyNumberFormat="1" applyFont="1" applyBorder="1" applyAlignment="1" applyProtection="1">
      <alignment horizontal="left" vertical="center" wrapText="1"/>
      <protection hidden="1"/>
    </xf>
    <xf numFmtId="1" fontId="8" fillId="0" borderId="583" xfId="0" applyNumberFormat="1" applyFont="1" applyBorder="1" applyAlignment="1" applyProtection="1">
      <alignment horizontal="left" vertical="center" wrapText="1"/>
      <protection hidden="1"/>
    </xf>
    <xf numFmtId="1" fontId="8" fillId="6" borderId="585" xfId="0" applyNumberFormat="1" applyFont="1" applyFill="1" applyBorder="1" applyProtection="1">
      <protection locked="0"/>
    </xf>
    <xf numFmtId="1" fontId="8" fillId="4" borderId="588" xfId="0" applyNumberFormat="1" applyFont="1" applyFill="1" applyBorder="1" applyAlignment="1">
      <alignment horizontal="right" wrapText="1"/>
    </xf>
    <xf numFmtId="1" fontId="8" fillId="11" borderId="588" xfId="0" applyNumberFormat="1" applyFont="1" applyFill="1" applyBorder="1" applyAlignment="1">
      <alignment wrapText="1"/>
    </xf>
    <xf numFmtId="1" fontId="8" fillId="11" borderId="589" xfId="0" applyNumberFormat="1" applyFont="1" applyFill="1" applyBorder="1" applyAlignment="1">
      <alignment wrapText="1"/>
    </xf>
    <xf numFmtId="1" fontId="8" fillId="0" borderId="590" xfId="0" applyNumberFormat="1" applyFont="1" applyBorder="1" applyAlignment="1">
      <alignment horizontal="center" vertical="center"/>
    </xf>
    <xf numFmtId="1" fontId="8" fillId="0" borderId="591" xfId="0" applyNumberFormat="1" applyFont="1" applyBorder="1" applyAlignment="1">
      <alignment horizontal="center" vertical="center"/>
    </xf>
    <xf numFmtId="1" fontId="8" fillId="5" borderId="591" xfId="0" applyNumberFormat="1" applyFont="1" applyFill="1" applyBorder="1" applyAlignment="1">
      <alignment horizontal="center" vertical="center" wrapText="1"/>
    </xf>
    <xf numFmtId="1" fontId="8" fillId="0" borderId="592" xfId="0" applyNumberFormat="1" applyFont="1" applyBorder="1" applyAlignment="1">
      <alignment horizontal="center" vertical="center" wrapText="1"/>
    </xf>
    <xf numFmtId="1" fontId="8" fillId="0" borderId="593" xfId="0" applyNumberFormat="1" applyFont="1" applyBorder="1" applyAlignment="1">
      <alignment horizontal="center" vertical="center" wrapText="1"/>
    </xf>
    <xf numFmtId="1" fontId="8" fillId="0" borderId="594" xfId="0" applyNumberFormat="1" applyFont="1" applyBorder="1" applyAlignment="1">
      <alignment horizontal="center" vertical="center" wrapText="1"/>
    </xf>
    <xf numFmtId="1" fontId="8" fillId="0" borderId="595" xfId="0" applyNumberFormat="1" applyFont="1" applyBorder="1" applyAlignment="1">
      <alignment horizontal="center" vertical="center" wrapText="1"/>
    </xf>
    <xf numFmtId="1" fontId="8" fillId="0" borderId="596" xfId="0" applyNumberFormat="1" applyFont="1" applyBorder="1" applyAlignment="1">
      <alignment horizontal="center" vertical="center" wrapText="1"/>
    </xf>
    <xf numFmtId="1" fontId="8" fillId="4" borderId="597" xfId="0" applyNumberFormat="1" applyFont="1" applyFill="1" applyBorder="1" applyAlignment="1">
      <alignment horizontal="center" vertical="center"/>
    </xf>
    <xf numFmtId="1" fontId="8" fillId="0" borderId="597" xfId="0" applyNumberFormat="1" applyFont="1" applyBorder="1" applyAlignment="1">
      <alignment horizontal="center" vertical="center" wrapText="1"/>
    </xf>
    <xf numFmtId="1" fontId="8" fillId="0" borderId="597" xfId="0" applyNumberFormat="1" applyFont="1" applyBorder="1" applyAlignment="1">
      <alignment horizontal="center" vertical="center"/>
    </xf>
    <xf numFmtId="1" fontId="8" fillId="0" borderId="598" xfId="0" applyNumberFormat="1" applyFont="1" applyBorder="1" applyAlignment="1">
      <alignment horizontal="center" vertical="center"/>
    </xf>
    <xf numFmtId="1" fontId="8" fillId="0" borderId="599" xfId="0" applyNumberFormat="1" applyFont="1" applyBorder="1" applyAlignment="1">
      <alignment horizontal="center" vertical="center" wrapText="1"/>
    </xf>
    <xf numFmtId="1" fontId="8" fillId="0" borderId="597" xfId="0" applyNumberFormat="1" applyFont="1" applyBorder="1" applyAlignment="1">
      <alignment horizontal="center" vertical="center" wrapText="1"/>
    </xf>
    <xf numFmtId="1" fontId="8" fillId="0" borderId="598" xfId="0" applyNumberFormat="1" applyFont="1" applyBorder="1" applyAlignment="1">
      <alignment horizontal="center" vertical="center" wrapText="1"/>
    </xf>
    <xf numFmtId="1" fontId="8" fillId="0" borderId="600" xfId="0" applyNumberFormat="1" applyFont="1" applyBorder="1" applyAlignment="1">
      <alignment horizontal="center" vertical="center" wrapText="1"/>
    </xf>
    <xf numFmtId="1" fontId="8" fillId="0" borderId="601" xfId="0" applyNumberFormat="1" applyFont="1" applyBorder="1" applyAlignment="1">
      <alignment horizontal="left" vertical="center" wrapText="1"/>
    </xf>
    <xf numFmtId="1" fontId="8" fillId="0" borderId="602" xfId="0" applyNumberFormat="1" applyFont="1" applyBorder="1" applyAlignment="1">
      <alignment horizontal="left" vertical="center" wrapText="1"/>
    </xf>
    <xf numFmtId="1" fontId="8" fillId="0" borderId="603" xfId="0" applyNumberFormat="1" applyFont="1" applyBorder="1" applyAlignment="1">
      <alignment horizontal="left" vertical="center" wrapText="1"/>
    </xf>
    <xf numFmtId="1" fontId="8" fillId="0" borderId="604" xfId="0" applyNumberFormat="1" applyFont="1" applyBorder="1" applyAlignment="1">
      <alignment horizontal="right" wrapText="1"/>
    </xf>
    <xf numFmtId="1" fontId="8" fillId="0" borderId="603" xfId="0" applyNumberFormat="1" applyFont="1" applyBorder="1"/>
    <xf numFmtId="1" fontId="8" fillId="0" borderId="605" xfId="0" applyNumberFormat="1" applyFont="1" applyBorder="1"/>
    <xf numFmtId="1" fontId="8" fillId="6" borderId="606" xfId="0" applyNumberFormat="1" applyFont="1" applyFill="1" applyBorder="1" applyProtection="1">
      <protection locked="0"/>
    </xf>
    <xf numFmtId="1" fontId="8" fillId="6" borderId="605" xfId="0" applyNumberFormat="1" applyFont="1" applyFill="1" applyBorder="1" applyProtection="1">
      <protection locked="0"/>
    </xf>
    <xf numFmtId="1" fontId="8" fillId="0" borderId="592" xfId="0" applyNumberFormat="1" applyFont="1" applyBorder="1" applyAlignment="1">
      <alignment horizontal="center" vertical="center" wrapText="1"/>
    </xf>
    <xf numFmtId="1" fontId="8" fillId="0" borderId="593" xfId="0" applyNumberFormat="1" applyFont="1" applyBorder="1" applyAlignment="1">
      <alignment horizontal="center" vertical="center" wrapText="1"/>
    </xf>
    <xf numFmtId="1" fontId="8" fillId="0" borderId="594" xfId="0" applyNumberFormat="1" applyFont="1" applyBorder="1" applyAlignment="1">
      <alignment horizontal="center" vertical="center" wrapText="1"/>
    </xf>
    <xf numFmtId="1" fontId="8" fillId="0" borderId="596" xfId="0" applyNumberFormat="1" applyFont="1" applyBorder="1" applyAlignment="1">
      <alignment horizontal="center" vertical="center" wrapText="1"/>
    </xf>
    <xf numFmtId="1" fontId="8" fillId="0" borderId="597" xfId="0" applyNumberFormat="1" applyFont="1" applyBorder="1" applyAlignment="1">
      <alignment horizontal="center" vertical="center"/>
    </xf>
    <xf numFmtId="1" fontId="8" fillId="0" borderId="591" xfId="0" applyNumberFormat="1" applyFont="1" applyBorder="1" applyAlignment="1">
      <alignment horizontal="center" vertical="center" wrapText="1"/>
    </xf>
    <xf numFmtId="1" fontId="8" fillId="4" borderId="592" xfId="0" applyNumberFormat="1" applyFont="1" applyFill="1" applyBorder="1" applyAlignment="1">
      <alignment horizontal="center" vertical="center"/>
    </xf>
    <xf numFmtId="1" fontId="8" fillId="0" borderId="594" xfId="0" applyNumberFormat="1" applyFont="1" applyBorder="1" applyAlignment="1">
      <alignment horizontal="center" vertical="center"/>
    </xf>
    <xf numFmtId="1" fontId="8" fillId="0" borderId="599" xfId="0" applyNumberFormat="1" applyFont="1" applyBorder="1" applyAlignment="1">
      <alignment horizontal="center" vertical="center"/>
    </xf>
    <xf numFmtId="1" fontId="8" fillId="0" borderId="608" xfId="0" applyNumberFormat="1" applyFont="1" applyBorder="1"/>
    <xf numFmtId="1" fontId="8" fillId="0" borderId="602" xfId="0" applyNumberFormat="1" applyFont="1" applyBorder="1"/>
    <xf numFmtId="1" fontId="8" fillId="0" borderId="603" xfId="0" applyNumberFormat="1" applyFont="1" applyBorder="1"/>
    <xf numFmtId="1" fontId="8" fillId="0" borderId="604" xfId="0" applyNumberFormat="1" applyFont="1" applyBorder="1"/>
    <xf numFmtId="1" fontId="8" fillId="0" borderId="606" xfId="0" applyNumberFormat="1" applyFont="1" applyBorder="1"/>
    <xf numFmtId="1" fontId="8" fillId="6" borderId="604" xfId="0" applyNumberFormat="1" applyFont="1" applyFill="1" applyBorder="1" applyProtection="1">
      <protection locked="0"/>
    </xf>
    <xf numFmtId="1" fontId="7" fillId="4" borderId="593" xfId="0" applyNumberFormat="1" applyFont="1" applyFill="1" applyBorder="1" applyAlignment="1">
      <alignment vertical="top"/>
    </xf>
    <xf numFmtId="1" fontId="8" fillId="4" borderId="590" xfId="0" applyNumberFormat="1" applyFont="1" applyFill="1" applyBorder="1" applyAlignment="1">
      <alignment horizontal="center" vertical="center"/>
    </xf>
    <xf numFmtId="1" fontId="8" fillId="4" borderId="591" xfId="0" applyNumberFormat="1" applyFont="1" applyFill="1" applyBorder="1" applyAlignment="1">
      <alignment horizontal="center" vertical="center"/>
    </xf>
    <xf numFmtId="1" fontId="8" fillId="0" borderId="607" xfId="0" applyNumberFormat="1" applyFont="1" applyBorder="1" applyAlignment="1">
      <alignment horizontal="center" vertical="center" wrapText="1"/>
    </xf>
    <xf numFmtId="1" fontId="8" fillId="0" borderId="593" xfId="0" applyNumberFormat="1" applyFont="1" applyBorder="1" applyAlignment="1">
      <alignment horizontal="center" vertical="center"/>
    </xf>
    <xf numFmtId="1" fontId="8" fillId="4" borderId="596" xfId="0" applyNumberFormat="1" applyFont="1" applyFill="1" applyBorder="1" applyAlignment="1">
      <alignment horizontal="center" vertical="center" wrapText="1"/>
    </xf>
    <xf numFmtId="1" fontId="8" fillId="0" borderId="609" xfId="0" applyNumberFormat="1" applyFont="1" applyBorder="1" applyAlignment="1">
      <alignment horizontal="center" vertical="center" wrapText="1"/>
    </xf>
    <xf numFmtId="1" fontId="8" fillId="0" borderId="591" xfId="0" applyNumberFormat="1" applyFont="1" applyBorder="1" applyAlignment="1">
      <alignment horizontal="center" vertical="center" wrapText="1"/>
    </xf>
    <xf numFmtId="1" fontId="8" fillId="0" borderId="604" xfId="0" applyNumberFormat="1" applyFont="1" applyBorder="1" applyAlignment="1">
      <alignment horizontal="left" vertical="center" wrapText="1"/>
    </xf>
    <xf numFmtId="1" fontId="8" fillId="6" borderId="603" xfId="0" applyNumberFormat="1" applyFont="1" applyFill="1" applyBorder="1" applyProtection="1">
      <protection locked="0"/>
    </xf>
    <xf numFmtId="1" fontId="8" fillId="6" borderId="608" xfId="0" applyNumberFormat="1" applyFont="1" applyFill="1" applyBorder="1" applyProtection="1">
      <protection locked="0"/>
    </xf>
    <xf numFmtId="1" fontId="8" fillId="0" borderId="598" xfId="0" applyNumberFormat="1" applyFont="1" applyBorder="1"/>
    <xf numFmtId="1" fontId="8" fillId="0" borderId="599" xfId="0" applyNumberFormat="1" applyFont="1" applyBorder="1"/>
    <xf numFmtId="1" fontId="8" fillId="0" borderId="597" xfId="0" applyNumberFormat="1" applyFont="1" applyBorder="1"/>
    <xf numFmtId="1" fontId="8" fillId="0" borderId="593" xfId="0" applyNumberFormat="1" applyFont="1" applyBorder="1"/>
    <xf numFmtId="1" fontId="8" fillId="0" borderId="594" xfId="0" applyNumberFormat="1" applyFont="1" applyBorder="1"/>
    <xf numFmtId="1" fontId="8" fillId="0" borderId="607" xfId="0" applyNumberFormat="1" applyFont="1" applyBorder="1"/>
    <xf numFmtId="1" fontId="8" fillId="0" borderId="590" xfId="0" applyNumberFormat="1" applyFont="1" applyBorder="1" applyAlignment="1">
      <alignment horizontal="center" vertical="center" wrapText="1"/>
    </xf>
    <xf numFmtId="1" fontId="8" fillId="0" borderId="592" xfId="0" applyNumberFormat="1" applyFont="1" applyBorder="1" applyAlignment="1">
      <alignment horizontal="center" vertical="center"/>
    </xf>
    <xf numFmtId="1" fontId="8" fillId="0" borderId="610" xfId="0" applyNumberFormat="1" applyFont="1" applyBorder="1" applyAlignment="1">
      <alignment horizontal="center" vertical="center"/>
    </xf>
    <xf numFmtId="1" fontId="8" fillId="4" borderId="601" xfId="0" applyNumberFormat="1" applyFont="1" applyFill="1" applyBorder="1" applyAlignment="1">
      <alignment horizontal="left" vertical="center" wrapText="1"/>
    </xf>
    <xf numFmtId="1" fontId="8" fillId="4" borderId="602" xfId="0" applyNumberFormat="1" applyFont="1" applyFill="1" applyBorder="1" applyAlignment="1">
      <alignment horizontal="left" vertical="center" wrapText="1"/>
    </xf>
    <xf numFmtId="1" fontId="8" fillId="4" borderId="603" xfId="0" applyNumberFormat="1" applyFont="1" applyFill="1" applyBorder="1" applyAlignment="1">
      <alignment horizontal="left" vertical="center" wrapText="1"/>
    </xf>
    <xf numFmtId="1" fontId="8" fillId="0" borderId="604" xfId="0" applyNumberFormat="1" applyFont="1" applyBorder="1" applyAlignment="1">
      <alignment horizontal="right" vertical="center" wrapText="1"/>
    </xf>
    <xf numFmtId="1" fontId="8" fillId="0" borderId="603" xfId="0" applyNumberFormat="1" applyFont="1" applyBorder="1" applyAlignment="1">
      <alignment horizontal="right" vertical="center" wrapText="1"/>
    </xf>
    <xf numFmtId="1" fontId="8" fillId="6" borderId="60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0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0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0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1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0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05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598" xfId="0" applyNumberFormat="1" applyFont="1" applyBorder="1" applyAlignment="1">
      <alignment horizontal="right" vertical="center" wrapText="1"/>
    </xf>
    <xf numFmtId="1" fontId="8" fillId="0" borderId="610" xfId="0" applyNumberFormat="1" applyFont="1" applyBorder="1" applyAlignment="1">
      <alignment horizontal="right" vertical="center" wrapText="1"/>
    </xf>
    <xf numFmtId="1" fontId="8" fillId="0" borderId="597" xfId="0" applyNumberFormat="1" applyFont="1" applyBorder="1" applyAlignment="1">
      <alignment horizontal="right" vertical="center" wrapText="1"/>
    </xf>
    <xf numFmtId="1" fontId="8" fillId="0" borderId="592" xfId="0" applyNumberFormat="1" applyFont="1" applyBorder="1" applyAlignment="1">
      <alignment horizontal="right"/>
    </xf>
    <xf numFmtId="1" fontId="8" fillId="0" borderId="593" xfId="0" applyNumberFormat="1" applyFont="1" applyBorder="1" applyAlignment="1">
      <alignment horizontal="right"/>
    </xf>
    <xf numFmtId="1" fontId="8" fillId="0" borderId="597" xfId="0" applyNumberFormat="1" applyFont="1" applyBorder="1" applyAlignment="1">
      <alignment horizontal="right"/>
    </xf>
    <xf numFmtId="1" fontId="8" fillId="0" borderId="599" xfId="0" applyNumberFormat="1" applyFont="1" applyBorder="1" applyAlignment="1">
      <alignment horizontal="right" vertical="center" wrapText="1"/>
    </xf>
    <xf numFmtId="1" fontId="8" fillId="0" borderId="612" xfId="0" applyNumberFormat="1" applyFont="1" applyBorder="1" applyAlignment="1">
      <alignment horizontal="right" vertical="center" wrapText="1"/>
    </xf>
    <xf numFmtId="1" fontId="8" fillId="0" borderId="607" xfId="0" applyNumberFormat="1" applyFont="1" applyBorder="1" applyAlignment="1">
      <alignment horizontal="right" vertical="center" wrapText="1"/>
    </xf>
    <xf numFmtId="1" fontId="8" fillId="0" borderId="592" xfId="0" applyNumberFormat="1" applyFont="1" applyBorder="1" applyAlignment="1">
      <alignment horizontal="left" vertical="center" wrapText="1"/>
    </xf>
    <xf numFmtId="1" fontId="8" fillId="0" borderId="593" xfId="0" applyNumberFormat="1" applyFont="1" applyBorder="1" applyAlignment="1">
      <alignment horizontal="left" vertical="center" wrapText="1"/>
    </xf>
    <xf numFmtId="1" fontId="8" fillId="0" borderId="597" xfId="0" applyNumberFormat="1" applyFont="1" applyBorder="1" applyAlignment="1">
      <alignment horizontal="left" vertical="center" wrapText="1"/>
    </xf>
    <xf numFmtId="1" fontId="8" fillId="6" borderId="598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597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59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1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59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599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1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1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07" xfId="0" applyNumberFormat="1" applyFont="1" applyFill="1" applyBorder="1" applyAlignment="1" applyProtection="1">
      <alignment horizontal="right" vertical="center" wrapText="1"/>
      <protection locked="0"/>
    </xf>
    <xf numFmtId="1" fontId="8" fillId="4" borderId="590" xfId="0" applyNumberFormat="1" applyFont="1" applyFill="1" applyBorder="1" applyAlignment="1">
      <alignment horizontal="center" vertical="center" wrapText="1"/>
    </xf>
    <xf numFmtId="1" fontId="8" fillId="4" borderId="591" xfId="0" applyNumberFormat="1" applyFont="1" applyFill="1" applyBorder="1" applyAlignment="1">
      <alignment horizontal="center" vertical="center" wrapText="1"/>
    </xf>
    <xf numFmtId="1" fontId="8" fillId="0" borderId="613" xfId="0" applyNumberFormat="1" applyFont="1" applyBorder="1" applyAlignment="1">
      <alignment horizontal="right" vertical="center" wrapText="1"/>
    </xf>
    <xf numFmtId="1" fontId="8" fillId="0" borderId="590" xfId="0" applyNumberFormat="1" applyFont="1" applyBorder="1" applyAlignment="1">
      <alignment horizontal="left" vertical="center" wrapText="1"/>
    </xf>
    <xf numFmtId="1" fontId="8" fillId="0" borderId="591" xfId="0" applyNumberFormat="1" applyFont="1" applyBorder="1" applyAlignment="1">
      <alignment horizontal="left" vertical="center" wrapText="1"/>
    </xf>
    <xf numFmtId="0" fontId="4" fillId="10" borderId="604" xfId="0" applyFont="1" applyFill="1" applyBorder="1" applyAlignment="1">
      <alignment horizontal="right"/>
    </xf>
    <xf numFmtId="0" fontId="4" fillId="10" borderId="606" xfId="0" applyFont="1" applyFill="1" applyBorder="1" applyAlignment="1">
      <alignment horizontal="right"/>
    </xf>
    <xf numFmtId="1" fontId="8" fillId="6" borderId="609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1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59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596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607" xfId="0" applyNumberFormat="1" applyFont="1" applyBorder="1" applyAlignment="1">
      <alignment horizontal="center" vertical="center" wrapText="1"/>
    </xf>
    <xf numFmtId="1" fontId="8" fillId="0" borderId="592" xfId="0" applyNumberFormat="1" applyFont="1" applyBorder="1" applyAlignment="1">
      <alignment horizontal="right" vertical="center" wrapText="1"/>
    </xf>
    <xf numFmtId="1" fontId="8" fillId="0" borderId="593" xfId="0" applyNumberFormat="1" applyFont="1" applyBorder="1" applyAlignment="1">
      <alignment horizontal="right" vertical="center" wrapText="1"/>
    </xf>
    <xf numFmtId="1" fontId="8" fillId="0" borderId="597" xfId="0" applyNumberFormat="1" applyFont="1" applyBorder="1" applyAlignment="1">
      <alignment horizontal="right" vertical="center" wrapText="1"/>
    </xf>
    <xf numFmtId="1" fontId="8" fillId="0" borderId="614" xfId="0" applyNumberFormat="1" applyFont="1" applyBorder="1" applyAlignment="1">
      <alignment horizontal="right" vertical="center" wrapText="1"/>
    </xf>
    <xf numFmtId="1" fontId="8" fillId="0" borderId="596" xfId="0" applyNumberFormat="1" applyFont="1" applyBorder="1" applyAlignment="1">
      <alignment horizontal="center" vertical="center"/>
    </xf>
    <xf numFmtId="1" fontId="8" fillId="12" borderId="607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605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605" xfId="0" applyNumberFormat="1" applyFont="1" applyFill="1" applyBorder="1" applyAlignment="1" applyProtection="1">
      <alignment horizontal="right" vertical="center"/>
      <protection locked="0"/>
    </xf>
    <xf numFmtId="1" fontId="8" fillId="12" borderId="605" xfId="0" applyNumberFormat="1" applyFont="1" applyFill="1" applyBorder="1" applyAlignment="1" applyProtection="1">
      <alignment horizontal="right" vertical="top" wrapText="1"/>
      <protection locked="0"/>
    </xf>
    <xf numFmtId="1" fontId="8" fillId="0" borderId="607" xfId="0" applyNumberFormat="1" applyFont="1" applyBorder="1" applyAlignment="1">
      <alignment horizontal="center" vertical="center"/>
    </xf>
    <xf numFmtId="1" fontId="8" fillId="0" borderId="613" xfId="0" applyNumberFormat="1" applyFont="1" applyBorder="1" applyAlignment="1">
      <alignment horizontal="center" vertical="center"/>
    </xf>
    <xf numFmtId="1" fontId="8" fillId="0" borderId="596" xfId="0" applyNumberFormat="1" applyFont="1" applyBorder="1" applyAlignment="1">
      <alignment horizontal="left" vertical="center" wrapText="1"/>
    </xf>
    <xf numFmtId="1" fontId="8" fillId="0" borderId="601" xfId="0" applyNumberFormat="1" applyFont="1" applyBorder="1" applyAlignment="1">
      <alignment horizontal="left"/>
    </xf>
    <xf numFmtId="1" fontId="8" fillId="0" borderId="603" xfId="0" applyNumberFormat="1" applyFont="1" applyBorder="1" applyAlignment="1">
      <alignment horizontal="left"/>
    </xf>
    <xf numFmtId="1" fontId="8" fillId="0" borderId="596" xfId="0" applyNumberFormat="1" applyFont="1" applyBorder="1" applyAlignment="1">
      <alignment horizontal="center" vertical="center"/>
    </xf>
    <xf numFmtId="1" fontId="8" fillId="5" borderId="607" xfId="0" applyNumberFormat="1" applyFont="1" applyFill="1" applyBorder="1" applyAlignment="1">
      <alignment horizontal="center" vertical="center" wrapText="1"/>
    </xf>
    <xf numFmtId="1" fontId="8" fillId="5" borderId="596" xfId="0" applyNumberFormat="1" applyFont="1" applyFill="1" applyBorder="1" applyAlignment="1">
      <alignment horizontal="center" vertical="center" wrapText="1"/>
    </xf>
    <xf numFmtId="1" fontId="8" fillId="0" borderId="605" xfId="0" applyNumberFormat="1" applyFont="1" applyBorder="1" applyAlignment="1">
      <alignment horizontal="left" vertical="center" wrapText="1"/>
    </xf>
    <xf numFmtId="1" fontId="8" fillId="0" borderId="598" xfId="0" applyNumberFormat="1" applyFont="1" applyBorder="1" applyAlignment="1">
      <alignment horizontal="right" wrapText="1"/>
    </xf>
    <xf numFmtId="1" fontId="8" fillId="0" borderId="613" xfId="0" applyNumberFormat="1" applyFont="1" applyBorder="1"/>
    <xf numFmtId="1" fontId="8" fillId="0" borderId="597" xfId="0" applyNumberFormat="1" applyFont="1" applyBorder="1" applyAlignment="1">
      <alignment horizontal="right" wrapText="1"/>
    </xf>
    <xf numFmtId="1" fontId="8" fillId="0" borderId="593" xfId="0" applyNumberFormat="1" applyFont="1" applyBorder="1" applyAlignment="1">
      <alignment horizontal="right" wrapText="1"/>
    </xf>
    <xf numFmtId="1" fontId="8" fillId="0" borderId="592" xfId="0" applyNumberFormat="1" applyFont="1" applyBorder="1" applyAlignment="1">
      <alignment horizontal="right"/>
    </xf>
    <xf numFmtId="1" fontId="8" fillId="0" borderId="597" xfId="0" applyNumberFormat="1" applyFont="1" applyBorder="1" applyAlignment="1">
      <alignment horizontal="right"/>
    </xf>
    <xf numFmtId="1" fontId="8" fillId="0" borderId="593" xfId="0" applyNumberFormat="1" applyFont="1" applyBorder="1" applyAlignment="1">
      <alignment horizontal="right"/>
    </xf>
    <xf numFmtId="1" fontId="8" fillId="0" borderId="594" xfId="0" applyNumberFormat="1" applyFont="1" applyBorder="1" applyAlignment="1">
      <alignment horizontal="right"/>
    </xf>
    <xf numFmtId="1" fontId="8" fillId="0" borderId="614" xfId="0" applyNumberFormat="1" applyFont="1" applyBorder="1" applyAlignment="1">
      <alignment horizontal="right"/>
    </xf>
    <xf numFmtId="1" fontId="8" fillId="0" borderId="607" xfId="0" applyNumberFormat="1" applyFont="1" applyBorder="1" applyAlignment="1">
      <alignment horizontal="right"/>
    </xf>
    <xf numFmtId="1" fontId="8" fillId="4" borderId="607" xfId="0" applyNumberFormat="1" applyFont="1" applyFill="1" applyBorder="1" applyAlignment="1">
      <alignment horizontal="center" vertical="center" wrapText="1"/>
    </xf>
    <xf numFmtId="1" fontId="8" fillId="5" borderId="601" xfId="0" applyNumberFormat="1" applyFont="1" applyFill="1" applyBorder="1" applyAlignment="1">
      <alignment horizontal="left" vertical="center" wrapText="1"/>
    </xf>
    <xf numFmtId="1" fontId="8" fillId="5" borderId="602" xfId="0" applyNumberFormat="1" applyFont="1" applyFill="1" applyBorder="1" applyAlignment="1">
      <alignment horizontal="left" vertical="center" wrapText="1"/>
    </xf>
    <xf numFmtId="1" fontId="8" fillId="5" borderId="603" xfId="0" applyNumberFormat="1" applyFont="1" applyFill="1" applyBorder="1" applyAlignment="1">
      <alignment horizontal="left" vertical="center" wrapText="1"/>
    </xf>
    <xf numFmtId="1" fontId="8" fillId="0" borderId="599" xfId="0" applyNumberFormat="1" applyFont="1" applyBorder="1" applyAlignment="1">
      <alignment horizontal="right" wrapText="1"/>
    </xf>
    <xf numFmtId="1" fontId="8" fillId="0" borderId="598" xfId="0" applyNumberFormat="1" applyFont="1" applyBorder="1" applyAlignment="1">
      <alignment horizontal="right"/>
    </xf>
    <xf numFmtId="1" fontId="8" fillId="0" borderId="599" xfId="0" applyNumberFormat="1" applyFont="1" applyBorder="1" applyAlignment="1">
      <alignment horizontal="right"/>
    </xf>
    <xf numFmtId="1" fontId="8" fillId="4" borderId="607" xfId="0" applyNumberFormat="1" applyFont="1" applyFill="1" applyBorder="1" applyAlignment="1">
      <alignment horizontal="right"/>
    </xf>
    <xf numFmtId="1" fontId="8" fillId="0" borderId="592" xfId="1" applyNumberFormat="1" applyFont="1" applyFill="1" applyBorder="1" applyAlignment="1">
      <alignment horizontal="center" vertical="center" wrapText="1"/>
    </xf>
    <xf numFmtId="1" fontId="8" fillId="0" borderId="597" xfId="1" applyNumberFormat="1" applyFont="1" applyFill="1" applyBorder="1" applyAlignment="1">
      <alignment horizontal="center" vertical="center"/>
    </xf>
    <xf numFmtId="1" fontId="8" fillId="4" borderId="601" xfId="0" applyNumberFormat="1" applyFont="1" applyFill="1" applyBorder="1" applyAlignment="1">
      <alignment horizontal="left" vertical="center"/>
    </xf>
    <xf numFmtId="1" fontId="8" fillId="4" borderId="603" xfId="0" applyNumberFormat="1" applyFont="1" applyFill="1" applyBorder="1" applyAlignment="1">
      <alignment horizontal="left" vertical="center"/>
    </xf>
    <xf numFmtId="1" fontId="8" fillId="4" borderId="604" xfId="0" applyNumberFormat="1" applyFont="1" applyFill="1" applyBorder="1" applyAlignment="1">
      <alignment horizontal="right" wrapText="1"/>
    </xf>
    <xf numFmtId="1" fontId="8" fillId="4" borderId="603" xfId="0" applyNumberFormat="1" applyFont="1" applyFill="1" applyBorder="1" applyAlignment="1">
      <alignment horizontal="right"/>
    </xf>
    <xf numFmtId="1" fontId="8" fillId="9" borderId="606" xfId="0" applyNumberFormat="1" applyFont="1" applyFill="1" applyBorder="1"/>
    <xf numFmtId="1" fontId="8" fillId="11" borderId="604" xfId="0" applyNumberFormat="1" applyFont="1" applyFill="1" applyBorder="1"/>
    <xf numFmtId="1" fontId="8" fillId="6" borderId="611" xfId="0" applyNumberFormat="1" applyFont="1" applyFill="1" applyBorder="1" applyProtection="1">
      <protection locked="0"/>
    </xf>
    <xf numFmtId="1" fontId="8" fillId="11" borderId="605" xfId="0" applyNumberFormat="1" applyFont="1" applyFill="1" applyBorder="1"/>
    <xf numFmtId="1" fontId="8" fillId="4" borderId="597" xfId="0" applyNumberFormat="1" applyFont="1" applyFill="1" applyBorder="1" applyAlignment="1">
      <alignment horizontal="right"/>
    </xf>
    <xf numFmtId="1" fontId="8" fillId="0" borderId="614" xfId="0" applyNumberFormat="1" applyFont="1" applyBorder="1"/>
    <xf numFmtId="1" fontId="8" fillId="4" borderId="605" xfId="0" applyNumberFormat="1" applyFont="1" applyFill="1" applyBorder="1" applyAlignment="1">
      <alignment vertical="center"/>
    </xf>
    <xf numFmtId="1" fontId="8" fillId="11" borderId="603" xfId="0" applyNumberFormat="1" applyFont="1" applyFill="1" applyBorder="1" applyAlignment="1">
      <alignment horizontal="right" wrapText="1"/>
    </xf>
    <xf numFmtId="1" fontId="8" fillId="11" borderId="603" xfId="0" applyNumberFormat="1" applyFont="1" applyFill="1" applyBorder="1"/>
    <xf numFmtId="1" fontId="8" fillId="15" borderId="596" xfId="0" applyNumberFormat="1" applyFont="1" applyFill="1" applyBorder="1" applyAlignment="1">
      <alignment horizontal="left" vertical="center" wrapText="1"/>
    </xf>
    <xf numFmtId="1" fontId="8" fillId="5" borderId="596" xfId="0" applyNumberFormat="1" applyFont="1" applyFill="1" applyBorder="1" applyAlignment="1">
      <alignment horizontal="left" vertical="center" wrapText="1"/>
    </xf>
    <xf numFmtId="1" fontId="8" fillId="5" borderId="605" xfId="0" applyNumberFormat="1" applyFont="1" applyFill="1" applyBorder="1" applyAlignment="1">
      <alignment horizontal="center" vertical="center"/>
    </xf>
    <xf numFmtId="1" fontId="8" fillId="0" borderId="588" xfId="0" applyNumberFormat="1" applyFont="1" applyBorder="1" applyAlignment="1">
      <alignment horizontal="right" wrapText="1"/>
    </xf>
    <xf numFmtId="1" fontId="8" fillId="5" borderId="588" xfId="0" applyNumberFormat="1" applyFont="1" applyFill="1" applyBorder="1"/>
    <xf numFmtId="1" fontId="8" fillId="5" borderId="589" xfId="0" applyNumberFormat="1" applyFont="1" applyFill="1" applyBorder="1"/>
    <xf numFmtId="1" fontId="8" fillId="5" borderId="598" xfId="0" applyNumberFormat="1" applyFont="1" applyFill="1" applyBorder="1"/>
    <xf numFmtId="1" fontId="8" fillId="5" borderId="600" xfId="0" applyNumberFormat="1" applyFont="1" applyFill="1" applyBorder="1"/>
    <xf numFmtId="1" fontId="8" fillId="5" borderId="605" xfId="0" applyNumberFormat="1" applyFont="1" applyFill="1" applyBorder="1" applyAlignment="1">
      <alignment horizontal="left" vertical="center"/>
    </xf>
    <xf numFmtId="1" fontId="8" fillId="4" borderId="603" xfId="0" applyNumberFormat="1" applyFont="1" applyFill="1" applyBorder="1" applyAlignment="1">
      <alignment horizontal="right" wrapText="1"/>
    </xf>
    <xf numFmtId="1" fontId="8" fillId="6" borderId="602" xfId="0" applyNumberFormat="1" applyFont="1" applyFill="1" applyBorder="1" applyProtection="1">
      <protection locked="0"/>
    </xf>
    <xf numFmtId="1" fontId="8" fillId="0" borderId="605" xfId="0" applyNumberFormat="1" applyFont="1" applyBorder="1" applyAlignment="1">
      <alignment horizontal="left" vertical="center"/>
    </xf>
    <xf numFmtId="1" fontId="8" fillId="11" borderId="606" xfId="0" applyNumberFormat="1" applyFont="1" applyFill="1" applyBorder="1"/>
    <xf numFmtId="1" fontId="8" fillId="11" borderId="608" xfId="0" applyNumberFormat="1" applyFont="1" applyFill="1" applyBorder="1"/>
    <xf numFmtId="1" fontId="8" fillId="4" borderId="598" xfId="0" applyNumberFormat="1" applyFont="1" applyFill="1" applyBorder="1" applyAlignment="1">
      <alignment horizontal="right" wrapText="1"/>
    </xf>
    <xf numFmtId="1" fontId="8" fillId="4" borderId="610" xfId="0" applyNumberFormat="1" applyFont="1" applyFill="1" applyBorder="1" applyAlignment="1">
      <alignment horizontal="right" wrapText="1"/>
    </xf>
    <xf numFmtId="1" fontId="8" fillId="4" borderId="597" xfId="0" applyNumberFormat="1" applyFont="1" applyFill="1" applyBorder="1" applyAlignment="1">
      <alignment horizontal="right" wrapText="1"/>
    </xf>
    <xf numFmtId="1" fontId="8" fillId="6" borderId="598" xfId="0" applyNumberFormat="1" applyFont="1" applyFill="1" applyBorder="1" applyProtection="1">
      <protection locked="0"/>
    </xf>
    <xf numFmtId="1" fontId="8" fillId="6" borderId="597" xfId="0" applyNumberFormat="1" applyFont="1" applyFill="1" applyBorder="1" applyProtection="1">
      <protection locked="0"/>
    </xf>
    <xf numFmtId="1" fontId="8" fillId="9" borderId="604" xfId="0" applyNumberFormat="1" applyFont="1" applyFill="1" applyBorder="1"/>
    <xf numFmtId="1" fontId="8" fillId="6" borderId="614" xfId="0" applyNumberFormat="1" applyFont="1" applyFill="1" applyBorder="1" applyProtection="1">
      <protection locked="0"/>
    </xf>
    <xf numFmtId="1" fontId="8" fillId="6" borderId="613" xfId="0" applyNumberFormat="1" applyFont="1" applyFill="1" applyBorder="1" applyProtection="1">
      <protection locked="0"/>
    </xf>
    <xf numFmtId="1" fontId="8" fillId="6" borderId="607" xfId="0" applyNumberFormat="1" applyFont="1" applyFill="1" applyBorder="1" applyProtection="1">
      <protection locked="0"/>
    </xf>
    <xf numFmtId="1" fontId="8" fillId="6" borderId="588" xfId="0" applyNumberFormat="1" applyFont="1" applyFill="1" applyBorder="1" applyProtection="1">
      <protection locked="0"/>
    </xf>
    <xf numFmtId="1" fontId="8" fillId="6" borderId="600" xfId="0" applyNumberFormat="1" applyFont="1" applyFill="1" applyBorder="1" applyProtection="1">
      <protection locked="0"/>
    </xf>
    <xf numFmtId="1" fontId="8" fillId="6" borderId="589" xfId="0" applyNumberFormat="1" applyFont="1" applyFill="1" applyBorder="1" applyProtection="1">
      <protection locked="0"/>
    </xf>
    <xf numFmtId="1" fontId="9" fillId="15" borderId="596" xfId="0" applyNumberFormat="1" applyFont="1" applyFill="1" applyBorder="1" applyAlignment="1">
      <alignment horizontal="left" vertical="center" wrapText="1"/>
    </xf>
    <xf numFmtId="1" fontId="9" fillId="0" borderId="596" xfId="0" applyNumberFormat="1" applyFont="1" applyBorder="1" applyAlignment="1">
      <alignment horizontal="left" vertical="center" wrapText="1"/>
    </xf>
    <xf numFmtId="1" fontId="8" fillId="0" borderId="605" xfId="0" applyNumberFormat="1" applyFont="1" applyBorder="1" applyAlignment="1">
      <alignment wrapText="1"/>
    </xf>
    <xf numFmtId="1" fontId="8" fillId="0" borderId="605" xfId="0" applyNumberFormat="1" applyFont="1" applyBorder="1" applyAlignment="1">
      <alignment vertical="center" wrapText="1"/>
    </xf>
    <xf numFmtId="1" fontId="8" fillId="9" borderId="605" xfId="0" applyNumberFormat="1" applyFont="1" applyFill="1" applyBorder="1"/>
    <xf numFmtId="1" fontId="8" fillId="4" borderId="595" xfId="0" applyNumberFormat="1" applyFont="1" applyFill="1" applyBorder="1" applyAlignment="1">
      <alignment horizontal="center" vertical="center" wrapText="1"/>
    </xf>
    <xf numFmtId="1" fontId="8" fillId="4" borderId="600" xfId="0" applyNumberFormat="1" applyFont="1" applyFill="1" applyBorder="1" applyAlignment="1">
      <alignment horizontal="center" vertical="center" wrapText="1"/>
    </xf>
    <xf numFmtId="1" fontId="8" fillId="9" borderId="603" xfId="0" applyNumberFormat="1" applyFont="1" applyFill="1" applyBorder="1"/>
    <xf numFmtId="1" fontId="8" fillId="11" borderId="602" xfId="0" applyNumberFormat="1" applyFont="1" applyFill="1" applyBorder="1"/>
    <xf numFmtId="1" fontId="7" fillId="0" borderId="616" xfId="0" applyNumberFormat="1" applyFont="1" applyBorder="1"/>
    <xf numFmtId="1" fontId="8" fillId="0" borderId="617" xfId="0" applyNumberFormat="1" applyFont="1" applyBorder="1" applyAlignment="1">
      <alignment horizontal="center" vertical="center" wrapText="1"/>
    </xf>
    <xf numFmtId="1" fontId="8" fillId="0" borderId="618" xfId="0" applyNumberFormat="1" applyFont="1" applyBorder="1" applyAlignment="1">
      <alignment horizontal="center" vertical="center" wrapText="1"/>
    </xf>
    <xf numFmtId="1" fontId="8" fillId="0" borderId="608" xfId="0" applyNumberFormat="1" applyFont="1" applyBorder="1" applyAlignment="1">
      <alignment horizontal="left" vertical="center" wrapText="1"/>
    </xf>
    <xf numFmtId="1" fontId="8" fillId="0" borderId="619" xfId="0" applyNumberFormat="1" applyFont="1" applyBorder="1"/>
    <xf numFmtId="1" fontId="8" fillId="6" borderId="620" xfId="0" applyNumberFormat="1" applyFont="1" applyFill="1" applyBorder="1" applyProtection="1">
      <protection locked="0"/>
    </xf>
    <xf numFmtId="1" fontId="8" fillId="0" borderId="621" xfId="0" applyNumberFormat="1" applyFont="1" applyBorder="1" applyAlignment="1">
      <alignment horizontal="center" vertical="center" wrapText="1"/>
    </xf>
    <xf numFmtId="1" fontId="8" fillId="0" borderId="615" xfId="0" applyNumberFormat="1" applyFont="1" applyBorder="1" applyAlignment="1">
      <alignment horizontal="center" vertical="center" wrapText="1"/>
    </xf>
    <xf numFmtId="1" fontId="8" fillId="5" borderId="592" xfId="0" applyNumberFormat="1" applyFont="1" applyFill="1" applyBorder="1" applyAlignment="1">
      <alignment horizontal="center" vertical="center" wrapText="1"/>
    </xf>
    <xf numFmtId="1" fontId="8" fillId="5" borderId="597" xfId="0" applyNumberFormat="1" applyFont="1" applyFill="1" applyBorder="1" applyAlignment="1">
      <alignment horizontal="center" vertical="center" wrapText="1"/>
    </xf>
    <xf numFmtId="1" fontId="8" fillId="0" borderId="622" xfId="0" applyNumberFormat="1" applyFont="1" applyBorder="1" applyAlignment="1">
      <alignment horizontal="center" vertical="center" wrapText="1"/>
    </xf>
    <xf numFmtId="1" fontId="8" fillId="5" borderId="622" xfId="0" applyNumberFormat="1" applyFont="1" applyFill="1" applyBorder="1" applyAlignment="1">
      <alignment horizontal="center" vertical="center" wrapText="1"/>
    </xf>
    <xf numFmtId="1" fontId="8" fillId="4" borderId="623" xfId="0" applyNumberFormat="1" applyFont="1" applyFill="1" applyBorder="1" applyAlignment="1">
      <alignment horizontal="center" vertical="center" wrapText="1"/>
    </xf>
    <xf numFmtId="1" fontId="8" fillId="0" borderId="609" xfId="0" applyNumberFormat="1" applyFont="1" applyBorder="1" applyAlignment="1">
      <alignment horizontal="center" vertical="center" wrapText="1"/>
    </xf>
    <xf numFmtId="1" fontId="8" fillId="5" borderId="615" xfId="0" applyNumberFormat="1" applyFont="1" applyFill="1" applyBorder="1" applyAlignment="1">
      <alignment horizontal="center" vertical="center" wrapText="1"/>
    </xf>
    <xf numFmtId="1" fontId="8" fillId="4" borderId="609" xfId="0" applyNumberFormat="1" applyFont="1" applyFill="1" applyBorder="1" applyAlignment="1">
      <alignment horizontal="center" vertical="center" wrapText="1"/>
    </xf>
    <xf numFmtId="1" fontId="8" fillId="4" borderId="623" xfId="0" applyNumberFormat="1" applyFont="1" applyFill="1" applyBorder="1" applyAlignment="1">
      <alignment horizontal="center" vertical="center" wrapText="1"/>
    </xf>
    <xf numFmtId="1" fontId="8" fillId="0" borderId="624" xfId="0" applyNumberFormat="1" applyFont="1" applyBorder="1" applyAlignment="1">
      <alignment horizontal="center" vertical="center" wrapText="1"/>
    </xf>
    <xf numFmtId="1" fontId="8" fillId="0" borderId="589" xfId="0" applyNumberFormat="1" applyFont="1" applyBorder="1" applyAlignment="1">
      <alignment horizontal="center" vertical="center" wrapText="1"/>
    </xf>
    <xf numFmtId="1" fontId="8" fillId="0" borderId="588" xfId="0" applyNumberFormat="1" applyFont="1" applyBorder="1" applyAlignment="1">
      <alignment horizontal="center" vertical="center" wrapText="1"/>
    </xf>
    <xf numFmtId="1" fontId="8" fillId="5" borderId="589" xfId="0" applyNumberFormat="1" applyFont="1" applyFill="1" applyBorder="1" applyAlignment="1">
      <alignment horizontal="center" vertical="center" wrapText="1"/>
    </xf>
    <xf numFmtId="1" fontId="8" fillId="4" borderId="625" xfId="0" applyNumberFormat="1" applyFont="1" applyFill="1" applyBorder="1" applyAlignment="1">
      <alignment horizontal="center" vertical="center" wrapText="1"/>
    </xf>
    <xf numFmtId="1" fontId="8" fillId="0" borderId="601" xfId="0" applyNumberFormat="1" applyFont="1" applyBorder="1" applyAlignment="1">
      <alignment horizontal="left" wrapText="1"/>
    </xf>
    <xf numFmtId="1" fontId="8" fillId="0" borderId="603" xfId="0" applyNumberFormat="1" applyFont="1" applyBorder="1" applyAlignment="1">
      <alignment horizontal="left" wrapText="1"/>
    </xf>
    <xf numFmtId="1" fontId="8" fillId="4" borderId="604" xfId="0" applyNumberFormat="1" applyFont="1" applyFill="1" applyBorder="1" applyAlignment="1">
      <alignment horizontal="right" vertical="center" wrapText="1"/>
    </xf>
    <xf numFmtId="1" fontId="8" fillId="6" borderId="604" xfId="0" applyNumberFormat="1" applyFont="1" applyFill="1" applyBorder="1" applyAlignment="1" applyProtection="1">
      <alignment wrapText="1"/>
      <protection locked="0"/>
    </xf>
    <xf numFmtId="1" fontId="8" fillId="6" borderId="606" xfId="0" applyNumberFormat="1" applyFont="1" applyFill="1" applyBorder="1" applyAlignment="1" applyProtection="1">
      <alignment wrapText="1"/>
      <protection locked="0"/>
    </xf>
    <xf numFmtId="1" fontId="8" fillId="6" borderId="603" xfId="0" applyNumberFormat="1" applyFont="1" applyFill="1" applyBorder="1" applyAlignment="1" applyProtection="1">
      <alignment wrapText="1"/>
      <protection locked="0"/>
    </xf>
    <xf numFmtId="1" fontId="8" fillId="6" borderId="620" xfId="0" applyNumberFormat="1" applyFont="1" applyFill="1" applyBorder="1" applyAlignment="1" applyProtection="1">
      <alignment wrapText="1"/>
      <protection locked="0"/>
    </xf>
    <xf numFmtId="1" fontId="8" fillId="6" borderId="608" xfId="0" applyNumberFormat="1" applyFont="1" applyFill="1" applyBorder="1" applyAlignment="1" applyProtection="1">
      <alignment wrapText="1"/>
      <protection locked="0"/>
    </xf>
    <xf numFmtId="1" fontId="8" fillId="0" borderId="606" xfId="0" applyNumberFormat="1" applyFont="1" applyBorder="1" applyAlignment="1">
      <alignment horizontal="right" wrapText="1"/>
    </xf>
    <xf numFmtId="1" fontId="8" fillId="9" borderId="608" xfId="0" applyNumberFormat="1" applyFont="1" applyFill="1" applyBorder="1" applyAlignment="1">
      <alignment wrapText="1"/>
    </xf>
    <xf numFmtId="1" fontId="8" fillId="9" borderId="620" xfId="0" applyNumberFormat="1" applyFont="1" applyFill="1" applyBorder="1" applyAlignment="1">
      <alignment wrapText="1"/>
    </xf>
    <xf numFmtId="1" fontId="8" fillId="11" borderId="620" xfId="0" applyNumberFormat="1" applyFont="1" applyFill="1" applyBorder="1" applyAlignment="1">
      <alignment wrapText="1"/>
    </xf>
    <xf numFmtId="1" fontId="8" fillId="11" borderId="608" xfId="0" applyNumberFormat="1" applyFont="1" applyFill="1" applyBorder="1" applyAlignment="1">
      <alignment wrapText="1"/>
    </xf>
    <xf numFmtId="1" fontId="8" fillId="0" borderId="625" xfId="0" applyNumberFormat="1" applyFont="1" applyBorder="1" applyAlignment="1">
      <alignment horizontal="right" wrapText="1"/>
    </xf>
    <xf numFmtId="1" fontId="8" fillId="11" borderId="624" xfId="0" applyNumberFormat="1" applyFont="1" applyFill="1" applyBorder="1" applyAlignment="1">
      <alignment wrapText="1"/>
    </xf>
    <xf numFmtId="1" fontId="8" fillId="11" borderId="626" xfId="0" applyNumberFormat="1" applyFont="1" applyFill="1" applyBorder="1" applyAlignment="1">
      <alignment wrapText="1"/>
    </xf>
    <xf numFmtId="1" fontId="8" fillId="6" borderId="625" xfId="0" applyNumberFormat="1" applyFont="1" applyFill="1" applyBorder="1" applyAlignment="1" applyProtection="1">
      <alignment wrapText="1"/>
      <protection locked="0"/>
    </xf>
    <xf numFmtId="1" fontId="8" fillId="6" borderId="589" xfId="0" applyNumberFormat="1" applyFont="1" applyFill="1" applyBorder="1" applyAlignment="1" applyProtection="1">
      <alignment wrapText="1"/>
      <protection locked="0"/>
    </xf>
    <xf numFmtId="1" fontId="8" fillId="9" borderId="604" xfId="0" applyNumberFormat="1" applyFont="1" applyFill="1" applyBorder="1" applyAlignment="1">
      <alignment wrapText="1"/>
    </xf>
    <xf numFmtId="1" fontId="8" fillId="9" borderId="606" xfId="0" applyNumberFormat="1" applyFont="1" applyFill="1" applyBorder="1" applyAlignment="1">
      <alignment wrapText="1"/>
    </xf>
    <xf numFmtId="1" fontId="8" fillId="11" borderId="604" xfId="0" applyNumberFormat="1" applyFont="1" applyFill="1" applyBorder="1" applyAlignment="1">
      <alignment wrapText="1"/>
    </xf>
    <xf numFmtId="1" fontId="8" fillId="11" borderId="606" xfId="0" applyNumberFormat="1" applyFont="1" applyFill="1" applyBorder="1" applyAlignment="1">
      <alignment wrapText="1"/>
    </xf>
    <xf numFmtId="1" fontId="8" fillId="0" borderId="627" xfId="2" applyNumberFormat="1" applyFont="1" applyFill="1" applyBorder="1" applyAlignment="1">
      <alignment horizontal="right" wrapText="1"/>
    </xf>
    <xf numFmtId="1" fontId="8" fillId="0" borderId="628" xfId="2" applyNumberFormat="1" applyFont="1" applyFill="1" applyBorder="1" applyAlignment="1">
      <alignment horizontal="right" wrapText="1"/>
    </xf>
    <xf numFmtId="1" fontId="8" fillId="0" borderId="629" xfId="2" applyNumberFormat="1" applyFont="1" applyFill="1" applyBorder="1" applyAlignment="1">
      <alignment horizontal="right" wrapText="1"/>
    </xf>
    <xf numFmtId="1" fontId="8" fillId="0" borderId="630" xfId="2" applyNumberFormat="1" applyFont="1" applyFill="1" applyBorder="1" applyAlignment="1">
      <alignment horizontal="right" wrapText="1"/>
    </xf>
    <xf numFmtId="1" fontId="8" fillId="0" borderId="631" xfId="0" applyNumberFormat="1" applyFont="1" applyBorder="1" applyAlignment="1">
      <alignment horizontal="left" vertical="center" wrapText="1"/>
    </xf>
    <xf numFmtId="1" fontId="8" fillId="0" borderId="632" xfId="2" applyNumberFormat="1" applyFont="1" applyFill="1" applyBorder="1" applyAlignment="1">
      <alignment horizontal="right" wrapText="1"/>
    </xf>
    <xf numFmtId="1" fontId="8" fillId="0" borderId="633" xfId="2" applyNumberFormat="1" applyFont="1" applyFill="1" applyBorder="1" applyAlignment="1">
      <alignment horizontal="right" wrapText="1"/>
    </xf>
    <xf numFmtId="1" fontId="8" fillId="0" borderId="634" xfId="0" applyNumberFormat="1" applyFont="1" applyBorder="1" applyAlignment="1">
      <alignment horizontal="left" vertical="center" wrapText="1"/>
    </xf>
    <xf numFmtId="1" fontId="8" fillId="5" borderId="631" xfId="0" applyNumberFormat="1" applyFont="1" applyFill="1" applyBorder="1" applyAlignment="1">
      <alignment horizontal="left" vertical="center" wrapText="1"/>
    </xf>
    <xf numFmtId="1" fontId="8" fillId="0" borderId="635" xfId="2" applyNumberFormat="1" applyFont="1" applyFill="1" applyBorder="1" applyAlignment="1">
      <alignment horizontal="right" wrapText="1"/>
    </xf>
    <xf numFmtId="1" fontId="8" fillId="0" borderId="636" xfId="2" applyNumberFormat="1" applyFont="1" applyFill="1" applyBorder="1" applyAlignment="1">
      <alignment horizontal="right" wrapText="1"/>
    </xf>
    <xf numFmtId="1" fontId="8" fillId="4" borderId="637" xfId="0" applyNumberFormat="1" applyFont="1" applyFill="1" applyBorder="1" applyAlignment="1">
      <alignment horizontal="right" wrapText="1"/>
    </xf>
    <xf numFmtId="1" fontId="8" fillId="11" borderId="637" xfId="0" applyNumberFormat="1" applyFont="1" applyFill="1" applyBorder="1" applyAlignment="1">
      <alignment wrapText="1"/>
    </xf>
    <xf numFmtId="1" fontId="8" fillId="11" borderId="638" xfId="0" applyNumberFormat="1" applyFont="1" applyFill="1" applyBorder="1" applyAlignment="1">
      <alignment wrapText="1"/>
    </xf>
    <xf numFmtId="1" fontId="8" fillId="4" borderId="639" xfId="0" applyNumberFormat="1" applyFont="1" applyFill="1" applyBorder="1" applyAlignment="1">
      <alignment horizontal="left" vertical="center" wrapText="1"/>
    </xf>
    <xf numFmtId="1" fontId="8" fillId="0" borderId="640" xfId="0" applyNumberFormat="1" applyFont="1" applyBorder="1" applyAlignment="1">
      <alignment horizontal="right" wrapText="1"/>
    </xf>
    <xf numFmtId="1" fontId="8" fillId="0" borderId="641" xfId="3" applyNumberFormat="1" applyFont="1" applyFill="1" applyBorder="1" applyAlignment="1">
      <alignment horizontal="right" wrapText="1"/>
    </xf>
    <xf numFmtId="1" fontId="8" fillId="0" borderId="642" xfId="3" applyNumberFormat="1" applyFont="1" applyFill="1" applyBorder="1" applyAlignment="1">
      <alignment horizontal="right" wrapText="1"/>
    </xf>
    <xf numFmtId="1" fontId="8" fillId="3" borderId="643" xfId="3" applyNumberFormat="1" applyFont="1" applyBorder="1" applyAlignment="1" applyProtection="1">
      <alignment wrapText="1"/>
      <protection locked="0"/>
    </xf>
    <xf numFmtId="1" fontId="8" fillId="3" borderId="644" xfId="3" applyNumberFormat="1" applyFont="1" applyBorder="1" applyAlignment="1" applyProtection="1">
      <alignment wrapText="1"/>
      <protection locked="0"/>
    </xf>
    <xf numFmtId="1" fontId="8" fillId="3" borderId="645" xfId="3" applyNumberFormat="1" applyFont="1" applyBorder="1" applyAlignment="1" applyProtection="1">
      <alignment wrapText="1"/>
      <protection locked="0"/>
    </xf>
    <xf numFmtId="1" fontId="8" fillId="3" borderId="642" xfId="3" applyNumberFormat="1" applyFont="1" applyBorder="1" applyAlignment="1" applyProtection="1">
      <alignment wrapText="1"/>
      <protection locked="0"/>
    </xf>
    <xf numFmtId="1" fontId="8" fillId="3" borderId="646" xfId="3" applyNumberFormat="1" applyFont="1" applyBorder="1" applyAlignment="1" applyProtection="1">
      <alignment wrapText="1"/>
      <protection locked="0"/>
    </xf>
    <xf numFmtId="1" fontId="8" fillId="3" borderId="647" xfId="3" applyNumberFormat="1" applyFont="1" applyBorder="1" applyAlignment="1" applyProtection="1">
      <alignment wrapText="1"/>
      <protection locked="0"/>
    </xf>
    <xf numFmtId="1" fontId="8" fillId="3" borderId="648" xfId="3" applyNumberFormat="1" applyFont="1" applyBorder="1" applyAlignment="1" applyProtection="1">
      <alignment wrapText="1"/>
      <protection locked="0"/>
    </xf>
    <xf numFmtId="1" fontId="8" fillId="6" borderId="649" xfId="0" applyNumberFormat="1" applyFont="1" applyFill="1" applyBorder="1" applyAlignment="1" applyProtection="1">
      <alignment wrapText="1"/>
      <protection locked="0"/>
    </xf>
    <xf numFmtId="1" fontId="8" fillId="0" borderId="650" xfId="3" applyNumberFormat="1" applyFont="1" applyFill="1" applyBorder="1" applyAlignment="1">
      <alignment horizontal="right" wrapText="1"/>
    </xf>
    <xf numFmtId="1" fontId="8" fillId="0" borderId="651" xfId="3" applyNumberFormat="1" applyFont="1" applyFill="1" applyBorder="1" applyAlignment="1">
      <alignment horizontal="right" wrapText="1"/>
    </xf>
    <xf numFmtId="1" fontId="8" fillId="3" borderId="652" xfId="3" applyNumberFormat="1" applyFont="1" applyBorder="1" applyAlignment="1" applyProtection="1">
      <alignment wrapText="1"/>
      <protection locked="0"/>
    </xf>
    <xf numFmtId="1" fontId="8" fillId="3" borderId="653" xfId="3" applyNumberFormat="1" applyFont="1" applyBorder="1" applyAlignment="1" applyProtection="1">
      <alignment wrapText="1"/>
      <protection locked="0"/>
    </xf>
    <xf numFmtId="1" fontId="8" fillId="3" borderId="654" xfId="3" applyNumberFormat="1" applyFont="1" applyBorder="1" applyAlignment="1" applyProtection="1">
      <alignment wrapText="1"/>
      <protection locked="0"/>
    </xf>
    <xf numFmtId="1" fontId="8" fillId="3" borderId="651" xfId="3" applyNumberFormat="1" applyFont="1" applyBorder="1" applyAlignment="1" applyProtection="1">
      <alignment wrapText="1"/>
      <protection locked="0"/>
    </xf>
    <xf numFmtId="1" fontId="8" fillId="3" borderId="655" xfId="3" applyNumberFormat="1" applyFont="1" applyBorder="1" applyAlignment="1" applyProtection="1">
      <alignment wrapText="1"/>
      <protection locked="0"/>
    </xf>
    <xf numFmtId="1" fontId="8" fillId="3" borderId="656" xfId="3" applyNumberFormat="1" applyFont="1" applyBorder="1" applyAlignment="1" applyProtection="1">
      <alignment wrapText="1"/>
      <protection locked="0"/>
    </xf>
    <xf numFmtId="1" fontId="8" fillId="3" borderId="657" xfId="3" applyNumberFormat="1" applyFont="1" applyBorder="1" applyAlignment="1" applyProtection="1">
      <alignment wrapText="1"/>
      <protection locked="0"/>
    </xf>
    <xf numFmtId="1" fontId="8" fillId="3" borderId="658" xfId="3" applyNumberFormat="1" applyFont="1" applyBorder="1" applyAlignment="1" applyProtection="1">
      <alignment wrapText="1"/>
      <protection locked="0"/>
    </xf>
    <xf numFmtId="1" fontId="8" fillId="3" borderId="659" xfId="3" applyNumberFormat="1" applyFont="1" applyBorder="1" applyAlignment="1" applyProtection="1">
      <alignment wrapText="1"/>
      <protection locked="0"/>
    </xf>
    <xf numFmtId="1" fontId="8" fillId="3" borderId="660" xfId="3" applyNumberFormat="1" applyFont="1" applyBorder="1" applyAlignment="1" applyProtection="1">
      <alignment wrapText="1"/>
      <protection locked="0"/>
    </xf>
    <xf numFmtId="1" fontId="8" fillId="6" borderId="661" xfId="0" applyNumberFormat="1" applyFont="1" applyFill="1" applyBorder="1" applyAlignment="1" applyProtection="1">
      <alignment wrapText="1"/>
      <protection locked="0"/>
    </xf>
    <xf numFmtId="1" fontId="8" fillId="6" borderId="662" xfId="0" applyNumberFormat="1" applyFont="1" applyFill="1" applyBorder="1" applyAlignment="1" applyProtection="1">
      <alignment wrapText="1"/>
      <protection locked="0"/>
    </xf>
    <xf numFmtId="1" fontId="8" fillId="6" borderId="663" xfId="0" applyNumberFormat="1" applyFont="1" applyFill="1" applyBorder="1" applyAlignment="1" applyProtection="1">
      <alignment wrapText="1"/>
      <protection locked="0"/>
    </xf>
    <xf numFmtId="1" fontId="8" fillId="6" borderId="664" xfId="0" applyNumberFormat="1" applyFont="1" applyFill="1" applyBorder="1" applyAlignment="1" applyProtection="1">
      <alignment wrapText="1"/>
      <protection locked="0"/>
    </xf>
    <xf numFmtId="1" fontId="8" fillId="0" borderId="665" xfId="3" applyNumberFormat="1" applyFont="1" applyFill="1" applyBorder="1" applyAlignment="1">
      <alignment horizontal="right" wrapText="1"/>
    </xf>
    <xf numFmtId="1" fontId="8" fillId="0" borderId="666" xfId="3" applyNumberFormat="1" applyFont="1" applyFill="1" applyBorder="1" applyAlignment="1">
      <alignment horizontal="right" wrapText="1"/>
    </xf>
    <xf numFmtId="1" fontId="8" fillId="3" borderId="667" xfId="3" applyNumberFormat="1" applyFont="1" applyBorder="1" applyAlignment="1" applyProtection="1">
      <alignment wrapText="1"/>
      <protection locked="0"/>
    </xf>
    <xf numFmtId="1" fontId="8" fillId="3" borderId="668" xfId="3" applyNumberFormat="1" applyFont="1" applyBorder="1" applyAlignment="1" applyProtection="1">
      <alignment wrapText="1"/>
      <protection locked="0"/>
    </xf>
    <xf numFmtId="1" fontId="8" fillId="3" borderId="669" xfId="3" applyNumberFormat="1" applyFont="1" applyBorder="1" applyAlignment="1" applyProtection="1">
      <alignment wrapText="1"/>
      <protection locked="0"/>
    </xf>
    <xf numFmtId="1" fontId="8" fillId="3" borderId="670" xfId="3" applyNumberFormat="1" applyFont="1" applyBorder="1" applyAlignment="1" applyProtection="1">
      <alignment wrapText="1"/>
      <protection locked="0"/>
    </xf>
    <xf numFmtId="1" fontId="8" fillId="4" borderId="634" xfId="0" applyNumberFormat="1" applyFont="1" applyFill="1" applyBorder="1" applyAlignment="1">
      <alignment horizontal="left" vertical="center" wrapText="1"/>
    </xf>
    <xf numFmtId="1" fontId="8" fillId="0" borderId="671" xfId="0" applyNumberFormat="1" applyFont="1" applyBorder="1" applyAlignment="1">
      <alignment horizontal="center" vertical="center"/>
    </xf>
    <xf numFmtId="1" fontId="8" fillId="0" borderId="672" xfId="0" applyNumberFormat="1" applyFont="1" applyBorder="1" applyAlignment="1">
      <alignment horizontal="center" vertical="center"/>
    </xf>
    <xf numFmtId="1" fontId="8" fillId="0" borderId="673" xfId="0" applyNumberFormat="1" applyFont="1" applyBorder="1" applyAlignment="1">
      <alignment horizontal="center" vertical="center"/>
    </xf>
    <xf numFmtId="1" fontId="8" fillId="5" borderId="671" xfId="0" applyNumberFormat="1" applyFont="1" applyFill="1" applyBorder="1" applyAlignment="1">
      <alignment horizontal="center" vertical="center" wrapText="1"/>
    </xf>
    <xf numFmtId="1" fontId="8" fillId="5" borderId="672" xfId="0" applyNumberFormat="1" applyFont="1" applyFill="1" applyBorder="1" applyAlignment="1">
      <alignment horizontal="center" vertical="center" wrapText="1"/>
    </xf>
    <xf numFmtId="1" fontId="8" fillId="5" borderId="673" xfId="0" applyNumberFormat="1" applyFont="1" applyFill="1" applyBorder="1" applyAlignment="1">
      <alignment horizontal="center" vertical="center" wrapText="1"/>
    </xf>
    <xf numFmtId="1" fontId="8" fillId="0" borderId="674" xfId="0" applyNumberFormat="1" applyFont="1" applyBorder="1" applyAlignment="1">
      <alignment horizontal="center" vertical="center" wrapText="1"/>
    </xf>
    <xf numFmtId="1" fontId="8" fillId="0" borderId="675" xfId="0" applyNumberFormat="1" applyFont="1" applyBorder="1" applyAlignment="1">
      <alignment horizontal="center" vertical="center" wrapText="1"/>
    </xf>
    <xf numFmtId="1" fontId="8" fillId="0" borderId="676" xfId="0" applyNumberFormat="1" applyFont="1" applyBorder="1" applyAlignment="1">
      <alignment horizontal="center" vertical="center" wrapText="1"/>
    </xf>
    <xf numFmtId="1" fontId="8" fillId="0" borderId="677" xfId="0" applyNumberFormat="1" applyFont="1" applyBorder="1" applyAlignment="1">
      <alignment horizontal="center" vertical="center" wrapText="1"/>
    </xf>
    <xf numFmtId="1" fontId="8" fillId="0" borderId="678" xfId="0" applyNumberFormat="1" applyFont="1" applyBorder="1" applyAlignment="1">
      <alignment horizontal="center" vertical="center" wrapText="1"/>
    </xf>
    <xf numFmtId="1" fontId="8" fillId="4" borderId="675" xfId="0" applyNumberFormat="1" applyFont="1" applyFill="1" applyBorder="1" applyAlignment="1">
      <alignment horizontal="center" vertical="center"/>
    </xf>
    <xf numFmtId="1" fontId="8" fillId="4" borderId="679" xfId="0" applyNumberFormat="1" applyFont="1" applyFill="1" applyBorder="1" applyAlignment="1">
      <alignment horizontal="center" vertical="center"/>
    </xf>
    <xf numFmtId="1" fontId="8" fillId="0" borderId="679" xfId="0" applyNumberFormat="1" applyFont="1" applyBorder="1" applyAlignment="1">
      <alignment horizontal="center" vertical="center" wrapText="1"/>
    </xf>
    <xf numFmtId="1" fontId="8" fillId="0" borderId="679" xfId="0" applyNumberFormat="1" applyFont="1" applyBorder="1" applyAlignment="1">
      <alignment horizontal="center" vertical="center"/>
    </xf>
    <xf numFmtId="1" fontId="8" fillId="0" borderId="680" xfId="0" applyNumberFormat="1" applyFont="1" applyBorder="1" applyAlignment="1">
      <alignment horizontal="center" vertical="center"/>
    </xf>
    <xf numFmtId="1" fontId="8" fillId="0" borderId="634" xfId="0" applyNumberFormat="1" applyFont="1" applyBorder="1" applyAlignment="1">
      <alignment horizontal="center" vertical="center" wrapText="1"/>
    </xf>
    <xf numFmtId="1" fontId="8" fillId="0" borderId="681" xfId="0" applyNumberFormat="1" applyFont="1" applyBorder="1" applyAlignment="1">
      <alignment horizontal="center" vertical="center" wrapText="1"/>
    </xf>
    <xf numFmtId="1" fontId="8" fillId="0" borderId="679" xfId="0" applyNumberFormat="1" applyFont="1" applyBorder="1" applyAlignment="1">
      <alignment horizontal="center" vertical="center" wrapText="1"/>
    </xf>
    <xf numFmtId="1" fontId="8" fillId="0" borderId="680" xfId="0" applyNumberFormat="1" applyFont="1" applyBorder="1" applyAlignment="1">
      <alignment horizontal="center" vertical="center" wrapText="1"/>
    </xf>
    <xf numFmtId="1" fontId="8" fillId="0" borderId="682" xfId="0" applyNumberFormat="1" applyFont="1" applyBorder="1" applyAlignment="1">
      <alignment horizontal="center" vertical="center" wrapText="1"/>
    </xf>
    <xf numFmtId="1" fontId="8" fillId="0" borderId="634" xfId="0" applyNumberFormat="1" applyFont="1" applyBorder="1" applyAlignment="1">
      <alignment horizontal="center" vertical="center" wrapText="1"/>
    </xf>
    <xf numFmtId="1" fontId="8" fillId="0" borderId="683" xfId="0" applyNumberFormat="1" applyFont="1" applyBorder="1" applyAlignment="1">
      <alignment horizontal="left" vertical="center" wrapText="1"/>
    </xf>
    <xf numFmtId="1" fontId="8" fillId="0" borderId="684" xfId="0" applyNumberFormat="1" applyFont="1" applyBorder="1" applyAlignment="1">
      <alignment horizontal="left" vertical="center" wrapText="1"/>
    </xf>
    <xf numFmtId="1" fontId="8" fillId="0" borderId="685" xfId="0" applyNumberFormat="1" applyFont="1" applyBorder="1" applyAlignment="1">
      <alignment horizontal="left" vertical="center" wrapText="1"/>
    </xf>
    <xf numFmtId="1" fontId="8" fillId="0" borderId="686" xfId="0" applyNumberFormat="1" applyFont="1" applyBorder="1" applyAlignment="1">
      <alignment horizontal="right" wrapText="1"/>
    </xf>
    <xf numFmtId="1" fontId="8" fillId="0" borderId="685" xfId="0" applyNumberFormat="1" applyFont="1" applyBorder="1"/>
    <xf numFmtId="1" fontId="8" fillId="0" borderId="687" xfId="0" applyNumberFormat="1" applyFont="1" applyBorder="1"/>
    <xf numFmtId="1" fontId="8" fillId="6" borderId="688" xfId="0" applyNumberFormat="1" applyFont="1" applyFill="1" applyBorder="1" applyProtection="1">
      <protection locked="0"/>
    </xf>
    <xf numFmtId="1" fontId="8" fillId="0" borderId="679" xfId="0" applyNumberFormat="1" applyFont="1" applyBorder="1" applyAlignment="1" applyProtection="1">
      <alignment horizontal="center" vertical="center" wrapText="1"/>
      <protection hidden="1"/>
    </xf>
    <xf numFmtId="1" fontId="8" fillId="0" borderId="689" xfId="0" applyNumberFormat="1" applyFont="1" applyBorder="1" applyAlignment="1" applyProtection="1">
      <alignment horizontal="center" vertical="center" wrapText="1"/>
      <protection hidden="1"/>
    </xf>
    <xf numFmtId="1" fontId="8" fillId="0" borderId="683" xfId="0" applyNumberFormat="1" applyFont="1" applyBorder="1" applyAlignment="1" applyProtection="1">
      <alignment horizontal="left" vertical="center" wrapText="1"/>
      <protection hidden="1"/>
    </xf>
    <xf numFmtId="1" fontId="8" fillId="0" borderId="685" xfId="0" applyNumberFormat="1" applyFont="1" applyBorder="1" applyAlignment="1" applyProtection="1">
      <alignment horizontal="left" vertical="center" wrapText="1"/>
      <protection hidden="1"/>
    </xf>
    <xf numFmtId="1" fontId="8" fillId="6" borderId="687" xfId="0" applyNumberFormat="1" applyFont="1" applyFill="1" applyBorder="1" applyProtection="1">
      <protection locked="0"/>
    </xf>
    <xf numFmtId="1" fontId="8" fillId="0" borderId="673" xfId="0" applyNumberFormat="1" applyFont="1" applyBorder="1" applyAlignment="1">
      <alignment horizontal="center" vertical="center" wrapText="1"/>
    </xf>
    <xf numFmtId="1" fontId="8" fillId="4" borderId="674" xfId="0" applyNumberFormat="1" applyFont="1" applyFill="1" applyBorder="1" applyAlignment="1">
      <alignment horizontal="center" vertical="center"/>
    </xf>
    <xf numFmtId="1" fontId="8" fillId="0" borderId="676" xfId="0" applyNumberFormat="1" applyFont="1" applyBorder="1" applyAlignment="1">
      <alignment horizontal="center" vertical="center"/>
    </xf>
    <xf numFmtId="1" fontId="8" fillId="0" borderId="681" xfId="0" applyNumberFormat="1" applyFont="1" applyBorder="1" applyAlignment="1">
      <alignment horizontal="center" vertical="center"/>
    </xf>
    <xf numFmtId="1" fontId="8" fillId="0" borderId="676" xfId="0" applyNumberFormat="1" applyFont="1" applyBorder="1" applyAlignment="1">
      <alignment horizontal="center" vertical="center" wrapText="1"/>
    </xf>
    <xf numFmtId="1" fontId="8" fillId="0" borderId="690" xfId="0" applyNumberFormat="1" applyFont="1" applyBorder="1"/>
    <xf numFmtId="1" fontId="8" fillId="0" borderId="684" xfId="0" applyNumberFormat="1" applyFont="1" applyBorder="1"/>
    <xf numFmtId="1" fontId="8" fillId="0" borderId="685" xfId="0" applyNumberFormat="1" applyFont="1" applyBorder="1"/>
    <xf numFmtId="1" fontId="8" fillId="0" borderId="686" xfId="0" applyNumberFormat="1" applyFont="1" applyBorder="1"/>
    <xf numFmtId="1" fontId="8" fillId="0" borderId="688" xfId="0" applyNumberFormat="1" applyFont="1" applyBorder="1"/>
    <xf numFmtId="1" fontId="8" fillId="6" borderId="686" xfId="0" applyNumberFormat="1" applyFont="1" applyFill="1" applyBorder="1" applyProtection="1">
      <protection locked="0"/>
    </xf>
    <xf numFmtId="1" fontId="7" fillId="4" borderId="675" xfId="0" applyNumberFormat="1" applyFont="1" applyFill="1" applyBorder="1" applyAlignment="1">
      <alignment vertical="top"/>
    </xf>
    <xf numFmtId="1" fontId="8" fillId="4" borderId="671" xfId="0" applyNumberFormat="1" applyFont="1" applyFill="1" applyBorder="1" applyAlignment="1">
      <alignment horizontal="center" vertical="center"/>
    </xf>
    <xf numFmtId="1" fontId="8" fillId="4" borderId="673" xfId="0" applyNumberFormat="1" applyFont="1" applyFill="1" applyBorder="1" applyAlignment="1">
      <alignment horizontal="center" vertical="center"/>
    </xf>
    <xf numFmtId="1" fontId="8" fillId="0" borderId="689" xfId="0" applyNumberFormat="1" applyFont="1" applyBorder="1" applyAlignment="1">
      <alignment horizontal="center" vertical="center" wrapText="1"/>
    </xf>
    <xf numFmtId="1" fontId="8" fillId="0" borderId="675" xfId="0" applyNumberFormat="1" applyFont="1" applyBorder="1" applyAlignment="1">
      <alignment horizontal="center" vertical="center"/>
    </xf>
    <xf numFmtId="1" fontId="8" fillId="4" borderId="678" xfId="0" applyNumberFormat="1" applyFont="1" applyFill="1" applyBorder="1" applyAlignment="1">
      <alignment horizontal="center" vertical="center" wrapText="1"/>
    </xf>
    <xf numFmtId="1" fontId="8" fillId="0" borderId="691" xfId="0" applyNumberFormat="1" applyFont="1" applyBorder="1" applyAlignment="1">
      <alignment horizontal="center" vertical="center" wrapText="1"/>
    </xf>
    <xf numFmtId="1" fontId="8" fillId="0" borderId="673" xfId="0" applyNumberFormat="1" applyFont="1" applyBorder="1" applyAlignment="1">
      <alignment horizontal="center" vertical="center" wrapText="1"/>
    </xf>
    <xf numFmtId="1" fontId="8" fillId="0" borderId="675" xfId="0" applyNumberFormat="1" applyFont="1" applyBorder="1" applyAlignment="1">
      <alignment horizontal="center" vertical="center" wrapText="1"/>
    </xf>
    <xf numFmtId="1" fontId="8" fillId="4" borderId="634" xfId="0" applyNumberFormat="1" applyFont="1" applyFill="1" applyBorder="1" applyAlignment="1">
      <alignment horizontal="center" vertical="center" wrapText="1"/>
    </xf>
    <xf numFmtId="1" fontId="8" fillId="0" borderId="686" xfId="0" applyNumberFormat="1" applyFont="1" applyBorder="1" applyAlignment="1">
      <alignment horizontal="left" vertical="center" wrapText="1"/>
    </xf>
    <xf numFmtId="1" fontId="8" fillId="6" borderId="685" xfId="0" applyNumberFormat="1" applyFont="1" applyFill="1" applyBorder="1" applyProtection="1">
      <protection locked="0"/>
    </xf>
    <xf numFmtId="1" fontId="8" fillId="6" borderId="690" xfId="0" applyNumberFormat="1" applyFont="1" applyFill="1" applyBorder="1" applyProtection="1">
      <protection locked="0"/>
    </xf>
    <xf numFmtId="1" fontId="8" fillId="0" borderId="680" xfId="0" applyNumberFormat="1" applyFont="1" applyBorder="1"/>
    <xf numFmtId="1" fontId="8" fillId="0" borderId="681" xfId="0" applyNumberFormat="1" applyFont="1" applyBorder="1"/>
    <xf numFmtId="1" fontId="8" fillId="0" borderId="679" xfId="0" applyNumberFormat="1" applyFont="1" applyBorder="1"/>
    <xf numFmtId="1" fontId="8" fillId="0" borderId="675" xfId="0" applyNumberFormat="1" applyFont="1" applyBorder="1"/>
    <xf numFmtId="1" fontId="8" fillId="0" borderId="676" xfId="0" applyNumberFormat="1" applyFont="1" applyBorder="1"/>
    <xf numFmtId="1" fontId="8" fillId="0" borderId="689" xfId="0" applyNumberFormat="1" applyFont="1" applyBorder="1"/>
    <xf numFmtId="1" fontId="8" fillId="0" borderId="671" xfId="0" applyNumberFormat="1" applyFont="1" applyBorder="1" applyAlignment="1">
      <alignment horizontal="center" vertical="center" wrapText="1"/>
    </xf>
    <xf numFmtId="1" fontId="8" fillId="0" borderId="674" xfId="0" applyNumberFormat="1" applyFont="1" applyBorder="1" applyAlignment="1">
      <alignment horizontal="center" vertical="center"/>
    </xf>
    <xf numFmtId="1" fontId="8" fillId="0" borderId="692" xfId="0" applyNumberFormat="1" applyFont="1" applyBorder="1" applyAlignment="1">
      <alignment horizontal="center" vertical="center"/>
    </xf>
    <xf numFmtId="1" fontId="8" fillId="0" borderId="679" xfId="0" applyNumberFormat="1" applyFont="1" applyBorder="1" applyAlignment="1">
      <alignment horizontal="center" vertical="center"/>
    </xf>
    <xf numFmtId="1" fontId="8" fillId="0" borderId="674" xfId="0" applyNumberFormat="1" applyFont="1" applyBorder="1" applyAlignment="1">
      <alignment horizontal="center" vertical="center" wrapText="1"/>
    </xf>
    <xf numFmtId="1" fontId="8" fillId="4" borderId="683" xfId="0" applyNumberFormat="1" applyFont="1" applyFill="1" applyBorder="1" applyAlignment="1">
      <alignment horizontal="left" vertical="center" wrapText="1"/>
    </xf>
    <xf numFmtId="1" fontId="8" fillId="4" borderId="684" xfId="0" applyNumberFormat="1" applyFont="1" applyFill="1" applyBorder="1" applyAlignment="1">
      <alignment horizontal="left" vertical="center" wrapText="1"/>
    </xf>
    <xf numFmtId="1" fontId="8" fillId="4" borderId="685" xfId="0" applyNumberFormat="1" applyFont="1" applyFill="1" applyBorder="1" applyAlignment="1">
      <alignment horizontal="left" vertical="center" wrapText="1"/>
    </xf>
    <xf numFmtId="1" fontId="8" fillId="0" borderId="686" xfId="0" applyNumberFormat="1" applyFont="1" applyBorder="1" applyAlignment="1">
      <alignment horizontal="right" vertical="center" wrapText="1"/>
    </xf>
    <xf numFmtId="1" fontId="8" fillId="0" borderId="685" xfId="0" applyNumberFormat="1" applyFont="1" applyBorder="1" applyAlignment="1">
      <alignment horizontal="right" vertical="center" wrapText="1"/>
    </xf>
    <xf numFmtId="1" fontId="8" fillId="6" borderId="68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88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8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8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9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8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87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680" xfId="0" applyNumberFormat="1" applyFont="1" applyBorder="1" applyAlignment="1">
      <alignment horizontal="right" vertical="center" wrapText="1"/>
    </xf>
    <xf numFmtId="1" fontId="8" fillId="0" borderId="692" xfId="0" applyNumberFormat="1" applyFont="1" applyBorder="1" applyAlignment="1">
      <alignment horizontal="right" vertical="center" wrapText="1"/>
    </xf>
    <xf numFmtId="1" fontId="8" fillId="0" borderId="679" xfId="0" applyNumberFormat="1" applyFont="1" applyBorder="1" applyAlignment="1">
      <alignment horizontal="right" vertical="center" wrapText="1"/>
    </xf>
    <xf numFmtId="1" fontId="8" fillId="0" borderId="674" xfId="0" applyNumberFormat="1" applyFont="1" applyBorder="1" applyAlignment="1">
      <alignment horizontal="right"/>
    </xf>
    <xf numFmtId="1" fontId="8" fillId="0" borderId="675" xfId="0" applyNumberFormat="1" applyFont="1" applyBorder="1" applyAlignment="1">
      <alignment horizontal="right"/>
    </xf>
    <xf numFmtId="1" fontId="8" fillId="0" borderId="679" xfId="0" applyNumberFormat="1" applyFont="1" applyBorder="1" applyAlignment="1">
      <alignment horizontal="right"/>
    </xf>
    <xf numFmtId="1" fontId="8" fillId="0" borderId="681" xfId="0" applyNumberFormat="1" applyFont="1" applyBorder="1" applyAlignment="1">
      <alignment horizontal="right" vertical="center" wrapText="1"/>
    </xf>
    <xf numFmtId="1" fontId="8" fillId="0" borderId="694" xfId="0" applyNumberFormat="1" applyFont="1" applyBorder="1" applyAlignment="1">
      <alignment horizontal="right" vertical="center" wrapText="1"/>
    </xf>
    <xf numFmtId="1" fontId="8" fillId="0" borderId="689" xfId="0" applyNumberFormat="1" applyFont="1" applyBorder="1" applyAlignment="1">
      <alignment horizontal="right" vertical="center" wrapText="1"/>
    </xf>
    <xf numFmtId="1" fontId="8" fillId="0" borderId="674" xfId="0" applyNumberFormat="1" applyFont="1" applyBorder="1" applyAlignment="1">
      <alignment horizontal="left" vertical="center" wrapText="1"/>
    </xf>
    <xf numFmtId="1" fontId="8" fillId="0" borderId="675" xfId="0" applyNumberFormat="1" applyFont="1" applyBorder="1" applyAlignment="1">
      <alignment horizontal="left" vertical="center" wrapText="1"/>
    </xf>
    <xf numFmtId="1" fontId="8" fillId="0" borderId="679" xfId="0" applyNumberFormat="1" applyFont="1" applyBorder="1" applyAlignment="1">
      <alignment horizontal="left" vertical="center" wrapText="1"/>
    </xf>
    <xf numFmtId="1" fontId="8" fillId="6" borderId="68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79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7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9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7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8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9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9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89" xfId="0" applyNumberFormat="1" applyFont="1" applyFill="1" applyBorder="1" applyAlignment="1" applyProtection="1">
      <alignment horizontal="right" vertical="center" wrapText="1"/>
      <protection locked="0"/>
    </xf>
    <xf numFmtId="1" fontId="8" fillId="4" borderId="671" xfId="0" applyNumberFormat="1" applyFont="1" applyFill="1" applyBorder="1" applyAlignment="1">
      <alignment horizontal="center" vertical="center" wrapText="1"/>
    </xf>
    <xf numFmtId="1" fontId="8" fillId="4" borderId="673" xfId="0" applyNumberFormat="1" applyFont="1" applyFill="1" applyBorder="1" applyAlignment="1">
      <alignment horizontal="center" vertical="center" wrapText="1"/>
    </xf>
    <xf numFmtId="1" fontId="8" fillId="0" borderId="695" xfId="0" applyNumberFormat="1" applyFont="1" applyBorder="1" applyAlignment="1">
      <alignment horizontal="right" vertical="center" wrapText="1"/>
    </xf>
    <xf numFmtId="1" fontId="8" fillId="0" borderId="671" xfId="0" applyNumberFormat="1" applyFont="1" applyBorder="1" applyAlignment="1">
      <alignment horizontal="left" vertical="center" wrapText="1"/>
    </xf>
    <xf numFmtId="1" fontId="8" fillId="0" borderId="673" xfId="0" applyNumberFormat="1" applyFont="1" applyBorder="1" applyAlignment="1">
      <alignment horizontal="left" vertical="center" wrapText="1"/>
    </xf>
    <xf numFmtId="0" fontId="4" fillId="10" borderId="686" xfId="0" applyFont="1" applyFill="1" applyBorder="1" applyAlignment="1">
      <alignment horizontal="right"/>
    </xf>
    <xf numFmtId="0" fontId="4" fillId="10" borderId="688" xfId="0" applyFont="1" applyFill="1" applyBorder="1" applyAlignment="1">
      <alignment horizontal="right"/>
    </xf>
    <xf numFmtId="1" fontId="8" fillId="6" borderId="69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97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7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678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689" xfId="0" applyNumberFormat="1" applyFont="1" applyBorder="1" applyAlignment="1">
      <alignment horizontal="center" vertical="center" wrapText="1"/>
    </xf>
    <xf numFmtId="1" fontId="8" fillId="0" borderId="674" xfId="0" applyNumberFormat="1" applyFont="1" applyBorder="1" applyAlignment="1">
      <alignment horizontal="right" vertical="center" wrapText="1"/>
    </xf>
    <xf numFmtId="1" fontId="8" fillId="0" borderId="675" xfId="0" applyNumberFormat="1" applyFont="1" applyBorder="1" applyAlignment="1">
      <alignment horizontal="right" vertical="center" wrapText="1"/>
    </xf>
    <xf numFmtId="1" fontId="8" fillId="0" borderId="679" xfId="0" applyNumberFormat="1" applyFont="1" applyBorder="1" applyAlignment="1">
      <alignment horizontal="right" vertical="center" wrapText="1"/>
    </xf>
    <xf numFmtId="1" fontId="8" fillId="0" borderId="696" xfId="0" applyNumberFormat="1" applyFont="1" applyBorder="1" applyAlignment="1">
      <alignment horizontal="right" vertical="center" wrapText="1"/>
    </xf>
    <xf numFmtId="1" fontId="8" fillId="0" borderId="678" xfId="0" applyNumberFormat="1" applyFont="1" applyBorder="1" applyAlignment="1">
      <alignment horizontal="center" vertical="center"/>
    </xf>
    <xf numFmtId="1" fontId="8" fillId="0" borderId="678" xfId="0" applyNumberFormat="1" applyFont="1" applyBorder="1" applyAlignment="1">
      <alignment horizontal="center" vertical="center" wrapText="1"/>
    </xf>
    <xf numFmtId="1" fontId="8" fillId="12" borderId="689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687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687" xfId="0" applyNumberFormat="1" applyFont="1" applyFill="1" applyBorder="1" applyAlignment="1" applyProtection="1">
      <alignment horizontal="right" vertical="center"/>
      <protection locked="0"/>
    </xf>
    <xf numFmtId="1" fontId="8" fillId="12" borderId="687" xfId="0" applyNumberFormat="1" applyFont="1" applyFill="1" applyBorder="1" applyAlignment="1" applyProtection="1">
      <alignment horizontal="right" vertical="top" wrapText="1"/>
      <protection locked="0"/>
    </xf>
    <xf numFmtId="1" fontId="8" fillId="0" borderId="689" xfId="0" applyNumberFormat="1" applyFont="1" applyBorder="1" applyAlignment="1">
      <alignment horizontal="center" vertical="center"/>
    </xf>
    <xf numFmtId="1" fontId="8" fillId="0" borderId="695" xfId="0" applyNumberFormat="1" applyFont="1" applyBorder="1" applyAlignment="1">
      <alignment horizontal="center" vertical="center"/>
    </xf>
    <xf numFmtId="1" fontId="8" fillId="0" borderId="678" xfId="0" applyNumberFormat="1" applyFont="1" applyBorder="1" applyAlignment="1">
      <alignment horizontal="left" vertical="center" wrapText="1"/>
    </xf>
    <xf numFmtId="1" fontId="8" fillId="0" borderId="683" xfId="0" applyNumberFormat="1" applyFont="1" applyBorder="1" applyAlignment="1">
      <alignment horizontal="left"/>
    </xf>
    <xf numFmtId="1" fontId="8" fillId="0" borderId="685" xfId="0" applyNumberFormat="1" applyFont="1" applyBorder="1" applyAlignment="1">
      <alignment horizontal="left"/>
    </xf>
    <xf numFmtId="1" fontId="8" fillId="0" borderId="678" xfId="0" applyNumberFormat="1" applyFont="1" applyBorder="1" applyAlignment="1">
      <alignment horizontal="center" vertical="center"/>
    </xf>
    <xf numFmtId="1" fontId="8" fillId="5" borderId="689" xfId="0" applyNumberFormat="1" applyFont="1" applyFill="1" applyBorder="1" applyAlignment="1">
      <alignment horizontal="center" vertical="center" wrapText="1"/>
    </xf>
    <xf numFmtId="1" fontId="8" fillId="5" borderId="678" xfId="0" applyNumberFormat="1" applyFont="1" applyFill="1" applyBorder="1" applyAlignment="1">
      <alignment horizontal="center" vertical="center" wrapText="1"/>
    </xf>
    <xf numFmtId="1" fontId="8" fillId="0" borderId="634" xfId="0" applyNumberFormat="1" applyFont="1" applyBorder="1" applyAlignment="1">
      <alignment horizontal="center" vertical="center"/>
    </xf>
    <xf numFmtId="1" fontId="8" fillId="5" borderId="634" xfId="0" applyNumberFormat="1" applyFont="1" applyFill="1" applyBorder="1" applyAlignment="1">
      <alignment horizontal="center" vertical="center" wrapText="1"/>
    </xf>
    <xf numFmtId="1" fontId="8" fillId="0" borderId="687" xfId="0" applyNumberFormat="1" applyFont="1" applyBorder="1" applyAlignment="1">
      <alignment horizontal="left" vertical="center" wrapText="1"/>
    </xf>
    <xf numFmtId="1" fontId="8" fillId="0" borderId="680" xfId="0" applyNumberFormat="1" applyFont="1" applyBorder="1" applyAlignment="1">
      <alignment horizontal="right" wrapText="1"/>
    </xf>
    <xf numFmtId="1" fontId="8" fillId="0" borderId="695" xfId="0" applyNumberFormat="1" applyFont="1" applyBorder="1"/>
    <xf numFmtId="1" fontId="8" fillId="0" borderId="679" xfId="0" applyNumberFormat="1" applyFont="1" applyBorder="1" applyAlignment="1">
      <alignment horizontal="right" wrapText="1"/>
    </xf>
    <xf numFmtId="1" fontId="8" fillId="0" borderId="675" xfId="0" applyNumberFormat="1" applyFont="1" applyBorder="1" applyAlignment="1">
      <alignment horizontal="right" wrapText="1"/>
    </xf>
    <xf numFmtId="1" fontId="8" fillId="0" borderId="674" xfId="0" applyNumberFormat="1" applyFont="1" applyBorder="1" applyAlignment="1">
      <alignment horizontal="right"/>
    </xf>
    <xf numFmtId="1" fontId="8" fillId="0" borderId="679" xfId="0" applyNumberFormat="1" applyFont="1" applyBorder="1" applyAlignment="1">
      <alignment horizontal="right"/>
    </xf>
    <xf numFmtId="1" fontId="8" fillId="0" borderId="675" xfId="0" applyNumberFormat="1" applyFont="1" applyBorder="1" applyAlignment="1">
      <alignment horizontal="right"/>
    </xf>
    <xf numFmtId="1" fontId="8" fillId="0" borderId="676" xfId="0" applyNumberFormat="1" applyFont="1" applyBorder="1" applyAlignment="1">
      <alignment horizontal="right"/>
    </xf>
    <xf numFmtId="1" fontId="8" fillId="0" borderId="696" xfId="0" applyNumberFormat="1" applyFont="1" applyBorder="1" applyAlignment="1">
      <alignment horizontal="right"/>
    </xf>
    <xf numFmtId="1" fontId="8" fillId="0" borderId="689" xfId="0" applyNumberFormat="1" applyFont="1" applyBorder="1" applyAlignment="1">
      <alignment horizontal="right"/>
    </xf>
    <xf numFmtId="1" fontId="8" fillId="4" borderId="689" xfId="0" applyNumberFormat="1" applyFont="1" applyFill="1" applyBorder="1" applyAlignment="1">
      <alignment horizontal="center" vertical="center" wrapText="1"/>
    </xf>
    <xf numFmtId="1" fontId="8" fillId="5" borderId="683" xfId="0" applyNumberFormat="1" applyFont="1" applyFill="1" applyBorder="1" applyAlignment="1">
      <alignment horizontal="left" vertical="center" wrapText="1"/>
    </xf>
    <xf numFmtId="1" fontId="8" fillId="5" borderId="684" xfId="0" applyNumberFormat="1" applyFont="1" applyFill="1" applyBorder="1" applyAlignment="1">
      <alignment horizontal="left" vertical="center" wrapText="1"/>
    </xf>
    <xf numFmtId="1" fontId="8" fillId="5" borderId="685" xfId="0" applyNumberFormat="1" applyFont="1" applyFill="1" applyBorder="1" applyAlignment="1">
      <alignment horizontal="left" vertical="center" wrapText="1"/>
    </xf>
    <xf numFmtId="1" fontId="8" fillId="0" borderId="681" xfId="0" applyNumberFormat="1" applyFont="1" applyBorder="1" applyAlignment="1">
      <alignment horizontal="right" wrapText="1"/>
    </xf>
    <xf numFmtId="1" fontId="8" fillId="0" borderId="680" xfId="0" applyNumberFormat="1" applyFont="1" applyBorder="1" applyAlignment="1">
      <alignment horizontal="right"/>
    </xf>
    <xf numFmtId="1" fontId="8" fillId="0" borderId="681" xfId="0" applyNumberFormat="1" applyFont="1" applyBorder="1" applyAlignment="1">
      <alignment horizontal="right"/>
    </xf>
    <xf numFmtId="1" fontId="8" fillId="4" borderId="689" xfId="0" applyNumberFormat="1" applyFont="1" applyFill="1" applyBorder="1" applyAlignment="1">
      <alignment horizontal="right"/>
    </xf>
    <xf numFmtId="1" fontId="8" fillId="0" borderId="674" xfId="1" applyNumberFormat="1" applyFont="1" applyFill="1" applyBorder="1" applyAlignment="1">
      <alignment horizontal="center" vertical="center" wrapText="1"/>
    </xf>
    <xf numFmtId="1" fontId="8" fillId="0" borderId="679" xfId="1" applyNumberFormat="1" applyFont="1" applyFill="1" applyBorder="1" applyAlignment="1">
      <alignment horizontal="center" vertical="center"/>
    </xf>
    <xf numFmtId="1" fontId="8" fillId="4" borderId="683" xfId="0" applyNumberFormat="1" applyFont="1" applyFill="1" applyBorder="1" applyAlignment="1">
      <alignment horizontal="left" vertical="center"/>
    </xf>
    <xf numFmtId="1" fontId="8" fillId="4" borderId="685" xfId="0" applyNumberFormat="1" applyFont="1" applyFill="1" applyBorder="1" applyAlignment="1">
      <alignment horizontal="left" vertical="center"/>
    </xf>
    <xf numFmtId="1" fontId="8" fillId="4" borderId="686" xfId="0" applyNumberFormat="1" applyFont="1" applyFill="1" applyBorder="1" applyAlignment="1">
      <alignment horizontal="right" wrapText="1"/>
    </xf>
    <xf numFmtId="1" fontId="8" fillId="4" borderId="685" xfId="0" applyNumberFormat="1" applyFont="1" applyFill="1" applyBorder="1" applyAlignment="1">
      <alignment horizontal="right"/>
    </xf>
    <xf numFmtId="1" fontId="8" fillId="9" borderId="688" xfId="0" applyNumberFormat="1" applyFont="1" applyFill="1" applyBorder="1"/>
    <xf numFmtId="1" fontId="8" fillId="11" borderId="686" xfId="0" applyNumberFormat="1" applyFont="1" applyFill="1" applyBorder="1"/>
    <xf numFmtId="1" fontId="8" fillId="6" borderId="693" xfId="0" applyNumberFormat="1" applyFont="1" applyFill="1" applyBorder="1" applyProtection="1">
      <protection locked="0"/>
    </xf>
    <xf numFmtId="1" fontId="8" fillId="11" borderId="687" xfId="0" applyNumberFormat="1" applyFont="1" applyFill="1" applyBorder="1"/>
    <xf numFmtId="1" fontId="8" fillId="11" borderId="634" xfId="0" applyNumberFormat="1" applyFont="1" applyFill="1" applyBorder="1"/>
    <xf numFmtId="1" fontId="8" fillId="4" borderId="679" xfId="0" applyNumberFormat="1" applyFont="1" applyFill="1" applyBorder="1" applyAlignment="1">
      <alignment horizontal="right"/>
    </xf>
    <xf numFmtId="1" fontId="8" fillId="0" borderId="696" xfId="0" applyNumberFormat="1" applyFont="1" applyBorder="1"/>
    <xf numFmtId="1" fontId="8" fillId="4" borderId="687" xfId="0" applyNumberFormat="1" applyFont="1" applyFill="1" applyBorder="1" applyAlignment="1">
      <alignment vertical="center"/>
    </xf>
    <xf numFmtId="1" fontId="8" fillId="11" borderId="685" xfId="0" applyNumberFormat="1" applyFont="1" applyFill="1" applyBorder="1" applyAlignment="1">
      <alignment horizontal="right" wrapText="1"/>
    </xf>
    <xf numFmtId="1" fontId="8" fillId="11" borderId="685" xfId="0" applyNumberFormat="1" applyFont="1" applyFill="1" applyBorder="1"/>
    <xf numFmtId="1" fontId="8" fillId="15" borderId="678" xfId="0" applyNumberFormat="1" applyFont="1" applyFill="1" applyBorder="1" applyAlignment="1">
      <alignment horizontal="left" vertical="center" wrapText="1"/>
    </xf>
    <xf numFmtId="1" fontId="8" fillId="5" borderId="678" xfId="0" applyNumberFormat="1" applyFont="1" applyFill="1" applyBorder="1" applyAlignment="1">
      <alignment horizontal="left" vertical="center" wrapText="1"/>
    </xf>
    <xf numFmtId="1" fontId="8" fillId="5" borderId="687" xfId="0" applyNumberFormat="1" applyFont="1" applyFill="1" applyBorder="1" applyAlignment="1">
      <alignment horizontal="center" vertical="center"/>
    </xf>
    <xf numFmtId="1" fontId="8" fillId="0" borderId="637" xfId="0" applyNumberFormat="1" applyFont="1" applyBorder="1" applyAlignment="1">
      <alignment horizontal="right" wrapText="1"/>
    </xf>
    <xf numFmtId="1" fontId="8" fillId="5" borderId="637" xfId="0" applyNumberFormat="1" applyFont="1" applyFill="1" applyBorder="1"/>
    <xf numFmtId="1" fontId="8" fillId="5" borderId="638" xfId="0" applyNumberFormat="1" applyFont="1" applyFill="1" applyBorder="1"/>
    <xf numFmtId="1" fontId="8" fillId="5" borderId="680" xfId="0" applyNumberFormat="1" applyFont="1" applyFill="1" applyBorder="1"/>
    <xf numFmtId="1" fontId="8" fillId="5" borderId="682" xfId="0" applyNumberFormat="1" applyFont="1" applyFill="1" applyBorder="1"/>
    <xf numFmtId="1" fontId="8" fillId="5" borderId="634" xfId="0" applyNumberFormat="1" applyFont="1" applyFill="1" applyBorder="1"/>
    <xf numFmtId="1" fontId="8" fillId="5" borderId="687" xfId="0" applyNumberFormat="1" applyFont="1" applyFill="1" applyBorder="1" applyAlignment="1">
      <alignment horizontal="left" vertical="center"/>
    </xf>
    <xf numFmtId="1" fontId="8" fillId="4" borderId="685" xfId="0" applyNumberFormat="1" applyFont="1" applyFill="1" applyBorder="1" applyAlignment="1">
      <alignment horizontal="right" wrapText="1"/>
    </xf>
    <xf numFmtId="1" fontId="8" fillId="6" borderId="684" xfId="0" applyNumberFormat="1" applyFont="1" applyFill="1" applyBorder="1" applyProtection="1">
      <protection locked="0"/>
    </xf>
    <xf numFmtId="1" fontId="8" fillId="15" borderId="634" xfId="0" applyNumberFormat="1" applyFont="1" applyFill="1" applyBorder="1" applyAlignment="1">
      <alignment horizontal="left" vertical="center" wrapText="1"/>
    </xf>
    <xf numFmtId="1" fontId="8" fillId="5" borderId="634" xfId="0" applyNumberFormat="1" applyFont="1" applyFill="1" applyBorder="1" applyAlignment="1">
      <alignment horizontal="left" vertical="center" wrapText="1"/>
    </xf>
    <xf numFmtId="1" fontId="8" fillId="0" borderId="687" xfId="0" applyNumberFormat="1" applyFont="1" applyBorder="1" applyAlignment="1">
      <alignment horizontal="left" vertical="center"/>
    </xf>
    <xf numFmtId="1" fontId="8" fillId="11" borderId="688" xfId="0" applyNumberFormat="1" applyFont="1" applyFill="1" applyBorder="1"/>
    <xf numFmtId="1" fontId="8" fillId="11" borderId="690" xfId="0" applyNumberFormat="1" applyFont="1" applyFill="1" applyBorder="1"/>
    <xf numFmtId="1" fontId="8" fillId="0" borderId="634" xfId="0" applyNumberFormat="1" applyFont="1" applyBorder="1" applyAlignment="1">
      <alignment horizontal="left" vertical="center"/>
    </xf>
    <xf numFmtId="1" fontId="8" fillId="4" borderId="680" xfId="0" applyNumberFormat="1" applyFont="1" applyFill="1" applyBorder="1" applyAlignment="1">
      <alignment horizontal="right" wrapText="1"/>
    </xf>
    <xf numFmtId="1" fontId="8" fillId="4" borderId="692" xfId="0" applyNumberFormat="1" applyFont="1" applyFill="1" applyBorder="1" applyAlignment="1">
      <alignment horizontal="right" wrapText="1"/>
    </xf>
    <xf numFmtId="1" fontId="8" fillId="4" borderId="679" xfId="0" applyNumberFormat="1" applyFont="1" applyFill="1" applyBorder="1" applyAlignment="1">
      <alignment horizontal="right" wrapText="1"/>
    </xf>
    <xf numFmtId="1" fontId="8" fillId="6" borderId="680" xfId="0" applyNumberFormat="1" applyFont="1" applyFill="1" applyBorder="1" applyProtection="1">
      <protection locked="0"/>
    </xf>
    <xf numFmtId="1" fontId="8" fillId="6" borderId="679" xfId="0" applyNumberFormat="1" applyFont="1" applyFill="1" applyBorder="1" applyProtection="1">
      <protection locked="0"/>
    </xf>
    <xf numFmtId="1" fontId="8" fillId="9" borderId="686" xfId="0" applyNumberFormat="1" applyFont="1" applyFill="1" applyBorder="1"/>
    <xf numFmtId="1" fontId="8" fillId="6" borderId="696" xfId="0" applyNumberFormat="1" applyFont="1" applyFill="1" applyBorder="1" applyProtection="1">
      <protection locked="0"/>
    </xf>
    <xf numFmtId="1" fontId="8" fillId="6" borderId="695" xfId="0" applyNumberFormat="1" applyFont="1" applyFill="1" applyBorder="1" applyProtection="1">
      <protection locked="0"/>
    </xf>
    <xf numFmtId="1" fontId="8" fillId="6" borderId="689" xfId="0" applyNumberFormat="1" applyFont="1" applyFill="1" applyBorder="1" applyProtection="1">
      <protection locked="0"/>
    </xf>
    <xf numFmtId="1" fontId="8" fillId="6" borderId="637" xfId="0" applyNumberFormat="1" applyFont="1" applyFill="1" applyBorder="1" applyProtection="1">
      <protection locked="0"/>
    </xf>
    <xf numFmtId="1" fontId="8" fillId="6" borderId="682" xfId="0" applyNumberFormat="1" applyFont="1" applyFill="1" applyBorder="1" applyProtection="1">
      <protection locked="0"/>
    </xf>
    <xf numFmtId="1" fontId="8" fillId="6" borderId="638" xfId="0" applyNumberFormat="1" applyFont="1" applyFill="1" applyBorder="1" applyProtection="1">
      <protection locked="0"/>
    </xf>
    <xf numFmtId="1" fontId="8" fillId="6" borderId="634" xfId="0" applyNumberFormat="1" applyFont="1" applyFill="1" applyBorder="1" applyProtection="1">
      <protection locked="0"/>
    </xf>
    <xf numFmtId="1" fontId="9" fillId="15" borderId="678" xfId="0" applyNumberFormat="1" applyFont="1" applyFill="1" applyBorder="1" applyAlignment="1">
      <alignment horizontal="left" vertical="center" wrapText="1"/>
    </xf>
    <xf numFmtId="1" fontId="9" fillId="0" borderId="678" xfId="0" applyNumberFormat="1" applyFont="1" applyBorder="1" applyAlignment="1">
      <alignment horizontal="left" vertical="center" wrapText="1"/>
    </xf>
    <xf numFmtId="1" fontId="8" fillId="0" borderId="687" xfId="0" applyNumberFormat="1" applyFont="1" applyBorder="1" applyAlignment="1">
      <alignment wrapText="1"/>
    </xf>
    <xf numFmtId="1" fontId="9" fillId="15" borderId="634" xfId="0" applyNumberFormat="1" applyFont="1" applyFill="1" applyBorder="1" applyAlignment="1">
      <alignment horizontal="left" vertical="center" wrapText="1"/>
    </xf>
    <xf numFmtId="1" fontId="9" fillId="0" borderId="634" xfId="0" applyNumberFormat="1" applyFont="1" applyBorder="1" applyAlignment="1">
      <alignment horizontal="left" vertical="center" wrapText="1"/>
    </xf>
    <xf numFmtId="1" fontId="8" fillId="0" borderId="687" xfId="0" applyNumberFormat="1" applyFont="1" applyBorder="1" applyAlignment="1">
      <alignment vertical="center" wrapText="1"/>
    </xf>
    <xf numFmtId="1" fontId="8" fillId="9" borderId="687" xfId="0" applyNumberFormat="1" applyFont="1" applyFill="1" applyBorder="1"/>
    <xf numFmtId="1" fontId="8" fillId="4" borderId="677" xfId="0" applyNumberFormat="1" applyFont="1" applyFill="1" applyBorder="1" applyAlignment="1">
      <alignment horizontal="center" vertical="center" wrapText="1"/>
    </xf>
    <xf numFmtId="1" fontId="8" fillId="4" borderId="682" xfId="0" applyNumberFormat="1" applyFont="1" applyFill="1" applyBorder="1" applyAlignment="1">
      <alignment horizontal="center" vertical="center" wrapText="1"/>
    </xf>
    <xf numFmtId="1" fontId="8" fillId="9" borderId="685" xfId="0" applyNumberFormat="1" applyFont="1" applyFill="1" applyBorder="1"/>
    <xf numFmtId="1" fontId="8" fillId="11" borderId="684" xfId="0" applyNumberFormat="1" applyFont="1" applyFill="1" applyBorder="1"/>
    <xf numFmtId="1" fontId="7" fillId="0" borderId="698" xfId="0" applyNumberFormat="1" applyFont="1" applyBorder="1"/>
    <xf numFmtId="1" fontId="8" fillId="0" borderId="699" xfId="0" applyNumberFormat="1" applyFont="1" applyBorder="1" applyAlignment="1">
      <alignment horizontal="center" vertical="center" wrapText="1"/>
    </xf>
    <xf numFmtId="1" fontId="8" fillId="0" borderId="700" xfId="0" applyNumberFormat="1" applyFont="1" applyBorder="1" applyAlignment="1">
      <alignment horizontal="center" vertical="center" wrapText="1"/>
    </xf>
    <xf numFmtId="1" fontId="8" fillId="0" borderId="690" xfId="0" applyNumberFormat="1" applyFont="1" applyBorder="1" applyAlignment="1">
      <alignment horizontal="left" vertical="center" wrapText="1"/>
    </xf>
    <xf numFmtId="1" fontId="8" fillId="0" borderId="701" xfId="0" applyNumberFormat="1" applyFont="1" applyBorder="1"/>
    <xf numFmtId="1" fontId="8" fillId="6" borderId="702" xfId="0" applyNumberFormat="1" applyFont="1" applyFill="1" applyBorder="1" applyProtection="1">
      <protection locked="0"/>
    </xf>
    <xf numFmtId="1" fontId="8" fillId="5" borderId="703" xfId="0" applyNumberFormat="1" applyFont="1" applyFill="1" applyBorder="1" applyAlignment="1">
      <alignment wrapText="1"/>
    </xf>
    <xf numFmtId="1" fontId="8" fillId="5" borderId="704" xfId="0" applyNumberFormat="1" applyFont="1" applyFill="1" applyBorder="1" applyAlignment="1">
      <alignment wrapText="1"/>
    </xf>
    <xf numFmtId="1" fontId="8" fillId="0" borderId="705" xfId="0" applyNumberFormat="1" applyFont="1" applyBorder="1" applyAlignment="1">
      <alignment horizontal="center" vertical="center" wrapText="1"/>
    </xf>
    <xf numFmtId="1" fontId="8" fillId="0" borderId="697" xfId="0" applyNumberFormat="1" applyFont="1" applyBorder="1" applyAlignment="1">
      <alignment horizontal="center" vertical="center" wrapText="1"/>
    </xf>
    <xf numFmtId="1" fontId="8" fillId="5" borderId="674" xfId="0" applyNumberFormat="1" applyFont="1" applyFill="1" applyBorder="1" applyAlignment="1">
      <alignment horizontal="center" vertical="center" wrapText="1"/>
    </xf>
    <xf numFmtId="1" fontId="8" fillId="5" borderId="679" xfId="0" applyNumberFormat="1" applyFont="1" applyFill="1" applyBorder="1" applyAlignment="1">
      <alignment horizontal="center" vertical="center" wrapText="1"/>
    </xf>
    <xf numFmtId="1" fontId="8" fillId="0" borderId="706" xfId="0" applyNumberFormat="1" applyFont="1" applyBorder="1" applyAlignment="1">
      <alignment horizontal="center" vertical="center" wrapText="1"/>
    </xf>
    <xf numFmtId="1" fontId="8" fillId="5" borderId="706" xfId="0" applyNumberFormat="1" applyFont="1" applyFill="1" applyBorder="1" applyAlignment="1">
      <alignment horizontal="center" vertical="center" wrapText="1"/>
    </xf>
    <xf numFmtId="1" fontId="8" fillId="4" borderId="707" xfId="0" applyNumberFormat="1" applyFont="1" applyFill="1" applyBorder="1" applyAlignment="1">
      <alignment horizontal="center" vertical="center" wrapText="1"/>
    </xf>
    <xf numFmtId="1" fontId="8" fillId="0" borderId="691" xfId="0" applyNumberFormat="1" applyFont="1" applyBorder="1" applyAlignment="1">
      <alignment horizontal="center" vertical="center" wrapText="1"/>
    </xf>
    <xf numFmtId="1" fontId="8" fillId="5" borderId="697" xfId="0" applyNumberFormat="1" applyFont="1" applyFill="1" applyBorder="1" applyAlignment="1">
      <alignment horizontal="center" vertical="center" wrapText="1"/>
    </xf>
    <xf numFmtId="1" fontId="8" fillId="4" borderId="691" xfId="0" applyNumberFormat="1" applyFont="1" applyFill="1" applyBorder="1" applyAlignment="1">
      <alignment horizontal="center" vertical="center" wrapText="1"/>
    </xf>
    <xf numFmtId="1" fontId="8" fillId="4" borderId="707" xfId="0" applyNumberFormat="1" applyFont="1" applyFill="1" applyBorder="1" applyAlignment="1">
      <alignment horizontal="center" vertical="center" wrapText="1"/>
    </xf>
    <xf numFmtId="1" fontId="8" fillId="0" borderId="708" xfId="0" applyNumberFormat="1" applyFont="1" applyBorder="1" applyAlignment="1">
      <alignment horizontal="center" vertical="center" wrapText="1"/>
    </xf>
    <xf numFmtId="1" fontId="8" fillId="0" borderId="638" xfId="0" applyNumberFormat="1" applyFont="1" applyBorder="1" applyAlignment="1">
      <alignment horizontal="center" vertical="center" wrapText="1"/>
    </xf>
    <xf numFmtId="1" fontId="8" fillId="0" borderId="637" xfId="0" applyNumberFormat="1" applyFont="1" applyBorder="1" applyAlignment="1">
      <alignment horizontal="center" vertical="center" wrapText="1"/>
    </xf>
    <xf numFmtId="1" fontId="8" fillId="5" borderId="638" xfId="0" applyNumberFormat="1" applyFont="1" applyFill="1" applyBorder="1" applyAlignment="1">
      <alignment horizontal="center" vertical="center" wrapText="1"/>
    </xf>
    <xf numFmtId="1" fontId="8" fillId="4" borderId="709" xfId="0" applyNumberFormat="1" applyFont="1" applyFill="1" applyBorder="1" applyAlignment="1">
      <alignment horizontal="center" vertical="center" wrapText="1"/>
    </xf>
    <xf numFmtId="1" fontId="8" fillId="0" borderId="683" xfId="0" applyNumberFormat="1" applyFont="1" applyBorder="1" applyAlignment="1">
      <alignment horizontal="left" wrapText="1"/>
    </xf>
    <xf numFmtId="1" fontId="8" fillId="0" borderId="685" xfId="0" applyNumberFormat="1" applyFont="1" applyBorder="1" applyAlignment="1">
      <alignment horizontal="left" wrapText="1"/>
    </xf>
    <xf numFmtId="1" fontId="8" fillId="4" borderId="686" xfId="0" applyNumberFormat="1" applyFont="1" applyFill="1" applyBorder="1" applyAlignment="1">
      <alignment horizontal="right" vertical="center" wrapText="1"/>
    </xf>
    <xf numFmtId="1" fontId="8" fillId="6" borderId="686" xfId="0" applyNumberFormat="1" applyFont="1" applyFill="1" applyBorder="1" applyAlignment="1" applyProtection="1">
      <alignment wrapText="1"/>
      <protection locked="0"/>
    </xf>
    <xf numFmtId="1" fontId="8" fillId="6" borderId="688" xfId="0" applyNumberFormat="1" applyFont="1" applyFill="1" applyBorder="1" applyAlignment="1" applyProtection="1">
      <alignment wrapText="1"/>
      <protection locked="0"/>
    </xf>
    <xf numFmtId="1" fontId="8" fillId="6" borderId="685" xfId="0" applyNumberFormat="1" applyFont="1" applyFill="1" applyBorder="1" applyAlignment="1" applyProtection="1">
      <alignment wrapText="1"/>
      <protection locked="0"/>
    </xf>
    <xf numFmtId="1" fontId="8" fillId="6" borderId="702" xfId="0" applyNumberFormat="1" applyFont="1" applyFill="1" applyBorder="1" applyAlignment="1" applyProtection="1">
      <alignment wrapText="1"/>
      <protection locked="0"/>
    </xf>
    <xf numFmtId="1" fontId="8" fillId="6" borderId="690" xfId="0" applyNumberFormat="1" applyFont="1" applyFill="1" applyBorder="1" applyAlignment="1" applyProtection="1">
      <alignment wrapText="1"/>
      <protection locked="0"/>
    </xf>
    <xf numFmtId="1" fontId="8" fillId="11" borderId="710" xfId="0" applyNumberFormat="1" applyFont="1" applyFill="1" applyBorder="1" applyAlignment="1">
      <alignment wrapText="1"/>
    </xf>
    <xf numFmtId="1" fontId="8" fillId="11" borderId="711" xfId="0" applyNumberFormat="1" applyFont="1" applyFill="1" applyBorder="1" applyAlignment="1">
      <alignment wrapText="1"/>
    </xf>
    <xf numFmtId="1" fontId="8" fillId="11" borderId="712" xfId="0" applyNumberFormat="1" applyFont="1" applyFill="1" applyBorder="1" applyAlignment="1">
      <alignment wrapText="1"/>
    </xf>
    <xf numFmtId="1" fontId="8" fillId="0" borderId="713" xfId="0" applyNumberFormat="1" applyFont="1" applyBorder="1" applyAlignment="1">
      <alignment horizontal="left" vertical="center" wrapText="1"/>
    </xf>
    <xf numFmtId="1" fontId="8" fillId="0" borderId="714" xfId="0" applyNumberFormat="1" applyFont="1" applyBorder="1" applyAlignment="1">
      <alignment horizontal="left" wrapText="1"/>
    </xf>
    <xf numFmtId="1" fontId="8" fillId="4" borderId="715" xfId="0" applyNumberFormat="1" applyFont="1" applyFill="1" applyBorder="1" applyAlignment="1">
      <alignment horizontal="right" vertical="center" wrapText="1"/>
    </xf>
    <xf numFmtId="1" fontId="8" fillId="4" borderId="716" xfId="0" applyNumberFormat="1" applyFont="1" applyFill="1" applyBorder="1" applyAlignment="1">
      <alignment horizontal="right" vertical="center" wrapText="1"/>
    </xf>
    <xf numFmtId="1" fontId="8" fillId="6" borderId="715" xfId="0" applyNumberFormat="1" applyFont="1" applyFill="1" applyBorder="1" applyAlignment="1" applyProtection="1">
      <alignment wrapText="1"/>
      <protection locked="0"/>
    </xf>
    <xf numFmtId="1" fontId="8" fillId="6" borderId="717" xfId="0" applyNumberFormat="1" applyFont="1" applyFill="1" applyBorder="1" applyAlignment="1" applyProtection="1">
      <alignment wrapText="1"/>
      <protection locked="0"/>
    </xf>
    <xf numFmtId="1" fontId="8" fillId="6" borderId="718" xfId="0" applyNumberFormat="1" applyFont="1" applyFill="1" applyBorder="1" applyAlignment="1" applyProtection="1">
      <alignment wrapText="1"/>
      <protection locked="0"/>
    </xf>
    <xf numFmtId="1" fontId="8" fillId="6" borderId="719" xfId="0" applyNumberFormat="1" applyFont="1" applyFill="1" applyBorder="1" applyAlignment="1" applyProtection="1">
      <alignment wrapText="1"/>
      <protection locked="0"/>
    </xf>
    <xf numFmtId="1" fontId="8" fillId="6" borderId="720" xfId="0" applyNumberFormat="1" applyFont="1" applyFill="1" applyBorder="1" applyAlignment="1" applyProtection="1">
      <alignment wrapText="1"/>
      <protection locked="0"/>
    </xf>
    <xf numFmtId="1" fontId="8" fillId="6" borderId="716" xfId="0" applyNumberFormat="1" applyFont="1" applyFill="1" applyBorder="1" applyAlignment="1" applyProtection="1">
      <alignment wrapText="1"/>
      <protection locked="0"/>
    </xf>
    <xf numFmtId="1" fontId="8" fillId="4" borderId="721" xfId="0" applyNumberFormat="1" applyFont="1" applyFill="1" applyBorder="1" applyAlignment="1">
      <alignment horizontal="left" vertical="center" wrapText="1"/>
    </xf>
    <xf numFmtId="1" fontId="8" fillId="4" borderId="710" xfId="0" applyNumberFormat="1" applyFont="1" applyFill="1" applyBorder="1" applyAlignment="1">
      <alignment horizontal="right" wrapText="1"/>
    </xf>
    <xf numFmtId="1" fontId="8" fillId="0" borderId="722" xfId="0" applyNumberFormat="1" applyFont="1" applyBorder="1" applyAlignment="1">
      <alignment horizontal="right" wrapText="1"/>
    </xf>
    <xf numFmtId="1" fontId="8" fillId="0" borderId="723" xfId="0" applyNumberFormat="1" applyFont="1" applyBorder="1" applyAlignment="1">
      <alignment horizontal="right" wrapText="1"/>
    </xf>
    <xf numFmtId="1" fontId="8" fillId="6" borderId="710" xfId="0" applyNumberFormat="1" applyFont="1" applyFill="1" applyBorder="1" applyAlignment="1" applyProtection="1">
      <alignment wrapText="1"/>
      <protection locked="0"/>
    </xf>
    <xf numFmtId="1" fontId="8" fillId="6" borderId="711" xfId="0" applyNumberFormat="1" applyFont="1" applyFill="1" applyBorder="1" applyAlignment="1" applyProtection="1">
      <alignment wrapText="1"/>
      <protection locked="0"/>
    </xf>
    <xf numFmtId="1" fontId="8" fillId="6" borderId="723" xfId="0" applyNumberFormat="1" applyFont="1" applyFill="1" applyBorder="1" applyAlignment="1" applyProtection="1">
      <alignment wrapText="1"/>
      <protection locked="0"/>
    </xf>
    <xf numFmtId="1" fontId="8" fillId="6" borderId="724" xfId="0" applyNumberFormat="1" applyFont="1" applyFill="1" applyBorder="1" applyAlignment="1" applyProtection="1">
      <alignment wrapText="1"/>
      <protection locked="0"/>
    </xf>
    <xf numFmtId="1" fontId="8" fillId="6" borderId="725" xfId="0" applyNumberFormat="1" applyFont="1" applyFill="1" applyBorder="1" applyAlignment="1" applyProtection="1">
      <alignment wrapText="1"/>
      <protection locked="0"/>
    </xf>
    <xf numFmtId="1" fontId="8" fillId="6" borderId="726" xfId="0" applyNumberFormat="1" applyFont="1" applyFill="1" applyBorder="1" applyAlignment="1" applyProtection="1">
      <alignment wrapText="1"/>
      <protection locked="0"/>
    </xf>
    <xf numFmtId="1" fontId="8" fillId="6" borderId="722" xfId="0" applyNumberFormat="1" applyFont="1" applyFill="1" applyBorder="1" applyAlignment="1" applyProtection="1">
      <alignment wrapText="1"/>
      <protection locked="0"/>
    </xf>
    <xf numFmtId="1" fontId="8" fillId="4" borderId="727" xfId="0" applyNumberFormat="1" applyFont="1" applyFill="1" applyBorder="1" applyAlignment="1">
      <alignment horizontal="left" vertical="center" wrapText="1"/>
    </xf>
    <xf numFmtId="1" fontId="8" fillId="4" borderId="724" xfId="0" applyNumberFormat="1" applyFont="1" applyFill="1" applyBorder="1" applyAlignment="1">
      <alignment horizontal="left" vertical="center" wrapText="1"/>
    </xf>
    <xf numFmtId="1" fontId="8" fillId="5" borderId="713" xfId="0" applyNumberFormat="1" applyFont="1" applyFill="1" applyBorder="1" applyAlignment="1">
      <alignment horizontal="left" vertical="center" wrapText="1"/>
    </xf>
    <xf numFmtId="1" fontId="8" fillId="4" borderId="715" xfId="0" applyNumberFormat="1" applyFont="1" applyFill="1" applyBorder="1" applyAlignment="1">
      <alignment horizontal="right" wrapText="1"/>
    </xf>
    <xf numFmtId="1" fontId="8" fillId="0" borderId="716" xfId="0" applyNumberFormat="1" applyFont="1" applyBorder="1" applyAlignment="1">
      <alignment horizontal="right" wrapText="1"/>
    </xf>
    <xf numFmtId="1" fontId="8" fillId="0" borderId="718" xfId="0" applyNumberFormat="1" applyFont="1" applyBorder="1" applyAlignment="1">
      <alignment horizontal="right" wrapText="1"/>
    </xf>
    <xf numFmtId="1" fontId="8" fillId="9" borderId="715" xfId="0" applyNumberFormat="1" applyFont="1" applyFill="1" applyBorder="1"/>
    <xf numFmtId="1" fontId="8" fillId="11" borderId="715" xfId="0" applyNumberFormat="1" applyFont="1" applyFill="1" applyBorder="1" applyAlignment="1">
      <alignment wrapText="1"/>
    </xf>
    <xf numFmtId="1" fontId="8" fillId="11" borderId="717" xfId="0" applyNumberFormat="1" applyFont="1" applyFill="1" applyBorder="1" applyAlignment="1">
      <alignment wrapText="1"/>
    </xf>
    <xf numFmtId="1" fontId="8" fillId="0" borderId="688" xfId="0" applyNumberFormat="1" applyFont="1" applyBorder="1" applyAlignment="1">
      <alignment horizontal="right" wrapText="1"/>
    </xf>
    <xf numFmtId="1" fontId="8" fillId="11" borderId="723" xfId="0" applyNumberFormat="1" applyFont="1" applyFill="1" applyBorder="1" applyAlignment="1">
      <alignment wrapText="1"/>
    </xf>
    <xf numFmtId="1" fontId="8" fillId="9" borderId="690" xfId="0" applyNumberFormat="1" applyFont="1" applyFill="1" applyBorder="1" applyAlignment="1">
      <alignment wrapText="1"/>
    </xf>
    <xf numFmtId="1" fontId="8" fillId="9" borderId="726" xfId="0" applyNumberFormat="1" applyFont="1" applyFill="1" applyBorder="1" applyAlignment="1">
      <alignment wrapText="1"/>
    </xf>
    <xf numFmtId="1" fontId="8" fillId="11" borderId="720" xfId="0" applyNumberFormat="1" applyFont="1" applyFill="1" applyBorder="1" applyAlignment="1">
      <alignment wrapText="1"/>
    </xf>
    <xf numFmtId="1" fontId="8" fillId="9" borderId="702" xfId="0" applyNumberFormat="1" applyFont="1" applyFill="1" applyBorder="1" applyAlignment="1">
      <alignment wrapText="1"/>
    </xf>
    <xf numFmtId="1" fontId="8" fillId="9" borderId="725" xfId="0" applyNumberFormat="1" applyFont="1" applyFill="1" applyBorder="1" applyAlignment="1">
      <alignment wrapText="1"/>
    </xf>
    <xf numFmtId="1" fontId="8" fillId="11" borderId="719" xfId="0" applyNumberFormat="1" applyFont="1" applyFill="1" applyBorder="1" applyAlignment="1">
      <alignment wrapText="1"/>
    </xf>
    <xf numFmtId="1" fontId="8" fillId="11" borderId="702" xfId="0" applyNumberFormat="1" applyFont="1" applyFill="1" applyBorder="1" applyAlignment="1">
      <alignment wrapText="1"/>
    </xf>
    <xf numFmtId="1" fontId="8" fillId="11" borderId="690" xfId="0" applyNumberFormat="1" applyFont="1" applyFill="1" applyBorder="1" applyAlignment="1">
      <alignment wrapText="1"/>
    </xf>
    <xf numFmtId="1" fontId="8" fillId="11" borderId="725" xfId="0" applyNumberFormat="1" applyFont="1" applyFill="1" applyBorder="1" applyAlignment="1">
      <alignment wrapText="1"/>
    </xf>
    <xf numFmtId="1" fontId="8" fillId="11" borderId="726" xfId="0" applyNumberFormat="1" applyFont="1" applyFill="1" applyBorder="1" applyAlignment="1">
      <alignment wrapText="1"/>
    </xf>
    <xf numFmtId="1" fontId="8" fillId="0" borderId="709" xfId="0" applyNumberFormat="1" applyFont="1" applyBorder="1" applyAlignment="1">
      <alignment horizontal="right" wrapText="1"/>
    </xf>
    <xf numFmtId="1" fontId="8" fillId="11" borderId="708" xfId="0" applyNumberFormat="1" applyFont="1" applyFill="1" applyBorder="1" applyAlignment="1">
      <alignment wrapText="1"/>
    </xf>
    <xf numFmtId="1" fontId="8" fillId="11" borderId="728" xfId="0" applyNumberFormat="1" applyFont="1" applyFill="1" applyBorder="1" applyAlignment="1">
      <alignment wrapText="1"/>
    </xf>
    <xf numFmtId="1" fontId="8" fillId="6" borderId="709" xfId="0" applyNumberFormat="1" applyFont="1" applyFill="1" applyBorder="1" applyAlignment="1" applyProtection="1">
      <alignment wrapText="1"/>
      <protection locked="0"/>
    </xf>
    <xf numFmtId="1" fontId="8" fillId="6" borderId="638" xfId="0" applyNumberFormat="1" applyFont="1" applyFill="1" applyBorder="1" applyAlignment="1" applyProtection="1">
      <alignment wrapText="1"/>
      <protection locked="0"/>
    </xf>
    <xf numFmtId="1" fontId="8" fillId="9" borderId="686" xfId="0" applyNumberFormat="1" applyFont="1" applyFill="1" applyBorder="1" applyAlignment="1">
      <alignment wrapText="1"/>
    </xf>
    <xf numFmtId="1" fontId="8" fillId="9" borderId="688" xfId="0" applyNumberFormat="1" applyFont="1" applyFill="1" applyBorder="1" applyAlignment="1">
      <alignment wrapText="1"/>
    </xf>
    <xf numFmtId="1" fontId="8" fillId="11" borderId="686" xfId="0" applyNumberFormat="1" applyFont="1" applyFill="1" applyBorder="1" applyAlignment="1">
      <alignment wrapText="1"/>
    </xf>
    <xf numFmtId="1" fontId="8" fillId="11" borderId="688" xfId="0" applyNumberFormat="1" applyFont="1" applyFill="1" applyBorder="1" applyAlignment="1">
      <alignment wrapText="1"/>
    </xf>
    <xf numFmtId="1" fontId="8" fillId="0" borderId="729" xfId="2" applyNumberFormat="1" applyFont="1" applyFill="1" applyBorder="1" applyAlignment="1">
      <alignment horizontal="right" wrapText="1"/>
    </xf>
    <xf numFmtId="1" fontId="8" fillId="0" borderId="730" xfId="2" applyNumberFormat="1" applyFont="1" applyFill="1" applyBorder="1" applyAlignment="1">
      <alignment horizontal="right" wrapText="1"/>
    </xf>
    <xf numFmtId="1" fontId="8" fillId="9" borderId="710" xfId="0" applyNumberFormat="1" applyFont="1" applyFill="1" applyBorder="1" applyAlignment="1">
      <alignment wrapText="1"/>
    </xf>
    <xf numFmtId="1" fontId="8" fillId="9" borderId="711" xfId="0" applyNumberFormat="1" applyFont="1" applyFill="1" applyBorder="1" applyAlignment="1">
      <alignment wrapText="1"/>
    </xf>
    <xf numFmtId="1" fontId="8" fillId="9" borderId="723" xfId="0" applyNumberFormat="1" applyFont="1" applyFill="1" applyBorder="1" applyAlignment="1">
      <alignment wrapText="1"/>
    </xf>
    <xf numFmtId="1" fontId="8" fillId="0" borderId="731" xfId="2" applyNumberFormat="1" applyFont="1" applyFill="1" applyBorder="1" applyAlignment="1">
      <alignment horizontal="right" wrapText="1"/>
    </xf>
    <xf numFmtId="1" fontId="8" fillId="0" borderId="732" xfId="2" applyNumberFormat="1" applyFont="1" applyFill="1" applyBorder="1" applyAlignment="1">
      <alignment horizontal="right" wrapText="1"/>
    </xf>
    <xf numFmtId="1" fontId="8" fillId="9" borderId="715" xfId="0" applyNumberFormat="1" applyFont="1" applyFill="1" applyBorder="1" applyAlignment="1">
      <alignment wrapText="1"/>
    </xf>
    <xf numFmtId="1" fontId="8" fillId="9" borderId="717" xfId="0" applyNumberFormat="1" applyFont="1" applyFill="1" applyBorder="1" applyAlignment="1">
      <alignment wrapText="1"/>
    </xf>
    <xf numFmtId="1" fontId="8" fillId="9" borderId="718" xfId="0" applyNumberFormat="1" applyFont="1" applyFill="1" applyBorder="1" applyAlignment="1">
      <alignment wrapText="1"/>
    </xf>
    <xf numFmtId="1" fontId="8" fillId="0" borderId="733" xfId="0" applyNumberFormat="1" applyFont="1" applyBorder="1" applyAlignment="1">
      <alignment horizontal="left" vertical="center" wrapText="1"/>
    </xf>
    <xf numFmtId="1" fontId="8" fillId="0" borderId="734" xfId="2" applyNumberFormat="1" applyFont="1" applyFill="1" applyBorder="1" applyAlignment="1">
      <alignment horizontal="right" wrapText="1"/>
    </xf>
    <xf numFmtId="1" fontId="8" fillId="0" borderId="735" xfId="2" applyNumberFormat="1" applyFont="1" applyFill="1" applyBorder="1" applyAlignment="1">
      <alignment horizontal="right" wrapText="1"/>
    </xf>
    <xf numFmtId="1" fontId="8" fillId="5" borderId="733" xfId="0" applyNumberFormat="1" applyFont="1" applyFill="1" applyBorder="1" applyAlignment="1">
      <alignment horizontal="left" vertical="center" wrapText="1"/>
    </xf>
    <xf numFmtId="1" fontId="8" fillId="6" borderId="736" xfId="0" applyNumberFormat="1" applyFont="1" applyFill="1" applyBorder="1" applyAlignment="1" applyProtection="1">
      <alignment wrapText="1"/>
      <protection locked="0"/>
    </xf>
    <xf numFmtId="1" fontId="8" fillId="0" borderId="737" xfId="2" applyNumberFormat="1" applyFont="1" applyFill="1" applyBorder="1" applyAlignment="1">
      <alignment horizontal="right" wrapText="1"/>
    </xf>
    <xf numFmtId="1" fontId="8" fillId="0" borderId="738" xfId="2" applyNumberFormat="1" applyFont="1" applyFill="1" applyBorder="1" applyAlignment="1">
      <alignment horizontal="right" wrapText="1"/>
    </xf>
    <xf numFmtId="1" fontId="8" fillId="5" borderId="739" xfId="0" applyNumberFormat="1" applyFont="1" applyFill="1" applyBorder="1" applyAlignment="1">
      <alignment horizontal="left" vertical="center" wrapText="1"/>
    </xf>
    <xf numFmtId="1" fontId="8" fillId="0" borderId="740" xfId="0" applyNumberFormat="1" applyFont="1" applyBorder="1" applyAlignment="1">
      <alignment horizontal="right" wrapText="1"/>
    </xf>
    <xf numFmtId="1" fontId="8" fillId="11" borderId="740" xfId="0" applyNumberFormat="1" applyFont="1" applyFill="1" applyBorder="1" applyAlignment="1">
      <alignment wrapText="1"/>
    </xf>
    <xf numFmtId="1" fontId="8" fillId="0" borderId="739" xfId="0" applyNumberFormat="1" applyFont="1" applyBorder="1" applyAlignment="1">
      <alignment horizontal="left" vertical="center" wrapText="1"/>
    </xf>
    <xf numFmtId="1" fontId="8" fillId="4" borderId="741" xfId="0" applyNumberFormat="1" applyFont="1" applyFill="1" applyBorder="1" applyAlignment="1">
      <alignment horizontal="left" vertical="center" wrapText="1"/>
    </xf>
    <xf numFmtId="1" fontId="8" fillId="0" borderId="742" xfId="0" applyNumberFormat="1" applyFont="1" applyBorder="1" applyAlignment="1">
      <alignment horizontal="right" wrapText="1"/>
    </xf>
    <xf numFmtId="1" fontId="8" fillId="0" borderId="743" xfId="3" applyNumberFormat="1" applyFont="1" applyFill="1" applyBorder="1" applyAlignment="1">
      <alignment horizontal="right" wrapText="1"/>
    </xf>
    <xf numFmtId="1" fontId="8" fillId="0" borderId="744" xfId="3" applyNumberFormat="1" applyFont="1" applyFill="1" applyBorder="1" applyAlignment="1">
      <alignment horizontal="right" wrapText="1"/>
    </xf>
    <xf numFmtId="1" fontId="8" fillId="3" borderId="745" xfId="3" applyNumberFormat="1" applyFont="1" applyBorder="1" applyAlignment="1" applyProtection="1">
      <alignment wrapText="1"/>
      <protection locked="0"/>
    </xf>
    <xf numFmtId="1" fontId="8" fillId="3" borderId="746" xfId="3" applyNumberFormat="1" applyFont="1" applyBorder="1" applyAlignment="1" applyProtection="1">
      <alignment wrapText="1"/>
      <protection locked="0"/>
    </xf>
    <xf numFmtId="1" fontId="8" fillId="3" borderId="747" xfId="3" applyNumberFormat="1" applyFont="1" applyBorder="1" applyAlignment="1" applyProtection="1">
      <alignment wrapText="1"/>
      <protection locked="0"/>
    </xf>
    <xf numFmtId="1" fontId="8" fillId="3" borderId="744" xfId="3" applyNumberFormat="1" applyFont="1" applyBorder="1" applyAlignment="1" applyProtection="1">
      <alignment wrapText="1"/>
      <protection locked="0"/>
    </xf>
    <xf numFmtId="1" fontId="8" fillId="3" borderId="748" xfId="3" applyNumberFormat="1" applyFont="1" applyBorder="1" applyAlignment="1" applyProtection="1">
      <alignment wrapText="1"/>
      <protection locked="0"/>
    </xf>
    <xf numFmtId="1" fontId="8" fillId="3" borderId="749" xfId="3" applyNumberFormat="1" applyFont="1" applyBorder="1" applyAlignment="1" applyProtection="1">
      <alignment wrapText="1"/>
      <protection locked="0"/>
    </xf>
    <xf numFmtId="1" fontId="8" fillId="3" borderId="697" xfId="3" applyNumberFormat="1" applyFont="1" applyBorder="1" applyAlignment="1" applyProtection="1">
      <alignment wrapText="1"/>
      <protection locked="0"/>
    </xf>
    <xf numFmtId="1" fontId="8" fillId="0" borderId="710" xfId="0" applyNumberFormat="1" applyFont="1" applyBorder="1" applyAlignment="1">
      <alignment horizontal="right" wrapText="1"/>
    </xf>
    <xf numFmtId="1" fontId="8" fillId="0" borderId="750" xfId="3" applyNumberFormat="1" applyFont="1" applyFill="1" applyBorder="1" applyAlignment="1">
      <alignment horizontal="right" wrapText="1"/>
    </xf>
    <xf numFmtId="1" fontId="8" fillId="0" borderId="751" xfId="3" applyNumberFormat="1" applyFont="1" applyFill="1" applyBorder="1" applyAlignment="1">
      <alignment horizontal="right" wrapText="1"/>
    </xf>
    <xf numFmtId="1" fontId="8" fillId="3" borderId="752" xfId="3" applyNumberFormat="1" applyFont="1" applyBorder="1" applyAlignment="1" applyProtection="1">
      <alignment wrapText="1"/>
      <protection locked="0"/>
    </xf>
    <xf numFmtId="1" fontId="8" fillId="3" borderId="753" xfId="3" applyNumberFormat="1" applyFont="1" applyBorder="1" applyAlignment="1" applyProtection="1">
      <alignment wrapText="1"/>
      <protection locked="0"/>
    </xf>
    <xf numFmtId="1" fontId="8" fillId="3" borderId="754" xfId="3" applyNumberFormat="1" applyFont="1" applyBorder="1" applyAlignment="1" applyProtection="1">
      <alignment wrapText="1"/>
      <protection locked="0"/>
    </xf>
    <xf numFmtId="1" fontId="8" fillId="3" borderId="751" xfId="3" applyNumberFormat="1" applyFont="1" applyBorder="1" applyAlignment="1" applyProtection="1">
      <alignment wrapText="1"/>
      <protection locked="0"/>
    </xf>
    <xf numFmtId="1" fontId="8" fillId="3" borderId="755" xfId="3" applyNumberFormat="1" applyFont="1" applyBorder="1" applyAlignment="1" applyProtection="1">
      <alignment wrapText="1"/>
      <protection locked="0"/>
    </xf>
    <xf numFmtId="1" fontId="8" fillId="3" borderId="756" xfId="3" applyNumberFormat="1" applyFont="1" applyBorder="1" applyAlignment="1" applyProtection="1">
      <alignment wrapText="1"/>
      <protection locked="0"/>
    </xf>
    <xf numFmtId="1" fontId="8" fillId="3" borderId="757" xfId="3" applyNumberFormat="1" applyFont="1" applyBorder="1" applyAlignment="1" applyProtection="1">
      <alignment wrapText="1"/>
      <protection locked="0"/>
    </xf>
    <xf numFmtId="1" fontId="8" fillId="3" borderId="758" xfId="3" applyNumberFormat="1" applyFont="1" applyBorder="1" applyAlignment="1" applyProtection="1">
      <alignment wrapText="1"/>
      <protection locked="0"/>
    </xf>
    <xf numFmtId="1" fontId="8" fillId="3" borderId="759" xfId="3" applyNumberFormat="1" applyFont="1" applyBorder="1" applyAlignment="1" applyProtection="1">
      <alignment wrapText="1"/>
      <protection locked="0"/>
    </xf>
    <xf numFmtId="1" fontId="8" fillId="3" borderId="760" xfId="3" applyNumberFormat="1" applyFont="1" applyBorder="1" applyAlignment="1" applyProtection="1">
      <alignment wrapText="1"/>
      <protection locked="0"/>
    </xf>
    <xf numFmtId="1" fontId="8" fillId="6" borderId="761" xfId="0" applyNumberFormat="1" applyFont="1" applyFill="1" applyBorder="1" applyAlignment="1" applyProtection="1">
      <alignment wrapText="1"/>
      <protection locked="0"/>
    </xf>
    <xf numFmtId="1" fontId="8" fillId="6" borderId="762" xfId="0" applyNumberFormat="1" applyFont="1" applyFill="1" applyBorder="1" applyAlignment="1" applyProtection="1">
      <alignment wrapText="1"/>
      <protection locked="0"/>
    </xf>
    <xf numFmtId="1" fontId="8" fillId="6" borderId="763" xfId="0" applyNumberFormat="1" applyFont="1" applyFill="1" applyBorder="1" applyAlignment="1" applyProtection="1">
      <alignment wrapText="1"/>
      <protection locked="0"/>
    </xf>
    <xf numFmtId="1" fontId="8" fillId="6" borderId="764" xfId="0" applyNumberFormat="1" applyFont="1" applyFill="1" applyBorder="1" applyAlignment="1" applyProtection="1">
      <alignment wrapText="1"/>
      <protection locked="0"/>
    </xf>
    <xf numFmtId="1" fontId="8" fillId="0" borderId="765" xfId="0" applyNumberFormat="1" applyFont="1" applyBorder="1" applyAlignment="1">
      <alignment horizontal="left" vertical="center" wrapText="1"/>
    </xf>
    <xf numFmtId="1" fontId="8" fillId="0" borderId="715" xfId="0" applyNumberFormat="1" applyFont="1" applyBorder="1" applyAlignment="1">
      <alignment horizontal="right" wrapText="1"/>
    </xf>
    <xf numFmtId="1" fontId="8" fillId="0" borderId="766" xfId="3" applyNumberFormat="1" applyFont="1" applyFill="1" applyBorder="1" applyAlignment="1">
      <alignment horizontal="right" wrapText="1"/>
    </xf>
    <xf numFmtId="1" fontId="8" fillId="0" borderId="767" xfId="3" applyNumberFormat="1" applyFont="1" applyFill="1" applyBorder="1" applyAlignment="1">
      <alignment horizontal="right" wrapText="1"/>
    </xf>
    <xf numFmtId="1" fontId="8" fillId="3" borderId="768" xfId="3" applyNumberFormat="1" applyFont="1" applyBorder="1" applyAlignment="1" applyProtection="1">
      <alignment wrapText="1"/>
      <protection locked="0"/>
    </xf>
    <xf numFmtId="1" fontId="8" fillId="3" borderId="769" xfId="3" applyNumberFormat="1" applyFont="1" applyBorder="1" applyAlignment="1" applyProtection="1">
      <alignment wrapText="1"/>
      <protection locked="0"/>
    </xf>
    <xf numFmtId="1" fontId="8" fillId="3" borderId="770" xfId="3" applyNumberFormat="1" applyFont="1" applyBorder="1" applyAlignment="1" applyProtection="1">
      <alignment wrapText="1"/>
      <protection locked="0"/>
    </xf>
    <xf numFmtId="1" fontId="8" fillId="3" borderId="771" xfId="3" applyNumberFormat="1" applyFont="1" applyBorder="1" applyAlignment="1" applyProtection="1">
      <alignment wrapText="1"/>
      <protection locked="0"/>
    </xf>
    <xf numFmtId="1" fontId="8" fillId="4" borderId="711" xfId="0" applyNumberFormat="1" applyFont="1" applyFill="1" applyBorder="1" applyAlignment="1">
      <alignment horizontal="right" wrapText="1"/>
    </xf>
    <xf numFmtId="1" fontId="8" fillId="4" borderId="772" xfId="0" applyNumberFormat="1" applyFont="1" applyFill="1" applyBorder="1" applyAlignment="1">
      <alignment horizontal="right" wrapText="1"/>
    </xf>
    <xf numFmtId="1" fontId="8" fillId="4" borderId="723" xfId="0" applyNumberFormat="1" applyFont="1" applyFill="1" applyBorder="1" applyAlignment="1">
      <alignment horizontal="right" wrapText="1"/>
    </xf>
    <xf numFmtId="1" fontId="8" fillId="4" borderId="726" xfId="0" applyNumberFormat="1" applyFont="1" applyFill="1" applyBorder="1" applyAlignment="1">
      <alignment horizontal="right" wrapText="1"/>
    </xf>
    <xf numFmtId="1" fontId="8" fillId="11" borderId="710" xfId="0" applyNumberFormat="1" applyFont="1" applyFill="1" applyBorder="1" applyAlignment="1">
      <alignment horizontal="right" wrapText="1"/>
    </xf>
    <xf numFmtId="1" fontId="8" fillId="11" borderId="711" xfId="0" applyNumberFormat="1" applyFont="1" applyFill="1" applyBorder="1" applyAlignment="1">
      <alignment horizontal="right" wrapText="1"/>
    </xf>
    <xf numFmtId="1" fontId="8" fillId="4" borderId="739" xfId="0" applyNumberFormat="1" applyFont="1" applyFill="1" applyBorder="1" applyAlignment="1">
      <alignment horizontal="left" vertical="center" wrapText="1"/>
    </xf>
    <xf numFmtId="1" fontId="8" fillId="4" borderId="716" xfId="0" applyNumberFormat="1" applyFont="1" applyFill="1" applyBorder="1" applyAlignment="1">
      <alignment horizontal="right" wrapText="1"/>
    </xf>
    <xf numFmtId="1" fontId="8" fillId="4" borderId="717" xfId="0" applyNumberFormat="1" applyFont="1" applyFill="1" applyBorder="1" applyAlignment="1">
      <alignment horizontal="right" wrapText="1"/>
    </xf>
    <xf numFmtId="1" fontId="8" fillId="4" borderId="773" xfId="0" applyNumberFormat="1" applyFont="1" applyFill="1" applyBorder="1" applyAlignment="1">
      <alignment horizontal="right" wrapText="1"/>
    </xf>
    <xf numFmtId="1" fontId="8" fillId="4" borderId="718" xfId="0" applyNumberFormat="1" applyFont="1" applyFill="1" applyBorder="1" applyAlignment="1">
      <alignment horizontal="right" wrapText="1"/>
    </xf>
    <xf numFmtId="1" fontId="8" fillId="4" borderId="720" xfId="0" applyNumberFormat="1" applyFont="1" applyFill="1" applyBorder="1" applyAlignment="1">
      <alignment horizontal="right" wrapText="1"/>
    </xf>
    <xf numFmtId="1" fontId="8" fillId="11" borderId="715" xfId="0" applyNumberFormat="1" applyFont="1" applyFill="1" applyBorder="1" applyAlignment="1">
      <alignment horizontal="right" wrapText="1"/>
    </xf>
    <xf numFmtId="1" fontId="8" fillId="11" borderId="717" xfId="0" applyNumberFormat="1" applyFont="1" applyFill="1" applyBorder="1" applyAlignment="1">
      <alignment horizontal="right" wrapText="1"/>
    </xf>
    <xf numFmtId="1" fontId="8" fillId="0" borderId="774" xfId="0" applyNumberFormat="1" applyFont="1" applyBorder="1" applyAlignment="1">
      <alignment horizontal="center" vertical="center"/>
    </xf>
    <xf numFmtId="1" fontId="8" fillId="0" borderId="775" xfId="0" applyNumberFormat="1" applyFont="1" applyBorder="1" applyAlignment="1">
      <alignment horizontal="center" vertical="center"/>
    </xf>
    <xf numFmtId="1" fontId="8" fillId="0" borderId="776" xfId="0" applyNumberFormat="1" applyFont="1" applyBorder="1" applyAlignment="1">
      <alignment horizontal="center" vertical="center"/>
    </xf>
    <xf numFmtId="1" fontId="8" fillId="5" borderId="774" xfId="0" applyNumberFormat="1" applyFont="1" applyFill="1" applyBorder="1" applyAlignment="1">
      <alignment horizontal="center" vertical="center" wrapText="1"/>
    </xf>
    <xf numFmtId="1" fontId="8" fillId="5" borderId="775" xfId="0" applyNumberFormat="1" applyFont="1" applyFill="1" applyBorder="1" applyAlignment="1">
      <alignment horizontal="center" vertical="center" wrapText="1"/>
    </xf>
    <xf numFmtId="1" fontId="8" fillId="5" borderId="776" xfId="0" applyNumberFormat="1" applyFont="1" applyFill="1" applyBorder="1" applyAlignment="1">
      <alignment horizontal="center" vertical="center" wrapText="1"/>
    </xf>
    <xf numFmtId="1" fontId="8" fillId="0" borderId="777" xfId="0" applyNumberFormat="1" applyFont="1" applyBorder="1" applyAlignment="1">
      <alignment horizontal="center" vertical="center" wrapText="1"/>
    </xf>
    <xf numFmtId="1" fontId="8" fillId="0" borderId="778" xfId="0" applyNumberFormat="1" applyFont="1" applyBorder="1" applyAlignment="1">
      <alignment horizontal="center" vertical="center" wrapText="1"/>
    </xf>
    <xf numFmtId="1" fontId="8" fillId="0" borderId="779" xfId="0" applyNumberFormat="1" applyFont="1" applyBorder="1" applyAlignment="1">
      <alignment horizontal="center" vertical="center" wrapText="1"/>
    </xf>
    <xf numFmtId="1" fontId="8" fillId="0" borderId="780" xfId="0" applyNumberFormat="1" applyFont="1" applyBorder="1" applyAlignment="1">
      <alignment horizontal="center" vertical="center" wrapText="1"/>
    </xf>
    <xf numFmtId="1" fontId="8" fillId="0" borderId="781" xfId="0" applyNumberFormat="1" applyFont="1" applyBorder="1" applyAlignment="1">
      <alignment horizontal="center" vertical="center" wrapText="1"/>
    </xf>
    <xf numFmtId="1" fontId="8" fillId="5" borderId="782" xfId="0" applyNumberFormat="1" applyFont="1" applyFill="1" applyBorder="1" applyAlignment="1">
      <alignment horizontal="center" vertical="center" wrapText="1"/>
    </xf>
    <xf numFmtId="1" fontId="8" fillId="5" borderId="765" xfId="0" applyNumberFormat="1" applyFont="1" applyFill="1" applyBorder="1" applyAlignment="1">
      <alignment horizontal="center" vertical="center" wrapText="1"/>
    </xf>
    <xf numFmtId="1" fontId="8" fillId="4" borderId="778" xfId="0" applyNumberFormat="1" applyFont="1" applyFill="1" applyBorder="1" applyAlignment="1">
      <alignment horizontal="center" vertical="center"/>
    </xf>
    <xf numFmtId="1" fontId="8" fillId="4" borderId="783" xfId="0" applyNumberFormat="1" applyFont="1" applyFill="1" applyBorder="1" applyAlignment="1">
      <alignment horizontal="center" vertical="center"/>
    </xf>
    <xf numFmtId="1" fontId="8" fillId="0" borderId="783" xfId="0" applyNumberFormat="1" applyFont="1" applyBorder="1" applyAlignment="1">
      <alignment horizontal="center" vertical="center" wrapText="1"/>
    </xf>
    <xf numFmtId="1" fontId="8" fillId="0" borderId="783" xfId="0" applyNumberFormat="1" applyFont="1" applyBorder="1" applyAlignment="1">
      <alignment horizontal="center" vertical="center"/>
    </xf>
    <xf numFmtId="1" fontId="8" fillId="0" borderId="782" xfId="0" applyNumberFormat="1" applyFont="1" applyBorder="1" applyAlignment="1">
      <alignment horizontal="center" vertical="center"/>
    </xf>
    <xf numFmtId="1" fontId="8" fillId="0" borderId="765" xfId="0" applyNumberFormat="1" applyFont="1" applyBorder="1" applyAlignment="1">
      <alignment horizontal="center" vertical="center"/>
    </xf>
    <xf numFmtId="1" fontId="8" fillId="0" borderId="784" xfId="0" applyNumberFormat="1" applyFont="1" applyBorder="1" applyAlignment="1">
      <alignment horizontal="center" vertical="center"/>
    </xf>
    <xf numFmtId="1" fontId="8" fillId="0" borderId="765" xfId="0" applyNumberFormat="1" applyFont="1" applyBorder="1" applyAlignment="1">
      <alignment horizontal="center" vertical="center"/>
    </xf>
    <xf numFmtId="1" fontId="8" fillId="0" borderId="739" xfId="0" applyNumberFormat="1" applyFont="1" applyBorder="1" applyAlignment="1">
      <alignment horizontal="center" vertical="center" wrapText="1"/>
    </xf>
    <xf numFmtId="1" fontId="8" fillId="0" borderId="785" xfId="0" applyNumberFormat="1" applyFont="1" applyBorder="1" applyAlignment="1">
      <alignment horizontal="center" vertical="center" wrapText="1"/>
    </xf>
    <xf numFmtId="1" fontId="8" fillId="0" borderId="783" xfId="0" applyNumberFormat="1" applyFont="1" applyBorder="1" applyAlignment="1">
      <alignment horizontal="center" vertical="center" wrapText="1"/>
    </xf>
    <xf numFmtId="1" fontId="8" fillId="0" borderId="784" xfId="0" applyNumberFormat="1" applyFont="1" applyBorder="1" applyAlignment="1">
      <alignment horizontal="center" vertical="center" wrapText="1"/>
    </xf>
    <xf numFmtId="1" fontId="8" fillId="0" borderId="739" xfId="0" applyNumberFormat="1" applyFont="1" applyBorder="1" applyAlignment="1">
      <alignment horizontal="center" vertical="center" wrapText="1"/>
    </xf>
    <xf numFmtId="1" fontId="8" fillId="0" borderId="786" xfId="0" applyNumberFormat="1" applyFont="1" applyBorder="1" applyAlignment="1">
      <alignment horizontal="left" vertical="center" wrapText="1"/>
    </xf>
    <xf numFmtId="1" fontId="8" fillId="0" borderId="787" xfId="0" applyNumberFormat="1" applyFont="1" applyBorder="1" applyAlignment="1">
      <alignment horizontal="left" vertical="center" wrapText="1"/>
    </xf>
    <xf numFmtId="1" fontId="8" fillId="0" borderId="788" xfId="0" applyNumberFormat="1" applyFont="1" applyBorder="1" applyAlignment="1">
      <alignment horizontal="left" vertical="center" wrapText="1"/>
    </xf>
    <xf numFmtId="1" fontId="8" fillId="0" borderId="789" xfId="0" applyNumberFormat="1" applyFont="1" applyBorder="1" applyAlignment="1">
      <alignment horizontal="right" wrapText="1"/>
    </xf>
    <xf numFmtId="1" fontId="8" fillId="0" borderId="788" xfId="0" applyNumberFormat="1" applyFont="1" applyBorder="1"/>
    <xf numFmtId="1" fontId="8" fillId="0" borderId="790" xfId="0" applyNumberFormat="1" applyFont="1" applyBorder="1"/>
    <xf numFmtId="1" fontId="8" fillId="6" borderId="791" xfId="0" applyNumberFormat="1" applyFont="1" applyFill="1" applyBorder="1" applyProtection="1">
      <protection locked="0"/>
    </xf>
    <xf numFmtId="1" fontId="8" fillId="0" borderId="727" xfId="0" applyNumberFormat="1" applyFont="1" applyBorder="1" applyAlignment="1">
      <alignment horizontal="left" vertical="center" wrapText="1"/>
    </xf>
    <xf numFmtId="1" fontId="8" fillId="0" borderId="712" xfId="0" applyNumberFormat="1" applyFont="1" applyBorder="1" applyAlignment="1">
      <alignment horizontal="left" vertical="center" wrapText="1"/>
    </xf>
    <xf numFmtId="1" fontId="8" fillId="0" borderId="724" xfId="0" applyNumberFormat="1" applyFont="1" applyBorder="1" applyAlignment="1">
      <alignment horizontal="left" vertical="center" wrapText="1"/>
    </xf>
    <xf numFmtId="1" fontId="8" fillId="0" borderId="724" xfId="0" applyNumberFormat="1" applyFont="1" applyBorder="1"/>
    <xf numFmtId="1" fontId="8" fillId="0" borderId="721" xfId="0" applyNumberFormat="1" applyFont="1" applyBorder="1"/>
    <xf numFmtId="1" fontId="8" fillId="6" borderId="723" xfId="0" applyNumberFormat="1" applyFont="1" applyFill="1" applyBorder="1" applyProtection="1">
      <protection locked="0"/>
    </xf>
    <xf numFmtId="1" fontId="8" fillId="6" borderId="711" xfId="0" applyNumberFormat="1" applyFont="1" applyFill="1" applyBorder="1" applyProtection="1">
      <protection locked="0"/>
    </xf>
    <xf numFmtId="1" fontId="8" fillId="6" borderId="792" xfId="0" applyNumberFormat="1" applyFont="1" applyFill="1" applyBorder="1" applyProtection="1">
      <protection locked="0"/>
    </xf>
    <xf numFmtId="1" fontId="8" fillId="6" borderId="793" xfId="0" applyNumberFormat="1" applyFont="1" applyFill="1" applyBorder="1" applyProtection="1">
      <protection locked="0"/>
    </xf>
    <xf numFmtId="1" fontId="8" fillId="6" borderId="721" xfId="0" applyNumberFormat="1" applyFont="1" applyFill="1" applyBorder="1" applyProtection="1">
      <protection locked="0"/>
    </xf>
    <xf numFmtId="1" fontId="8" fillId="4" borderId="710" xfId="0" applyNumberFormat="1" applyFont="1" applyFill="1" applyBorder="1" applyAlignment="1">
      <alignment horizontal="left" vertical="center" wrapText="1"/>
    </xf>
    <xf numFmtId="1" fontId="8" fillId="4" borderId="722" xfId="0" applyNumberFormat="1" applyFont="1" applyFill="1" applyBorder="1" applyAlignment="1">
      <alignment horizontal="left" vertical="center" wrapText="1"/>
    </xf>
    <xf numFmtId="1" fontId="8" fillId="4" borderId="711" xfId="0" applyNumberFormat="1" applyFont="1" applyFill="1" applyBorder="1" applyAlignment="1">
      <alignment horizontal="left" vertical="center" wrapText="1"/>
    </xf>
    <xf numFmtId="1" fontId="8" fillId="0" borderId="714" xfId="0" applyNumberFormat="1" applyFont="1" applyBorder="1" applyAlignment="1">
      <alignment horizontal="left"/>
    </xf>
    <xf numFmtId="1" fontId="8" fillId="0" borderId="713" xfId="0" applyNumberFormat="1" applyFont="1" applyBorder="1"/>
    <xf numFmtId="1" fontId="8" fillId="6" borderId="718" xfId="0" applyNumberFormat="1" applyFont="1" applyFill="1" applyBorder="1" applyProtection="1">
      <protection locked="0"/>
    </xf>
    <xf numFmtId="1" fontId="8" fillId="6" borderId="717" xfId="0" applyNumberFormat="1" applyFont="1" applyFill="1" applyBorder="1" applyProtection="1">
      <protection locked="0"/>
    </xf>
    <xf numFmtId="1" fontId="8" fillId="6" borderId="794" xfId="0" applyNumberFormat="1" applyFont="1" applyFill="1" applyBorder="1" applyProtection="1">
      <protection locked="0"/>
    </xf>
    <xf numFmtId="1" fontId="8" fillId="6" borderId="795" xfId="0" applyNumberFormat="1" applyFont="1" applyFill="1" applyBorder="1" applyProtection="1">
      <protection locked="0"/>
    </xf>
    <xf numFmtId="1" fontId="8" fillId="6" borderId="713" xfId="0" applyNumberFormat="1" applyFont="1" applyFill="1" applyBorder="1" applyProtection="1">
      <protection locked="0"/>
    </xf>
    <xf numFmtId="1" fontId="8" fillId="0" borderId="783" xfId="0" applyNumberFormat="1" applyFont="1" applyBorder="1" applyAlignment="1" applyProtection="1">
      <alignment horizontal="center" vertical="center" wrapText="1"/>
      <protection hidden="1"/>
    </xf>
    <xf numFmtId="1" fontId="8" fillId="0" borderId="796" xfId="0" applyNumberFormat="1" applyFont="1" applyBorder="1" applyAlignment="1" applyProtection="1">
      <alignment horizontal="center" vertical="center" wrapText="1"/>
      <protection hidden="1"/>
    </xf>
    <xf numFmtId="1" fontId="8" fillId="0" borderId="786" xfId="0" applyNumberFormat="1" applyFont="1" applyBorder="1" applyAlignment="1" applyProtection="1">
      <alignment horizontal="left" vertical="center" wrapText="1"/>
      <protection hidden="1"/>
    </xf>
    <xf numFmtId="1" fontId="8" fillId="0" borderId="788" xfId="0" applyNumberFormat="1" applyFont="1" applyBorder="1" applyAlignment="1" applyProtection="1">
      <alignment horizontal="left" vertical="center" wrapText="1"/>
      <protection hidden="1"/>
    </xf>
    <xf numFmtId="1" fontId="8" fillId="6" borderId="790" xfId="0" applyNumberFormat="1" applyFont="1" applyFill="1" applyBorder="1" applyProtection="1">
      <protection locked="0"/>
    </xf>
    <xf numFmtId="1" fontId="8" fillId="0" borderId="727" xfId="0" applyNumberFormat="1" applyFont="1" applyBorder="1" applyAlignment="1" applyProtection="1">
      <alignment horizontal="left" vertical="center" wrapText="1"/>
      <protection hidden="1"/>
    </xf>
    <xf numFmtId="1" fontId="8" fillId="0" borderId="724" xfId="0" applyNumberFormat="1" applyFont="1" applyBorder="1" applyAlignment="1" applyProtection="1">
      <alignment horizontal="left" vertical="center" wrapText="1"/>
      <protection hidden="1"/>
    </xf>
    <xf numFmtId="1" fontId="8" fillId="0" borderId="712" xfId="0" applyNumberFormat="1" applyFont="1" applyBorder="1" applyAlignment="1">
      <alignment horizontal="left"/>
    </xf>
    <xf numFmtId="1" fontId="8" fillId="0" borderId="724" xfId="0" applyNumberFormat="1" applyFont="1" applyBorder="1" applyAlignment="1">
      <alignment horizontal="left"/>
    </xf>
    <xf numFmtId="1" fontId="8" fillId="5" borderId="727" xfId="0" applyNumberFormat="1" applyFont="1" applyFill="1" applyBorder="1" applyAlignment="1" applyProtection="1">
      <alignment horizontal="left" vertical="center" wrapText="1"/>
      <protection hidden="1"/>
    </xf>
    <xf numFmtId="1" fontId="8" fillId="5" borderId="724" xfId="0" applyNumberFormat="1" applyFont="1" applyFill="1" applyBorder="1" applyAlignment="1" applyProtection="1">
      <alignment horizontal="left" vertical="center" wrapText="1"/>
      <protection hidden="1"/>
    </xf>
    <xf numFmtId="1" fontId="8" fillId="5" borderId="714" xfId="0" applyNumberFormat="1" applyFont="1" applyFill="1" applyBorder="1" applyAlignment="1" applyProtection="1">
      <alignment horizontal="left" vertical="center" wrapText="1"/>
      <protection hidden="1"/>
    </xf>
    <xf numFmtId="1" fontId="8" fillId="0" borderId="776" xfId="0" applyNumberFormat="1" applyFont="1" applyBorder="1" applyAlignment="1">
      <alignment horizontal="center" vertical="center" wrapText="1"/>
    </xf>
    <xf numFmtId="1" fontId="8" fillId="0" borderId="765" xfId="0" applyNumberFormat="1" applyFont="1" applyBorder="1" applyAlignment="1">
      <alignment horizontal="center" vertical="center" wrapText="1"/>
    </xf>
    <xf numFmtId="1" fontId="8" fillId="4" borderId="777" xfId="0" applyNumberFormat="1" applyFont="1" applyFill="1" applyBorder="1" applyAlignment="1">
      <alignment horizontal="center" vertical="center"/>
    </xf>
    <xf numFmtId="1" fontId="8" fillId="0" borderId="779" xfId="0" applyNumberFormat="1" applyFont="1" applyBorder="1" applyAlignment="1">
      <alignment horizontal="center" vertical="center"/>
    </xf>
    <xf numFmtId="1" fontId="8" fillId="0" borderId="785" xfId="0" applyNumberFormat="1" applyFont="1" applyBorder="1" applyAlignment="1">
      <alignment horizontal="center" vertical="center"/>
    </xf>
    <xf numFmtId="1" fontId="8" fillId="0" borderId="779" xfId="0" applyNumberFormat="1" applyFont="1" applyBorder="1" applyAlignment="1">
      <alignment horizontal="center" vertical="center" wrapText="1"/>
    </xf>
    <xf numFmtId="1" fontId="8" fillId="0" borderId="797" xfId="0" applyNumberFormat="1" applyFont="1" applyBorder="1"/>
    <xf numFmtId="1" fontId="8" fillId="0" borderId="787" xfId="0" applyNumberFormat="1" applyFont="1" applyBorder="1"/>
    <xf numFmtId="1" fontId="8" fillId="0" borderId="788" xfId="0" applyNumberFormat="1" applyFont="1" applyBorder="1"/>
    <xf numFmtId="1" fontId="8" fillId="0" borderId="789" xfId="0" applyNumberFormat="1" applyFont="1" applyBorder="1"/>
    <xf numFmtId="1" fontId="8" fillId="0" borderId="791" xfId="0" applyNumberFormat="1" applyFont="1" applyBorder="1"/>
    <xf numFmtId="1" fontId="8" fillId="6" borderId="789" xfId="0" applyNumberFormat="1" applyFont="1" applyFill="1" applyBorder="1" applyProtection="1">
      <protection locked="0"/>
    </xf>
    <xf numFmtId="1" fontId="8" fillId="0" borderId="726" xfId="0" applyNumberFormat="1" applyFont="1" applyBorder="1"/>
    <xf numFmtId="1" fontId="8" fillId="0" borderId="712" xfId="0" applyNumberFormat="1" applyFont="1" applyBorder="1"/>
    <xf numFmtId="1" fontId="8" fillId="0" borderId="724" xfId="0" applyNumberFormat="1" applyFont="1" applyBorder="1"/>
    <xf numFmtId="1" fontId="8" fillId="0" borderId="710" xfId="0" applyNumberFormat="1" applyFont="1" applyBorder="1"/>
    <xf numFmtId="1" fontId="8" fillId="0" borderId="723" xfId="0" applyNumberFormat="1" applyFont="1" applyBorder="1"/>
    <xf numFmtId="1" fontId="8" fillId="0" borderId="711" xfId="0" applyNumberFormat="1" applyFont="1" applyBorder="1"/>
    <xf numFmtId="1" fontId="8" fillId="6" borderId="710" xfId="0" applyNumberFormat="1" applyFont="1" applyFill="1" applyBorder="1" applyProtection="1">
      <protection locked="0"/>
    </xf>
    <xf numFmtId="1" fontId="8" fillId="6" borderId="724" xfId="0" applyNumberFormat="1" applyFont="1" applyFill="1" applyBorder="1" applyProtection="1">
      <protection locked="0"/>
    </xf>
    <xf numFmtId="1" fontId="8" fillId="0" borderId="720" xfId="0" applyNumberFormat="1" applyFont="1" applyBorder="1"/>
    <xf numFmtId="1" fontId="8" fillId="0" borderId="715" xfId="0" applyNumberFormat="1" applyFont="1" applyBorder="1"/>
    <xf numFmtId="1" fontId="8" fillId="0" borderId="718" xfId="0" applyNumberFormat="1" applyFont="1" applyBorder="1"/>
    <xf numFmtId="1" fontId="8" fillId="0" borderId="717" xfId="0" applyNumberFormat="1" applyFont="1" applyBorder="1"/>
    <xf numFmtId="1" fontId="8" fillId="6" borderId="715" xfId="0" applyNumberFormat="1" applyFont="1" applyFill="1" applyBorder="1" applyProtection="1">
      <protection locked="0"/>
    </xf>
    <xf numFmtId="1" fontId="7" fillId="4" borderId="778" xfId="0" applyNumberFormat="1" applyFont="1" applyFill="1" applyBorder="1" applyAlignment="1">
      <alignment vertical="top"/>
    </xf>
    <xf numFmtId="1" fontId="8" fillId="4" borderId="774" xfId="0" applyNumberFormat="1" applyFont="1" applyFill="1" applyBorder="1" applyAlignment="1">
      <alignment horizontal="center" vertical="center"/>
    </xf>
    <xf numFmtId="1" fontId="8" fillId="4" borderId="776" xfId="0" applyNumberFormat="1" applyFont="1" applyFill="1" applyBorder="1" applyAlignment="1">
      <alignment horizontal="center" vertical="center"/>
    </xf>
    <xf numFmtId="1" fontId="8" fillId="0" borderId="796" xfId="0" applyNumberFormat="1" applyFont="1" applyBorder="1" applyAlignment="1">
      <alignment horizontal="center" vertical="center" wrapText="1"/>
    </xf>
    <xf numFmtId="1" fontId="8" fillId="0" borderId="778" xfId="0" applyNumberFormat="1" applyFont="1" applyBorder="1" applyAlignment="1">
      <alignment horizontal="center" vertical="center"/>
    </xf>
    <xf numFmtId="1" fontId="8" fillId="4" borderId="781" xfId="0" applyNumberFormat="1" applyFont="1" applyFill="1" applyBorder="1" applyAlignment="1">
      <alignment horizontal="center" vertical="center" wrapText="1"/>
    </xf>
    <xf numFmtId="1" fontId="8" fillId="0" borderId="798" xfId="0" applyNumberFormat="1" applyFont="1" applyBorder="1" applyAlignment="1">
      <alignment horizontal="center" vertical="center" wrapText="1"/>
    </xf>
    <xf numFmtId="1" fontId="8" fillId="0" borderId="776" xfId="0" applyNumberFormat="1" applyFont="1" applyBorder="1" applyAlignment="1">
      <alignment horizontal="center" vertical="center" wrapText="1"/>
    </xf>
    <xf numFmtId="1" fontId="8" fillId="0" borderId="778" xfId="0" applyNumberFormat="1" applyFont="1" applyBorder="1" applyAlignment="1">
      <alignment horizontal="center" vertical="center" wrapText="1"/>
    </xf>
    <xf numFmtId="1" fontId="8" fillId="4" borderId="739" xfId="0" applyNumberFormat="1" applyFont="1" applyFill="1" applyBorder="1" applyAlignment="1">
      <alignment horizontal="center" vertical="center" wrapText="1"/>
    </xf>
    <xf numFmtId="1" fontId="8" fillId="0" borderId="789" xfId="0" applyNumberFormat="1" applyFont="1" applyBorder="1" applyAlignment="1">
      <alignment horizontal="left" vertical="center" wrapText="1"/>
    </xf>
    <xf numFmtId="1" fontId="8" fillId="6" borderId="788" xfId="0" applyNumberFormat="1" applyFont="1" applyFill="1" applyBorder="1" applyProtection="1">
      <protection locked="0"/>
    </xf>
    <xf numFmtId="1" fontId="8" fillId="6" borderId="797" xfId="0" applyNumberFormat="1" applyFont="1" applyFill="1" applyBorder="1" applyProtection="1">
      <protection locked="0"/>
    </xf>
    <xf numFmtId="1" fontId="8" fillId="0" borderId="710" xfId="0" applyNumberFormat="1" applyFont="1" applyBorder="1" applyAlignment="1">
      <alignment horizontal="left" vertical="center" wrapText="1"/>
    </xf>
    <xf numFmtId="1" fontId="8" fillId="0" borderId="722" xfId="0" applyNumberFormat="1" applyFont="1" applyBorder="1" applyAlignment="1">
      <alignment horizontal="left" vertical="center" wrapText="1"/>
    </xf>
    <xf numFmtId="1" fontId="8" fillId="0" borderId="711" xfId="0" applyNumberFormat="1" applyFont="1" applyBorder="1" applyAlignment="1">
      <alignment horizontal="left" vertical="center" wrapText="1"/>
    </xf>
    <xf numFmtId="1" fontId="8" fillId="9" borderId="710" xfId="0" applyNumberFormat="1" applyFont="1" applyFill="1" applyBorder="1"/>
    <xf numFmtId="1" fontId="8" fillId="9" borderId="711" xfId="0" applyNumberFormat="1" applyFont="1" applyFill="1" applyBorder="1"/>
    <xf numFmtId="1" fontId="8" fillId="9" borderId="724" xfId="0" applyNumberFormat="1" applyFont="1" applyFill="1" applyBorder="1"/>
    <xf numFmtId="1" fontId="8" fillId="6" borderId="726" xfId="0" applyNumberFormat="1" applyFont="1" applyFill="1" applyBorder="1" applyProtection="1">
      <protection locked="0"/>
    </xf>
    <xf numFmtId="1" fontId="8" fillId="4" borderId="710" xfId="0" applyNumberFormat="1" applyFont="1" applyFill="1" applyBorder="1"/>
    <xf numFmtId="1" fontId="8" fillId="4" borderId="714" xfId="0" applyNumberFormat="1" applyFont="1" applyFill="1" applyBorder="1" applyAlignment="1">
      <alignment horizontal="left" vertical="center" wrapText="1"/>
    </xf>
    <xf numFmtId="1" fontId="8" fillId="6" borderId="720" xfId="0" applyNumberFormat="1" applyFont="1" applyFill="1" applyBorder="1" applyProtection="1">
      <protection locked="0"/>
    </xf>
    <xf numFmtId="1" fontId="8" fillId="0" borderId="784" xfId="0" applyNumberFormat="1" applyFont="1" applyBorder="1"/>
    <xf numFmtId="1" fontId="8" fillId="0" borderId="785" xfId="0" applyNumberFormat="1" applyFont="1" applyBorder="1"/>
    <xf numFmtId="1" fontId="8" fillId="0" borderId="783" xfId="0" applyNumberFormat="1" applyFont="1" applyBorder="1"/>
    <xf numFmtId="1" fontId="8" fillId="0" borderId="778" xfId="0" applyNumberFormat="1" applyFont="1" applyBorder="1"/>
    <xf numFmtId="1" fontId="8" fillId="0" borderId="779" xfId="0" applyNumberFormat="1" applyFont="1" applyBorder="1"/>
    <xf numFmtId="1" fontId="8" fillId="0" borderId="796" xfId="0" applyNumberFormat="1" applyFont="1" applyBorder="1"/>
    <xf numFmtId="1" fontId="8" fillId="0" borderId="774" xfId="0" applyNumberFormat="1" applyFont="1" applyBorder="1" applyAlignment="1">
      <alignment horizontal="center" vertical="center" wrapText="1"/>
    </xf>
    <xf numFmtId="1" fontId="8" fillId="0" borderId="777" xfId="0" applyNumberFormat="1" applyFont="1" applyBorder="1" applyAlignment="1">
      <alignment horizontal="center" vertical="center"/>
    </xf>
    <xf numFmtId="1" fontId="8" fillId="0" borderId="799" xfId="0" applyNumberFormat="1" applyFont="1" applyBorder="1" applyAlignment="1">
      <alignment horizontal="center" vertical="center"/>
    </xf>
    <xf numFmtId="1" fontId="8" fillId="0" borderId="783" xfId="0" applyNumberFormat="1" applyFont="1" applyBorder="1" applyAlignment="1">
      <alignment horizontal="center" vertical="center"/>
    </xf>
    <xf numFmtId="1" fontId="8" fillId="0" borderId="777" xfId="0" applyNumberFormat="1" applyFont="1" applyBorder="1" applyAlignment="1">
      <alignment horizontal="center" vertical="center" wrapText="1"/>
    </xf>
    <xf numFmtId="1" fontId="8" fillId="4" borderId="786" xfId="0" applyNumberFormat="1" applyFont="1" applyFill="1" applyBorder="1" applyAlignment="1">
      <alignment horizontal="left" vertical="center" wrapText="1"/>
    </xf>
    <xf numFmtId="1" fontId="8" fillId="4" borderId="787" xfId="0" applyNumberFormat="1" applyFont="1" applyFill="1" applyBorder="1" applyAlignment="1">
      <alignment horizontal="left" vertical="center" wrapText="1"/>
    </xf>
    <xf numFmtId="1" fontId="8" fillId="4" borderId="788" xfId="0" applyNumberFormat="1" applyFont="1" applyFill="1" applyBorder="1" applyAlignment="1">
      <alignment horizontal="left" vertical="center" wrapText="1"/>
    </xf>
    <xf numFmtId="1" fontId="8" fillId="0" borderId="789" xfId="0" applyNumberFormat="1" applyFont="1" applyBorder="1" applyAlignment="1">
      <alignment horizontal="right" vertical="center" wrapText="1"/>
    </xf>
    <xf numFmtId="1" fontId="8" fillId="0" borderId="788" xfId="0" applyNumberFormat="1" applyFont="1" applyBorder="1" applyAlignment="1">
      <alignment horizontal="right" vertical="center" wrapText="1"/>
    </xf>
    <xf numFmtId="1" fontId="8" fillId="9" borderId="710" xfId="0" applyNumberFormat="1" applyFont="1" applyFill="1" applyBorder="1" applyAlignment="1">
      <alignment horizontal="right"/>
    </xf>
    <xf numFmtId="1" fontId="8" fillId="9" borderId="724" xfId="0" applyNumberFormat="1" applyFont="1" applyFill="1" applyBorder="1" applyAlignment="1">
      <alignment horizontal="right"/>
    </xf>
    <xf numFmtId="1" fontId="8" fillId="6" borderId="789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9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8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87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80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88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90" xfId="0" applyNumberFormat="1" applyFont="1" applyFill="1" applyBorder="1" applyAlignment="1" applyProtection="1">
      <alignment horizontal="right" vertical="center" wrapText="1"/>
      <protection locked="0"/>
    </xf>
    <xf numFmtId="1" fontId="8" fillId="9" borderId="711" xfId="0" applyNumberFormat="1" applyFont="1" applyFill="1" applyBorder="1" applyAlignment="1">
      <alignment horizontal="right"/>
    </xf>
    <xf numFmtId="1" fontId="8" fillId="9" borderId="723" xfId="0" applyNumberFormat="1" applyFont="1" applyFill="1" applyBorder="1" applyAlignment="1">
      <alignment horizontal="right"/>
    </xf>
    <xf numFmtId="1" fontId="8" fillId="9" borderId="712" xfId="0" applyNumberFormat="1" applyFont="1" applyFill="1" applyBorder="1" applyAlignment="1">
      <alignment horizontal="right"/>
    </xf>
    <xf numFmtId="1" fontId="8" fillId="9" borderId="792" xfId="0" applyNumberFormat="1" applyFont="1" applyFill="1" applyBorder="1" applyAlignment="1">
      <alignment horizontal="right"/>
    </xf>
    <xf numFmtId="1" fontId="8" fillId="6" borderId="79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24" xfId="0" applyNumberFormat="1" applyFont="1" applyFill="1" applyBorder="1" applyAlignment="1" applyProtection="1">
      <alignment horizontal="right" vertical="center" wrapText="1"/>
      <protection locked="0"/>
    </xf>
    <xf numFmtId="1" fontId="8" fillId="9" borderId="793" xfId="0" applyNumberFormat="1" applyFont="1" applyFill="1" applyBorder="1" applyAlignment="1">
      <alignment horizontal="right"/>
    </xf>
    <xf numFmtId="1" fontId="8" fillId="6" borderId="721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710" xfId="0" applyNumberFormat="1" applyFont="1" applyBorder="1" applyAlignment="1">
      <alignment horizontal="right" vertical="center" wrapText="1"/>
    </xf>
    <xf numFmtId="1" fontId="8" fillId="0" borderId="722" xfId="0" applyNumberFormat="1" applyFont="1" applyBorder="1" applyAlignment="1">
      <alignment horizontal="right" vertical="center" wrapText="1"/>
    </xf>
    <xf numFmtId="1" fontId="8" fillId="0" borderId="724" xfId="0" applyNumberFormat="1" applyFont="1" applyBorder="1" applyAlignment="1">
      <alignment horizontal="right" vertical="center" wrapText="1"/>
    </xf>
    <xf numFmtId="1" fontId="8" fillId="6" borderId="71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1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2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2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9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1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17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18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9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9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13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784" xfId="0" applyNumberFormat="1" applyFont="1" applyBorder="1" applyAlignment="1">
      <alignment horizontal="right" vertical="center" wrapText="1"/>
    </xf>
    <xf numFmtId="1" fontId="8" fillId="0" borderId="799" xfId="0" applyNumberFormat="1" applyFont="1" applyBorder="1" applyAlignment="1">
      <alignment horizontal="right" vertical="center" wrapText="1"/>
    </xf>
    <xf numFmtId="1" fontId="8" fillId="0" borderId="783" xfId="0" applyNumberFormat="1" applyFont="1" applyBorder="1" applyAlignment="1">
      <alignment horizontal="right" vertical="center" wrapText="1"/>
    </xf>
    <xf numFmtId="1" fontId="8" fillId="0" borderId="777" xfId="0" applyNumberFormat="1" applyFont="1" applyBorder="1" applyAlignment="1">
      <alignment horizontal="right"/>
    </xf>
    <xf numFmtId="1" fontId="8" fillId="0" borderId="778" xfId="0" applyNumberFormat="1" applyFont="1" applyBorder="1" applyAlignment="1">
      <alignment horizontal="right"/>
    </xf>
    <xf numFmtId="1" fontId="8" fillId="0" borderId="783" xfId="0" applyNumberFormat="1" applyFont="1" applyBorder="1" applyAlignment="1">
      <alignment horizontal="right"/>
    </xf>
    <xf numFmtId="1" fontId="8" fillId="0" borderId="785" xfId="0" applyNumberFormat="1" applyFont="1" applyBorder="1" applyAlignment="1">
      <alignment horizontal="right" vertical="center" wrapText="1"/>
    </xf>
    <xf numFmtId="1" fontId="8" fillId="0" borderId="801" xfId="0" applyNumberFormat="1" applyFont="1" applyBorder="1" applyAlignment="1">
      <alignment horizontal="right" vertical="center" wrapText="1"/>
    </xf>
    <xf numFmtId="1" fontId="8" fillId="0" borderId="796" xfId="0" applyNumberFormat="1" applyFont="1" applyBorder="1" applyAlignment="1">
      <alignment horizontal="right" vertical="center" wrapText="1"/>
    </xf>
    <xf numFmtId="1" fontId="8" fillId="0" borderId="777" xfId="0" applyNumberFormat="1" applyFont="1" applyBorder="1" applyAlignment="1">
      <alignment horizontal="left" vertical="center" wrapText="1"/>
    </xf>
    <xf numFmtId="1" fontId="8" fillId="0" borderId="778" xfId="0" applyNumberFormat="1" applyFont="1" applyBorder="1" applyAlignment="1">
      <alignment horizontal="left" vertical="center" wrapText="1"/>
    </xf>
    <xf numFmtId="1" fontId="8" fillId="0" borderId="783" xfId="0" applyNumberFormat="1" applyFont="1" applyBorder="1" applyAlignment="1">
      <alignment horizontal="left" vertical="center" wrapText="1"/>
    </xf>
    <xf numFmtId="1" fontId="8" fillId="6" borderId="78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8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78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80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77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8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80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80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96" xfId="0" applyNumberFormat="1" applyFont="1" applyFill="1" applyBorder="1" applyAlignment="1" applyProtection="1">
      <alignment horizontal="right" vertical="center" wrapText="1"/>
      <protection locked="0"/>
    </xf>
    <xf numFmtId="1" fontId="8" fillId="4" borderId="774" xfId="0" applyNumberFormat="1" applyFont="1" applyFill="1" applyBorder="1" applyAlignment="1">
      <alignment horizontal="center" vertical="center" wrapText="1"/>
    </xf>
    <xf numFmtId="1" fontId="8" fillId="4" borderId="776" xfId="0" applyNumberFormat="1" applyFont="1" applyFill="1" applyBorder="1" applyAlignment="1">
      <alignment horizontal="center" vertical="center" wrapText="1"/>
    </xf>
    <xf numFmtId="1" fontId="8" fillId="0" borderId="721" xfId="0" applyNumberFormat="1" applyFont="1" applyBorder="1" applyAlignment="1">
      <alignment horizontal="center" vertical="center" wrapText="1"/>
    </xf>
    <xf numFmtId="1" fontId="8" fillId="6" borderId="71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27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715" xfId="0" applyNumberFormat="1" applyFont="1" applyBorder="1" applyAlignment="1">
      <alignment horizontal="right" vertical="center" wrapText="1"/>
    </xf>
    <xf numFmtId="1" fontId="8" fillId="6" borderId="714" xfId="0" applyNumberFormat="1" applyFont="1" applyFill="1" applyBorder="1" applyAlignment="1" applyProtection="1">
      <alignment horizontal="right" vertical="center" wrapText="1"/>
      <protection locked="0"/>
    </xf>
    <xf numFmtId="1" fontId="8" fillId="4" borderId="722" xfId="0" applyNumberFormat="1" applyFont="1" applyFill="1" applyBorder="1" applyAlignment="1">
      <alignment horizontal="right" vertical="center" wrapText="1"/>
    </xf>
    <xf numFmtId="1" fontId="8" fillId="0" borderId="711" xfId="0" applyNumberFormat="1" applyFont="1" applyBorder="1" applyAlignment="1">
      <alignment horizontal="right" vertical="center" wrapText="1"/>
    </xf>
    <xf numFmtId="1" fontId="8" fillId="4" borderId="782" xfId="0" applyNumberFormat="1" applyFont="1" applyFill="1" applyBorder="1" applyAlignment="1">
      <alignment horizontal="left" vertical="center" wrapText="1"/>
    </xf>
    <xf numFmtId="1" fontId="8" fillId="4" borderId="765" xfId="0" applyNumberFormat="1" applyFont="1" applyFill="1" applyBorder="1" applyAlignment="1">
      <alignment horizontal="left" vertical="center" wrapText="1"/>
    </xf>
    <xf numFmtId="1" fontId="8" fillId="0" borderId="713" xfId="0" applyNumberFormat="1" applyFont="1" applyBorder="1" applyAlignment="1">
      <alignment horizontal="center" vertical="center" wrapText="1"/>
    </xf>
    <xf numFmtId="1" fontId="8" fillId="0" borderId="717" xfId="0" applyNumberFormat="1" applyFont="1" applyBorder="1" applyAlignment="1">
      <alignment horizontal="right" vertical="center" wrapText="1"/>
    </xf>
    <xf numFmtId="1" fontId="8" fillId="0" borderId="802" xfId="0" applyNumberFormat="1" applyFont="1" applyBorder="1" applyAlignment="1">
      <alignment horizontal="right" vertical="center" wrapText="1"/>
    </xf>
    <xf numFmtId="1" fontId="8" fillId="0" borderId="774" xfId="0" applyNumberFormat="1" applyFont="1" applyBorder="1" applyAlignment="1">
      <alignment horizontal="left" vertical="center" wrapText="1"/>
    </xf>
    <xf numFmtId="1" fontId="8" fillId="0" borderId="776" xfId="0" applyNumberFormat="1" applyFont="1" applyBorder="1" applyAlignment="1">
      <alignment horizontal="left" vertical="center" wrapText="1"/>
    </xf>
    <xf numFmtId="0" fontId="4" fillId="10" borderId="789" xfId="0" applyFont="1" applyFill="1" applyBorder="1" applyAlignment="1">
      <alignment horizontal="right"/>
    </xf>
    <xf numFmtId="0" fontId="4" fillId="10" borderId="791" xfId="0" applyFont="1" applyFill="1" applyBorder="1" applyAlignment="1">
      <alignment horizontal="right"/>
    </xf>
    <xf numFmtId="1" fontId="8" fillId="6" borderId="798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80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7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781" xfId="0" applyNumberFormat="1" applyFont="1" applyFill="1" applyBorder="1" applyAlignment="1" applyProtection="1">
      <alignment horizontal="right" vertical="center" wrapText="1"/>
      <protection locked="0"/>
    </xf>
    <xf numFmtId="0" fontId="4" fillId="10" borderId="710" xfId="0" applyFont="1" applyFill="1" applyBorder="1" applyAlignment="1">
      <alignment horizontal="right"/>
    </xf>
    <xf numFmtId="0" fontId="4" fillId="10" borderId="711" xfId="0" applyFont="1" applyFill="1" applyBorder="1" applyAlignment="1">
      <alignment horizontal="right"/>
    </xf>
    <xf numFmtId="1" fontId="8" fillId="0" borderId="782" xfId="0" applyNumberFormat="1" applyFont="1" applyBorder="1" applyAlignment="1">
      <alignment horizontal="left" vertical="center" wrapText="1"/>
    </xf>
    <xf numFmtId="1" fontId="8" fillId="0" borderId="796" xfId="0" applyNumberFormat="1" applyFont="1" applyBorder="1" applyAlignment="1">
      <alignment horizontal="center" vertical="center" wrapText="1"/>
    </xf>
    <xf numFmtId="1" fontId="8" fillId="0" borderId="777" xfId="0" applyNumberFormat="1" applyFont="1" applyBorder="1" applyAlignment="1">
      <alignment horizontal="right" vertical="center" wrapText="1"/>
    </xf>
    <xf numFmtId="1" fontId="8" fillId="0" borderId="778" xfId="0" applyNumberFormat="1" applyFont="1" applyBorder="1" applyAlignment="1">
      <alignment horizontal="right" vertical="center" wrapText="1"/>
    </xf>
    <xf numFmtId="1" fontId="8" fillId="0" borderId="783" xfId="0" applyNumberFormat="1" applyFont="1" applyBorder="1" applyAlignment="1">
      <alignment horizontal="right" vertical="center" wrapText="1"/>
    </xf>
    <xf numFmtId="1" fontId="8" fillId="0" borderId="803" xfId="0" applyNumberFormat="1" applyFont="1" applyBorder="1" applyAlignment="1">
      <alignment horizontal="right" vertical="center" wrapText="1"/>
    </xf>
    <xf numFmtId="1" fontId="8" fillId="0" borderId="781" xfId="0" applyNumberFormat="1" applyFont="1" applyBorder="1" applyAlignment="1">
      <alignment horizontal="center" vertical="center"/>
    </xf>
    <xf numFmtId="1" fontId="8" fillId="0" borderId="781" xfId="0" applyNumberFormat="1" applyFont="1" applyBorder="1" applyAlignment="1">
      <alignment horizontal="center" vertical="center" wrapText="1"/>
    </xf>
    <xf numFmtId="1" fontId="8" fillId="12" borderId="796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721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790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790" xfId="0" applyNumberFormat="1" applyFont="1" applyFill="1" applyBorder="1" applyAlignment="1" applyProtection="1">
      <alignment horizontal="right" vertical="center"/>
      <protection locked="0"/>
    </xf>
    <xf numFmtId="1" fontId="8" fillId="12" borderId="790" xfId="0" applyNumberFormat="1" applyFont="1" applyFill="1" applyBorder="1" applyAlignment="1" applyProtection="1">
      <alignment horizontal="right" vertical="top" wrapText="1"/>
      <protection locked="0"/>
    </xf>
    <xf numFmtId="1" fontId="8" fillId="12" borderId="721" xfId="0" applyNumberFormat="1" applyFont="1" applyFill="1" applyBorder="1" applyAlignment="1" applyProtection="1">
      <alignment horizontal="right" vertical="center"/>
      <protection locked="0"/>
    </xf>
    <xf numFmtId="1" fontId="8" fillId="12" borderId="721" xfId="0" applyNumberFormat="1" applyFont="1" applyFill="1" applyBorder="1" applyAlignment="1" applyProtection="1">
      <alignment horizontal="right" vertical="top" wrapText="1"/>
      <protection locked="0"/>
    </xf>
    <xf numFmtId="1" fontId="8" fillId="0" borderId="714" xfId="0" applyNumberFormat="1" applyFont="1" applyBorder="1" applyAlignment="1">
      <alignment horizontal="left" vertical="center" wrapText="1"/>
    </xf>
    <xf numFmtId="1" fontId="8" fillId="12" borderId="713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713" xfId="0" applyNumberFormat="1" applyFont="1" applyFill="1" applyBorder="1" applyAlignment="1" applyProtection="1">
      <alignment horizontal="right" vertical="center"/>
      <protection locked="0"/>
    </xf>
    <xf numFmtId="1" fontId="8" fillId="12" borderId="713" xfId="0" applyNumberFormat="1" applyFont="1" applyFill="1" applyBorder="1" applyAlignment="1" applyProtection="1">
      <alignment horizontal="right" vertical="top" wrapText="1"/>
      <protection locked="0"/>
    </xf>
    <xf numFmtId="1" fontId="8" fillId="0" borderId="796" xfId="0" applyNumberFormat="1" applyFont="1" applyBorder="1" applyAlignment="1">
      <alignment horizontal="center" vertical="center"/>
    </xf>
    <xf numFmtId="1" fontId="8" fillId="0" borderId="802" xfId="0" applyNumberFormat="1" applyFont="1" applyBorder="1" applyAlignment="1">
      <alignment horizontal="center" vertical="center"/>
    </xf>
    <xf numFmtId="1" fontId="8" fillId="0" borderId="781" xfId="0" applyNumberFormat="1" applyFont="1" applyBorder="1" applyAlignment="1">
      <alignment horizontal="left" vertical="center" wrapText="1"/>
    </xf>
    <xf numFmtId="1" fontId="8" fillId="0" borderId="786" xfId="0" applyNumberFormat="1" applyFont="1" applyBorder="1" applyAlignment="1">
      <alignment horizontal="left"/>
    </xf>
    <xf numFmtId="1" fontId="8" fillId="0" borderId="788" xfId="0" applyNumberFormat="1" applyFont="1" applyBorder="1" applyAlignment="1">
      <alignment horizontal="left"/>
    </xf>
    <xf numFmtId="1" fontId="8" fillId="0" borderId="727" xfId="0" applyNumberFormat="1" applyFont="1" applyBorder="1"/>
    <xf numFmtId="1" fontId="8" fillId="0" borderId="781" xfId="0" applyNumberFormat="1" applyFont="1" applyBorder="1" applyAlignment="1">
      <alignment horizontal="center" vertical="center"/>
    </xf>
    <xf numFmtId="1" fontId="8" fillId="5" borderId="796" xfId="0" applyNumberFormat="1" applyFont="1" applyFill="1" applyBorder="1" applyAlignment="1">
      <alignment horizontal="center" vertical="center" wrapText="1"/>
    </xf>
    <xf numFmtId="1" fontId="8" fillId="5" borderId="781" xfId="0" applyNumberFormat="1" applyFont="1" applyFill="1" applyBorder="1" applyAlignment="1">
      <alignment horizontal="center" vertical="center" wrapText="1"/>
    </xf>
    <xf numFmtId="1" fontId="8" fillId="0" borderId="739" xfId="0" applyNumberFormat="1" applyFont="1" applyBorder="1" applyAlignment="1">
      <alignment horizontal="center" vertical="center"/>
    </xf>
    <xf numFmtId="1" fontId="8" fillId="5" borderId="739" xfId="0" applyNumberFormat="1" applyFont="1" applyFill="1" applyBorder="1" applyAlignment="1">
      <alignment horizontal="center" vertical="center" wrapText="1"/>
    </xf>
    <xf numFmtId="1" fontId="8" fillId="0" borderId="790" xfId="0" applyNumberFormat="1" applyFont="1" applyBorder="1" applyAlignment="1">
      <alignment horizontal="left" vertical="center" wrapText="1"/>
    </xf>
    <xf numFmtId="1" fontId="8" fillId="0" borderId="721" xfId="0" applyNumberFormat="1" applyFont="1" applyBorder="1" applyAlignment="1">
      <alignment horizontal="left" vertical="center" wrapText="1"/>
    </xf>
    <xf numFmtId="1" fontId="8" fillId="5" borderId="727" xfId="0" applyNumberFormat="1" applyFont="1" applyFill="1" applyBorder="1" applyAlignment="1">
      <alignment horizontal="left" vertical="center" wrapText="1"/>
    </xf>
    <xf numFmtId="1" fontId="8" fillId="5" borderId="712" xfId="0" applyNumberFormat="1" applyFont="1" applyFill="1" applyBorder="1" applyAlignment="1">
      <alignment horizontal="left" vertical="center" wrapText="1"/>
    </xf>
    <xf numFmtId="1" fontId="8" fillId="5" borderId="724" xfId="0" applyNumberFormat="1" applyFont="1" applyFill="1" applyBorder="1" applyAlignment="1">
      <alignment horizontal="left" vertical="center" wrapText="1"/>
    </xf>
    <xf numFmtId="1" fontId="8" fillId="11" borderId="710" xfId="0" applyNumberFormat="1" applyFont="1" applyFill="1" applyBorder="1"/>
    <xf numFmtId="1" fontId="8" fillId="11" borderId="711" xfId="0" applyNumberFormat="1" applyFont="1" applyFill="1" applyBorder="1"/>
    <xf numFmtId="1" fontId="8" fillId="11" borderId="726" xfId="0" applyNumberFormat="1" applyFont="1" applyFill="1" applyBorder="1"/>
    <xf numFmtId="1" fontId="8" fillId="11" borderId="723" xfId="0" applyNumberFormat="1" applyFont="1" applyFill="1" applyBorder="1"/>
    <xf numFmtId="1" fontId="8" fillId="11" borderId="793" xfId="0" applyNumberFormat="1" applyFont="1" applyFill="1" applyBorder="1"/>
    <xf numFmtId="1" fontId="8" fillId="5" borderId="721" xfId="0" applyNumberFormat="1" applyFont="1" applyFill="1" applyBorder="1" applyAlignment="1">
      <alignment horizontal="left" vertical="center" wrapText="1"/>
    </xf>
    <xf numFmtId="1" fontId="8" fillId="11" borderId="792" xfId="0" applyNumberFormat="1" applyFont="1" applyFill="1" applyBorder="1"/>
    <xf numFmtId="1" fontId="8" fillId="11" borderId="721" xfId="0" applyNumberFormat="1" applyFont="1" applyFill="1" applyBorder="1"/>
    <xf numFmtId="1" fontId="8" fillId="12" borderId="710" xfId="0" applyNumberFormat="1" applyFont="1" applyFill="1" applyBorder="1" applyProtection="1">
      <protection locked="0"/>
    </xf>
    <xf numFmtId="1" fontId="8" fillId="9" borderId="726" xfId="0" applyNumberFormat="1" applyFont="1" applyFill="1" applyBorder="1"/>
    <xf numFmtId="1" fontId="8" fillId="9" borderId="723" xfId="0" applyNumberFormat="1" applyFont="1" applyFill="1" applyBorder="1"/>
    <xf numFmtId="1" fontId="8" fillId="12" borderId="711" xfId="0" applyNumberFormat="1" applyFont="1" applyFill="1" applyBorder="1" applyProtection="1">
      <protection locked="0"/>
    </xf>
    <xf numFmtId="1" fontId="8" fillId="12" borderId="721" xfId="0" applyNumberFormat="1" applyFont="1" applyFill="1" applyBorder="1" applyProtection="1">
      <protection locked="0"/>
    </xf>
    <xf numFmtId="1" fontId="8" fillId="12" borderId="726" xfId="0" applyNumberFormat="1" applyFont="1" applyFill="1" applyBorder="1" applyProtection="1">
      <protection locked="0"/>
    </xf>
    <xf numFmtId="1" fontId="8" fillId="12" borderId="723" xfId="0" applyNumberFormat="1" applyFont="1" applyFill="1" applyBorder="1" applyProtection="1">
      <protection locked="0"/>
    </xf>
    <xf numFmtId="1" fontId="8" fillId="12" borderId="724" xfId="0" applyNumberFormat="1" applyFont="1" applyFill="1" applyBorder="1" applyProtection="1">
      <protection locked="0"/>
    </xf>
    <xf numFmtId="1" fontId="8" fillId="5" borderId="714" xfId="0" applyNumberFormat="1" applyFont="1" applyFill="1" applyBorder="1" applyAlignment="1">
      <alignment horizontal="left" vertical="center" wrapText="1"/>
    </xf>
    <xf numFmtId="1" fontId="8" fillId="0" borderId="784" xfId="0" applyNumberFormat="1" applyFont="1" applyBorder="1" applyAlignment="1">
      <alignment horizontal="right" wrapText="1"/>
    </xf>
    <xf numFmtId="1" fontId="8" fillId="0" borderId="802" xfId="0" applyNumberFormat="1" applyFont="1" applyBorder="1"/>
    <xf numFmtId="1" fontId="8" fillId="0" borderId="783" xfId="0" applyNumberFormat="1" applyFont="1" applyBorder="1" applyAlignment="1">
      <alignment horizontal="right" wrapText="1"/>
    </xf>
    <xf numFmtId="1" fontId="8" fillId="0" borderId="778" xfId="0" applyNumberFormat="1" applyFont="1" applyBorder="1" applyAlignment="1">
      <alignment horizontal="right" wrapText="1"/>
    </xf>
    <xf numFmtId="1" fontId="8" fillId="0" borderId="777" xfId="0" applyNumberFormat="1" applyFont="1" applyBorder="1" applyAlignment="1">
      <alignment horizontal="right"/>
    </xf>
    <xf numFmtId="1" fontId="8" fillId="0" borderId="783" xfId="0" applyNumberFormat="1" applyFont="1" applyBorder="1" applyAlignment="1">
      <alignment horizontal="right"/>
    </xf>
    <xf numFmtId="1" fontId="8" fillId="0" borderId="778" xfId="0" applyNumberFormat="1" applyFont="1" applyBorder="1" applyAlignment="1">
      <alignment horizontal="right"/>
    </xf>
    <xf numFmtId="1" fontId="8" fillId="0" borderId="779" xfId="0" applyNumberFormat="1" applyFont="1" applyBorder="1" applyAlignment="1">
      <alignment horizontal="right"/>
    </xf>
    <xf numFmtId="1" fontId="8" fillId="0" borderId="803" xfId="0" applyNumberFormat="1" applyFont="1" applyBorder="1" applyAlignment="1">
      <alignment horizontal="right"/>
    </xf>
    <xf numFmtId="1" fontId="8" fillId="0" borderId="796" xfId="0" applyNumberFormat="1" applyFont="1" applyBorder="1" applyAlignment="1">
      <alignment horizontal="right"/>
    </xf>
    <xf numFmtId="1" fontId="8" fillId="4" borderId="796" xfId="0" applyNumberFormat="1" applyFont="1" applyFill="1" applyBorder="1" applyAlignment="1">
      <alignment horizontal="center" vertical="center" wrapText="1"/>
    </xf>
    <xf numFmtId="1" fontId="8" fillId="0" borderId="782" xfId="0" applyNumberFormat="1" applyFont="1" applyBorder="1" applyAlignment="1">
      <alignment horizontal="center" vertical="center" wrapText="1"/>
    </xf>
    <xf numFmtId="1" fontId="8" fillId="5" borderId="786" xfId="0" applyNumberFormat="1" applyFont="1" applyFill="1" applyBorder="1" applyAlignment="1">
      <alignment horizontal="left" vertical="center" wrapText="1"/>
    </xf>
    <xf numFmtId="1" fontId="8" fillId="5" borderId="787" xfId="0" applyNumberFormat="1" applyFont="1" applyFill="1" applyBorder="1" applyAlignment="1">
      <alignment horizontal="left" vertical="center" wrapText="1"/>
    </xf>
    <xf numFmtId="1" fontId="8" fillId="5" borderId="788" xfId="0" applyNumberFormat="1" applyFont="1" applyFill="1" applyBorder="1" applyAlignment="1">
      <alignment horizontal="left" vertical="center" wrapText="1"/>
    </xf>
    <xf numFmtId="1" fontId="8" fillId="6" borderId="722" xfId="0" applyNumberFormat="1" applyFont="1" applyFill="1" applyBorder="1" applyProtection="1">
      <protection locked="0"/>
    </xf>
    <xf numFmtId="1" fontId="8" fillId="4" borderId="712" xfId="0" applyNumberFormat="1" applyFont="1" applyFill="1" applyBorder="1" applyAlignment="1">
      <alignment horizontal="left" vertical="center" wrapText="1"/>
    </xf>
    <xf numFmtId="1" fontId="8" fillId="6" borderId="716" xfId="0" applyNumberFormat="1" applyFont="1" applyFill="1" applyBorder="1" applyProtection="1">
      <protection locked="0"/>
    </xf>
    <xf numFmtId="1" fontId="8" fillId="0" borderId="785" xfId="0" applyNumberFormat="1" applyFont="1" applyBorder="1" applyAlignment="1">
      <alignment horizontal="right" wrapText="1"/>
    </xf>
    <xf numFmtId="1" fontId="8" fillId="0" borderId="784" xfId="0" applyNumberFormat="1" applyFont="1" applyBorder="1" applyAlignment="1">
      <alignment horizontal="right"/>
    </xf>
    <xf numFmtId="1" fontId="8" fillId="0" borderId="785" xfId="0" applyNumberFormat="1" applyFont="1" applyBorder="1" applyAlignment="1">
      <alignment horizontal="right"/>
    </xf>
    <xf numFmtId="1" fontId="8" fillId="4" borderId="796" xfId="0" applyNumberFormat="1" applyFont="1" applyFill="1" applyBorder="1" applyAlignment="1">
      <alignment horizontal="right"/>
    </xf>
    <xf numFmtId="1" fontId="8" fillId="0" borderId="777" xfId="1" applyNumberFormat="1" applyFont="1" applyFill="1" applyBorder="1" applyAlignment="1">
      <alignment horizontal="center" vertical="center" wrapText="1"/>
    </xf>
    <xf numFmtId="1" fontId="8" fillId="0" borderId="783" xfId="1" applyNumberFormat="1" applyFont="1" applyFill="1" applyBorder="1" applyAlignment="1">
      <alignment horizontal="center" vertical="center"/>
    </xf>
    <xf numFmtId="1" fontId="8" fillId="4" borderId="765" xfId="0" applyNumberFormat="1" applyFont="1" applyFill="1" applyBorder="1" applyAlignment="1">
      <alignment horizontal="center" vertical="center" wrapText="1"/>
    </xf>
    <xf numFmtId="1" fontId="8" fillId="4" borderId="786" xfId="0" applyNumberFormat="1" applyFont="1" applyFill="1" applyBorder="1" applyAlignment="1">
      <alignment horizontal="left" vertical="center"/>
    </xf>
    <xf numFmtId="1" fontId="8" fillId="4" borderId="788" xfId="0" applyNumberFormat="1" applyFont="1" applyFill="1" applyBorder="1" applyAlignment="1">
      <alignment horizontal="left" vertical="center"/>
    </xf>
    <xf numFmtId="1" fontId="8" fillId="4" borderId="789" xfId="0" applyNumberFormat="1" applyFont="1" applyFill="1" applyBorder="1" applyAlignment="1">
      <alignment horizontal="right" wrapText="1"/>
    </xf>
    <xf numFmtId="1" fontId="8" fillId="4" borderId="788" xfId="0" applyNumberFormat="1" applyFont="1" applyFill="1" applyBorder="1" applyAlignment="1">
      <alignment horizontal="right"/>
    </xf>
    <xf numFmtId="1" fontId="8" fillId="9" borderId="791" xfId="0" applyNumberFormat="1" applyFont="1" applyFill="1" applyBorder="1"/>
    <xf numFmtId="1" fontId="8" fillId="11" borderId="789" xfId="0" applyNumberFormat="1" applyFont="1" applyFill="1" applyBorder="1"/>
    <xf numFmtId="1" fontId="8" fillId="6" borderId="800" xfId="0" applyNumberFormat="1" applyFont="1" applyFill="1" applyBorder="1" applyProtection="1">
      <protection locked="0"/>
    </xf>
    <xf numFmtId="1" fontId="8" fillId="11" borderId="790" xfId="0" applyNumberFormat="1" applyFont="1" applyFill="1" applyBorder="1"/>
    <xf numFmtId="1" fontId="8" fillId="11" borderId="722" xfId="0" applyNumberFormat="1" applyFont="1" applyFill="1" applyBorder="1" applyAlignment="1">
      <alignment horizontal="right" wrapText="1"/>
    </xf>
    <xf numFmtId="1" fontId="8" fillId="4" borderId="724" xfId="0" applyNumberFormat="1" applyFont="1" applyFill="1" applyBorder="1" applyAlignment="1">
      <alignment horizontal="right"/>
    </xf>
    <xf numFmtId="1" fontId="8" fillId="9" borderId="722" xfId="0" applyNumberFormat="1" applyFont="1" applyFill="1" applyBorder="1"/>
    <xf numFmtId="1" fontId="8" fillId="11" borderId="722" xfId="0" applyNumberFormat="1" applyFont="1" applyFill="1" applyBorder="1"/>
    <xf numFmtId="1" fontId="8" fillId="0" borderId="727" xfId="0" applyNumberFormat="1" applyFont="1" applyBorder="1" applyAlignment="1">
      <alignment horizontal="left" vertical="center"/>
    </xf>
    <xf numFmtId="1" fontId="8" fillId="0" borderId="724" xfId="0" applyNumberFormat="1" applyFont="1" applyBorder="1" applyAlignment="1">
      <alignment horizontal="left" vertical="center"/>
    </xf>
    <xf numFmtId="1" fontId="8" fillId="11" borderId="739" xfId="0" applyNumberFormat="1" applyFont="1" applyFill="1" applyBorder="1"/>
    <xf numFmtId="1" fontId="8" fillId="4" borderId="783" xfId="0" applyNumberFormat="1" applyFont="1" applyFill="1" applyBorder="1" applyAlignment="1">
      <alignment horizontal="right"/>
    </xf>
    <xf numFmtId="1" fontId="8" fillId="0" borderId="803" xfId="0" applyNumberFormat="1" applyFont="1" applyBorder="1"/>
    <xf numFmtId="1" fontId="8" fillId="0" borderId="721" xfId="0" applyNumberFormat="1" applyFont="1" applyBorder="1" applyAlignment="1">
      <alignment horizontal="left" vertical="center"/>
    </xf>
    <xf numFmtId="1" fontId="8" fillId="11" borderId="716" xfId="0" applyNumberFormat="1" applyFont="1" applyFill="1" applyBorder="1" applyAlignment="1">
      <alignment horizontal="right" wrapText="1"/>
    </xf>
    <xf numFmtId="1" fontId="8" fillId="11" borderId="716" xfId="0" applyNumberFormat="1" applyFont="1" applyFill="1" applyBorder="1"/>
    <xf numFmtId="1" fontId="8" fillId="11" borderId="715" xfId="0" applyNumberFormat="1" applyFont="1" applyFill="1" applyBorder="1"/>
    <xf numFmtId="1" fontId="8" fillId="4" borderId="790" xfId="0" applyNumberFormat="1" applyFont="1" applyFill="1" applyBorder="1" applyAlignment="1">
      <alignment vertical="center"/>
    </xf>
    <xf numFmtId="1" fontId="8" fillId="11" borderId="788" xfId="0" applyNumberFormat="1" applyFont="1" applyFill="1" applyBorder="1" applyAlignment="1">
      <alignment horizontal="right" wrapText="1"/>
    </xf>
    <xf numFmtId="1" fontId="8" fillId="11" borderId="788" xfId="0" applyNumberFormat="1" applyFont="1" applyFill="1" applyBorder="1"/>
    <xf numFmtId="1" fontId="8" fillId="4" borderId="722" xfId="0" applyNumberFormat="1" applyFont="1" applyFill="1" applyBorder="1" applyAlignment="1">
      <alignment horizontal="right" wrapText="1"/>
    </xf>
    <xf numFmtId="1" fontId="8" fillId="11" borderId="724" xfId="0" applyNumberFormat="1" applyFont="1" applyFill="1" applyBorder="1" applyAlignment="1">
      <alignment horizontal="right" wrapText="1"/>
    </xf>
    <xf numFmtId="1" fontId="8" fillId="11" borderId="724" xfId="0" applyNumberFormat="1" applyFont="1" applyFill="1" applyBorder="1" applyAlignment="1">
      <alignment horizontal="right"/>
    </xf>
    <xf numFmtId="1" fontId="8" fillId="9" borderId="718" xfId="0" applyNumberFormat="1" applyFont="1" applyFill="1" applyBorder="1"/>
    <xf numFmtId="1" fontId="8" fillId="9" borderId="716" xfId="0" applyNumberFormat="1" applyFont="1" applyFill="1" applyBorder="1"/>
    <xf numFmtId="1" fontId="8" fillId="11" borderId="717" xfId="0" applyNumberFormat="1" applyFont="1" applyFill="1" applyBorder="1"/>
    <xf numFmtId="1" fontId="8" fillId="11" borderId="765" xfId="0" applyNumberFormat="1" applyFont="1" applyFill="1" applyBorder="1"/>
    <xf numFmtId="1" fontId="8" fillId="11" borderId="713" xfId="0" applyNumberFormat="1" applyFont="1" applyFill="1" applyBorder="1"/>
    <xf numFmtId="1" fontId="8" fillId="15" borderId="781" xfId="0" applyNumberFormat="1" applyFont="1" applyFill="1" applyBorder="1" applyAlignment="1">
      <alignment horizontal="left" vertical="center" wrapText="1"/>
    </xf>
    <xf numFmtId="1" fontId="8" fillId="5" borderId="781" xfId="0" applyNumberFormat="1" applyFont="1" applyFill="1" applyBorder="1" applyAlignment="1">
      <alignment horizontal="left" vertical="center" wrapText="1"/>
    </xf>
    <xf numFmtId="1" fontId="8" fillId="5" borderId="790" xfId="0" applyNumberFormat="1" applyFont="1" applyFill="1" applyBorder="1" applyAlignment="1">
      <alignment horizontal="center" vertical="center"/>
    </xf>
    <xf numFmtId="1" fontId="8" fillId="4" borderId="709" xfId="0" applyNumberFormat="1" applyFont="1" applyFill="1" applyBorder="1" applyAlignment="1">
      <alignment horizontal="right" wrapText="1"/>
    </xf>
    <xf numFmtId="1" fontId="8" fillId="4" borderId="765" xfId="0" applyNumberFormat="1" applyFont="1" applyFill="1" applyBorder="1" applyAlignment="1">
      <alignment horizontal="right"/>
    </xf>
    <xf numFmtId="1" fontId="8" fillId="5" borderId="740" xfId="0" applyNumberFormat="1" applyFont="1" applyFill="1" applyBorder="1"/>
    <xf numFmtId="1" fontId="8" fillId="5" borderId="765" xfId="0" applyNumberFormat="1" applyFont="1" applyFill="1" applyBorder="1"/>
    <xf numFmtId="1" fontId="8" fillId="5" borderId="784" xfId="0" applyNumberFormat="1" applyFont="1" applyFill="1" applyBorder="1"/>
    <xf numFmtId="1" fontId="8" fillId="5" borderId="739" xfId="0" applyNumberFormat="1" applyFont="1" applyFill="1" applyBorder="1"/>
    <xf numFmtId="1" fontId="8" fillId="5" borderId="790" xfId="0" applyNumberFormat="1" applyFont="1" applyFill="1" applyBorder="1" applyAlignment="1">
      <alignment horizontal="left" vertical="center"/>
    </xf>
    <xf numFmtId="1" fontId="8" fillId="4" borderId="788" xfId="0" applyNumberFormat="1" applyFont="1" applyFill="1" applyBorder="1" applyAlignment="1">
      <alignment horizontal="right" wrapText="1"/>
    </xf>
    <xf numFmtId="1" fontId="8" fillId="6" borderId="787" xfId="0" applyNumberFormat="1" applyFont="1" applyFill="1" applyBorder="1" applyProtection="1">
      <protection locked="0"/>
    </xf>
    <xf numFmtId="1" fontId="8" fillId="15" borderId="739" xfId="0" applyNumberFormat="1" applyFont="1" applyFill="1" applyBorder="1" applyAlignment="1">
      <alignment horizontal="left" vertical="center" wrapText="1"/>
    </xf>
    <xf numFmtId="1" fontId="8" fillId="0" borderId="790" xfId="0" applyNumberFormat="1" applyFont="1" applyBorder="1" applyAlignment="1">
      <alignment horizontal="left" vertical="center"/>
    </xf>
    <xf numFmtId="1" fontId="8" fillId="11" borderId="791" xfId="0" applyNumberFormat="1" applyFont="1" applyFill="1" applyBorder="1"/>
    <xf numFmtId="1" fontId="8" fillId="11" borderId="797" xfId="0" applyNumberFormat="1" applyFont="1" applyFill="1" applyBorder="1"/>
    <xf numFmtId="1" fontId="8" fillId="5" borderId="713" xfId="0" applyNumberFormat="1" applyFont="1" applyFill="1" applyBorder="1" applyAlignment="1">
      <alignment horizontal="left" vertical="center"/>
    </xf>
    <xf numFmtId="1" fontId="8" fillId="0" borderId="739" xfId="0" applyNumberFormat="1" applyFont="1" applyBorder="1" applyAlignment="1">
      <alignment horizontal="left" vertical="center"/>
    </xf>
    <xf numFmtId="1" fontId="8" fillId="4" borderId="784" xfId="0" applyNumberFormat="1" applyFont="1" applyFill="1" applyBorder="1" applyAlignment="1">
      <alignment horizontal="right" wrapText="1"/>
    </xf>
    <xf numFmtId="1" fontId="8" fillId="4" borderId="799" xfId="0" applyNumberFormat="1" applyFont="1" applyFill="1" applyBorder="1" applyAlignment="1">
      <alignment horizontal="right" wrapText="1"/>
    </xf>
    <xf numFmtId="1" fontId="8" fillId="4" borderId="783" xfId="0" applyNumberFormat="1" applyFont="1" applyFill="1" applyBorder="1" applyAlignment="1">
      <alignment horizontal="right" wrapText="1"/>
    </xf>
    <xf numFmtId="1" fontId="8" fillId="6" borderId="784" xfId="0" applyNumberFormat="1" applyFont="1" applyFill="1" applyBorder="1" applyProtection="1">
      <protection locked="0"/>
    </xf>
    <xf numFmtId="1" fontId="8" fillId="6" borderId="783" xfId="0" applyNumberFormat="1" applyFont="1" applyFill="1" applyBorder="1" applyProtection="1">
      <protection locked="0"/>
    </xf>
    <xf numFmtId="1" fontId="8" fillId="9" borderId="789" xfId="0" applyNumberFormat="1" applyFont="1" applyFill="1" applyBorder="1"/>
    <xf numFmtId="1" fontId="8" fillId="6" borderId="803" xfId="0" applyNumberFormat="1" applyFont="1" applyFill="1" applyBorder="1" applyProtection="1">
      <protection locked="0"/>
    </xf>
    <xf numFmtId="1" fontId="8" fillId="6" borderId="802" xfId="0" applyNumberFormat="1" applyFont="1" applyFill="1" applyBorder="1" applyProtection="1">
      <protection locked="0"/>
    </xf>
    <xf numFmtId="1" fontId="8" fillId="6" borderId="796" xfId="0" applyNumberFormat="1" applyFont="1" applyFill="1" applyBorder="1" applyProtection="1">
      <protection locked="0"/>
    </xf>
    <xf numFmtId="1" fontId="8" fillId="0" borderId="713" xfId="0" applyNumberFormat="1" applyFont="1" applyBorder="1" applyAlignment="1">
      <alignment horizontal="left" vertical="center"/>
    </xf>
    <xf numFmtId="1" fontId="8" fillId="9" borderId="717" xfId="0" applyNumberFormat="1" applyFont="1" applyFill="1" applyBorder="1"/>
    <xf numFmtId="1" fontId="8" fillId="6" borderId="765" xfId="0" applyNumberFormat="1" applyFont="1" applyFill="1" applyBorder="1" applyProtection="1">
      <protection locked="0"/>
    </xf>
    <xf numFmtId="1" fontId="8" fillId="9" borderId="720" xfId="0" applyNumberFormat="1" applyFont="1" applyFill="1" applyBorder="1"/>
    <xf numFmtId="1" fontId="8" fillId="6" borderId="739" xfId="0" applyNumberFormat="1" applyFont="1" applyFill="1" applyBorder="1" applyProtection="1">
      <protection locked="0"/>
    </xf>
    <xf numFmtId="1" fontId="9" fillId="15" borderId="781" xfId="0" applyNumberFormat="1" applyFont="1" applyFill="1" applyBorder="1" applyAlignment="1">
      <alignment horizontal="left" vertical="center" wrapText="1"/>
    </xf>
    <xf numFmtId="1" fontId="9" fillId="0" borderId="781" xfId="0" applyNumberFormat="1" applyFont="1" applyBorder="1" applyAlignment="1">
      <alignment horizontal="left" vertical="center" wrapText="1"/>
    </xf>
    <xf numFmtId="1" fontId="8" fillId="0" borderId="790" xfId="0" applyNumberFormat="1" applyFont="1" applyBorder="1" applyAlignment="1">
      <alignment wrapText="1"/>
    </xf>
    <xf numFmtId="1" fontId="9" fillId="15" borderId="739" xfId="0" applyNumberFormat="1" applyFont="1" applyFill="1" applyBorder="1" applyAlignment="1">
      <alignment horizontal="left" vertical="center" wrapText="1"/>
    </xf>
    <xf numFmtId="1" fontId="9" fillId="0" borderId="739" xfId="0" applyNumberFormat="1" applyFont="1" applyBorder="1" applyAlignment="1">
      <alignment horizontal="left" vertical="center" wrapText="1"/>
    </xf>
    <xf numFmtId="1" fontId="8" fillId="0" borderId="713" xfId="0" applyNumberFormat="1" applyFont="1" applyBorder="1" applyAlignment="1">
      <alignment wrapText="1"/>
    </xf>
    <xf numFmtId="1" fontId="8" fillId="0" borderId="790" xfId="0" applyNumberFormat="1" applyFont="1" applyBorder="1" applyAlignment="1">
      <alignment vertical="center" wrapText="1"/>
    </xf>
    <xf numFmtId="1" fontId="8" fillId="9" borderId="790" xfId="0" applyNumberFormat="1" applyFont="1" applyFill="1" applyBorder="1"/>
    <xf numFmtId="1" fontId="8" fillId="0" borderId="713" xfId="0" applyNumberFormat="1" applyFont="1" applyBorder="1" applyAlignment="1">
      <alignment vertical="center" wrapText="1"/>
    </xf>
    <xf numFmtId="1" fontId="8" fillId="9" borderId="713" xfId="0" applyNumberFormat="1" applyFont="1" applyFill="1" applyBorder="1"/>
    <xf numFmtId="1" fontId="8" fillId="4" borderId="780" xfId="0" applyNumberFormat="1" applyFont="1" applyFill="1" applyBorder="1" applyAlignment="1">
      <alignment horizontal="center" vertical="center" wrapText="1"/>
    </xf>
    <xf numFmtId="1" fontId="8" fillId="9" borderId="788" xfId="0" applyNumberFormat="1" applyFont="1" applyFill="1" applyBorder="1"/>
    <xf numFmtId="1" fontId="8" fillId="11" borderId="787" xfId="0" applyNumberFormat="1" applyFont="1" applyFill="1" applyBorder="1"/>
    <xf numFmtId="1" fontId="8" fillId="0" borderId="722" xfId="0" applyNumberFormat="1" applyFont="1" applyBorder="1"/>
    <xf numFmtId="1" fontId="8" fillId="0" borderId="722" xfId="0" applyNumberFormat="1" applyFont="1" applyBorder="1" applyAlignment="1">
      <alignment horizontal="right"/>
    </xf>
    <xf numFmtId="1" fontId="8" fillId="0" borderId="724" xfId="0" applyNumberFormat="1" applyFont="1" applyBorder="1" applyAlignment="1">
      <alignment horizontal="right"/>
    </xf>
    <xf numFmtId="1" fontId="8" fillId="11" borderId="724" xfId="0" applyNumberFormat="1" applyFont="1" applyFill="1" applyBorder="1"/>
    <xf numFmtId="1" fontId="8" fillId="11" borderId="712" xfId="0" applyNumberFormat="1" applyFont="1" applyFill="1" applyBorder="1"/>
    <xf numFmtId="1" fontId="8" fillId="11" borderId="716" xfId="0" applyNumberFormat="1" applyFont="1" applyFill="1" applyBorder="1" applyAlignment="1">
      <alignment horizontal="right"/>
    </xf>
    <xf numFmtId="1" fontId="8" fillId="11" borderId="795" xfId="0" applyNumberFormat="1" applyFont="1" applyFill="1" applyBorder="1"/>
    <xf numFmtId="1" fontId="8" fillId="0" borderId="805" xfId="0" applyNumberFormat="1" applyFont="1" applyBorder="1" applyAlignment="1">
      <alignment horizontal="center" vertical="center" wrapText="1"/>
    </xf>
    <xf numFmtId="1" fontId="8" fillId="0" borderId="806" xfId="0" applyNumberFormat="1" applyFont="1" applyBorder="1" applyAlignment="1">
      <alignment horizontal="center" vertical="center" wrapText="1"/>
    </xf>
    <xf numFmtId="1" fontId="8" fillId="0" borderId="807" xfId="0" applyNumberFormat="1" applyFont="1" applyBorder="1" applyAlignment="1">
      <alignment horizontal="center" vertical="center" wrapText="1"/>
    </xf>
    <xf numFmtId="1" fontId="8" fillId="0" borderId="797" xfId="0" applyNumberFormat="1" applyFont="1" applyBorder="1" applyAlignment="1">
      <alignment horizontal="left" vertical="center" wrapText="1"/>
    </xf>
    <xf numFmtId="1" fontId="8" fillId="0" borderId="808" xfId="0" applyNumberFormat="1" applyFont="1" applyBorder="1"/>
    <xf numFmtId="1" fontId="8" fillId="6" borderId="809" xfId="0" applyNumberFormat="1" applyFont="1" applyFill="1" applyBorder="1" applyProtection="1">
      <protection locked="0"/>
    </xf>
    <xf numFmtId="1" fontId="8" fillId="0" borderId="772" xfId="0" applyNumberFormat="1" applyFont="1" applyBorder="1"/>
    <xf numFmtId="1" fontId="8" fillId="6" borderId="725" xfId="0" applyNumberFormat="1" applyFont="1" applyFill="1" applyBorder="1" applyProtection="1">
      <protection locked="0"/>
    </xf>
    <xf numFmtId="1" fontId="8" fillId="0" borderId="773" xfId="0" applyNumberFormat="1" applyFont="1" applyBorder="1"/>
    <xf numFmtId="1" fontId="8" fillId="6" borderId="719" xfId="0" applyNumberFormat="1" applyFont="1" applyFill="1" applyBorder="1" applyProtection="1">
      <protection locked="0"/>
    </xf>
    <xf numFmtId="1" fontId="8" fillId="0" borderId="810" xfId="0" applyNumberFormat="1" applyFont="1" applyBorder="1" applyAlignment="1">
      <alignment horizontal="center" vertical="center" wrapText="1"/>
    </xf>
    <xf numFmtId="1" fontId="8" fillId="0" borderId="804" xfId="0" applyNumberFormat="1" applyFont="1" applyBorder="1" applyAlignment="1">
      <alignment horizontal="center" vertical="center" wrapText="1"/>
    </xf>
    <xf numFmtId="1" fontId="8" fillId="5" borderId="777" xfId="0" applyNumberFormat="1" applyFont="1" applyFill="1" applyBorder="1" applyAlignment="1">
      <alignment horizontal="center" vertical="center" wrapText="1"/>
    </xf>
    <xf numFmtId="1" fontId="8" fillId="5" borderId="783" xfId="0" applyNumberFormat="1" applyFont="1" applyFill="1" applyBorder="1" applyAlignment="1">
      <alignment horizontal="center" vertical="center" wrapText="1"/>
    </xf>
    <xf numFmtId="1" fontId="8" fillId="0" borderId="811" xfId="0" applyNumberFormat="1" applyFont="1" applyBorder="1" applyAlignment="1">
      <alignment horizontal="center" vertical="center" wrapText="1"/>
    </xf>
    <xf numFmtId="1" fontId="8" fillId="5" borderId="811" xfId="0" applyNumberFormat="1" applyFont="1" applyFill="1" applyBorder="1" applyAlignment="1">
      <alignment horizontal="center" vertical="center" wrapText="1"/>
    </xf>
    <xf numFmtId="1" fontId="8" fillId="4" borderId="812" xfId="0" applyNumberFormat="1" applyFont="1" applyFill="1" applyBorder="1" applyAlignment="1">
      <alignment horizontal="center" vertical="center" wrapText="1"/>
    </xf>
    <xf numFmtId="1" fontId="8" fillId="0" borderId="798" xfId="0" applyNumberFormat="1" applyFont="1" applyBorder="1" applyAlignment="1">
      <alignment horizontal="center" vertical="center" wrapText="1"/>
    </xf>
    <xf numFmtId="1" fontId="8" fillId="5" borderId="804" xfId="0" applyNumberFormat="1" applyFont="1" applyFill="1" applyBorder="1" applyAlignment="1">
      <alignment horizontal="center" vertical="center" wrapText="1"/>
    </xf>
    <xf numFmtId="1" fontId="8" fillId="4" borderId="782" xfId="0" applyNumberFormat="1" applyFont="1" applyFill="1" applyBorder="1" applyAlignment="1">
      <alignment horizontal="center" vertical="center" wrapText="1"/>
    </xf>
    <xf numFmtId="1" fontId="8" fillId="4" borderId="798" xfId="0" applyNumberFormat="1" applyFont="1" applyFill="1" applyBorder="1" applyAlignment="1">
      <alignment horizontal="center" vertical="center" wrapText="1"/>
    </xf>
    <xf numFmtId="1" fontId="8" fillId="4" borderId="812" xfId="0" applyNumberFormat="1" applyFont="1" applyFill="1" applyBorder="1" applyAlignment="1">
      <alignment horizontal="center" vertical="center" wrapText="1"/>
    </xf>
    <xf numFmtId="1" fontId="8" fillId="0" borderId="740" xfId="0" applyNumberFormat="1" applyFont="1" applyBorder="1" applyAlignment="1">
      <alignment horizontal="center" vertical="center" wrapText="1"/>
    </xf>
    <xf numFmtId="1" fontId="8" fillId="5" borderId="740" xfId="0" applyNumberFormat="1" applyFont="1" applyFill="1" applyBorder="1" applyAlignment="1">
      <alignment horizontal="center" vertical="center" wrapText="1"/>
    </xf>
    <xf numFmtId="1" fontId="8" fillId="0" borderId="786" xfId="0" applyNumberFormat="1" applyFont="1" applyBorder="1" applyAlignment="1">
      <alignment horizontal="left" wrapText="1"/>
    </xf>
    <xf numFmtId="1" fontId="8" fillId="0" borderId="788" xfId="0" applyNumberFormat="1" applyFont="1" applyBorder="1" applyAlignment="1">
      <alignment horizontal="left" wrapText="1"/>
    </xf>
    <xf numFmtId="1" fontId="8" fillId="4" borderId="789" xfId="0" applyNumberFormat="1" applyFont="1" applyFill="1" applyBorder="1" applyAlignment="1">
      <alignment horizontal="right" vertical="center" wrapText="1"/>
    </xf>
    <xf numFmtId="1" fontId="8" fillId="6" borderId="789" xfId="0" applyNumberFormat="1" applyFont="1" applyFill="1" applyBorder="1" applyAlignment="1" applyProtection="1">
      <alignment wrapText="1"/>
      <protection locked="0"/>
    </xf>
    <xf numFmtId="1" fontId="8" fillId="6" borderId="791" xfId="0" applyNumberFormat="1" applyFont="1" applyFill="1" applyBorder="1" applyAlignment="1" applyProtection="1">
      <alignment wrapText="1"/>
      <protection locked="0"/>
    </xf>
    <xf numFmtId="1" fontId="8" fillId="6" borderId="788" xfId="0" applyNumberFormat="1" applyFont="1" applyFill="1" applyBorder="1" applyAlignment="1" applyProtection="1">
      <alignment wrapText="1"/>
      <protection locked="0"/>
    </xf>
    <xf numFmtId="1" fontId="8" fillId="6" borderId="809" xfId="0" applyNumberFormat="1" applyFont="1" applyFill="1" applyBorder="1" applyAlignment="1" applyProtection="1">
      <alignment wrapText="1"/>
      <protection locked="0"/>
    </xf>
    <xf numFmtId="1" fontId="8" fillId="6" borderId="797" xfId="0" applyNumberFormat="1" applyFont="1" applyFill="1" applyBorder="1" applyAlignment="1" applyProtection="1">
      <alignment wrapText="1"/>
      <protection locked="0"/>
    </xf>
    <xf numFmtId="1" fontId="8" fillId="0" borderId="791" xfId="0" applyNumberFormat="1" applyFont="1" applyBorder="1" applyAlignment="1">
      <alignment horizontal="right" wrapText="1"/>
    </xf>
    <xf numFmtId="1" fontId="8" fillId="9" borderId="797" xfId="0" applyNumberFormat="1" applyFont="1" applyFill="1" applyBorder="1" applyAlignment="1">
      <alignment wrapText="1"/>
    </xf>
    <xf numFmtId="1" fontId="8" fillId="9" borderId="809" xfId="0" applyNumberFormat="1" applyFont="1" applyFill="1" applyBorder="1" applyAlignment="1">
      <alignment wrapText="1"/>
    </xf>
    <xf numFmtId="1" fontId="8" fillId="11" borderId="809" xfId="0" applyNumberFormat="1" applyFont="1" applyFill="1" applyBorder="1" applyAlignment="1">
      <alignment wrapText="1"/>
    </xf>
    <xf numFmtId="1" fontId="8" fillId="11" borderId="797" xfId="0" applyNumberFormat="1" applyFont="1" applyFill="1" applyBorder="1" applyAlignment="1">
      <alignment wrapText="1"/>
    </xf>
    <xf numFmtId="1" fontId="8" fillId="6" borderId="740" xfId="0" applyNumberFormat="1" applyFont="1" applyFill="1" applyBorder="1" applyAlignment="1" applyProtection="1">
      <alignment wrapText="1"/>
      <protection locked="0"/>
    </xf>
    <xf numFmtId="1" fontId="8" fillId="6" borderId="765" xfId="0" applyNumberFormat="1" applyFont="1" applyFill="1" applyBorder="1" applyAlignment="1" applyProtection="1">
      <alignment wrapText="1"/>
      <protection locked="0"/>
    </xf>
    <xf numFmtId="1" fontId="8" fillId="9" borderId="789" xfId="0" applyNumberFormat="1" applyFont="1" applyFill="1" applyBorder="1" applyAlignment="1">
      <alignment wrapText="1"/>
    </xf>
    <xf numFmtId="1" fontId="8" fillId="9" borderId="791" xfId="0" applyNumberFormat="1" applyFont="1" applyFill="1" applyBorder="1" applyAlignment="1">
      <alignment wrapText="1"/>
    </xf>
    <xf numFmtId="1" fontId="8" fillId="11" borderId="789" xfId="0" applyNumberFormat="1" applyFont="1" applyFill="1" applyBorder="1" applyAlignment="1">
      <alignment wrapText="1"/>
    </xf>
    <xf numFmtId="1" fontId="8" fillId="11" borderId="791" xfId="0" applyNumberFormat="1" applyFont="1" applyFill="1" applyBorder="1" applyAlignment="1">
      <alignment wrapText="1"/>
    </xf>
    <xf numFmtId="1" fontId="8" fillId="0" borderId="813" xfId="2" applyNumberFormat="1" applyFont="1" applyFill="1" applyBorder="1" applyAlignment="1">
      <alignment horizontal="right" wrapText="1"/>
    </xf>
    <xf numFmtId="1" fontId="8" fillId="0" borderId="814" xfId="2" applyNumberFormat="1" applyFont="1" applyFill="1" applyBorder="1" applyAlignment="1">
      <alignment horizontal="right" wrapText="1"/>
    </xf>
    <xf numFmtId="1" fontId="8" fillId="0" borderId="815" xfId="2" applyNumberFormat="1" applyFont="1" applyFill="1" applyBorder="1" applyAlignment="1">
      <alignment horizontal="right" wrapText="1"/>
    </xf>
    <xf numFmtId="1" fontId="8" fillId="0" borderId="816" xfId="2" applyNumberFormat="1" applyFont="1" applyFill="1" applyBorder="1" applyAlignment="1">
      <alignment horizontal="right" wrapText="1"/>
    </xf>
    <xf numFmtId="1" fontId="8" fillId="0" borderId="817" xfId="0" applyNumberFormat="1" applyFont="1" applyBorder="1" applyAlignment="1">
      <alignment horizontal="left" vertical="center" wrapText="1"/>
    </xf>
    <xf numFmtId="1" fontId="8" fillId="0" borderId="818" xfId="2" applyNumberFormat="1" applyFont="1" applyFill="1" applyBorder="1" applyAlignment="1">
      <alignment horizontal="right" wrapText="1"/>
    </xf>
    <xf numFmtId="1" fontId="8" fillId="0" borderId="819" xfId="2" applyNumberFormat="1" applyFont="1" applyFill="1" applyBorder="1" applyAlignment="1">
      <alignment horizontal="right" wrapText="1"/>
    </xf>
    <xf numFmtId="1" fontId="8" fillId="0" borderId="820" xfId="0" applyNumberFormat="1" applyFont="1" applyBorder="1" applyAlignment="1">
      <alignment horizontal="left" vertical="center" wrapText="1"/>
    </xf>
    <xf numFmtId="1" fontId="8" fillId="5" borderId="817" xfId="0" applyNumberFormat="1" applyFont="1" applyFill="1" applyBorder="1" applyAlignment="1">
      <alignment horizontal="left" vertical="center" wrapText="1"/>
    </xf>
    <xf numFmtId="1" fontId="8" fillId="0" borderId="821" xfId="2" applyNumberFormat="1" applyFont="1" applyFill="1" applyBorder="1" applyAlignment="1">
      <alignment horizontal="right" wrapText="1"/>
    </xf>
    <xf numFmtId="1" fontId="8" fillId="0" borderId="822" xfId="2" applyNumberFormat="1" applyFont="1" applyFill="1" applyBorder="1" applyAlignment="1">
      <alignment horizontal="right" wrapText="1"/>
    </xf>
    <xf numFmtId="1" fontId="8" fillId="4" borderId="823" xfId="0" applyNumberFormat="1" applyFont="1" applyFill="1" applyBorder="1" applyAlignment="1">
      <alignment horizontal="right" wrapText="1"/>
    </xf>
    <xf numFmtId="1" fontId="8" fillId="11" borderId="823" xfId="0" applyNumberFormat="1" applyFont="1" applyFill="1" applyBorder="1" applyAlignment="1">
      <alignment wrapText="1"/>
    </xf>
    <xf numFmtId="1" fontId="8" fillId="11" borderId="824" xfId="0" applyNumberFormat="1" applyFont="1" applyFill="1" applyBorder="1" applyAlignment="1">
      <alignment wrapText="1"/>
    </xf>
    <xf numFmtId="1" fontId="8" fillId="4" borderId="825" xfId="0" applyNumberFormat="1" applyFont="1" applyFill="1" applyBorder="1" applyAlignment="1">
      <alignment horizontal="left" vertical="center" wrapText="1"/>
    </xf>
    <xf numFmtId="1" fontId="8" fillId="0" borderId="826" xfId="0" applyNumberFormat="1" applyFont="1" applyBorder="1" applyAlignment="1">
      <alignment horizontal="right" wrapText="1"/>
    </xf>
    <xf numFmtId="1" fontId="8" fillId="0" borderId="827" xfId="3" applyNumberFormat="1" applyFont="1" applyFill="1" applyBorder="1" applyAlignment="1">
      <alignment horizontal="right" wrapText="1"/>
    </xf>
    <xf numFmtId="1" fontId="8" fillId="0" borderId="828" xfId="3" applyNumberFormat="1" applyFont="1" applyFill="1" applyBorder="1" applyAlignment="1">
      <alignment horizontal="right" wrapText="1"/>
    </xf>
    <xf numFmtId="1" fontId="8" fillId="3" borderId="829" xfId="3" applyNumberFormat="1" applyFont="1" applyBorder="1" applyAlignment="1" applyProtection="1">
      <alignment wrapText="1"/>
      <protection locked="0"/>
    </xf>
    <xf numFmtId="1" fontId="8" fillId="3" borderId="830" xfId="3" applyNumberFormat="1" applyFont="1" applyBorder="1" applyAlignment="1" applyProtection="1">
      <alignment wrapText="1"/>
      <protection locked="0"/>
    </xf>
    <xf numFmtId="1" fontId="8" fillId="3" borderId="831" xfId="3" applyNumberFormat="1" applyFont="1" applyBorder="1" applyAlignment="1" applyProtection="1">
      <alignment wrapText="1"/>
      <protection locked="0"/>
    </xf>
    <xf numFmtId="1" fontId="8" fillId="3" borderId="828" xfId="3" applyNumberFormat="1" applyFont="1" applyBorder="1" applyAlignment="1" applyProtection="1">
      <alignment wrapText="1"/>
      <protection locked="0"/>
    </xf>
    <xf numFmtId="1" fontId="8" fillId="3" borderId="832" xfId="3" applyNumberFormat="1" applyFont="1" applyBorder="1" applyAlignment="1" applyProtection="1">
      <alignment wrapText="1"/>
      <protection locked="0"/>
    </xf>
    <xf numFmtId="1" fontId="8" fillId="3" borderId="833" xfId="3" applyNumberFormat="1" applyFont="1" applyBorder="1" applyAlignment="1" applyProtection="1">
      <alignment wrapText="1"/>
      <protection locked="0"/>
    </xf>
    <xf numFmtId="1" fontId="8" fillId="3" borderId="834" xfId="3" applyNumberFormat="1" applyFont="1" applyBorder="1" applyAlignment="1" applyProtection="1">
      <alignment wrapText="1"/>
      <protection locked="0"/>
    </xf>
    <xf numFmtId="1" fontId="8" fillId="6" borderId="835" xfId="0" applyNumberFormat="1" applyFont="1" applyFill="1" applyBorder="1" applyAlignment="1" applyProtection="1">
      <alignment wrapText="1"/>
      <protection locked="0"/>
    </xf>
    <xf numFmtId="1" fontId="8" fillId="0" borderId="836" xfId="3" applyNumberFormat="1" applyFont="1" applyFill="1" applyBorder="1" applyAlignment="1">
      <alignment horizontal="right" wrapText="1"/>
    </xf>
    <xf numFmtId="1" fontId="8" fillId="0" borderId="837" xfId="3" applyNumberFormat="1" applyFont="1" applyFill="1" applyBorder="1" applyAlignment="1">
      <alignment horizontal="right" wrapText="1"/>
    </xf>
    <xf numFmtId="1" fontId="8" fillId="3" borderId="838" xfId="3" applyNumberFormat="1" applyFont="1" applyBorder="1" applyAlignment="1" applyProtection="1">
      <alignment wrapText="1"/>
      <protection locked="0"/>
    </xf>
    <xf numFmtId="1" fontId="8" fillId="3" borderId="839" xfId="3" applyNumberFormat="1" applyFont="1" applyBorder="1" applyAlignment="1" applyProtection="1">
      <alignment wrapText="1"/>
      <protection locked="0"/>
    </xf>
    <xf numFmtId="1" fontId="8" fillId="3" borderId="840" xfId="3" applyNumberFormat="1" applyFont="1" applyBorder="1" applyAlignment="1" applyProtection="1">
      <alignment wrapText="1"/>
      <protection locked="0"/>
    </xf>
    <xf numFmtId="1" fontId="8" fillId="3" borderId="837" xfId="3" applyNumberFormat="1" applyFont="1" applyBorder="1" applyAlignment="1" applyProtection="1">
      <alignment wrapText="1"/>
      <protection locked="0"/>
    </xf>
    <xf numFmtId="1" fontId="8" fillId="3" borderId="841" xfId="3" applyNumberFormat="1" applyFont="1" applyBorder="1" applyAlignment="1" applyProtection="1">
      <alignment wrapText="1"/>
      <protection locked="0"/>
    </xf>
    <xf numFmtId="1" fontId="8" fillId="3" borderId="842" xfId="3" applyNumberFormat="1" applyFont="1" applyBorder="1" applyAlignment="1" applyProtection="1">
      <alignment wrapText="1"/>
      <protection locked="0"/>
    </xf>
    <xf numFmtId="1" fontId="8" fillId="3" borderId="843" xfId="3" applyNumberFormat="1" applyFont="1" applyBorder="1" applyAlignment="1" applyProtection="1">
      <alignment wrapText="1"/>
      <protection locked="0"/>
    </xf>
    <xf numFmtId="1" fontId="8" fillId="3" borderId="844" xfId="3" applyNumberFormat="1" applyFont="1" applyBorder="1" applyAlignment="1" applyProtection="1">
      <alignment wrapText="1"/>
      <protection locked="0"/>
    </xf>
    <xf numFmtId="1" fontId="8" fillId="3" borderId="845" xfId="3" applyNumberFormat="1" applyFont="1" applyBorder="1" applyAlignment="1" applyProtection="1">
      <alignment wrapText="1"/>
      <protection locked="0"/>
    </xf>
    <xf numFmtId="1" fontId="8" fillId="3" borderId="846" xfId="3" applyNumberFormat="1" applyFont="1" applyBorder="1" applyAlignment="1" applyProtection="1">
      <alignment wrapText="1"/>
      <protection locked="0"/>
    </xf>
    <xf numFmtId="1" fontId="8" fillId="6" borderId="847" xfId="0" applyNumberFormat="1" applyFont="1" applyFill="1" applyBorder="1" applyAlignment="1" applyProtection="1">
      <alignment wrapText="1"/>
      <protection locked="0"/>
    </xf>
    <xf numFmtId="1" fontId="8" fillId="6" borderId="848" xfId="0" applyNumberFormat="1" applyFont="1" applyFill="1" applyBorder="1" applyAlignment="1" applyProtection="1">
      <alignment wrapText="1"/>
      <protection locked="0"/>
    </xf>
    <xf numFmtId="1" fontId="8" fillId="6" borderId="849" xfId="0" applyNumberFormat="1" applyFont="1" applyFill="1" applyBorder="1" applyAlignment="1" applyProtection="1">
      <alignment wrapText="1"/>
      <protection locked="0"/>
    </xf>
    <xf numFmtId="1" fontId="8" fillId="6" borderId="850" xfId="0" applyNumberFormat="1" applyFont="1" applyFill="1" applyBorder="1" applyAlignment="1" applyProtection="1">
      <alignment wrapText="1"/>
      <protection locked="0"/>
    </xf>
    <xf numFmtId="1" fontId="8" fillId="0" borderId="851" xfId="3" applyNumberFormat="1" applyFont="1" applyFill="1" applyBorder="1" applyAlignment="1">
      <alignment horizontal="right" wrapText="1"/>
    </xf>
    <xf numFmtId="1" fontId="8" fillId="0" borderId="852" xfId="3" applyNumberFormat="1" applyFont="1" applyFill="1" applyBorder="1" applyAlignment="1">
      <alignment horizontal="right" wrapText="1"/>
    </xf>
    <xf numFmtId="1" fontId="8" fillId="3" borderId="853" xfId="3" applyNumberFormat="1" applyFont="1" applyBorder="1" applyAlignment="1" applyProtection="1">
      <alignment wrapText="1"/>
      <protection locked="0"/>
    </xf>
    <xf numFmtId="1" fontId="8" fillId="3" borderId="854" xfId="3" applyNumberFormat="1" applyFont="1" applyBorder="1" applyAlignment="1" applyProtection="1">
      <alignment wrapText="1"/>
      <protection locked="0"/>
    </xf>
    <xf numFmtId="1" fontId="8" fillId="3" borderId="855" xfId="3" applyNumberFormat="1" applyFont="1" applyBorder="1" applyAlignment="1" applyProtection="1">
      <alignment wrapText="1"/>
      <protection locked="0"/>
    </xf>
    <xf numFmtId="1" fontId="8" fillId="3" borderId="856" xfId="3" applyNumberFormat="1" applyFont="1" applyBorder="1" applyAlignment="1" applyProtection="1">
      <alignment wrapText="1"/>
      <protection locked="0"/>
    </xf>
    <xf numFmtId="1" fontId="8" fillId="4" borderId="820" xfId="0" applyNumberFormat="1" applyFont="1" applyFill="1" applyBorder="1" applyAlignment="1">
      <alignment horizontal="left" vertical="center" wrapText="1"/>
    </xf>
    <xf numFmtId="1" fontId="8" fillId="0" borderId="857" xfId="0" applyNumberFormat="1" applyFont="1" applyBorder="1" applyAlignment="1">
      <alignment horizontal="center" vertical="center" wrapText="1"/>
    </xf>
    <xf numFmtId="1" fontId="8" fillId="0" borderId="858" xfId="0" applyNumberFormat="1" applyFont="1" applyBorder="1" applyAlignment="1">
      <alignment horizontal="center" vertical="center" wrapText="1"/>
    </xf>
    <xf numFmtId="1" fontId="8" fillId="0" borderId="859" xfId="0" applyNumberFormat="1" applyFont="1" applyBorder="1" applyAlignment="1">
      <alignment horizontal="center" vertical="center" wrapText="1"/>
    </xf>
    <xf numFmtId="1" fontId="8" fillId="4" borderId="858" xfId="0" applyNumberFormat="1" applyFont="1" applyFill="1" applyBorder="1" applyAlignment="1">
      <alignment horizontal="center" vertical="center"/>
    </xf>
    <xf numFmtId="1" fontId="8" fillId="4" borderId="860" xfId="0" applyNumberFormat="1" applyFont="1" applyFill="1" applyBorder="1" applyAlignment="1">
      <alignment horizontal="center" vertical="center"/>
    </xf>
    <xf numFmtId="1" fontId="8" fillId="0" borderId="860" xfId="0" applyNumberFormat="1" applyFont="1" applyBorder="1" applyAlignment="1">
      <alignment horizontal="center" vertical="center" wrapText="1"/>
    </xf>
    <xf numFmtId="1" fontId="8" fillId="0" borderId="860" xfId="0" applyNumberFormat="1" applyFont="1" applyBorder="1" applyAlignment="1">
      <alignment horizontal="center" vertical="center"/>
    </xf>
    <xf numFmtId="1" fontId="8" fillId="0" borderId="861" xfId="0" applyNumberFormat="1" applyFont="1" applyBorder="1" applyAlignment="1">
      <alignment horizontal="center" vertical="center"/>
    </xf>
    <xf numFmtId="1" fontId="8" fillId="0" borderId="820" xfId="0" applyNumberFormat="1" applyFont="1" applyBorder="1" applyAlignment="1">
      <alignment horizontal="center" vertical="center" wrapText="1"/>
    </xf>
    <xf numFmtId="1" fontId="8" fillId="0" borderId="862" xfId="0" applyNumberFormat="1" applyFont="1" applyBorder="1" applyAlignment="1">
      <alignment horizontal="center" vertical="center" wrapText="1"/>
    </xf>
    <xf numFmtId="1" fontId="8" fillId="0" borderId="860" xfId="0" applyNumberFormat="1" applyFont="1" applyBorder="1" applyAlignment="1">
      <alignment horizontal="center" vertical="center" wrapText="1"/>
    </xf>
    <xf numFmtId="1" fontId="8" fillId="0" borderId="861" xfId="0" applyNumberFormat="1" applyFont="1" applyBorder="1" applyAlignment="1">
      <alignment horizontal="center" vertical="center" wrapText="1"/>
    </xf>
    <xf numFmtId="1" fontId="8" fillId="0" borderId="863" xfId="0" applyNumberFormat="1" applyFont="1" applyBorder="1" applyAlignment="1">
      <alignment horizontal="center" vertical="center" wrapText="1"/>
    </xf>
    <xf numFmtId="1" fontId="8" fillId="0" borderId="820" xfId="0" applyNumberFormat="1" applyFont="1" applyBorder="1" applyAlignment="1">
      <alignment horizontal="center" vertical="center" wrapText="1"/>
    </xf>
    <xf numFmtId="1" fontId="8" fillId="0" borderId="864" xfId="0" applyNumberFormat="1" applyFont="1" applyBorder="1" applyAlignment="1">
      <alignment horizontal="left" vertical="center" wrapText="1"/>
    </xf>
    <xf numFmtId="1" fontId="8" fillId="0" borderId="865" xfId="0" applyNumberFormat="1" applyFont="1" applyBorder="1" applyAlignment="1">
      <alignment horizontal="left" vertical="center" wrapText="1"/>
    </xf>
    <xf numFmtId="1" fontId="8" fillId="0" borderId="866" xfId="0" applyNumberFormat="1" applyFont="1" applyBorder="1" applyAlignment="1">
      <alignment horizontal="left" vertical="center" wrapText="1"/>
    </xf>
    <xf numFmtId="1" fontId="8" fillId="0" borderId="866" xfId="0" applyNumberFormat="1" applyFont="1" applyBorder="1"/>
    <xf numFmtId="1" fontId="8" fillId="0" borderId="825" xfId="0" applyNumberFormat="1" applyFont="1" applyBorder="1"/>
    <xf numFmtId="1" fontId="8" fillId="6" borderId="835" xfId="0" applyNumberFormat="1" applyFont="1" applyFill="1" applyBorder="1" applyProtection="1">
      <protection locked="0"/>
    </xf>
    <xf numFmtId="1" fontId="8" fillId="0" borderId="860" xfId="0" applyNumberFormat="1" applyFont="1" applyBorder="1" applyAlignment="1" applyProtection="1">
      <alignment horizontal="center" vertical="center" wrapText="1"/>
      <protection hidden="1"/>
    </xf>
    <xf numFmtId="1" fontId="8" fillId="0" borderId="867" xfId="0" applyNumberFormat="1" applyFont="1" applyBorder="1" applyAlignment="1" applyProtection="1">
      <alignment horizontal="center" vertical="center" wrapText="1"/>
      <protection hidden="1"/>
    </xf>
    <xf numFmtId="1" fontId="8" fillId="0" borderId="864" xfId="0" applyNumberFormat="1" applyFont="1" applyBorder="1" applyAlignment="1" applyProtection="1">
      <alignment horizontal="left" vertical="center" wrapText="1"/>
      <protection hidden="1"/>
    </xf>
    <xf numFmtId="1" fontId="8" fillId="0" borderId="866" xfId="0" applyNumberFormat="1" applyFont="1" applyBorder="1" applyAlignment="1" applyProtection="1">
      <alignment horizontal="left" vertical="center" wrapText="1"/>
      <protection hidden="1"/>
    </xf>
    <xf numFmtId="1" fontId="8" fillId="6" borderId="825" xfId="0" applyNumberFormat="1" applyFont="1" applyFill="1" applyBorder="1" applyProtection="1">
      <protection locked="0"/>
    </xf>
    <xf numFmtId="1" fontId="8" fillId="4" borderId="857" xfId="0" applyNumberFormat="1" applyFont="1" applyFill="1" applyBorder="1" applyAlignment="1">
      <alignment horizontal="center" vertical="center"/>
    </xf>
    <xf numFmtId="1" fontId="8" fillId="0" borderId="859" xfId="0" applyNumberFormat="1" applyFont="1" applyBorder="1" applyAlignment="1">
      <alignment horizontal="center" vertical="center"/>
    </xf>
    <xf numFmtId="1" fontId="8" fillId="0" borderId="862" xfId="0" applyNumberFormat="1" applyFont="1" applyBorder="1" applyAlignment="1">
      <alignment horizontal="center" vertical="center"/>
    </xf>
    <xf numFmtId="1" fontId="8" fillId="0" borderId="859" xfId="0" applyNumberFormat="1" applyFont="1" applyBorder="1" applyAlignment="1">
      <alignment horizontal="center" vertical="center" wrapText="1"/>
    </xf>
    <xf numFmtId="1" fontId="8" fillId="0" borderId="868" xfId="0" applyNumberFormat="1" applyFont="1" applyBorder="1"/>
    <xf numFmtId="1" fontId="8" fillId="0" borderId="865" xfId="0" applyNumberFormat="1" applyFont="1" applyBorder="1"/>
    <xf numFmtId="1" fontId="8" fillId="0" borderId="866" xfId="0" applyNumberFormat="1" applyFont="1" applyBorder="1"/>
    <xf numFmtId="1" fontId="8" fillId="0" borderId="826" xfId="0" applyNumberFormat="1" applyFont="1" applyBorder="1"/>
    <xf numFmtId="1" fontId="8" fillId="0" borderId="835" xfId="0" applyNumberFormat="1" applyFont="1" applyBorder="1"/>
    <xf numFmtId="1" fontId="8" fillId="6" borderId="826" xfId="0" applyNumberFormat="1" applyFont="1" applyFill="1" applyBorder="1" applyProtection="1">
      <protection locked="0"/>
    </xf>
    <xf numFmtId="1" fontId="7" fillId="4" borderId="858" xfId="0" applyNumberFormat="1" applyFont="1" applyFill="1" applyBorder="1" applyAlignment="1">
      <alignment vertical="top"/>
    </xf>
    <xf numFmtId="1" fontId="8" fillId="0" borderId="867" xfId="0" applyNumberFormat="1" applyFont="1" applyBorder="1" applyAlignment="1">
      <alignment horizontal="center" vertical="center" wrapText="1"/>
    </xf>
    <xf numFmtId="1" fontId="8" fillId="0" borderId="858" xfId="0" applyNumberFormat="1" applyFont="1" applyBorder="1" applyAlignment="1">
      <alignment horizontal="center" vertical="center"/>
    </xf>
    <xf numFmtId="1" fontId="8" fillId="0" borderId="858" xfId="0" applyNumberFormat="1" applyFont="1" applyBorder="1" applyAlignment="1">
      <alignment horizontal="center" vertical="center" wrapText="1"/>
    </xf>
    <xf numFmtId="1" fontId="8" fillId="4" borderId="820" xfId="0" applyNumberFormat="1" applyFont="1" applyFill="1" applyBorder="1" applyAlignment="1">
      <alignment horizontal="center" vertical="center" wrapText="1"/>
    </xf>
    <xf numFmtId="1" fontId="8" fillId="0" borderId="826" xfId="0" applyNumberFormat="1" applyFont="1" applyBorder="1" applyAlignment="1">
      <alignment horizontal="left" vertical="center" wrapText="1"/>
    </xf>
    <xf numFmtId="1" fontId="8" fillId="6" borderId="866" xfId="0" applyNumberFormat="1" applyFont="1" applyFill="1" applyBorder="1" applyProtection="1">
      <protection locked="0"/>
    </xf>
    <xf numFmtId="1" fontId="8" fillId="6" borderId="868" xfId="0" applyNumberFormat="1" applyFont="1" applyFill="1" applyBorder="1" applyProtection="1">
      <protection locked="0"/>
    </xf>
    <xf numFmtId="1" fontId="8" fillId="0" borderId="861" xfId="0" applyNumberFormat="1" applyFont="1" applyBorder="1"/>
    <xf numFmtId="1" fontId="8" fillId="0" borderId="862" xfId="0" applyNumberFormat="1" applyFont="1" applyBorder="1"/>
    <xf numFmtId="1" fontId="8" fillId="0" borderId="860" xfId="0" applyNumberFormat="1" applyFont="1" applyBorder="1"/>
    <xf numFmtId="1" fontId="8" fillId="0" borderId="858" xfId="0" applyNumberFormat="1" applyFont="1" applyBorder="1"/>
    <xf numFmtId="1" fontId="8" fillId="0" borderId="859" xfId="0" applyNumberFormat="1" applyFont="1" applyBorder="1"/>
    <xf numFmtId="1" fontId="8" fillId="0" borderId="867" xfId="0" applyNumberFormat="1" applyFont="1" applyBorder="1"/>
    <xf numFmtId="1" fontId="8" fillId="0" borderId="857" xfId="0" applyNumberFormat="1" applyFont="1" applyBorder="1" applyAlignment="1">
      <alignment horizontal="center" vertical="center"/>
    </xf>
    <xf numFmtId="1" fontId="8" fillId="0" borderId="869" xfId="0" applyNumberFormat="1" applyFont="1" applyBorder="1" applyAlignment="1">
      <alignment horizontal="center" vertical="center"/>
    </xf>
    <xf numFmtId="1" fontId="8" fillId="0" borderId="860" xfId="0" applyNumberFormat="1" applyFont="1" applyBorder="1" applyAlignment="1">
      <alignment horizontal="center" vertical="center"/>
    </xf>
    <xf numFmtId="1" fontId="8" fillId="0" borderId="857" xfId="0" applyNumberFormat="1" applyFont="1" applyBorder="1" applyAlignment="1">
      <alignment horizontal="center" vertical="center" wrapText="1"/>
    </xf>
    <xf numFmtId="1" fontId="8" fillId="4" borderId="864" xfId="0" applyNumberFormat="1" applyFont="1" applyFill="1" applyBorder="1" applyAlignment="1">
      <alignment horizontal="left" vertical="center" wrapText="1"/>
    </xf>
    <xf numFmtId="1" fontId="8" fillId="4" borderId="865" xfId="0" applyNumberFormat="1" applyFont="1" applyFill="1" applyBorder="1" applyAlignment="1">
      <alignment horizontal="left" vertical="center" wrapText="1"/>
    </xf>
    <xf numFmtId="1" fontId="8" fillId="4" borderId="866" xfId="0" applyNumberFormat="1" applyFont="1" applyFill="1" applyBorder="1" applyAlignment="1">
      <alignment horizontal="left" vertical="center" wrapText="1"/>
    </xf>
    <xf numFmtId="1" fontId="8" fillId="0" borderId="826" xfId="0" applyNumberFormat="1" applyFont="1" applyBorder="1" applyAlignment="1">
      <alignment horizontal="right" vertical="center" wrapText="1"/>
    </xf>
    <xf numFmtId="1" fontId="8" fillId="0" borderId="866" xfId="0" applyNumberFormat="1" applyFont="1" applyBorder="1" applyAlignment="1">
      <alignment horizontal="right" vertical="center" wrapText="1"/>
    </xf>
    <xf numFmtId="1" fontId="8" fillId="6" borderId="82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83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86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86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87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86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825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861" xfId="0" applyNumberFormat="1" applyFont="1" applyBorder="1" applyAlignment="1">
      <alignment horizontal="right" vertical="center" wrapText="1"/>
    </xf>
    <xf numFmtId="1" fontId="8" fillId="0" borderId="869" xfId="0" applyNumberFormat="1" applyFont="1" applyBorder="1" applyAlignment="1">
      <alignment horizontal="right" vertical="center" wrapText="1"/>
    </xf>
    <xf numFmtId="1" fontId="8" fillId="0" borderId="860" xfId="0" applyNumberFormat="1" applyFont="1" applyBorder="1" applyAlignment="1">
      <alignment horizontal="right" vertical="center" wrapText="1"/>
    </xf>
    <xf numFmtId="1" fontId="8" fillId="0" borderId="857" xfId="0" applyNumberFormat="1" applyFont="1" applyBorder="1" applyAlignment="1">
      <alignment horizontal="right"/>
    </xf>
    <xf numFmtId="1" fontId="8" fillId="0" borderId="858" xfId="0" applyNumberFormat="1" applyFont="1" applyBorder="1" applyAlignment="1">
      <alignment horizontal="right"/>
    </xf>
    <xf numFmtId="1" fontId="8" fillId="0" borderId="860" xfId="0" applyNumberFormat="1" applyFont="1" applyBorder="1" applyAlignment="1">
      <alignment horizontal="right"/>
    </xf>
    <xf numFmtId="1" fontId="8" fillId="0" borderId="862" xfId="0" applyNumberFormat="1" applyFont="1" applyBorder="1" applyAlignment="1">
      <alignment horizontal="right" vertical="center" wrapText="1"/>
    </xf>
    <xf numFmtId="1" fontId="8" fillId="0" borderId="871" xfId="0" applyNumberFormat="1" applyFont="1" applyBorder="1" applyAlignment="1">
      <alignment horizontal="right" vertical="center" wrapText="1"/>
    </xf>
    <xf numFmtId="1" fontId="8" fillId="0" borderId="867" xfId="0" applyNumberFormat="1" applyFont="1" applyBorder="1" applyAlignment="1">
      <alignment horizontal="right" vertical="center" wrapText="1"/>
    </xf>
    <xf numFmtId="1" fontId="8" fillId="0" borderId="857" xfId="0" applyNumberFormat="1" applyFont="1" applyBorder="1" applyAlignment="1">
      <alignment horizontal="left" vertical="center" wrapText="1"/>
    </xf>
    <xf numFmtId="1" fontId="8" fillId="0" borderId="858" xfId="0" applyNumberFormat="1" applyFont="1" applyBorder="1" applyAlignment="1">
      <alignment horizontal="left" vertical="center" wrapText="1"/>
    </xf>
    <xf numFmtId="1" fontId="8" fillId="0" borderId="860" xfId="0" applyNumberFormat="1" applyFont="1" applyBorder="1" applyAlignment="1">
      <alignment horizontal="left" vertical="center" wrapText="1"/>
    </xf>
    <xf numFmtId="1" fontId="8" fillId="6" borderId="86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86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858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87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857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86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87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87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867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872" xfId="0" applyNumberFormat="1" applyFont="1" applyBorder="1" applyAlignment="1">
      <alignment horizontal="right" vertical="center" wrapText="1"/>
    </xf>
    <xf numFmtId="0" fontId="4" fillId="10" borderId="826" xfId="0" applyFont="1" applyFill="1" applyBorder="1" applyAlignment="1">
      <alignment horizontal="right"/>
    </xf>
    <xf numFmtId="0" fontId="4" fillId="10" borderId="835" xfId="0" applyFont="1" applyFill="1" applyBorder="1" applyAlignment="1">
      <alignment horizontal="right"/>
    </xf>
    <xf numFmtId="1" fontId="8" fillId="6" borderId="834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867" xfId="0" applyNumberFormat="1" applyFont="1" applyBorder="1" applyAlignment="1">
      <alignment horizontal="center" vertical="center" wrapText="1"/>
    </xf>
    <xf numFmtId="1" fontId="8" fillId="0" borderId="857" xfId="0" applyNumberFormat="1" applyFont="1" applyBorder="1" applyAlignment="1">
      <alignment horizontal="right" vertical="center" wrapText="1"/>
    </xf>
    <xf numFmtId="1" fontId="8" fillId="0" borderId="858" xfId="0" applyNumberFormat="1" applyFont="1" applyBorder="1" applyAlignment="1">
      <alignment horizontal="right" vertical="center" wrapText="1"/>
    </xf>
    <xf numFmtId="1" fontId="8" fillId="0" borderId="860" xfId="0" applyNumberFormat="1" applyFont="1" applyBorder="1" applyAlignment="1">
      <alignment horizontal="right" vertical="center" wrapText="1"/>
    </xf>
    <xf numFmtId="1" fontId="8" fillId="0" borderId="873" xfId="0" applyNumberFormat="1" applyFont="1" applyBorder="1" applyAlignment="1">
      <alignment horizontal="right" vertical="center" wrapText="1"/>
    </xf>
    <xf numFmtId="1" fontId="8" fillId="12" borderId="867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825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825" xfId="0" applyNumberFormat="1" applyFont="1" applyFill="1" applyBorder="1" applyAlignment="1" applyProtection="1">
      <alignment horizontal="right" vertical="center"/>
      <protection locked="0"/>
    </xf>
    <xf numFmtId="1" fontId="8" fillId="12" borderId="825" xfId="0" applyNumberFormat="1" applyFont="1" applyFill="1" applyBorder="1" applyAlignment="1" applyProtection="1">
      <alignment horizontal="right" vertical="top" wrapText="1"/>
      <protection locked="0"/>
    </xf>
    <xf numFmtId="1" fontId="8" fillId="0" borderId="867" xfId="0" applyNumberFormat="1" applyFont="1" applyBorder="1" applyAlignment="1">
      <alignment horizontal="center" vertical="center"/>
    </xf>
    <xf numFmtId="1" fontId="8" fillId="0" borderId="872" xfId="0" applyNumberFormat="1" applyFont="1" applyBorder="1" applyAlignment="1">
      <alignment horizontal="center" vertical="center"/>
    </xf>
    <xf numFmtId="1" fontId="8" fillId="0" borderId="864" xfId="0" applyNumberFormat="1" applyFont="1" applyBorder="1" applyAlignment="1">
      <alignment horizontal="left"/>
    </xf>
    <xf numFmtId="1" fontId="8" fillId="0" borderId="866" xfId="0" applyNumberFormat="1" applyFont="1" applyBorder="1" applyAlignment="1">
      <alignment horizontal="left"/>
    </xf>
    <xf numFmtId="1" fontId="8" fillId="5" borderId="867" xfId="0" applyNumberFormat="1" applyFont="1" applyFill="1" applyBorder="1" applyAlignment="1">
      <alignment horizontal="center" vertical="center" wrapText="1"/>
    </xf>
    <xf numFmtId="1" fontId="8" fillId="0" borderId="820" xfId="0" applyNumberFormat="1" applyFont="1" applyBorder="1" applyAlignment="1">
      <alignment horizontal="center" vertical="center"/>
    </xf>
    <xf numFmtId="1" fontId="8" fillId="5" borderId="820" xfId="0" applyNumberFormat="1" applyFont="1" applyFill="1" applyBorder="1" applyAlignment="1">
      <alignment horizontal="center" vertical="center" wrapText="1"/>
    </xf>
    <xf numFmtId="1" fontId="8" fillId="0" borderId="825" xfId="0" applyNumberFormat="1" applyFont="1" applyBorder="1" applyAlignment="1">
      <alignment horizontal="left" vertical="center" wrapText="1"/>
    </xf>
    <xf numFmtId="1" fontId="8" fillId="0" borderId="861" xfId="0" applyNumberFormat="1" applyFont="1" applyBorder="1" applyAlignment="1">
      <alignment horizontal="right" wrapText="1"/>
    </xf>
    <xf numFmtId="1" fontId="8" fillId="0" borderId="872" xfId="0" applyNumberFormat="1" applyFont="1" applyBorder="1"/>
    <xf numFmtId="1" fontId="8" fillId="0" borderId="860" xfId="0" applyNumberFormat="1" applyFont="1" applyBorder="1" applyAlignment="1">
      <alignment horizontal="right" wrapText="1"/>
    </xf>
    <xf numFmtId="1" fontId="8" fillId="0" borderId="858" xfId="0" applyNumberFormat="1" applyFont="1" applyBorder="1" applyAlignment="1">
      <alignment horizontal="right" wrapText="1"/>
    </xf>
    <xf numFmtId="1" fontId="8" fillId="0" borderId="857" xfId="0" applyNumberFormat="1" applyFont="1" applyBorder="1" applyAlignment="1">
      <alignment horizontal="right"/>
    </xf>
    <xf numFmtId="1" fontId="8" fillId="0" borderId="860" xfId="0" applyNumberFormat="1" applyFont="1" applyBorder="1" applyAlignment="1">
      <alignment horizontal="right"/>
    </xf>
    <xf numFmtId="1" fontId="8" fillId="0" borderId="858" xfId="0" applyNumberFormat="1" applyFont="1" applyBorder="1" applyAlignment="1">
      <alignment horizontal="right"/>
    </xf>
    <xf numFmtId="1" fontId="8" fillId="0" borderId="859" xfId="0" applyNumberFormat="1" applyFont="1" applyBorder="1" applyAlignment="1">
      <alignment horizontal="right"/>
    </xf>
    <xf numFmtId="1" fontId="8" fillId="0" borderId="873" xfId="0" applyNumberFormat="1" applyFont="1" applyBorder="1" applyAlignment="1">
      <alignment horizontal="right"/>
    </xf>
    <xf numFmtId="1" fontId="8" fillId="0" borderId="867" xfId="0" applyNumberFormat="1" applyFont="1" applyBorder="1" applyAlignment="1">
      <alignment horizontal="right"/>
    </xf>
    <xf numFmtId="1" fontId="8" fillId="4" borderId="867" xfId="0" applyNumberFormat="1" applyFont="1" applyFill="1" applyBorder="1" applyAlignment="1">
      <alignment horizontal="center" vertical="center" wrapText="1"/>
    </xf>
    <xf numFmtId="1" fontId="8" fillId="5" borderId="864" xfId="0" applyNumberFormat="1" applyFont="1" applyFill="1" applyBorder="1" applyAlignment="1">
      <alignment horizontal="left" vertical="center" wrapText="1"/>
    </xf>
    <xf numFmtId="1" fontId="8" fillId="5" borderId="865" xfId="0" applyNumberFormat="1" applyFont="1" applyFill="1" applyBorder="1" applyAlignment="1">
      <alignment horizontal="left" vertical="center" wrapText="1"/>
    </xf>
    <xf numFmtId="1" fontId="8" fillId="5" borderId="866" xfId="0" applyNumberFormat="1" applyFont="1" applyFill="1" applyBorder="1" applyAlignment="1">
      <alignment horizontal="left" vertical="center" wrapText="1"/>
    </xf>
    <xf numFmtId="1" fontId="8" fillId="0" borderId="862" xfId="0" applyNumberFormat="1" applyFont="1" applyBorder="1" applyAlignment="1">
      <alignment horizontal="right" wrapText="1"/>
    </xf>
    <xf numFmtId="1" fontId="8" fillId="0" borderId="861" xfId="0" applyNumberFormat="1" applyFont="1" applyBorder="1" applyAlignment="1">
      <alignment horizontal="right"/>
    </xf>
    <xf numFmtId="1" fontId="8" fillId="0" borderId="862" xfId="0" applyNumberFormat="1" applyFont="1" applyBorder="1" applyAlignment="1">
      <alignment horizontal="right"/>
    </xf>
    <xf numFmtId="1" fontId="8" fillId="4" borderId="867" xfId="0" applyNumberFormat="1" applyFont="1" applyFill="1" applyBorder="1" applyAlignment="1">
      <alignment horizontal="right"/>
    </xf>
    <xf numFmtId="1" fontId="8" fillId="0" borderId="857" xfId="1" applyNumberFormat="1" applyFont="1" applyFill="1" applyBorder="1" applyAlignment="1">
      <alignment horizontal="center" vertical="center" wrapText="1"/>
    </xf>
    <xf numFmtId="1" fontId="8" fillId="0" borderId="860" xfId="1" applyNumberFormat="1" applyFont="1" applyFill="1" applyBorder="1" applyAlignment="1">
      <alignment horizontal="center" vertical="center"/>
    </xf>
    <xf numFmtId="1" fontId="8" fillId="4" borderId="864" xfId="0" applyNumberFormat="1" applyFont="1" applyFill="1" applyBorder="1" applyAlignment="1">
      <alignment horizontal="left" vertical="center"/>
    </xf>
    <xf numFmtId="1" fontId="8" fillId="4" borderId="866" xfId="0" applyNumberFormat="1" applyFont="1" applyFill="1" applyBorder="1" applyAlignment="1">
      <alignment horizontal="left" vertical="center"/>
    </xf>
    <xf numFmtId="1" fontId="8" fillId="4" borderId="826" xfId="0" applyNumberFormat="1" applyFont="1" applyFill="1" applyBorder="1" applyAlignment="1">
      <alignment horizontal="right" wrapText="1"/>
    </xf>
    <xf numFmtId="1" fontId="8" fillId="4" borderId="866" xfId="0" applyNumberFormat="1" applyFont="1" applyFill="1" applyBorder="1" applyAlignment="1">
      <alignment horizontal="right"/>
    </xf>
    <xf numFmtId="1" fontId="8" fillId="9" borderId="835" xfId="0" applyNumberFormat="1" applyFont="1" applyFill="1" applyBorder="1"/>
    <xf numFmtId="1" fontId="8" fillId="11" borderId="826" xfId="0" applyNumberFormat="1" applyFont="1" applyFill="1" applyBorder="1"/>
    <xf numFmtId="1" fontId="8" fillId="6" borderId="870" xfId="0" applyNumberFormat="1" applyFont="1" applyFill="1" applyBorder="1" applyProtection="1">
      <protection locked="0"/>
    </xf>
    <xf numFmtId="1" fontId="8" fillId="11" borderId="825" xfId="0" applyNumberFormat="1" applyFont="1" applyFill="1" applyBorder="1"/>
    <xf numFmtId="1" fontId="8" fillId="11" borderId="820" xfId="0" applyNumberFormat="1" applyFont="1" applyFill="1" applyBorder="1"/>
    <xf numFmtId="1" fontId="8" fillId="4" borderId="860" xfId="0" applyNumberFormat="1" applyFont="1" applyFill="1" applyBorder="1" applyAlignment="1">
      <alignment horizontal="right"/>
    </xf>
    <xf numFmtId="1" fontId="8" fillId="0" borderId="873" xfId="0" applyNumberFormat="1" applyFont="1" applyBorder="1"/>
    <xf numFmtId="1" fontId="8" fillId="4" borderId="825" xfId="0" applyNumberFormat="1" applyFont="1" applyFill="1" applyBorder="1" applyAlignment="1">
      <alignment vertical="center"/>
    </xf>
    <xf numFmtId="1" fontId="8" fillId="11" borderId="866" xfId="0" applyNumberFormat="1" applyFont="1" applyFill="1" applyBorder="1" applyAlignment="1">
      <alignment horizontal="right" wrapText="1"/>
    </xf>
    <xf numFmtId="1" fontId="8" fillId="11" borderId="866" xfId="0" applyNumberFormat="1" applyFont="1" applyFill="1" applyBorder="1"/>
    <xf numFmtId="1" fontId="8" fillId="5" borderId="825" xfId="0" applyNumberFormat="1" applyFont="1" applyFill="1" applyBorder="1" applyAlignment="1">
      <alignment horizontal="center" vertical="center"/>
    </xf>
    <xf numFmtId="1" fontId="8" fillId="0" borderId="823" xfId="0" applyNumberFormat="1" applyFont="1" applyBorder="1" applyAlignment="1">
      <alignment horizontal="right" wrapText="1"/>
    </xf>
    <xf numFmtId="1" fontId="8" fillId="5" borderId="823" xfId="0" applyNumberFormat="1" applyFont="1" applyFill="1" applyBorder="1"/>
    <xf numFmtId="1" fontId="8" fillId="5" borderId="824" xfId="0" applyNumberFormat="1" applyFont="1" applyFill="1" applyBorder="1"/>
    <xf numFmtId="1" fontId="8" fillId="5" borderId="861" xfId="0" applyNumberFormat="1" applyFont="1" applyFill="1" applyBorder="1"/>
    <xf numFmtId="1" fontId="8" fillId="5" borderId="863" xfId="0" applyNumberFormat="1" applyFont="1" applyFill="1" applyBorder="1"/>
    <xf numFmtId="1" fontId="8" fillId="5" borderId="820" xfId="0" applyNumberFormat="1" applyFont="1" applyFill="1" applyBorder="1"/>
    <xf numFmtId="1" fontId="8" fillId="5" borderId="825" xfId="0" applyNumberFormat="1" applyFont="1" applyFill="1" applyBorder="1" applyAlignment="1">
      <alignment horizontal="left" vertical="center"/>
    </xf>
    <xf numFmtId="1" fontId="8" fillId="4" borderId="866" xfId="0" applyNumberFormat="1" applyFont="1" applyFill="1" applyBorder="1" applyAlignment="1">
      <alignment horizontal="right" wrapText="1"/>
    </xf>
    <xf numFmtId="1" fontId="8" fillId="6" borderId="865" xfId="0" applyNumberFormat="1" applyFont="1" applyFill="1" applyBorder="1" applyProtection="1">
      <protection locked="0"/>
    </xf>
    <xf numFmtId="1" fontId="8" fillId="15" borderId="820" xfId="0" applyNumberFormat="1" applyFont="1" applyFill="1" applyBorder="1" applyAlignment="1">
      <alignment horizontal="left" vertical="center" wrapText="1"/>
    </xf>
    <xf numFmtId="1" fontId="8" fillId="5" borderId="820" xfId="0" applyNumberFormat="1" applyFont="1" applyFill="1" applyBorder="1" applyAlignment="1">
      <alignment horizontal="left" vertical="center" wrapText="1"/>
    </xf>
    <xf numFmtId="1" fontId="8" fillId="0" borderId="825" xfId="0" applyNumberFormat="1" applyFont="1" applyBorder="1" applyAlignment="1">
      <alignment horizontal="left" vertical="center"/>
    </xf>
    <xf numFmtId="1" fontId="8" fillId="11" borderId="835" xfId="0" applyNumberFormat="1" applyFont="1" applyFill="1" applyBorder="1"/>
    <xf numFmtId="1" fontId="8" fillId="11" borderId="868" xfId="0" applyNumberFormat="1" applyFont="1" applyFill="1" applyBorder="1"/>
    <xf numFmtId="1" fontId="8" fillId="0" borderId="820" xfId="0" applyNumberFormat="1" applyFont="1" applyBorder="1" applyAlignment="1">
      <alignment horizontal="left" vertical="center"/>
    </xf>
    <xf numFmtId="1" fontId="8" fillId="4" borderId="861" xfId="0" applyNumberFormat="1" applyFont="1" applyFill="1" applyBorder="1" applyAlignment="1">
      <alignment horizontal="right" wrapText="1"/>
    </xf>
    <xf numFmtId="1" fontId="8" fillId="4" borderId="869" xfId="0" applyNumberFormat="1" applyFont="1" applyFill="1" applyBorder="1" applyAlignment="1">
      <alignment horizontal="right" wrapText="1"/>
    </xf>
    <xf numFmtId="1" fontId="8" fillId="4" borderId="860" xfId="0" applyNumberFormat="1" applyFont="1" applyFill="1" applyBorder="1" applyAlignment="1">
      <alignment horizontal="right" wrapText="1"/>
    </xf>
    <xf numFmtId="1" fontId="8" fillId="6" borderId="861" xfId="0" applyNumberFormat="1" applyFont="1" applyFill="1" applyBorder="1" applyProtection="1">
      <protection locked="0"/>
    </xf>
    <xf numFmtId="1" fontId="8" fillId="6" borderId="860" xfId="0" applyNumberFormat="1" applyFont="1" applyFill="1" applyBorder="1" applyProtection="1">
      <protection locked="0"/>
    </xf>
    <xf numFmtId="1" fontId="8" fillId="9" borderId="826" xfId="0" applyNumberFormat="1" applyFont="1" applyFill="1" applyBorder="1"/>
    <xf numFmtId="1" fontId="8" fillId="6" borderId="873" xfId="0" applyNumberFormat="1" applyFont="1" applyFill="1" applyBorder="1" applyProtection="1">
      <protection locked="0"/>
    </xf>
    <xf numFmtId="1" fontId="8" fillId="6" borderId="872" xfId="0" applyNumberFormat="1" applyFont="1" applyFill="1" applyBorder="1" applyProtection="1">
      <protection locked="0"/>
    </xf>
    <xf numFmtId="1" fontId="8" fillId="6" borderId="867" xfId="0" applyNumberFormat="1" applyFont="1" applyFill="1" applyBorder="1" applyProtection="1">
      <protection locked="0"/>
    </xf>
    <xf numFmtId="1" fontId="8" fillId="6" borderId="823" xfId="0" applyNumberFormat="1" applyFont="1" applyFill="1" applyBorder="1" applyProtection="1">
      <protection locked="0"/>
    </xf>
    <xf numFmtId="1" fontId="8" fillId="6" borderId="863" xfId="0" applyNumberFormat="1" applyFont="1" applyFill="1" applyBorder="1" applyProtection="1">
      <protection locked="0"/>
    </xf>
    <xf numFmtId="1" fontId="8" fillId="6" borderId="824" xfId="0" applyNumberFormat="1" applyFont="1" applyFill="1" applyBorder="1" applyProtection="1">
      <protection locked="0"/>
    </xf>
    <xf numFmtId="1" fontId="8" fillId="6" borderId="820" xfId="0" applyNumberFormat="1" applyFont="1" applyFill="1" applyBorder="1" applyProtection="1">
      <protection locked="0"/>
    </xf>
    <xf numFmtId="1" fontId="8" fillId="0" borderId="825" xfId="0" applyNumberFormat="1" applyFont="1" applyBorder="1" applyAlignment="1">
      <alignment wrapText="1"/>
    </xf>
    <xf numFmtId="1" fontId="9" fillId="15" borderId="820" xfId="0" applyNumberFormat="1" applyFont="1" applyFill="1" applyBorder="1" applyAlignment="1">
      <alignment horizontal="left" vertical="center" wrapText="1"/>
    </xf>
    <xf numFmtId="1" fontId="9" fillId="0" borderId="820" xfId="0" applyNumberFormat="1" applyFont="1" applyBorder="1" applyAlignment="1">
      <alignment horizontal="left" vertical="center" wrapText="1"/>
    </xf>
    <xf numFmtId="1" fontId="8" fillId="0" borderId="825" xfId="0" applyNumberFormat="1" applyFont="1" applyBorder="1" applyAlignment="1">
      <alignment vertical="center" wrapText="1"/>
    </xf>
    <xf numFmtId="1" fontId="8" fillId="9" borderId="825" xfId="0" applyNumberFormat="1" applyFont="1" applyFill="1" applyBorder="1"/>
    <xf numFmtId="1" fontId="8" fillId="4" borderId="863" xfId="0" applyNumberFormat="1" applyFont="1" applyFill="1" applyBorder="1" applyAlignment="1">
      <alignment horizontal="center" vertical="center" wrapText="1"/>
    </xf>
    <xf numFmtId="1" fontId="8" fillId="9" borderId="866" xfId="0" applyNumberFormat="1" applyFont="1" applyFill="1" applyBorder="1"/>
    <xf numFmtId="1" fontId="8" fillId="11" borderId="865" xfId="0" applyNumberFormat="1" applyFont="1" applyFill="1" applyBorder="1"/>
    <xf numFmtId="1" fontId="7" fillId="0" borderId="874" xfId="0" applyNumberFormat="1" applyFont="1" applyBorder="1"/>
    <xf numFmtId="1" fontId="8" fillId="0" borderId="875" xfId="0" applyNumberFormat="1" applyFont="1" applyBorder="1" applyAlignment="1">
      <alignment horizontal="center" vertical="center" wrapText="1"/>
    </xf>
    <xf numFmtId="1" fontId="8" fillId="0" borderId="868" xfId="0" applyNumberFormat="1" applyFont="1" applyBorder="1" applyAlignment="1">
      <alignment horizontal="left" vertical="center" wrapText="1"/>
    </xf>
    <xf numFmtId="1" fontId="8" fillId="0" borderId="876" xfId="0" applyNumberFormat="1" applyFont="1" applyBorder="1"/>
    <xf numFmtId="1" fontId="8" fillId="6" borderId="877" xfId="0" applyNumberFormat="1" applyFont="1" applyFill="1" applyBorder="1" applyProtection="1">
      <protection locked="0"/>
    </xf>
    <xf numFmtId="1" fontId="8" fillId="5" borderId="857" xfId="0" applyNumberFormat="1" applyFont="1" applyFill="1" applyBorder="1" applyAlignment="1">
      <alignment horizontal="center" vertical="center" wrapText="1"/>
    </xf>
    <xf numFmtId="1" fontId="8" fillId="0" borderId="878" xfId="0" applyNumberFormat="1" applyFont="1" applyBorder="1" applyAlignment="1">
      <alignment horizontal="center" vertical="center" wrapText="1"/>
    </xf>
    <xf numFmtId="1" fontId="8" fillId="0" borderId="824" xfId="0" applyNumberFormat="1" applyFont="1" applyBorder="1" applyAlignment="1">
      <alignment horizontal="center" vertical="center" wrapText="1"/>
    </xf>
    <xf numFmtId="1" fontId="8" fillId="0" borderId="823" xfId="0" applyNumberFormat="1" applyFont="1" applyBorder="1" applyAlignment="1">
      <alignment horizontal="center" vertical="center" wrapText="1"/>
    </xf>
    <xf numFmtId="1" fontId="8" fillId="5" borderId="824" xfId="0" applyNumberFormat="1" applyFont="1" applyFill="1" applyBorder="1" applyAlignment="1">
      <alignment horizontal="center" vertical="center" wrapText="1"/>
    </xf>
    <xf numFmtId="1" fontId="8" fillId="4" borderId="879" xfId="0" applyNumberFormat="1" applyFont="1" applyFill="1" applyBorder="1" applyAlignment="1">
      <alignment horizontal="center" vertical="center" wrapText="1"/>
    </xf>
    <xf numFmtId="1" fontId="8" fillId="0" borderId="864" xfId="0" applyNumberFormat="1" applyFont="1" applyBorder="1" applyAlignment="1">
      <alignment horizontal="left" wrapText="1"/>
    </xf>
    <xf numFmtId="1" fontId="8" fillId="0" borderId="866" xfId="0" applyNumberFormat="1" applyFont="1" applyBorder="1" applyAlignment="1">
      <alignment horizontal="left" wrapText="1"/>
    </xf>
    <xf numFmtId="1" fontId="8" fillId="4" borderId="826" xfId="0" applyNumberFormat="1" applyFont="1" applyFill="1" applyBorder="1" applyAlignment="1">
      <alignment horizontal="right" vertical="center" wrapText="1"/>
    </xf>
    <xf numFmtId="1" fontId="8" fillId="6" borderId="826" xfId="0" applyNumberFormat="1" applyFont="1" applyFill="1" applyBorder="1" applyAlignment="1" applyProtection="1">
      <alignment wrapText="1"/>
      <protection locked="0"/>
    </xf>
    <xf numFmtId="1" fontId="8" fillId="6" borderId="866" xfId="0" applyNumberFormat="1" applyFont="1" applyFill="1" applyBorder="1" applyAlignment="1" applyProtection="1">
      <alignment wrapText="1"/>
      <protection locked="0"/>
    </xf>
    <xf numFmtId="1" fontId="8" fillId="6" borderId="877" xfId="0" applyNumberFormat="1" applyFont="1" applyFill="1" applyBorder="1" applyAlignment="1" applyProtection="1">
      <alignment wrapText="1"/>
      <protection locked="0"/>
    </xf>
    <xf numFmtId="1" fontId="8" fillId="6" borderId="868" xfId="0" applyNumberFormat="1" applyFont="1" applyFill="1" applyBorder="1" applyAlignment="1" applyProtection="1">
      <alignment wrapText="1"/>
      <protection locked="0"/>
    </xf>
    <xf numFmtId="1" fontId="8" fillId="0" borderId="835" xfId="0" applyNumberFormat="1" applyFont="1" applyBorder="1" applyAlignment="1">
      <alignment horizontal="right" wrapText="1"/>
    </xf>
    <xf numFmtId="1" fontId="8" fillId="9" borderId="868" xfId="0" applyNumberFormat="1" applyFont="1" applyFill="1" applyBorder="1" applyAlignment="1">
      <alignment wrapText="1"/>
    </xf>
    <xf numFmtId="1" fontId="8" fillId="9" borderId="877" xfId="0" applyNumberFormat="1" applyFont="1" applyFill="1" applyBorder="1" applyAlignment="1">
      <alignment wrapText="1"/>
    </xf>
    <xf numFmtId="1" fontId="8" fillId="11" borderId="877" xfId="0" applyNumberFormat="1" applyFont="1" applyFill="1" applyBorder="1" applyAlignment="1">
      <alignment wrapText="1"/>
    </xf>
    <xf numFmtId="1" fontId="8" fillId="11" borderId="868" xfId="0" applyNumberFormat="1" applyFont="1" applyFill="1" applyBorder="1" applyAlignment="1">
      <alignment wrapText="1"/>
    </xf>
    <xf numFmtId="1" fontId="8" fillId="0" borderId="879" xfId="0" applyNumberFormat="1" applyFont="1" applyBorder="1" applyAlignment="1">
      <alignment horizontal="right" wrapText="1"/>
    </xf>
    <xf numFmtId="1" fontId="8" fillId="11" borderId="878" xfId="0" applyNumberFormat="1" applyFont="1" applyFill="1" applyBorder="1" applyAlignment="1">
      <alignment wrapText="1"/>
    </xf>
    <xf numFmtId="1" fontId="8" fillId="11" borderId="880" xfId="0" applyNumberFormat="1" applyFont="1" applyFill="1" applyBorder="1" applyAlignment="1">
      <alignment wrapText="1"/>
    </xf>
    <xf numFmtId="1" fontId="8" fillId="6" borderId="879" xfId="0" applyNumberFormat="1" applyFont="1" applyFill="1" applyBorder="1" applyAlignment="1" applyProtection="1">
      <alignment wrapText="1"/>
      <protection locked="0"/>
    </xf>
    <xf numFmtId="1" fontId="8" fillId="6" borderId="824" xfId="0" applyNumberFormat="1" applyFont="1" applyFill="1" applyBorder="1" applyAlignment="1" applyProtection="1">
      <alignment wrapText="1"/>
      <protection locked="0"/>
    </xf>
    <xf numFmtId="1" fontId="8" fillId="9" borderId="826" xfId="0" applyNumberFormat="1" applyFont="1" applyFill="1" applyBorder="1" applyAlignment="1">
      <alignment wrapText="1"/>
    </xf>
    <xf numFmtId="1" fontId="8" fillId="9" borderId="835" xfId="0" applyNumberFormat="1" applyFont="1" applyFill="1" applyBorder="1" applyAlignment="1">
      <alignment wrapText="1"/>
    </xf>
    <xf numFmtId="1" fontId="8" fillId="11" borderId="826" xfId="0" applyNumberFormat="1" applyFont="1" applyFill="1" applyBorder="1" applyAlignment="1">
      <alignment wrapText="1"/>
    </xf>
    <xf numFmtId="1" fontId="8" fillId="11" borderId="835" xfId="0" applyNumberFormat="1" applyFont="1" applyFill="1" applyBorder="1" applyAlignment="1">
      <alignment wrapText="1"/>
    </xf>
    <xf numFmtId="1" fontId="8" fillId="0" borderId="836" xfId="2" applyNumberFormat="1" applyFont="1" applyFill="1" applyBorder="1" applyAlignment="1">
      <alignment horizontal="right" wrapText="1"/>
    </xf>
    <xf numFmtId="1" fontId="8" fillId="0" borderId="881" xfId="2" applyNumberFormat="1" applyFont="1" applyFill="1" applyBorder="1" applyAlignment="1">
      <alignment horizontal="right" wrapText="1"/>
    </xf>
    <xf numFmtId="1" fontId="8" fillId="0" borderId="882" xfId="2" applyNumberFormat="1" applyFont="1" applyFill="1" applyBorder="1" applyAlignment="1">
      <alignment horizontal="right" wrapText="1"/>
    </xf>
    <xf numFmtId="1" fontId="8" fillId="0" borderId="883" xfId="2" applyNumberFormat="1" applyFont="1" applyFill="1" applyBorder="1" applyAlignment="1">
      <alignment horizontal="right" wrapText="1"/>
    </xf>
    <xf numFmtId="1" fontId="8" fillId="0" borderId="884" xfId="0" applyNumberFormat="1" applyFont="1" applyBorder="1" applyAlignment="1">
      <alignment horizontal="left" vertical="center" wrapText="1"/>
    </xf>
    <xf numFmtId="1" fontId="8" fillId="0" borderId="885" xfId="2" applyNumberFormat="1" applyFont="1" applyFill="1" applyBorder="1" applyAlignment="1">
      <alignment horizontal="right" wrapText="1"/>
    </xf>
    <xf numFmtId="1" fontId="8" fillId="0" borderId="886" xfId="2" applyNumberFormat="1" applyFont="1" applyFill="1" applyBorder="1" applyAlignment="1">
      <alignment horizontal="right" wrapText="1"/>
    </xf>
    <xf numFmtId="1" fontId="8" fillId="6" borderId="887" xfId="0" applyNumberFormat="1" applyFont="1" applyFill="1" applyBorder="1" applyAlignment="1" applyProtection="1">
      <alignment wrapText="1"/>
      <protection locked="0"/>
    </xf>
    <xf numFmtId="1" fontId="8" fillId="0" borderId="888" xfId="2" applyNumberFormat="1" applyFont="1" applyFill="1" applyBorder="1" applyAlignment="1">
      <alignment horizontal="right" wrapText="1"/>
    </xf>
    <xf numFmtId="1" fontId="8" fillId="0" borderId="889" xfId="2" applyNumberFormat="1" applyFont="1" applyFill="1" applyBorder="1" applyAlignment="1">
      <alignment horizontal="right" wrapText="1"/>
    </xf>
    <xf numFmtId="1" fontId="8" fillId="0" borderId="890" xfId="2" applyNumberFormat="1" applyFont="1" applyFill="1" applyBorder="1" applyAlignment="1">
      <alignment horizontal="right" wrapText="1"/>
    </xf>
    <xf numFmtId="1" fontId="8" fillId="0" borderId="891" xfId="2" applyNumberFormat="1" applyFont="1" applyFill="1" applyBorder="1" applyAlignment="1">
      <alignment horizontal="right" wrapText="1"/>
    </xf>
    <xf numFmtId="1" fontId="8" fillId="5" borderId="892" xfId="0" applyNumberFormat="1" applyFont="1" applyFill="1" applyBorder="1" applyAlignment="1">
      <alignment horizontal="left" vertical="center" wrapText="1"/>
    </xf>
    <xf numFmtId="1" fontId="8" fillId="0" borderId="893" xfId="2" applyNumberFormat="1" applyFont="1" applyFill="1" applyBorder="1" applyAlignment="1">
      <alignment horizontal="right" wrapText="1"/>
    </xf>
    <xf numFmtId="1" fontId="8" fillId="0" borderId="894" xfId="2" applyNumberFormat="1" applyFont="1" applyFill="1" applyBorder="1" applyAlignment="1">
      <alignment horizontal="right" wrapText="1"/>
    </xf>
    <xf numFmtId="1" fontId="8" fillId="5" borderId="895" xfId="0" applyNumberFormat="1" applyFont="1" applyFill="1" applyBorder="1" applyAlignment="1">
      <alignment horizontal="left" vertical="center" wrapText="1"/>
    </xf>
    <xf numFmtId="1" fontId="8" fillId="0" borderId="896" xfId="0" applyNumberFormat="1" applyFont="1" applyBorder="1" applyAlignment="1">
      <alignment horizontal="right" wrapText="1"/>
    </xf>
    <xf numFmtId="1" fontId="8" fillId="11" borderId="896" xfId="0" applyNumberFormat="1" applyFont="1" applyFill="1" applyBorder="1" applyAlignment="1">
      <alignment wrapText="1"/>
    </xf>
    <xf numFmtId="1" fontId="8" fillId="0" borderId="892" xfId="0" applyNumberFormat="1" applyFont="1" applyBorder="1" applyAlignment="1">
      <alignment horizontal="left" vertical="center" wrapText="1"/>
    </xf>
    <xf numFmtId="1" fontId="8" fillId="0" borderId="895" xfId="0" applyNumberFormat="1" applyFont="1" applyBorder="1" applyAlignment="1">
      <alignment horizontal="left" vertical="center" wrapText="1"/>
    </xf>
    <xf numFmtId="1" fontId="8" fillId="4" borderId="897" xfId="0" applyNumberFormat="1" applyFont="1" applyFill="1" applyBorder="1" applyAlignment="1">
      <alignment horizontal="left" vertical="center" wrapText="1"/>
    </xf>
    <xf numFmtId="1" fontId="8" fillId="0" borderId="898" xfId="0" applyNumberFormat="1" applyFont="1" applyBorder="1" applyAlignment="1">
      <alignment horizontal="right" wrapText="1"/>
    </xf>
    <xf numFmtId="1" fontId="8" fillId="0" borderId="899" xfId="3" applyNumberFormat="1" applyFont="1" applyFill="1" applyBorder="1" applyAlignment="1">
      <alignment horizontal="right" wrapText="1"/>
    </xf>
    <xf numFmtId="1" fontId="8" fillId="0" borderId="900" xfId="3" applyNumberFormat="1" applyFont="1" applyFill="1" applyBorder="1" applyAlignment="1">
      <alignment horizontal="right" wrapText="1"/>
    </xf>
    <xf numFmtId="1" fontId="8" fillId="3" borderId="901" xfId="3" applyNumberFormat="1" applyFont="1" applyBorder="1" applyAlignment="1" applyProtection="1">
      <alignment wrapText="1"/>
      <protection locked="0"/>
    </xf>
    <xf numFmtId="1" fontId="8" fillId="3" borderId="902" xfId="3" applyNumberFormat="1" applyFont="1" applyBorder="1" applyAlignment="1" applyProtection="1">
      <alignment wrapText="1"/>
      <protection locked="0"/>
    </xf>
    <xf numFmtId="1" fontId="8" fillId="3" borderId="903" xfId="3" applyNumberFormat="1" applyFont="1" applyBorder="1" applyAlignment="1" applyProtection="1">
      <alignment wrapText="1"/>
      <protection locked="0"/>
    </xf>
    <xf numFmtId="1" fontId="8" fillId="3" borderId="900" xfId="3" applyNumberFormat="1" applyFont="1" applyBorder="1" applyAlignment="1" applyProtection="1">
      <alignment wrapText="1"/>
      <protection locked="0"/>
    </xf>
    <xf numFmtId="1" fontId="8" fillId="3" borderId="904" xfId="3" applyNumberFormat="1" applyFont="1" applyBorder="1" applyAlignment="1" applyProtection="1">
      <alignment wrapText="1"/>
      <protection locked="0"/>
    </xf>
    <xf numFmtId="1" fontId="8" fillId="3" borderId="905" xfId="3" applyNumberFormat="1" applyFont="1" applyBorder="1" applyAlignment="1" applyProtection="1">
      <alignment wrapText="1"/>
      <protection locked="0"/>
    </xf>
    <xf numFmtId="1" fontId="8" fillId="3" borderId="906" xfId="3" applyNumberFormat="1" applyFont="1" applyBorder="1" applyAlignment="1" applyProtection="1">
      <alignment wrapText="1"/>
      <protection locked="0"/>
    </xf>
    <xf numFmtId="1" fontId="8" fillId="6" borderId="907" xfId="0" applyNumberFormat="1" applyFont="1" applyFill="1" applyBorder="1" applyAlignment="1" applyProtection="1">
      <alignment wrapText="1"/>
      <protection locked="0"/>
    </xf>
    <xf numFmtId="1" fontId="8" fillId="0" borderId="908" xfId="3" applyNumberFormat="1" applyFont="1" applyFill="1" applyBorder="1" applyAlignment="1">
      <alignment horizontal="right" wrapText="1"/>
    </xf>
    <xf numFmtId="1" fontId="8" fillId="0" borderId="909" xfId="3" applyNumberFormat="1" applyFont="1" applyFill="1" applyBorder="1" applyAlignment="1">
      <alignment horizontal="right" wrapText="1"/>
    </xf>
    <xf numFmtId="1" fontId="8" fillId="3" borderId="910" xfId="3" applyNumberFormat="1" applyFont="1" applyBorder="1" applyAlignment="1" applyProtection="1">
      <alignment wrapText="1"/>
      <protection locked="0"/>
    </xf>
    <xf numFmtId="1" fontId="8" fillId="3" borderId="911" xfId="3" applyNumberFormat="1" applyFont="1" applyBorder="1" applyAlignment="1" applyProtection="1">
      <alignment wrapText="1"/>
      <protection locked="0"/>
    </xf>
    <xf numFmtId="1" fontId="8" fillId="3" borderId="912" xfId="3" applyNumberFormat="1" applyFont="1" applyBorder="1" applyAlignment="1" applyProtection="1">
      <alignment wrapText="1"/>
      <protection locked="0"/>
    </xf>
    <xf numFmtId="1" fontId="8" fillId="3" borderId="909" xfId="3" applyNumberFormat="1" applyFont="1" applyBorder="1" applyAlignment="1" applyProtection="1">
      <alignment wrapText="1"/>
      <protection locked="0"/>
    </xf>
    <xf numFmtId="1" fontId="8" fillId="3" borderId="913" xfId="3" applyNumberFormat="1" applyFont="1" applyBorder="1" applyAlignment="1" applyProtection="1">
      <alignment wrapText="1"/>
      <protection locked="0"/>
    </xf>
    <xf numFmtId="1" fontId="8" fillId="3" borderId="914" xfId="3" applyNumberFormat="1" applyFont="1" applyBorder="1" applyAlignment="1" applyProtection="1">
      <alignment wrapText="1"/>
      <protection locked="0"/>
    </xf>
    <xf numFmtId="1" fontId="8" fillId="3" borderId="915" xfId="3" applyNumberFormat="1" applyFont="1" applyBorder="1" applyAlignment="1" applyProtection="1">
      <alignment wrapText="1"/>
      <protection locked="0"/>
    </xf>
    <xf numFmtId="1" fontId="8" fillId="3" borderId="916" xfId="3" applyNumberFormat="1" applyFont="1" applyBorder="1" applyAlignment="1" applyProtection="1">
      <alignment wrapText="1"/>
      <protection locked="0"/>
    </xf>
    <xf numFmtId="1" fontId="8" fillId="3" borderId="917" xfId="3" applyNumberFormat="1" applyFont="1" applyBorder="1" applyAlignment="1" applyProtection="1">
      <alignment wrapText="1"/>
      <protection locked="0"/>
    </xf>
    <xf numFmtId="1" fontId="8" fillId="3" borderId="918" xfId="3" applyNumberFormat="1" applyFont="1" applyBorder="1" applyAlignment="1" applyProtection="1">
      <alignment wrapText="1"/>
      <protection locked="0"/>
    </xf>
    <xf numFmtId="1" fontId="8" fillId="6" borderId="919" xfId="0" applyNumberFormat="1" applyFont="1" applyFill="1" applyBorder="1" applyAlignment="1" applyProtection="1">
      <alignment wrapText="1"/>
      <protection locked="0"/>
    </xf>
    <xf numFmtId="1" fontId="8" fillId="6" borderId="920" xfId="0" applyNumberFormat="1" applyFont="1" applyFill="1" applyBorder="1" applyAlignment="1" applyProtection="1">
      <alignment wrapText="1"/>
      <protection locked="0"/>
    </xf>
    <xf numFmtId="1" fontId="8" fillId="6" borderId="921" xfId="0" applyNumberFormat="1" applyFont="1" applyFill="1" applyBorder="1" applyAlignment="1" applyProtection="1">
      <alignment wrapText="1"/>
      <protection locked="0"/>
    </xf>
    <xf numFmtId="1" fontId="8" fillId="6" borderId="922" xfId="0" applyNumberFormat="1" applyFont="1" applyFill="1" applyBorder="1" applyAlignment="1" applyProtection="1">
      <alignment wrapText="1"/>
      <protection locked="0"/>
    </xf>
    <xf numFmtId="1" fontId="8" fillId="0" borderId="923" xfId="0" applyNumberFormat="1" applyFont="1" applyBorder="1" applyAlignment="1">
      <alignment horizontal="left" vertical="center" wrapText="1"/>
    </xf>
    <xf numFmtId="1" fontId="8" fillId="0" borderId="924" xfId="3" applyNumberFormat="1" applyFont="1" applyFill="1" applyBorder="1" applyAlignment="1">
      <alignment horizontal="right" wrapText="1"/>
    </xf>
    <xf numFmtId="1" fontId="8" fillId="0" borderId="925" xfId="3" applyNumberFormat="1" applyFont="1" applyFill="1" applyBorder="1" applyAlignment="1">
      <alignment horizontal="right" wrapText="1"/>
    </xf>
    <xf numFmtId="1" fontId="8" fillId="3" borderId="926" xfId="3" applyNumberFormat="1" applyFont="1" applyBorder="1" applyAlignment="1" applyProtection="1">
      <alignment wrapText="1"/>
      <protection locked="0"/>
    </xf>
    <xf numFmtId="1" fontId="8" fillId="3" borderId="927" xfId="3" applyNumberFormat="1" applyFont="1" applyBorder="1" applyAlignment="1" applyProtection="1">
      <alignment wrapText="1"/>
      <protection locked="0"/>
    </xf>
    <xf numFmtId="1" fontId="8" fillId="3" borderId="928" xfId="3" applyNumberFormat="1" applyFont="1" applyBorder="1" applyAlignment="1" applyProtection="1">
      <alignment wrapText="1"/>
      <protection locked="0"/>
    </xf>
    <xf numFmtId="1" fontId="8" fillId="3" borderId="929" xfId="3" applyNumberFormat="1" applyFont="1" applyBorder="1" applyAlignment="1" applyProtection="1">
      <alignment wrapText="1"/>
      <protection locked="0"/>
    </xf>
    <xf numFmtId="1" fontId="8" fillId="4" borderId="895" xfId="0" applyNumberFormat="1" applyFont="1" applyFill="1" applyBorder="1" applyAlignment="1">
      <alignment horizontal="left" vertical="center" wrapText="1"/>
    </xf>
    <xf numFmtId="1" fontId="8" fillId="0" borderId="930" xfId="0" applyNumberFormat="1" applyFont="1" applyBorder="1" applyAlignment="1">
      <alignment horizontal="center" vertical="center"/>
    </xf>
    <xf numFmtId="1" fontId="8" fillId="0" borderId="931" xfId="0" applyNumberFormat="1" applyFont="1" applyBorder="1" applyAlignment="1">
      <alignment horizontal="center" vertical="center"/>
    </xf>
    <xf numFmtId="1" fontId="8" fillId="0" borderId="932" xfId="0" applyNumberFormat="1" applyFont="1" applyBorder="1" applyAlignment="1">
      <alignment horizontal="center" vertical="center"/>
    </xf>
    <xf numFmtId="1" fontId="8" fillId="5" borderId="930" xfId="0" applyNumberFormat="1" applyFont="1" applyFill="1" applyBorder="1" applyAlignment="1">
      <alignment horizontal="center" vertical="center" wrapText="1"/>
    </xf>
    <xf numFmtId="1" fontId="8" fillId="5" borderId="931" xfId="0" applyNumberFormat="1" applyFont="1" applyFill="1" applyBorder="1" applyAlignment="1">
      <alignment horizontal="center" vertical="center" wrapText="1"/>
    </xf>
    <xf numFmtId="1" fontId="8" fillId="5" borderId="932" xfId="0" applyNumberFormat="1" applyFont="1" applyFill="1" applyBorder="1" applyAlignment="1">
      <alignment horizontal="center" vertical="center" wrapText="1"/>
    </xf>
    <xf numFmtId="1" fontId="8" fillId="0" borderId="933" xfId="0" applyNumberFormat="1" applyFont="1" applyBorder="1" applyAlignment="1">
      <alignment horizontal="center" vertical="center" wrapText="1"/>
    </xf>
    <xf numFmtId="1" fontId="8" fillId="0" borderId="934" xfId="0" applyNumberFormat="1" applyFont="1" applyBorder="1" applyAlignment="1">
      <alignment horizontal="center" vertical="center" wrapText="1"/>
    </xf>
    <xf numFmtId="1" fontId="8" fillId="0" borderId="935" xfId="0" applyNumberFormat="1" applyFont="1" applyBorder="1" applyAlignment="1">
      <alignment horizontal="center" vertical="center" wrapText="1"/>
    </xf>
    <xf numFmtId="1" fontId="8" fillId="0" borderId="936" xfId="0" applyNumberFormat="1" applyFont="1" applyBorder="1" applyAlignment="1">
      <alignment horizontal="center" vertical="center" wrapText="1"/>
    </xf>
    <xf numFmtId="1" fontId="8" fillId="0" borderId="937" xfId="0" applyNumberFormat="1" applyFont="1" applyBorder="1" applyAlignment="1">
      <alignment horizontal="center" vertical="center" wrapText="1"/>
    </xf>
    <xf numFmtId="1" fontId="8" fillId="5" borderId="938" xfId="0" applyNumberFormat="1" applyFont="1" applyFill="1" applyBorder="1" applyAlignment="1">
      <alignment horizontal="center" vertical="center" wrapText="1"/>
    </xf>
    <xf numFmtId="1" fontId="8" fillId="5" borderId="923" xfId="0" applyNumberFormat="1" applyFont="1" applyFill="1" applyBorder="1" applyAlignment="1">
      <alignment horizontal="center" vertical="center" wrapText="1"/>
    </xf>
    <xf numFmtId="1" fontId="8" fillId="4" borderId="934" xfId="0" applyNumberFormat="1" applyFont="1" applyFill="1" applyBorder="1" applyAlignment="1">
      <alignment horizontal="center" vertical="center"/>
    </xf>
    <xf numFmtId="1" fontId="8" fillId="4" borderId="939" xfId="0" applyNumberFormat="1" applyFont="1" applyFill="1" applyBorder="1" applyAlignment="1">
      <alignment horizontal="center" vertical="center"/>
    </xf>
    <xf numFmtId="1" fontId="8" fillId="0" borderId="939" xfId="0" applyNumberFormat="1" applyFont="1" applyBorder="1" applyAlignment="1">
      <alignment horizontal="center" vertical="center" wrapText="1"/>
    </xf>
    <xf numFmtId="1" fontId="8" fillId="0" borderId="939" xfId="0" applyNumberFormat="1" applyFont="1" applyBorder="1" applyAlignment="1">
      <alignment horizontal="center" vertical="center"/>
    </xf>
    <xf numFmtId="1" fontId="8" fillId="0" borderId="938" xfId="0" applyNumberFormat="1" applyFont="1" applyBorder="1" applyAlignment="1">
      <alignment horizontal="center" vertical="center"/>
    </xf>
    <xf numFmtId="1" fontId="8" fillId="0" borderId="923" xfId="0" applyNumberFormat="1" applyFont="1" applyBorder="1" applyAlignment="1">
      <alignment horizontal="center" vertical="center"/>
    </xf>
    <xf numFmtId="1" fontId="8" fillId="0" borderId="940" xfId="0" applyNumberFormat="1" applyFont="1" applyBorder="1" applyAlignment="1">
      <alignment horizontal="center" vertical="center"/>
    </xf>
    <xf numFmtId="1" fontId="8" fillId="0" borderId="923" xfId="0" applyNumberFormat="1" applyFont="1" applyBorder="1" applyAlignment="1">
      <alignment horizontal="center" vertical="center"/>
    </xf>
    <xf numFmtId="1" fontId="8" fillId="0" borderId="895" xfId="0" applyNumberFormat="1" applyFont="1" applyBorder="1" applyAlignment="1">
      <alignment horizontal="center" vertical="center" wrapText="1"/>
    </xf>
    <xf numFmtId="1" fontId="8" fillId="0" borderId="941" xfId="0" applyNumberFormat="1" applyFont="1" applyBorder="1" applyAlignment="1">
      <alignment horizontal="center" vertical="center" wrapText="1"/>
    </xf>
    <xf numFmtId="1" fontId="8" fillId="0" borderId="939" xfId="0" applyNumberFormat="1" applyFont="1" applyBorder="1" applyAlignment="1">
      <alignment horizontal="center" vertical="center" wrapText="1"/>
    </xf>
    <xf numFmtId="1" fontId="8" fillId="0" borderId="940" xfId="0" applyNumberFormat="1" applyFont="1" applyBorder="1" applyAlignment="1">
      <alignment horizontal="center" vertical="center" wrapText="1"/>
    </xf>
    <xf numFmtId="1" fontId="8" fillId="0" borderId="895" xfId="0" applyNumberFormat="1" applyFont="1" applyBorder="1" applyAlignment="1">
      <alignment horizontal="center" vertical="center" wrapText="1"/>
    </xf>
    <xf numFmtId="1" fontId="8" fillId="0" borderId="942" xfId="0" applyNumberFormat="1" applyFont="1" applyBorder="1" applyAlignment="1">
      <alignment horizontal="left" vertical="center" wrapText="1"/>
    </xf>
    <xf numFmtId="1" fontId="8" fillId="0" borderId="943" xfId="0" applyNumberFormat="1" applyFont="1" applyBorder="1" applyAlignment="1">
      <alignment horizontal="left" vertical="center" wrapText="1"/>
    </xf>
    <xf numFmtId="1" fontId="8" fillId="0" borderId="944" xfId="0" applyNumberFormat="1" applyFont="1" applyBorder="1" applyAlignment="1">
      <alignment horizontal="left" vertical="center" wrapText="1"/>
    </xf>
    <xf numFmtId="1" fontId="8" fillId="0" borderId="945" xfId="0" applyNumberFormat="1" applyFont="1" applyBorder="1" applyAlignment="1">
      <alignment horizontal="right" wrapText="1"/>
    </xf>
    <xf numFmtId="1" fontId="8" fillId="0" borderId="944" xfId="0" applyNumberFormat="1" applyFont="1" applyBorder="1"/>
    <xf numFmtId="1" fontId="8" fillId="0" borderId="946" xfId="0" applyNumberFormat="1" applyFont="1" applyBorder="1"/>
    <xf numFmtId="1" fontId="8" fillId="6" borderId="947" xfId="0" applyNumberFormat="1" applyFont="1" applyFill="1" applyBorder="1" applyProtection="1">
      <protection locked="0"/>
    </xf>
    <xf numFmtId="1" fontId="8" fillId="0" borderId="939" xfId="0" applyNumberFormat="1" applyFont="1" applyBorder="1" applyAlignment="1" applyProtection="1">
      <alignment horizontal="center" vertical="center" wrapText="1"/>
      <protection hidden="1"/>
    </xf>
    <xf numFmtId="1" fontId="8" fillId="0" borderId="948" xfId="0" applyNumberFormat="1" applyFont="1" applyBorder="1" applyAlignment="1" applyProtection="1">
      <alignment horizontal="center" vertical="center" wrapText="1"/>
      <protection hidden="1"/>
    </xf>
    <xf numFmtId="1" fontId="8" fillId="0" borderId="942" xfId="0" applyNumberFormat="1" applyFont="1" applyBorder="1" applyAlignment="1" applyProtection="1">
      <alignment horizontal="left" vertical="center" wrapText="1"/>
      <protection hidden="1"/>
    </xf>
    <xf numFmtId="1" fontId="8" fillId="0" borderId="944" xfId="0" applyNumberFormat="1" applyFont="1" applyBorder="1" applyAlignment="1" applyProtection="1">
      <alignment horizontal="left" vertical="center" wrapText="1"/>
      <protection hidden="1"/>
    </xf>
    <xf numFmtId="1" fontId="8" fillId="6" borderId="946" xfId="0" applyNumberFormat="1" applyFont="1" applyFill="1" applyBorder="1" applyProtection="1">
      <protection locked="0"/>
    </xf>
    <xf numFmtId="1" fontId="8" fillId="0" borderId="932" xfId="0" applyNumberFormat="1" applyFont="1" applyBorder="1" applyAlignment="1">
      <alignment horizontal="center" vertical="center" wrapText="1"/>
    </xf>
    <xf numFmtId="1" fontId="8" fillId="0" borderId="923" xfId="0" applyNumberFormat="1" applyFont="1" applyBorder="1" applyAlignment="1">
      <alignment horizontal="center" vertical="center" wrapText="1"/>
    </xf>
    <xf numFmtId="1" fontId="8" fillId="4" borderId="932" xfId="0" applyNumberFormat="1" applyFont="1" applyFill="1" applyBorder="1" applyAlignment="1">
      <alignment horizontal="center" vertical="center"/>
    </xf>
    <xf numFmtId="1" fontId="8" fillId="0" borderId="932" xfId="0" applyNumberFormat="1" applyFont="1" applyBorder="1" applyAlignment="1">
      <alignment horizontal="center" vertical="center" wrapText="1"/>
    </xf>
    <xf numFmtId="1" fontId="8" fillId="4" borderId="895" xfId="0" applyNumberFormat="1" applyFont="1" applyFill="1" applyBorder="1" applyAlignment="1">
      <alignment horizontal="center" vertical="center" wrapText="1"/>
    </xf>
    <xf numFmtId="1" fontId="8" fillId="4" borderId="932" xfId="0" applyNumberFormat="1" applyFont="1" applyFill="1" applyBorder="1" applyAlignment="1">
      <alignment horizontal="center" vertical="center" wrapText="1"/>
    </xf>
    <xf numFmtId="1" fontId="8" fillId="4" borderId="938" xfId="0" applyNumberFormat="1" applyFont="1" applyFill="1" applyBorder="1" applyAlignment="1">
      <alignment horizontal="left" vertical="center" wrapText="1"/>
    </xf>
    <xf numFmtId="1" fontId="8" fillId="4" borderId="923" xfId="0" applyNumberFormat="1" applyFont="1" applyFill="1" applyBorder="1" applyAlignment="1">
      <alignment horizontal="left" vertical="center" wrapText="1"/>
    </xf>
    <xf numFmtId="1" fontId="8" fillId="0" borderId="932" xfId="0" applyNumberFormat="1" applyFont="1" applyBorder="1" applyAlignment="1">
      <alignment horizontal="left" vertical="center" wrapText="1"/>
    </xf>
    <xf numFmtId="1" fontId="8" fillId="6" borderId="932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938" xfId="0" applyNumberFormat="1" applyFont="1" applyBorder="1" applyAlignment="1">
      <alignment horizontal="left" vertical="center" wrapText="1"/>
    </xf>
    <xf numFmtId="1" fontId="8" fillId="0" borderId="895" xfId="0" applyNumberFormat="1" applyFont="1" applyBorder="1" applyAlignment="1">
      <alignment horizontal="center" vertical="center"/>
    </xf>
    <xf numFmtId="1" fontId="8" fillId="5" borderId="895" xfId="0" applyNumberFormat="1" applyFont="1" applyFill="1" applyBorder="1" applyAlignment="1">
      <alignment horizontal="center" vertical="center" wrapText="1"/>
    </xf>
    <xf numFmtId="1" fontId="8" fillId="0" borderId="938" xfId="0" applyNumberFormat="1" applyFont="1" applyBorder="1" applyAlignment="1">
      <alignment horizontal="center" vertical="center" wrapText="1"/>
    </xf>
    <xf numFmtId="1" fontId="8" fillId="4" borderId="923" xfId="0" applyNumberFormat="1" applyFont="1" applyFill="1" applyBorder="1" applyAlignment="1">
      <alignment horizontal="center" vertical="center" wrapText="1"/>
    </xf>
    <xf numFmtId="1" fontId="8" fillId="11" borderId="895" xfId="0" applyNumberFormat="1" applyFont="1" applyFill="1" applyBorder="1"/>
    <xf numFmtId="1" fontId="8" fillId="11" borderId="923" xfId="0" applyNumberFormat="1" applyFont="1" applyFill="1" applyBorder="1"/>
    <xf numFmtId="1" fontId="8" fillId="4" borderId="923" xfId="0" applyNumberFormat="1" applyFont="1" applyFill="1" applyBorder="1" applyAlignment="1">
      <alignment horizontal="right"/>
    </xf>
    <xf numFmtId="1" fontId="8" fillId="5" borderId="896" xfId="0" applyNumberFormat="1" applyFont="1" applyFill="1" applyBorder="1"/>
    <xf numFmtId="1" fontId="8" fillId="5" borderId="923" xfId="0" applyNumberFormat="1" applyFont="1" applyFill="1" applyBorder="1"/>
    <xf numFmtId="1" fontId="8" fillId="5" borderId="895" xfId="0" applyNumberFormat="1" applyFont="1" applyFill="1" applyBorder="1"/>
    <xf numFmtId="1" fontId="8" fillId="15" borderId="895" xfId="0" applyNumberFormat="1" applyFont="1" applyFill="1" applyBorder="1" applyAlignment="1">
      <alignment horizontal="left" vertical="center" wrapText="1"/>
    </xf>
    <xf numFmtId="1" fontId="8" fillId="0" borderId="895" xfId="0" applyNumberFormat="1" applyFont="1" applyBorder="1" applyAlignment="1">
      <alignment horizontal="left" vertical="center"/>
    </xf>
    <xf numFmtId="1" fontId="8" fillId="6" borderId="923" xfId="0" applyNumberFormat="1" applyFont="1" applyFill="1" applyBorder="1" applyProtection="1">
      <protection locked="0"/>
    </xf>
    <xf numFmtId="1" fontId="8" fillId="6" borderId="895" xfId="0" applyNumberFormat="1" applyFont="1" applyFill="1" applyBorder="1" applyProtection="1">
      <protection locked="0"/>
    </xf>
    <xf numFmtId="1" fontId="9" fillId="15" borderId="895" xfId="0" applyNumberFormat="1" applyFont="1" applyFill="1" applyBorder="1" applyAlignment="1">
      <alignment horizontal="left" vertical="center" wrapText="1"/>
    </xf>
    <xf numFmtId="1" fontId="9" fillId="0" borderId="895" xfId="0" applyNumberFormat="1" applyFont="1" applyBorder="1" applyAlignment="1">
      <alignment horizontal="left" vertical="center" wrapText="1"/>
    </xf>
    <xf numFmtId="1" fontId="8" fillId="0" borderId="949" xfId="0" applyNumberFormat="1" applyFont="1" applyBorder="1" applyAlignment="1">
      <alignment horizontal="center" vertical="center" wrapText="1"/>
    </xf>
    <xf numFmtId="1" fontId="8" fillId="0" borderId="950" xfId="0" applyNumberFormat="1" applyFont="1" applyBorder="1" applyAlignment="1">
      <alignment horizontal="center" vertical="center" wrapText="1"/>
    </xf>
    <xf numFmtId="1" fontId="8" fillId="0" borderId="951" xfId="0" applyNumberFormat="1" applyFont="1" applyBorder="1" applyAlignment="1">
      <alignment horizontal="center" vertical="center" wrapText="1"/>
    </xf>
    <xf numFmtId="1" fontId="8" fillId="5" borderId="951" xfId="0" applyNumberFormat="1" applyFont="1" applyFill="1" applyBorder="1" applyAlignment="1">
      <alignment horizontal="center" vertical="center" wrapText="1"/>
    </xf>
    <xf numFmtId="1" fontId="8" fillId="4" borderId="938" xfId="0" applyNumberFormat="1" applyFont="1" applyFill="1" applyBorder="1" applyAlignment="1">
      <alignment horizontal="center" vertical="center" wrapText="1"/>
    </xf>
    <xf numFmtId="1" fontId="8" fillId="0" borderId="896" xfId="0" applyNumberFormat="1" applyFont="1" applyBorder="1" applyAlignment="1">
      <alignment horizontal="center" vertical="center" wrapText="1"/>
    </xf>
    <xf numFmtId="1" fontId="8" fillId="5" borderId="896" xfId="0" applyNumberFormat="1" applyFont="1" applyFill="1" applyBorder="1" applyAlignment="1">
      <alignment horizontal="center" vertical="center" wrapText="1"/>
    </xf>
    <xf numFmtId="1" fontId="8" fillId="6" borderId="896" xfId="0" applyNumberFormat="1" applyFont="1" applyFill="1" applyBorder="1" applyAlignment="1" applyProtection="1">
      <alignment wrapText="1"/>
      <protection locked="0"/>
    </xf>
    <xf numFmtId="1" fontId="8" fillId="6" borderId="923" xfId="0" applyNumberFormat="1" applyFont="1" applyFill="1" applyBorder="1" applyAlignment="1" applyProtection="1">
      <alignment wrapText="1"/>
      <protection locked="0"/>
    </xf>
    <xf numFmtId="1" fontId="8" fillId="6" borderId="952" xfId="0" applyNumberFormat="1" applyFont="1" applyFill="1" applyBorder="1" applyAlignment="1" applyProtection="1">
      <alignment wrapText="1"/>
      <protection locked="0"/>
    </xf>
    <xf numFmtId="1" fontId="8" fillId="4" borderId="953" xfId="0" applyNumberFormat="1" applyFont="1" applyFill="1" applyBorder="1" applyAlignment="1">
      <alignment horizontal="right" wrapText="1"/>
    </xf>
    <xf numFmtId="1" fontId="8" fillId="11" borderId="953" xfId="0" applyNumberFormat="1" applyFont="1" applyFill="1" applyBorder="1" applyAlignment="1">
      <alignment wrapText="1"/>
    </xf>
    <xf numFmtId="1" fontId="8" fillId="11" borderId="954" xfId="0" applyNumberFormat="1" applyFont="1" applyFill="1" applyBorder="1" applyAlignment="1">
      <alignment wrapText="1"/>
    </xf>
    <xf numFmtId="1" fontId="8" fillId="0" borderId="956" xfId="0" applyNumberFormat="1" applyFont="1" applyBorder="1" applyAlignment="1">
      <alignment horizontal="right" wrapText="1"/>
    </xf>
    <xf numFmtId="1" fontId="8" fillId="0" borderId="959" xfId="0" applyNumberFormat="1" applyFont="1" applyBorder="1" applyAlignment="1">
      <alignment horizontal="center" vertical="center"/>
    </xf>
    <xf numFmtId="1" fontId="8" fillId="5" borderId="959" xfId="0" applyNumberFormat="1" applyFont="1" applyFill="1" applyBorder="1" applyAlignment="1">
      <alignment horizontal="center" vertical="center" wrapText="1"/>
    </xf>
    <xf numFmtId="1" fontId="8" fillId="0" borderId="960" xfId="0" applyNumberFormat="1" applyFont="1" applyBorder="1" applyAlignment="1">
      <alignment horizontal="center" vertical="center" wrapText="1"/>
    </xf>
    <xf numFmtId="1" fontId="8" fillId="0" borderId="961" xfId="0" applyNumberFormat="1" applyFont="1" applyBorder="1" applyAlignment="1">
      <alignment horizontal="center" vertical="center" wrapText="1"/>
    </xf>
    <xf numFmtId="1" fontId="8" fillId="0" borderId="962" xfId="0" applyNumberFormat="1" applyFont="1" applyBorder="1" applyAlignment="1">
      <alignment horizontal="center" vertical="center" wrapText="1"/>
    </xf>
    <xf numFmtId="1" fontId="8" fillId="0" borderId="963" xfId="0" applyNumberFormat="1" applyFont="1" applyBorder="1" applyAlignment="1">
      <alignment horizontal="center" vertical="center" wrapText="1"/>
    </xf>
    <xf numFmtId="1" fontId="8" fillId="0" borderId="964" xfId="0" applyNumberFormat="1" applyFont="1" applyBorder="1" applyAlignment="1">
      <alignment horizontal="center" vertical="center" wrapText="1"/>
    </xf>
    <xf numFmtId="1" fontId="8" fillId="4" borderId="965" xfId="0" applyNumberFormat="1" applyFont="1" applyFill="1" applyBorder="1" applyAlignment="1">
      <alignment horizontal="center" vertical="center"/>
    </xf>
    <xf numFmtId="1" fontId="8" fillId="0" borderId="965" xfId="0" applyNumberFormat="1" applyFont="1" applyBorder="1" applyAlignment="1">
      <alignment horizontal="center" vertical="center" wrapText="1"/>
    </xf>
    <xf numFmtId="1" fontId="8" fillId="0" borderId="965" xfId="0" applyNumberFormat="1" applyFont="1" applyBorder="1" applyAlignment="1">
      <alignment horizontal="center" vertical="center"/>
    </xf>
    <xf numFmtId="1" fontId="8" fillId="0" borderId="966" xfId="0" applyNumberFormat="1" applyFont="1" applyBorder="1" applyAlignment="1">
      <alignment horizontal="center" vertical="center"/>
    </xf>
    <xf numFmtId="1" fontId="8" fillId="0" borderId="967" xfId="0" applyNumberFormat="1" applyFont="1" applyBorder="1" applyAlignment="1">
      <alignment horizontal="center" vertical="center" wrapText="1"/>
    </xf>
    <xf numFmtId="1" fontId="8" fillId="0" borderId="965" xfId="0" applyNumberFormat="1" applyFont="1" applyBorder="1" applyAlignment="1">
      <alignment horizontal="center" vertical="center" wrapText="1"/>
    </xf>
    <xf numFmtId="1" fontId="8" fillId="0" borderId="966" xfId="0" applyNumberFormat="1" applyFont="1" applyBorder="1" applyAlignment="1">
      <alignment horizontal="center" vertical="center" wrapText="1"/>
    </xf>
    <xf numFmtId="1" fontId="8" fillId="0" borderId="968" xfId="0" applyNumberFormat="1" applyFont="1" applyBorder="1" applyAlignment="1">
      <alignment horizontal="center" vertical="center" wrapText="1"/>
    </xf>
    <xf numFmtId="1" fontId="8" fillId="0" borderId="969" xfId="0" applyNumberFormat="1" applyFont="1" applyBorder="1" applyAlignment="1">
      <alignment horizontal="left" vertical="center" wrapText="1"/>
    </xf>
    <xf numFmtId="1" fontId="8" fillId="0" borderId="970" xfId="0" applyNumberFormat="1" applyFont="1" applyBorder="1" applyAlignment="1">
      <alignment horizontal="left" vertical="center" wrapText="1"/>
    </xf>
    <xf numFmtId="1" fontId="8" fillId="0" borderId="971" xfId="0" applyNumberFormat="1" applyFont="1" applyBorder="1" applyAlignment="1">
      <alignment horizontal="left" vertical="center" wrapText="1"/>
    </xf>
    <xf numFmtId="1" fontId="8" fillId="0" borderId="971" xfId="0" applyNumberFormat="1" applyFont="1" applyBorder="1"/>
    <xf numFmtId="1" fontId="8" fillId="0" borderId="955" xfId="0" applyNumberFormat="1" applyFont="1" applyBorder="1"/>
    <xf numFmtId="1" fontId="8" fillId="6" borderId="952" xfId="0" applyNumberFormat="1" applyFont="1" applyFill="1" applyBorder="1" applyProtection="1">
      <protection locked="0"/>
    </xf>
    <xf numFmtId="1" fontId="8" fillId="6" borderId="955" xfId="0" applyNumberFormat="1" applyFont="1" applyFill="1" applyBorder="1" applyProtection="1">
      <protection locked="0"/>
    </xf>
    <xf numFmtId="1" fontId="8" fillId="0" borderId="960" xfId="0" applyNumberFormat="1" applyFont="1" applyBorder="1" applyAlignment="1">
      <alignment horizontal="center" vertical="center" wrapText="1"/>
    </xf>
    <xf numFmtId="1" fontId="8" fillId="0" borderId="961" xfId="0" applyNumberFormat="1" applyFont="1" applyBorder="1" applyAlignment="1">
      <alignment horizontal="center" vertical="center" wrapText="1"/>
    </xf>
    <xf numFmtId="1" fontId="8" fillId="0" borderId="962" xfId="0" applyNumberFormat="1" applyFont="1" applyBorder="1" applyAlignment="1">
      <alignment horizontal="center" vertical="center" wrapText="1"/>
    </xf>
    <xf numFmtId="1" fontId="8" fillId="0" borderId="964" xfId="0" applyNumberFormat="1" applyFont="1" applyBorder="1" applyAlignment="1">
      <alignment horizontal="center" vertical="center" wrapText="1"/>
    </xf>
    <xf numFmtId="1" fontId="8" fillId="0" borderId="965" xfId="0" applyNumberFormat="1" applyFont="1" applyBorder="1" applyAlignment="1">
      <alignment horizontal="center" vertical="center"/>
    </xf>
    <xf numFmtId="1" fontId="8" fillId="4" borderId="960" xfId="0" applyNumberFormat="1" applyFont="1" applyFill="1" applyBorder="1" applyAlignment="1">
      <alignment horizontal="center" vertical="center"/>
    </xf>
    <xf numFmtId="1" fontId="8" fillId="0" borderId="962" xfId="0" applyNumberFormat="1" applyFont="1" applyBorder="1" applyAlignment="1">
      <alignment horizontal="center" vertical="center"/>
    </xf>
    <xf numFmtId="1" fontId="8" fillId="0" borderId="967" xfId="0" applyNumberFormat="1" applyFont="1" applyBorder="1" applyAlignment="1">
      <alignment horizontal="center" vertical="center"/>
    </xf>
    <xf numFmtId="1" fontId="8" fillId="0" borderId="973" xfId="0" applyNumberFormat="1" applyFont="1" applyBorder="1"/>
    <xf numFmtId="1" fontId="8" fillId="0" borderId="970" xfId="0" applyNumberFormat="1" applyFont="1" applyBorder="1"/>
    <xf numFmtId="1" fontId="8" fillId="0" borderId="971" xfId="0" applyNumberFormat="1" applyFont="1" applyBorder="1"/>
    <xf numFmtId="1" fontId="8" fillId="0" borderId="956" xfId="0" applyNumberFormat="1" applyFont="1" applyBorder="1"/>
    <xf numFmtId="1" fontId="8" fillId="0" borderId="952" xfId="0" applyNumberFormat="1" applyFont="1" applyBorder="1"/>
    <xf numFmtId="1" fontId="8" fillId="6" borderId="956" xfId="0" applyNumberFormat="1" applyFont="1" applyFill="1" applyBorder="1" applyProtection="1">
      <protection locked="0"/>
    </xf>
    <xf numFmtId="1" fontId="7" fillId="4" borderId="961" xfId="0" applyNumberFormat="1" applyFont="1" applyFill="1" applyBorder="1" applyAlignment="1">
      <alignment vertical="top"/>
    </xf>
    <xf numFmtId="1" fontId="8" fillId="4" borderId="959" xfId="0" applyNumberFormat="1" applyFont="1" applyFill="1" applyBorder="1" applyAlignment="1">
      <alignment horizontal="center" vertical="center"/>
    </xf>
    <xf numFmtId="1" fontId="8" fillId="0" borderId="972" xfId="0" applyNumberFormat="1" applyFont="1" applyBorder="1" applyAlignment="1">
      <alignment horizontal="center" vertical="center" wrapText="1"/>
    </xf>
    <xf numFmtId="1" fontId="8" fillId="0" borderId="961" xfId="0" applyNumberFormat="1" applyFont="1" applyBorder="1" applyAlignment="1">
      <alignment horizontal="center" vertical="center"/>
    </xf>
    <xf numFmtId="1" fontId="8" fillId="4" borderId="964" xfId="0" applyNumberFormat="1" applyFont="1" applyFill="1" applyBorder="1" applyAlignment="1">
      <alignment horizontal="center" vertical="center" wrapText="1"/>
    </xf>
    <xf numFmtId="1" fontId="8" fillId="0" borderId="974" xfId="0" applyNumberFormat="1" applyFont="1" applyBorder="1" applyAlignment="1">
      <alignment horizontal="center" vertical="center" wrapText="1"/>
    </xf>
    <xf numFmtId="1" fontId="8" fillId="0" borderId="956" xfId="0" applyNumberFormat="1" applyFont="1" applyBorder="1" applyAlignment="1">
      <alignment horizontal="left" vertical="center" wrapText="1"/>
    </xf>
    <xf numFmtId="1" fontId="8" fillId="6" borderId="971" xfId="0" applyNumberFormat="1" applyFont="1" applyFill="1" applyBorder="1" applyProtection="1">
      <protection locked="0"/>
    </xf>
    <xf numFmtId="1" fontId="8" fillId="6" borderId="973" xfId="0" applyNumberFormat="1" applyFont="1" applyFill="1" applyBorder="1" applyProtection="1">
      <protection locked="0"/>
    </xf>
    <xf numFmtId="1" fontId="8" fillId="0" borderId="966" xfId="0" applyNumberFormat="1" applyFont="1" applyBorder="1"/>
    <xf numFmtId="1" fontId="8" fillId="0" borderId="967" xfId="0" applyNumberFormat="1" applyFont="1" applyBorder="1"/>
    <xf numFmtId="1" fontId="8" fillId="0" borderId="965" xfId="0" applyNumberFormat="1" applyFont="1" applyBorder="1"/>
    <xf numFmtId="1" fontId="8" fillId="0" borderId="961" xfId="0" applyNumberFormat="1" applyFont="1" applyBorder="1"/>
    <xf numFmtId="1" fontId="8" fillId="0" borderId="962" xfId="0" applyNumberFormat="1" applyFont="1" applyBorder="1"/>
    <xf numFmtId="1" fontId="8" fillId="0" borderId="972" xfId="0" applyNumberFormat="1" applyFont="1" applyBorder="1"/>
    <xf numFmtId="1" fontId="8" fillId="0" borderId="959" xfId="0" applyNumberFormat="1" applyFont="1" applyBorder="1" applyAlignment="1">
      <alignment horizontal="center" vertical="center" wrapText="1"/>
    </xf>
    <xf numFmtId="1" fontId="8" fillId="0" borderId="960" xfId="0" applyNumberFormat="1" applyFont="1" applyBorder="1" applyAlignment="1">
      <alignment horizontal="center" vertical="center"/>
    </xf>
    <xf numFmtId="1" fontId="8" fillId="0" borderId="975" xfId="0" applyNumberFormat="1" applyFont="1" applyBorder="1" applyAlignment="1">
      <alignment horizontal="center" vertical="center"/>
    </xf>
    <xf numFmtId="1" fontId="8" fillId="4" borderId="969" xfId="0" applyNumberFormat="1" applyFont="1" applyFill="1" applyBorder="1" applyAlignment="1">
      <alignment horizontal="left" vertical="center" wrapText="1"/>
    </xf>
    <xf numFmtId="1" fontId="8" fillId="4" borderId="970" xfId="0" applyNumberFormat="1" applyFont="1" applyFill="1" applyBorder="1" applyAlignment="1">
      <alignment horizontal="left" vertical="center" wrapText="1"/>
    </xf>
    <xf numFmtId="1" fontId="8" fillId="4" borderId="971" xfId="0" applyNumberFormat="1" applyFont="1" applyFill="1" applyBorder="1" applyAlignment="1">
      <alignment horizontal="left" vertical="center" wrapText="1"/>
    </xf>
    <xf numFmtId="1" fontId="8" fillId="0" borderId="956" xfId="0" applyNumberFormat="1" applyFont="1" applyBorder="1" applyAlignment="1">
      <alignment horizontal="right" vertical="center" wrapText="1"/>
    </xf>
    <xf numFmtId="1" fontId="8" fillId="0" borderId="971" xfId="0" applyNumberFormat="1" applyFont="1" applyBorder="1" applyAlignment="1">
      <alignment horizontal="right" vertical="center" wrapText="1"/>
    </xf>
    <xf numFmtId="1" fontId="8" fillId="6" borderId="95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95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969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97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97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97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955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966" xfId="0" applyNumberFormat="1" applyFont="1" applyBorder="1" applyAlignment="1">
      <alignment horizontal="right" vertical="center" wrapText="1"/>
    </xf>
    <xf numFmtId="1" fontId="8" fillId="0" borderId="975" xfId="0" applyNumberFormat="1" applyFont="1" applyBorder="1" applyAlignment="1">
      <alignment horizontal="right" vertical="center" wrapText="1"/>
    </xf>
    <xf numFmtId="1" fontId="8" fillId="0" borderId="965" xfId="0" applyNumberFormat="1" applyFont="1" applyBorder="1" applyAlignment="1">
      <alignment horizontal="right" vertical="center" wrapText="1"/>
    </xf>
    <xf numFmtId="1" fontId="8" fillId="0" borderId="960" xfId="0" applyNumberFormat="1" applyFont="1" applyBorder="1" applyAlignment="1">
      <alignment horizontal="right"/>
    </xf>
    <xf numFmtId="1" fontId="8" fillId="0" borderId="961" xfId="0" applyNumberFormat="1" applyFont="1" applyBorder="1" applyAlignment="1">
      <alignment horizontal="right"/>
    </xf>
    <xf numFmtId="1" fontId="8" fillId="0" borderId="965" xfId="0" applyNumberFormat="1" applyFont="1" applyBorder="1" applyAlignment="1">
      <alignment horizontal="right"/>
    </xf>
    <xf numFmtId="1" fontId="8" fillId="0" borderId="967" xfId="0" applyNumberFormat="1" applyFont="1" applyBorder="1" applyAlignment="1">
      <alignment horizontal="right" vertical="center" wrapText="1"/>
    </xf>
    <xf numFmtId="1" fontId="8" fillId="0" borderId="977" xfId="0" applyNumberFormat="1" applyFont="1" applyBorder="1" applyAlignment="1">
      <alignment horizontal="right" vertical="center" wrapText="1"/>
    </xf>
    <xf numFmtId="1" fontId="8" fillId="0" borderId="972" xfId="0" applyNumberFormat="1" applyFont="1" applyBorder="1" applyAlignment="1">
      <alignment horizontal="right" vertical="center" wrapText="1"/>
    </xf>
    <xf numFmtId="1" fontId="8" fillId="0" borderId="960" xfId="0" applyNumberFormat="1" applyFont="1" applyBorder="1" applyAlignment="1">
      <alignment horizontal="left" vertical="center" wrapText="1"/>
    </xf>
    <xf numFmtId="1" fontId="8" fillId="0" borderId="961" xfId="0" applyNumberFormat="1" applyFont="1" applyBorder="1" applyAlignment="1">
      <alignment horizontal="left" vertical="center" wrapText="1"/>
    </xf>
    <xf numFmtId="1" fontId="8" fillId="0" borderId="965" xfId="0" applyNumberFormat="1" applyFont="1" applyBorder="1" applyAlignment="1">
      <alignment horizontal="left" vertical="center" wrapText="1"/>
    </xf>
    <xf numFmtId="1" fontId="8" fillId="6" borderId="96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96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96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978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96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967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977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979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972" xfId="0" applyNumberFormat="1" applyFont="1" applyFill="1" applyBorder="1" applyAlignment="1" applyProtection="1">
      <alignment horizontal="right" vertical="center" wrapText="1"/>
      <protection locked="0"/>
    </xf>
    <xf numFmtId="1" fontId="8" fillId="4" borderId="959" xfId="0" applyNumberFormat="1" applyFont="1" applyFill="1" applyBorder="1" applyAlignment="1">
      <alignment horizontal="center" vertical="center" wrapText="1"/>
    </xf>
    <xf numFmtId="1" fontId="8" fillId="0" borderId="978" xfId="0" applyNumberFormat="1" applyFont="1" applyBorder="1" applyAlignment="1">
      <alignment horizontal="right" vertical="center" wrapText="1"/>
    </xf>
    <xf numFmtId="1" fontId="8" fillId="0" borderId="959" xfId="0" applyNumberFormat="1" applyFont="1" applyBorder="1" applyAlignment="1">
      <alignment horizontal="left" vertical="center" wrapText="1"/>
    </xf>
    <xf numFmtId="0" fontId="4" fillId="10" borderId="956" xfId="0" applyFont="1" applyFill="1" applyBorder="1" applyAlignment="1">
      <alignment horizontal="right"/>
    </xf>
    <xf numFmtId="0" fontId="4" fillId="10" borderId="952" xfId="0" applyFont="1" applyFill="1" applyBorder="1" applyAlignment="1">
      <alignment horizontal="right"/>
    </xf>
    <xf numFmtId="1" fontId="8" fillId="6" borderId="97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98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964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972" xfId="0" applyNumberFormat="1" applyFont="1" applyBorder="1" applyAlignment="1">
      <alignment horizontal="center" vertical="center" wrapText="1"/>
    </xf>
    <xf numFmtId="1" fontId="8" fillId="0" borderId="960" xfId="0" applyNumberFormat="1" applyFont="1" applyBorder="1" applyAlignment="1">
      <alignment horizontal="right" vertical="center" wrapText="1"/>
    </xf>
    <xf numFmtId="1" fontId="8" fillId="0" borderId="961" xfId="0" applyNumberFormat="1" applyFont="1" applyBorder="1" applyAlignment="1">
      <alignment horizontal="right" vertical="center" wrapText="1"/>
    </xf>
    <xf numFmtId="1" fontId="8" fillId="0" borderId="965" xfId="0" applyNumberFormat="1" applyFont="1" applyBorder="1" applyAlignment="1">
      <alignment horizontal="right" vertical="center" wrapText="1"/>
    </xf>
    <xf numFmtId="1" fontId="8" fillId="0" borderId="979" xfId="0" applyNumberFormat="1" applyFont="1" applyBorder="1" applyAlignment="1">
      <alignment horizontal="right" vertical="center" wrapText="1"/>
    </xf>
    <xf numFmtId="1" fontId="8" fillId="0" borderId="964" xfId="0" applyNumberFormat="1" applyFont="1" applyBorder="1" applyAlignment="1">
      <alignment horizontal="center" vertical="center"/>
    </xf>
    <xf numFmtId="1" fontId="8" fillId="12" borderId="972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955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955" xfId="0" applyNumberFormat="1" applyFont="1" applyFill="1" applyBorder="1" applyAlignment="1" applyProtection="1">
      <alignment horizontal="right" vertical="center"/>
      <protection locked="0"/>
    </xf>
    <xf numFmtId="1" fontId="8" fillId="12" borderId="955" xfId="0" applyNumberFormat="1" applyFont="1" applyFill="1" applyBorder="1" applyAlignment="1" applyProtection="1">
      <alignment horizontal="right" vertical="top" wrapText="1"/>
      <protection locked="0"/>
    </xf>
    <xf numFmtId="1" fontId="8" fillId="0" borderId="972" xfId="0" applyNumberFormat="1" applyFont="1" applyBorder="1" applyAlignment="1">
      <alignment horizontal="center" vertical="center"/>
    </xf>
    <xf numFmtId="1" fontId="8" fillId="0" borderId="978" xfId="0" applyNumberFormat="1" applyFont="1" applyBorder="1" applyAlignment="1">
      <alignment horizontal="center" vertical="center"/>
    </xf>
    <xf numFmtId="1" fontId="8" fillId="0" borderId="964" xfId="0" applyNumberFormat="1" applyFont="1" applyBorder="1" applyAlignment="1">
      <alignment horizontal="left" vertical="center" wrapText="1"/>
    </xf>
    <xf numFmtId="1" fontId="8" fillId="0" borderId="969" xfId="0" applyNumberFormat="1" applyFont="1" applyBorder="1" applyAlignment="1">
      <alignment horizontal="left"/>
    </xf>
    <xf numFmtId="1" fontId="8" fillId="0" borderId="971" xfId="0" applyNumberFormat="1" applyFont="1" applyBorder="1" applyAlignment="1">
      <alignment horizontal="left"/>
    </xf>
    <xf numFmtId="1" fontId="8" fillId="0" borderId="964" xfId="0" applyNumberFormat="1" applyFont="1" applyBorder="1" applyAlignment="1">
      <alignment horizontal="center" vertical="center"/>
    </xf>
    <xf numFmtId="1" fontId="8" fillId="5" borderId="972" xfId="0" applyNumberFormat="1" applyFont="1" applyFill="1" applyBorder="1" applyAlignment="1">
      <alignment horizontal="center" vertical="center" wrapText="1"/>
    </xf>
    <xf numFmtId="1" fontId="8" fillId="5" borderId="964" xfId="0" applyNumberFormat="1" applyFont="1" applyFill="1" applyBorder="1" applyAlignment="1">
      <alignment horizontal="center" vertical="center" wrapText="1"/>
    </xf>
    <xf numFmtId="1" fontId="8" fillId="0" borderId="955" xfId="0" applyNumberFormat="1" applyFont="1" applyBorder="1" applyAlignment="1">
      <alignment horizontal="left" vertical="center" wrapText="1"/>
    </xf>
    <xf numFmtId="1" fontId="8" fillId="0" borderId="966" xfId="0" applyNumberFormat="1" applyFont="1" applyBorder="1" applyAlignment="1">
      <alignment horizontal="right" wrapText="1"/>
    </xf>
    <xf numFmtId="1" fontId="8" fillId="0" borderId="978" xfId="0" applyNumberFormat="1" applyFont="1" applyBorder="1"/>
    <xf numFmtId="1" fontId="8" fillId="0" borderId="965" xfId="0" applyNumberFormat="1" applyFont="1" applyBorder="1" applyAlignment="1">
      <alignment horizontal="right" wrapText="1"/>
    </xf>
    <xf numFmtId="1" fontId="8" fillId="0" borderId="961" xfId="0" applyNumberFormat="1" applyFont="1" applyBorder="1" applyAlignment="1">
      <alignment horizontal="right" wrapText="1"/>
    </xf>
    <xf numFmtId="1" fontId="8" fillId="0" borderId="960" xfId="0" applyNumberFormat="1" applyFont="1" applyBorder="1" applyAlignment="1">
      <alignment horizontal="right"/>
    </xf>
    <xf numFmtId="1" fontId="8" fillId="0" borderId="965" xfId="0" applyNumberFormat="1" applyFont="1" applyBorder="1" applyAlignment="1">
      <alignment horizontal="right"/>
    </xf>
    <xf numFmtId="1" fontId="8" fillId="0" borderId="961" xfId="0" applyNumberFormat="1" applyFont="1" applyBorder="1" applyAlignment="1">
      <alignment horizontal="right"/>
    </xf>
    <xf numFmtId="1" fontId="8" fillId="0" borderId="962" xfId="0" applyNumberFormat="1" applyFont="1" applyBorder="1" applyAlignment="1">
      <alignment horizontal="right"/>
    </xf>
    <xf numFmtId="1" fontId="8" fillId="0" borderId="979" xfId="0" applyNumberFormat="1" applyFont="1" applyBorder="1" applyAlignment="1">
      <alignment horizontal="right"/>
    </xf>
    <xf numFmtId="1" fontId="8" fillId="0" borderId="972" xfId="0" applyNumberFormat="1" applyFont="1" applyBorder="1" applyAlignment="1">
      <alignment horizontal="right"/>
    </xf>
    <xf numFmtId="1" fontId="8" fillId="4" borderId="972" xfId="0" applyNumberFormat="1" applyFont="1" applyFill="1" applyBorder="1" applyAlignment="1">
      <alignment horizontal="center" vertical="center" wrapText="1"/>
    </xf>
    <xf numFmtId="1" fontId="8" fillId="5" borderId="969" xfId="0" applyNumberFormat="1" applyFont="1" applyFill="1" applyBorder="1" applyAlignment="1">
      <alignment horizontal="left" vertical="center" wrapText="1"/>
    </xf>
    <xf numFmtId="1" fontId="8" fillId="5" borderId="970" xfId="0" applyNumberFormat="1" applyFont="1" applyFill="1" applyBorder="1" applyAlignment="1">
      <alignment horizontal="left" vertical="center" wrapText="1"/>
    </xf>
    <xf numFmtId="1" fontId="8" fillId="5" borderId="971" xfId="0" applyNumberFormat="1" applyFont="1" applyFill="1" applyBorder="1" applyAlignment="1">
      <alignment horizontal="left" vertical="center" wrapText="1"/>
    </xf>
    <xf numFmtId="1" fontId="8" fillId="0" borderId="967" xfId="0" applyNumberFormat="1" applyFont="1" applyBorder="1" applyAlignment="1">
      <alignment horizontal="right" wrapText="1"/>
    </xf>
    <xf numFmtId="1" fontId="8" fillId="0" borderId="966" xfId="0" applyNumberFormat="1" applyFont="1" applyBorder="1" applyAlignment="1">
      <alignment horizontal="right"/>
    </xf>
    <xf numFmtId="1" fontId="8" fillId="0" borderId="967" xfId="0" applyNumberFormat="1" applyFont="1" applyBorder="1" applyAlignment="1">
      <alignment horizontal="right"/>
    </xf>
    <xf numFmtId="1" fontId="8" fillId="4" borderId="972" xfId="0" applyNumberFormat="1" applyFont="1" applyFill="1" applyBorder="1" applyAlignment="1">
      <alignment horizontal="right"/>
    </xf>
    <xf numFmtId="1" fontId="8" fillId="0" borderId="960" xfId="1" applyNumberFormat="1" applyFont="1" applyFill="1" applyBorder="1" applyAlignment="1">
      <alignment horizontal="center" vertical="center" wrapText="1"/>
    </xf>
    <xf numFmtId="1" fontId="8" fillId="0" borderId="965" xfId="1" applyNumberFormat="1" applyFont="1" applyFill="1" applyBorder="1" applyAlignment="1">
      <alignment horizontal="center" vertical="center"/>
    </xf>
    <xf numFmtId="1" fontId="8" fillId="4" borderId="969" xfId="0" applyNumberFormat="1" applyFont="1" applyFill="1" applyBorder="1" applyAlignment="1">
      <alignment horizontal="left" vertical="center"/>
    </xf>
    <xf numFmtId="1" fontId="8" fillId="4" borderId="971" xfId="0" applyNumberFormat="1" applyFont="1" applyFill="1" applyBorder="1" applyAlignment="1">
      <alignment horizontal="left" vertical="center"/>
    </xf>
    <xf numFmtId="1" fontId="8" fillId="4" borderId="956" xfId="0" applyNumberFormat="1" applyFont="1" applyFill="1" applyBorder="1" applyAlignment="1">
      <alignment horizontal="right" wrapText="1"/>
    </xf>
    <xf numFmtId="1" fontId="8" fillId="4" borderId="971" xfId="0" applyNumberFormat="1" applyFont="1" applyFill="1" applyBorder="1" applyAlignment="1">
      <alignment horizontal="right"/>
    </xf>
    <xf numFmtId="1" fontId="8" fillId="9" borderId="952" xfId="0" applyNumberFormat="1" applyFont="1" applyFill="1" applyBorder="1"/>
    <xf numFmtId="1" fontId="8" fillId="11" borderId="956" xfId="0" applyNumberFormat="1" applyFont="1" applyFill="1" applyBorder="1"/>
    <xf numFmtId="1" fontId="8" fillId="6" borderId="976" xfId="0" applyNumberFormat="1" applyFont="1" applyFill="1" applyBorder="1" applyProtection="1">
      <protection locked="0"/>
    </xf>
    <xf numFmtId="1" fontId="8" fillId="11" borderId="955" xfId="0" applyNumberFormat="1" applyFont="1" applyFill="1" applyBorder="1"/>
    <xf numFmtId="1" fontId="8" fillId="4" borderId="965" xfId="0" applyNumberFormat="1" applyFont="1" applyFill="1" applyBorder="1" applyAlignment="1">
      <alignment horizontal="right"/>
    </xf>
    <xf numFmtId="1" fontId="8" fillId="0" borderId="979" xfId="0" applyNumberFormat="1" applyFont="1" applyBorder="1"/>
    <xf numFmtId="1" fontId="8" fillId="4" borderId="955" xfId="0" applyNumberFormat="1" applyFont="1" applyFill="1" applyBorder="1" applyAlignment="1">
      <alignment vertical="center"/>
    </xf>
    <xf numFmtId="1" fontId="8" fillId="11" borderId="971" xfId="0" applyNumberFormat="1" applyFont="1" applyFill="1" applyBorder="1" applyAlignment="1">
      <alignment horizontal="right" wrapText="1"/>
    </xf>
    <xf numFmtId="1" fontId="8" fillId="11" borderId="971" xfId="0" applyNumberFormat="1" applyFont="1" applyFill="1" applyBorder="1"/>
    <xf numFmtId="1" fontId="8" fillId="15" borderId="964" xfId="0" applyNumberFormat="1" applyFont="1" applyFill="1" applyBorder="1" applyAlignment="1">
      <alignment horizontal="left" vertical="center" wrapText="1"/>
    </xf>
    <xf numFmtId="1" fontId="8" fillId="5" borderId="964" xfId="0" applyNumberFormat="1" applyFont="1" applyFill="1" applyBorder="1" applyAlignment="1">
      <alignment horizontal="left" vertical="center" wrapText="1"/>
    </xf>
    <xf numFmtId="1" fontId="8" fillId="5" borderId="955" xfId="0" applyNumberFormat="1" applyFont="1" applyFill="1" applyBorder="1" applyAlignment="1">
      <alignment horizontal="center" vertical="center"/>
    </xf>
    <xf numFmtId="1" fontId="8" fillId="0" borderId="953" xfId="0" applyNumberFormat="1" applyFont="1" applyBorder="1" applyAlignment="1">
      <alignment horizontal="right" wrapText="1"/>
    </xf>
    <xf numFmtId="1" fontId="8" fillId="5" borderId="953" xfId="0" applyNumberFormat="1" applyFont="1" applyFill="1" applyBorder="1"/>
    <xf numFmtId="1" fontId="8" fillId="5" borderId="954" xfId="0" applyNumberFormat="1" applyFont="1" applyFill="1" applyBorder="1"/>
    <xf numFmtId="1" fontId="8" fillId="5" borderId="966" xfId="0" applyNumberFormat="1" applyFont="1" applyFill="1" applyBorder="1"/>
    <xf numFmtId="1" fontId="8" fillId="5" borderId="968" xfId="0" applyNumberFormat="1" applyFont="1" applyFill="1" applyBorder="1"/>
    <xf numFmtId="1" fontId="8" fillId="5" borderId="955" xfId="0" applyNumberFormat="1" applyFont="1" applyFill="1" applyBorder="1" applyAlignment="1">
      <alignment horizontal="left" vertical="center"/>
    </xf>
    <xf numFmtId="1" fontId="8" fillId="4" borderId="971" xfId="0" applyNumberFormat="1" applyFont="1" applyFill="1" applyBorder="1" applyAlignment="1">
      <alignment horizontal="right" wrapText="1"/>
    </xf>
    <xf numFmtId="1" fontId="8" fillId="6" borderId="970" xfId="0" applyNumberFormat="1" applyFont="1" applyFill="1" applyBorder="1" applyProtection="1">
      <protection locked="0"/>
    </xf>
    <xf numFmtId="1" fontId="8" fillId="0" borderId="955" xfId="0" applyNumberFormat="1" applyFont="1" applyBorder="1" applyAlignment="1">
      <alignment horizontal="left" vertical="center"/>
    </xf>
    <xf numFmtId="1" fontId="8" fillId="11" borderId="952" xfId="0" applyNumberFormat="1" applyFont="1" applyFill="1" applyBorder="1"/>
    <xf numFmtId="1" fontId="8" fillId="11" borderId="973" xfId="0" applyNumberFormat="1" applyFont="1" applyFill="1" applyBorder="1"/>
    <xf numFmtId="1" fontId="8" fillId="4" borderId="966" xfId="0" applyNumberFormat="1" applyFont="1" applyFill="1" applyBorder="1" applyAlignment="1">
      <alignment horizontal="right" wrapText="1"/>
    </xf>
    <xf numFmtId="1" fontId="8" fillId="4" borderId="975" xfId="0" applyNumberFormat="1" applyFont="1" applyFill="1" applyBorder="1" applyAlignment="1">
      <alignment horizontal="right" wrapText="1"/>
    </xf>
    <xf numFmtId="1" fontId="8" fillId="4" borderId="965" xfId="0" applyNumberFormat="1" applyFont="1" applyFill="1" applyBorder="1" applyAlignment="1">
      <alignment horizontal="right" wrapText="1"/>
    </xf>
    <xf numFmtId="1" fontId="8" fillId="6" borderId="966" xfId="0" applyNumberFormat="1" applyFont="1" applyFill="1" applyBorder="1" applyProtection="1">
      <protection locked="0"/>
    </xf>
    <xf numFmtId="1" fontId="8" fillId="6" borderId="965" xfId="0" applyNumberFormat="1" applyFont="1" applyFill="1" applyBorder="1" applyProtection="1">
      <protection locked="0"/>
    </xf>
    <xf numFmtId="1" fontId="8" fillId="9" borderId="956" xfId="0" applyNumberFormat="1" applyFont="1" applyFill="1" applyBorder="1"/>
    <xf numFmtId="1" fontId="8" fillId="6" borderId="979" xfId="0" applyNumberFormat="1" applyFont="1" applyFill="1" applyBorder="1" applyProtection="1">
      <protection locked="0"/>
    </xf>
    <xf numFmtId="1" fontId="8" fillId="6" borderId="978" xfId="0" applyNumberFormat="1" applyFont="1" applyFill="1" applyBorder="1" applyProtection="1">
      <protection locked="0"/>
    </xf>
    <xf numFmtId="1" fontId="8" fillId="6" borderId="972" xfId="0" applyNumberFormat="1" applyFont="1" applyFill="1" applyBorder="1" applyProtection="1">
      <protection locked="0"/>
    </xf>
    <xf numFmtId="1" fontId="8" fillId="6" borderId="953" xfId="0" applyNumberFormat="1" applyFont="1" applyFill="1" applyBorder="1" applyProtection="1">
      <protection locked="0"/>
    </xf>
    <xf numFmtId="1" fontId="8" fillId="6" borderId="968" xfId="0" applyNumberFormat="1" applyFont="1" applyFill="1" applyBorder="1" applyProtection="1">
      <protection locked="0"/>
    </xf>
    <xf numFmtId="1" fontId="8" fillId="6" borderId="954" xfId="0" applyNumberFormat="1" applyFont="1" applyFill="1" applyBorder="1" applyProtection="1">
      <protection locked="0"/>
    </xf>
    <xf numFmtId="1" fontId="9" fillId="15" borderId="964" xfId="0" applyNumberFormat="1" applyFont="1" applyFill="1" applyBorder="1" applyAlignment="1">
      <alignment horizontal="left" vertical="center" wrapText="1"/>
    </xf>
    <xf numFmtId="1" fontId="9" fillId="0" borderId="964" xfId="0" applyNumberFormat="1" applyFont="1" applyBorder="1" applyAlignment="1">
      <alignment horizontal="left" vertical="center" wrapText="1"/>
    </xf>
    <xf numFmtId="1" fontId="8" fillId="0" borderId="955" xfId="0" applyNumberFormat="1" applyFont="1" applyBorder="1" applyAlignment="1">
      <alignment wrapText="1"/>
    </xf>
    <xf numFmtId="1" fontId="8" fillId="0" borderId="955" xfId="0" applyNumberFormat="1" applyFont="1" applyBorder="1" applyAlignment="1">
      <alignment vertical="center" wrapText="1"/>
    </xf>
    <xf numFmtId="1" fontId="8" fillId="9" borderId="955" xfId="0" applyNumberFormat="1" applyFont="1" applyFill="1" applyBorder="1"/>
    <xf numFmtId="1" fontId="8" fillId="4" borderId="963" xfId="0" applyNumberFormat="1" applyFont="1" applyFill="1" applyBorder="1" applyAlignment="1">
      <alignment horizontal="center" vertical="center" wrapText="1"/>
    </xf>
    <xf numFmtId="1" fontId="8" fillId="4" borderId="968" xfId="0" applyNumberFormat="1" applyFont="1" applyFill="1" applyBorder="1" applyAlignment="1">
      <alignment horizontal="center" vertical="center" wrapText="1"/>
    </xf>
    <xf numFmtId="1" fontId="8" fillId="9" borderId="971" xfId="0" applyNumberFormat="1" applyFont="1" applyFill="1" applyBorder="1"/>
    <xf numFmtId="1" fontId="8" fillId="11" borderId="970" xfId="0" applyNumberFormat="1" applyFont="1" applyFill="1" applyBorder="1"/>
    <xf numFmtId="1" fontId="7" fillId="0" borderId="981" xfId="0" applyNumberFormat="1" applyFont="1" applyBorder="1"/>
    <xf numFmtId="1" fontId="8" fillId="0" borderId="982" xfId="0" applyNumberFormat="1" applyFont="1" applyBorder="1" applyAlignment="1">
      <alignment horizontal="center" vertical="center" wrapText="1"/>
    </xf>
    <xf numFmtId="1" fontId="8" fillId="0" borderId="973" xfId="0" applyNumberFormat="1" applyFont="1" applyBorder="1" applyAlignment="1">
      <alignment horizontal="left" vertical="center" wrapText="1"/>
    </xf>
    <xf numFmtId="1" fontId="8" fillId="0" borderId="983" xfId="0" applyNumberFormat="1" applyFont="1" applyBorder="1"/>
    <xf numFmtId="1" fontId="8" fillId="6" borderId="984" xfId="0" applyNumberFormat="1" applyFont="1" applyFill="1" applyBorder="1" applyProtection="1">
      <protection locked="0"/>
    </xf>
    <xf numFmtId="1" fontId="8" fillId="5" borderId="985" xfId="0" applyNumberFormat="1" applyFont="1" applyFill="1" applyBorder="1" applyAlignment="1">
      <alignment wrapText="1"/>
    </xf>
    <xf numFmtId="1" fontId="8" fillId="5" borderId="986" xfId="0" applyNumberFormat="1" applyFont="1" applyFill="1" applyBorder="1" applyAlignment="1">
      <alignment wrapText="1"/>
    </xf>
    <xf numFmtId="1" fontId="8" fillId="0" borderId="987" xfId="0" applyNumberFormat="1" applyFont="1" applyBorder="1" applyAlignment="1">
      <alignment horizontal="center" vertical="center" wrapText="1"/>
    </xf>
    <xf numFmtId="1" fontId="8" fillId="0" borderId="980" xfId="0" applyNumberFormat="1" applyFont="1" applyBorder="1" applyAlignment="1">
      <alignment horizontal="center" vertical="center" wrapText="1"/>
    </xf>
    <xf numFmtId="1" fontId="8" fillId="5" borderId="960" xfId="0" applyNumberFormat="1" applyFont="1" applyFill="1" applyBorder="1" applyAlignment="1">
      <alignment horizontal="center" vertical="center" wrapText="1"/>
    </xf>
    <xf numFmtId="1" fontId="8" fillId="5" borderId="965" xfId="0" applyNumberFormat="1" applyFont="1" applyFill="1" applyBorder="1" applyAlignment="1">
      <alignment horizontal="center" vertical="center" wrapText="1"/>
    </xf>
    <xf numFmtId="1" fontId="8" fillId="4" borderId="988" xfId="0" applyNumberFormat="1" applyFont="1" applyFill="1" applyBorder="1" applyAlignment="1">
      <alignment horizontal="center" vertical="center" wrapText="1"/>
    </xf>
    <xf numFmtId="1" fontId="8" fillId="0" borderId="974" xfId="0" applyNumberFormat="1" applyFont="1" applyBorder="1" applyAlignment="1">
      <alignment horizontal="center" vertical="center" wrapText="1"/>
    </xf>
    <xf numFmtId="1" fontId="8" fillId="5" borderId="980" xfId="0" applyNumberFormat="1" applyFont="1" applyFill="1" applyBorder="1" applyAlignment="1">
      <alignment horizontal="center" vertical="center" wrapText="1"/>
    </xf>
    <xf numFmtId="1" fontId="8" fillId="4" borderId="974" xfId="0" applyNumberFormat="1" applyFont="1" applyFill="1" applyBorder="1" applyAlignment="1">
      <alignment horizontal="center" vertical="center" wrapText="1"/>
    </xf>
    <xf numFmtId="1" fontId="8" fillId="4" borderId="988" xfId="0" applyNumberFormat="1" applyFont="1" applyFill="1" applyBorder="1" applyAlignment="1">
      <alignment horizontal="center" vertical="center" wrapText="1"/>
    </xf>
    <xf numFmtId="1" fontId="8" fillId="0" borderId="989" xfId="0" applyNumberFormat="1" applyFont="1" applyBorder="1" applyAlignment="1">
      <alignment horizontal="center" vertical="center" wrapText="1"/>
    </xf>
    <xf numFmtId="1" fontId="8" fillId="0" borderId="954" xfId="0" applyNumberFormat="1" applyFont="1" applyBorder="1" applyAlignment="1">
      <alignment horizontal="center" vertical="center" wrapText="1"/>
    </xf>
    <xf numFmtId="1" fontId="8" fillId="0" borderId="953" xfId="0" applyNumberFormat="1" applyFont="1" applyBorder="1" applyAlignment="1">
      <alignment horizontal="center" vertical="center" wrapText="1"/>
    </xf>
    <xf numFmtId="1" fontId="8" fillId="5" borderId="954" xfId="0" applyNumberFormat="1" applyFont="1" applyFill="1" applyBorder="1" applyAlignment="1">
      <alignment horizontal="center" vertical="center" wrapText="1"/>
    </xf>
    <xf numFmtId="1" fontId="8" fillId="4" borderId="990" xfId="0" applyNumberFormat="1" applyFont="1" applyFill="1" applyBorder="1" applyAlignment="1">
      <alignment horizontal="center" vertical="center" wrapText="1"/>
    </xf>
    <xf numFmtId="1" fontId="8" fillId="0" borderId="969" xfId="0" applyNumberFormat="1" applyFont="1" applyBorder="1" applyAlignment="1">
      <alignment horizontal="left" wrapText="1"/>
    </xf>
    <xf numFmtId="1" fontId="8" fillId="0" borderId="971" xfId="0" applyNumberFormat="1" applyFont="1" applyBorder="1" applyAlignment="1">
      <alignment horizontal="left" wrapText="1"/>
    </xf>
    <xf numFmtId="1" fontId="8" fillId="4" borderId="956" xfId="0" applyNumberFormat="1" applyFont="1" applyFill="1" applyBorder="1" applyAlignment="1">
      <alignment horizontal="right" vertical="center" wrapText="1"/>
    </xf>
    <xf numFmtId="1" fontId="8" fillId="6" borderId="956" xfId="0" applyNumberFormat="1" applyFont="1" applyFill="1" applyBorder="1" applyAlignment="1" applyProtection="1">
      <alignment wrapText="1"/>
      <protection locked="0"/>
    </xf>
    <xf numFmtId="1" fontId="8" fillId="6" borderId="971" xfId="0" applyNumberFormat="1" applyFont="1" applyFill="1" applyBorder="1" applyAlignment="1" applyProtection="1">
      <alignment wrapText="1"/>
      <protection locked="0"/>
    </xf>
    <xf numFmtId="1" fontId="8" fillId="6" borderId="984" xfId="0" applyNumberFormat="1" applyFont="1" applyFill="1" applyBorder="1" applyAlignment="1" applyProtection="1">
      <alignment wrapText="1"/>
      <protection locked="0"/>
    </xf>
    <xf numFmtId="1" fontId="8" fillId="6" borderId="973" xfId="0" applyNumberFormat="1" applyFont="1" applyFill="1" applyBorder="1" applyAlignment="1" applyProtection="1">
      <alignment wrapText="1"/>
      <protection locked="0"/>
    </xf>
    <xf numFmtId="1" fontId="8" fillId="11" borderId="991" xfId="0" applyNumberFormat="1" applyFont="1" applyFill="1" applyBorder="1" applyAlignment="1">
      <alignment wrapText="1"/>
    </xf>
    <xf numFmtId="1" fontId="8" fillId="11" borderId="992" xfId="0" applyNumberFormat="1" applyFont="1" applyFill="1" applyBorder="1" applyAlignment="1">
      <alignment wrapText="1"/>
    </xf>
    <xf numFmtId="1" fontId="8" fillId="11" borderId="993" xfId="0" applyNumberFormat="1" applyFont="1" applyFill="1" applyBorder="1" applyAlignment="1">
      <alignment wrapText="1"/>
    </xf>
    <xf numFmtId="1" fontId="8" fillId="0" borderId="994" xfId="0" applyNumberFormat="1" applyFont="1" applyBorder="1" applyAlignment="1">
      <alignment horizontal="left" vertical="center" wrapText="1"/>
    </xf>
    <xf numFmtId="1" fontId="8" fillId="0" borderId="995" xfId="0" applyNumberFormat="1" applyFont="1" applyBorder="1" applyAlignment="1">
      <alignment horizontal="left" wrapText="1"/>
    </xf>
    <xf numFmtId="1" fontId="8" fillId="4" borderId="996" xfId="0" applyNumberFormat="1" applyFont="1" applyFill="1" applyBorder="1" applyAlignment="1">
      <alignment horizontal="right" vertical="center" wrapText="1"/>
    </xf>
    <xf numFmtId="1" fontId="8" fillId="4" borderId="997" xfId="0" applyNumberFormat="1" applyFont="1" applyFill="1" applyBorder="1" applyAlignment="1">
      <alignment horizontal="right" vertical="center" wrapText="1"/>
    </xf>
    <xf numFmtId="1" fontId="8" fillId="6" borderId="996" xfId="0" applyNumberFormat="1" applyFont="1" applyFill="1" applyBorder="1" applyAlignment="1" applyProtection="1">
      <alignment wrapText="1"/>
      <protection locked="0"/>
    </xf>
    <xf numFmtId="1" fontId="8" fillId="6" borderId="998" xfId="0" applyNumberFormat="1" applyFont="1" applyFill="1" applyBorder="1" applyAlignment="1" applyProtection="1">
      <alignment wrapText="1"/>
      <protection locked="0"/>
    </xf>
    <xf numFmtId="1" fontId="8" fillId="6" borderId="999" xfId="0" applyNumberFormat="1" applyFont="1" applyFill="1" applyBorder="1" applyAlignment="1" applyProtection="1">
      <alignment wrapText="1"/>
      <protection locked="0"/>
    </xf>
    <xf numFmtId="1" fontId="8" fillId="6" borderId="1000" xfId="0" applyNumberFormat="1" applyFont="1" applyFill="1" applyBorder="1" applyAlignment="1" applyProtection="1">
      <alignment wrapText="1"/>
      <protection locked="0"/>
    </xf>
    <xf numFmtId="1" fontId="8" fillId="6" borderId="1001" xfId="0" applyNumberFormat="1" applyFont="1" applyFill="1" applyBorder="1" applyAlignment="1" applyProtection="1">
      <alignment wrapText="1"/>
      <protection locked="0"/>
    </xf>
    <xf numFmtId="1" fontId="8" fillId="6" borderId="997" xfId="0" applyNumberFormat="1" applyFont="1" applyFill="1" applyBorder="1" applyAlignment="1" applyProtection="1">
      <alignment wrapText="1"/>
      <protection locked="0"/>
    </xf>
    <xf numFmtId="1" fontId="8" fillId="4" borderId="1002" xfId="0" applyNumberFormat="1" applyFont="1" applyFill="1" applyBorder="1" applyAlignment="1">
      <alignment horizontal="left" vertical="center" wrapText="1"/>
    </xf>
    <xf numFmtId="1" fontId="8" fillId="4" borderId="991" xfId="0" applyNumberFormat="1" applyFont="1" applyFill="1" applyBorder="1" applyAlignment="1">
      <alignment horizontal="right" wrapText="1"/>
    </xf>
    <xf numFmtId="1" fontId="8" fillId="0" borderId="1003" xfId="0" applyNumberFormat="1" applyFont="1" applyBorder="1" applyAlignment="1">
      <alignment horizontal="right" wrapText="1"/>
    </xf>
    <xf numFmtId="1" fontId="8" fillId="0" borderId="1004" xfId="0" applyNumberFormat="1" applyFont="1" applyBorder="1" applyAlignment="1">
      <alignment horizontal="right" wrapText="1"/>
    </xf>
    <xf numFmtId="1" fontId="8" fillId="6" borderId="991" xfId="0" applyNumberFormat="1" applyFont="1" applyFill="1" applyBorder="1" applyAlignment="1" applyProtection="1">
      <alignment wrapText="1"/>
      <protection locked="0"/>
    </xf>
    <xf numFmtId="1" fontId="8" fillId="6" borderId="992" xfId="0" applyNumberFormat="1" applyFont="1" applyFill="1" applyBorder="1" applyAlignment="1" applyProtection="1">
      <alignment wrapText="1"/>
      <protection locked="0"/>
    </xf>
    <xf numFmtId="1" fontId="8" fillId="6" borderId="1004" xfId="0" applyNumberFormat="1" applyFont="1" applyFill="1" applyBorder="1" applyAlignment="1" applyProtection="1">
      <alignment wrapText="1"/>
      <protection locked="0"/>
    </xf>
    <xf numFmtId="1" fontId="8" fillId="6" borderId="1005" xfId="0" applyNumberFormat="1" applyFont="1" applyFill="1" applyBorder="1" applyAlignment="1" applyProtection="1">
      <alignment wrapText="1"/>
      <protection locked="0"/>
    </xf>
    <xf numFmtId="1" fontId="8" fillId="6" borderId="1006" xfId="0" applyNumberFormat="1" applyFont="1" applyFill="1" applyBorder="1" applyAlignment="1" applyProtection="1">
      <alignment wrapText="1"/>
      <protection locked="0"/>
    </xf>
    <xf numFmtId="1" fontId="8" fillId="6" borderId="1007" xfId="0" applyNumberFormat="1" applyFont="1" applyFill="1" applyBorder="1" applyAlignment="1" applyProtection="1">
      <alignment wrapText="1"/>
      <protection locked="0"/>
    </xf>
    <xf numFmtId="1" fontId="8" fillId="6" borderId="1003" xfId="0" applyNumberFormat="1" applyFont="1" applyFill="1" applyBorder="1" applyAlignment="1" applyProtection="1">
      <alignment wrapText="1"/>
      <protection locked="0"/>
    </xf>
    <xf numFmtId="1" fontId="8" fillId="4" borderId="1008" xfId="0" applyNumberFormat="1" applyFont="1" applyFill="1" applyBorder="1" applyAlignment="1">
      <alignment horizontal="left" vertical="center" wrapText="1"/>
    </xf>
    <xf numFmtId="1" fontId="8" fillId="4" borderId="1005" xfId="0" applyNumberFormat="1" applyFont="1" applyFill="1" applyBorder="1" applyAlignment="1">
      <alignment horizontal="left" vertical="center" wrapText="1"/>
    </xf>
    <xf numFmtId="1" fontId="8" fillId="5" borderId="994" xfId="0" applyNumberFormat="1" applyFont="1" applyFill="1" applyBorder="1" applyAlignment="1">
      <alignment horizontal="left" vertical="center" wrapText="1"/>
    </xf>
    <xf numFmtId="1" fontId="8" fillId="4" borderId="996" xfId="0" applyNumberFormat="1" applyFont="1" applyFill="1" applyBorder="1" applyAlignment="1">
      <alignment horizontal="right" wrapText="1"/>
    </xf>
    <xf numFmtId="1" fontId="8" fillId="0" borderId="997" xfId="0" applyNumberFormat="1" applyFont="1" applyBorder="1" applyAlignment="1">
      <alignment horizontal="right" wrapText="1"/>
    </xf>
    <xf numFmtId="1" fontId="8" fillId="0" borderId="999" xfId="0" applyNumberFormat="1" applyFont="1" applyBorder="1" applyAlignment="1">
      <alignment horizontal="right" wrapText="1"/>
    </xf>
    <xf numFmtId="1" fontId="8" fillId="9" borderId="996" xfId="0" applyNumberFormat="1" applyFont="1" applyFill="1" applyBorder="1"/>
    <xf numFmtId="1" fontId="8" fillId="11" borderId="996" xfId="0" applyNumberFormat="1" applyFont="1" applyFill="1" applyBorder="1" applyAlignment="1">
      <alignment wrapText="1"/>
    </xf>
    <xf numFmtId="1" fontId="8" fillId="11" borderId="998" xfId="0" applyNumberFormat="1" applyFont="1" applyFill="1" applyBorder="1" applyAlignment="1">
      <alignment wrapText="1"/>
    </xf>
    <xf numFmtId="1" fontId="8" fillId="0" borderId="952" xfId="0" applyNumberFormat="1" applyFont="1" applyBorder="1" applyAlignment="1">
      <alignment horizontal="right" wrapText="1"/>
    </xf>
    <xf numFmtId="1" fontId="8" fillId="11" borderId="1004" xfId="0" applyNumberFormat="1" applyFont="1" applyFill="1" applyBorder="1" applyAlignment="1">
      <alignment wrapText="1"/>
    </xf>
    <xf numFmtId="1" fontId="8" fillId="9" borderId="973" xfId="0" applyNumberFormat="1" applyFont="1" applyFill="1" applyBorder="1" applyAlignment="1">
      <alignment wrapText="1"/>
    </xf>
    <xf numFmtId="1" fontId="8" fillId="9" borderId="1007" xfId="0" applyNumberFormat="1" applyFont="1" applyFill="1" applyBorder="1" applyAlignment="1">
      <alignment wrapText="1"/>
    </xf>
    <xf numFmtId="1" fontId="8" fillId="11" borderId="1001" xfId="0" applyNumberFormat="1" applyFont="1" applyFill="1" applyBorder="1" applyAlignment="1">
      <alignment wrapText="1"/>
    </xf>
    <xf numFmtId="1" fontId="8" fillId="9" borderId="984" xfId="0" applyNumberFormat="1" applyFont="1" applyFill="1" applyBorder="1" applyAlignment="1">
      <alignment wrapText="1"/>
    </xf>
    <xf numFmtId="1" fontId="8" fillId="9" borderId="1006" xfId="0" applyNumberFormat="1" applyFont="1" applyFill="1" applyBorder="1" applyAlignment="1">
      <alignment wrapText="1"/>
    </xf>
    <xf numFmtId="1" fontId="8" fillId="11" borderId="1000" xfId="0" applyNumberFormat="1" applyFont="1" applyFill="1" applyBorder="1" applyAlignment="1">
      <alignment wrapText="1"/>
    </xf>
    <xf numFmtId="1" fontId="8" fillId="11" borderId="984" xfId="0" applyNumberFormat="1" applyFont="1" applyFill="1" applyBorder="1" applyAlignment="1">
      <alignment wrapText="1"/>
    </xf>
    <xf numFmtId="1" fontId="8" fillId="11" borderId="973" xfId="0" applyNumberFormat="1" applyFont="1" applyFill="1" applyBorder="1" applyAlignment="1">
      <alignment wrapText="1"/>
    </xf>
    <xf numFmtId="1" fontId="8" fillId="11" borderId="1006" xfId="0" applyNumberFormat="1" applyFont="1" applyFill="1" applyBorder="1" applyAlignment="1">
      <alignment wrapText="1"/>
    </xf>
    <xf numFmtId="1" fontId="8" fillId="11" borderId="1007" xfId="0" applyNumberFormat="1" applyFont="1" applyFill="1" applyBorder="1" applyAlignment="1">
      <alignment wrapText="1"/>
    </xf>
    <xf numFmtId="1" fontId="8" fillId="0" borderId="990" xfId="0" applyNumberFormat="1" applyFont="1" applyBorder="1" applyAlignment="1">
      <alignment horizontal="right" wrapText="1"/>
    </xf>
    <xf numFmtId="1" fontId="8" fillId="11" borderId="989" xfId="0" applyNumberFormat="1" applyFont="1" applyFill="1" applyBorder="1" applyAlignment="1">
      <alignment wrapText="1"/>
    </xf>
    <xf numFmtId="1" fontId="8" fillId="11" borderId="1009" xfId="0" applyNumberFormat="1" applyFont="1" applyFill="1" applyBorder="1" applyAlignment="1">
      <alignment wrapText="1"/>
    </xf>
    <xf numFmtId="1" fontId="8" fillId="6" borderId="990" xfId="0" applyNumberFormat="1" applyFont="1" applyFill="1" applyBorder="1" applyAlignment="1" applyProtection="1">
      <alignment wrapText="1"/>
      <protection locked="0"/>
    </xf>
    <xf numFmtId="1" fontId="8" fillId="6" borderId="954" xfId="0" applyNumberFormat="1" applyFont="1" applyFill="1" applyBorder="1" applyAlignment="1" applyProtection="1">
      <alignment wrapText="1"/>
      <protection locked="0"/>
    </xf>
    <xf numFmtId="1" fontId="8" fillId="9" borderId="956" xfId="0" applyNumberFormat="1" applyFont="1" applyFill="1" applyBorder="1" applyAlignment="1">
      <alignment wrapText="1"/>
    </xf>
    <xf numFmtId="1" fontId="8" fillId="9" borderId="952" xfId="0" applyNumberFormat="1" applyFont="1" applyFill="1" applyBorder="1" applyAlignment="1">
      <alignment wrapText="1"/>
    </xf>
    <xf numFmtId="1" fontId="8" fillId="11" borderId="956" xfId="0" applyNumberFormat="1" applyFont="1" applyFill="1" applyBorder="1" applyAlignment="1">
      <alignment wrapText="1"/>
    </xf>
    <xf numFmtId="1" fontId="8" fillId="11" borderId="952" xfId="0" applyNumberFormat="1" applyFont="1" applyFill="1" applyBorder="1" applyAlignment="1">
      <alignment wrapText="1"/>
    </xf>
    <xf numFmtId="1" fontId="8" fillId="0" borderId="957" xfId="2" applyNumberFormat="1" applyFont="1" applyFill="1" applyBorder="1" applyAlignment="1">
      <alignment horizontal="right" wrapText="1"/>
    </xf>
    <xf numFmtId="1" fontId="8" fillId="0" borderId="1010" xfId="2" applyNumberFormat="1" applyFont="1" applyFill="1" applyBorder="1" applyAlignment="1">
      <alignment horizontal="right" wrapText="1"/>
    </xf>
    <xf numFmtId="1" fontId="8" fillId="9" borderId="991" xfId="0" applyNumberFormat="1" applyFont="1" applyFill="1" applyBorder="1" applyAlignment="1">
      <alignment wrapText="1"/>
    </xf>
    <xf numFmtId="1" fontId="8" fillId="9" borderId="992" xfId="0" applyNumberFormat="1" applyFont="1" applyFill="1" applyBorder="1" applyAlignment="1">
      <alignment wrapText="1"/>
    </xf>
    <xf numFmtId="1" fontId="8" fillId="9" borderId="1004" xfId="0" applyNumberFormat="1" applyFont="1" applyFill="1" applyBorder="1" applyAlignment="1">
      <alignment wrapText="1"/>
    </xf>
    <xf numFmtId="1" fontId="8" fillId="0" borderId="1011" xfId="2" applyNumberFormat="1" applyFont="1" applyFill="1" applyBorder="1" applyAlignment="1">
      <alignment horizontal="right" wrapText="1"/>
    </xf>
    <xf numFmtId="1" fontId="8" fillId="0" borderId="1012" xfId="2" applyNumberFormat="1" applyFont="1" applyFill="1" applyBorder="1" applyAlignment="1">
      <alignment horizontal="right" wrapText="1"/>
    </xf>
    <xf numFmtId="1" fontId="8" fillId="9" borderId="996" xfId="0" applyNumberFormat="1" applyFont="1" applyFill="1" applyBorder="1" applyAlignment="1">
      <alignment wrapText="1"/>
    </xf>
    <xf numFmtId="1" fontId="8" fillId="9" borderId="998" xfId="0" applyNumberFormat="1" applyFont="1" applyFill="1" applyBorder="1" applyAlignment="1">
      <alignment wrapText="1"/>
    </xf>
    <xf numFmtId="1" fontId="8" fillId="9" borderId="999" xfId="0" applyNumberFormat="1" applyFont="1" applyFill="1" applyBorder="1" applyAlignment="1">
      <alignment wrapText="1"/>
    </xf>
    <xf numFmtId="1" fontId="8" fillId="0" borderId="1013" xfId="0" applyNumberFormat="1" applyFont="1" applyBorder="1" applyAlignment="1">
      <alignment horizontal="left" vertical="center" wrapText="1"/>
    </xf>
    <xf numFmtId="1" fontId="8" fillId="0" borderId="1014" xfId="2" applyNumberFormat="1" applyFont="1" applyFill="1" applyBorder="1" applyAlignment="1">
      <alignment horizontal="right" wrapText="1"/>
    </xf>
    <xf numFmtId="1" fontId="8" fillId="0" borderId="1015" xfId="2" applyNumberFormat="1" applyFont="1" applyFill="1" applyBorder="1" applyAlignment="1">
      <alignment horizontal="right" wrapText="1"/>
    </xf>
    <xf numFmtId="1" fontId="8" fillId="0" borderId="1016" xfId="0" applyNumberFormat="1" applyFont="1" applyBorder="1" applyAlignment="1">
      <alignment horizontal="left" vertical="center" wrapText="1"/>
    </xf>
    <xf numFmtId="1" fontId="8" fillId="5" borderId="1013" xfId="0" applyNumberFormat="1" applyFont="1" applyFill="1" applyBorder="1" applyAlignment="1">
      <alignment horizontal="left" vertical="center" wrapText="1"/>
    </xf>
    <xf numFmtId="1" fontId="8" fillId="0" borderId="958" xfId="2" applyNumberFormat="1" applyFont="1" applyFill="1" applyBorder="1" applyAlignment="1">
      <alignment horizontal="right" wrapText="1"/>
    </xf>
    <xf numFmtId="1" fontId="8" fillId="0" borderId="1017" xfId="2" applyNumberFormat="1" applyFont="1" applyFill="1" applyBorder="1" applyAlignment="1">
      <alignment horizontal="right" wrapText="1"/>
    </xf>
    <xf numFmtId="1" fontId="8" fillId="4" borderId="1018" xfId="0" applyNumberFormat="1" applyFont="1" applyFill="1" applyBorder="1" applyAlignment="1">
      <alignment horizontal="right" wrapText="1"/>
    </xf>
    <xf numFmtId="1" fontId="8" fillId="11" borderId="1018" xfId="0" applyNumberFormat="1" applyFont="1" applyFill="1" applyBorder="1" applyAlignment="1">
      <alignment wrapText="1"/>
    </xf>
    <xf numFmtId="1" fontId="8" fillId="11" borderId="1019" xfId="0" applyNumberFormat="1" applyFont="1" applyFill="1" applyBorder="1" applyAlignment="1">
      <alignment wrapText="1"/>
    </xf>
    <xf numFmtId="1" fontId="8" fillId="6" borderId="1020" xfId="0" applyNumberFormat="1" applyFont="1" applyFill="1" applyBorder="1" applyAlignment="1" applyProtection="1">
      <alignment wrapText="1"/>
      <protection locked="0"/>
    </xf>
    <xf numFmtId="1" fontId="8" fillId="4" borderId="1021" xfId="0" applyNumberFormat="1" applyFont="1" applyFill="1" applyBorder="1" applyAlignment="1">
      <alignment horizontal="left" vertical="center" wrapText="1"/>
    </xf>
    <xf numFmtId="1" fontId="8" fillId="0" borderId="1022" xfId="0" applyNumberFormat="1" applyFont="1" applyBorder="1" applyAlignment="1">
      <alignment horizontal="right" wrapText="1"/>
    </xf>
    <xf numFmtId="1" fontId="8" fillId="0" borderId="1023" xfId="3" applyNumberFormat="1" applyFont="1" applyFill="1" applyBorder="1" applyAlignment="1">
      <alignment horizontal="right" wrapText="1"/>
    </xf>
    <xf numFmtId="1" fontId="8" fillId="0" borderId="1024" xfId="3" applyNumberFormat="1" applyFont="1" applyFill="1" applyBorder="1" applyAlignment="1">
      <alignment horizontal="right" wrapText="1"/>
    </xf>
    <xf numFmtId="1" fontId="8" fillId="3" borderId="1025" xfId="3" applyNumberFormat="1" applyFont="1" applyBorder="1" applyAlignment="1" applyProtection="1">
      <alignment wrapText="1"/>
      <protection locked="0"/>
    </xf>
    <xf numFmtId="1" fontId="8" fillId="3" borderId="1026" xfId="3" applyNumberFormat="1" applyFont="1" applyBorder="1" applyAlignment="1" applyProtection="1">
      <alignment wrapText="1"/>
      <protection locked="0"/>
    </xf>
    <xf numFmtId="1" fontId="8" fillId="3" borderId="1027" xfId="3" applyNumberFormat="1" applyFont="1" applyBorder="1" applyAlignment="1" applyProtection="1">
      <alignment wrapText="1"/>
      <protection locked="0"/>
    </xf>
    <xf numFmtId="1" fontId="8" fillId="3" borderId="1024" xfId="3" applyNumberFormat="1" applyFont="1" applyBorder="1" applyAlignment="1" applyProtection="1">
      <alignment wrapText="1"/>
      <protection locked="0"/>
    </xf>
    <xf numFmtId="1" fontId="8" fillId="3" borderId="1028" xfId="3" applyNumberFormat="1" applyFont="1" applyBorder="1" applyAlignment="1" applyProtection="1">
      <alignment wrapText="1"/>
      <protection locked="0"/>
    </xf>
    <xf numFmtId="1" fontId="8" fillId="3" borderId="1029" xfId="3" applyNumberFormat="1" applyFont="1" applyBorder="1" applyAlignment="1" applyProtection="1">
      <alignment wrapText="1"/>
      <protection locked="0"/>
    </xf>
    <xf numFmtId="1" fontId="8" fillId="3" borderId="1030" xfId="3" applyNumberFormat="1" applyFont="1" applyBorder="1" applyAlignment="1" applyProtection="1">
      <alignment wrapText="1"/>
      <protection locked="0"/>
    </xf>
    <xf numFmtId="1" fontId="8" fillId="0" borderId="991" xfId="0" applyNumberFormat="1" applyFont="1" applyBorder="1" applyAlignment="1">
      <alignment horizontal="right" wrapText="1"/>
    </xf>
    <xf numFmtId="1" fontId="8" fillId="0" borderId="996" xfId="0" applyNumberFormat="1" applyFont="1" applyBorder="1" applyAlignment="1">
      <alignment horizontal="right" wrapText="1"/>
    </xf>
    <xf numFmtId="1" fontId="8" fillId="4" borderId="992" xfId="0" applyNumberFormat="1" applyFont="1" applyFill="1" applyBorder="1" applyAlignment="1">
      <alignment horizontal="right" wrapText="1"/>
    </xf>
    <xf numFmtId="1" fontId="8" fillId="4" borderId="1031" xfId="0" applyNumberFormat="1" applyFont="1" applyFill="1" applyBorder="1" applyAlignment="1">
      <alignment horizontal="right" wrapText="1"/>
    </xf>
    <xf numFmtId="1" fontId="8" fillId="4" borderId="1004" xfId="0" applyNumberFormat="1" applyFont="1" applyFill="1" applyBorder="1" applyAlignment="1">
      <alignment horizontal="right" wrapText="1"/>
    </xf>
    <xf numFmtId="1" fontId="8" fillId="4" borderId="1007" xfId="0" applyNumberFormat="1" applyFont="1" applyFill="1" applyBorder="1" applyAlignment="1">
      <alignment horizontal="right" wrapText="1"/>
    </xf>
    <xf numFmtId="1" fontId="8" fillId="11" borderId="991" xfId="0" applyNumberFormat="1" applyFont="1" applyFill="1" applyBorder="1" applyAlignment="1">
      <alignment horizontal="right" wrapText="1"/>
    </xf>
    <xf numFmtId="1" fontId="8" fillId="11" borderId="992" xfId="0" applyNumberFormat="1" applyFont="1" applyFill="1" applyBorder="1" applyAlignment="1">
      <alignment horizontal="right" wrapText="1"/>
    </xf>
    <xf numFmtId="1" fontId="8" fillId="4" borderId="997" xfId="0" applyNumberFormat="1" applyFont="1" applyFill="1" applyBorder="1" applyAlignment="1">
      <alignment horizontal="right" wrapText="1"/>
    </xf>
    <xf numFmtId="1" fontId="8" fillId="4" borderId="998" xfId="0" applyNumberFormat="1" applyFont="1" applyFill="1" applyBorder="1" applyAlignment="1">
      <alignment horizontal="right" wrapText="1"/>
    </xf>
    <xf numFmtId="1" fontId="8" fillId="4" borderId="1032" xfId="0" applyNumberFormat="1" applyFont="1" applyFill="1" applyBorder="1" applyAlignment="1">
      <alignment horizontal="right" wrapText="1"/>
    </xf>
    <xf numFmtId="1" fontId="8" fillId="4" borderId="999" xfId="0" applyNumberFormat="1" applyFont="1" applyFill="1" applyBorder="1" applyAlignment="1">
      <alignment horizontal="right" wrapText="1"/>
    </xf>
    <xf numFmtId="1" fontId="8" fillId="4" borderId="1001" xfId="0" applyNumberFormat="1" applyFont="1" applyFill="1" applyBorder="1" applyAlignment="1">
      <alignment horizontal="right" wrapText="1"/>
    </xf>
    <xf numFmtId="1" fontId="8" fillId="11" borderId="996" xfId="0" applyNumberFormat="1" applyFont="1" applyFill="1" applyBorder="1" applyAlignment="1">
      <alignment horizontal="right" wrapText="1"/>
    </xf>
    <xf numFmtId="1" fontId="8" fillId="11" borderId="998" xfId="0" applyNumberFormat="1" applyFont="1" applyFill="1" applyBorder="1" applyAlignment="1">
      <alignment horizontal="right" wrapText="1"/>
    </xf>
    <xf numFmtId="1" fontId="8" fillId="0" borderId="1033" xfId="0" applyNumberFormat="1" applyFont="1" applyBorder="1" applyAlignment="1">
      <alignment horizontal="center" vertical="center" wrapText="1"/>
    </xf>
    <xf numFmtId="1" fontId="8" fillId="0" borderId="1034" xfId="0" applyNumberFormat="1" applyFont="1" applyBorder="1" applyAlignment="1">
      <alignment horizontal="center" vertical="center" wrapText="1"/>
    </xf>
    <xf numFmtId="1" fontId="8" fillId="0" borderId="1035" xfId="0" applyNumberFormat="1" applyFont="1" applyBorder="1" applyAlignment="1">
      <alignment horizontal="center" vertical="center" wrapText="1"/>
    </xf>
    <xf numFmtId="1" fontId="8" fillId="0" borderId="1036" xfId="0" applyNumberFormat="1" applyFont="1" applyBorder="1" applyAlignment="1">
      <alignment horizontal="center" vertical="center" wrapText="1"/>
    </xf>
    <xf numFmtId="1" fontId="8" fillId="0" borderId="1013" xfId="0" applyNumberFormat="1" applyFont="1" applyBorder="1" applyAlignment="1">
      <alignment horizontal="center" vertical="center" wrapText="1"/>
    </xf>
    <xf numFmtId="1" fontId="8" fillId="4" borderId="1034" xfId="0" applyNumberFormat="1" applyFont="1" applyFill="1" applyBorder="1" applyAlignment="1">
      <alignment horizontal="center" vertical="center"/>
    </xf>
    <xf numFmtId="1" fontId="8" fillId="4" borderId="1037" xfId="0" applyNumberFormat="1" applyFont="1" applyFill="1" applyBorder="1" applyAlignment="1">
      <alignment horizontal="center" vertical="center"/>
    </xf>
    <xf numFmtId="1" fontId="8" fillId="0" borderId="1037" xfId="0" applyNumberFormat="1" applyFont="1" applyBorder="1" applyAlignment="1">
      <alignment horizontal="center" vertical="center" wrapText="1"/>
    </xf>
    <xf numFmtId="1" fontId="8" fillId="0" borderId="1037" xfId="0" applyNumberFormat="1" applyFont="1" applyBorder="1" applyAlignment="1">
      <alignment horizontal="center" vertical="center"/>
    </xf>
    <xf numFmtId="1" fontId="8" fillId="0" borderId="1038" xfId="0" applyNumberFormat="1" applyFont="1" applyBorder="1" applyAlignment="1">
      <alignment horizontal="center" vertical="center"/>
    </xf>
    <xf numFmtId="1" fontId="8" fillId="0" borderId="1039" xfId="0" applyNumberFormat="1" applyFont="1" applyBorder="1" applyAlignment="1">
      <alignment horizontal="center" vertical="center" wrapText="1"/>
    </xf>
    <xf numFmtId="1" fontId="8" fillId="0" borderId="1037" xfId="0" applyNumberFormat="1" applyFont="1" applyBorder="1" applyAlignment="1">
      <alignment horizontal="center" vertical="center" wrapText="1"/>
    </xf>
    <xf numFmtId="1" fontId="8" fillId="0" borderId="1038" xfId="0" applyNumberFormat="1" applyFont="1" applyBorder="1" applyAlignment="1">
      <alignment horizontal="center" vertical="center" wrapText="1"/>
    </xf>
    <xf numFmtId="1" fontId="8" fillId="0" borderId="1040" xfId="0" applyNumberFormat="1" applyFont="1" applyBorder="1" applyAlignment="1">
      <alignment horizontal="center" vertical="center" wrapText="1"/>
    </xf>
    <xf numFmtId="1" fontId="8" fillId="0" borderId="1041" xfId="0" applyNumberFormat="1" applyFont="1" applyBorder="1" applyAlignment="1">
      <alignment horizontal="left" vertical="center" wrapText="1"/>
    </xf>
    <xf numFmtId="1" fontId="8" fillId="0" borderId="1042" xfId="0" applyNumberFormat="1" applyFont="1" applyBorder="1" applyAlignment="1">
      <alignment horizontal="left" vertical="center" wrapText="1"/>
    </xf>
    <xf numFmtId="1" fontId="8" fillId="0" borderId="1043" xfId="0" applyNumberFormat="1" applyFont="1" applyBorder="1" applyAlignment="1">
      <alignment horizontal="left" vertical="center" wrapText="1"/>
    </xf>
    <xf numFmtId="1" fontId="8" fillId="0" borderId="1043" xfId="0" applyNumberFormat="1" applyFont="1" applyBorder="1"/>
    <xf numFmtId="1" fontId="8" fillId="0" borderId="1021" xfId="0" applyNumberFormat="1" applyFont="1" applyBorder="1"/>
    <xf numFmtId="1" fontId="8" fillId="6" borderId="1020" xfId="0" applyNumberFormat="1" applyFont="1" applyFill="1" applyBorder="1" applyProtection="1">
      <protection locked="0"/>
    </xf>
    <xf numFmtId="1" fontId="8" fillId="0" borderId="1008" xfId="0" applyNumberFormat="1" applyFont="1" applyBorder="1" applyAlignment="1">
      <alignment horizontal="left" vertical="center" wrapText="1"/>
    </xf>
    <xf numFmtId="1" fontId="8" fillId="0" borderId="993" xfId="0" applyNumberFormat="1" applyFont="1" applyBorder="1" applyAlignment="1">
      <alignment horizontal="left" vertical="center" wrapText="1"/>
    </xf>
    <xf numFmtId="1" fontId="8" fillId="0" borderId="1005" xfId="0" applyNumberFormat="1" applyFont="1" applyBorder="1" applyAlignment="1">
      <alignment horizontal="left" vertical="center" wrapText="1"/>
    </xf>
    <xf numFmtId="1" fontId="8" fillId="0" borderId="1005" xfId="0" applyNumberFormat="1" applyFont="1" applyBorder="1"/>
    <xf numFmtId="1" fontId="8" fillId="0" borderId="1002" xfId="0" applyNumberFormat="1" applyFont="1" applyBorder="1"/>
    <xf numFmtId="1" fontId="8" fillId="6" borderId="1004" xfId="0" applyNumberFormat="1" applyFont="1" applyFill="1" applyBorder="1" applyProtection="1">
      <protection locked="0"/>
    </xf>
    <xf numFmtId="1" fontId="8" fillId="6" borderId="992" xfId="0" applyNumberFormat="1" applyFont="1" applyFill="1" applyBorder="1" applyProtection="1">
      <protection locked="0"/>
    </xf>
    <xf numFmtId="1" fontId="8" fillId="6" borderId="1044" xfId="0" applyNumberFormat="1" applyFont="1" applyFill="1" applyBorder="1" applyProtection="1">
      <protection locked="0"/>
    </xf>
    <xf numFmtId="1" fontId="8" fillId="6" borderId="1045" xfId="0" applyNumberFormat="1" applyFont="1" applyFill="1" applyBorder="1" applyProtection="1">
      <protection locked="0"/>
    </xf>
    <xf numFmtId="1" fontId="8" fillId="6" borderId="1002" xfId="0" applyNumberFormat="1" applyFont="1" applyFill="1" applyBorder="1" applyProtection="1">
      <protection locked="0"/>
    </xf>
    <xf numFmtId="1" fontId="8" fillId="4" borderId="991" xfId="0" applyNumberFormat="1" applyFont="1" applyFill="1" applyBorder="1" applyAlignment="1">
      <alignment horizontal="left" vertical="center" wrapText="1"/>
    </xf>
    <xf numFmtId="1" fontId="8" fillId="4" borderId="1003" xfId="0" applyNumberFormat="1" applyFont="1" applyFill="1" applyBorder="1" applyAlignment="1">
      <alignment horizontal="left" vertical="center" wrapText="1"/>
    </xf>
    <xf numFmtId="1" fontId="8" fillId="4" borderId="992" xfId="0" applyNumberFormat="1" applyFont="1" applyFill="1" applyBorder="1" applyAlignment="1">
      <alignment horizontal="left" vertical="center" wrapText="1"/>
    </xf>
    <xf numFmtId="1" fontId="8" fillId="0" borderId="995" xfId="0" applyNumberFormat="1" applyFont="1" applyBorder="1" applyAlignment="1">
      <alignment horizontal="left"/>
    </xf>
    <xf numFmtId="1" fontId="8" fillId="0" borderId="994" xfId="0" applyNumberFormat="1" applyFont="1" applyBorder="1"/>
    <xf numFmtId="1" fontId="8" fillId="6" borderId="999" xfId="0" applyNumberFormat="1" applyFont="1" applyFill="1" applyBorder="1" applyProtection="1">
      <protection locked="0"/>
    </xf>
    <xf numFmtId="1" fontId="8" fillId="6" borderId="998" xfId="0" applyNumberFormat="1" applyFont="1" applyFill="1" applyBorder="1" applyProtection="1">
      <protection locked="0"/>
    </xf>
    <xf numFmtId="1" fontId="8" fillId="6" borderId="1046" xfId="0" applyNumberFormat="1" applyFont="1" applyFill="1" applyBorder="1" applyProtection="1">
      <protection locked="0"/>
    </xf>
    <xf numFmtId="1" fontId="8" fillId="6" borderId="1047" xfId="0" applyNumberFormat="1" applyFont="1" applyFill="1" applyBorder="1" applyProtection="1">
      <protection locked="0"/>
    </xf>
    <xf numFmtId="1" fontId="8" fillId="6" borderId="994" xfId="0" applyNumberFormat="1" applyFont="1" applyFill="1" applyBorder="1" applyProtection="1">
      <protection locked="0"/>
    </xf>
    <xf numFmtId="1" fontId="8" fillId="0" borderId="1037" xfId="0" applyNumberFormat="1" applyFont="1" applyBorder="1" applyAlignment="1" applyProtection="1">
      <alignment horizontal="center" vertical="center" wrapText="1"/>
      <protection hidden="1"/>
    </xf>
    <xf numFmtId="1" fontId="8" fillId="0" borderId="1048" xfId="0" applyNumberFormat="1" applyFont="1" applyBorder="1" applyAlignment="1" applyProtection="1">
      <alignment horizontal="center" vertical="center" wrapText="1"/>
      <protection hidden="1"/>
    </xf>
    <xf numFmtId="1" fontId="8" fillId="0" borderId="1041" xfId="0" applyNumberFormat="1" applyFont="1" applyBorder="1" applyAlignment="1" applyProtection="1">
      <alignment horizontal="left" vertical="center" wrapText="1"/>
      <protection hidden="1"/>
    </xf>
    <xf numFmtId="1" fontId="8" fillId="0" borderId="1043" xfId="0" applyNumberFormat="1" applyFont="1" applyBorder="1" applyAlignment="1" applyProtection="1">
      <alignment horizontal="left" vertical="center" wrapText="1"/>
      <protection hidden="1"/>
    </xf>
    <xf numFmtId="1" fontId="8" fillId="6" borderId="1021" xfId="0" applyNumberFormat="1" applyFont="1" applyFill="1" applyBorder="1" applyProtection="1">
      <protection locked="0"/>
    </xf>
    <xf numFmtId="1" fontId="8" fillId="0" borderId="1008" xfId="0" applyNumberFormat="1" applyFont="1" applyBorder="1" applyAlignment="1" applyProtection="1">
      <alignment horizontal="left" vertical="center" wrapText="1"/>
      <protection hidden="1"/>
    </xf>
    <xf numFmtId="1" fontId="8" fillId="0" borderId="1005" xfId="0" applyNumberFormat="1" applyFont="1" applyBorder="1" applyAlignment="1" applyProtection="1">
      <alignment horizontal="left" vertical="center" wrapText="1"/>
      <protection hidden="1"/>
    </xf>
    <xf numFmtId="1" fontId="8" fillId="0" borderId="993" xfId="0" applyNumberFormat="1" applyFont="1" applyBorder="1" applyAlignment="1">
      <alignment horizontal="left"/>
    </xf>
    <xf numFmtId="1" fontId="8" fillId="0" borderId="1005" xfId="0" applyNumberFormat="1" applyFont="1" applyBorder="1" applyAlignment="1">
      <alignment horizontal="left"/>
    </xf>
    <xf numFmtId="1" fontId="8" fillId="5" borderId="1008" xfId="0" applyNumberFormat="1" applyFont="1" applyFill="1" applyBorder="1" applyAlignment="1" applyProtection="1">
      <alignment horizontal="left" vertical="center" wrapText="1"/>
      <protection hidden="1"/>
    </xf>
    <xf numFmtId="1" fontId="8" fillId="5" borderId="1005" xfId="0" applyNumberFormat="1" applyFont="1" applyFill="1" applyBorder="1" applyAlignment="1" applyProtection="1">
      <alignment horizontal="left" vertical="center" wrapText="1"/>
      <protection hidden="1"/>
    </xf>
    <xf numFmtId="1" fontId="8" fillId="5" borderId="995" xfId="0" applyNumberFormat="1" applyFont="1" applyFill="1" applyBorder="1" applyAlignment="1" applyProtection="1">
      <alignment horizontal="left" vertical="center" wrapText="1"/>
      <protection hidden="1"/>
    </xf>
    <xf numFmtId="1" fontId="8" fillId="0" borderId="931" xfId="0" applyNumberFormat="1" applyFont="1" applyBorder="1" applyAlignment="1">
      <alignment horizontal="center" vertical="center" wrapText="1"/>
    </xf>
    <xf numFmtId="1" fontId="8" fillId="0" borderId="1007" xfId="0" applyNumberFormat="1" applyFont="1" applyBorder="1"/>
    <xf numFmtId="1" fontId="8" fillId="0" borderId="993" xfId="0" applyNumberFormat="1" applyFont="1" applyBorder="1"/>
    <xf numFmtId="1" fontId="8" fillId="0" borderId="1005" xfId="0" applyNumberFormat="1" applyFont="1" applyBorder="1"/>
    <xf numFmtId="1" fontId="8" fillId="0" borderId="991" xfId="0" applyNumberFormat="1" applyFont="1" applyBorder="1"/>
    <xf numFmtId="1" fontId="8" fillId="0" borderId="1004" xfId="0" applyNumberFormat="1" applyFont="1" applyBorder="1"/>
    <xf numFmtId="1" fontId="8" fillId="0" borderId="992" xfId="0" applyNumberFormat="1" applyFont="1" applyBorder="1"/>
    <xf numFmtId="1" fontId="8" fillId="6" borderId="991" xfId="0" applyNumberFormat="1" applyFont="1" applyFill="1" applyBorder="1" applyProtection="1">
      <protection locked="0"/>
    </xf>
    <xf numFmtId="1" fontId="8" fillId="6" borderId="1005" xfId="0" applyNumberFormat="1" applyFont="1" applyFill="1" applyBorder="1" applyProtection="1">
      <protection locked="0"/>
    </xf>
    <xf numFmtId="1" fontId="8" fillId="0" borderId="1001" xfId="0" applyNumberFormat="1" applyFont="1" applyBorder="1"/>
    <xf numFmtId="1" fontId="8" fillId="0" borderId="996" xfId="0" applyNumberFormat="1" applyFont="1" applyBorder="1"/>
    <xf numFmtId="1" fontId="8" fillId="0" borderId="999" xfId="0" applyNumberFormat="1" applyFont="1" applyBorder="1"/>
    <xf numFmtId="1" fontId="8" fillId="0" borderId="998" xfId="0" applyNumberFormat="1" applyFont="1" applyBorder="1"/>
    <xf numFmtId="1" fontId="8" fillId="6" borderId="996" xfId="0" applyNumberFormat="1" applyFont="1" applyFill="1" applyBorder="1" applyProtection="1">
      <protection locked="0"/>
    </xf>
    <xf numFmtId="1" fontId="8" fillId="0" borderId="991" xfId="0" applyNumberFormat="1" applyFont="1" applyBorder="1" applyAlignment="1">
      <alignment horizontal="left" vertical="center" wrapText="1"/>
    </xf>
    <xf numFmtId="1" fontId="8" fillId="0" borderId="1003" xfId="0" applyNumberFormat="1" applyFont="1" applyBorder="1" applyAlignment="1">
      <alignment horizontal="left" vertical="center" wrapText="1"/>
    </xf>
    <xf numFmtId="1" fontId="8" fillId="0" borderId="992" xfId="0" applyNumberFormat="1" applyFont="1" applyBorder="1" applyAlignment="1">
      <alignment horizontal="left" vertical="center" wrapText="1"/>
    </xf>
    <xf numFmtId="1" fontId="8" fillId="9" borderId="991" xfId="0" applyNumberFormat="1" applyFont="1" applyFill="1" applyBorder="1"/>
    <xf numFmtId="1" fontId="8" fillId="9" borderId="992" xfId="0" applyNumberFormat="1" applyFont="1" applyFill="1" applyBorder="1"/>
    <xf numFmtId="1" fontId="8" fillId="9" borderId="1005" xfId="0" applyNumberFormat="1" applyFont="1" applyFill="1" applyBorder="1"/>
    <xf numFmtId="1" fontId="8" fillId="6" borderId="1007" xfId="0" applyNumberFormat="1" applyFont="1" applyFill="1" applyBorder="1" applyProtection="1">
      <protection locked="0"/>
    </xf>
    <xf numFmtId="1" fontId="8" fillId="4" borderId="991" xfId="0" applyNumberFormat="1" applyFont="1" applyFill="1" applyBorder="1"/>
    <xf numFmtId="1" fontId="8" fillId="4" borderId="995" xfId="0" applyNumberFormat="1" applyFont="1" applyFill="1" applyBorder="1" applyAlignment="1">
      <alignment horizontal="left" vertical="center" wrapText="1"/>
    </xf>
    <xf numFmtId="1" fontId="8" fillId="6" borderId="1001" xfId="0" applyNumberFormat="1" applyFont="1" applyFill="1" applyBorder="1" applyProtection="1">
      <protection locked="0"/>
    </xf>
    <xf numFmtId="1" fontId="8" fillId="9" borderId="991" xfId="0" applyNumberFormat="1" applyFont="1" applyFill="1" applyBorder="1" applyAlignment="1">
      <alignment horizontal="right"/>
    </xf>
    <xf numFmtId="1" fontId="8" fillId="9" borderId="1005" xfId="0" applyNumberFormat="1" applyFont="1" applyFill="1" applyBorder="1" applyAlignment="1">
      <alignment horizontal="right"/>
    </xf>
    <xf numFmtId="1" fontId="8" fillId="9" borderId="992" xfId="0" applyNumberFormat="1" applyFont="1" applyFill="1" applyBorder="1" applyAlignment="1">
      <alignment horizontal="right"/>
    </xf>
    <xf numFmtId="1" fontId="8" fillId="9" borderId="1004" xfId="0" applyNumberFormat="1" applyFont="1" applyFill="1" applyBorder="1" applyAlignment="1">
      <alignment horizontal="right"/>
    </xf>
    <xf numFmtId="1" fontId="8" fillId="9" borderId="993" xfId="0" applyNumberFormat="1" applyFont="1" applyFill="1" applyBorder="1" applyAlignment="1">
      <alignment horizontal="right"/>
    </xf>
    <xf numFmtId="1" fontId="8" fillId="9" borderId="1044" xfId="0" applyNumberFormat="1" applyFont="1" applyFill="1" applyBorder="1" applyAlignment="1">
      <alignment horizontal="right"/>
    </xf>
    <xf numFmtId="1" fontId="8" fillId="6" borderId="104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05" xfId="0" applyNumberFormat="1" applyFont="1" applyFill="1" applyBorder="1" applyAlignment="1" applyProtection="1">
      <alignment horizontal="right" vertical="center" wrapText="1"/>
      <protection locked="0"/>
    </xf>
    <xf numFmtId="1" fontId="8" fillId="9" borderId="1045" xfId="0" applyNumberFormat="1" applyFont="1" applyFill="1" applyBorder="1" applyAlignment="1">
      <alignment horizontal="right"/>
    </xf>
    <xf numFmtId="1" fontId="8" fillId="6" borderId="1002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991" xfId="0" applyNumberFormat="1" applyFont="1" applyBorder="1" applyAlignment="1">
      <alignment horizontal="right" vertical="center" wrapText="1"/>
    </xf>
    <xf numFmtId="1" fontId="8" fillId="0" borderId="1003" xfId="0" applyNumberFormat="1" applyFont="1" applyBorder="1" applyAlignment="1">
      <alignment horizontal="right" vertical="center" wrapText="1"/>
    </xf>
    <xf numFmtId="1" fontId="8" fillId="0" borderId="1005" xfId="0" applyNumberFormat="1" applyFont="1" applyBorder="1" applyAlignment="1">
      <alignment horizontal="right" vertical="center" wrapText="1"/>
    </xf>
    <xf numFmtId="1" fontId="8" fillId="6" borderId="99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99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0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07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4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99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998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999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4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47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994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1002" xfId="0" applyNumberFormat="1" applyFont="1" applyBorder="1" applyAlignment="1">
      <alignment horizontal="center" vertical="center" wrapText="1"/>
    </xf>
    <xf numFmtId="1" fontId="8" fillId="6" borderId="99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08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996" xfId="0" applyNumberFormat="1" applyFont="1" applyBorder="1" applyAlignment="1">
      <alignment horizontal="right" vertical="center" wrapText="1"/>
    </xf>
    <xf numFmtId="1" fontId="8" fillId="6" borderId="995" xfId="0" applyNumberFormat="1" applyFont="1" applyFill="1" applyBorder="1" applyAlignment="1" applyProtection="1">
      <alignment horizontal="right" vertical="center" wrapText="1"/>
      <protection locked="0"/>
    </xf>
    <xf numFmtId="1" fontId="8" fillId="4" borderId="1003" xfId="0" applyNumberFormat="1" applyFont="1" applyFill="1" applyBorder="1" applyAlignment="1">
      <alignment horizontal="right" vertical="center" wrapText="1"/>
    </xf>
    <xf numFmtId="1" fontId="8" fillId="0" borderId="992" xfId="0" applyNumberFormat="1" applyFont="1" applyBorder="1" applyAlignment="1">
      <alignment horizontal="right" vertical="center" wrapText="1"/>
    </xf>
    <xf numFmtId="1" fontId="8" fillId="0" borderId="994" xfId="0" applyNumberFormat="1" applyFont="1" applyBorder="1" applyAlignment="1">
      <alignment horizontal="center" vertical="center" wrapText="1"/>
    </xf>
    <xf numFmtId="1" fontId="8" fillId="0" borderId="998" xfId="0" applyNumberFormat="1" applyFont="1" applyBorder="1" applyAlignment="1">
      <alignment horizontal="right" vertical="center" wrapText="1"/>
    </xf>
    <xf numFmtId="0" fontId="4" fillId="10" borderId="991" xfId="0" applyFont="1" applyFill="1" applyBorder="1" applyAlignment="1">
      <alignment horizontal="right"/>
    </xf>
    <xf numFmtId="0" fontId="4" fillId="10" borderId="992" xfId="0" applyFont="1" applyFill="1" applyBorder="1" applyAlignment="1">
      <alignment horizontal="right"/>
    </xf>
    <xf numFmtId="1" fontId="8" fillId="12" borderId="1002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1002" xfId="0" applyNumberFormat="1" applyFont="1" applyFill="1" applyBorder="1" applyAlignment="1" applyProtection="1">
      <alignment horizontal="right" vertical="center"/>
      <protection locked="0"/>
    </xf>
    <xf numFmtId="1" fontId="8" fillId="12" borderId="1002" xfId="0" applyNumberFormat="1" applyFont="1" applyFill="1" applyBorder="1" applyAlignment="1" applyProtection="1">
      <alignment horizontal="right" vertical="top" wrapText="1"/>
      <protection locked="0"/>
    </xf>
    <xf numFmtId="1" fontId="8" fillId="0" borderId="995" xfId="0" applyNumberFormat="1" applyFont="1" applyBorder="1" applyAlignment="1">
      <alignment horizontal="left" vertical="center" wrapText="1"/>
    </xf>
    <xf numFmtId="1" fontId="8" fillId="12" borderId="994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994" xfId="0" applyNumberFormat="1" applyFont="1" applyFill="1" applyBorder="1" applyAlignment="1" applyProtection="1">
      <alignment horizontal="right" vertical="center"/>
      <protection locked="0"/>
    </xf>
    <xf numFmtId="1" fontId="8" fillId="12" borderId="994" xfId="0" applyNumberFormat="1" applyFont="1" applyFill="1" applyBorder="1" applyAlignment="1" applyProtection="1">
      <alignment horizontal="right" vertical="top" wrapText="1"/>
      <protection locked="0"/>
    </xf>
    <xf numFmtId="1" fontId="8" fillId="0" borderId="1008" xfId="0" applyNumberFormat="1" applyFont="1" applyBorder="1"/>
    <xf numFmtId="1" fontId="8" fillId="0" borderId="1002" xfId="0" applyNumberFormat="1" applyFont="1" applyBorder="1" applyAlignment="1">
      <alignment horizontal="left" vertical="center" wrapText="1"/>
    </xf>
    <xf numFmtId="1" fontId="8" fillId="5" borderId="1008" xfId="0" applyNumberFormat="1" applyFont="1" applyFill="1" applyBorder="1" applyAlignment="1">
      <alignment horizontal="left" vertical="center" wrapText="1"/>
    </xf>
    <xf numFmtId="1" fontId="8" fillId="5" borderId="993" xfId="0" applyNumberFormat="1" applyFont="1" applyFill="1" applyBorder="1" applyAlignment="1">
      <alignment horizontal="left" vertical="center" wrapText="1"/>
    </xf>
    <xf numFmtId="1" fontId="8" fillId="5" borderId="1005" xfId="0" applyNumberFormat="1" applyFont="1" applyFill="1" applyBorder="1" applyAlignment="1">
      <alignment horizontal="left" vertical="center" wrapText="1"/>
    </xf>
    <xf numFmtId="1" fontId="8" fillId="11" borderId="991" xfId="0" applyNumberFormat="1" applyFont="1" applyFill="1" applyBorder="1"/>
    <xf numFmtId="1" fontId="8" fillId="11" borderId="992" xfId="0" applyNumberFormat="1" applyFont="1" applyFill="1" applyBorder="1"/>
    <xf numFmtId="1" fontId="8" fillId="11" borderId="1007" xfId="0" applyNumberFormat="1" applyFont="1" applyFill="1" applyBorder="1"/>
    <xf numFmtId="1" fontId="8" fillId="11" borderId="1004" xfId="0" applyNumberFormat="1" applyFont="1" applyFill="1" applyBorder="1"/>
    <xf numFmtId="1" fontId="8" fillId="11" borderId="1045" xfId="0" applyNumberFormat="1" applyFont="1" applyFill="1" applyBorder="1"/>
    <xf numFmtId="1" fontId="8" fillId="5" borderId="1002" xfId="0" applyNumberFormat="1" applyFont="1" applyFill="1" applyBorder="1" applyAlignment="1">
      <alignment horizontal="left" vertical="center" wrapText="1"/>
    </xf>
    <xf numFmtId="1" fontId="8" fillId="11" borderId="1044" xfId="0" applyNumberFormat="1" applyFont="1" applyFill="1" applyBorder="1"/>
    <xf numFmtId="1" fontId="8" fillId="11" borderId="1002" xfId="0" applyNumberFormat="1" applyFont="1" applyFill="1" applyBorder="1"/>
    <xf numFmtId="1" fontId="8" fillId="12" borderId="991" xfId="0" applyNumberFormat="1" applyFont="1" applyFill="1" applyBorder="1" applyProtection="1">
      <protection locked="0"/>
    </xf>
    <xf numFmtId="1" fontId="8" fillId="9" borderId="1007" xfId="0" applyNumberFormat="1" applyFont="1" applyFill="1" applyBorder="1"/>
    <xf numFmtId="1" fontId="8" fillId="9" borderId="1004" xfId="0" applyNumberFormat="1" applyFont="1" applyFill="1" applyBorder="1"/>
    <xf numFmtId="1" fontId="8" fillId="12" borderId="992" xfId="0" applyNumberFormat="1" applyFont="1" applyFill="1" applyBorder="1" applyProtection="1">
      <protection locked="0"/>
    </xf>
    <xf numFmtId="1" fontId="8" fillId="12" borderId="1002" xfId="0" applyNumberFormat="1" applyFont="1" applyFill="1" applyBorder="1" applyProtection="1">
      <protection locked="0"/>
    </xf>
    <xf numFmtId="1" fontId="8" fillId="12" borderId="1007" xfId="0" applyNumberFormat="1" applyFont="1" applyFill="1" applyBorder="1" applyProtection="1">
      <protection locked="0"/>
    </xf>
    <xf numFmtId="1" fontId="8" fillId="12" borderId="1004" xfId="0" applyNumberFormat="1" applyFont="1" applyFill="1" applyBorder="1" applyProtection="1">
      <protection locked="0"/>
    </xf>
    <xf numFmtId="1" fontId="8" fillId="12" borderId="1005" xfId="0" applyNumberFormat="1" applyFont="1" applyFill="1" applyBorder="1" applyProtection="1">
      <protection locked="0"/>
    </xf>
    <xf numFmtId="1" fontId="8" fillId="5" borderId="995" xfId="0" applyNumberFormat="1" applyFont="1" applyFill="1" applyBorder="1" applyAlignment="1">
      <alignment horizontal="left" vertical="center" wrapText="1"/>
    </xf>
    <xf numFmtId="1" fontId="8" fillId="6" borderId="1003" xfId="0" applyNumberFormat="1" applyFont="1" applyFill="1" applyBorder="1" applyProtection="1">
      <protection locked="0"/>
    </xf>
    <xf numFmtId="1" fontId="8" fillId="4" borderId="993" xfId="0" applyNumberFormat="1" applyFont="1" applyFill="1" applyBorder="1" applyAlignment="1">
      <alignment horizontal="left" vertical="center" wrapText="1"/>
    </xf>
    <xf numFmtId="1" fontId="8" fillId="6" borderId="997" xfId="0" applyNumberFormat="1" applyFont="1" applyFill="1" applyBorder="1" applyProtection="1">
      <protection locked="0"/>
    </xf>
    <xf numFmtId="1" fontId="8" fillId="11" borderId="1003" xfId="0" applyNumberFormat="1" applyFont="1" applyFill="1" applyBorder="1" applyAlignment="1">
      <alignment horizontal="right" wrapText="1"/>
    </xf>
    <xf numFmtId="1" fontId="8" fillId="4" borderId="1005" xfId="0" applyNumberFormat="1" applyFont="1" applyFill="1" applyBorder="1" applyAlignment="1">
      <alignment horizontal="right"/>
    </xf>
    <xf numFmtId="1" fontId="8" fillId="9" borderId="1003" xfId="0" applyNumberFormat="1" applyFont="1" applyFill="1" applyBorder="1"/>
    <xf numFmtId="1" fontId="8" fillId="11" borderId="1003" xfId="0" applyNumberFormat="1" applyFont="1" applyFill="1" applyBorder="1"/>
    <xf numFmtId="1" fontId="8" fillId="0" borderId="1008" xfId="0" applyNumberFormat="1" applyFont="1" applyBorder="1" applyAlignment="1">
      <alignment horizontal="left" vertical="center"/>
    </xf>
    <xf numFmtId="1" fontId="8" fillId="0" borderId="1005" xfId="0" applyNumberFormat="1" applyFont="1" applyBorder="1" applyAlignment="1">
      <alignment horizontal="left" vertical="center"/>
    </xf>
    <xf numFmtId="1" fontId="8" fillId="0" borderId="1002" xfId="0" applyNumberFormat="1" applyFont="1" applyBorder="1" applyAlignment="1">
      <alignment horizontal="left" vertical="center"/>
    </xf>
    <xf numFmtId="1" fontId="8" fillId="11" borderId="997" xfId="0" applyNumberFormat="1" applyFont="1" applyFill="1" applyBorder="1" applyAlignment="1">
      <alignment horizontal="right" wrapText="1"/>
    </xf>
    <xf numFmtId="1" fontId="8" fillId="11" borderId="997" xfId="0" applyNumberFormat="1" applyFont="1" applyFill="1" applyBorder="1"/>
    <xf numFmtId="1" fontId="8" fillId="11" borderId="996" xfId="0" applyNumberFormat="1" applyFont="1" applyFill="1" applyBorder="1"/>
    <xf numFmtId="1" fontId="8" fillId="4" borderId="1003" xfId="0" applyNumberFormat="1" applyFont="1" applyFill="1" applyBorder="1" applyAlignment="1">
      <alignment horizontal="right" wrapText="1"/>
    </xf>
    <xf numFmtId="1" fontId="8" fillId="11" borderId="1005" xfId="0" applyNumberFormat="1" applyFont="1" applyFill="1" applyBorder="1" applyAlignment="1">
      <alignment horizontal="right" wrapText="1"/>
    </xf>
    <xf numFmtId="1" fontId="8" fillId="11" borderId="1005" xfId="0" applyNumberFormat="1" applyFont="1" applyFill="1" applyBorder="1" applyAlignment="1">
      <alignment horizontal="right"/>
    </xf>
    <xf numFmtId="1" fontId="8" fillId="9" borderId="999" xfId="0" applyNumberFormat="1" applyFont="1" applyFill="1" applyBorder="1"/>
    <xf numFmtId="1" fontId="8" fillId="9" borderId="997" xfId="0" applyNumberFormat="1" applyFont="1" applyFill="1" applyBorder="1"/>
    <xf numFmtId="1" fontId="8" fillId="11" borderId="998" xfId="0" applyNumberFormat="1" applyFont="1" applyFill="1" applyBorder="1"/>
    <xf numFmtId="1" fontId="8" fillId="11" borderId="994" xfId="0" applyNumberFormat="1" applyFont="1" applyFill="1" applyBorder="1"/>
    <xf numFmtId="1" fontId="8" fillId="5" borderId="994" xfId="0" applyNumberFormat="1" applyFont="1" applyFill="1" applyBorder="1" applyAlignment="1">
      <alignment horizontal="left" vertical="center"/>
    </xf>
    <xf numFmtId="1" fontId="8" fillId="0" borderId="994" xfId="0" applyNumberFormat="1" applyFont="1" applyBorder="1" applyAlignment="1">
      <alignment horizontal="left" vertical="center"/>
    </xf>
    <xf numFmtId="1" fontId="8" fillId="9" borderId="998" xfId="0" applyNumberFormat="1" applyFont="1" applyFill="1" applyBorder="1"/>
    <xf numFmtId="1" fontId="8" fillId="9" borderId="1001" xfId="0" applyNumberFormat="1" applyFont="1" applyFill="1" applyBorder="1"/>
    <xf numFmtId="1" fontId="8" fillId="0" borderId="994" xfId="0" applyNumberFormat="1" applyFont="1" applyBorder="1" applyAlignment="1">
      <alignment wrapText="1"/>
    </xf>
    <xf numFmtId="1" fontId="8" fillId="0" borderId="994" xfId="0" applyNumberFormat="1" applyFont="1" applyBorder="1" applyAlignment="1">
      <alignment vertical="center" wrapText="1"/>
    </xf>
    <xf numFmtId="1" fontId="8" fillId="9" borderId="994" xfId="0" applyNumberFormat="1" applyFont="1" applyFill="1" applyBorder="1"/>
    <xf numFmtId="1" fontId="8" fillId="0" borderId="1003" xfId="0" applyNumberFormat="1" applyFont="1" applyBorder="1"/>
    <xf numFmtId="1" fontId="8" fillId="0" borderId="1003" xfId="0" applyNumberFormat="1" applyFont="1" applyBorder="1" applyAlignment="1">
      <alignment horizontal="right"/>
    </xf>
    <xf numFmtId="1" fontId="8" fillId="0" borderId="1005" xfId="0" applyNumberFormat="1" applyFont="1" applyBorder="1" applyAlignment="1">
      <alignment horizontal="right"/>
    </xf>
    <xf numFmtId="1" fontId="8" fillId="11" borderId="1005" xfId="0" applyNumberFormat="1" applyFont="1" applyFill="1" applyBorder="1"/>
    <xf numFmtId="1" fontId="8" fillId="11" borderId="993" xfId="0" applyNumberFormat="1" applyFont="1" applyFill="1" applyBorder="1"/>
    <xf numFmtId="1" fontId="8" fillId="11" borderId="997" xfId="0" applyNumberFormat="1" applyFont="1" applyFill="1" applyBorder="1" applyAlignment="1">
      <alignment horizontal="right"/>
    </xf>
    <xf numFmtId="1" fontId="8" fillId="11" borderId="1047" xfId="0" applyNumberFormat="1" applyFont="1" applyFill="1" applyBorder="1"/>
    <xf numFmtId="1" fontId="8" fillId="0" borderId="1031" xfId="0" applyNumberFormat="1" applyFont="1" applyBorder="1"/>
    <xf numFmtId="1" fontId="8" fillId="6" borderId="1006" xfId="0" applyNumberFormat="1" applyFont="1" applyFill="1" applyBorder="1" applyProtection="1">
      <protection locked="0"/>
    </xf>
    <xf numFmtId="1" fontId="8" fillId="0" borderId="1032" xfId="0" applyNumberFormat="1" applyFont="1" applyBorder="1"/>
    <xf numFmtId="1" fontId="8" fillId="6" borderId="1000" xfId="0" applyNumberFormat="1" applyFont="1" applyFill="1" applyBorder="1" applyProtection="1">
      <protection locked="0"/>
    </xf>
    <xf numFmtId="1" fontId="8" fillId="4" borderId="931" xfId="0" applyNumberFormat="1" applyFont="1" applyFill="1" applyBorder="1" applyAlignment="1">
      <alignment horizontal="center" vertical="center" wrapText="1"/>
    </xf>
    <xf numFmtId="1" fontId="8" fillId="4" borderId="1049" xfId="0" applyNumberFormat="1" applyFont="1" applyFill="1" applyBorder="1" applyAlignment="1">
      <alignment horizontal="right" wrapText="1"/>
    </xf>
    <xf numFmtId="1" fontId="8" fillId="11" borderId="1049" xfId="0" applyNumberFormat="1" applyFont="1" applyFill="1" applyBorder="1" applyAlignment="1">
      <alignment wrapText="1"/>
    </xf>
    <xf numFmtId="1" fontId="8" fillId="11" borderId="1050" xfId="0" applyNumberFormat="1" applyFont="1" applyFill="1" applyBorder="1" applyAlignment="1">
      <alignment wrapText="1"/>
    </xf>
    <xf numFmtId="1" fontId="8" fillId="0" borderId="1051" xfId="0" applyNumberFormat="1" applyFont="1" applyBorder="1" applyAlignment="1">
      <alignment horizontal="center" vertical="center" wrapText="1"/>
    </xf>
    <xf numFmtId="1" fontId="8" fillId="0" borderId="1049" xfId="0" applyNumberFormat="1" applyFont="1" applyBorder="1" applyAlignment="1">
      <alignment horizontal="right" wrapText="1"/>
    </xf>
    <xf numFmtId="1" fontId="8" fillId="5" borderId="1049" xfId="0" applyNumberFormat="1" applyFont="1" applyFill="1" applyBorder="1"/>
    <xf numFmtId="1" fontId="8" fillId="5" borderId="1050" xfId="0" applyNumberFormat="1" applyFont="1" applyFill="1" applyBorder="1"/>
    <xf numFmtId="1" fontId="8" fillId="5" borderId="1051" xfId="0" applyNumberFormat="1" applyFont="1" applyFill="1" applyBorder="1"/>
    <xf numFmtId="1" fontId="8" fillId="6" borderId="1049" xfId="0" applyNumberFormat="1" applyFont="1" applyFill="1" applyBorder="1" applyProtection="1">
      <protection locked="0"/>
    </xf>
    <xf numFmtId="1" fontId="8" fillId="6" borderId="1051" xfId="0" applyNumberFormat="1" applyFont="1" applyFill="1" applyBorder="1" applyProtection="1">
      <protection locked="0"/>
    </xf>
    <xf numFmtId="1" fontId="8" fillId="6" borderId="1050" xfId="0" applyNumberFormat="1" applyFont="1" applyFill="1" applyBorder="1" applyProtection="1">
      <protection locked="0"/>
    </xf>
    <xf numFmtId="1" fontId="8" fillId="4" borderId="1051" xfId="0" applyNumberFormat="1" applyFont="1" applyFill="1" applyBorder="1" applyAlignment="1">
      <alignment horizontal="center" vertical="center" wrapText="1"/>
    </xf>
    <xf numFmtId="1" fontId="7" fillId="0" borderId="1052" xfId="0" applyNumberFormat="1" applyFont="1" applyBorder="1"/>
    <xf numFmtId="1" fontId="8" fillId="0" borderId="1053" xfId="0" applyNumberFormat="1" applyFont="1" applyBorder="1" applyAlignment="1">
      <alignment horizontal="center" vertical="center" wrapText="1"/>
    </xf>
    <xf numFmtId="1" fontId="8" fillId="0" borderId="1050" xfId="0" applyNumberFormat="1" applyFont="1" applyBorder="1" applyAlignment="1">
      <alignment horizontal="center" vertical="center" wrapText="1"/>
    </xf>
    <xf numFmtId="1" fontId="8" fillId="0" borderId="1049" xfId="0" applyNumberFormat="1" applyFont="1" applyBorder="1" applyAlignment="1">
      <alignment horizontal="center" vertical="center" wrapText="1"/>
    </xf>
    <xf numFmtId="1" fontId="8" fillId="5" borderId="1050" xfId="0" applyNumberFormat="1" applyFont="1" applyFill="1" applyBorder="1" applyAlignment="1">
      <alignment horizontal="center" vertical="center" wrapText="1"/>
    </xf>
    <xf numFmtId="1" fontId="8" fillId="4" borderId="1054" xfId="0" applyNumberFormat="1" applyFont="1" applyFill="1" applyBorder="1" applyAlignment="1">
      <alignment horizontal="center" vertical="center" wrapText="1"/>
    </xf>
    <xf numFmtId="1" fontId="8" fillId="0" borderId="1054" xfId="0" applyNumberFormat="1" applyFont="1" applyBorder="1" applyAlignment="1">
      <alignment horizontal="right" wrapText="1"/>
    </xf>
    <xf numFmtId="1" fontId="8" fillId="11" borderId="1053" xfId="0" applyNumberFormat="1" applyFont="1" applyFill="1" applyBorder="1" applyAlignment="1">
      <alignment wrapText="1"/>
    </xf>
    <xf numFmtId="1" fontId="8" fillId="11" borderId="1055" xfId="0" applyNumberFormat="1" applyFont="1" applyFill="1" applyBorder="1" applyAlignment="1">
      <alignment wrapText="1"/>
    </xf>
    <xf numFmtId="1" fontId="8" fillId="6" borderId="1054" xfId="0" applyNumberFormat="1" applyFont="1" applyFill="1" applyBorder="1" applyAlignment="1" applyProtection="1">
      <alignment wrapText="1"/>
      <protection locked="0"/>
    </xf>
    <xf numFmtId="1" fontId="8" fillId="6" borderId="1050" xfId="0" applyNumberFormat="1" applyFont="1" applyFill="1" applyBorder="1" applyAlignment="1" applyProtection="1">
      <alignment wrapText="1"/>
      <protection locked="0"/>
    </xf>
    <xf numFmtId="1" fontId="8" fillId="5" borderId="1056" xfId="0" applyNumberFormat="1" applyFont="1" applyFill="1" applyBorder="1" applyAlignment="1">
      <alignment horizontal="left" vertical="center" wrapText="1"/>
    </xf>
    <xf numFmtId="1" fontId="8" fillId="0" borderId="1057" xfId="0" applyNumberFormat="1" applyFont="1" applyBorder="1" applyAlignment="1">
      <alignment horizontal="right" wrapText="1"/>
    </xf>
    <xf numFmtId="1" fontId="8" fillId="11" borderId="1057" xfId="0" applyNumberFormat="1" applyFont="1" applyFill="1" applyBorder="1" applyAlignment="1">
      <alignment wrapText="1"/>
    </xf>
    <xf numFmtId="1" fontId="8" fillId="0" borderId="1056" xfId="0" applyNumberFormat="1" applyFont="1" applyBorder="1" applyAlignment="1">
      <alignment horizontal="left" vertical="center" wrapText="1"/>
    </xf>
    <xf numFmtId="1" fontId="8" fillId="0" borderId="1058" xfId="0" applyNumberFormat="1" applyFont="1" applyBorder="1" applyAlignment="1">
      <alignment horizontal="left" vertical="center" wrapText="1"/>
    </xf>
    <xf numFmtId="1" fontId="8" fillId="0" borderId="1059" xfId="0" applyNumberFormat="1" applyFont="1" applyBorder="1" applyAlignment="1">
      <alignment horizontal="center" vertical="center"/>
    </xf>
    <xf numFmtId="1" fontId="8" fillId="0" borderId="1060" xfId="0" applyNumberFormat="1" applyFont="1" applyBorder="1" applyAlignment="1">
      <alignment horizontal="center" vertical="center"/>
    </xf>
    <xf numFmtId="1" fontId="8" fillId="5" borderId="1060" xfId="0" applyNumberFormat="1" applyFont="1" applyFill="1" applyBorder="1" applyAlignment="1">
      <alignment horizontal="center" vertical="center" wrapText="1"/>
    </xf>
    <xf numFmtId="1" fontId="8" fillId="0" borderId="1061" xfId="0" applyNumberFormat="1" applyFont="1" applyBorder="1" applyAlignment="1">
      <alignment horizontal="center" vertical="center" wrapText="1"/>
    </xf>
    <xf numFmtId="1" fontId="8" fillId="0" borderId="1062" xfId="0" applyNumberFormat="1" applyFont="1" applyBorder="1" applyAlignment="1">
      <alignment horizontal="center" vertical="center" wrapText="1"/>
    </xf>
    <xf numFmtId="1" fontId="8" fillId="0" borderId="1063" xfId="0" applyNumberFormat="1" applyFont="1" applyBorder="1" applyAlignment="1">
      <alignment horizontal="center" vertical="center" wrapText="1"/>
    </xf>
    <xf numFmtId="1" fontId="8" fillId="0" borderId="1064" xfId="0" applyNumberFormat="1" applyFont="1" applyBorder="1" applyAlignment="1">
      <alignment horizontal="center" vertical="center" wrapText="1"/>
    </xf>
    <xf numFmtId="1" fontId="8" fillId="0" borderId="1065" xfId="0" applyNumberFormat="1" applyFont="1" applyBorder="1" applyAlignment="1">
      <alignment horizontal="center" vertical="center" wrapText="1"/>
    </xf>
    <xf numFmtId="1" fontId="8" fillId="5" borderId="1066" xfId="0" applyNumberFormat="1" applyFont="1" applyFill="1" applyBorder="1" applyAlignment="1">
      <alignment horizontal="center" vertical="center" wrapText="1"/>
    </xf>
    <xf numFmtId="1" fontId="8" fillId="5" borderId="1058" xfId="0" applyNumberFormat="1" applyFont="1" applyFill="1" applyBorder="1" applyAlignment="1">
      <alignment horizontal="center" vertical="center" wrapText="1"/>
    </xf>
    <xf numFmtId="1" fontId="8" fillId="4" borderId="1067" xfId="0" applyNumberFormat="1" applyFont="1" applyFill="1" applyBorder="1" applyAlignment="1">
      <alignment horizontal="center" vertical="center"/>
    </xf>
    <xf numFmtId="1" fontId="8" fillId="0" borderId="1067" xfId="0" applyNumberFormat="1" applyFont="1" applyBorder="1" applyAlignment="1">
      <alignment horizontal="center" vertical="center" wrapText="1"/>
    </xf>
    <xf numFmtId="1" fontId="8" fillId="0" borderId="1067" xfId="0" applyNumberFormat="1" applyFont="1" applyBorder="1" applyAlignment="1">
      <alignment horizontal="center" vertical="center"/>
    </xf>
    <xf numFmtId="1" fontId="8" fillId="0" borderId="1066" xfId="0" applyNumberFormat="1" applyFont="1" applyBorder="1" applyAlignment="1">
      <alignment horizontal="center" vertical="center"/>
    </xf>
    <xf numFmtId="1" fontId="8" fillId="0" borderId="1058" xfId="0" applyNumberFormat="1" applyFont="1" applyBorder="1" applyAlignment="1">
      <alignment horizontal="center" vertical="center"/>
    </xf>
    <xf numFmtId="1" fontId="8" fillId="0" borderId="1068" xfId="0" applyNumberFormat="1" applyFont="1" applyBorder="1" applyAlignment="1">
      <alignment horizontal="center" vertical="center"/>
    </xf>
    <xf numFmtId="1" fontId="8" fillId="0" borderId="1058" xfId="0" applyNumberFormat="1" applyFont="1" applyBorder="1" applyAlignment="1">
      <alignment horizontal="center" vertical="center"/>
    </xf>
    <xf numFmtId="1" fontId="8" fillId="0" borderId="1069" xfId="0" applyNumberFormat="1" applyFont="1" applyBorder="1" applyAlignment="1">
      <alignment horizontal="center" vertical="center" wrapText="1"/>
    </xf>
    <xf numFmtId="1" fontId="8" fillId="0" borderId="1067" xfId="0" applyNumberFormat="1" applyFont="1" applyBorder="1" applyAlignment="1">
      <alignment horizontal="center" vertical="center" wrapText="1"/>
    </xf>
    <xf numFmtId="1" fontId="8" fillId="0" borderId="1068" xfId="0" applyNumberFormat="1" applyFont="1" applyBorder="1" applyAlignment="1">
      <alignment horizontal="center" vertical="center" wrapText="1"/>
    </xf>
    <xf numFmtId="1" fontId="8" fillId="0" borderId="1056" xfId="0" applyNumberFormat="1" applyFont="1" applyBorder="1" applyAlignment="1">
      <alignment horizontal="center" vertical="center" wrapText="1"/>
    </xf>
    <xf numFmtId="1" fontId="8" fillId="0" borderId="1070" xfId="0" applyNumberFormat="1" applyFont="1" applyBorder="1" applyAlignment="1">
      <alignment horizontal="left" vertical="center" wrapText="1"/>
    </xf>
    <xf numFmtId="1" fontId="8" fillId="0" borderId="1071" xfId="0" applyNumberFormat="1" applyFont="1" applyBorder="1" applyAlignment="1">
      <alignment horizontal="left" vertical="center" wrapText="1"/>
    </xf>
    <xf numFmtId="1" fontId="8" fillId="0" borderId="1072" xfId="0" applyNumberFormat="1" applyFont="1" applyBorder="1" applyAlignment="1">
      <alignment horizontal="left" vertical="center" wrapText="1"/>
    </xf>
    <xf numFmtId="1" fontId="8" fillId="0" borderId="1073" xfId="0" applyNumberFormat="1" applyFont="1" applyBorder="1" applyAlignment="1">
      <alignment horizontal="right" wrapText="1"/>
    </xf>
    <xf numFmtId="1" fontId="8" fillId="0" borderId="1072" xfId="0" applyNumberFormat="1" applyFont="1" applyBorder="1"/>
    <xf numFmtId="1" fontId="8" fillId="0" borderId="1074" xfId="0" applyNumberFormat="1" applyFont="1" applyBorder="1"/>
    <xf numFmtId="1" fontId="8" fillId="6" borderId="1075" xfId="0" applyNumberFormat="1" applyFont="1" applyFill="1" applyBorder="1" applyProtection="1">
      <protection locked="0"/>
    </xf>
    <xf numFmtId="1" fontId="8" fillId="6" borderId="1074" xfId="0" applyNumberFormat="1" applyFont="1" applyFill="1" applyBorder="1" applyProtection="1">
      <protection locked="0"/>
    </xf>
    <xf numFmtId="1" fontId="8" fillId="0" borderId="1061" xfId="0" applyNumberFormat="1" applyFont="1" applyBorder="1" applyAlignment="1">
      <alignment horizontal="center" vertical="center" wrapText="1"/>
    </xf>
    <xf numFmtId="1" fontId="8" fillId="0" borderId="1062" xfId="0" applyNumberFormat="1" applyFont="1" applyBorder="1" applyAlignment="1">
      <alignment horizontal="center" vertical="center" wrapText="1"/>
    </xf>
    <xf numFmtId="1" fontId="8" fillId="0" borderId="1063" xfId="0" applyNumberFormat="1" applyFont="1" applyBorder="1" applyAlignment="1">
      <alignment horizontal="center" vertical="center" wrapText="1"/>
    </xf>
    <xf numFmtId="1" fontId="8" fillId="0" borderId="1065" xfId="0" applyNumberFormat="1" applyFont="1" applyBorder="1" applyAlignment="1">
      <alignment horizontal="center" vertical="center" wrapText="1"/>
    </xf>
    <xf numFmtId="1" fontId="8" fillId="0" borderId="1067" xfId="0" applyNumberFormat="1" applyFont="1" applyBorder="1" applyAlignment="1">
      <alignment horizontal="center" vertical="center"/>
    </xf>
    <xf numFmtId="1" fontId="8" fillId="0" borderId="1060" xfId="0" applyNumberFormat="1" applyFont="1" applyBorder="1" applyAlignment="1">
      <alignment horizontal="center" vertical="center" wrapText="1"/>
    </xf>
    <xf numFmtId="1" fontId="8" fillId="0" borderId="1058" xfId="0" applyNumberFormat="1" applyFont="1" applyBorder="1" applyAlignment="1">
      <alignment horizontal="center" vertical="center" wrapText="1"/>
    </xf>
    <xf numFmtId="1" fontId="8" fillId="4" borderId="1061" xfId="0" applyNumberFormat="1" applyFont="1" applyFill="1" applyBorder="1" applyAlignment="1">
      <alignment horizontal="center" vertical="center"/>
    </xf>
    <xf numFmtId="1" fontId="8" fillId="0" borderId="1063" xfId="0" applyNumberFormat="1" applyFont="1" applyBorder="1" applyAlignment="1">
      <alignment horizontal="center" vertical="center"/>
    </xf>
    <xf numFmtId="1" fontId="8" fillId="0" borderId="1069" xfId="0" applyNumberFormat="1" applyFont="1" applyBorder="1" applyAlignment="1">
      <alignment horizontal="center" vertical="center"/>
    </xf>
    <xf numFmtId="1" fontId="8" fillId="0" borderId="1077" xfId="0" applyNumberFormat="1" applyFont="1" applyBorder="1"/>
    <xf numFmtId="1" fontId="8" fillId="0" borderId="1071" xfId="0" applyNumberFormat="1" applyFont="1" applyBorder="1"/>
    <xf numFmtId="1" fontId="8" fillId="0" borderId="1072" xfId="0" applyNumberFormat="1" applyFont="1" applyBorder="1"/>
    <xf numFmtId="1" fontId="8" fillId="0" borderId="1073" xfId="0" applyNumberFormat="1" applyFont="1" applyBorder="1"/>
    <xf numFmtId="1" fontId="8" fillId="0" borderId="1075" xfId="0" applyNumberFormat="1" applyFont="1" applyBorder="1"/>
    <xf numFmtId="1" fontId="8" fillId="6" borderId="1073" xfId="0" applyNumberFormat="1" applyFont="1" applyFill="1" applyBorder="1" applyProtection="1">
      <protection locked="0"/>
    </xf>
    <xf numFmtId="1" fontId="7" fillId="4" borderId="1062" xfId="0" applyNumberFormat="1" applyFont="1" applyFill="1" applyBorder="1" applyAlignment="1">
      <alignment vertical="top"/>
    </xf>
    <xf numFmtId="1" fontId="8" fillId="4" borderId="1059" xfId="0" applyNumberFormat="1" applyFont="1" applyFill="1" applyBorder="1" applyAlignment="1">
      <alignment horizontal="center" vertical="center"/>
    </xf>
    <xf numFmtId="1" fontId="8" fillId="4" borderId="1060" xfId="0" applyNumberFormat="1" applyFont="1" applyFill="1" applyBorder="1" applyAlignment="1">
      <alignment horizontal="center" vertical="center"/>
    </xf>
    <xf numFmtId="1" fontId="8" fillId="0" borderId="1076" xfId="0" applyNumberFormat="1" applyFont="1" applyBorder="1" applyAlignment="1">
      <alignment horizontal="center" vertical="center" wrapText="1"/>
    </xf>
    <xf numFmtId="1" fontId="8" fillId="0" borderId="1062" xfId="0" applyNumberFormat="1" applyFont="1" applyBorder="1" applyAlignment="1">
      <alignment horizontal="center" vertical="center"/>
    </xf>
    <xf numFmtId="1" fontId="8" fillId="4" borderId="1065" xfId="0" applyNumberFormat="1" applyFont="1" applyFill="1" applyBorder="1" applyAlignment="1">
      <alignment horizontal="center" vertical="center" wrapText="1"/>
    </xf>
    <xf numFmtId="1" fontId="8" fillId="0" borderId="1078" xfId="0" applyNumberFormat="1" applyFont="1" applyBorder="1" applyAlignment="1">
      <alignment horizontal="center" vertical="center" wrapText="1"/>
    </xf>
    <xf numFmtId="1" fontId="8" fillId="0" borderId="1060" xfId="0" applyNumberFormat="1" applyFont="1" applyBorder="1" applyAlignment="1">
      <alignment horizontal="center" vertical="center" wrapText="1"/>
    </xf>
    <xf numFmtId="1" fontId="8" fillId="4" borderId="1056" xfId="0" applyNumberFormat="1" applyFont="1" applyFill="1" applyBorder="1" applyAlignment="1">
      <alignment horizontal="center" vertical="center" wrapText="1"/>
    </xf>
    <xf numFmtId="1" fontId="8" fillId="0" borderId="1073" xfId="0" applyNumberFormat="1" applyFont="1" applyBorder="1" applyAlignment="1">
      <alignment horizontal="left" vertical="center" wrapText="1"/>
    </xf>
    <xf numFmtId="1" fontId="8" fillId="6" borderId="1072" xfId="0" applyNumberFormat="1" applyFont="1" applyFill="1" applyBorder="1" applyProtection="1">
      <protection locked="0"/>
    </xf>
    <xf numFmtId="1" fontId="8" fillId="6" borderId="1077" xfId="0" applyNumberFormat="1" applyFont="1" applyFill="1" applyBorder="1" applyProtection="1">
      <protection locked="0"/>
    </xf>
    <xf numFmtId="1" fontId="8" fillId="0" borderId="1068" xfId="0" applyNumberFormat="1" applyFont="1" applyBorder="1"/>
    <xf numFmtId="1" fontId="8" fillId="0" borderId="1069" xfId="0" applyNumberFormat="1" applyFont="1" applyBorder="1"/>
    <xf numFmtId="1" fontId="8" fillId="0" borderId="1067" xfId="0" applyNumberFormat="1" applyFont="1" applyBorder="1"/>
    <xf numFmtId="1" fontId="8" fillId="0" borderId="1062" xfId="0" applyNumberFormat="1" applyFont="1" applyBorder="1"/>
    <xf numFmtId="1" fontId="8" fillId="0" borderId="1063" xfId="0" applyNumberFormat="1" applyFont="1" applyBorder="1"/>
    <xf numFmtId="1" fontId="8" fillId="0" borderId="1076" xfId="0" applyNumberFormat="1" applyFont="1" applyBorder="1"/>
    <xf numFmtId="1" fontId="8" fillId="0" borderId="1059" xfId="0" applyNumberFormat="1" applyFont="1" applyBorder="1" applyAlignment="1">
      <alignment horizontal="center" vertical="center" wrapText="1"/>
    </xf>
    <xf numFmtId="1" fontId="8" fillId="0" borderId="1061" xfId="0" applyNumberFormat="1" applyFont="1" applyBorder="1" applyAlignment="1">
      <alignment horizontal="center" vertical="center"/>
    </xf>
    <xf numFmtId="1" fontId="8" fillId="0" borderId="1079" xfId="0" applyNumberFormat="1" applyFont="1" applyBorder="1" applyAlignment="1">
      <alignment horizontal="center" vertical="center"/>
    </xf>
    <xf numFmtId="1" fontId="8" fillId="4" borderId="1070" xfId="0" applyNumberFormat="1" applyFont="1" applyFill="1" applyBorder="1" applyAlignment="1">
      <alignment horizontal="left" vertical="center" wrapText="1"/>
    </xf>
    <xf numFmtId="1" fontId="8" fillId="4" borderId="1071" xfId="0" applyNumberFormat="1" applyFont="1" applyFill="1" applyBorder="1" applyAlignment="1">
      <alignment horizontal="left" vertical="center" wrapText="1"/>
    </xf>
    <xf numFmtId="1" fontId="8" fillId="4" borderId="1072" xfId="0" applyNumberFormat="1" applyFont="1" applyFill="1" applyBorder="1" applyAlignment="1">
      <alignment horizontal="left" vertical="center" wrapText="1"/>
    </xf>
    <xf numFmtId="1" fontId="8" fillId="0" borderId="1073" xfId="0" applyNumberFormat="1" applyFont="1" applyBorder="1" applyAlignment="1">
      <alignment horizontal="right" vertical="center" wrapText="1"/>
    </xf>
    <xf numFmtId="1" fontId="8" fillId="0" borderId="1072" xfId="0" applyNumberFormat="1" applyFont="1" applyBorder="1" applyAlignment="1">
      <alignment horizontal="right" vertical="center" wrapText="1"/>
    </xf>
    <xf numFmtId="1" fontId="8" fillId="6" borderId="107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7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7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7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8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7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74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1068" xfId="0" applyNumberFormat="1" applyFont="1" applyBorder="1" applyAlignment="1">
      <alignment horizontal="right" vertical="center" wrapText="1"/>
    </xf>
    <xf numFmtId="1" fontId="8" fillId="0" borderId="1079" xfId="0" applyNumberFormat="1" applyFont="1" applyBorder="1" applyAlignment="1">
      <alignment horizontal="right" vertical="center" wrapText="1"/>
    </xf>
    <xf numFmtId="1" fontId="8" fillId="0" borderId="1067" xfId="0" applyNumberFormat="1" applyFont="1" applyBorder="1" applyAlignment="1">
      <alignment horizontal="right" vertical="center" wrapText="1"/>
    </xf>
    <xf numFmtId="1" fontId="8" fillId="0" borderId="1061" xfId="0" applyNumberFormat="1" applyFont="1" applyBorder="1" applyAlignment="1">
      <alignment horizontal="right"/>
    </xf>
    <xf numFmtId="1" fontId="8" fillId="0" borderId="1062" xfId="0" applyNumberFormat="1" applyFont="1" applyBorder="1" applyAlignment="1">
      <alignment horizontal="right"/>
    </xf>
    <xf numFmtId="1" fontId="8" fillId="0" borderId="1067" xfId="0" applyNumberFormat="1" applyFont="1" applyBorder="1" applyAlignment="1">
      <alignment horizontal="right"/>
    </xf>
    <xf numFmtId="1" fontId="8" fillId="0" borderId="1069" xfId="0" applyNumberFormat="1" applyFont="1" applyBorder="1" applyAlignment="1">
      <alignment horizontal="right" vertical="center" wrapText="1"/>
    </xf>
    <xf numFmtId="1" fontId="8" fillId="0" borderId="1081" xfId="0" applyNumberFormat="1" applyFont="1" applyBorder="1" applyAlignment="1">
      <alignment horizontal="right" vertical="center" wrapText="1"/>
    </xf>
    <xf numFmtId="1" fontId="8" fillId="0" borderId="1076" xfId="0" applyNumberFormat="1" applyFont="1" applyBorder="1" applyAlignment="1">
      <alignment horizontal="right" vertical="center" wrapText="1"/>
    </xf>
    <xf numFmtId="1" fontId="8" fillId="0" borderId="1061" xfId="0" applyNumberFormat="1" applyFont="1" applyBorder="1" applyAlignment="1">
      <alignment horizontal="left" vertical="center" wrapText="1"/>
    </xf>
    <xf numFmtId="1" fontId="8" fillId="0" borderId="1062" xfId="0" applyNumberFormat="1" applyFont="1" applyBorder="1" applyAlignment="1">
      <alignment horizontal="left" vertical="center" wrapText="1"/>
    </xf>
    <xf numFmtId="1" fontId="8" fillId="0" borderId="1067" xfId="0" applyNumberFormat="1" applyFont="1" applyBorder="1" applyAlignment="1">
      <alignment horizontal="left" vertical="center" wrapText="1"/>
    </xf>
    <xf numFmtId="1" fontId="8" fillId="6" borderId="1068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67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6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8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6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69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8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8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76" xfId="0" applyNumberFormat="1" applyFont="1" applyFill="1" applyBorder="1" applyAlignment="1" applyProtection="1">
      <alignment horizontal="right" vertical="center" wrapText="1"/>
      <protection locked="0"/>
    </xf>
    <xf numFmtId="1" fontId="8" fillId="4" borderId="1059" xfId="0" applyNumberFormat="1" applyFont="1" applyFill="1" applyBorder="1" applyAlignment="1">
      <alignment horizontal="center" vertical="center" wrapText="1"/>
    </xf>
    <xf numFmtId="1" fontId="8" fillId="4" borderId="1060" xfId="0" applyNumberFormat="1" applyFont="1" applyFill="1" applyBorder="1" applyAlignment="1">
      <alignment horizontal="center" vertical="center" wrapText="1"/>
    </xf>
    <xf numFmtId="1" fontId="8" fillId="4" borderId="1066" xfId="0" applyNumberFormat="1" applyFont="1" applyFill="1" applyBorder="1" applyAlignment="1">
      <alignment horizontal="left" vertical="center" wrapText="1"/>
    </xf>
    <xf numFmtId="1" fontId="8" fillId="4" borderId="1058" xfId="0" applyNumberFormat="1" applyFont="1" applyFill="1" applyBorder="1" applyAlignment="1">
      <alignment horizontal="left" vertical="center" wrapText="1"/>
    </xf>
    <xf numFmtId="1" fontId="8" fillId="0" borderId="1082" xfId="0" applyNumberFormat="1" applyFont="1" applyBorder="1" applyAlignment="1">
      <alignment horizontal="right" vertical="center" wrapText="1"/>
    </xf>
    <xf numFmtId="1" fontId="8" fillId="0" borderId="1059" xfId="0" applyNumberFormat="1" applyFont="1" applyBorder="1" applyAlignment="1">
      <alignment horizontal="left" vertical="center" wrapText="1"/>
    </xf>
    <xf numFmtId="1" fontId="8" fillId="0" borderId="1060" xfId="0" applyNumberFormat="1" applyFont="1" applyBorder="1" applyAlignment="1">
      <alignment horizontal="left" vertical="center" wrapText="1"/>
    </xf>
    <xf numFmtId="0" fontId="4" fillId="10" borderId="1073" xfId="0" applyFont="1" applyFill="1" applyBorder="1" applyAlignment="1">
      <alignment horizontal="right"/>
    </xf>
    <xf numFmtId="0" fontId="4" fillId="10" borderId="1075" xfId="0" applyFont="1" applyFill="1" applyBorder="1" applyAlignment="1">
      <alignment horizontal="right"/>
    </xf>
    <xf numFmtId="1" fontId="8" fillId="6" borderId="1078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8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6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065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1066" xfId="0" applyNumberFormat="1" applyFont="1" applyBorder="1" applyAlignment="1">
      <alignment horizontal="left" vertical="center" wrapText="1"/>
    </xf>
    <xf numFmtId="1" fontId="8" fillId="0" borderId="1076" xfId="0" applyNumberFormat="1" applyFont="1" applyBorder="1" applyAlignment="1">
      <alignment horizontal="center" vertical="center" wrapText="1"/>
    </xf>
    <xf numFmtId="1" fontId="8" fillId="0" borderId="1061" xfId="0" applyNumberFormat="1" applyFont="1" applyBorder="1" applyAlignment="1">
      <alignment horizontal="right" vertical="center" wrapText="1"/>
    </xf>
    <xf numFmtId="1" fontId="8" fillId="0" borderId="1062" xfId="0" applyNumberFormat="1" applyFont="1" applyBorder="1" applyAlignment="1">
      <alignment horizontal="right" vertical="center" wrapText="1"/>
    </xf>
    <xf numFmtId="1" fontId="8" fillId="0" borderId="1067" xfId="0" applyNumberFormat="1" applyFont="1" applyBorder="1" applyAlignment="1">
      <alignment horizontal="right" vertical="center" wrapText="1"/>
    </xf>
    <xf numFmtId="1" fontId="8" fillId="0" borderId="1083" xfId="0" applyNumberFormat="1" applyFont="1" applyBorder="1" applyAlignment="1">
      <alignment horizontal="right" vertical="center" wrapText="1"/>
    </xf>
    <xf numFmtId="1" fontId="8" fillId="0" borderId="1065" xfId="0" applyNumberFormat="1" applyFont="1" applyBorder="1" applyAlignment="1">
      <alignment horizontal="center" vertical="center"/>
    </xf>
    <xf numFmtId="1" fontId="8" fillId="12" borderId="1076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1074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1074" xfId="0" applyNumberFormat="1" applyFont="1" applyFill="1" applyBorder="1" applyAlignment="1" applyProtection="1">
      <alignment horizontal="right" vertical="center"/>
      <protection locked="0"/>
    </xf>
    <xf numFmtId="1" fontId="8" fillId="12" borderId="1074" xfId="0" applyNumberFormat="1" applyFont="1" applyFill="1" applyBorder="1" applyAlignment="1" applyProtection="1">
      <alignment horizontal="right" vertical="top" wrapText="1"/>
      <protection locked="0"/>
    </xf>
    <xf numFmtId="1" fontId="8" fillId="0" borderId="1076" xfId="0" applyNumberFormat="1" applyFont="1" applyBorder="1" applyAlignment="1">
      <alignment horizontal="center" vertical="center"/>
    </xf>
    <xf numFmtId="1" fontId="8" fillId="0" borderId="1082" xfId="0" applyNumberFormat="1" applyFont="1" applyBorder="1" applyAlignment="1">
      <alignment horizontal="center" vertical="center"/>
    </xf>
    <xf numFmtId="1" fontId="8" fillId="0" borderId="1065" xfId="0" applyNumberFormat="1" applyFont="1" applyBorder="1" applyAlignment="1">
      <alignment horizontal="left" vertical="center" wrapText="1"/>
    </xf>
    <xf numFmtId="1" fontId="8" fillId="0" borderId="1070" xfId="0" applyNumberFormat="1" applyFont="1" applyBorder="1" applyAlignment="1">
      <alignment horizontal="left"/>
    </xf>
    <xf numFmtId="1" fontId="8" fillId="0" borderId="1072" xfId="0" applyNumberFormat="1" applyFont="1" applyBorder="1" applyAlignment="1">
      <alignment horizontal="left"/>
    </xf>
    <xf numFmtId="1" fontId="8" fillId="0" borderId="1065" xfId="0" applyNumberFormat="1" applyFont="1" applyBorder="1" applyAlignment="1">
      <alignment horizontal="center" vertical="center"/>
    </xf>
    <xf numFmtId="1" fontId="8" fillId="5" borderId="1076" xfId="0" applyNumberFormat="1" applyFont="1" applyFill="1" applyBorder="1" applyAlignment="1">
      <alignment horizontal="center" vertical="center" wrapText="1"/>
    </xf>
    <xf numFmtId="1" fontId="8" fillId="5" borderId="1065" xfId="0" applyNumberFormat="1" applyFont="1" applyFill="1" applyBorder="1" applyAlignment="1">
      <alignment horizontal="center" vertical="center" wrapText="1"/>
    </xf>
    <xf numFmtId="1" fontId="8" fillId="0" borderId="1056" xfId="0" applyNumberFormat="1" applyFont="1" applyBorder="1" applyAlignment="1">
      <alignment horizontal="center" vertical="center"/>
    </xf>
    <xf numFmtId="1" fontId="8" fillId="5" borderId="1056" xfId="0" applyNumberFormat="1" applyFont="1" applyFill="1" applyBorder="1" applyAlignment="1">
      <alignment horizontal="center" vertical="center" wrapText="1"/>
    </xf>
    <xf numFmtId="1" fontId="8" fillId="0" borderId="1074" xfId="0" applyNumberFormat="1" applyFont="1" applyBorder="1" applyAlignment="1">
      <alignment horizontal="left" vertical="center" wrapText="1"/>
    </xf>
    <xf numFmtId="1" fontId="8" fillId="0" borderId="1068" xfId="0" applyNumberFormat="1" applyFont="1" applyBorder="1" applyAlignment="1">
      <alignment horizontal="right" wrapText="1"/>
    </xf>
    <xf numFmtId="1" fontId="8" fillId="0" borderId="1082" xfId="0" applyNumberFormat="1" applyFont="1" applyBorder="1"/>
    <xf numFmtId="1" fontId="8" fillId="0" borderId="1067" xfId="0" applyNumberFormat="1" applyFont="1" applyBorder="1" applyAlignment="1">
      <alignment horizontal="right" wrapText="1"/>
    </xf>
    <xf numFmtId="1" fontId="8" fillId="0" borderId="1062" xfId="0" applyNumberFormat="1" applyFont="1" applyBorder="1" applyAlignment="1">
      <alignment horizontal="right" wrapText="1"/>
    </xf>
    <xf numFmtId="1" fontId="8" fillId="0" borderId="1061" xfId="0" applyNumberFormat="1" applyFont="1" applyBorder="1" applyAlignment="1">
      <alignment horizontal="right"/>
    </xf>
    <xf numFmtId="1" fontId="8" fillId="0" borderId="1067" xfId="0" applyNumberFormat="1" applyFont="1" applyBorder="1" applyAlignment="1">
      <alignment horizontal="right"/>
    </xf>
    <xf numFmtId="1" fontId="8" fillId="0" borderId="1062" xfId="0" applyNumberFormat="1" applyFont="1" applyBorder="1" applyAlignment="1">
      <alignment horizontal="right"/>
    </xf>
    <xf numFmtId="1" fontId="8" fillId="0" borderId="1063" xfId="0" applyNumberFormat="1" applyFont="1" applyBorder="1" applyAlignment="1">
      <alignment horizontal="right"/>
    </xf>
    <xf numFmtId="1" fontId="8" fillId="0" borderId="1083" xfId="0" applyNumberFormat="1" applyFont="1" applyBorder="1" applyAlignment="1">
      <alignment horizontal="right"/>
    </xf>
    <xf numFmtId="1" fontId="8" fillId="0" borderId="1076" xfId="0" applyNumberFormat="1" applyFont="1" applyBorder="1" applyAlignment="1">
      <alignment horizontal="right"/>
    </xf>
    <xf numFmtId="1" fontId="8" fillId="4" borderId="1076" xfId="0" applyNumberFormat="1" applyFont="1" applyFill="1" applyBorder="1" applyAlignment="1">
      <alignment horizontal="center" vertical="center" wrapText="1"/>
    </xf>
    <xf numFmtId="1" fontId="8" fillId="0" borderId="1066" xfId="0" applyNumberFormat="1" applyFont="1" applyBorder="1" applyAlignment="1">
      <alignment horizontal="center" vertical="center" wrapText="1"/>
    </xf>
    <xf numFmtId="1" fontId="8" fillId="5" borderId="1070" xfId="0" applyNumberFormat="1" applyFont="1" applyFill="1" applyBorder="1" applyAlignment="1">
      <alignment horizontal="left" vertical="center" wrapText="1"/>
    </xf>
    <xf numFmtId="1" fontId="8" fillId="5" borderId="1071" xfId="0" applyNumberFormat="1" applyFont="1" applyFill="1" applyBorder="1" applyAlignment="1">
      <alignment horizontal="left" vertical="center" wrapText="1"/>
    </xf>
    <xf numFmtId="1" fontId="8" fillId="5" borderId="1072" xfId="0" applyNumberFormat="1" applyFont="1" applyFill="1" applyBorder="1" applyAlignment="1">
      <alignment horizontal="left" vertical="center" wrapText="1"/>
    </xf>
    <xf numFmtId="1" fontId="8" fillId="0" borderId="1069" xfId="0" applyNumberFormat="1" applyFont="1" applyBorder="1" applyAlignment="1">
      <alignment horizontal="right" wrapText="1"/>
    </xf>
    <xf numFmtId="1" fontId="8" fillId="0" borderId="1068" xfId="0" applyNumberFormat="1" applyFont="1" applyBorder="1" applyAlignment="1">
      <alignment horizontal="right"/>
    </xf>
    <xf numFmtId="1" fontId="8" fillId="0" borderId="1069" xfId="0" applyNumberFormat="1" applyFont="1" applyBorder="1" applyAlignment="1">
      <alignment horizontal="right"/>
    </xf>
    <xf numFmtId="1" fontId="8" fillId="4" borderId="1076" xfId="0" applyNumberFormat="1" applyFont="1" applyFill="1" applyBorder="1" applyAlignment="1">
      <alignment horizontal="right"/>
    </xf>
    <xf numFmtId="1" fontId="8" fillId="0" borderId="1061" xfId="1" applyNumberFormat="1" applyFont="1" applyFill="1" applyBorder="1" applyAlignment="1">
      <alignment horizontal="center" vertical="center" wrapText="1"/>
    </xf>
    <xf numFmtId="1" fontId="8" fillId="0" borderId="1067" xfId="1" applyNumberFormat="1" applyFont="1" applyFill="1" applyBorder="1" applyAlignment="1">
      <alignment horizontal="center" vertical="center"/>
    </xf>
    <xf numFmtId="1" fontId="8" fillId="4" borderId="1058" xfId="0" applyNumberFormat="1" applyFont="1" applyFill="1" applyBorder="1" applyAlignment="1">
      <alignment horizontal="center" vertical="center" wrapText="1"/>
    </xf>
    <xf numFmtId="1" fontId="8" fillId="4" borderId="1070" xfId="0" applyNumberFormat="1" applyFont="1" applyFill="1" applyBorder="1" applyAlignment="1">
      <alignment horizontal="left" vertical="center"/>
    </xf>
    <xf numFmtId="1" fontId="8" fillId="4" borderId="1072" xfId="0" applyNumberFormat="1" applyFont="1" applyFill="1" applyBorder="1" applyAlignment="1">
      <alignment horizontal="left" vertical="center"/>
    </xf>
    <xf numFmtId="1" fontId="8" fillId="4" borderId="1073" xfId="0" applyNumberFormat="1" applyFont="1" applyFill="1" applyBorder="1" applyAlignment="1">
      <alignment horizontal="right" wrapText="1"/>
    </xf>
    <xf numFmtId="1" fontId="8" fillId="4" borderId="1072" xfId="0" applyNumberFormat="1" applyFont="1" applyFill="1" applyBorder="1" applyAlignment="1">
      <alignment horizontal="right"/>
    </xf>
    <xf numFmtId="1" fontId="8" fillId="9" borderId="1075" xfId="0" applyNumberFormat="1" applyFont="1" applyFill="1" applyBorder="1"/>
    <xf numFmtId="1" fontId="8" fillId="11" borderId="1073" xfId="0" applyNumberFormat="1" applyFont="1" applyFill="1" applyBorder="1"/>
    <xf numFmtId="1" fontId="8" fillId="6" borderId="1080" xfId="0" applyNumberFormat="1" applyFont="1" applyFill="1" applyBorder="1" applyProtection="1">
      <protection locked="0"/>
    </xf>
    <xf numFmtId="1" fontId="8" fillId="11" borderId="1074" xfId="0" applyNumberFormat="1" applyFont="1" applyFill="1" applyBorder="1"/>
    <xf numFmtId="1" fontId="8" fillId="11" borderId="1056" xfId="0" applyNumberFormat="1" applyFont="1" applyFill="1" applyBorder="1"/>
    <xf numFmtId="1" fontId="8" fillId="4" borderId="1067" xfId="0" applyNumberFormat="1" applyFont="1" applyFill="1" applyBorder="1" applyAlignment="1">
      <alignment horizontal="right"/>
    </xf>
    <xf numFmtId="1" fontId="8" fillId="0" borderId="1083" xfId="0" applyNumberFormat="1" applyFont="1" applyBorder="1"/>
    <xf numFmtId="1" fontId="8" fillId="4" borderId="1074" xfId="0" applyNumberFormat="1" applyFont="1" applyFill="1" applyBorder="1" applyAlignment="1">
      <alignment vertical="center"/>
    </xf>
    <xf numFmtId="1" fontId="8" fillId="11" borderId="1072" xfId="0" applyNumberFormat="1" applyFont="1" applyFill="1" applyBorder="1" applyAlignment="1">
      <alignment horizontal="right" wrapText="1"/>
    </xf>
    <xf numFmtId="1" fontId="8" fillId="11" borderId="1072" xfId="0" applyNumberFormat="1" applyFont="1" applyFill="1" applyBorder="1"/>
    <xf numFmtId="1" fontId="8" fillId="11" borderId="1058" xfId="0" applyNumberFormat="1" applyFont="1" applyFill="1" applyBorder="1"/>
    <xf numFmtId="1" fontId="8" fillId="15" borderId="1065" xfId="0" applyNumberFormat="1" applyFont="1" applyFill="1" applyBorder="1" applyAlignment="1">
      <alignment horizontal="left" vertical="center" wrapText="1"/>
    </xf>
    <xf numFmtId="1" fontId="8" fillId="5" borderId="1065" xfId="0" applyNumberFormat="1" applyFont="1" applyFill="1" applyBorder="1" applyAlignment="1">
      <alignment horizontal="left" vertical="center" wrapText="1"/>
    </xf>
    <xf numFmtId="1" fontId="8" fillId="5" borderId="1074" xfId="0" applyNumberFormat="1" applyFont="1" applyFill="1" applyBorder="1" applyAlignment="1">
      <alignment horizontal="center" vertical="center"/>
    </xf>
    <xf numFmtId="1" fontId="8" fillId="4" borderId="1058" xfId="0" applyNumberFormat="1" applyFont="1" applyFill="1" applyBorder="1" applyAlignment="1">
      <alignment horizontal="right"/>
    </xf>
    <xf numFmtId="1" fontId="8" fillId="5" borderId="1057" xfId="0" applyNumberFormat="1" applyFont="1" applyFill="1" applyBorder="1"/>
    <xf numFmtId="1" fontId="8" fillId="5" borderId="1058" xfId="0" applyNumberFormat="1" applyFont="1" applyFill="1" applyBorder="1"/>
    <xf numFmtId="1" fontId="8" fillId="5" borderId="1068" xfId="0" applyNumberFormat="1" applyFont="1" applyFill="1" applyBorder="1"/>
    <xf numFmtId="1" fontId="8" fillId="5" borderId="1056" xfId="0" applyNumberFormat="1" applyFont="1" applyFill="1" applyBorder="1"/>
    <xf numFmtId="1" fontId="8" fillId="5" borderId="1074" xfId="0" applyNumberFormat="1" applyFont="1" applyFill="1" applyBorder="1" applyAlignment="1">
      <alignment horizontal="left" vertical="center"/>
    </xf>
    <xf numFmtId="1" fontId="8" fillId="4" borderId="1072" xfId="0" applyNumberFormat="1" applyFont="1" applyFill="1" applyBorder="1" applyAlignment="1">
      <alignment horizontal="right" wrapText="1"/>
    </xf>
    <xf numFmtId="1" fontId="8" fillId="6" borderId="1071" xfId="0" applyNumberFormat="1" applyFont="1" applyFill="1" applyBorder="1" applyProtection="1">
      <protection locked="0"/>
    </xf>
    <xf numFmtId="1" fontId="8" fillId="15" borderId="1056" xfId="0" applyNumberFormat="1" applyFont="1" applyFill="1" applyBorder="1" applyAlignment="1">
      <alignment horizontal="left" vertical="center" wrapText="1"/>
    </xf>
    <xf numFmtId="1" fontId="8" fillId="0" borderId="1074" xfId="0" applyNumberFormat="1" applyFont="1" applyBorder="1" applyAlignment="1">
      <alignment horizontal="left" vertical="center"/>
    </xf>
    <xf numFmtId="1" fontId="8" fillId="11" borderId="1075" xfId="0" applyNumberFormat="1" applyFont="1" applyFill="1" applyBorder="1"/>
    <xf numFmtId="1" fontId="8" fillId="11" borderId="1077" xfId="0" applyNumberFormat="1" applyFont="1" applyFill="1" applyBorder="1"/>
    <xf numFmtId="1" fontId="8" fillId="0" borderId="1056" xfId="0" applyNumberFormat="1" applyFont="1" applyBorder="1" applyAlignment="1">
      <alignment horizontal="left" vertical="center"/>
    </xf>
    <xf numFmtId="1" fontId="8" fillId="4" borderId="1068" xfId="0" applyNumberFormat="1" applyFont="1" applyFill="1" applyBorder="1" applyAlignment="1">
      <alignment horizontal="right" wrapText="1"/>
    </xf>
    <xf numFmtId="1" fontId="8" fillId="4" borderId="1079" xfId="0" applyNumberFormat="1" applyFont="1" applyFill="1" applyBorder="1" applyAlignment="1">
      <alignment horizontal="right" wrapText="1"/>
    </xf>
    <xf numFmtId="1" fontId="8" fillId="4" borderId="1067" xfId="0" applyNumberFormat="1" applyFont="1" applyFill="1" applyBorder="1" applyAlignment="1">
      <alignment horizontal="right" wrapText="1"/>
    </xf>
    <xf numFmtId="1" fontId="8" fillId="6" borderId="1068" xfId="0" applyNumberFormat="1" applyFont="1" applyFill="1" applyBorder="1" applyProtection="1">
      <protection locked="0"/>
    </xf>
    <xf numFmtId="1" fontId="8" fillId="6" borderId="1067" xfId="0" applyNumberFormat="1" applyFont="1" applyFill="1" applyBorder="1" applyProtection="1">
      <protection locked="0"/>
    </xf>
    <xf numFmtId="1" fontId="8" fillId="9" borderId="1073" xfId="0" applyNumberFormat="1" applyFont="1" applyFill="1" applyBorder="1"/>
    <xf numFmtId="1" fontId="8" fillId="6" borderId="1083" xfId="0" applyNumberFormat="1" applyFont="1" applyFill="1" applyBorder="1" applyProtection="1">
      <protection locked="0"/>
    </xf>
    <xf numFmtId="1" fontId="8" fillId="6" borderId="1082" xfId="0" applyNumberFormat="1" applyFont="1" applyFill="1" applyBorder="1" applyProtection="1">
      <protection locked="0"/>
    </xf>
    <xf numFmtId="1" fontId="8" fillId="6" borderId="1076" xfId="0" applyNumberFormat="1" applyFont="1" applyFill="1" applyBorder="1" applyProtection="1">
      <protection locked="0"/>
    </xf>
    <xf numFmtId="1" fontId="8" fillId="6" borderId="1058" xfId="0" applyNumberFormat="1" applyFont="1" applyFill="1" applyBorder="1" applyProtection="1">
      <protection locked="0"/>
    </xf>
    <xf numFmtId="1" fontId="8" fillId="6" borderId="1056" xfId="0" applyNumberFormat="1" applyFont="1" applyFill="1" applyBorder="1" applyProtection="1">
      <protection locked="0"/>
    </xf>
    <xf numFmtId="1" fontId="9" fillId="15" borderId="1065" xfId="0" applyNumberFormat="1" applyFont="1" applyFill="1" applyBorder="1" applyAlignment="1">
      <alignment horizontal="left" vertical="center" wrapText="1"/>
    </xf>
    <xf numFmtId="1" fontId="9" fillId="0" borderId="1065" xfId="0" applyNumberFormat="1" applyFont="1" applyBorder="1" applyAlignment="1">
      <alignment horizontal="left" vertical="center" wrapText="1"/>
    </xf>
    <xf numFmtId="1" fontId="8" fillId="0" borderId="1074" xfId="0" applyNumberFormat="1" applyFont="1" applyBorder="1" applyAlignment="1">
      <alignment wrapText="1"/>
    </xf>
    <xf numFmtId="1" fontId="9" fillId="15" borderId="1056" xfId="0" applyNumberFormat="1" applyFont="1" applyFill="1" applyBorder="1" applyAlignment="1">
      <alignment horizontal="left" vertical="center" wrapText="1"/>
    </xf>
    <xf numFmtId="1" fontId="9" fillId="0" borderId="1056" xfId="0" applyNumberFormat="1" applyFont="1" applyBorder="1" applyAlignment="1">
      <alignment horizontal="left" vertical="center" wrapText="1"/>
    </xf>
    <xf numFmtId="1" fontId="8" fillId="0" borderId="1074" xfId="0" applyNumberFormat="1" applyFont="1" applyBorder="1" applyAlignment="1">
      <alignment vertical="center" wrapText="1"/>
    </xf>
    <xf numFmtId="1" fontId="8" fillId="9" borderId="1074" xfId="0" applyNumberFormat="1" applyFont="1" applyFill="1" applyBorder="1"/>
    <xf numFmtId="1" fontId="8" fillId="4" borderId="1064" xfId="0" applyNumberFormat="1" applyFont="1" applyFill="1" applyBorder="1" applyAlignment="1">
      <alignment horizontal="center" vertical="center" wrapText="1"/>
    </xf>
    <xf numFmtId="1" fontId="8" fillId="9" borderId="1072" xfId="0" applyNumberFormat="1" applyFont="1" applyFill="1" applyBorder="1"/>
    <xf numFmtId="1" fontId="8" fillId="11" borderId="1071" xfId="0" applyNumberFormat="1" applyFont="1" applyFill="1" applyBorder="1"/>
    <xf numFmtId="1" fontId="8" fillId="0" borderId="1085" xfId="0" applyNumberFormat="1" applyFont="1" applyBorder="1" applyAlignment="1">
      <alignment horizontal="center" vertical="center" wrapText="1"/>
    </xf>
    <xf numFmtId="1" fontId="8" fillId="0" borderId="1086" xfId="0" applyNumberFormat="1" applyFont="1" applyBorder="1" applyAlignment="1">
      <alignment horizontal="center" vertical="center" wrapText="1"/>
    </xf>
    <xf numFmtId="1" fontId="8" fillId="0" borderId="1087" xfId="0" applyNumberFormat="1" applyFont="1" applyBorder="1" applyAlignment="1">
      <alignment horizontal="center" vertical="center" wrapText="1"/>
    </xf>
    <xf numFmtId="1" fontId="8" fillId="0" borderId="1077" xfId="0" applyNumberFormat="1" applyFont="1" applyBorder="1" applyAlignment="1">
      <alignment horizontal="left" vertical="center" wrapText="1"/>
    </xf>
    <xf numFmtId="1" fontId="8" fillId="0" borderId="1088" xfId="0" applyNumberFormat="1" applyFont="1" applyBorder="1"/>
    <xf numFmtId="1" fontId="8" fillId="6" borderId="1089" xfId="0" applyNumberFormat="1" applyFont="1" applyFill="1" applyBorder="1" applyProtection="1">
      <protection locked="0"/>
    </xf>
    <xf numFmtId="1" fontId="8" fillId="0" borderId="1090" xfId="0" applyNumberFormat="1" applyFont="1" applyBorder="1" applyAlignment="1">
      <alignment horizontal="center" vertical="center" wrapText="1"/>
    </xf>
    <xf numFmtId="1" fontId="8" fillId="0" borderId="1084" xfId="0" applyNumberFormat="1" applyFont="1" applyBorder="1" applyAlignment="1">
      <alignment horizontal="center" vertical="center" wrapText="1"/>
    </xf>
    <xf numFmtId="1" fontId="8" fillId="5" borderId="1061" xfId="0" applyNumberFormat="1" applyFont="1" applyFill="1" applyBorder="1" applyAlignment="1">
      <alignment horizontal="center" vertical="center" wrapText="1"/>
    </xf>
    <xf numFmtId="1" fontId="8" fillId="5" borderId="1067" xfId="0" applyNumberFormat="1" applyFont="1" applyFill="1" applyBorder="1" applyAlignment="1">
      <alignment horizontal="center" vertical="center" wrapText="1"/>
    </xf>
    <xf numFmtId="1" fontId="8" fillId="0" borderId="1091" xfId="0" applyNumberFormat="1" applyFont="1" applyBorder="1" applyAlignment="1">
      <alignment horizontal="center" vertical="center" wrapText="1"/>
    </xf>
    <xf numFmtId="1" fontId="8" fillId="5" borderId="1091" xfId="0" applyNumberFormat="1" applyFont="1" applyFill="1" applyBorder="1" applyAlignment="1">
      <alignment horizontal="center" vertical="center" wrapText="1"/>
    </xf>
    <xf numFmtId="1" fontId="8" fillId="4" borderId="1092" xfId="0" applyNumberFormat="1" applyFont="1" applyFill="1" applyBorder="1" applyAlignment="1">
      <alignment horizontal="center" vertical="center" wrapText="1"/>
    </xf>
    <xf numFmtId="1" fontId="8" fillId="0" borderId="1078" xfId="0" applyNumberFormat="1" applyFont="1" applyBorder="1" applyAlignment="1">
      <alignment horizontal="center" vertical="center" wrapText="1"/>
    </xf>
    <xf numFmtId="1" fontId="8" fillId="5" borderId="1084" xfId="0" applyNumberFormat="1" applyFont="1" applyFill="1" applyBorder="1" applyAlignment="1">
      <alignment horizontal="center" vertical="center" wrapText="1"/>
    </xf>
    <xf numFmtId="1" fontId="8" fillId="4" borderId="1066" xfId="0" applyNumberFormat="1" applyFont="1" applyFill="1" applyBorder="1" applyAlignment="1">
      <alignment horizontal="center" vertical="center" wrapText="1"/>
    </xf>
    <xf numFmtId="1" fontId="8" fillId="4" borderId="1078" xfId="0" applyNumberFormat="1" applyFont="1" applyFill="1" applyBorder="1" applyAlignment="1">
      <alignment horizontal="center" vertical="center" wrapText="1"/>
    </xf>
    <xf numFmtId="1" fontId="8" fillId="4" borderId="1092" xfId="0" applyNumberFormat="1" applyFont="1" applyFill="1" applyBorder="1" applyAlignment="1">
      <alignment horizontal="center" vertical="center" wrapText="1"/>
    </xf>
    <xf numFmtId="1" fontId="8" fillId="0" borderId="1057" xfId="0" applyNumberFormat="1" applyFont="1" applyBorder="1" applyAlignment="1">
      <alignment horizontal="center" vertical="center" wrapText="1"/>
    </xf>
    <xf numFmtId="1" fontId="8" fillId="5" borderId="1057" xfId="0" applyNumberFormat="1" applyFont="1" applyFill="1" applyBorder="1" applyAlignment="1">
      <alignment horizontal="center" vertical="center" wrapText="1"/>
    </xf>
    <xf numFmtId="1" fontId="8" fillId="0" borderId="1070" xfId="0" applyNumberFormat="1" applyFont="1" applyBorder="1" applyAlignment="1">
      <alignment horizontal="left" wrapText="1"/>
    </xf>
    <xf numFmtId="1" fontId="8" fillId="0" borderId="1072" xfId="0" applyNumberFormat="1" applyFont="1" applyBorder="1" applyAlignment="1">
      <alignment horizontal="left" wrapText="1"/>
    </xf>
    <xf numFmtId="1" fontId="8" fillId="4" borderId="1073" xfId="0" applyNumberFormat="1" applyFont="1" applyFill="1" applyBorder="1" applyAlignment="1">
      <alignment horizontal="right" vertical="center" wrapText="1"/>
    </xf>
    <xf numFmtId="1" fontId="8" fillId="6" borderId="1073" xfId="0" applyNumberFormat="1" applyFont="1" applyFill="1" applyBorder="1" applyAlignment="1" applyProtection="1">
      <alignment wrapText="1"/>
      <protection locked="0"/>
    </xf>
    <xf numFmtId="1" fontId="8" fillId="6" borderId="1075" xfId="0" applyNumberFormat="1" applyFont="1" applyFill="1" applyBorder="1" applyAlignment="1" applyProtection="1">
      <alignment wrapText="1"/>
      <protection locked="0"/>
    </xf>
    <xf numFmtId="1" fontId="8" fillId="6" borderId="1072" xfId="0" applyNumberFormat="1" applyFont="1" applyFill="1" applyBorder="1" applyAlignment="1" applyProtection="1">
      <alignment wrapText="1"/>
      <protection locked="0"/>
    </xf>
    <xf numFmtId="1" fontId="8" fillId="6" borderId="1089" xfId="0" applyNumberFormat="1" applyFont="1" applyFill="1" applyBorder="1" applyAlignment="1" applyProtection="1">
      <alignment wrapText="1"/>
      <protection locked="0"/>
    </xf>
    <xf numFmtId="1" fontId="8" fillId="6" borderId="1077" xfId="0" applyNumberFormat="1" applyFont="1" applyFill="1" applyBorder="1" applyAlignment="1" applyProtection="1">
      <alignment wrapText="1"/>
      <protection locked="0"/>
    </xf>
    <xf numFmtId="1" fontId="8" fillId="0" borderId="1075" xfId="0" applyNumberFormat="1" applyFont="1" applyBorder="1" applyAlignment="1">
      <alignment horizontal="right" wrapText="1"/>
    </xf>
    <xf numFmtId="1" fontId="8" fillId="9" borderId="1077" xfId="0" applyNumberFormat="1" applyFont="1" applyFill="1" applyBorder="1" applyAlignment="1">
      <alignment wrapText="1"/>
    </xf>
    <xf numFmtId="1" fontId="8" fillId="9" borderId="1089" xfId="0" applyNumberFormat="1" applyFont="1" applyFill="1" applyBorder="1" applyAlignment="1">
      <alignment wrapText="1"/>
    </xf>
    <xf numFmtId="1" fontId="8" fillId="11" borderId="1089" xfId="0" applyNumberFormat="1" applyFont="1" applyFill="1" applyBorder="1" applyAlignment="1">
      <alignment wrapText="1"/>
    </xf>
    <xf numFmtId="1" fontId="8" fillId="11" borderId="1077" xfId="0" applyNumberFormat="1" applyFont="1" applyFill="1" applyBorder="1" applyAlignment="1">
      <alignment wrapText="1"/>
    </xf>
    <xf numFmtId="1" fontId="8" fillId="6" borderId="1057" xfId="0" applyNumberFormat="1" applyFont="1" applyFill="1" applyBorder="1" applyAlignment="1" applyProtection="1">
      <alignment wrapText="1"/>
      <protection locked="0"/>
    </xf>
    <xf numFmtId="1" fontId="8" fillId="6" borderId="1058" xfId="0" applyNumberFormat="1" applyFont="1" applyFill="1" applyBorder="1" applyAlignment="1" applyProtection="1">
      <alignment wrapText="1"/>
      <protection locked="0"/>
    </xf>
    <xf numFmtId="1" fontId="8" fillId="9" borderId="1073" xfId="0" applyNumberFormat="1" applyFont="1" applyFill="1" applyBorder="1" applyAlignment="1">
      <alignment wrapText="1"/>
    </xf>
    <xf numFmtId="1" fontId="8" fillId="9" borderId="1075" xfId="0" applyNumberFormat="1" applyFont="1" applyFill="1" applyBorder="1" applyAlignment="1">
      <alignment wrapText="1"/>
    </xf>
    <xf numFmtId="1" fontId="8" fillId="11" borderId="1073" xfId="0" applyNumberFormat="1" applyFont="1" applyFill="1" applyBorder="1" applyAlignment="1">
      <alignment wrapText="1"/>
    </xf>
    <xf numFmtId="1" fontId="8" fillId="11" borderId="1075" xfId="0" applyNumberFormat="1" applyFont="1" applyFill="1" applyBorder="1" applyAlignment="1">
      <alignment wrapText="1"/>
    </xf>
    <xf numFmtId="1" fontId="8" fillId="0" borderId="1093" xfId="2" applyNumberFormat="1" applyFont="1" applyFill="1" applyBorder="1" applyAlignment="1">
      <alignment horizontal="right" wrapText="1"/>
    </xf>
    <xf numFmtId="1" fontId="8" fillId="0" borderId="1094" xfId="2" applyNumberFormat="1" applyFont="1" applyFill="1" applyBorder="1" applyAlignment="1">
      <alignment horizontal="right" wrapText="1"/>
    </xf>
    <xf numFmtId="1" fontId="8" fillId="0" borderId="1095" xfId="2" applyNumberFormat="1" applyFont="1" applyFill="1" applyBorder="1" applyAlignment="1">
      <alignment horizontal="right" wrapText="1"/>
    </xf>
    <xf numFmtId="1" fontId="8" fillId="0" borderId="1096" xfId="2" applyNumberFormat="1" applyFont="1" applyFill="1" applyBorder="1" applyAlignment="1">
      <alignment horizontal="right" wrapText="1"/>
    </xf>
    <xf numFmtId="1" fontId="8" fillId="0" borderId="1097" xfId="0" applyNumberFormat="1" applyFont="1" applyBorder="1" applyAlignment="1">
      <alignment horizontal="left" vertical="center" wrapText="1"/>
    </xf>
    <xf numFmtId="1" fontId="8" fillId="0" borderId="1098" xfId="2" applyNumberFormat="1" applyFont="1" applyFill="1" applyBorder="1" applyAlignment="1">
      <alignment horizontal="right" wrapText="1"/>
    </xf>
    <xf numFmtId="1" fontId="8" fillId="0" borderId="1099" xfId="2" applyNumberFormat="1" applyFont="1" applyFill="1" applyBorder="1" applyAlignment="1">
      <alignment horizontal="right" wrapText="1"/>
    </xf>
    <xf numFmtId="1" fontId="8" fillId="0" borderId="1100" xfId="0" applyNumberFormat="1" applyFont="1" applyBorder="1" applyAlignment="1">
      <alignment horizontal="left" vertical="center" wrapText="1"/>
    </xf>
    <xf numFmtId="1" fontId="8" fillId="5" borderId="1097" xfId="0" applyNumberFormat="1" applyFont="1" applyFill="1" applyBorder="1" applyAlignment="1">
      <alignment horizontal="left" vertical="center" wrapText="1"/>
    </xf>
    <xf numFmtId="1" fontId="8" fillId="0" borderId="1101" xfId="2" applyNumberFormat="1" applyFont="1" applyFill="1" applyBorder="1" applyAlignment="1">
      <alignment horizontal="right" wrapText="1"/>
    </xf>
    <xf numFmtId="1" fontId="8" fillId="0" borderId="1102" xfId="2" applyNumberFormat="1" applyFont="1" applyFill="1" applyBorder="1" applyAlignment="1">
      <alignment horizontal="right" wrapText="1"/>
    </xf>
    <xf numFmtId="1" fontId="8" fillId="4" borderId="1103" xfId="0" applyNumberFormat="1" applyFont="1" applyFill="1" applyBorder="1" applyAlignment="1">
      <alignment horizontal="right" wrapText="1"/>
    </xf>
    <xf numFmtId="1" fontId="8" fillId="11" borderId="1103" xfId="0" applyNumberFormat="1" applyFont="1" applyFill="1" applyBorder="1" applyAlignment="1">
      <alignment wrapText="1"/>
    </xf>
    <xf numFmtId="1" fontId="8" fillId="11" borderId="1104" xfId="0" applyNumberFormat="1" applyFont="1" applyFill="1" applyBorder="1" applyAlignment="1">
      <alignment wrapText="1"/>
    </xf>
    <xf numFmtId="1" fontId="8" fillId="4" borderId="1105" xfId="0" applyNumberFormat="1" applyFont="1" applyFill="1" applyBorder="1" applyAlignment="1">
      <alignment horizontal="left" vertical="center" wrapText="1"/>
    </xf>
    <xf numFmtId="1" fontId="8" fillId="0" borderId="1106" xfId="0" applyNumberFormat="1" applyFont="1" applyBorder="1" applyAlignment="1">
      <alignment horizontal="right" wrapText="1"/>
    </xf>
    <xf numFmtId="1" fontId="8" fillId="0" borderId="1107" xfId="3" applyNumberFormat="1" applyFont="1" applyFill="1" applyBorder="1" applyAlignment="1">
      <alignment horizontal="right" wrapText="1"/>
    </xf>
    <xf numFmtId="1" fontId="8" fillId="0" borderId="1108" xfId="3" applyNumberFormat="1" applyFont="1" applyFill="1" applyBorder="1" applyAlignment="1">
      <alignment horizontal="right" wrapText="1"/>
    </xf>
    <xf numFmtId="1" fontId="8" fillId="3" borderId="1109" xfId="3" applyNumberFormat="1" applyFont="1" applyBorder="1" applyAlignment="1" applyProtection="1">
      <alignment wrapText="1"/>
      <protection locked="0"/>
    </xf>
    <xf numFmtId="1" fontId="8" fillId="3" borderId="1110" xfId="3" applyNumberFormat="1" applyFont="1" applyBorder="1" applyAlignment="1" applyProtection="1">
      <alignment wrapText="1"/>
      <protection locked="0"/>
    </xf>
    <xf numFmtId="1" fontId="8" fillId="3" borderId="1111" xfId="3" applyNumberFormat="1" applyFont="1" applyBorder="1" applyAlignment="1" applyProtection="1">
      <alignment wrapText="1"/>
      <protection locked="0"/>
    </xf>
    <xf numFmtId="1" fontId="8" fillId="3" borderId="1108" xfId="3" applyNumberFormat="1" applyFont="1" applyBorder="1" applyAlignment="1" applyProtection="1">
      <alignment wrapText="1"/>
      <protection locked="0"/>
    </xf>
    <xf numFmtId="1" fontId="8" fillId="3" borderId="1112" xfId="3" applyNumberFormat="1" applyFont="1" applyBorder="1" applyAlignment="1" applyProtection="1">
      <alignment wrapText="1"/>
      <protection locked="0"/>
    </xf>
    <xf numFmtId="1" fontId="8" fillId="3" borderId="1113" xfId="3" applyNumberFormat="1" applyFont="1" applyBorder="1" applyAlignment="1" applyProtection="1">
      <alignment wrapText="1"/>
      <protection locked="0"/>
    </xf>
    <xf numFmtId="1" fontId="8" fillId="3" borderId="1114" xfId="3" applyNumberFormat="1" applyFont="1" applyBorder="1" applyAlignment="1" applyProtection="1">
      <alignment wrapText="1"/>
      <protection locked="0"/>
    </xf>
    <xf numFmtId="1" fontId="8" fillId="6" borderId="1115" xfId="0" applyNumberFormat="1" applyFont="1" applyFill="1" applyBorder="1" applyAlignment="1" applyProtection="1">
      <alignment wrapText="1"/>
      <protection locked="0"/>
    </xf>
    <xf numFmtId="1" fontId="8" fillId="0" borderId="1116" xfId="3" applyNumberFormat="1" applyFont="1" applyFill="1" applyBorder="1" applyAlignment="1">
      <alignment horizontal="right" wrapText="1"/>
    </xf>
    <xf numFmtId="1" fontId="8" fillId="0" borderId="1117" xfId="3" applyNumberFormat="1" applyFont="1" applyFill="1" applyBorder="1" applyAlignment="1">
      <alignment horizontal="right" wrapText="1"/>
    </xf>
    <xf numFmtId="1" fontId="8" fillId="3" borderId="1118" xfId="3" applyNumberFormat="1" applyFont="1" applyBorder="1" applyAlignment="1" applyProtection="1">
      <alignment wrapText="1"/>
      <protection locked="0"/>
    </xf>
    <xf numFmtId="1" fontId="8" fillId="3" borderId="1119" xfId="3" applyNumberFormat="1" applyFont="1" applyBorder="1" applyAlignment="1" applyProtection="1">
      <alignment wrapText="1"/>
      <protection locked="0"/>
    </xf>
    <xf numFmtId="1" fontId="8" fillId="3" borderId="1120" xfId="3" applyNumberFormat="1" applyFont="1" applyBorder="1" applyAlignment="1" applyProtection="1">
      <alignment wrapText="1"/>
      <protection locked="0"/>
    </xf>
    <xf numFmtId="1" fontId="8" fillId="3" borderId="1117" xfId="3" applyNumberFormat="1" applyFont="1" applyBorder="1" applyAlignment="1" applyProtection="1">
      <alignment wrapText="1"/>
      <protection locked="0"/>
    </xf>
    <xf numFmtId="1" fontId="8" fillId="3" borderId="1121" xfId="3" applyNumberFormat="1" applyFont="1" applyBorder="1" applyAlignment="1" applyProtection="1">
      <alignment wrapText="1"/>
      <protection locked="0"/>
    </xf>
    <xf numFmtId="1" fontId="8" fillId="3" borderId="1122" xfId="3" applyNumberFormat="1" applyFont="1" applyBorder="1" applyAlignment="1" applyProtection="1">
      <alignment wrapText="1"/>
      <protection locked="0"/>
    </xf>
    <xf numFmtId="1" fontId="8" fillId="3" borderId="1123" xfId="3" applyNumberFormat="1" applyFont="1" applyBorder="1" applyAlignment="1" applyProtection="1">
      <alignment wrapText="1"/>
      <protection locked="0"/>
    </xf>
    <xf numFmtId="1" fontId="8" fillId="3" borderId="1124" xfId="3" applyNumberFormat="1" applyFont="1" applyBorder="1" applyAlignment="1" applyProtection="1">
      <alignment wrapText="1"/>
      <protection locked="0"/>
    </xf>
    <xf numFmtId="1" fontId="8" fillId="3" borderId="1125" xfId="3" applyNumberFormat="1" applyFont="1" applyBorder="1" applyAlignment="1" applyProtection="1">
      <alignment wrapText="1"/>
      <protection locked="0"/>
    </xf>
    <xf numFmtId="1" fontId="8" fillId="3" borderId="1126" xfId="3" applyNumberFormat="1" applyFont="1" applyBorder="1" applyAlignment="1" applyProtection="1">
      <alignment wrapText="1"/>
      <protection locked="0"/>
    </xf>
    <xf numFmtId="1" fontId="8" fillId="6" borderId="1127" xfId="0" applyNumberFormat="1" applyFont="1" applyFill="1" applyBorder="1" applyAlignment="1" applyProtection="1">
      <alignment wrapText="1"/>
      <protection locked="0"/>
    </xf>
    <xf numFmtId="1" fontId="8" fillId="6" borderId="1128" xfId="0" applyNumberFormat="1" applyFont="1" applyFill="1" applyBorder="1" applyAlignment="1" applyProtection="1">
      <alignment wrapText="1"/>
      <protection locked="0"/>
    </xf>
    <xf numFmtId="1" fontId="8" fillId="6" borderId="1129" xfId="0" applyNumberFormat="1" applyFont="1" applyFill="1" applyBorder="1" applyAlignment="1" applyProtection="1">
      <alignment wrapText="1"/>
      <protection locked="0"/>
    </xf>
    <xf numFmtId="1" fontId="8" fillId="6" borderId="1130" xfId="0" applyNumberFormat="1" applyFont="1" applyFill="1" applyBorder="1" applyAlignment="1" applyProtection="1">
      <alignment wrapText="1"/>
      <protection locked="0"/>
    </xf>
    <xf numFmtId="1" fontId="8" fillId="0" borderId="1131" xfId="3" applyNumberFormat="1" applyFont="1" applyFill="1" applyBorder="1" applyAlignment="1">
      <alignment horizontal="right" wrapText="1"/>
    </xf>
    <xf numFmtId="1" fontId="8" fillId="0" borderId="1132" xfId="3" applyNumberFormat="1" applyFont="1" applyFill="1" applyBorder="1" applyAlignment="1">
      <alignment horizontal="right" wrapText="1"/>
    </xf>
    <xf numFmtId="1" fontId="8" fillId="3" borderId="1133" xfId="3" applyNumberFormat="1" applyFont="1" applyBorder="1" applyAlignment="1" applyProtection="1">
      <alignment wrapText="1"/>
      <protection locked="0"/>
    </xf>
    <xf numFmtId="1" fontId="8" fillId="3" borderId="1134" xfId="3" applyNumberFormat="1" applyFont="1" applyBorder="1" applyAlignment="1" applyProtection="1">
      <alignment wrapText="1"/>
      <protection locked="0"/>
    </xf>
    <xf numFmtId="1" fontId="8" fillId="3" borderId="1135" xfId="3" applyNumberFormat="1" applyFont="1" applyBorder="1" applyAlignment="1" applyProtection="1">
      <alignment wrapText="1"/>
      <protection locked="0"/>
    </xf>
    <xf numFmtId="1" fontId="8" fillId="3" borderId="1136" xfId="3" applyNumberFormat="1" applyFont="1" applyBorder="1" applyAlignment="1" applyProtection="1">
      <alignment wrapText="1"/>
      <protection locked="0"/>
    </xf>
    <xf numFmtId="1" fontId="8" fillId="4" borderId="1100" xfId="0" applyNumberFormat="1" applyFont="1" applyFill="1" applyBorder="1" applyAlignment="1">
      <alignment horizontal="left" vertical="center" wrapText="1"/>
    </xf>
    <xf numFmtId="1" fontId="8" fillId="0" borderId="1137" xfId="0" applyNumberFormat="1" applyFont="1" applyBorder="1" applyAlignment="1">
      <alignment horizontal="center" vertical="center"/>
    </xf>
    <xf numFmtId="1" fontId="8" fillId="0" borderId="1138" xfId="0" applyNumberFormat="1" applyFont="1" applyBorder="1" applyAlignment="1">
      <alignment horizontal="center" vertical="center"/>
    </xf>
    <xf numFmtId="1" fontId="8" fillId="0" borderId="1139" xfId="0" applyNumberFormat="1" applyFont="1" applyBorder="1" applyAlignment="1">
      <alignment horizontal="center" vertical="center"/>
    </xf>
    <xf numFmtId="1" fontId="8" fillId="5" borderId="1137" xfId="0" applyNumberFormat="1" applyFont="1" applyFill="1" applyBorder="1" applyAlignment="1">
      <alignment horizontal="center" vertical="center" wrapText="1"/>
    </xf>
    <xf numFmtId="1" fontId="8" fillId="5" borderId="1138" xfId="0" applyNumberFormat="1" applyFont="1" applyFill="1" applyBorder="1" applyAlignment="1">
      <alignment horizontal="center" vertical="center" wrapText="1"/>
    </xf>
    <xf numFmtId="1" fontId="8" fillId="5" borderId="1139" xfId="0" applyNumberFormat="1" applyFont="1" applyFill="1" applyBorder="1" applyAlignment="1">
      <alignment horizontal="center" vertical="center" wrapText="1"/>
    </xf>
    <xf numFmtId="1" fontId="8" fillId="0" borderId="1140" xfId="0" applyNumberFormat="1" applyFont="1" applyBorder="1" applyAlignment="1">
      <alignment horizontal="center" vertical="center" wrapText="1"/>
    </xf>
    <xf numFmtId="1" fontId="8" fillId="0" borderId="1141" xfId="0" applyNumberFormat="1" applyFont="1" applyBorder="1" applyAlignment="1">
      <alignment horizontal="center" vertical="center" wrapText="1"/>
    </xf>
    <xf numFmtId="1" fontId="8" fillId="0" borderId="1142" xfId="0" applyNumberFormat="1" applyFont="1" applyBorder="1" applyAlignment="1">
      <alignment horizontal="center" vertical="center" wrapText="1"/>
    </xf>
    <xf numFmtId="1" fontId="8" fillId="0" borderId="1143" xfId="0" applyNumberFormat="1" applyFont="1" applyBorder="1" applyAlignment="1">
      <alignment horizontal="center" vertical="center" wrapText="1"/>
    </xf>
    <xf numFmtId="1" fontId="8" fillId="0" borderId="1144" xfId="0" applyNumberFormat="1" applyFont="1" applyBorder="1" applyAlignment="1">
      <alignment horizontal="center" vertical="center" wrapText="1"/>
    </xf>
    <xf numFmtId="1" fontId="8" fillId="4" borderId="1141" xfId="0" applyNumberFormat="1" applyFont="1" applyFill="1" applyBorder="1" applyAlignment="1">
      <alignment horizontal="center" vertical="center"/>
    </xf>
    <xf numFmtId="1" fontId="8" fillId="4" borderId="1145" xfId="0" applyNumberFormat="1" applyFont="1" applyFill="1" applyBorder="1" applyAlignment="1">
      <alignment horizontal="center" vertical="center"/>
    </xf>
    <xf numFmtId="1" fontId="8" fillId="0" borderId="1145" xfId="0" applyNumberFormat="1" applyFont="1" applyBorder="1" applyAlignment="1">
      <alignment horizontal="center" vertical="center" wrapText="1"/>
    </xf>
    <xf numFmtId="1" fontId="8" fillId="0" borderId="1145" xfId="0" applyNumberFormat="1" applyFont="1" applyBorder="1" applyAlignment="1">
      <alignment horizontal="center" vertical="center"/>
    </xf>
    <xf numFmtId="1" fontId="8" fillId="0" borderId="1146" xfId="0" applyNumberFormat="1" applyFont="1" applyBorder="1" applyAlignment="1">
      <alignment horizontal="center" vertical="center"/>
    </xf>
    <xf numFmtId="1" fontId="8" fillId="0" borderId="1100" xfId="0" applyNumberFormat="1" applyFont="1" applyBorder="1" applyAlignment="1">
      <alignment horizontal="center" vertical="center" wrapText="1"/>
    </xf>
    <xf numFmtId="1" fontId="8" fillId="0" borderId="1147" xfId="0" applyNumberFormat="1" applyFont="1" applyBorder="1" applyAlignment="1">
      <alignment horizontal="center" vertical="center" wrapText="1"/>
    </xf>
    <xf numFmtId="1" fontId="8" fillId="0" borderId="1145" xfId="0" applyNumberFormat="1" applyFont="1" applyBorder="1" applyAlignment="1">
      <alignment horizontal="center" vertical="center" wrapText="1"/>
    </xf>
    <xf numFmtId="1" fontId="8" fillId="0" borderId="1146" xfId="0" applyNumberFormat="1" applyFont="1" applyBorder="1" applyAlignment="1">
      <alignment horizontal="center" vertical="center" wrapText="1"/>
    </xf>
    <xf numFmtId="1" fontId="8" fillId="0" borderId="1148" xfId="0" applyNumberFormat="1" applyFont="1" applyBorder="1" applyAlignment="1">
      <alignment horizontal="center" vertical="center" wrapText="1"/>
    </xf>
    <xf numFmtId="1" fontId="8" fillId="0" borderId="1100" xfId="0" applyNumberFormat="1" applyFont="1" applyBorder="1" applyAlignment="1">
      <alignment horizontal="center" vertical="center" wrapText="1"/>
    </xf>
    <xf numFmtId="1" fontId="8" fillId="0" borderId="1149" xfId="0" applyNumberFormat="1" applyFont="1" applyBorder="1" applyAlignment="1">
      <alignment horizontal="left" vertical="center" wrapText="1"/>
    </xf>
    <xf numFmtId="1" fontId="8" fillId="0" borderId="1150" xfId="0" applyNumberFormat="1" applyFont="1" applyBorder="1" applyAlignment="1">
      <alignment horizontal="left" vertical="center" wrapText="1"/>
    </xf>
    <xf numFmtId="1" fontId="8" fillId="0" borderId="1151" xfId="0" applyNumberFormat="1" applyFont="1" applyBorder="1" applyAlignment="1">
      <alignment horizontal="left" vertical="center" wrapText="1"/>
    </xf>
    <xf numFmtId="1" fontId="8" fillId="0" borderId="1152" xfId="0" applyNumberFormat="1" applyFont="1" applyBorder="1" applyAlignment="1">
      <alignment horizontal="right" wrapText="1"/>
    </xf>
    <xf numFmtId="1" fontId="8" fillId="0" borderId="1151" xfId="0" applyNumberFormat="1" applyFont="1" applyBorder="1"/>
    <xf numFmtId="1" fontId="8" fillId="0" borderId="1153" xfId="0" applyNumberFormat="1" applyFont="1" applyBorder="1"/>
    <xf numFmtId="1" fontId="8" fillId="6" borderId="1154" xfId="0" applyNumberFormat="1" applyFont="1" applyFill="1" applyBorder="1" applyProtection="1">
      <protection locked="0"/>
    </xf>
    <xf numFmtId="1" fontId="8" fillId="0" borderId="1145" xfId="0" applyNumberFormat="1" applyFont="1" applyBorder="1" applyAlignment="1" applyProtection="1">
      <alignment horizontal="center" vertical="center" wrapText="1"/>
      <protection hidden="1"/>
    </xf>
    <xf numFmtId="1" fontId="8" fillId="0" borderId="1155" xfId="0" applyNumberFormat="1" applyFont="1" applyBorder="1" applyAlignment="1" applyProtection="1">
      <alignment horizontal="center" vertical="center" wrapText="1"/>
      <protection hidden="1"/>
    </xf>
    <xf numFmtId="1" fontId="8" fillId="0" borderId="1149" xfId="0" applyNumberFormat="1" applyFont="1" applyBorder="1" applyAlignment="1" applyProtection="1">
      <alignment horizontal="left" vertical="center" wrapText="1"/>
      <protection hidden="1"/>
    </xf>
    <xf numFmtId="1" fontId="8" fillId="0" borderId="1151" xfId="0" applyNumberFormat="1" applyFont="1" applyBorder="1" applyAlignment="1" applyProtection="1">
      <alignment horizontal="left" vertical="center" wrapText="1"/>
      <protection hidden="1"/>
    </xf>
    <xf numFmtId="1" fontId="8" fillId="6" borderId="1153" xfId="0" applyNumberFormat="1" applyFont="1" applyFill="1" applyBorder="1" applyProtection="1">
      <protection locked="0"/>
    </xf>
    <xf numFmtId="1" fontId="8" fillId="0" borderId="1139" xfId="0" applyNumberFormat="1" applyFont="1" applyBorder="1" applyAlignment="1">
      <alignment horizontal="center" vertical="center" wrapText="1"/>
    </xf>
    <xf numFmtId="1" fontId="8" fillId="4" borderId="1140" xfId="0" applyNumberFormat="1" applyFont="1" applyFill="1" applyBorder="1" applyAlignment="1">
      <alignment horizontal="center" vertical="center"/>
    </xf>
    <xf numFmtId="1" fontId="8" fillId="0" borderId="1142" xfId="0" applyNumberFormat="1" applyFont="1" applyBorder="1" applyAlignment="1">
      <alignment horizontal="center" vertical="center"/>
    </xf>
    <xf numFmtId="1" fontId="8" fillId="0" borderId="1147" xfId="0" applyNumberFormat="1" applyFont="1" applyBorder="1" applyAlignment="1">
      <alignment horizontal="center" vertical="center"/>
    </xf>
    <xf numFmtId="1" fontId="8" fillId="0" borderId="1142" xfId="0" applyNumberFormat="1" applyFont="1" applyBorder="1" applyAlignment="1">
      <alignment horizontal="center" vertical="center" wrapText="1"/>
    </xf>
    <xf numFmtId="1" fontId="8" fillId="0" borderId="1156" xfId="0" applyNumberFormat="1" applyFont="1" applyBorder="1"/>
    <xf numFmtId="1" fontId="8" fillId="0" borderId="1150" xfId="0" applyNumberFormat="1" applyFont="1" applyBorder="1"/>
    <xf numFmtId="1" fontId="8" fillId="0" borderId="1151" xfId="0" applyNumberFormat="1" applyFont="1" applyBorder="1"/>
    <xf numFmtId="1" fontId="8" fillId="0" borderId="1152" xfId="0" applyNumberFormat="1" applyFont="1" applyBorder="1"/>
    <xf numFmtId="1" fontId="8" fillId="0" borderId="1154" xfId="0" applyNumberFormat="1" applyFont="1" applyBorder="1"/>
    <xf numFmtId="1" fontId="8" fillId="6" borderId="1152" xfId="0" applyNumberFormat="1" applyFont="1" applyFill="1" applyBorder="1" applyProtection="1">
      <protection locked="0"/>
    </xf>
    <xf numFmtId="1" fontId="7" fillId="4" borderId="1141" xfId="0" applyNumberFormat="1" applyFont="1" applyFill="1" applyBorder="1" applyAlignment="1">
      <alignment vertical="top"/>
    </xf>
    <xf numFmtId="1" fontId="8" fillId="4" borderId="1137" xfId="0" applyNumberFormat="1" applyFont="1" applyFill="1" applyBorder="1" applyAlignment="1">
      <alignment horizontal="center" vertical="center"/>
    </xf>
    <xf numFmtId="1" fontId="8" fillId="4" borderId="1139" xfId="0" applyNumberFormat="1" applyFont="1" applyFill="1" applyBorder="1" applyAlignment="1">
      <alignment horizontal="center" vertical="center"/>
    </xf>
    <xf numFmtId="1" fontId="8" fillId="0" borderId="1155" xfId="0" applyNumberFormat="1" applyFont="1" applyBorder="1" applyAlignment="1">
      <alignment horizontal="center" vertical="center" wrapText="1"/>
    </xf>
    <xf numFmtId="1" fontId="8" fillId="0" borderId="1141" xfId="0" applyNumberFormat="1" applyFont="1" applyBorder="1" applyAlignment="1">
      <alignment horizontal="center" vertical="center"/>
    </xf>
    <xf numFmtId="1" fontId="8" fillId="4" borderId="1144" xfId="0" applyNumberFormat="1" applyFont="1" applyFill="1" applyBorder="1" applyAlignment="1">
      <alignment horizontal="center" vertical="center" wrapText="1"/>
    </xf>
    <xf numFmtId="1" fontId="8" fillId="0" borderId="1157" xfId="0" applyNumberFormat="1" applyFont="1" applyBorder="1" applyAlignment="1">
      <alignment horizontal="center" vertical="center" wrapText="1"/>
    </xf>
    <xf numFmtId="1" fontId="8" fillId="0" borderId="1139" xfId="0" applyNumberFormat="1" applyFont="1" applyBorder="1" applyAlignment="1">
      <alignment horizontal="center" vertical="center" wrapText="1"/>
    </xf>
    <xf numFmtId="1" fontId="8" fillId="0" borderId="1141" xfId="0" applyNumberFormat="1" applyFont="1" applyBorder="1" applyAlignment="1">
      <alignment horizontal="center" vertical="center" wrapText="1"/>
    </xf>
    <xf numFmtId="1" fontId="8" fillId="4" borderId="1100" xfId="0" applyNumberFormat="1" applyFont="1" applyFill="1" applyBorder="1" applyAlignment="1">
      <alignment horizontal="center" vertical="center" wrapText="1"/>
    </xf>
    <xf numFmtId="1" fontId="8" fillId="0" borderId="1152" xfId="0" applyNumberFormat="1" applyFont="1" applyBorder="1" applyAlignment="1">
      <alignment horizontal="left" vertical="center" wrapText="1"/>
    </xf>
    <xf numFmtId="1" fontId="8" fillId="6" borderId="1151" xfId="0" applyNumberFormat="1" applyFont="1" applyFill="1" applyBorder="1" applyProtection="1">
      <protection locked="0"/>
    </xf>
    <xf numFmtId="1" fontId="8" fillId="6" borderId="1156" xfId="0" applyNumberFormat="1" applyFont="1" applyFill="1" applyBorder="1" applyProtection="1">
      <protection locked="0"/>
    </xf>
    <xf numFmtId="1" fontId="8" fillId="0" borderId="1146" xfId="0" applyNumberFormat="1" applyFont="1" applyBorder="1"/>
    <xf numFmtId="1" fontId="8" fillId="0" borderId="1147" xfId="0" applyNumberFormat="1" applyFont="1" applyBorder="1"/>
    <xf numFmtId="1" fontId="8" fillId="0" borderId="1145" xfId="0" applyNumberFormat="1" applyFont="1" applyBorder="1"/>
    <xf numFmtId="1" fontId="8" fillId="0" borderId="1141" xfId="0" applyNumberFormat="1" applyFont="1" applyBorder="1"/>
    <xf numFmtId="1" fontId="8" fillId="0" borderId="1142" xfId="0" applyNumberFormat="1" applyFont="1" applyBorder="1"/>
    <xf numFmtId="1" fontId="8" fillId="0" borderId="1155" xfId="0" applyNumberFormat="1" applyFont="1" applyBorder="1"/>
    <xf numFmtId="1" fontId="8" fillId="0" borderId="1137" xfId="0" applyNumberFormat="1" applyFont="1" applyBorder="1" applyAlignment="1">
      <alignment horizontal="center" vertical="center" wrapText="1"/>
    </xf>
    <xf numFmtId="1" fontId="8" fillId="0" borderId="1140" xfId="0" applyNumberFormat="1" applyFont="1" applyBorder="1" applyAlignment="1">
      <alignment horizontal="center" vertical="center"/>
    </xf>
    <xf numFmtId="1" fontId="8" fillId="0" borderId="1158" xfId="0" applyNumberFormat="1" applyFont="1" applyBorder="1" applyAlignment="1">
      <alignment horizontal="center" vertical="center"/>
    </xf>
    <xf numFmtId="1" fontId="8" fillId="0" borderId="1145" xfId="0" applyNumberFormat="1" applyFont="1" applyBorder="1" applyAlignment="1">
      <alignment horizontal="center" vertical="center"/>
    </xf>
    <xf numFmtId="1" fontId="8" fillId="0" borderId="1140" xfId="0" applyNumberFormat="1" applyFont="1" applyBorder="1" applyAlignment="1">
      <alignment horizontal="center" vertical="center" wrapText="1"/>
    </xf>
    <xf numFmtId="1" fontId="8" fillId="4" borderId="1149" xfId="0" applyNumberFormat="1" applyFont="1" applyFill="1" applyBorder="1" applyAlignment="1">
      <alignment horizontal="left" vertical="center" wrapText="1"/>
    </xf>
    <xf numFmtId="1" fontId="8" fillId="4" borderId="1150" xfId="0" applyNumberFormat="1" applyFont="1" applyFill="1" applyBorder="1" applyAlignment="1">
      <alignment horizontal="left" vertical="center" wrapText="1"/>
    </xf>
    <xf numFmtId="1" fontId="8" fillId="4" borderId="1151" xfId="0" applyNumberFormat="1" applyFont="1" applyFill="1" applyBorder="1" applyAlignment="1">
      <alignment horizontal="left" vertical="center" wrapText="1"/>
    </xf>
    <xf numFmtId="1" fontId="8" fillId="0" borderId="1152" xfId="0" applyNumberFormat="1" applyFont="1" applyBorder="1" applyAlignment="1">
      <alignment horizontal="right" vertical="center" wrapText="1"/>
    </xf>
    <xf numFmtId="1" fontId="8" fillId="0" borderId="1151" xfId="0" applyNumberFormat="1" applyFont="1" applyBorder="1" applyAlignment="1">
      <alignment horizontal="right" vertical="center" wrapText="1"/>
    </xf>
    <xf numFmtId="1" fontId="8" fillId="6" borderId="115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154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149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15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159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15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153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1146" xfId="0" applyNumberFormat="1" applyFont="1" applyBorder="1" applyAlignment="1">
      <alignment horizontal="right" vertical="center" wrapText="1"/>
    </xf>
    <xf numFmtId="1" fontId="8" fillId="0" borderId="1158" xfId="0" applyNumberFormat="1" applyFont="1" applyBorder="1" applyAlignment="1">
      <alignment horizontal="right" vertical="center" wrapText="1"/>
    </xf>
    <xf numFmtId="1" fontId="8" fillId="0" borderId="1145" xfId="0" applyNumberFormat="1" applyFont="1" applyBorder="1" applyAlignment="1">
      <alignment horizontal="right" vertical="center" wrapText="1"/>
    </xf>
    <xf numFmtId="1" fontId="8" fillId="0" borderId="1140" xfId="0" applyNumberFormat="1" applyFont="1" applyBorder="1" applyAlignment="1">
      <alignment horizontal="right"/>
    </xf>
    <xf numFmtId="1" fontId="8" fillId="0" borderId="1141" xfId="0" applyNumberFormat="1" applyFont="1" applyBorder="1" applyAlignment="1">
      <alignment horizontal="right"/>
    </xf>
    <xf numFmtId="1" fontId="8" fillId="0" borderId="1145" xfId="0" applyNumberFormat="1" applyFont="1" applyBorder="1" applyAlignment="1">
      <alignment horizontal="right"/>
    </xf>
    <xf numFmtId="1" fontId="8" fillId="0" borderId="1147" xfId="0" applyNumberFormat="1" applyFont="1" applyBorder="1" applyAlignment="1">
      <alignment horizontal="right" vertical="center" wrapText="1"/>
    </xf>
    <xf numFmtId="1" fontId="8" fillId="0" borderId="1160" xfId="0" applyNumberFormat="1" applyFont="1" applyBorder="1" applyAlignment="1">
      <alignment horizontal="right" vertical="center" wrapText="1"/>
    </xf>
    <xf numFmtId="1" fontId="8" fillId="0" borderId="1155" xfId="0" applyNumberFormat="1" applyFont="1" applyBorder="1" applyAlignment="1">
      <alignment horizontal="right" vertical="center" wrapText="1"/>
    </xf>
    <xf numFmtId="1" fontId="8" fillId="0" borderId="1140" xfId="0" applyNumberFormat="1" applyFont="1" applyBorder="1" applyAlignment="1">
      <alignment horizontal="left" vertical="center" wrapText="1"/>
    </xf>
    <xf numFmtId="1" fontId="8" fillId="0" borderId="1141" xfId="0" applyNumberFormat="1" applyFont="1" applyBorder="1" applyAlignment="1">
      <alignment horizontal="left" vertical="center" wrapText="1"/>
    </xf>
    <xf numFmtId="1" fontId="8" fillId="0" borderId="1145" xfId="0" applyNumberFormat="1" applyFont="1" applyBorder="1" applyAlignment="1">
      <alignment horizontal="left" vertical="center" wrapText="1"/>
    </xf>
    <xf numFmtId="1" fontId="8" fillId="6" borderId="1146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145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14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161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14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147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160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162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155" xfId="0" applyNumberFormat="1" applyFont="1" applyFill="1" applyBorder="1" applyAlignment="1" applyProtection="1">
      <alignment horizontal="right" vertical="center" wrapText="1"/>
      <protection locked="0"/>
    </xf>
    <xf numFmtId="1" fontId="8" fillId="4" borderId="1137" xfId="0" applyNumberFormat="1" applyFont="1" applyFill="1" applyBorder="1" applyAlignment="1">
      <alignment horizontal="center" vertical="center" wrapText="1"/>
    </xf>
    <xf numFmtId="1" fontId="8" fillId="4" borderId="1139" xfId="0" applyNumberFormat="1" applyFont="1" applyFill="1" applyBorder="1" applyAlignment="1">
      <alignment horizontal="center" vertical="center" wrapText="1"/>
    </xf>
    <xf numFmtId="1" fontId="8" fillId="0" borderId="1161" xfId="0" applyNumberFormat="1" applyFont="1" applyBorder="1" applyAlignment="1">
      <alignment horizontal="right" vertical="center" wrapText="1"/>
    </xf>
    <xf numFmtId="1" fontId="8" fillId="0" borderId="1137" xfId="0" applyNumberFormat="1" applyFont="1" applyBorder="1" applyAlignment="1">
      <alignment horizontal="left" vertical="center" wrapText="1"/>
    </xf>
    <xf numFmtId="1" fontId="8" fillId="0" borderId="1139" xfId="0" applyNumberFormat="1" applyFont="1" applyBorder="1" applyAlignment="1">
      <alignment horizontal="left" vertical="center" wrapText="1"/>
    </xf>
    <xf numFmtId="0" fontId="4" fillId="10" borderId="1152" xfId="0" applyFont="1" applyFill="1" applyBorder="1" applyAlignment="1">
      <alignment horizontal="right"/>
    </xf>
    <xf numFmtId="0" fontId="4" fillId="10" borderId="1154" xfId="0" applyFont="1" applyFill="1" applyBorder="1" applyAlignment="1">
      <alignment horizontal="right"/>
    </xf>
    <xf numFmtId="1" fontId="8" fillId="6" borderId="1157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163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139" xfId="0" applyNumberFormat="1" applyFont="1" applyFill="1" applyBorder="1" applyAlignment="1" applyProtection="1">
      <alignment horizontal="right" vertical="center" wrapText="1"/>
      <protection locked="0"/>
    </xf>
    <xf numFmtId="1" fontId="8" fillId="6" borderId="1144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1155" xfId="0" applyNumberFormat="1" applyFont="1" applyBorder="1" applyAlignment="1">
      <alignment horizontal="center" vertical="center" wrapText="1"/>
    </xf>
    <xf numFmtId="1" fontId="8" fillId="0" borderId="1140" xfId="0" applyNumberFormat="1" applyFont="1" applyBorder="1" applyAlignment="1">
      <alignment horizontal="right" vertical="center" wrapText="1"/>
    </xf>
    <xf numFmtId="1" fontId="8" fillId="0" borderId="1141" xfId="0" applyNumberFormat="1" applyFont="1" applyBorder="1" applyAlignment="1">
      <alignment horizontal="right" vertical="center" wrapText="1"/>
    </xf>
    <xf numFmtId="1" fontId="8" fillId="0" borderId="1145" xfId="0" applyNumberFormat="1" applyFont="1" applyBorder="1" applyAlignment="1">
      <alignment horizontal="right" vertical="center" wrapText="1"/>
    </xf>
    <xf numFmtId="1" fontId="8" fillId="0" borderId="1162" xfId="0" applyNumberFormat="1" applyFont="1" applyBorder="1" applyAlignment="1">
      <alignment horizontal="right" vertical="center" wrapText="1"/>
    </xf>
    <xf numFmtId="1" fontId="8" fillId="0" borderId="1144" xfId="0" applyNumberFormat="1" applyFont="1" applyBorder="1" applyAlignment="1">
      <alignment horizontal="center" vertical="center"/>
    </xf>
    <xf numFmtId="1" fontId="8" fillId="0" borderId="1144" xfId="0" applyNumberFormat="1" applyFont="1" applyBorder="1" applyAlignment="1">
      <alignment horizontal="center" vertical="center" wrapText="1"/>
    </xf>
    <xf numFmtId="1" fontId="8" fillId="12" borderId="1155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1153" xfId="0" applyNumberFormat="1" applyFont="1" applyFill="1" applyBorder="1" applyAlignment="1" applyProtection="1">
      <alignment horizontal="right" vertical="center" wrapText="1"/>
      <protection locked="0"/>
    </xf>
    <xf numFmtId="1" fontId="8" fillId="12" borderId="1153" xfId="0" applyNumberFormat="1" applyFont="1" applyFill="1" applyBorder="1" applyAlignment="1" applyProtection="1">
      <alignment horizontal="right" vertical="center"/>
      <protection locked="0"/>
    </xf>
    <xf numFmtId="1" fontId="8" fillId="12" borderId="1153" xfId="0" applyNumberFormat="1" applyFont="1" applyFill="1" applyBorder="1" applyAlignment="1" applyProtection="1">
      <alignment horizontal="right" vertical="top" wrapText="1"/>
      <protection locked="0"/>
    </xf>
    <xf numFmtId="1" fontId="8" fillId="0" borderId="1155" xfId="0" applyNumberFormat="1" applyFont="1" applyBorder="1" applyAlignment="1">
      <alignment horizontal="center" vertical="center"/>
    </xf>
    <xf numFmtId="1" fontId="8" fillId="0" borderId="1161" xfId="0" applyNumberFormat="1" applyFont="1" applyBorder="1" applyAlignment="1">
      <alignment horizontal="center" vertical="center"/>
    </xf>
    <xf numFmtId="1" fontId="8" fillId="0" borderId="1144" xfId="0" applyNumberFormat="1" applyFont="1" applyBorder="1" applyAlignment="1">
      <alignment horizontal="left" vertical="center" wrapText="1"/>
    </xf>
    <xf numFmtId="1" fontId="8" fillId="0" borderId="1149" xfId="0" applyNumberFormat="1" applyFont="1" applyBorder="1" applyAlignment="1">
      <alignment horizontal="left"/>
    </xf>
    <xf numFmtId="1" fontId="8" fillId="0" borderId="1151" xfId="0" applyNumberFormat="1" applyFont="1" applyBorder="1" applyAlignment="1">
      <alignment horizontal="left"/>
    </xf>
    <xf numFmtId="1" fontId="8" fillId="0" borderId="1144" xfId="0" applyNumberFormat="1" applyFont="1" applyBorder="1" applyAlignment="1">
      <alignment horizontal="center" vertical="center"/>
    </xf>
    <xf numFmtId="1" fontId="8" fillId="5" borderId="1155" xfId="0" applyNumberFormat="1" applyFont="1" applyFill="1" applyBorder="1" applyAlignment="1">
      <alignment horizontal="center" vertical="center" wrapText="1"/>
    </xf>
    <xf numFmtId="1" fontId="8" fillId="5" borderId="1144" xfId="0" applyNumberFormat="1" applyFont="1" applyFill="1" applyBorder="1" applyAlignment="1">
      <alignment horizontal="center" vertical="center" wrapText="1"/>
    </xf>
    <xf numFmtId="1" fontId="8" fillId="0" borderId="1100" xfId="0" applyNumberFormat="1" applyFont="1" applyBorder="1" applyAlignment="1">
      <alignment horizontal="center" vertical="center"/>
    </xf>
    <xf numFmtId="1" fontId="8" fillId="5" borderId="1100" xfId="0" applyNumberFormat="1" applyFont="1" applyFill="1" applyBorder="1" applyAlignment="1">
      <alignment horizontal="center" vertical="center" wrapText="1"/>
    </xf>
    <xf numFmtId="1" fontId="8" fillId="0" borderId="1153" xfId="0" applyNumberFormat="1" applyFont="1" applyBorder="1" applyAlignment="1">
      <alignment horizontal="left" vertical="center" wrapText="1"/>
    </xf>
    <xf numFmtId="1" fontId="8" fillId="0" borderId="1146" xfId="0" applyNumberFormat="1" applyFont="1" applyBorder="1" applyAlignment="1">
      <alignment horizontal="right" wrapText="1"/>
    </xf>
    <xf numFmtId="1" fontId="8" fillId="0" borderId="1161" xfId="0" applyNumberFormat="1" applyFont="1" applyBorder="1"/>
    <xf numFmtId="1" fontId="8" fillId="0" borderId="1145" xfId="0" applyNumberFormat="1" applyFont="1" applyBorder="1" applyAlignment="1">
      <alignment horizontal="right" wrapText="1"/>
    </xf>
    <xf numFmtId="1" fontId="8" fillId="0" borderId="1141" xfId="0" applyNumberFormat="1" applyFont="1" applyBorder="1" applyAlignment="1">
      <alignment horizontal="right" wrapText="1"/>
    </xf>
    <xf numFmtId="1" fontId="8" fillId="0" borderId="1140" xfId="0" applyNumberFormat="1" applyFont="1" applyBorder="1" applyAlignment="1">
      <alignment horizontal="right"/>
    </xf>
    <xf numFmtId="1" fontId="8" fillId="0" borderId="1145" xfId="0" applyNumberFormat="1" applyFont="1" applyBorder="1" applyAlignment="1">
      <alignment horizontal="right"/>
    </xf>
    <xf numFmtId="1" fontId="8" fillId="0" borderId="1141" xfId="0" applyNumberFormat="1" applyFont="1" applyBorder="1" applyAlignment="1">
      <alignment horizontal="right"/>
    </xf>
    <xf numFmtId="1" fontId="8" fillId="0" borderId="1142" xfId="0" applyNumberFormat="1" applyFont="1" applyBorder="1" applyAlignment="1">
      <alignment horizontal="right"/>
    </xf>
    <xf numFmtId="1" fontId="8" fillId="0" borderId="1162" xfId="0" applyNumberFormat="1" applyFont="1" applyBorder="1" applyAlignment="1">
      <alignment horizontal="right"/>
    </xf>
    <xf numFmtId="1" fontId="8" fillId="0" borderId="1155" xfId="0" applyNumberFormat="1" applyFont="1" applyBorder="1" applyAlignment="1">
      <alignment horizontal="right"/>
    </xf>
    <xf numFmtId="1" fontId="8" fillId="4" borderId="1155" xfId="0" applyNumberFormat="1" applyFont="1" applyFill="1" applyBorder="1" applyAlignment="1">
      <alignment horizontal="center" vertical="center" wrapText="1"/>
    </xf>
    <xf numFmtId="1" fontId="8" fillId="5" borderId="1149" xfId="0" applyNumberFormat="1" applyFont="1" applyFill="1" applyBorder="1" applyAlignment="1">
      <alignment horizontal="left" vertical="center" wrapText="1"/>
    </xf>
    <xf numFmtId="1" fontId="8" fillId="5" borderId="1150" xfId="0" applyNumberFormat="1" applyFont="1" applyFill="1" applyBorder="1" applyAlignment="1">
      <alignment horizontal="left" vertical="center" wrapText="1"/>
    </xf>
    <xf numFmtId="1" fontId="8" fillId="5" borderId="1151" xfId="0" applyNumberFormat="1" applyFont="1" applyFill="1" applyBorder="1" applyAlignment="1">
      <alignment horizontal="left" vertical="center" wrapText="1"/>
    </xf>
    <xf numFmtId="1" fontId="8" fillId="0" borderId="1147" xfId="0" applyNumberFormat="1" applyFont="1" applyBorder="1" applyAlignment="1">
      <alignment horizontal="right" wrapText="1"/>
    </xf>
    <xf numFmtId="1" fontId="8" fillId="0" borderId="1146" xfId="0" applyNumberFormat="1" applyFont="1" applyBorder="1" applyAlignment="1">
      <alignment horizontal="right"/>
    </xf>
    <xf numFmtId="1" fontId="8" fillId="0" borderId="1147" xfId="0" applyNumberFormat="1" applyFont="1" applyBorder="1" applyAlignment="1">
      <alignment horizontal="right"/>
    </xf>
    <xf numFmtId="1" fontId="8" fillId="4" borderId="1155" xfId="0" applyNumberFormat="1" applyFont="1" applyFill="1" applyBorder="1" applyAlignment="1">
      <alignment horizontal="right"/>
    </xf>
    <xf numFmtId="1" fontId="8" fillId="0" borderId="1140" xfId="1" applyNumberFormat="1" applyFont="1" applyFill="1" applyBorder="1" applyAlignment="1">
      <alignment horizontal="center" vertical="center" wrapText="1"/>
    </xf>
    <xf numFmtId="1" fontId="8" fillId="0" borderId="1145" xfId="1" applyNumberFormat="1" applyFont="1" applyFill="1" applyBorder="1" applyAlignment="1">
      <alignment horizontal="center" vertical="center"/>
    </xf>
    <xf numFmtId="1" fontId="8" fillId="4" borderId="1149" xfId="0" applyNumberFormat="1" applyFont="1" applyFill="1" applyBorder="1" applyAlignment="1">
      <alignment horizontal="left" vertical="center"/>
    </xf>
    <xf numFmtId="1" fontId="8" fillId="4" borderId="1151" xfId="0" applyNumberFormat="1" applyFont="1" applyFill="1" applyBorder="1" applyAlignment="1">
      <alignment horizontal="left" vertical="center"/>
    </xf>
    <xf numFmtId="1" fontId="8" fillId="4" borderId="1152" xfId="0" applyNumberFormat="1" applyFont="1" applyFill="1" applyBorder="1" applyAlignment="1">
      <alignment horizontal="right" wrapText="1"/>
    </xf>
    <xf numFmtId="1" fontId="8" fillId="4" borderId="1151" xfId="0" applyNumberFormat="1" applyFont="1" applyFill="1" applyBorder="1" applyAlignment="1">
      <alignment horizontal="right"/>
    </xf>
    <xf numFmtId="1" fontId="8" fillId="9" borderId="1154" xfId="0" applyNumberFormat="1" applyFont="1" applyFill="1" applyBorder="1"/>
    <xf numFmtId="1" fontId="8" fillId="11" borderId="1152" xfId="0" applyNumberFormat="1" applyFont="1" applyFill="1" applyBorder="1"/>
    <xf numFmtId="1" fontId="8" fillId="6" borderId="1159" xfId="0" applyNumberFormat="1" applyFont="1" applyFill="1" applyBorder="1" applyProtection="1">
      <protection locked="0"/>
    </xf>
    <xf numFmtId="1" fontId="8" fillId="11" borderId="1153" xfId="0" applyNumberFormat="1" applyFont="1" applyFill="1" applyBorder="1"/>
    <xf numFmtId="1" fontId="8" fillId="11" borderId="1100" xfId="0" applyNumberFormat="1" applyFont="1" applyFill="1" applyBorder="1"/>
    <xf numFmtId="1" fontId="8" fillId="4" borderId="1145" xfId="0" applyNumberFormat="1" applyFont="1" applyFill="1" applyBorder="1" applyAlignment="1">
      <alignment horizontal="right"/>
    </xf>
    <xf numFmtId="1" fontId="8" fillId="0" borderId="1162" xfId="0" applyNumberFormat="1" applyFont="1" applyBorder="1"/>
    <xf numFmtId="1" fontId="8" fillId="4" borderId="1153" xfId="0" applyNumberFormat="1" applyFont="1" applyFill="1" applyBorder="1" applyAlignment="1">
      <alignment vertical="center"/>
    </xf>
    <xf numFmtId="1" fontId="8" fillId="11" borderId="1151" xfId="0" applyNumberFormat="1" applyFont="1" applyFill="1" applyBorder="1" applyAlignment="1">
      <alignment horizontal="right" wrapText="1"/>
    </xf>
    <xf numFmtId="1" fontId="8" fillId="11" borderId="1151" xfId="0" applyNumberFormat="1" applyFont="1" applyFill="1" applyBorder="1"/>
    <xf numFmtId="1" fontId="8" fillId="15" borderId="1144" xfId="0" applyNumberFormat="1" applyFont="1" applyFill="1" applyBorder="1" applyAlignment="1">
      <alignment horizontal="left" vertical="center" wrapText="1"/>
    </xf>
    <xf numFmtId="1" fontId="8" fillId="5" borderId="1144" xfId="0" applyNumberFormat="1" applyFont="1" applyFill="1" applyBorder="1" applyAlignment="1">
      <alignment horizontal="left" vertical="center" wrapText="1"/>
    </xf>
    <xf numFmtId="1" fontId="8" fillId="5" borderId="1153" xfId="0" applyNumberFormat="1" applyFont="1" applyFill="1" applyBorder="1" applyAlignment="1">
      <alignment horizontal="center" vertical="center"/>
    </xf>
    <xf numFmtId="1" fontId="8" fillId="0" borderId="1103" xfId="0" applyNumberFormat="1" applyFont="1" applyBorder="1" applyAlignment="1">
      <alignment horizontal="right" wrapText="1"/>
    </xf>
    <xf numFmtId="1" fontId="8" fillId="5" borderId="1103" xfId="0" applyNumberFormat="1" applyFont="1" applyFill="1" applyBorder="1"/>
    <xf numFmtId="1" fontId="8" fillId="5" borderId="1104" xfId="0" applyNumberFormat="1" applyFont="1" applyFill="1" applyBorder="1"/>
    <xf numFmtId="1" fontId="8" fillId="5" borderId="1146" xfId="0" applyNumberFormat="1" applyFont="1" applyFill="1" applyBorder="1"/>
    <xf numFmtId="1" fontId="8" fillId="5" borderId="1148" xfId="0" applyNumberFormat="1" applyFont="1" applyFill="1" applyBorder="1"/>
    <xf numFmtId="1" fontId="8" fillId="5" borderId="1100" xfId="0" applyNumberFormat="1" applyFont="1" applyFill="1" applyBorder="1"/>
    <xf numFmtId="1" fontId="8" fillId="5" borderId="1153" xfId="0" applyNumberFormat="1" applyFont="1" applyFill="1" applyBorder="1" applyAlignment="1">
      <alignment horizontal="left" vertical="center"/>
    </xf>
    <xf numFmtId="1" fontId="8" fillId="4" borderId="1151" xfId="0" applyNumberFormat="1" applyFont="1" applyFill="1" applyBorder="1" applyAlignment="1">
      <alignment horizontal="right" wrapText="1"/>
    </xf>
    <xf numFmtId="1" fontId="8" fillId="6" borderId="1150" xfId="0" applyNumberFormat="1" applyFont="1" applyFill="1" applyBorder="1" applyProtection="1">
      <protection locked="0"/>
    </xf>
    <xf numFmtId="1" fontId="8" fillId="15" borderId="1100" xfId="0" applyNumberFormat="1" applyFont="1" applyFill="1" applyBorder="1" applyAlignment="1">
      <alignment horizontal="left" vertical="center" wrapText="1"/>
    </xf>
    <xf numFmtId="1" fontId="8" fillId="5" borderId="1100" xfId="0" applyNumberFormat="1" applyFont="1" applyFill="1" applyBorder="1" applyAlignment="1">
      <alignment horizontal="left" vertical="center" wrapText="1"/>
    </xf>
    <xf numFmtId="1" fontId="8" fillId="0" borderId="1153" xfId="0" applyNumberFormat="1" applyFont="1" applyBorder="1" applyAlignment="1">
      <alignment horizontal="left" vertical="center"/>
    </xf>
    <xf numFmtId="1" fontId="8" fillId="11" borderId="1154" xfId="0" applyNumberFormat="1" applyFont="1" applyFill="1" applyBorder="1"/>
    <xf numFmtId="1" fontId="8" fillId="11" borderId="1156" xfId="0" applyNumberFormat="1" applyFont="1" applyFill="1" applyBorder="1"/>
    <xf numFmtId="1" fontId="8" fillId="0" borderId="1100" xfId="0" applyNumberFormat="1" applyFont="1" applyBorder="1" applyAlignment="1">
      <alignment horizontal="left" vertical="center"/>
    </xf>
    <xf numFmtId="1" fontId="8" fillId="4" borderId="1146" xfId="0" applyNumberFormat="1" applyFont="1" applyFill="1" applyBorder="1" applyAlignment="1">
      <alignment horizontal="right" wrapText="1"/>
    </xf>
    <xf numFmtId="1" fontId="8" fillId="4" borderId="1158" xfId="0" applyNumberFormat="1" applyFont="1" applyFill="1" applyBorder="1" applyAlignment="1">
      <alignment horizontal="right" wrapText="1"/>
    </xf>
    <xf numFmtId="1" fontId="8" fillId="4" borderId="1145" xfId="0" applyNumberFormat="1" applyFont="1" applyFill="1" applyBorder="1" applyAlignment="1">
      <alignment horizontal="right" wrapText="1"/>
    </xf>
    <xf numFmtId="1" fontId="8" fillId="6" borderId="1146" xfId="0" applyNumberFormat="1" applyFont="1" applyFill="1" applyBorder="1" applyProtection="1">
      <protection locked="0"/>
    </xf>
    <xf numFmtId="1" fontId="8" fillId="6" borderId="1145" xfId="0" applyNumberFormat="1" applyFont="1" applyFill="1" applyBorder="1" applyProtection="1">
      <protection locked="0"/>
    </xf>
    <xf numFmtId="1" fontId="8" fillId="9" borderId="1152" xfId="0" applyNumberFormat="1" applyFont="1" applyFill="1" applyBorder="1"/>
    <xf numFmtId="1" fontId="8" fillId="6" borderId="1162" xfId="0" applyNumberFormat="1" applyFont="1" applyFill="1" applyBorder="1" applyProtection="1">
      <protection locked="0"/>
    </xf>
    <xf numFmtId="1" fontId="8" fillId="6" borderId="1161" xfId="0" applyNumberFormat="1" applyFont="1" applyFill="1" applyBorder="1" applyProtection="1">
      <protection locked="0"/>
    </xf>
    <xf numFmtId="1" fontId="8" fillId="6" borderId="1155" xfId="0" applyNumberFormat="1" applyFont="1" applyFill="1" applyBorder="1" applyProtection="1">
      <protection locked="0"/>
    </xf>
    <xf numFmtId="1" fontId="8" fillId="6" borderId="1103" xfId="0" applyNumberFormat="1" applyFont="1" applyFill="1" applyBorder="1" applyProtection="1">
      <protection locked="0"/>
    </xf>
    <xf numFmtId="1" fontId="8" fillId="6" borderId="1148" xfId="0" applyNumberFormat="1" applyFont="1" applyFill="1" applyBorder="1" applyProtection="1">
      <protection locked="0"/>
    </xf>
    <xf numFmtId="1" fontId="8" fillId="6" borderId="1104" xfId="0" applyNumberFormat="1" applyFont="1" applyFill="1" applyBorder="1" applyProtection="1">
      <protection locked="0"/>
    </xf>
    <xf numFmtId="1" fontId="8" fillId="6" borderId="1100" xfId="0" applyNumberFormat="1" applyFont="1" applyFill="1" applyBorder="1" applyProtection="1">
      <protection locked="0"/>
    </xf>
    <xf numFmtId="1" fontId="9" fillId="15" borderId="1144" xfId="0" applyNumberFormat="1" applyFont="1" applyFill="1" applyBorder="1" applyAlignment="1">
      <alignment horizontal="left" vertical="center" wrapText="1"/>
    </xf>
    <xf numFmtId="1" fontId="9" fillId="0" borderId="1144" xfId="0" applyNumberFormat="1" applyFont="1" applyBorder="1" applyAlignment="1">
      <alignment horizontal="left" vertical="center" wrapText="1"/>
    </xf>
    <xf numFmtId="1" fontId="8" fillId="0" borderId="1153" xfId="0" applyNumberFormat="1" applyFont="1" applyBorder="1" applyAlignment="1">
      <alignment wrapText="1"/>
    </xf>
    <xf numFmtId="1" fontId="9" fillId="15" borderId="1100" xfId="0" applyNumberFormat="1" applyFont="1" applyFill="1" applyBorder="1" applyAlignment="1">
      <alignment horizontal="left" vertical="center" wrapText="1"/>
    </xf>
    <xf numFmtId="1" fontId="9" fillId="0" borderId="1100" xfId="0" applyNumberFormat="1" applyFont="1" applyBorder="1" applyAlignment="1">
      <alignment horizontal="left" vertical="center" wrapText="1"/>
    </xf>
    <xf numFmtId="1" fontId="8" fillId="0" borderId="1153" xfId="0" applyNumberFormat="1" applyFont="1" applyBorder="1" applyAlignment="1">
      <alignment vertical="center" wrapText="1"/>
    </xf>
    <xf numFmtId="1" fontId="8" fillId="9" borderId="1153" xfId="0" applyNumberFormat="1" applyFont="1" applyFill="1" applyBorder="1"/>
    <xf numFmtId="1" fontId="8" fillId="4" borderId="1143" xfId="0" applyNumberFormat="1" applyFont="1" applyFill="1" applyBorder="1" applyAlignment="1">
      <alignment horizontal="center" vertical="center" wrapText="1"/>
    </xf>
    <xf numFmtId="1" fontId="8" fillId="4" borderId="1148" xfId="0" applyNumberFormat="1" applyFont="1" applyFill="1" applyBorder="1" applyAlignment="1">
      <alignment horizontal="center" vertical="center" wrapText="1"/>
    </xf>
    <xf numFmtId="1" fontId="8" fillId="9" borderId="1151" xfId="0" applyNumberFormat="1" applyFont="1" applyFill="1" applyBorder="1"/>
    <xf numFmtId="1" fontId="8" fillId="11" borderId="1150" xfId="0" applyNumberFormat="1" applyFont="1" applyFill="1" applyBorder="1"/>
    <xf numFmtId="1" fontId="7" fillId="0" borderId="1164" xfId="0" applyNumberFormat="1" applyFont="1" applyBorder="1"/>
    <xf numFmtId="1" fontId="8" fillId="0" borderId="1165" xfId="0" applyNumberFormat="1" applyFont="1" applyBorder="1" applyAlignment="1">
      <alignment horizontal="center" vertical="center" wrapText="1"/>
    </xf>
    <xf numFmtId="1" fontId="8" fillId="0" borderId="1166" xfId="0" applyNumberFormat="1" applyFont="1" applyBorder="1" applyAlignment="1">
      <alignment horizontal="center" vertical="center" wrapText="1"/>
    </xf>
    <xf numFmtId="1" fontId="8" fillId="0" borderId="1156" xfId="0" applyNumberFormat="1" applyFont="1" applyBorder="1" applyAlignment="1">
      <alignment horizontal="left" vertical="center" wrapText="1"/>
    </xf>
    <xf numFmtId="1" fontId="8" fillId="0" borderId="1167" xfId="0" applyNumberFormat="1" applyFont="1" applyBorder="1"/>
    <xf numFmtId="1" fontId="8" fillId="6" borderId="1168" xfId="0" applyNumberFormat="1" applyFont="1" applyFill="1" applyBorder="1" applyProtection="1">
      <protection locked="0"/>
    </xf>
    <xf numFmtId="1" fontId="8" fillId="0" borderId="1169" xfId="0" applyNumberFormat="1" applyFont="1" applyBorder="1" applyAlignment="1">
      <alignment horizontal="center" vertical="center" wrapText="1"/>
    </xf>
    <xf numFmtId="1" fontId="8" fillId="0" borderId="1163" xfId="0" applyNumberFormat="1" applyFont="1" applyBorder="1" applyAlignment="1">
      <alignment horizontal="center" vertical="center" wrapText="1"/>
    </xf>
    <xf numFmtId="1" fontId="8" fillId="5" borderId="1140" xfId="0" applyNumberFormat="1" applyFont="1" applyFill="1" applyBorder="1" applyAlignment="1">
      <alignment horizontal="center" vertical="center" wrapText="1"/>
    </xf>
    <xf numFmtId="1" fontId="8" fillId="5" borderId="1145" xfId="0" applyNumberFormat="1" applyFont="1" applyFill="1" applyBorder="1" applyAlignment="1">
      <alignment horizontal="center" vertical="center" wrapText="1"/>
    </xf>
    <xf numFmtId="1" fontId="8" fillId="0" borderId="1170" xfId="0" applyNumberFormat="1" applyFont="1" applyBorder="1" applyAlignment="1">
      <alignment horizontal="center" vertical="center" wrapText="1"/>
    </xf>
    <xf numFmtId="1" fontId="8" fillId="5" borderId="1170" xfId="0" applyNumberFormat="1" applyFont="1" applyFill="1" applyBorder="1" applyAlignment="1">
      <alignment horizontal="center" vertical="center" wrapText="1"/>
    </xf>
    <xf numFmtId="1" fontId="8" fillId="4" borderId="1171" xfId="0" applyNumberFormat="1" applyFont="1" applyFill="1" applyBorder="1" applyAlignment="1">
      <alignment horizontal="center" vertical="center" wrapText="1"/>
    </xf>
    <xf numFmtId="1" fontId="8" fillId="0" borderId="1157" xfId="0" applyNumberFormat="1" applyFont="1" applyBorder="1" applyAlignment="1">
      <alignment horizontal="center" vertical="center" wrapText="1"/>
    </xf>
    <xf numFmtId="1" fontId="8" fillId="5" borderId="1163" xfId="0" applyNumberFormat="1" applyFont="1" applyFill="1" applyBorder="1" applyAlignment="1">
      <alignment horizontal="center" vertical="center" wrapText="1"/>
    </xf>
    <xf numFmtId="1" fontId="8" fillId="4" borderId="1157" xfId="0" applyNumberFormat="1" applyFont="1" applyFill="1" applyBorder="1" applyAlignment="1">
      <alignment horizontal="center" vertical="center" wrapText="1"/>
    </xf>
    <xf numFmtId="1" fontId="8" fillId="4" borderId="1171" xfId="0" applyNumberFormat="1" applyFont="1" applyFill="1" applyBorder="1" applyAlignment="1">
      <alignment horizontal="center" vertical="center" wrapText="1"/>
    </xf>
    <xf numFmtId="1" fontId="8" fillId="0" borderId="1172" xfId="0" applyNumberFormat="1" applyFont="1" applyBorder="1" applyAlignment="1">
      <alignment horizontal="center" vertical="center" wrapText="1"/>
    </xf>
    <xf numFmtId="1" fontId="8" fillId="0" borderId="1104" xfId="0" applyNumberFormat="1" applyFont="1" applyBorder="1" applyAlignment="1">
      <alignment horizontal="center" vertical="center" wrapText="1"/>
    </xf>
    <xf numFmtId="1" fontId="8" fillId="0" borderId="1103" xfId="0" applyNumberFormat="1" applyFont="1" applyBorder="1" applyAlignment="1">
      <alignment horizontal="center" vertical="center" wrapText="1"/>
    </xf>
    <xf numFmtId="1" fontId="8" fillId="5" borderId="1104" xfId="0" applyNumberFormat="1" applyFont="1" applyFill="1" applyBorder="1" applyAlignment="1">
      <alignment horizontal="center" vertical="center" wrapText="1"/>
    </xf>
    <xf numFmtId="1" fontId="8" fillId="0" borderId="1149" xfId="0" applyNumberFormat="1" applyFont="1" applyBorder="1" applyAlignment="1">
      <alignment horizontal="left" wrapText="1"/>
    </xf>
    <xf numFmtId="1" fontId="8" fillId="0" borderId="1151" xfId="0" applyNumberFormat="1" applyFont="1" applyBorder="1" applyAlignment="1">
      <alignment horizontal="left" wrapText="1"/>
    </xf>
    <xf numFmtId="1" fontId="8" fillId="4" borderId="1152" xfId="0" applyNumberFormat="1" applyFont="1" applyFill="1" applyBorder="1" applyAlignment="1">
      <alignment horizontal="right" vertical="center" wrapText="1"/>
    </xf>
    <xf numFmtId="1" fontId="8" fillId="6" borderId="1152" xfId="0" applyNumberFormat="1" applyFont="1" applyFill="1" applyBorder="1" applyAlignment="1" applyProtection="1">
      <alignment wrapText="1"/>
      <protection locked="0"/>
    </xf>
    <xf numFmtId="1" fontId="8" fillId="6" borderId="1154" xfId="0" applyNumberFormat="1" applyFont="1" applyFill="1" applyBorder="1" applyAlignment="1" applyProtection="1">
      <alignment wrapText="1"/>
      <protection locked="0"/>
    </xf>
    <xf numFmtId="1" fontId="8" fillId="6" borderId="1151" xfId="0" applyNumberFormat="1" applyFont="1" applyFill="1" applyBorder="1" applyAlignment="1" applyProtection="1">
      <alignment wrapText="1"/>
      <protection locked="0"/>
    </xf>
    <xf numFmtId="1" fontId="8" fillId="6" borderId="1168" xfId="0" applyNumberFormat="1" applyFont="1" applyFill="1" applyBorder="1" applyAlignment="1" applyProtection="1">
      <alignment wrapText="1"/>
      <protection locked="0"/>
    </xf>
    <xf numFmtId="1" fontId="8" fillId="6" borderId="1156" xfId="0" applyNumberFormat="1" applyFont="1" applyFill="1" applyBorder="1" applyAlignment="1" applyProtection="1">
      <alignment wrapText="1"/>
      <protection locked="0"/>
    </xf>
    <xf numFmtId="1" fontId="8" fillId="0" borderId="1154" xfId="0" applyNumberFormat="1" applyFont="1" applyBorder="1" applyAlignment="1">
      <alignment horizontal="right" wrapText="1"/>
    </xf>
    <xf numFmtId="1" fontId="8" fillId="9" borderId="1156" xfId="0" applyNumberFormat="1" applyFont="1" applyFill="1" applyBorder="1" applyAlignment="1">
      <alignment wrapText="1"/>
    </xf>
    <xf numFmtId="1" fontId="8" fillId="9" borderId="1168" xfId="0" applyNumberFormat="1" applyFont="1" applyFill="1" applyBorder="1" applyAlignment="1">
      <alignment wrapText="1"/>
    </xf>
    <xf numFmtId="1" fontId="8" fillId="11" borderId="1168" xfId="0" applyNumberFormat="1" applyFont="1" applyFill="1" applyBorder="1" applyAlignment="1">
      <alignment wrapText="1"/>
    </xf>
    <xf numFmtId="1" fontId="8" fillId="11" borderId="1156" xfId="0" applyNumberFormat="1" applyFont="1" applyFill="1" applyBorder="1" applyAlignment="1">
      <alignment wrapText="1"/>
    </xf>
    <xf numFmtId="1" fontId="8" fillId="11" borderId="1172" xfId="0" applyNumberFormat="1" applyFont="1" applyFill="1" applyBorder="1" applyAlignment="1">
      <alignment wrapText="1"/>
    </xf>
    <xf numFmtId="1" fontId="8" fillId="11" borderId="1173" xfId="0" applyNumberFormat="1" applyFont="1" applyFill="1" applyBorder="1" applyAlignment="1">
      <alignment wrapText="1"/>
    </xf>
    <xf numFmtId="1" fontId="8" fillId="6" borderId="1104" xfId="0" applyNumberFormat="1" applyFont="1" applyFill="1" applyBorder="1" applyAlignment="1" applyProtection="1">
      <alignment wrapText="1"/>
      <protection locked="0"/>
    </xf>
    <xf numFmtId="1" fontId="8" fillId="9" borderId="1152" xfId="0" applyNumberFormat="1" applyFont="1" applyFill="1" applyBorder="1" applyAlignment="1">
      <alignment wrapText="1"/>
    </xf>
    <xf numFmtId="1" fontId="8" fillId="9" borderId="1154" xfId="0" applyNumberFormat="1" applyFont="1" applyFill="1" applyBorder="1" applyAlignment="1">
      <alignment wrapText="1"/>
    </xf>
    <xf numFmtId="1" fontId="8" fillId="11" borderId="1152" xfId="0" applyNumberFormat="1" applyFont="1" applyFill="1" applyBorder="1" applyAlignment="1">
      <alignment wrapText="1"/>
    </xf>
    <xf numFmtId="1" fontId="8" fillId="11" borderId="1154" xfId="0" applyNumberFormat="1" applyFont="1" applyFill="1" applyBorder="1" applyAlignment="1">
      <alignment wrapText="1"/>
    </xf>
    <xf numFmtId="1" fontId="8" fillId="0" borderId="1174" xfId="2" applyNumberFormat="1" applyFont="1" applyFill="1" applyBorder="1" applyAlignment="1">
      <alignment horizontal="right" wrapText="1"/>
    </xf>
    <xf numFmtId="1" fontId="8" fillId="0" borderId="1175" xfId="2" applyNumberFormat="1" applyFont="1" applyFill="1" applyBorder="1" applyAlignment="1">
      <alignment horizontal="right" wrapText="1"/>
    </xf>
    <xf numFmtId="1" fontId="8" fillId="0" borderId="1176" xfId="2" applyNumberFormat="1" applyFont="1" applyFill="1" applyBorder="1" applyAlignment="1">
      <alignment horizontal="right" wrapText="1"/>
    </xf>
    <xf numFmtId="1" fontId="8" fillId="0" borderId="1177" xfId="2" applyNumberFormat="1" applyFont="1" applyFill="1" applyBorder="1" applyAlignment="1">
      <alignment horizontal="right" wrapText="1"/>
    </xf>
    <xf numFmtId="1" fontId="8" fillId="0" borderId="1178" xfId="0" applyNumberFormat="1" applyFont="1" applyBorder="1" applyAlignment="1">
      <alignment horizontal="left" vertical="center" wrapText="1"/>
    </xf>
    <xf numFmtId="1" fontId="8" fillId="0" borderId="1179" xfId="2" applyNumberFormat="1" applyFont="1" applyFill="1" applyBorder="1" applyAlignment="1">
      <alignment horizontal="right" wrapText="1"/>
    </xf>
    <xf numFmtId="1" fontId="8" fillId="0" borderId="1180" xfId="2" applyNumberFormat="1" applyFont="1" applyFill="1" applyBorder="1" applyAlignment="1">
      <alignment horizontal="right" wrapText="1"/>
    </xf>
    <xf numFmtId="1" fontId="8" fillId="5" borderId="1178" xfId="0" applyNumberFormat="1" applyFont="1" applyFill="1" applyBorder="1" applyAlignment="1">
      <alignment horizontal="left" vertical="center" wrapText="1"/>
    </xf>
    <xf numFmtId="1" fontId="8" fillId="0" borderId="1181" xfId="2" applyNumberFormat="1" applyFont="1" applyFill="1" applyBorder="1" applyAlignment="1">
      <alignment horizontal="right" wrapText="1"/>
    </xf>
    <xf numFmtId="1" fontId="8" fillId="0" borderId="1182" xfId="2" applyNumberFormat="1" applyFont="1" applyFill="1" applyBorder="1" applyAlignment="1">
      <alignment horizontal="right" wrapText="1"/>
    </xf>
    <xf numFmtId="1" fontId="8" fillId="5" borderId="1183" xfId="0" applyNumberFormat="1" applyFont="1" applyFill="1" applyBorder="1" applyAlignment="1">
      <alignment horizontal="left" vertical="center" wrapText="1"/>
    </xf>
    <xf numFmtId="1" fontId="8" fillId="0" borderId="1184" xfId="0" applyNumberFormat="1" applyFont="1" applyBorder="1" applyAlignment="1">
      <alignment horizontal="right" wrapText="1"/>
    </xf>
    <xf numFmtId="1" fontId="8" fillId="11" borderId="1184" xfId="0" applyNumberFormat="1" applyFont="1" applyFill="1" applyBorder="1" applyAlignment="1">
      <alignment wrapText="1"/>
    </xf>
    <xf numFmtId="1" fontId="8" fillId="6" borderId="1185" xfId="0" applyNumberFormat="1" applyFont="1" applyFill="1" applyBorder="1" applyAlignment="1" applyProtection="1">
      <alignment wrapText="1"/>
      <protection locked="0"/>
    </xf>
    <xf numFmtId="1" fontId="8" fillId="0" borderId="1183" xfId="0" applyNumberFormat="1" applyFont="1" applyBorder="1" applyAlignment="1">
      <alignment horizontal="left" vertical="center" wrapText="1"/>
    </xf>
    <xf numFmtId="1" fontId="8" fillId="4" borderId="1186" xfId="0" applyNumberFormat="1" applyFont="1" applyFill="1" applyBorder="1" applyAlignment="1">
      <alignment horizontal="left" vertical="center" wrapText="1"/>
    </xf>
    <xf numFmtId="1" fontId="8" fillId="0" borderId="1187" xfId="0" applyNumberFormat="1" applyFont="1" applyBorder="1" applyAlignment="1">
      <alignment horizontal="right" wrapText="1"/>
    </xf>
    <xf numFmtId="1" fontId="8" fillId="0" borderId="1188" xfId="3" applyNumberFormat="1" applyFont="1" applyFill="1" applyBorder="1" applyAlignment="1">
      <alignment horizontal="right" wrapText="1"/>
    </xf>
    <xf numFmtId="1" fontId="8" fillId="0" borderId="1189" xfId="3" applyNumberFormat="1" applyFont="1" applyFill="1" applyBorder="1" applyAlignment="1">
      <alignment horizontal="right" wrapText="1"/>
    </xf>
    <xf numFmtId="1" fontId="8" fillId="3" borderId="1190" xfId="3" applyNumberFormat="1" applyFont="1" applyBorder="1" applyAlignment="1" applyProtection="1">
      <alignment wrapText="1"/>
      <protection locked="0"/>
    </xf>
    <xf numFmtId="1" fontId="8" fillId="3" borderId="1191" xfId="3" applyNumberFormat="1" applyFont="1" applyBorder="1" applyAlignment="1" applyProtection="1">
      <alignment wrapText="1"/>
      <protection locked="0"/>
    </xf>
    <xf numFmtId="1" fontId="8" fillId="3" borderId="1192" xfId="3" applyNumberFormat="1" applyFont="1" applyBorder="1" applyAlignment="1" applyProtection="1">
      <alignment wrapText="1"/>
      <protection locked="0"/>
    </xf>
    <xf numFmtId="1" fontId="8" fillId="3" borderId="1189" xfId="3" applyNumberFormat="1" applyFont="1" applyBorder="1" applyAlignment="1" applyProtection="1">
      <alignment wrapText="1"/>
      <protection locked="0"/>
    </xf>
    <xf numFmtId="1" fontId="8" fillId="3" borderId="1193" xfId="3" applyNumberFormat="1" applyFont="1" applyBorder="1" applyAlignment="1" applyProtection="1">
      <alignment wrapText="1"/>
      <protection locked="0"/>
    </xf>
    <xf numFmtId="1" fontId="8" fillId="3" borderId="1194" xfId="3" applyNumberFormat="1" applyFont="1" applyBorder="1" applyAlignment="1" applyProtection="1">
      <alignment wrapText="1"/>
      <protection locked="0"/>
    </xf>
    <xf numFmtId="1" fontId="8" fillId="3" borderId="1195" xfId="3" applyNumberFormat="1" applyFont="1" applyBorder="1" applyAlignment="1" applyProtection="1">
      <alignment wrapText="1"/>
      <protection locked="0"/>
    </xf>
    <xf numFmtId="1" fontId="8" fillId="0" borderId="1196" xfId="3" applyNumberFormat="1" applyFont="1" applyFill="1" applyBorder="1" applyAlignment="1">
      <alignment horizontal="right" wrapText="1"/>
    </xf>
    <xf numFmtId="1" fontId="8" fillId="0" borderId="1197" xfId="3" applyNumberFormat="1" applyFont="1" applyFill="1" applyBorder="1" applyAlignment="1">
      <alignment horizontal="right" wrapText="1"/>
    </xf>
    <xf numFmtId="1" fontId="8" fillId="3" borderId="1198" xfId="3" applyNumberFormat="1" applyFont="1" applyBorder="1" applyAlignment="1" applyProtection="1">
      <alignment wrapText="1"/>
      <protection locked="0"/>
    </xf>
    <xf numFmtId="1" fontId="8" fillId="3" borderId="1199" xfId="3" applyNumberFormat="1" applyFont="1" applyBorder="1" applyAlignment="1" applyProtection="1">
      <alignment wrapText="1"/>
      <protection locked="0"/>
    </xf>
    <xf numFmtId="1" fontId="8" fillId="3" borderId="1200" xfId="3" applyNumberFormat="1" applyFont="1" applyBorder="1" applyAlignment="1" applyProtection="1">
      <alignment wrapText="1"/>
      <protection locked="0"/>
    </xf>
    <xf numFmtId="1" fontId="8" fillId="3" borderId="1197" xfId="3" applyNumberFormat="1" applyFont="1" applyBorder="1" applyAlignment="1" applyProtection="1">
      <alignment wrapText="1"/>
      <protection locked="0"/>
    </xf>
    <xf numFmtId="1" fontId="8" fillId="3" borderId="1201" xfId="3" applyNumberFormat="1" applyFont="1" applyBorder="1" applyAlignment="1" applyProtection="1">
      <alignment wrapText="1"/>
      <protection locked="0"/>
    </xf>
    <xf numFmtId="1" fontId="8" fillId="3" borderId="1202" xfId="3" applyNumberFormat="1" applyFont="1" applyBorder="1" applyAlignment="1" applyProtection="1">
      <alignment wrapText="1"/>
      <protection locked="0"/>
    </xf>
    <xf numFmtId="1" fontId="8" fillId="3" borderId="1203" xfId="3" applyNumberFormat="1" applyFont="1" applyBorder="1" applyAlignment="1" applyProtection="1">
      <alignment wrapText="1"/>
      <protection locked="0"/>
    </xf>
    <xf numFmtId="1" fontId="8" fillId="3" borderId="1204" xfId="3" applyNumberFormat="1" applyFont="1" applyBorder="1" applyAlignment="1" applyProtection="1">
      <alignment wrapText="1"/>
      <protection locked="0"/>
    </xf>
    <xf numFmtId="1" fontId="8" fillId="3" borderId="1205" xfId="3" applyNumberFormat="1" applyFont="1" applyBorder="1" applyAlignment="1" applyProtection="1">
      <alignment wrapText="1"/>
      <protection locked="0"/>
    </xf>
    <xf numFmtId="1" fontId="8" fillId="3" borderId="1206" xfId="3" applyNumberFormat="1" applyFont="1" applyBorder="1" applyAlignment="1" applyProtection="1">
      <alignment wrapText="1"/>
      <protection locked="0"/>
    </xf>
    <xf numFmtId="1" fontId="8" fillId="6" borderId="1207" xfId="0" applyNumberFormat="1" applyFont="1" applyFill="1" applyBorder="1" applyAlignment="1" applyProtection="1">
      <alignment wrapText="1"/>
      <protection locked="0"/>
    </xf>
    <xf numFmtId="1" fontId="8" fillId="6" borderId="1208" xfId="0" applyNumberFormat="1" applyFont="1" applyFill="1" applyBorder="1" applyAlignment="1" applyProtection="1">
      <alignment wrapText="1"/>
      <protection locked="0"/>
    </xf>
    <xf numFmtId="1" fontId="8" fillId="6" borderId="1209" xfId="0" applyNumberFormat="1" applyFont="1" applyFill="1" applyBorder="1" applyAlignment="1" applyProtection="1">
      <alignment wrapText="1"/>
      <protection locked="0"/>
    </xf>
    <xf numFmtId="1" fontId="8" fillId="6" borderId="1210" xfId="0" applyNumberFormat="1" applyFont="1" applyFill="1" applyBorder="1" applyAlignment="1" applyProtection="1">
      <alignment wrapText="1"/>
      <protection locked="0"/>
    </xf>
    <xf numFmtId="1" fontId="8" fillId="0" borderId="1211" xfId="0" applyNumberFormat="1" applyFont="1" applyBorder="1" applyAlignment="1">
      <alignment horizontal="left" vertical="center" wrapText="1"/>
    </xf>
    <xf numFmtId="1" fontId="8" fillId="0" borderId="1212" xfId="3" applyNumberFormat="1" applyFont="1" applyFill="1" applyBorder="1" applyAlignment="1">
      <alignment horizontal="right" wrapText="1"/>
    </xf>
    <xf numFmtId="1" fontId="8" fillId="0" borderId="1213" xfId="3" applyNumberFormat="1" applyFont="1" applyFill="1" applyBorder="1" applyAlignment="1">
      <alignment horizontal="right" wrapText="1"/>
    </xf>
    <xf numFmtId="1" fontId="8" fillId="3" borderId="1214" xfId="3" applyNumberFormat="1" applyFont="1" applyBorder="1" applyAlignment="1" applyProtection="1">
      <alignment wrapText="1"/>
      <protection locked="0"/>
    </xf>
    <xf numFmtId="1" fontId="8" fillId="3" borderId="1215" xfId="3" applyNumberFormat="1" applyFont="1" applyBorder="1" applyAlignment="1" applyProtection="1">
      <alignment wrapText="1"/>
      <protection locked="0"/>
    </xf>
    <xf numFmtId="1" fontId="8" fillId="3" borderId="1216" xfId="3" applyNumberFormat="1" applyFont="1" applyBorder="1" applyAlignment="1" applyProtection="1">
      <alignment wrapText="1"/>
      <protection locked="0"/>
    </xf>
    <xf numFmtId="1" fontId="8" fillId="3" borderId="1217" xfId="3" applyNumberFormat="1" applyFont="1" applyBorder="1" applyAlignment="1" applyProtection="1">
      <alignment wrapText="1"/>
      <protection locked="0"/>
    </xf>
    <xf numFmtId="1" fontId="8" fillId="4" borderId="1183" xfId="0" applyNumberFormat="1" applyFont="1" applyFill="1" applyBorder="1" applyAlignment="1">
      <alignment horizontal="left" vertical="center" wrapText="1"/>
    </xf>
    <xf numFmtId="1" fontId="8" fillId="0" borderId="1218" xfId="0" applyNumberFormat="1" applyFont="1" applyBorder="1" applyAlignment="1">
      <alignment horizontal="center" vertical="center"/>
    </xf>
    <xf numFmtId="1" fontId="8" fillId="0" borderId="1219" xfId="0" applyNumberFormat="1" applyFont="1" applyBorder="1" applyAlignment="1">
      <alignment horizontal="center" vertical="center"/>
    </xf>
    <xf numFmtId="1" fontId="8" fillId="0" borderId="1220" xfId="0" applyNumberFormat="1" applyFont="1" applyBorder="1" applyAlignment="1">
      <alignment horizontal="center" vertical="center"/>
    </xf>
    <xf numFmtId="1" fontId="8" fillId="5" borderId="1218" xfId="0" applyNumberFormat="1" applyFont="1" applyFill="1" applyBorder="1" applyAlignment="1">
      <alignment horizontal="center" vertical="center" wrapText="1"/>
    </xf>
    <xf numFmtId="1" fontId="8" fillId="5" borderId="1219" xfId="0" applyNumberFormat="1" applyFont="1" applyFill="1" applyBorder="1" applyAlignment="1">
      <alignment horizontal="center" vertical="center" wrapText="1"/>
    </xf>
    <xf numFmtId="1" fontId="8" fillId="5" borderId="1220" xfId="0" applyNumberFormat="1" applyFont="1" applyFill="1" applyBorder="1" applyAlignment="1">
      <alignment horizontal="center" vertical="center" wrapText="1"/>
    </xf>
    <xf numFmtId="1" fontId="8" fillId="0" borderId="1221" xfId="0" applyNumberFormat="1" applyFont="1" applyBorder="1" applyAlignment="1">
      <alignment horizontal="center" vertical="center" wrapText="1"/>
    </xf>
    <xf numFmtId="1" fontId="8" fillId="0" borderId="1222" xfId="0" applyNumberFormat="1" applyFont="1" applyBorder="1" applyAlignment="1">
      <alignment horizontal="center" vertical="center" wrapText="1"/>
    </xf>
    <xf numFmtId="1" fontId="8" fillId="0" borderId="1223" xfId="0" applyNumberFormat="1" applyFont="1" applyBorder="1" applyAlignment="1">
      <alignment horizontal="center" vertical="center" wrapText="1"/>
    </xf>
    <xf numFmtId="1" fontId="8" fillId="0" borderId="1224" xfId="0" applyNumberFormat="1" applyFont="1" applyBorder="1" applyAlignment="1">
      <alignment horizontal="center" vertical="center" wrapText="1"/>
    </xf>
    <xf numFmtId="1" fontId="8" fillId="0" borderId="1225" xfId="0" applyNumberFormat="1" applyFont="1" applyBorder="1" applyAlignment="1">
      <alignment horizontal="center" vertical="center" wrapText="1"/>
    </xf>
    <xf numFmtId="1" fontId="8" fillId="5" borderId="1226" xfId="0" applyNumberFormat="1" applyFont="1" applyFill="1" applyBorder="1" applyAlignment="1">
      <alignment horizontal="center" vertical="center" wrapText="1"/>
    </xf>
    <xf numFmtId="1" fontId="8" fillId="5" borderId="1211" xfId="0" applyNumberFormat="1" applyFont="1" applyFill="1" applyBorder="1" applyAlignment="1">
      <alignment horizontal="center" vertical="center" wrapText="1"/>
    </xf>
    <xf numFmtId="1" fontId="8" fillId="4" borderId="1222" xfId="0" applyNumberFormat="1" applyFont="1" applyFill="1" applyBorder="1" applyAlignment="1">
      <alignment horizontal="center" vertical="center"/>
    </xf>
    <xf numFmtId="1" fontId="8" fillId="4" borderId="1227" xfId="0" applyNumberFormat="1" applyFont="1" applyFill="1" applyBorder="1" applyAlignment="1">
      <alignment horizontal="center" vertical="center"/>
    </xf>
    <xf numFmtId="1" fontId="8" fillId="0" borderId="1227" xfId="0" applyNumberFormat="1" applyFont="1" applyBorder="1" applyAlignment="1">
      <alignment horizontal="center" vertical="center" wrapText="1"/>
    </xf>
    <xf numFmtId="1" fontId="8" fillId="0" borderId="1227" xfId="0" applyNumberFormat="1" applyFont="1" applyBorder="1" applyAlignment="1">
      <alignment horizontal="center" vertical="center"/>
    </xf>
    <xf numFmtId="1" fontId="8" fillId="0" borderId="1226" xfId="0" applyNumberFormat="1" applyFont="1" applyBorder="1" applyAlignment="1">
      <alignment horizontal="center" vertical="center"/>
    </xf>
    <xf numFmtId="1" fontId="8" fillId="0" borderId="1211" xfId="0" applyNumberFormat="1" applyFont="1" applyBorder="1" applyAlignment="1">
      <alignment horizontal="center" vertical="center"/>
    </xf>
    <xf numFmtId="1" fontId="8" fillId="0" borderId="1228" xfId="0" applyNumberFormat="1" applyFont="1" applyBorder="1" applyAlignment="1">
      <alignment horizontal="center" vertical="center"/>
    </xf>
    <xf numFmtId="1" fontId="8" fillId="0" borderId="1211" xfId="0" applyNumberFormat="1" applyFont="1" applyBorder="1" applyAlignment="1">
      <alignment horizontal="center" vertical="center"/>
    </xf>
    <xf numFmtId="1" fontId="8" fillId="0" borderId="1183" xfId="0" applyNumberFormat="1" applyFont="1" applyBorder="1" applyAlignment="1">
      <alignment horizontal="center" vertical="center" wrapText="1"/>
    </xf>
    <xf numFmtId="1" fontId="8" fillId="0" borderId="1229" xfId="0" applyNumberFormat="1" applyFont="1" applyBorder="1" applyAlignment="1">
      <alignment horizontal="center" vertical="center" wrapText="1"/>
    </xf>
    <xf numFmtId="1" fontId="8" fillId="0" borderId="1227" xfId="0" applyNumberFormat="1" applyFont="1" applyBorder="1" applyAlignment="1">
      <alignment horizontal="center" vertical="center" wrapText="1"/>
    </xf>
    <xf numFmtId="1" fontId="8" fillId="0" borderId="1228" xfId="0" applyNumberFormat="1" applyFont="1" applyBorder="1" applyAlignment="1">
      <alignment horizontal="center" vertical="center" wrapText="1"/>
    </xf>
    <xf numFmtId="1" fontId="8" fillId="0" borderId="1183" xfId="0" applyNumberFormat="1" applyFont="1" applyBorder="1" applyAlignment="1">
      <alignment horizontal="center" vertical="center" wrapText="1"/>
    </xf>
    <xf numFmtId="1" fontId="8" fillId="0" borderId="1230" xfId="0" applyNumberFormat="1" applyFont="1" applyBorder="1" applyAlignment="1">
      <alignment horizontal="left" vertical="center" wrapText="1"/>
    </xf>
    <xf numFmtId="1" fontId="8" fillId="0" borderId="1231" xfId="0" applyNumberFormat="1" applyFont="1" applyBorder="1" applyAlignment="1">
      <alignment horizontal="left" vertical="center" wrapText="1"/>
    </xf>
    <xf numFmtId="1" fontId="8" fillId="0" borderId="1232" xfId="0" applyNumberFormat="1" applyFont="1" applyBorder="1" applyAlignment="1">
      <alignment horizontal="left" vertical="center" wrapText="1"/>
    </xf>
    <xf numFmtId="1" fontId="8" fillId="0" borderId="1233" xfId="0" applyNumberFormat="1" applyFont="1" applyBorder="1" applyAlignment="1">
      <alignment horizontal="right" wrapText="1"/>
    </xf>
    <xf numFmtId="1" fontId="8" fillId="0" borderId="1232" xfId="0" applyNumberFormat="1" applyFont="1" applyBorder="1"/>
    <xf numFmtId="1" fontId="8" fillId="0" borderId="1234" xfId="0" applyNumberFormat="1" applyFont="1" applyBorder="1"/>
    <xf numFmtId="1" fontId="8" fillId="6" borderId="1235" xfId="0" applyNumberFormat="1" applyFont="1" applyFill="1" applyBorder="1" applyProtection="1">
      <protection locked="0"/>
    </xf>
    <xf numFmtId="1" fontId="8" fillId="0" borderId="1227" xfId="0" applyNumberFormat="1" applyFont="1" applyBorder="1" applyAlignment="1" applyProtection="1">
      <alignment horizontal="center" vertical="center" wrapText="1"/>
      <protection hidden="1"/>
    </xf>
    <xf numFmtId="1" fontId="8" fillId="0" borderId="1236" xfId="0" applyNumberFormat="1" applyFont="1" applyBorder="1" applyAlignment="1" applyProtection="1">
      <alignment horizontal="center" vertical="center" wrapText="1"/>
      <protection hidden="1"/>
    </xf>
    <xf numFmtId="1" fontId="8" fillId="0" borderId="1230" xfId="0" applyNumberFormat="1" applyFont="1" applyBorder="1" applyAlignment="1" applyProtection="1">
      <alignment horizontal="left" vertical="center" wrapText="1"/>
      <protection hidden="1"/>
    </xf>
    <xf numFmtId="1" fontId="8" fillId="0" borderId="1232" xfId="0" applyNumberFormat="1" applyFont="1" applyBorder="1" applyAlignment="1" applyProtection="1">
      <alignment horizontal="left" vertical="center" wrapText="1"/>
      <protection hidden="1"/>
    </xf>
    <xf numFmtId="1" fontId="8" fillId="6" borderId="1234" xfId="0" applyNumberFormat="1" applyFont="1" applyFill="1" applyBorder="1" applyProtection="1">
      <protection locked="0"/>
    </xf>
  </cellXfs>
  <cellStyles count="4">
    <cellStyle name="Buena" xfId="1" builtinId="26"/>
    <cellStyle name="Normal" xfId="0" builtinId="0"/>
    <cellStyle name="Notas 2" xfId="2"/>
    <cellStyle name="Notas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4/MANUAL%20y%20FORMULARIOS%20REM%202024/&#218;LTIMA%20VERSI&#211;N/SA_24_V1.1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rtidos2/JOSE/A&#209;O%202024/REM%20MENSUAL/VERSI&#211;N%20FINAL%20A&#209;O%202024%20Modificaciones/Rem%20A/116108A09%20final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rtidos2/JOSE/A&#209;O%202024/REM%20MENSUAL/VERSI&#211;N%20FINAL%20A&#209;O%202024%20Modificaciones/Rem%20A/116108A10%20final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rtidos2/JOSE/A&#209;O%202024/REM%20MENSUAL/VERSI&#211;N%20FINAL%20A&#209;O%202024%20Modificaciones/Rem%20A/116108A11%20final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rtidos2/JOSE/A&#209;O%202024/REM%20MENSUAL/VERSI&#211;N%20FINAL%20A&#209;O%202024%20Modificaciones/Rem%20A/116108A12%20fina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rtidos2/JOSE/A&#209;O%202024/REM%20MENSUAL/VERSI&#211;N%20FINAL%20A&#209;O%202024%20Modificaciones/Rem%20A/116108A01%20fina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rtidos2/JOSE/A&#209;O%202024/REM%20MENSUAL/VERSI&#211;N%20FINAL%20A&#209;O%202024%20Modificaciones/Rem%20A/116108A02%20final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rtidos2/JOSE/A&#209;O%202024/REM%20MENSUAL/VERSI&#211;N%20FINAL%20A&#209;O%202024%20Modificaciones/Rem%20A/116108A03%20final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rtidos2/JOSE/A&#209;O%202024/REM%20MENSUAL/VERSI&#211;N%20FINAL%20A&#209;O%202024%20Modificaciones/Rem%20A/116108A04%20fina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rtidos2/JOSE/A&#209;O%202024/REM%20MENSUAL/VERSI&#211;N%20FINAL%20A&#209;O%202024%20Modificaciones/Rem%20A/116108A05%20final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rtidos2/JOSE/A&#209;O%202024/REM%20MENSUAL/VERSI&#211;N%20FINAL%20A&#209;O%202024%20Modificaciones/Rem%20A/116108A06%20final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rtidos2/JOSE/A&#209;O%202024/REM%20MENSUAL/VERSI&#211;N%20FINAL%20A&#209;O%202024%20Modificaciones/Rem%20A/116108A07%20final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rtidos2/JOSE/A&#209;O%202024/REM%20MENSUAL/VERSI&#211;N%20FINAL%20A&#209;O%202024%20Modificaciones/Rem%20A/116108A08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</row>
        <row r="6">
          <cell r="B6">
            <v>0</v>
          </cell>
          <cell r="C6">
            <v>0</v>
          </cell>
          <cell r="D6">
            <v>0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392"/>
  <sheetViews>
    <sheetView topLeftCell="A37" zoomScale="90" zoomScaleNormal="90" workbookViewId="0">
      <selection activeCell="A325" sqref="A12:XFD325"/>
    </sheetView>
  </sheetViews>
  <sheetFormatPr baseColWidth="10" defaultColWidth="11.42578125" defaultRowHeight="15" x14ac:dyDescent="0.25"/>
  <cols>
    <col min="1" max="1" width="38.5703125" customWidth="1"/>
    <col min="2" max="2" width="27.28515625" customWidth="1"/>
    <col min="3" max="3" width="51.42578125" customWidth="1"/>
    <col min="4" max="4" width="14.140625" customWidth="1"/>
    <col min="5" max="6" width="13.28515625" customWidth="1"/>
    <col min="7" max="7" width="14.42578125" customWidth="1"/>
    <col min="8" max="9" width="13.28515625" customWidth="1"/>
    <col min="13" max="40" width="11.42578125" customWidth="1"/>
    <col min="41" max="41" width="12.42578125" customWidth="1"/>
    <col min="42" max="42" width="12.140625" customWidth="1"/>
    <col min="43" max="43" width="13.7109375" customWidth="1"/>
    <col min="44" max="44" width="13.28515625" customWidth="1"/>
    <col min="45" max="45" width="14.28515625" customWidth="1"/>
    <col min="46" max="46" width="11.85546875" customWidth="1"/>
    <col min="47" max="47" width="12" customWidth="1"/>
    <col min="48" max="48" width="16.140625" customWidth="1"/>
    <col min="49" max="50" width="13.140625" customWidth="1"/>
    <col min="51" max="84" width="11.42578125" customWidth="1"/>
    <col min="100" max="100" width="11.42578125" hidden="1" customWidth="1"/>
    <col min="101" max="109" width="11.42578125" style="25" hidden="1" customWidth="1"/>
    <col min="110" max="110" width="11.42578125" hidden="1" customWidth="1"/>
    <col min="111" max="117" width="11.42578125" style="26" hidden="1" customWidth="1"/>
    <col min="118" max="120" width="11.42578125" hidden="1" customWidth="1"/>
    <col min="121" max="121" width="11.42578125" customWidth="1"/>
    <col min="130" max="130" width="10.140625" customWidth="1"/>
    <col min="136" max="169" width="11.42578125" customWidth="1"/>
  </cols>
  <sheetData>
    <row r="1" spans="1:139" x14ac:dyDescent="0.25">
      <c r="A1" s="1" t="s">
        <v>0</v>
      </c>
      <c r="CW1"/>
      <c r="CX1"/>
      <c r="CY1"/>
      <c r="CZ1"/>
      <c r="DA1"/>
      <c r="DB1"/>
      <c r="DC1"/>
      <c r="DD1"/>
      <c r="DE1"/>
      <c r="DG1"/>
      <c r="DH1"/>
      <c r="DI1"/>
      <c r="DJ1"/>
      <c r="DK1"/>
      <c r="DL1"/>
      <c r="DM1"/>
    </row>
    <row r="2" spans="1:139" x14ac:dyDescent="0.25">
      <c r="A2" s="1" t="str">
        <f>CONCATENATE("COMUNA: ",[1]NOMBRE!B2," - ","( ",[1]NOMBRE!C2,[1]NOMBRE!D2,[1]NOMBRE!E2,[1]NOMBRE!F2,[1]NOMBRE!G2," )")</f>
        <v>COMUNA:  - (  )</v>
      </c>
      <c r="CW2"/>
      <c r="CX2"/>
      <c r="CY2"/>
      <c r="CZ2"/>
      <c r="DA2"/>
      <c r="DB2"/>
      <c r="DC2"/>
      <c r="DD2"/>
      <c r="DE2"/>
      <c r="DG2"/>
      <c r="DH2"/>
      <c r="DI2"/>
      <c r="DJ2"/>
      <c r="DK2"/>
      <c r="DL2"/>
      <c r="DM2"/>
    </row>
    <row r="3" spans="1:139" x14ac:dyDescent="0.25">
      <c r="A3" s="1" t="str">
        <f>CONCATENATE("ESTABLECIMIENTO/ESTRATEGIA: ",[1]NOMBRE!B3," - ","( ",[1]NOMBRE!C3,[1]NOMBRE!D3,[1]NOMBRE!E3,[1]NOMBRE!F3,[1]NOMBRE!G3,[1]NOMBRE!H3," )")</f>
        <v>ESTABLECIMIENTO/ESTRATEGIA:  - (  )</v>
      </c>
      <c r="CW3"/>
      <c r="CX3"/>
      <c r="CY3"/>
      <c r="CZ3"/>
      <c r="DA3"/>
      <c r="DB3"/>
      <c r="DC3"/>
      <c r="DD3"/>
      <c r="DE3"/>
      <c r="DG3"/>
      <c r="DH3"/>
      <c r="DI3"/>
      <c r="DJ3"/>
      <c r="DK3"/>
      <c r="DL3"/>
      <c r="DM3"/>
    </row>
    <row r="4" spans="1:139" x14ac:dyDescent="0.25">
      <c r="A4" s="1" t="str">
        <f>CONCATENATE("MES: ",[1]NOMBRE!B6," - ","( ",[1]NOMBRE!C6,[1]NOMBRE!D6," )")</f>
        <v>MES:  - (  )</v>
      </c>
      <c r="CW4"/>
      <c r="CX4"/>
      <c r="CY4"/>
      <c r="CZ4"/>
      <c r="DA4"/>
      <c r="DB4"/>
      <c r="DC4"/>
      <c r="DD4"/>
      <c r="DE4"/>
      <c r="DG4"/>
      <c r="DH4"/>
      <c r="DI4"/>
      <c r="DJ4"/>
      <c r="DK4"/>
      <c r="DL4"/>
      <c r="DM4"/>
    </row>
    <row r="5" spans="1:139" x14ac:dyDescent="0.25">
      <c r="A5" s="1" t="str">
        <f>CONCATENATE("AÑO: ",[1]NOMBRE!B7)</f>
        <v>AÑO: 2024</v>
      </c>
      <c r="CW5"/>
      <c r="CX5"/>
      <c r="CY5"/>
      <c r="CZ5"/>
      <c r="DA5"/>
      <c r="DB5"/>
      <c r="DC5"/>
      <c r="DD5"/>
      <c r="DE5"/>
      <c r="DG5"/>
      <c r="DH5"/>
      <c r="DI5"/>
      <c r="DJ5"/>
      <c r="DK5"/>
      <c r="DL5"/>
      <c r="DM5"/>
    </row>
    <row r="6" spans="1:139" s="4" customFormat="1" ht="18" customHeight="1" x14ac:dyDescent="0.25">
      <c r="A6" s="630" t="s">
        <v>1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631"/>
      <c r="DS6" s="631"/>
      <c r="DT6" s="631"/>
      <c r="DU6" s="631"/>
      <c r="DV6" s="631"/>
      <c r="DW6" s="631"/>
      <c r="DX6" s="631"/>
      <c r="DY6" s="631"/>
      <c r="DZ6" s="631"/>
      <c r="EA6" s="631"/>
      <c r="EB6" s="631"/>
      <c r="EC6" s="631"/>
      <c r="ED6" s="631"/>
      <c r="EE6" s="631"/>
      <c r="EF6" s="631"/>
      <c r="EG6" s="631"/>
      <c r="EH6" s="631"/>
      <c r="EI6" s="631"/>
    </row>
    <row r="7" spans="1:139" x14ac:dyDescent="0.25">
      <c r="CW7"/>
      <c r="CX7"/>
      <c r="CY7"/>
      <c r="CZ7"/>
      <c r="DA7"/>
      <c r="DB7"/>
      <c r="DC7"/>
      <c r="DD7"/>
      <c r="DE7"/>
      <c r="DG7"/>
      <c r="DH7"/>
      <c r="DI7"/>
      <c r="DJ7"/>
      <c r="DK7"/>
      <c r="DL7"/>
      <c r="DM7"/>
    </row>
    <row r="8" spans="1:139" ht="18" customHeight="1" x14ac:dyDescent="0.25">
      <c r="A8" s="5" t="s">
        <v>2</v>
      </c>
      <c r="B8" s="6"/>
      <c r="C8" s="6"/>
      <c r="D8" s="7"/>
      <c r="E8" s="7"/>
      <c r="F8" s="8"/>
      <c r="G8" s="4"/>
      <c r="H8" s="8"/>
      <c r="I8" s="8"/>
      <c r="J8" s="8"/>
      <c r="K8" s="8"/>
      <c r="L8" s="8"/>
      <c r="M8" s="8"/>
      <c r="N8" s="8"/>
      <c r="O8" s="8"/>
      <c r="P8" s="4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9"/>
      <c r="CW8"/>
      <c r="CX8"/>
      <c r="CY8"/>
      <c r="CZ8"/>
      <c r="DA8"/>
      <c r="DB8"/>
      <c r="DC8"/>
      <c r="DD8"/>
      <c r="DE8"/>
      <c r="DG8"/>
      <c r="DH8"/>
      <c r="DI8"/>
      <c r="DJ8"/>
      <c r="DK8"/>
      <c r="DL8"/>
      <c r="DM8"/>
    </row>
    <row r="9" spans="1:139" x14ac:dyDescent="0.25">
      <c r="A9" s="632" t="s">
        <v>3</v>
      </c>
      <c r="B9" s="632"/>
      <c r="C9" s="633"/>
      <c r="D9" s="638" t="s">
        <v>4</v>
      </c>
      <c r="E9" s="638"/>
      <c r="F9" s="639"/>
      <c r="G9" s="642" t="s">
        <v>5</v>
      </c>
      <c r="H9" s="643"/>
      <c r="I9" s="643"/>
      <c r="J9" s="643"/>
      <c r="K9" s="643"/>
      <c r="L9" s="643"/>
      <c r="M9" s="643"/>
      <c r="N9" s="643"/>
      <c r="O9" s="643"/>
      <c r="P9" s="643"/>
      <c r="Q9" s="643"/>
      <c r="R9" s="643"/>
      <c r="S9" s="643"/>
      <c r="T9" s="643"/>
      <c r="U9" s="643"/>
      <c r="V9" s="643"/>
      <c r="W9" s="643"/>
      <c r="X9" s="643"/>
      <c r="Y9" s="643"/>
      <c r="Z9" s="643"/>
      <c r="AA9" s="643"/>
      <c r="AB9" s="643"/>
      <c r="AC9" s="643"/>
      <c r="AD9" s="643"/>
      <c r="AE9" s="643"/>
      <c r="AF9" s="643"/>
      <c r="AG9" s="643"/>
      <c r="AH9" s="643"/>
      <c r="AI9" s="643"/>
      <c r="AJ9" s="643"/>
      <c r="AK9" s="643"/>
      <c r="AL9" s="643"/>
      <c r="AM9" s="643"/>
      <c r="AN9" s="643"/>
      <c r="AO9" s="643"/>
      <c r="AP9" s="644"/>
      <c r="AQ9" s="639" t="s">
        <v>6</v>
      </c>
      <c r="AR9" s="646" t="s">
        <v>7</v>
      </c>
      <c r="AS9" s="646" t="s">
        <v>8</v>
      </c>
      <c r="AT9" s="646" t="s">
        <v>9</v>
      </c>
      <c r="AU9" s="646" t="s">
        <v>10</v>
      </c>
      <c r="AV9" s="649" t="s">
        <v>11</v>
      </c>
      <c r="AW9" s="646" t="s">
        <v>12</v>
      </c>
      <c r="AX9" s="646" t="s">
        <v>13</v>
      </c>
      <c r="CW9"/>
      <c r="CX9"/>
      <c r="CY9"/>
      <c r="CZ9"/>
      <c r="DA9"/>
      <c r="DB9"/>
      <c r="DC9"/>
      <c r="DD9"/>
      <c r="DE9"/>
      <c r="DG9"/>
      <c r="DH9"/>
      <c r="DI9"/>
      <c r="DJ9"/>
      <c r="DK9"/>
      <c r="DL9"/>
      <c r="DM9"/>
    </row>
    <row r="10" spans="1:139" x14ac:dyDescent="0.25">
      <c r="A10" s="634"/>
      <c r="B10" s="634"/>
      <c r="C10" s="635"/>
      <c r="D10" s="640"/>
      <c r="E10" s="640"/>
      <c r="F10" s="641"/>
      <c r="G10" s="652" t="s">
        <v>14</v>
      </c>
      <c r="H10" s="653"/>
      <c r="I10" s="642" t="s">
        <v>15</v>
      </c>
      <c r="J10" s="654"/>
      <c r="K10" s="643" t="s">
        <v>16</v>
      </c>
      <c r="L10" s="654"/>
      <c r="M10" s="642" t="s">
        <v>17</v>
      </c>
      <c r="N10" s="654"/>
      <c r="O10" s="642" t="s">
        <v>18</v>
      </c>
      <c r="P10" s="654"/>
      <c r="Q10" s="642" t="s">
        <v>19</v>
      </c>
      <c r="R10" s="654"/>
      <c r="S10" s="642" t="s">
        <v>20</v>
      </c>
      <c r="T10" s="654"/>
      <c r="U10" s="642" t="s">
        <v>21</v>
      </c>
      <c r="V10" s="654"/>
      <c r="W10" s="642" t="s">
        <v>22</v>
      </c>
      <c r="X10" s="654"/>
      <c r="Y10" s="642" t="s">
        <v>23</v>
      </c>
      <c r="Z10" s="655"/>
      <c r="AA10" s="642" t="s">
        <v>24</v>
      </c>
      <c r="AB10" s="655"/>
      <c r="AC10" s="642" t="s">
        <v>25</v>
      </c>
      <c r="AD10" s="655"/>
      <c r="AE10" s="642" t="s">
        <v>26</v>
      </c>
      <c r="AF10" s="655"/>
      <c r="AG10" s="642" t="s">
        <v>27</v>
      </c>
      <c r="AH10" s="655"/>
      <c r="AI10" s="642" t="s">
        <v>28</v>
      </c>
      <c r="AJ10" s="655"/>
      <c r="AK10" s="642" t="s">
        <v>29</v>
      </c>
      <c r="AL10" s="655"/>
      <c r="AM10" s="642" t="s">
        <v>30</v>
      </c>
      <c r="AN10" s="655"/>
      <c r="AO10" s="642" t="s">
        <v>31</v>
      </c>
      <c r="AP10" s="656"/>
      <c r="AQ10" s="645"/>
      <c r="AR10" s="647"/>
      <c r="AS10" s="647"/>
      <c r="AT10" s="647"/>
      <c r="AU10" s="647"/>
      <c r="AV10" s="650"/>
      <c r="AW10" s="647"/>
      <c r="AX10" s="647"/>
      <c r="CW10"/>
      <c r="CX10"/>
      <c r="CY10"/>
      <c r="CZ10"/>
      <c r="DA10"/>
      <c r="DB10"/>
      <c r="DC10"/>
      <c r="DD10"/>
      <c r="DE10"/>
      <c r="DG10"/>
      <c r="DH10"/>
      <c r="DI10"/>
      <c r="DJ10"/>
      <c r="DK10"/>
      <c r="DL10"/>
      <c r="DM10"/>
    </row>
    <row r="11" spans="1:139" x14ac:dyDescent="0.25">
      <c r="A11" s="636"/>
      <c r="B11" s="636"/>
      <c r="C11" s="637"/>
      <c r="D11" s="11" t="s">
        <v>32</v>
      </c>
      <c r="E11" s="12" t="s">
        <v>33</v>
      </c>
      <c r="F11" s="13" t="s">
        <v>34</v>
      </c>
      <c r="G11" s="14" t="s">
        <v>33</v>
      </c>
      <c r="H11" s="13" t="s">
        <v>34</v>
      </c>
      <c r="I11" s="14" t="s">
        <v>33</v>
      </c>
      <c r="J11" s="13" t="s">
        <v>34</v>
      </c>
      <c r="K11" s="14" t="s">
        <v>33</v>
      </c>
      <c r="L11" s="13" t="s">
        <v>34</v>
      </c>
      <c r="M11" s="14" t="s">
        <v>33</v>
      </c>
      <c r="N11" s="13" t="s">
        <v>34</v>
      </c>
      <c r="O11" s="14" t="s">
        <v>33</v>
      </c>
      <c r="P11" s="13" t="s">
        <v>34</v>
      </c>
      <c r="Q11" s="14" t="s">
        <v>33</v>
      </c>
      <c r="R11" s="13" t="s">
        <v>34</v>
      </c>
      <c r="S11" s="14" t="s">
        <v>33</v>
      </c>
      <c r="T11" s="13" t="s">
        <v>34</v>
      </c>
      <c r="U11" s="14" t="s">
        <v>33</v>
      </c>
      <c r="V11" s="13" t="s">
        <v>34</v>
      </c>
      <c r="W11" s="14" t="s">
        <v>33</v>
      </c>
      <c r="X11" s="13" t="s">
        <v>34</v>
      </c>
      <c r="Y11" s="14" t="s">
        <v>33</v>
      </c>
      <c r="Z11" s="13" t="s">
        <v>34</v>
      </c>
      <c r="AA11" s="14" t="s">
        <v>33</v>
      </c>
      <c r="AB11" s="13" t="s">
        <v>34</v>
      </c>
      <c r="AC11" s="14" t="s">
        <v>33</v>
      </c>
      <c r="AD11" s="13" t="s">
        <v>34</v>
      </c>
      <c r="AE11" s="14" t="s">
        <v>33</v>
      </c>
      <c r="AF11" s="13" t="s">
        <v>34</v>
      </c>
      <c r="AG11" s="14" t="s">
        <v>33</v>
      </c>
      <c r="AH11" s="13" t="s">
        <v>34</v>
      </c>
      <c r="AI11" s="14" t="s">
        <v>33</v>
      </c>
      <c r="AJ11" s="13" t="s">
        <v>34</v>
      </c>
      <c r="AK11" s="14" t="s">
        <v>33</v>
      </c>
      <c r="AL11" s="13" t="s">
        <v>34</v>
      </c>
      <c r="AM11" s="14" t="s">
        <v>33</v>
      </c>
      <c r="AN11" s="13" t="s">
        <v>34</v>
      </c>
      <c r="AO11" s="14" t="s">
        <v>33</v>
      </c>
      <c r="AP11" s="15" t="s">
        <v>34</v>
      </c>
      <c r="AQ11" s="641"/>
      <c r="AR11" s="648"/>
      <c r="AS11" s="648"/>
      <c r="AT11" s="648"/>
      <c r="AU11" s="648"/>
      <c r="AV11" s="651"/>
      <c r="AW11" s="648"/>
      <c r="AX11" s="648"/>
      <c r="CW11"/>
      <c r="CX11"/>
      <c r="CY11"/>
      <c r="CZ11"/>
      <c r="DA11"/>
      <c r="DB11"/>
      <c r="DC11"/>
      <c r="DD11"/>
      <c r="DE11"/>
      <c r="DG11"/>
      <c r="DH11"/>
      <c r="DI11"/>
      <c r="DJ11"/>
      <c r="DK11"/>
      <c r="DL11"/>
      <c r="DM11"/>
    </row>
    <row r="12" spans="1:139" ht="15" customHeight="1" x14ac:dyDescent="0.25">
      <c r="A12" s="657" t="s">
        <v>35</v>
      </c>
      <c r="B12" s="658"/>
      <c r="C12" s="659"/>
      <c r="D12" s="16">
        <f>SUM(E12+F12)</f>
        <v>0</v>
      </c>
      <c r="E12" s="17">
        <f>SUM(G12+I12+K12+M12+O12+Q12+S12+U12+W12+Y12+AA12+AC12+AE12+AG12+AI12+AK12+AM12+AO12)</f>
        <v>0</v>
      </c>
      <c r="F12" s="18">
        <f t="shared" ref="E12:F15" si="0">SUM(H12+J12+L12+N12+P12+R12+T12+V12+X12+Z12+AB12+AD12+AF12+AH12+AJ12+AL12+AN12+AP12)</f>
        <v>0</v>
      </c>
      <c r="G12" s="19"/>
      <c r="H12" s="20"/>
      <c r="I12" s="21"/>
      <c r="J12" s="20"/>
      <c r="K12" s="21"/>
      <c r="L12" s="20"/>
      <c r="M12" s="19"/>
      <c r="N12" s="20"/>
      <c r="O12" s="19"/>
      <c r="P12" s="20"/>
      <c r="Q12" s="19"/>
      <c r="R12" s="22"/>
      <c r="S12" s="19"/>
      <c r="T12" s="22"/>
      <c r="U12" s="19"/>
      <c r="V12" s="22"/>
      <c r="W12" s="19"/>
      <c r="X12" s="22"/>
      <c r="Y12" s="19"/>
      <c r="Z12" s="22"/>
      <c r="AA12" s="19"/>
      <c r="AB12" s="22"/>
      <c r="AC12" s="19"/>
      <c r="AD12" s="22"/>
      <c r="AE12" s="19"/>
      <c r="AF12" s="22"/>
      <c r="AG12" s="19"/>
      <c r="AH12" s="22"/>
      <c r="AI12" s="19"/>
      <c r="AJ12" s="22"/>
      <c r="AK12" s="19"/>
      <c r="AL12" s="22"/>
      <c r="AM12" s="19"/>
      <c r="AN12" s="22"/>
      <c r="AO12" s="19"/>
      <c r="AP12" s="23"/>
      <c r="AQ12" s="20"/>
      <c r="AR12" s="20"/>
      <c r="AS12" s="24"/>
      <c r="AT12" s="24"/>
      <c r="AU12" s="24"/>
      <c r="AV12" s="24"/>
      <c r="AW12" s="24"/>
      <c r="AX12" s="24"/>
      <c r="AY12" t="str">
        <f>CW12&amp;CX12&amp;CY12&amp;CZ12&amp;DA12&amp;DB12&amp;DC12&amp;DD12&amp;DE12</f>
        <v/>
      </c>
      <c r="CW12" s="25" t="str">
        <f>IF(AND((Y12+Z12)&gt;0,AQ12="")," * No olvide digitar la variable 12 años. Si no tiene digite Cero.",IF(AQ12&gt;(Y12+Z12),"* Las Consultas de 12 años NO DEBEN ser mayor que el total de Consultas entre 10-14 años",""))</f>
        <v/>
      </c>
      <c r="CX12" s="25" t="str">
        <f>IF(AND(F12&gt;0,AR12="")," * No olvide digitar la variable Embarazadas. Digite cero si no tiene.","")</f>
        <v/>
      </c>
      <c r="CY12" s="25" t="str">
        <f>IF(AR12&gt;F12," * Las Embarazadas NO DEBEN ser mayor al Total de mujeres. ","")</f>
        <v/>
      </c>
      <c r="CZ12" s="25" t="str">
        <f>IF(AND((AK12+AL12)&gt;0,AS12="")," * No olvide digitar la variable 60 años. Si no tiene digite Cero.",IF(AS12&gt;(AK12+AL12)," * Las consultas de 60 años NO DEBEN ser mayor que el Total de consultas del grupo 60-64 años",""))</f>
        <v/>
      </c>
      <c r="DA12" s="25" t="str">
        <f>IF(AND(D12&gt;0,AT12="")," * No olvide digitar la variable Usuarios con Discapacidad. Digite Cero si no tiene.",IF(AT12&gt;D12," * La variable Usuarios con Discapacidad No puede ser mayor al Total Ambos Sexos.",""))</f>
        <v/>
      </c>
      <c r="DB12" s="25" t="str">
        <f>IF(AND(D12&gt;0,AU12="")," * No olvide digitar la variable Migrantes. Digite Cero si no tiene.",IF(AU12&gt;D12," * La variable Migrantes No puede ser mayor al Total Ambos Sexos.",""))</f>
        <v/>
      </c>
      <c r="DC12" s="25" t="str">
        <f>IF(AND(D12&gt;0,AV12="")," * No olvide digitar la variable Pacientes en control PSCV. Digite Cero si no tiene.",IF(AV12&gt;D12," * La variable Pacientes en control PSCV No puede ser mayor al Total Ambos Sexos.",""))</f>
        <v/>
      </c>
      <c r="DD12" s="25" t="str">
        <f>IF(AND(D12&gt;0,AW12="")," * No olvide digitar la variable Niños, niñas, adolescentes y jóvenes SENAME. Digite Cero si no tiene.",IF(AW12&gt;D12," * La variable Niños, niñas, adolescentes y jóvenes SENAME No puede ser mayor al Total.",""))</f>
        <v/>
      </c>
      <c r="DE12" s="25" t="str">
        <f t="shared" ref="DE12:DE14" si="1">IF(AND(D12&gt;0,AX12="")," * No olvide digitar la variable Niños, niñas, adolescentes y jóvenes Mejor Niñez. Digite Cero si no tiene.",IF(AX12&gt;D12," * La variable Niños, niñas, adolescentes y jóvenes Mejor Niñez no puede ser mayor al Total.",""))</f>
        <v/>
      </c>
      <c r="DG12" s="26">
        <f>IF(AND((Y12+Z12)&gt;0,AQ12=""),1,IF(AQ12&gt;(Y12+Z12),1,0))</f>
        <v>0</v>
      </c>
      <c r="DH12" s="26">
        <f>IF(AND(F12&gt;0,AR12=""),1,0)</f>
        <v>0</v>
      </c>
      <c r="DI12" s="26">
        <f>IF(AR12&gt;F12,1,0)</f>
        <v>0</v>
      </c>
      <c r="DJ12" s="26">
        <f>IF(AND((AK12+AL12)&gt;0,AS12=""),1,IF(AS12&gt;(AK12+AL12),1,0))</f>
        <v>0</v>
      </c>
      <c r="DK12" s="26">
        <f>IF(AND(D12&gt;0,AT12=""),1,IF(AT12&gt;D12,1,0))</f>
        <v>0</v>
      </c>
      <c r="DL12" s="26">
        <f>IF(AND(D12&gt;0,AU12=""),1,IF(AU12&gt;D12,1,0))</f>
        <v>0</v>
      </c>
      <c r="DM12" s="26">
        <f>IF(AND(D12&gt;0,AV12=""),1,IF(AV12&gt;D12,1,0))</f>
        <v>0</v>
      </c>
      <c r="DN12" s="26">
        <f>IF(AND(D12&gt;0,AW12=""),1,IF(AW12&gt;D12,1,0))</f>
        <v>0</v>
      </c>
      <c r="DO12" s="26">
        <f>IF(AND(D12&gt;0,AX12=""),1,IF(AX12&gt;D12,1,0))</f>
        <v>0</v>
      </c>
    </row>
    <row r="13" spans="1:139" ht="15" customHeight="1" x14ac:dyDescent="0.25">
      <c r="A13" s="661" t="s">
        <v>36</v>
      </c>
      <c r="B13" s="662"/>
      <c r="C13" s="663"/>
      <c r="D13" s="27">
        <f>SUM(E13+F13)</f>
        <v>0</v>
      </c>
      <c r="E13" s="28">
        <f t="shared" si="0"/>
        <v>0</v>
      </c>
      <c r="F13" s="29">
        <f>SUM(H13+J13+L13+N13+P13+R13+T13+V13+X13+Z13+AB13+AD13+AF13+AH13+AJ13+AL13+AN13+AP13)</f>
        <v>0</v>
      </c>
      <c r="G13" s="30"/>
      <c r="H13" s="31"/>
      <c r="I13" s="30"/>
      <c r="J13" s="31"/>
      <c r="K13" s="30"/>
      <c r="L13" s="31"/>
      <c r="M13" s="30"/>
      <c r="N13" s="31"/>
      <c r="O13" s="30"/>
      <c r="P13" s="31"/>
      <c r="Q13" s="30"/>
      <c r="R13" s="32"/>
      <c r="S13" s="30"/>
      <c r="T13" s="32"/>
      <c r="U13" s="30"/>
      <c r="V13" s="32"/>
      <c r="W13" s="30"/>
      <c r="X13" s="32"/>
      <c r="Y13" s="30"/>
      <c r="Z13" s="32"/>
      <c r="AA13" s="30"/>
      <c r="AB13" s="32"/>
      <c r="AC13" s="30"/>
      <c r="AD13" s="32"/>
      <c r="AE13" s="30"/>
      <c r="AF13" s="32"/>
      <c r="AG13" s="30"/>
      <c r="AH13" s="32"/>
      <c r="AI13" s="30"/>
      <c r="AJ13" s="32"/>
      <c r="AK13" s="30"/>
      <c r="AL13" s="32"/>
      <c r="AM13" s="30"/>
      <c r="AN13" s="32"/>
      <c r="AO13" s="30"/>
      <c r="AP13" s="33"/>
      <c r="AQ13" s="31"/>
      <c r="AR13" s="31"/>
      <c r="AS13" s="34"/>
      <c r="AT13" s="34"/>
      <c r="AU13" s="34"/>
      <c r="AV13" s="34"/>
      <c r="AW13" s="34"/>
      <c r="AX13" s="34"/>
      <c r="AY13" t="str">
        <f t="shared" ref="AY13:AY15" si="2">CW13&amp;CX13&amp;CY13&amp;CZ13&amp;DA13&amp;DB13&amp;DC13&amp;DD13&amp;DE13</f>
        <v/>
      </c>
      <c r="CW13" s="25" t="str">
        <f t="shared" ref="CW13:CW15" si="3">IF(AND((Y13+Z13)&gt;0,AQ13="")," * No olvide digitar la variable 12 años. Si no tiene digite Cero.",IF(AQ13&gt;(Y13+Z13),"* Las Consultas de 12 años NO DEBEN ser mayor que el total de Consultas entre 10-14 años",""))</f>
        <v/>
      </c>
      <c r="CX13" s="25" t="str">
        <f t="shared" ref="CX13:CX15" si="4">IF(AND(F13&gt;0,AR13="")," * No olvide digitar la variable Embarazadas. Digite cero si no tiene.","")</f>
        <v/>
      </c>
      <c r="CY13" s="25" t="str">
        <f t="shared" ref="CY13:CY15" si="5">IF(AR13&gt;F13," * Las Embarazadas NO DEBEN ser mayor al Total de mujeres. ","")</f>
        <v/>
      </c>
      <c r="CZ13" s="25" t="str">
        <f t="shared" ref="CZ13:CZ15" si="6">IF(AND((AK13+AL13)&gt;0,AS13="")," * No olvide digitar la variable 60 años. Si no tiene digite Cero.",IF(AS13&gt;(AK13+AL13)," * Las consultas de 60 años NO DEBEN ser mayor que el Total de consultas del grupo 60-64 años",""))</f>
        <v/>
      </c>
      <c r="DA13" s="25" t="str">
        <f t="shared" ref="DA13:DA15" si="7">IF(AND(D13&gt;0,AT13="")," * No olvide digitar la variable Usuarios con Discapacidad. Digite Cero si no tiene.",IF(AT13&gt;D13," * La variable Usuarios con Discapacidad No puede ser mayor al Total Ambos Sexos.",""))</f>
        <v/>
      </c>
      <c r="DB13" s="25" t="str">
        <f t="shared" ref="DB13:DB15" si="8">IF(AND(D13&gt;0,AU13="")," * No olvide digitar la variable Migrantes. Digite Cero si no tiene.",IF(AU13&gt;D13," * La variable Migrantes No puede ser mayor al Total Ambos Sexos.",""))</f>
        <v/>
      </c>
      <c r="DC13" s="25" t="str">
        <f t="shared" ref="DC13:DC15" si="9">IF(AND(D13&gt;0,AV13="")," * No olvide digitar la variable Pacientes en control PSCV. Digite Cero si no tiene.",IF(AV13&gt;D13," * La variable Pacientes en control PSCV No puede ser mayor al Total Ambos Sexos.",""))</f>
        <v/>
      </c>
      <c r="DD13" s="25" t="str">
        <f t="shared" ref="DD13:DD15" si="10">IF(AND(D13&gt;0,AW13="")," * No olvide digitar la variable Niños, niñas, adolescentes y jóvenes SENAME. Digite Cero si no tiene.",IF(AW13&gt;D13," * La variable Niños, niñas, adolescentes y jóvenes SENAME No puede ser mayor al Total.",""))</f>
        <v/>
      </c>
      <c r="DE13" s="25" t="str">
        <f t="shared" si="1"/>
        <v/>
      </c>
      <c r="DG13" s="26">
        <f t="shared" ref="DG13:DG15" si="11">IF(AND((Y13+Z13)&gt;0,AQ13=""),1,IF(AQ13&gt;(Y13+Z13),1,0))</f>
        <v>0</v>
      </c>
      <c r="DH13" s="26">
        <f t="shared" ref="DH13:DH15" si="12">IF(AND(F13&gt;0,AR13=""),1,0)</f>
        <v>0</v>
      </c>
      <c r="DI13" s="26">
        <f t="shared" ref="DI13:DI15" si="13">IF(AR13&gt;F13,1,0)</f>
        <v>0</v>
      </c>
      <c r="DJ13" s="26">
        <f t="shared" ref="DJ13:DJ15" si="14">IF(AND((AK13+AL13)&gt;0,AS13=""),1,IF(AS13&gt;(AK13+AL13),1,0))</f>
        <v>0</v>
      </c>
      <c r="DK13" s="26">
        <f t="shared" ref="DK13:DK15" si="15">IF(AND(D13&gt;0,AT13=""),1,IF(AT13&gt;D13,1,0))</f>
        <v>0</v>
      </c>
      <c r="DL13" s="26">
        <f t="shared" ref="DL13:DL15" si="16">IF(AND(D13&gt;0,AU13=""),1,IF(AU13&gt;D13,1,0))</f>
        <v>0</v>
      </c>
      <c r="DM13" s="26">
        <f t="shared" ref="DM13:DM15" si="17">IF(AND(D13&gt;0,AV13=""),1,IF(AV13&gt;D13,1,0))</f>
        <v>0</v>
      </c>
      <c r="DN13" s="26">
        <f t="shared" ref="DN13:DN15" si="18">IF(AND(D13&gt;0,AW13=""),1,IF(AW13&gt;D13,1,0))</f>
        <v>0</v>
      </c>
      <c r="DO13" s="26">
        <f t="shared" ref="DO13:DO15" si="19">IF(AND(D13&gt;0,AX13=""),1,IF(AX13&gt;D13,1,0))</f>
        <v>0</v>
      </c>
    </row>
    <row r="14" spans="1:139" ht="15" customHeight="1" x14ac:dyDescent="0.25">
      <c r="A14" s="661" t="s">
        <v>37</v>
      </c>
      <c r="B14" s="662"/>
      <c r="C14" s="663"/>
      <c r="D14" s="27">
        <f>SUM(E14+F14)</f>
        <v>0</v>
      </c>
      <c r="E14" s="28">
        <f t="shared" si="0"/>
        <v>0</v>
      </c>
      <c r="F14" s="29">
        <f t="shared" si="0"/>
        <v>0</v>
      </c>
      <c r="G14" s="30"/>
      <c r="H14" s="31"/>
      <c r="I14" s="30"/>
      <c r="J14" s="31"/>
      <c r="K14" s="30"/>
      <c r="L14" s="31"/>
      <c r="M14" s="30"/>
      <c r="N14" s="32"/>
      <c r="O14" s="30"/>
      <c r="P14" s="32"/>
      <c r="Q14" s="30"/>
      <c r="R14" s="32"/>
      <c r="S14" s="30"/>
      <c r="T14" s="32"/>
      <c r="U14" s="30"/>
      <c r="V14" s="32"/>
      <c r="W14" s="30"/>
      <c r="X14" s="32"/>
      <c r="Y14" s="30"/>
      <c r="Z14" s="32"/>
      <c r="AA14" s="30"/>
      <c r="AB14" s="32"/>
      <c r="AC14" s="30"/>
      <c r="AD14" s="32"/>
      <c r="AE14" s="30"/>
      <c r="AF14" s="32"/>
      <c r="AG14" s="30"/>
      <c r="AH14" s="32"/>
      <c r="AI14" s="30"/>
      <c r="AJ14" s="32"/>
      <c r="AK14" s="30"/>
      <c r="AL14" s="32"/>
      <c r="AM14" s="30"/>
      <c r="AN14" s="32"/>
      <c r="AO14" s="30"/>
      <c r="AP14" s="33"/>
      <c r="AQ14" s="31"/>
      <c r="AR14" s="31"/>
      <c r="AS14" s="34"/>
      <c r="AT14" s="34"/>
      <c r="AU14" s="34"/>
      <c r="AV14" s="34"/>
      <c r="AW14" s="34"/>
      <c r="AX14" s="34"/>
      <c r="AY14" t="str">
        <f t="shared" si="2"/>
        <v/>
      </c>
      <c r="CW14" s="25" t="str">
        <f t="shared" si="3"/>
        <v/>
      </c>
      <c r="CX14" s="25" t="str">
        <f t="shared" si="4"/>
        <v/>
      </c>
      <c r="CY14" s="25" t="str">
        <f t="shared" si="5"/>
        <v/>
      </c>
      <c r="CZ14" s="25" t="str">
        <f t="shared" si="6"/>
        <v/>
      </c>
      <c r="DA14" s="25" t="str">
        <f t="shared" si="7"/>
        <v/>
      </c>
      <c r="DB14" s="25" t="str">
        <f t="shared" si="8"/>
        <v/>
      </c>
      <c r="DC14" s="25" t="str">
        <f t="shared" si="9"/>
        <v/>
      </c>
      <c r="DD14" s="25" t="str">
        <f t="shared" si="10"/>
        <v/>
      </c>
      <c r="DE14" s="25" t="str">
        <f t="shared" si="1"/>
        <v/>
      </c>
      <c r="DG14" s="26">
        <f t="shared" si="11"/>
        <v>0</v>
      </c>
      <c r="DH14" s="26">
        <f t="shared" si="12"/>
        <v>0</v>
      </c>
      <c r="DI14" s="26">
        <f t="shared" si="13"/>
        <v>0</v>
      </c>
      <c r="DJ14" s="26">
        <f t="shared" si="14"/>
        <v>0</v>
      </c>
      <c r="DK14" s="26">
        <f t="shared" si="15"/>
        <v>0</v>
      </c>
      <c r="DL14" s="26">
        <f t="shared" si="16"/>
        <v>0</v>
      </c>
      <c r="DM14" s="26">
        <f t="shared" si="17"/>
        <v>0</v>
      </c>
      <c r="DN14" s="26">
        <f t="shared" si="18"/>
        <v>0</v>
      </c>
      <c r="DO14" s="26">
        <f t="shared" si="19"/>
        <v>0</v>
      </c>
    </row>
    <row r="15" spans="1:139" ht="15" customHeight="1" x14ac:dyDescent="0.25">
      <c r="A15" s="664" t="s">
        <v>38</v>
      </c>
      <c r="B15" s="665"/>
      <c r="C15" s="666"/>
      <c r="D15" s="35">
        <f>SUM(E15+F15)</f>
        <v>0</v>
      </c>
      <c r="E15" s="36">
        <f>SUM(G15+I15+K15+M15+O15+Q15+S15+U15+W15+Y15+AA15+AC15+AE15+AG15+AI15+AK15+AM15+AO15)</f>
        <v>0</v>
      </c>
      <c r="F15" s="37">
        <f t="shared" si="0"/>
        <v>0</v>
      </c>
      <c r="G15" s="38"/>
      <c r="H15" s="39"/>
      <c r="I15" s="38"/>
      <c r="J15" s="39"/>
      <c r="K15" s="38"/>
      <c r="L15" s="39"/>
      <c r="M15" s="38"/>
      <c r="N15" s="40"/>
      <c r="O15" s="38"/>
      <c r="P15" s="40"/>
      <c r="Q15" s="38"/>
      <c r="R15" s="40"/>
      <c r="S15" s="38"/>
      <c r="T15" s="40"/>
      <c r="U15" s="38"/>
      <c r="V15" s="40"/>
      <c r="W15" s="38"/>
      <c r="X15" s="40"/>
      <c r="Y15" s="38"/>
      <c r="Z15" s="40"/>
      <c r="AA15" s="38"/>
      <c r="AB15" s="40"/>
      <c r="AC15" s="38"/>
      <c r="AD15" s="40"/>
      <c r="AE15" s="38"/>
      <c r="AF15" s="40"/>
      <c r="AG15" s="38"/>
      <c r="AH15" s="40"/>
      <c r="AI15" s="38"/>
      <c r="AJ15" s="40"/>
      <c r="AK15" s="38"/>
      <c r="AL15" s="40"/>
      <c r="AM15" s="38"/>
      <c r="AN15" s="40"/>
      <c r="AO15" s="38"/>
      <c r="AP15" s="41"/>
      <c r="AQ15" s="39"/>
      <c r="AR15" s="39"/>
      <c r="AS15" s="42"/>
      <c r="AT15" s="42"/>
      <c r="AU15" s="42"/>
      <c r="AV15" s="42"/>
      <c r="AW15" s="42"/>
      <c r="AX15" s="42"/>
      <c r="AY15" t="str">
        <f t="shared" si="2"/>
        <v/>
      </c>
      <c r="CW15" s="25" t="str">
        <f t="shared" si="3"/>
        <v/>
      </c>
      <c r="CX15" s="25" t="str">
        <f t="shared" si="4"/>
        <v/>
      </c>
      <c r="CY15" s="25" t="str">
        <f t="shared" si="5"/>
        <v/>
      </c>
      <c r="CZ15" s="25" t="str">
        <f t="shared" si="6"/>
        <v/>
      </c>
      <c r="DA15" s="25" t="str">
        <f t="shared" si="7"/>
        <v/>
      </c>
      <c r="DB15" s="25" t="str">
        <f t="shared" si="8"/>
        <v/>
      </c>
      <c r="DC15" s="25" t="str">
        <f t="shared" si="9"/>
        <v/>
      </c>
      <c r="DD15" s="25" t="str">
        <f t="shared" si="10"/>
        <v/>
      </c>
      <c r="DE15" s="25" t="str">
        <f>IF(AND(D15&gt;0,AX15="")," * No olvide digitar la variable Niños, niñas, adolescentes y jóvenes Mejor Niñez. Digite Cero si no tiene.",IF(AX15&gt;D15," * La variable Niños, niñas, adolescentes y jóvenes Mejor Niñez no puede ser mayor al Total.",""))</f>
        <v/>
      </c>
      <c r="DG15" s="26">
        <f t="shared" si="11"/>
        <v>0</v>
      </c>
      <c r="DH15" s="26">
        <f t="shared" si="12"/>
        <v>0</v>
      </c>
      <c r="DI15" s="26">
        <f t="shared" si="13"/>
        <v>0</v>
      </c>
      <c r="DJ15" s="26">
        <f t="shared" si="14"/>
        <v>0</v>
      </c>
      <c r="DK15" s="26">
        <f t="shared" si="15"/>
        <v>0</v>
      </c>
      <c r="DL15" s="26">
        <f t="shared" si="16"/>
        <v>0</v>
      </c>
      <c r="DM15" s="26">
        <f t="shared" si="17"/>
        <v>0</v>
      </c>
      <c r="DN15" s="26">
        <f t="shared" si="18"/>
        <v>0</v>
      </c>
      <c r="DO15" s="26">
        <f t="shared" si="19"/>
        <v>0</v>
      </c>
    </row>
    <row r="16" spans="1:139" ht="18" customHeight="1" x14ac:dyDescent="0.25">
      <c r="A16" s="43" t="s">
        <v>39</v>
      </c>
      <c r="B16" s="44"/>
      <c r="C16" s="44"/>
      <c r="D16" s="8"/>
      <c r="E16" s="8"/>
      <c r="F16" s="8"/>
      <c r="G16" s="45"/>
      <c r="H16" s="45"/>
      <c r="I16" s="8"/>
      <c r="J16" s="8"/>
      <c r="K16" s="8"/>
      <c r="L16" s="8"/>
      <c r="M16" s="8"/>
      <c r="N16" s="8"/>
      <c r="O16" s="8"/>
      <c r="P16" s="46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CW16"/>
      <c r="CX16"/>
      <c r="CY16"/>
      <c r="CZ16"/>
      <c r="DA16"/>
      <c r="DB16"/>
      <c r="DC16"/>
      <c r="DD16"/>
      <c r="DE16"/>
      <c r="DG16"/>
      <c r="DH16"/>
      <c r="DI16"/>
      <c r="DJ16"/>
      <c r="DK16"/>
      <c r="DL16"/>
      <c r="DM16"/>
    </row>
    <row r="17" spans="1:119" x14ac:dyDescent="0.25">
      <c r="A17" s="667" t="s">
        <v>40</v>
      </c>
      <c r="B17" s="632"/>
      <c r="C17" s="633"/>
      <c r="D17" s="642" t="s">
        <v>41</v>
      </c>
      <c r="E17" s="643"/>
      <c r="F17" s="654"/>
      <c r="G17" s="669" t="s">
        <v>14</v>
      </c>
      <c r="H17" s="670"/>
      <c r="I17" s="654" t="s">
        <v>15</v>
      </c>
      <c r="J17" s="660"/>
      <c r="K17" s="642" t="s">
        <v>16</v>
      </c>
      <c r="L17" s="654"/>
      <c r="M17" s="654" t="s">
        <v>17</v>
      </c>
      <c r="N17" s="660"/>
      <c r="O17" s="642" t="s">
        <v>18</v>
      </c>
      <c r="P17" s="654"/>
      <c r="Q17" s="642" t="s">
        <v>19</v>
      </c>
      <c r="R17" s="654"/>
      <c r="S17" s="642" t="s">
        <v>20</v>
      </c>
      <c r="T17" s="654"/>
      <c r="U17" s="642" t="s">
        <v>21</v>
      </c>
      <c r="V17" s="654"/>
      <c r="W17" s="643" t="s">
        <v>22</v>
      </c>
      <c r="X17" s="643"/>
      <c r="Y17" s="642" t="s">
        <v>23</v>
      </c>
      <c r="Z17" s="655"/>
      <c r="AA17" s="643" t="s">
        <v>24</v>
      </c>
      <c r="AB17" s="683"/>
      <c r="AC17" s="643" t="s">
        <v>25</v>
      </c>
      <c r="AD17" s="683"/>
      <c r="AE17" s="643" t="s">
        <v>26</v>
      </c>
      <c r="AF17" s="683"/>
      <c r="AG17" s="643" t="s">
        <v>27</v>
      </c>
      <c r="AH17" s="683"/>
      <c r="AI17" s="643" t="s">
        <v>28</v>
      </c>
      <c r="AJ17" s="683"/>
      <c r="AK17" s="643" t="s">
        <v>29</v>
      </c>
      <c r="AL17" s="683"/>
      <c r="AM17" s="643" t="s">
        <v>30</v>
      </c>
      <c r="AN17" s="655"/>
      <c r="AO17" s="643" t="s">
        <v>31</v>
      </c>
      <c r="AP17" s="656"/>
      <c r="AQ17" s="639" t="s">
        <v>6</v>
      </c>
      <c r="AR17" s="639" t="s">
        <v>7</v>
      </c>
      <c r="AS17" s="646" t="s">
        <v>8</v>
      </c>
      <c r="AT17" s="646" t="s">
        <v>42</v>
      </c>
      <c r="AU17" s="639" t="s">
        <v>9</v>
      </c>
      <c r="AV17" s="671" t="s">
        <v>10</v>
      </c>
      <c r="AW17" s="671" t="s">
        <v>12</v>
      </c>
      <c r="AX17" s="671" t="s">
        <v>13</v>
      </c>
      <c r="CW17"/>
      <c r="CX17"/>
      <c r="CY17"/>
      <c r="CZ17"/>
      <c r="DA17"/>
      <c r="DB17"/>
      <c r="DC17"/>
      <c r="DD17"/>
      <c r="DE17"/>
      <c r="DG17"/>
      <c r="DH17"/>
      <c r="DI17"/>
      <c r="DJ17"/>
      <c r="DK17"/>
      <c r="DL17"/>
      <c r="DM17"/>
    </row>
    <row r="18" spans="1:119" x14ac:dyDescent="0.25">
      <c r="A18" s="668"/>
      <c r="B18" s="636"/>
      <c r="C18" s="637"/>
      <c r="D18" s="14" t="s">
        <v>32</v>
      </c>
      <c r="E18" s="47" t="s">
        <v>33</v>
      </c>
      <c r="F18" s="48" t="s">
        <v>34</v>
      </c>
      <c r="G18" s="14" t="s">
        <v>33</v>
      </c>
      <c r="H18" s="13" t="s">
        <v>34</v>
      </c>
      <c r="I18" s="49" t="s">
        <v>33</v>
      </c>
      <c r="J18" s="48" t="s">
        <v>34</v>
      </c>
      <c r="K18" s="49" t="s">
        <v>33</v>
      </c>
      <c r="L18" s="50" t="s">
        <v>34</v>
      </c>
      <c r="M18" s="49" t="s">
        <v>33</v>
      </c>
      <c r="N18" s="48" t="s">
        <v>34</v>
      </c>
      <c r="O18" s="49" t="s">
        <v>33</v>
      </c>
      <c r="P18" s="48" t="s">
        <v>34</v>
      </c>
      <c r="Q18" s="49" t="s">
        <v>33</v>
      </c>
      <c r="R18" s="48" t="s">
        <v>34</v>
      </c>
      <c r="S18" s="49" t="s">
        <v>33</v>
      </c>
      <c r="T18" s="48" t="s">
        <v>34</v>
      </c>
      <c r="U18" s="14" t="s">
        <v>33</v>
      </c>
      <c r="V18" s="13" t="s">
        <v>34</v>
      </c>
      <c r="W18" s="47" t="s">
        <v>33</v>
      </c>
      <c r="X18" s="51" t="s">
        <v>34</v>
      </c>
      <c r="Y18" s="14" t="s">
        <v>33</v>
      </c>
      <c r="Z18" s="13" t="s">
        <v>34</v>
      </c>
      <c r="AA18" s="47" t="s">
        <v>33</v>
      </c>
      <c r="AB18" s="51" t="s">
        <v>34</v>
      </c>
      <c r="AC18" s="14" t="s">
        <v>33</v>
      </c>
      <c r="AD18" s="13" t="s">
        <v>34</v>
      </c>
      <c r="AE18" s="47" t="s">
        <v>33</v>
      </c>
      <c r="AF18" s="51" t="s">
        <v>34</v>
      </c>
      <c r="AG18" s="14" t="s">
        <v>33</v>
      </c>
      <c r="AH18" s="13" t="s">
        <v>34</v>
      </c>
      <c r="AI18" s="47" t="s">
        <v>33</v>
      </c>
      <c r="AJ18" s="51" t="s">
        <v>34</v>
      </c>
      <c r="AK18" s="14" t="s">
        <v>33</v>
      </c>
      <c r="AL18" s="13" t="s">
        <v>34</v>
      </c>
      <c r="AM18" s="47" t="s">
        <v>33</v>
      </c>
      <c r="AN18" s="13" t="s">
        <v>34</v>
      </c>
      <c r="AO18" s="47" t="s">
        <v>33</v>
      </c>
      <c r="AP18" s="15" t="s">
        <v>34</v>
      </c>
      <c r="AQ18" s="645"/>
      <c r="AR18" s="682"/>
      <c r="AS18" s="648"/>
      <c r="AT18" s="648"/>
      <c r="AU18" s="641"/>
      <c r="AV18" s="672"/>
      <c r="AW18" s="672"/>
      <c r="AX18" s="672"/>
      <c r="CW18"/>
      <c r="CX18"/>
      <c r="CY18"/>
      <c r="CZ18"/>
      <c r="DA18"/>
      <c r="DB18"/>
      <c r="DC18"/>
      <c r="DD18"/>
      <c r="DE18"/>
      <c r="DG18"/>
      <c r="DH18"/>
      <c r="DI18"/>
      <c r="DJ18"/>
      <c r="DK18"/>
      <c r="DL18"/>
      <c r="DM18"/>
    </row>
    <row r="19" spans="1:119" x14ac:dyDescent="0.25">
      <c r="A19" s="673" t="s">
        <v>43</v>
      </c>
      <c r="B19" s="674"/>
      <c r="C19" s="675"/>
      <c r="D19" s="16">
        <f>SUM(E19+F19)</f>
        <v>298</v>
      </c>
      <c r="E19" s="17">
        <f>SUM(G19+I19+K19+M19+O19+Q19+S19+U19+W19+Y19+AA19+AC19+AE19+AG19+AI19+AK19+AM19+AO19)</f>
        <v>131</v>
      </c>
      <c r="F19" s="18">
        <f>SUM(H19+J19+L19+N19+P19+R19+T19+V19+X19+Z19+AB19+AD19+AF19+AH19+AJ19+AL19+AN19+AP19)</f>
        <v>167</v>
      </c>
      <c r="G19" s="21">
        <f>SUM(ENERO:DICIEMBRE!G19)</f>
        <v>0</v>
      </c>
      <c r="H19" s="21">
        <f>SUM(ENERO:DICIEMBRE!H19)</f>
        <v>0</v>
      </c>
      <c r="I19" s="21">
        <f>SUM(ENERO:DICIEMBRE!I19)</f>
        <v>0</v>
      </c>
      <c r="J19" s="21">
        <f>SUM(ENERO:DICIEMBRE!J19)</f>
        <v>0</v>
      </c>
      <c r="K19" s="21">
        <f>SUM(ENERO:DICIEMBRE!K19)</f>
        <v>0</v>
      </c>
      <c r="L19" s="21">
        <f>SUM(ENERO:DICIEMBRE!L19)</f>
        <v>0</v>
      </c>
      <c r="M19" s="21">
        <f>SUM(ENERO:DICIEMBRE!M19)</f>
        <v>0</v>
      </c>
      <c r="N19" s="21">
        <f>SUM(ENERO:DICIEMBRE!N19)</f>
        <v>0</v>
      </c>
      <c r="O19" s="21">
        <f>SUM(ENERO:DICIEMBRE!O19)</f>
        <v>0</v>
      </c>
      <c r="P19" s="21">
        <f>SUM(ENERO:DICIEMBRE!P19)</f>
        <v>2</v>
      </c>
      <c r="Q19" s="21">
        <f>SUM(ENERO:DICIEMBRE!Q19)</f>
        <v>0</v>
      </c>
      <c r="R19" s="21">
        <f>SUM(ENERO:DICIEMBRE!R19)</f>
        <v>0</v>
      </c>
      <c r="S19" s="21">
        <f>SUM(ENERO:DICIEMBRE!S19)</f>
        <v>0</v>
      </c>
      <c r="T19" s="21">
        <f>SUM(ENERO:DICIEMBRE!T19)</f>
        <v>0</v>
      </c>
      <c r="U19" s="21">
        <f>SUM(ENERO:DICIEMBRE!U19)</f>
        <v>0</v>
      </c>
      <c r="V19" s="21">
        <f>SUM(ENERO:DICIEMBRE!V19)</f>
        <v>0</v>
      </c>
      <c r="W19" s="21">
        <f>SUM(ENERO:DICIEMBRE!W19)</f>
        <v>0</v>
      </c>
      <c r="X19" s="21">
        <f>SUM(ENERO:DICIEMBRE!X19)</f>
        <v>0</v>
      </c>
      <c r="Y19" s="21">
        <f>SUM(ENERO:DICIEMBRE!Y19)</f>
        <v>41</v>
      </c>
      <c r="Z19" s="21">
        <f>SUM(ENERO:DICIEMBRE!Z19)</f>
        <v>27</v>
      </c>
      <c r="AA19" s="21">
        <f>SUM(ENERO:DICIEMBRE!AA19)</f>
        <v>51</v>
      </c>
      <c r="AB19" s="21">
        <f>SUM(ENERO:DICIEMBRE!AB19)</f>
        <v>68</v>
      </c>
      <c r="AC19" s="21">
        <f>SUM(ENERO:DICIEMBRE!AC19)</f>
        <v>14</v>
      </c>
      <c r="AD19" s="21">
        <f>SUM(ENERO:DICIEMBRE!AD19)</f>
        <v>19</v>
      </c>
      <c r="AE19" s="21">
        <f>SUM(ENERO:DICIEMBRE!AE19)</f>
        <v>8</v>
      </c>
      <c r="AF19" s="21">
        <f>SUM(ENERO:DICIEMBRE!AF19)</f>
        <v>6</v>
      </c>
      <c r="AG19" s="21">
        <f>SUM(ENERO:DICIEMBRE!AG19)</f>
        <v>0</v>
      </c>
      <c r="AH19" s="21">
        <f>SUM(ENERO:DICIEMBRE!AH19)</f>
        <v>10</v>
      </c>
      <c r="AI19" s="21">
        <f>SUM(ENERO:DICIEMBRE!AI19)</f>
        <v>7</v>
      </c>
      <c r="AJ19" s="21">
        <f>SUM(ENERO:DICIEMBRE!AJ19)</f>
        <v>16</v>
      </c>
      <c r="AK19" s="21">
        <f>SUM(ENERO:DICIEMBRE!AK19)</f>
        <v>3</v>
      </c>
      <c r="AL19" s="21">
        <f>SUM(ENERO:DICIEMBRE!AL19)</f>
        <v>11</v>
      </c>
      <c r="AM19" s="21">
        <f>SUM(ENERO:DICIEMBRE!AM19)</f>
        <v>7</v>
      </c>
      <c r="AN19" s="21">
        <f>SUM(ENERO:DICIEMBRE!AN19)</f>
        <v>7</v>
      </c>
      <c r="AO19" s="21">
        <f>SUM(ENERO:DICIEMBRE!AO19)</f>
        <v>0</v>
      </c>
      <c r="AP19" s="21">
        <f>SUM(ENERO:DICIEMBRE!AP19)</f>
        <v>1</v>
      </c>
      <c r="AQ19" s="21">
        <f>SUM(ENERO:DICIEMBRE!AQ19)</f>
        <v>0</v>
      </c>
      <c r="AR19" s="21">
        <f>SUM(ENERO:DICIEMBRE!AR19)</f>
        <v>0</v>
      </c>
      <c r="AS19" s="21">
        <f>SUM(ENERO:DICIEMBRE!AS19)</f>
        <v>0</v>
      </c>
      <c r="AT19" s="21">
        <f>SUM(ENERO:DICIEMBRE!AT19)</f>
        <v>0</v>
      </c>
      <c r="AU19" s="21">
        <f>SUM(ENERO:DICIEMBRE!AU19)</f>
        <v>0</v>
      </c>
      <c r="AV19" s="21">
        <f>SUM(ENERO:DICIEMBRE!AV19)</f>
        <v>0</v>
      </c>
      <c r="AW19" s="21">
        <f>SUM(ENERO:DICIEMBRE!AW19)</f>
        <v>0</v>
      </c>
      <c r="AX19" s="21">
        <f>SUM(ENERO:DICIEMBRE!AX19)</f>
        <v>0</v>
      </c>
      <c r="AY19" t="str">
        <f>CW19&amp;CX19&amp;CY19&amp;CZ19&amp;DA19&amp;DB19&amp;DC19&amp;DD19&amp;DE19</f>
        <v/>
      </c>
      <c r="CW19" s="25" t="str">
        <f t="shared" ref="CW19:CW35" si="20">IF(AND((Y19+Z19)&gt;0,AQ19="")," * No olvide digitar la variable 12 años. Si no tiene digite Cero.",IF(AQ19&gt;(Y19+Z19),"* Las Consultas de 12 años NO DEBEN ser mayor que el total de Consultas entre 10-14 años",""))</f>
        <v/>
      </c>
      <c r="CX19" s="25" t="str">
        <f>IF(AND(F19&gt;0,AR19="")," * No olvide digitar la variable Embarazadas. Digite cero si no tiene.","")</f>
        <v/>
      </c>
      <c r="CY19" s="25" t="str">
        <f>IF(AR19&gt;F19," * Las Embarazadas NO DEBEN ser mayor al total de mujeres. ","")</f>
        <v/>
      </c>
      <c r="CZ19" s="25" t="str">
        <f t="shared" ref="CZ19:CZ35" si="21">IF(AND((AK19+AL19)&gt;0,AS19="")," * No olvide digitar la variable 60 años. Si no tiene digite Cero.",IF(AS19&gt;(AK19+AL19)," * Las consultas de 60 años NO DEBEN ser mayor que el Total de consultas del grupo 60-64 años",""))</f>
        <v/>
      </c>
      <c r="DA19"/>
      <c r="DB19" s="25" t="str">
        <f>IF(AND(D19&gt;0,AU19="")," * No olvide digitar la variable Usuarios con Discapacidad. Digite Cero si no tiene.",IF(AU19&gt;D19," * La variable Usuarios con Discapacidad No puede ser mayor al Total Ambos Sexos.",""))</f>
        <v/>
      </c>
      <c r="DC19" s="25" t="str">
        <f>IF(AND(D19&gt;0,AV19="")," * No olvide digitar la variable Migrantes. Digite Cero si no tiene.",IF(AV19&gt;D19," * La variable Migrantes No puede ser mayor al Total Ambos Sexos.",""))</f>
        <v/>
      </c>
      <c r="DD19" s="25" t="str">
        <f>IF(AND(D19&gt;0,AW19="")," * No olvide digitar la variable Niños, niñas, adolescentes y jóvenes SENAME. Digite Cero si no tiene.",IF(AW19&gt;D19," * La variable Niños, niñas, adolescentes y jóvenes SENAME No puede ser mayor al Total.",""))</f>
        <v/>
      </c>
      <c r="DE19" s="25" t="str">
        <f>IF(AND(D19&gt;0,AX19="")," * No olvide digitar la variable Niños, niñas, adolescentes y jóvenes Mejor Niñez. Digite Cero si no tiene.",IF(AX19&gt;D19," * La variable Niños, niñas, adolescentes y jóvenes Mejor Niñez. No puede ser mayor al Total.",""))</f>
        <v/>
      </c>
      <c r="DG19" s="26">
        <f t="shared" ref="DG19:DG35" si="22">IF(AND((Y19+Z19)&gt;0,AQ19=""),1,IF(AQ19&gt;(Y19+Z19),1,0))</f>
        <v>0</v>
      </c>
      <c r="DH19" s="26">
        <f>IF(AND(F19&gt;0,AR19=""),1,0)</f>
        <v>0</v>
      </c>
      <c r="DI19" s="26">
        <f>IF(AR19&gt;F19,1,0)</f>
        <v>0</v>
      </c>
      <c r="DJ19" s="26">
        <f t="shared" ref="DJ19:DJ35" si="23">IF(AND((AK19+AL19)&gt;0,AS19=""),1,IF(AS19&gt;(AK19+AL19),1,0))</f>
        <v>0</v>
      </c>
      <c r="DK19"/>
      <c r="DL19" s="26">
        <f>IF(AND(D19&gt;0,AU19=""),1,IF(AU19&gt;D19,1,0))</f>
        <v>0</v>
      </c>
      <c r="DM19" s="26">
        <f t="shared" ref="DM19:DM35" si="24">IF(AND(D19&gt;0,AV19=""),1,IF(AV19&gt;D19,1,0))</f>
        <v>0</v>
      </c>
      <c r="DN19" s="26">
        <f t="shared" ref="DN19:DN35" si="25">IF(AND(D19&gt;0,AW19=""),1,IF(AW19&gt;D19,1,0))</f>
        <v>0</v>
      </c>
      <c r="DO19" s="26">
        <f t="shared" ref="DO19:DO35" si="26">IF(AND(D19&gt;0,AX19=""),1,IF(AX19&gt;D19,1,0))</f>
        <v>0</v>
      </c>
    </row>
    <row r="20" spans="1:119" x14ac:dyDescent="0.25">
      <c r="A20" s="676" t="s">
        <v>44</v>
      </c>
      <c r="B20" s="677"/>
      <c r="C20" s="678"/>
      <c r="D20" s="27">
        <f t="shared" ref="D20:D35" si="27">SUM(E20+F20)</f>
        <v>0</v>
      </c>
      <c r="E20" s="28">
        <f>SUM(U20+W20+Y20+AA20+AC20+AE20+AG20+AI20+AK20+AM20+AO20)</f>
        <v>0</v>
      </c>
      <c r="F20" s="29">
        <f>SUM(V20+X20+Z20+AB20+AD20+AF20+AH20+AJ20+AL20+AN20+AP20)</f>
        <v>0</v>
      </c>
      <c r="G20" s="21">
        <f>SUM(ENERO:DICIEMBRE!G20)</f>
        <v>0</v>
      </c>
      <c r="H20" s="21">
        <f>SUM(ENERO:DICIEMBRE!H20)</f>
        <v>0</v>
      </c>
      <c r="I20" s="21">
        <f>SUM(ENERO:DICIEMBRE!I20)</f>
        <v>0</v>
      </c>
      <c r="J20" s="21">
        <f>SUM(ENERO:DICIEMBRE!J20)</f>
        <v>0</v>
      </c>
      <c r="K20" s="21">
        <f>SUM(ENERO:DICIEMBRE!K20)</f>
        <v>0</v>
      </c>
      <c r="L20" s="21">
        <f>SUM(ENERO:DICIEMBRE!L20)</f>
        <v>0</v>
      </c>
      <c r="M20" s="21">
        <f>SUM(ENERO:DICIEMBRE!M20)</f>
        <v>0</v>
      </c>
      <c r="N20" s="21">
        <f>SUM(ENERO:DICIEMBRE!N20)</f>
        <v>0</v>
      </c>
      <c r="O20" s="21">
        <f>SUM(ENERO:DICIEMBRE!O20)</f>
        <v>0</v>
      </c>
      <c r="P20" s="21">
        <f>SUM(ENERO:DICIEMBRE!P20)</f>
        <v>0</v>
      </c>
      <c r="Q20" s="21">
        <f>SUM(ENERO:DICIEMBRE!Q20)</f>
        <v>0</v>
      </c>
      <c r="R20" s="21">
        <f>SUM(ENERO:DICIEMBRE!R20)</f>
        <v>0</v>
      </c>
      <c r="S20" s="21">
        <f>SUM(ENERO:DICIEMBRE!S20)</f>
        <v>0</v>
      </c>
      <c r="T20" s="21">
        <f>SUM(ENERO:DICIEMBRE!T20)</f>
        <v>0</v>
      </c>
      <c r="U20" s="21">
        <f>SUM(ENERO:DICIEMBRE!U20)</f>
        <v>0</v>
      </c>
      <c r="V20" s="21">
        <f>SUM(ENERO:DICIEMBRE!V20)</f>
        <v>0</v>
      </c>
      <c r="W20" s="21">
        <f>SUM(ENERO:DICIEMBRE!W20)</f>
        <v>0</v>
      </c>
      <c r="X20" s="21">
        <f>SUM(ENERO:DICIEMBRE!X20)</f>
        <v>0</v>
      </c>
      <c r="Y20" s="21">
        <f>SUM(ENERO:DICIEMBRE!Y20)</f>
        <v>0</v>
      </c>
      <c r="Z20" s="21">
        <f>SUM(ENERO:DICIEMBRE!Z20)</f>
        <v>0</v>
      </c>
      <c r="AA20" s="21">
        <f>SUM(ENERO:DICIEMBRE!AA20)</f>
        <v>0</v>
      </c>
      <c r="AB20" s="21">
        <f>SUM(ENERO:DICIEMBRE!AB20)</f>
        <v>0</v>
      </c>
      <c r="AC20" s="21">
        <f>SUM(ENERO:DICIEMBRE!AC20)</f>
        <v>0</v>
      </c>
      <c r="AD20" s="21">
        <f>SUM(ENERO:DICIEMBRE!AD20)</f>
        <v>0</v>
      </c>
      <c r="AE20" s="21">
        <f>SUM(ENERO:DICIEMBRE!AE20)</f>
        <v>0</v>
      </c>
      <c r="AF20" s="21">
        <f>SUM(ENERO:DICIEMBRE!AF20)</f>
        <v>0</v>
      </c>
      <c r="AG20" s="21">
        <f>SUM(ENERO:DICIEMBRE!AG20)</f>
        <v>0</v>
      </c>
      <c r="AH20" s="21">
        <f>SUM(ENERO:DICIEMBRE!AH20)</f>
        <v>0</v>
      </c>
      <c r="AI20" s="21">
        <f>SUM(ENERO:DICIEMBRE!AI20)</f>
        <v>0</v>
      </c>
      <c r="AJ20" s="21">
        <f>SUM(ENERO:DICIEMBRE!AJ20)</f>
        <v>0</v>
      </c>
      <c r="AK20" s="21">
        <f>SUM(ENERO:DICIEMBRE!AK20)</f>
        <v>0</v>
      </c>
      <c r="AL20" s="21">
        <f>SUM(ENERO:DICIEMBRE!AL20)</f>
        <v>0</v>
      </c>
      <c r="AM20" s="21">
        <f>SUM(ENERO:DICIEMBRE!AM20)</f>
        <v>0</v>
      </c>
      <c r="AN20" s="21">
        <f>SUM(ENERO:DICIEMBRE!AN20)</f>
        <v>0</v>
      </c>
      <c r="AO20" s="21">
        <f>SUM(ENERO:DICIEMBRE!AO20)</f>
        <v>0</v>
      </c>
      <c r="AP20" s="21">
        <f>SUM(ENERO:DICIEMBRE!AP20)</f>
        <v>0</v>
      </c>
      <c r="AQ20" s="21">
        <f>SUM(ENERO:DICIEMBRE!AQ20)</f>
        <v>0</v>
      </c>
      <c r="AR20" s="21">
        <f>SUM(ENERO:DICIEMBRE!AR20)</f>
        <v>0</v>
      </c>
      <c r="AS20" s="21">
        <f>SUM(ENERO:DICIEMBRE!AS20)</f>
        <v>0</v>
      </c>
      <c r="AT20" s="21">
        <f>SUM(ENERO:DICIEMBRE!AT20)</f>
        <v>0</v>
      </c>
      <c r="AU20" s="21">
        <f>SUM(ENERO:DICIEMBRE!AU20)</f>
        <v>0</v>
      </c>
      <c r="AV20" s="21">
        <f>SUM(ENERO:DICIEMBRE!AV20)</f>
        <v>0</v>
      </c>
      <c r="AW20" s="21">
        <f>SUM(ENERO:DICIEMBRE!AW20)</f>
        <v>0</v>
      </c>
      <c r="AX20" s="21">
        <f>SUM(ENERO:DICIEMBRE!AX20)</f>
        <v>0</v>
      </c>
      <c r="AY20" t="str">
        <f t="shared" ref="AY20:AY35" si="28">CW20&amp;CX20&amp;CY20&amp;CZ20&amp;DA20&amp;DB20&amp;DC20&amp;DD20&amp;DE20</f>
        <v/>
      </c>
      <c r="CW20" s="25" t="str">
        <f t="shared" si="20"/>
        <v/>
      </c>
      <c r="CX20" s="25" t="str">
        <f t="shared" ref="CX20:CX35" si="29">IF(AND(F20&gt;0,AR20="")," * No olvide digitar la variable Embarazadas. Digite cero si no tiene.","")</f>
        <v/>
      </c>
      <c r="CY20" s="25" t="str">
        <f t="shared" ref="CY20:CY35" si="30">IF(AR20&gt;F20," * Las Embarazadas NO DEBEN ser mayor al total de mujeres. ","")</f>
        <v/>
      </c>
      <c r="CZ20" s="25" t="str">
        <f t="shared" si="21"/>
        <v/>
      </c>
      <c r="DA20"/>
      <c r="DB20" s="25" t="str">
        <f t="shared" ref="DB20:DB35" si="31">IF(AND(D20&gt;0,AU20="")," * No olvide digitar la variable Usuarios con Discapacidad. Digite Cero si no tiene.",IF(AU20&gt;D20," * La variable Usuarios con Discapacidad No puede ser mayor al Total Ambos Sexos.",""))</f>
        <v/>
      </c>
      <c r="DC20" s="25" t="str">
        <f t="shared" ref="DC20:DC35" si="32">IF(AND(D20&gt;0,AV20="")," * No olvide digitar la variable Migrantes. Digite Cero si no tiene.",IF(AV20&gt;D20," * La variable Migrantes No puede ser mayor al Total Ambos Sexos.",""))</f>
        <v/>
      </c>
      <c r="DD20" s="25" t="str">
        <f t="shared" ref="DD20:DD35" si="33">IF(AND(D20&gt;0,AW20="")," * No olvide digitar la variable Niños, niñas, adolescentes y jóvenes SENAME. Digite Cero si no tiene.",IF(AW20&gt;D20," * La variable Niños, niñas, adolescentes y jóvenes SENAME No puede ser mayor al Total.",""))</f>
        <v/>
      </c>
      <c r="DE20" s="25" t="str">
        <f t="shared" ref="DE20:DE35" si="34">IF(AND(D20&gt;0,AX20="")," * No olvide digitar la variable Niños, niñas, adolescentes y jóvenes Mejor Niñez. Digite Cero si no tiene.",IF(AX20&gt;D20," * La variable Niños, niñas, adolescentes y jóvenes Mejor Niñez. No puede ser mayor al Total.",""))</f>
        <v/>
      </c>
      <c r="DG20" s="26">
        <f t="shared" si="22"/>
        <v>0</v>
      </c>
      <c r="DH20" s="26">
        <f t="shared" ref="DH20:DH35" si="35">IF(AND(F20&gt;0,AR20=""),1,0)</f>
        <v>0</v>
      </c>
      <c r="DI20" s="26">
        <f t="shared" ref="DI20:DI35" si="36">IF(AR20&gt;F20,1,0)</f>
        <v>0</v>
      </c>
      <c r="DJ20" s="26">
        <f t="shared" si="23"/>
        <v>0</v>
      </c>
      <c r="DK20"/>
      <c r="DL20" s="26">
        <f t="shared" ref="DL20:DL35" si="37">IF(AND(D20&gt;0,AU20=""),1,IF(AU20&gt;D20,1,0))</f>
        <v>0</v>
      </c>
      <c r="DM20" s="26">
        <f t="shared" si="24"/>
        <v>0</v>
      </c>
      <c r="DN20" s="26">
        <f t="shared" si="25"/>
        <v>0</v>
      </c>
      <c r="DO20" s="26">
        <f t="shared" si="26"/>
        <v>0</v>
      </c>
    </row>
    <row r="21" spans="1:119" x14ac:dyDescent="0.25">
      <c r="A21" s="679" t="s">
        <v>45</v>
      </c>
      <c r="B21" s="680"/>
      <c r="C21" s="681"/>
      <c r="D21" s="27">
        <f t="shared" si="27"/>
        <v>1839</v>
      </c>
      <c r="E21" s="28">
        <f t="shared" ref="E21:F31" si="38">SUM(G21+I21+K21+M21+O21+Q21+S21+U21+W21+Y21+AA21+AC21+AE21+AG21+AI21+AK21+AM21+AO21)</f>
        <v>753</v>
      </c>
      <c r="F21" s="29">
        <f t="shared" si="38"/>
        <v>1086</v>
      </c>
      <c r="G21" s="21">
        <f>SUM(ENERO:DICIEMBRE!G21)</f>
        <v>2</v>
      </c>
      <c r="H21" s="21">
        <f>SUM(ENERO:DICIEMBRE!H21)</f>
        <v>1</v>
      </c>
      <c r="I21" s="21">
        <f>SUM(ENERO:DICIEMBRE!I21)</f>
        <v>0</v>
      </c>
      <c r="J21" s="21">
        <f>SUM(ENERO:DICIEMBRE!J21)</f>
        <v>6</v>
      </c>
      <c r="K21" s="21">
        <f>SUM(ENERO:DICIEMBRE!K21)</f>
        <v>9</v>
      </c>
      <c r="L21" s="21">
        <f>SUM(ENERO:DICIEMBRE!L21)</f>
        <v>13</v>
      </c>
      <c r="M21" s="21">
        <f>SUM(ENERO:DICIEMBRE!M21)</f>
        <v>27</v>
      </c>
      <c r="N21" s="21">
        <f>SUM(ENERO:DICIEMBRE!N21)</f>
        <v>11</v>
      </c>
      <c r="O21" s="21">
        <f>SUM(ENERO:DICIEMBRE!O21)</f>
        <v>24</v>
      </c>
      <c r="P21" s="21">
        <f>SUM(ENERO:DICIEMBRE!P21)</f>
        <v>13</v>
      </c>
      <c r="Q21" s="21">
        <f>SUM(ENERO:DICIEMBRE!Q21)</f>
        <v>24</v>
      </c>
      <c r="R21" s="21">
        <f>SUM(ENERO:DICIEMBRE!R21)</f>
        <v>15</v>
      </c>
      <c r="S21" s="21">
        <f>SUM(ENERO:DICIEMBRE!S21)</f>
        <v>27</v>
      </c>
      <c r="T21" s="21">
        <f>SUM(ENERO:DICIEMBRE!T21)</f>
        <v>17</v>
      </c>
      <c r="U21" s="21">
        <f>SUM(ENERO:DICIEMBRE!U21)</f>
        <v>28</v>
      </c>
      <c r="V21" s="21">
        <f>SUM(ENERO:DICIEMBRE!V21)</f>
        <v>20</v>
      </c>
      <c r="W21" s="21">
        <f>SUM(ENERO:DICIEMBRE!W21)</f>
        <v>68</v>
      </c>
      <c r="X21" s="21">
        <f>SUM(ENERO:DICIEMBRE!X21)</f>
        <v>46</v>
      </c>
      <c r="Y21" s="21">
        <f>SUM(ENERO:DICIEMBRE!Y21)</f>
        <v>170</v>
      </c>
      <c r="Z21" s="21">
        <f>SUM(ENERO:DICIEMBRE!Z21)</f>
        <v>148</v>
      </c>
      <c r="AA21" s="21">
        <f>SUM(ENERO:DICIEMBRE!AA21)</f>
        <v>118</v>
      </c>
      <c r="AB21" s="21">
        <f>SUM(ENERO:DICIEMBRE!AB21)</f>
        <v>130</v>
      </c>
      <c r="AC21" s="21">
        <f>SUM(ENERO:DICIEMBRE!AC21)</f>
        <v>18</v>
      </c>
      <c r="AD21" s="21">
        <f>SUM(ENERO:DICIEMBRE!AD21)</f>
        <v>55</v>
      </c>
      <c r="AE21" s="21">
        <f>SUM(ENERO:DICIEMBRE!AE21)</f>
        <v>33</v>
      </c>
      <c r="AF21" s="21">
        <f>SUM(ENERO:DICIEMBRE!AF21)</f>
        <v>104</v>
      </c>
      <c r="AG21" s="21">
        <f>SUM(ENERO:DICIEMBRE!AG21)</f>
        <v>43</v>
      </c>
      <c r="AH21" s="21">
        <f>SUM(ENERO:DICIEMBRE!AH21)</f>
        <v>153</v>
      </c>
      <c r="AI21" s="21">
        <f>SUM(ENERO:DICIEMBRE!AI21)</f>
        <v>66</v>
      </c>
      <c r="AJ21" s="21">
        <f>SUM(ENERO:DICIEMBRE!AJ21)</f>
        <v>172</v>
      </c>
      <c r="AK21" s="21">
        <f>SUM(ENERO:DICIEMBRE!AK21)</f>
        <v>30</v>
      </c>
      <c r="AL21" s="21">
        <f>SUM(ENERO:DICIEMBRE!AL21)</f>
        <v>52</v>
      </c>
      <c r="AM21" s="21">
        <f>SUM(ENERO:DICIEMBRE!AM21)</f>
        <v>33</v>
      </c>
      <c r="AN21" s="21">
        <f>SUM(ENERO:DICIEMBRE!AN21)</f>
        <v>91</v>
      </c>
      <c r="AO21" s="21">
        <f>SUM(ENERO:DICIEMBRE!AO21)</f>
        <v>33</v>
      </c>
      <c r="AP21" s="21">
        <f>SUM(ENERO:DICIEMBRE!AP21)</f>
        <v>39</v>
      </c>
      <c r="AQ21" s="21">
        <f>SUM(ENERO:DICIEMBRE!AQ21)</f>
        <v>0</v>
      </c>
      <c r="AR21" s="21">
        <f>SUM(ENERO:DICIEMBRE!AR21)</f>
        <v>10</v>
      </c>
      <c r="AS21" s="21">
        <f>SUM(ENERO:DICIEMBRE!AS21)</f>
        <v>0</v>
      </c>
      <c r="AT21" s="21">
        <f>SUM(ENERO:DICIEMBRE!AT21)</f>
        <v>0</v>
      </c>
      <c r="AU21" s="21">
        <f>SUM(ENERO:DICIEMBRE!AU21)</f>
        <v>54</v>
      </c>
      <c r="AV21" s="21">
        <f>SUM(ENERO:DICIEMBRE!AV21)</f>
        <v>4</v>
      </c>
      <c r="AW21" s="21">
        <f>SUM(ENERO:DICIEMBRE!AW21)</f>
        <v>1</v>
      </c>
      <c r="AX21" s="21">
        <f>SUM(ENERO:DICIEMBRE!AX21)</f>
        <v>2</v>
      </c>
      <c r="AY21" t="str">
        <f t="shared" si="28"/>
        <v/>
      </c>
      <c r="CW21" s="25" t="str">
        <f t="shared" si="20"/>
        <v/>
      </c>
      <c r="CX21" s="25" t="str">
        <f t="shared" si="29"/>
        <v/>
      </c>
      <c r="CY21" s="25" t="str">
        <f t="shared" si="30"/>
        <v/>
      </c>
      <c r="CZ21" s="25" t="str">
        <f t="shared" si="21"/>
        <v/>
      </c>
      <c r="DA21"/>
      <c r="DB21" s="25" t="str">
        <f t="shared" si="31"/>
        <v/>
      </c>
      <c r="DC21" s="25" t="str">
        <f t="shared" si="32"/>
        <v/>
      </c>
      <c r="DD21" s="25" t="str">
        <f t="shared" si="33"/>
        <v/>
      </c>
      <c r="DE21" s="25" t="str">
        <f t="shared" si="34"/>
        <v/>
      </c>
      <c r="DG21" s="26">
        <f t="shared" si="22"/>
        <v>0</v>
      </c>
      <c r="DH21" s="26">
        <f t="shared" si="35"/>
        <v>0</v>
      </c>
      <c r="DI21" s="26">
        <f t="shared" si="36"/>
        <v>0</v>
      </c>
      <c r="DJ21" s="26">
        <f t="shared" si="23"/>
        <v>0</v>
      </c>
      <c r="DK21"/>
      <c r="DL21" s="26">
        <f t="shared" si="37"/>
        <v>0</v>
      </c>
      <c r="DM21" s="26">
        <f t="shared" si="24"/>
        <v>0</v>
      </c>
      <c r="DN21" s="26">
        <f t="shared" si="25"/>
        <v>0</v>
      </c>
      <c r="DO21" s="26">
        <f t="shared" si="26"/>
        <v>0</v>
      </c>
    </row>
    <row r="22" spans="1:119" x14ac:dyDescent="0.25">
      <c r="A22" s="679" t="s">
        <v>46</v>
      </c>
      <c r="B22" s="680"/>
      <c r="C22" s="681"/>
      <c r="D22" s="27">
        <f t="shared" si="27"/>
        <v>185</v>
      </c>
      <c r="E22" s="28">
        <f t="shared" si="38"/>
        <v>85</v>
      </c>
      <c r="F22" s="29">
        <f t="shared" si="38"/>
        <v>100</v>
      </c>
      <c r="G22" s="21">
        <f>SUM(ENERO:DICIEMBRE!G22)</f>
        <v>0</v>
      </c>
      <c r="H22" s="21">
        <f>SUM(ENERO:DICIEMBRE!H22)</f>
        <v>0</v>
      </c>
      <c r="I22" s="21">
        <f>SUM(ENERO:DICIEMBRE!I22)</f>
        <v>0</v>
      </c>
      <c r="J22" s="21">
        <f>SUM(ENERO:DICIEMBRE!J22)</f>
        <v>2</v>
      </c>
      <c r="K22" s="21">
        <f>SUM(ENERO:DICIEMBRE!K22)</f>
        <v>6</v>
      </c>
      <c r="L22" s="21">
        <f>SUM(ENERO:DICIEMBRE!L22)</f>
        <v>0</v>
      </c>
      <c r="M22" s="21">
        <f>SUM(ENERO:DICIEMBRE!M22)</f>
        <v>0</v>
      </c>
      <c r="N22" s="21">
        <f>SUM(ENERO:DICIEMBRE!N22)</f>
        <v>9</v>
      </c>
      <c r="O22" s="21">
        <f>SUM(ENERO:DICIEMBRE!O22)</f>
        <v>11</v>
      </c>
      <c r="P22" s="21">
        <f>SUM(ENERO:DICIEMBRE!P22)</f>
        <v>19</v>
      </c>
      <c r="Q22" s="21">
        <f>SUM(ENERO:DICIEMBRE!Q22)</f>
        <v>2</v>
      </c>
      <c r="R22" s="21">
        <f>SUM(ENERO:DICIEMBRE!R22)</f>
        <v>12</v>
      </c>
      <c r="S22" s="21">
        <f>SUM(ENERO:DICIEMBRE!S22)</f>
        <v>3</v>
      </c>
      <c r="T22" s="21">
        <f>SUM(ENERO:DICIEMBRE!T22)</f>
        <v>9</v>
      </c>
      <c r="U22" s="21">
        <f>SUM(ENERO:DICIEMBRE!U22)</f>
        <v>11</v>
      </c>
      <c r="V22" s="21">
        <f>SUM(ENERO:DICIEMBRE!V22)</f>
        <v>16</v>
      </c>
      <c r="W22" s="21">
        <f>SUM(ENERO:DICIEMBRE!W22)</f>
        <v>3</v>
      </c>
      <c r="X22" s="21">
        <f>SUM(ENERO:DICIEMBRE!X22)</f>
        <v>7</v>
      </c>
      <c r="Y22" s="21">
        <f>SUM(ENERO:DICIEMBRE!Y22)</f>
        <v>22</v>
      </c>
      <c r="Z22" s="21">
        <f>SUM(ENERO:DICIEMBRE!Z22)</f>
        <v>18</v>
      </c>
      <c r="AA22" s="21">
        <f>SUM(ENERO:DICIEMBRE!AA22)</f>
        <v>26</v>
      </c>
      <c r="AB22" s="21">
        <f>SUM(ENERO:DICIEMBRE!AB22)</f>
        <v>8</v>
      </c>
      <c r="AC22" s="21">
        <f>SUM(ENERO:DICIEMBRE!AC22)</f>
        <v>1</v>
      </c>
      <c r="AD22" s="21">
        <f>SUM(ENERO:DICIEMBRE!AD22)</f>
        <v>0</v>
      </c>
      <c r="AE22" s="21">
        <f>SUM(ENERO:DICIEMBRE!AE22)</f>
        <v>0</v>
      </c>
      <c r="AF22" s="21">
        <f>SUM(ENERO:DICIEMBRE!AF22)</f>
        <v>0</v>
      </c>
      <c r="AG22" s="21">
        <f>SUM(ENERO:DICIEMBRE!AG22)</f>
        <v>0</v>
      </c>
      <c r="AH22" s="21">
        <f>SUM(ENERO:DICIEMBRE!AH22)</f>
        <v>0</v>
      </c>
      <c r="AI22" s="21">
        <f>SUM(ENERO:DICIEMBRE!AI22)</f>
        <v>0</v>
      </c>
      <c r="AJ22" s="21">
        <f>SUM(ENERO:DICIEMBRE!AJ22)</f>
        <v>0</v>
      </c>
      <c r="AK22" s="21">
        <f>SUM(ENERO:DICIEMBRE!AK22)</f>
        <v>0</v>
      </c>
      <c r="AL22" s="21">
        <f>SUM(ENERO:DICIEMBRE!AL22)</f>
        <v>0</v>
      </c>
      <c r="AM22" s="21">
        <f>SUM(ENERO:DICIEMBRE!AM22)</f>
        <v>0</v>
      </c>
      <c r="AN22" s="21">
        <f>SUM(ENERO:DICIEMBRE!AN22)</f>
        <v>0</v>
      </c>
      <c r="AO22" s="21">
        <f>SUM(ENERO:DICIEMBRE!AO22)</f>
        <v>0</v>
      </c>
      <c r="AP22" s="21">
        <f>SUM(ENERO:DICIEMBRE!AP22)</f>
        <v>0</v>
      </c>
      <c r="AQ22" s="21">
        <f>SUM(ENERO:DICIEMBRE!AQ22)</f>
        <v>0</v>
      </c>
      <c r="AR22" s="21">
        <f>SUM(ENERO:DICIEMBRE!AR22)</f>
        <v>0</v>
      </c>
      <c r="AS22" s="21">
        <f>SUM(ENERO:DICIEMBRE!AS22)</f>
        <v>0</v>
      </c>
      <c r="AT22" s="21">
        <f>SUM(ENERO:DICIEMBRE!AT22)</f>
        <v>0</v>
      </c>
      <c r="AU22" s="21">
        <f>SUM(ENERO:DICIEMBRE!AU22)</f>
        <v>0</v>
      </c>
      <c r="AV22" s="21">
        <f>SUM(ENERO:DICIEMBRE!AV22)</f>
        <v>0</v>
      </c>
      <c r="AW22" s="21">
        <f>SUM(ENERO:DICIEMBRE!AW22)</f>
        <v>2</v>
      </c>
      <c r="AX22" s="21">
        <f>SUM(ENERO:DICIEMBRE!AX22)</f>
        <v>0</v>
      </c>
      <c r="AY22" t="str">
        <f t="shared" si="28"/>
        <v/>
      </c>
      <c r="CW22" s="25" t="str">
        <f t="shared" si="20"/>
        <v/>
      </c>
      <c r="CX22" s="25" t="str">
        <f t="shared" si="29"/>
        <v/>
      </c>
      <c r="CY22" s="25" t="str">
        <f t="shared" si="30"/>
        <v/>
      </c>
      <c r="CZ22" s="25" t="str">
        <f t="shared" si="21"/>
        <v/>
      </c>
      <c r="DA22"/>
      <c r="DB22" s="25" t="str">
        <f t="shared" si="31"/>
        <v/>
      </c>
      <c r="DC22" s="25" t="str">
        <f t="shared" si="32"/>
        <v/>
      </c>
      <c r="DD22" s="25" t="str">
        <f t="shared" si="33"/>
        <v/>
      </c>
      <c r="DE22" s="25" t="str">
        <f t="shared" si="34"/>
        <v/>
      </c>
      <c r="DG22" s="26">
        <f t="shared" si="22"/>
        <v>0</v>
      </c>
      <c r="DH22" s="26">
        <f t="shared" si="35"/>
        <v>0</v>
      </c>
      <c r="DI22" s="26">
        <f t="shared" si="36"/>
        <v>0</v>
      </c>
      <c r="DJ22" s="26">
        <f t="shared" si="23"/>
        <v>0</v>
      </c>
      <c r="DK22"/>
      <c r="DL22" s="26">
        <f t="shared" si="37"/>
        <v>0</v>
      </c>
      <c r="DM22" s="26">
        <f t="shared" si="24"/>
        <v>0</v>
      </c>
      <c r="DN22" s="26">
        <f t="shared" si="25"/>
        <v>0</v>
      </c>
      <c r="DO22" s="26">
        <f t="shared" si="26"/>
        <v>0</v>
      </c>
    </row>
    <row r="23" spans="1:119" x14ac:dyDescent="0.25">
      <c r="A23" s="679" t="s">
        <v>47</v>
      </c>
      <c r="B23" s="680"/>
      <c r="C23" s="681"/>
      <c r="D23" s="27">
        <f t="shared" si="27"/>
        <v>328</v>
      </c>
      <c r="E23" s="28">
        <f t="shared" si="38"/>
        <v>169</v>
      </c>
      <c r="F23" s="29">
        <f t="shared" si="38"/>
        <v>159</v>
      </c>
      <c r="G23" s="21">
        <f>SUM(ENERO:DICIEMBRE!G23)</f>
        <v>0</v>
      </c>
      <c r="H23" s="21">
        <f>SUM(ENERO:DICIEMBRE!H23)</f>
        <v>0</v>
      </c>
      <c r="I23" s="21">
        <f>SUM(ENERO:DICIEMBRE!I23)</f>
        <v>0</v>
      </c>
      <c r="J23" s="21">
        <f>SUM(ENERO:DICIEMBRE!J23)</f>
        <v>1</v>
      </c>
      <c r="K23" s="21">
        <f>SUM(ENERO:DICIEMBRE!K23)</f>
        <v>7</v>
      </c>
      <c r="L23" s="21">
        <f>SUM(ENERO:DICIEMBRE!L23)</f>
        <v>7</v>
      </c>
      <c r="M23" s="21">
        <f>SUM(ENERO:DICIEMBRE!M23)</f>
        <v>21</v>
      </c>
      <c r="N23" s="21">
        <f>SUM(ENERO:DICIEMBRE!N23)</f>
        <v>11</v>
      </c>
      <c r="O23" s="21">
        <f>SUM(ENERO:DICIEMBRE!O23)</f>
        <v>15</v>
      </c>
      <c r="P23" s="21">
        <f>SUM(ENERO:DICIEMBRE!P23)</f>
        <v>16</v>
      </c>
      <c r="Q23" s="21">
        <f>SUM(ENERO:DICIEMBRE!Q23)</f>
        <v>26</v>
      </c>
      <c r="R23" s="21">
        <f>SUM(ENERO:DICIEMBRE!R23)</f>
        <v>10</v>
      </c>
      <c r="S23" s="21">
        <f>SUM(ENERO:DICIEMBRE!S23)</f>
        <v>20</v>
      </c>
      <c r="T23" s="21">
        <f>SUM(ENERO:DICIEMBRE!T23)</f>
        <v>8</v>
      </c>
      <c r="U23" s="21">
        <f>SUM(ENERO:DICIEMBRE!U23)</f>
        <v>18</v>
      </c>
      <c r="V23" s="21">
        <f>SUM(ENERO:DICIEMBRE!V23)</f>
        <v>11</v>
      </c>
      <c r="W23" s="21">
        <f>SUM(ENERO:DICIEMBRE!W23)</f>
        <v>21</v>
      </c>
      <c r="X23" s="21">
        <f>SUM(ENERO:DICIEMBRE!X23)</f>
        <v>9</v>
      </c>
      <c r="Y23" s="21">
        <f>SUM(ENERO:DICIEMBRE!Y23)</f>
        <v>12</v>
      </c>
      <c r="Z23" s="21">
        <f>SUM(ENERO:DICIEMBRE!Z23)</f>
        <v>14</v>
      </c>
      <c r="AA23" s="21">
        <f>SUM(ENERO:DICIEMBRE!AA23)</f>
        <v>9</v>
      </c>
      <c r="AB23" s="21">
        <f>SUM(ENERO:DICIEMBRE!AB23)</f>
        <v>5</v>
      </c>
      <c r="AC23" s="21">
        <f>SUM(ENERO:DICIEMBRE!AC23)</f>
        <v>1</v>
      </c>
      <c r="AD23" s="21">
        <f>SUM(ENERO:DICIEMBRE!AD23)</f>
        <v>7</v>
      </c>
      <c r="AE23" s="21">
        <f>SUM(ENERO:DICIEMBRE!AE23)</f>
        <v>2</v>
      </c>
      <c r="AF23" s="21">
        <f>SUM(ENERO:DICIEMBRE!AF23)</f>
        <v>6</v>
      </c>
      <c r="AG23" s="21">
        <f>SUM(ENERO:DICIEMBRE!AG23)</f>
        <v>1</v>
      </c>
      <c r="AH23" s="21">
        <f>SUM(ENERO:DICIEMBRE!AH23)</f>
        <v>13</v>
      </c>
      <c r="AI23" s="21">
        <f>SUM(ENERO:DICIEMBRE!AI23)</f>
        <v>6</v>
      </c>
      <c r="AJ23" s="21">
        <f>SUM(ENERO:DICIEMBRE!AJ23)</f>
        <v>25</v>
      </c>
      <c r="AK23" s="21">
        <f>SUM(ENERO:DICIEMBRE!AK23)</f>
        <v>4</v>
      </c>
      <c r="AL23" s="21">
        <f>SUM(ENERO:DICIEMBRE!AL23)</f>
        <v>7</v>
      </c>
      <c r="AM23" s="21">
        <f>SUM(ENERO:DICIEMBRE!AM23)</f>
        <v>5</v>
      </c>
      <c r="AN23" s="21">
        <f>SUM(ENERO:DICIEMBRE!AN23)</f>
        <v>8</v>
      </c>
      <c r="AO23" s="21">
        <f>SUM(ENERO:DICIEMBRE!AO23)</f>
        <v>1</v>
      </c>
      <c r="AP23" s="21">
        <f>SUM(ENERO:DICIEMBRE!AP23)</f>
        <v>1</v>
      </c>
      <c r="AQ23" s="21">
        <f>SUM(ENERO:DICIEMBRE!AQ23)</f>
        <v>0</v>
      </c>
      <c r="AR23" s="21">
        <f>SUM(ENERO:DICIEMBRE!AR23)</f>
        <v>0</v>
      </c>
      <c r="AS23" s="21">
        <f>SUM(ENERO:DICIEMBRE!AS23)</f>
        <v>0</v>
      </c>
      <c r="AT23" s="21">
        <f>SUM(ENERO:DICIEMBRE!AT23)</f>
        <v>0</v>
      </c>
      <c r="AU23" s="21">
        <f>SUM(ENERO:DICIEMBRE!AU23)</f>
        <v>0</v>
      </c>
      <c r="AV23" s="21">
        <f>SUM(ENERO:DICIEMBRE!AV23)</f>
        <v>0</v>
      </c>
      <c r="AW23" s="21">
        <f>SUM(ENERO:DICIEMBRE!AW23)</f>
        <v>0</v>
      </c>
      <c r="AX23" s="21">
        <f>SUM(ENERO:DICIEMBRE!AX23)</f>
        <v>0</v>
      </c>
      <c r="AY23" t="str">
        <f t="shared" si="28"/>
        <v/>
      </c>
      <c r="CW23" s="25" t="str">
        <f t="shared" si="20"/>
        <v/>
      </c>
      <c r="CX23" s="25" t="str">
        <f t="shared" si="29"/>
        <v/>
      </c>
      <c r="CY23" s="25" t="str">
        <f t="shared" si="30"/>
        <v/>
      </c>
      <c r="CZ23" s="25" t="str">
        <f t="shared" si="21"/>
        <v/>
      </c>
      <c r="DA23"/>
      <c r="DB23" s="25" t="str">
        <f t="shared" si="31"/>
        <v/>
      </c>
      <c r="DC23" s="25" t="str">
        <f t="shared" si="32"/>
        <v/>
      </c>
      <c r="DD23" s="25" t="str">
        <f t="shared" si="33"/>
        <v/>
      </c>
      <c r="DE23" s="25" t="str">
        <f t="shared" si="34"/>
        <v/>
      </c>
      <c r="DG23" s="26">
        <f t="shared" si="22"/>
        <v>0</v>
      </c>
      <c r="DH23" s="26">
        <f t="shared" si="35"/>
        <v>0</v>
      </c>
      <c r="DI23" s="26">
        <f t="shared" si="36"/>
        <v>0</v>
      </c>
      <c r="DJ23" s="26">
        <f t="shared" si="23"/>
        <v>0</v>
      </c>
      <c r="DK23"/>
      <c r="DL23" s="26">
        <f t="shared" si="37"/>
        <v>0</v>
      </c>
      <c r="DM23" s="26">
        <f t="shared" si="24"/>
        <v>0</v>
      </c>
      <c r="DN23" s="26">
        <f t="shared" si="25"/>
        <v>0</v>
      </c>
      <c r="DO23" s="26">
        <f t="shared" si="26"/>
        <v>0</v>
      </c>
    </row>
    <row r="24" spans="1:119" x14ac:dyDescent="0.25">
      <c r="A24" s="679" t="s">
        <v>48</v>
      </c>
      <c r="B24" s="680"/>
      <c r="C24" s="681"/>
      <c r="D24" s="27">
        <f t="shared" si="27"/>
        <v>0</v>
      </c>
      <c r="E24" s="28">
        <f t="shared" si="38"/>
        <v>0</v>
      </c>
      <c r="F24" s="29">
        <f t="shared" si="38"/>
        <v>0</v>
      </c>
      <c r="G24" s="21">
        <f>SUM(ENERO:DICIEMBRE!G24)</f>
        <v>0</v>
      </c>
      <c r="H24" s="21">
        <f>SUM(ENERO:DICIEMBRE!H24)</f>
        <v>0</v>
      </c>
      <c r="I24" s="21">
        <f>SUM(ENERO:DICIEMBRE!I24)</f>
        <v>0</v>
      </c>
      <c r="J24" s="21">
        <f>SUM(ENERO:DICIEMBRE!J24)</f>
        <v>0</v>
      </c>
      <c r="K24" s="21">
        <f>SUM(ENERO:DICIEMBRE!K24)</f>
        <v>0</v>
      </c>
      <c r="L24" s="21">
        <f>SUM(ENERO:DICIEMBRE!L24)</f>
        <v>0</v>
      </c>
      <c r="M24" s="21">
        <f>SUM(ENERO:DICIEMBRE!M24)</f>
        <v>0</v>
      </c>
      <c r="N24" s="21">
        <f>SUM(ENERO:DICIEMBRE!N24)</f>
        <v>0</v>
      </c>
      <c r="O24" s="21">
        <f>SUM(ENERO:DICIEMBRE!O24)</f>
        <v>0</v>
      </c>
      <c r="P24" s="21">
        <f>SUM(ENERO:DICIEMBRE!P24)</f>
        <v>0</v>
      </c>
      <c r="Q24" s="21">
        <f>SUM(ENERO:DICIEMBRE!Q24)</f>
        <v>0</v>
      </c>
      <c r="R24" s="21">
        <f>SUM(ENERO:DICIEMBRE!R24)</f>
        <v>0</v>
      </c>
      <c r="S24" s="21">
        <f>SUM(ENERO:DICIEMBRE!S24)</f>
        <v>0</v>
      </c>
      <c r="T24" s="21">
        <f>SUM(ENERO:DICIEMBRE!T24)</f>
        <v>0</v>
      </c>
      <c r="U24" s="21">
        <f>SUM(ENERO:DICIEMBRE!U24)</f>
        <v>0</v>
      </c>
      <c r="V24" s="21">
        <f>SUM(ENERO:DICIEMBRE!V24)</f>
        <v>0</v>
      </c>
      <c r="W24" s="21">
        <f>SUM(ENERO:DICIEMBRE!W24)</f>
        <v>0</v>
      </c>
      <c r="X24" s="21">
        <f>SUM(ENERO:DICIEMBRE!X24)</f>
        <v>0</v>
      </c>
      <c r="Y24" s="21">
        <f>SUM(ENERO:DICIEMBRE!Y24)</f>
        <v>0</v>
      </c>
      <c r="Z24" s="21">
        <f>SUM(ENERO:DICIEMBRE!Z24)</f>
        <v>0</v>
      </c>
      <c r="AA24" s="21">
        <f>SUM(ENERO:DICIEMBRE!AA24)</f>
        <v>0</v>
      </c>
      <c r="AB24" s="21">
        <f>SUM(ENERO:DICIEMBRE!AB24)</f>
        <v>0</v>
      </c>
      <c r="AC24" s="21">
        <f>SUM(ENERO:DICIEMBRE!AC24)</f>
        <v>0</v>
      </c>
      <c r="AD24" s="21">
        <f>SUM(ENERO:DICIEMBRE!AD24)</f>
        <v>0</v>
      </c>
      <c r="AE24" s="21">
        <f>SUM(ENERO:DICIEMBRE!AE24)</f>
        <v>0</v>
      </c>
      <c r="AF24" s="21">
        <f>SUM(ENERO:DICIEMBRE!AF24)</f>
        <v>0</v>
      </c>
      <c r="AG24" s="21">
        <f>SUM(ENERO:DICIEMBRE!AG24)</f>
        <v>0</v>
      </c>
      <c r="AH24" s="21">
        <f>SUM(ENERO:DICIEMBRE!AH24)</f>
        <v>0</v>
      </c>
      <c r="AI24" s="21">
        <f>SUM(ENERO:DICIEMBRE!AI24)</f>
        <v>0</v>
      </c>
      <c r="AJ24" s="21">
        <f>SUM(ENERO:DICIEMBRE!AJ24)</f>
        <v>0</v>
      </c>
      <c r="AK24" s="21">
        <f>SUM(ENERO:DICIEMBRE!AK24)</f>
        <v>0</v>
      </c>
      <c r="AL24" s="21">
        <f>SUM(ENERO:DICIEMBRE!AL24)</f>
        <v>0</v>
      </c>
      <c r="AM24" s="21">
        <f>SUM(ENERO:DICIEMBRE!AM24)</f>
        <v>0</v>
      </c>
      <c r="AN24" s="21">
        <f>SUM(ENERO:DICIEMBRE!AN24)</f>
        <v>0</v>
      </c>
      <c r="AO24" s="21">
        <f>SUM(ENERO:DICIEMBRE!AO24)</f>
        <v>0</v>
      </c>
      <c r="AP24" s="21">
        <f>SUM(ENERO:DICIEMBRE!AP24)</f>
        <v>0</v>
      </c>
      <c r="AQ24" s="21">
        <f>SUM(ENERO:DICIEMBRE!AQ24)</f>
        <v>0</v>
      </c>
      <c r="AR24" s="21">
        <f>SUM(ENERO:DICIEMBRE!AR24)</f>
        <v>0</v>
      </c>
      <c r="AS24" s="21">
        <f>SUM(ENERO:DICIEMBRE!AS24)</f>
        <v>0</v>
      </c>
      <c r="AT24" s="21">
        <f>SUM(ENERO:DICIEMBRE!AT24)</f>
        <v>0</v>
      </c>
      <c r="AU24" s="21">
        <f>SUM(ENERO:DICIEMBRE!AU24)</f>
        <v>0</v>
      </c>
      <c r="AV24" s="21">
        <f>SUM(ENERO:DICIEMBRE!AV24)</f>
        <v>0</v>
      </c>
      <c r="AW24" s="21">
        <f>SUM(ENERO:DICIEMBRE!AW24)</f>
        <v>0</v>
      </c>
      <c r="AX24" s="21">
        <f>SUM(ENERO:DICIEMBRE!AX24)</f>
        <v>0</v>
      </c>
      <c r="AY24" t="str">
        <f t="shared" si="28"/>
        <v/>
      </c>
      <c r="CW24" s="25" t="str">
        <f t="shared" si="20"/>
        <v/>
      </c>
      <c r="CX24" s="25" t="str">
        <f t="shared" si="29"/>
        <v/>
      </c>
      <c r="CY24" s="25" t="str">
        <f t="shared" si="30"/>
        <v/>
      </c>
      <c r="CZ24" s="25" t="str">
        <f t="shared" si="21"/>
        <v/>
      </c>
      <c r="DA24"/>
      <c r="DB24" s="25" t="str">
        <f t="shared" si="31"/>
        <v/>
      </c>
      <c r="DC24" s="25" t="str">
        <f t="shared" si="32"/>
        <v/>
      </c>
      <c r="DD24" s="25" t="str">
        <f t="shared" si="33"/>
        <v/>
      </c>
      <c r="DE24" s="25" t="str">
        <f t="shared" si="34"/>
        <v/>
      </c>
      <c r="DG24" s="26">
        <f t="shared" si="22"/>
        <v>0</v>
      </c>
      <c r="DH24" s="26">
        <f t="shared" si="35"/>
        <v>0</v>
      </c>
      <c r="DI24" s="26">
        <f t="shared" si="36"/>
        <v>0</v>
      </c>
      <c r="DJ24" s="26">
        <f t="shared" si="23"/>
        <v>0</v>
      </c>
      <c r="DK24"/>
      <c r="DL24" s="26">
        <f t="shared" si="37"/>
        <v>0</v>
      </c>
      <c r="DM24" s="26">
        <f t="shared" si="24"/>
        <v>0</v>
      </c>
      <c r="DN24" s="26">
        <f t="shared" si="25"/>
        <v>0</v>
      </c>
      <c r="DO24" s="26">
        <f t="shared" si="26"/>
        <v>0</v>
      </c>
    </row>
    <row r="25" spans="1:119" x14ac:dyDescent="0.25">
      <c r="A25" s="679" t="s">
        <v>49</v>
      </c>
      <c r="B25" s="680"/>
      <c r="C25" s="681"/>
      <c r="D25" s="27">
        <f t="shared" si="27"/>
        <v>0</v>
      </c>
      <c r="E25" s="28">
        <f t="shared" si="38"/>
        <v>0</v>
      </c>
      <c r="F25" s="29">
        <f t="shared" si="38"/>
        <v>0</v>
      </c>
      <c r="G25" s="21">
        <f>SUM(ENERO:DICIEMBRE!G25)</f>
        <v>0</v>
      </c>
      <c r="H25" s="21">
        <f>SUM(ENERO:DICIEMBRE!H25)</f>
        <v>0</v>
      </c>
      <c r="I25" s="21">
        <f>SUM(ENERO:DICIEMBRE!I25)</f>
        <v>0</v>
      </c>
      <c r="J25" s="21">
        <f>SUM(ENERO:DICIEMBRE!J25)</f>
        <v>0</v>
      </c>
      <c r="K25" s="21">
        <f>SUM(ENERO:DICIEMBRE!K25)</f>
        <v>0</v>
      </c>
      <c r="L25" s="21">
        <f>SUM(ENERO:DICIEMBRE!L25)</f>
        <v>0</v>
      </c>
      <c r="M25" s="21">
        <f>SUM(ENERO:DICIEMBRE!M25)</f>
        <v>0</v>
      </c>
      <c r="N25" s="21">
        <f>SUM(ENERO:DICIEMBRE!N25)</f>
        <v>0</v>
      </c>
      <c r="O25" s="21">
        <f>SUM(ENERO:DICIEMBRE!O25)</f>
        <v>0</v>
      </c>
      <c r="P25" s="21">
        <f>SUM(ENERO:DICIEMBRE!P25)</f>
        <v>0</v>
      </c>
      <c r="Q25" s="21">
        <f>SUM(ENERO:DICIEMBRE!Q25)</f>
        <v>0</v>
      </c>
      <c r="R25" s="21">
        <f>SUM(ENERO:DICIEMBRE!R25)</f>
        <v>0</v>
      </c>
      <c r="S25" s="21">
        <f>SUM(ENERO:DICIEMBRE!S25)</f>
        <v>0</v>
      </c>
      <c r="T25" s="21">
        <f>SUM(ENERO:DICIEMBRE!T25)</f>
        <v>0</v>
      </c>
      <c r="U25" s="21">
        <f>SUM(ENERO:DICIEMBRE!U25)</f>
        <v>0</v>
      </c>
      <c r="V25" s="21">
        <f>SUM(ENERO:DICIEMBRE!V25)</f>
        <v>0</v>
      </c>
      <c r="W25" s="21">
        <f>SUM(ENERO:DICIEMBRE!W25)</f>
        <v>0</v>
      </c>
      <c r="X25" s="21">
        <f>SUM(ENERO:DICIEMBRE!X25)</f>
        <v>0</v>
      </c>
      <c r="Y25" s="21">
        <f>SUM(ENERO:DICIEMBRE!Y25)</f>
        <v>0</v>
      </c>
      <c r="Z25" s="21">
        <f>SUM(ENERO:DICIEMBRE!Z25)</f>
        <v>0</v>
      </c>
      <c r="AA25" s="21">
        <f>SUM(ENERO:DICIEMBRE!AA25)</f>
        <v>0</v>
      </c>
      <c r="AB25" s="21">
        <f>SUM(ENERO:DICIEMBRE!AB25)</f>
        <v>0</v>
      </c>
      <c r="AC25" s="21">
        <f>SUM(ENERO:DICIEMBRE!AC25)</f>
        <v>0</v>
      </c>
      <c r="AD25" s="21">
        <f>SUM(ENERO:DICIEMBRE!AD25)</f>
        <v>0</v>
      </c>
      <c r="AE25" s="21">
        <f>SUM(ENERO:DICIEMBRE!AE25)</f>
        <v>0</v>
      </c>
      <c r="AF25" s="21">
        <f>SUM(ENERO:DICIEMBRE!AF25)</f>
        <v>0</v>
      </c>
      <c r="AG25" s="21">
        <f>SUM(ENERO:DICIEMBRE!AG25)</f>
        <v>0</v>
      </c>
      <c r="AH25" s="21">
        <f>SUM(ENERO:DICIEMBRE!AH25)</f>
        <v>0</v>
      </c>
      <c r="AI25" s="21">
        <f>SUM(ENERO:DICIEMBRE!AI25)</f>
        <v>0</v>
      </c>
      <c r="AJ25" s="21">
        <f>SUM(ENERO:DICIEMBRE!AJ25)</f>
        <v>0</v>
      </c>
      <c r="AK25" s="21">
        <f>SUM(ENERO:DICIEMBRE!AK25)</f>
        <v>0</v>
      </c>
      <c r="AL25" s="21">
        <f>SUM(ENERO:DICIEMBRE!AL25)</f>
        <v>0</v>
      </c>
      <c r="AM25" s="21">
        <f>SUM(ENERO:DICIEMBRE!AM25)</f>
        <v>0</v>
      </c>
      <c r="AN25" s="21">
        <f>SUM(ENERO:DICIEMBRE!AN25)</f>
        <v>0</v>
      </c>
      <c r="AO25" s="21">
        <f>SUM(ENERO:DICIEMBRE!AO25)</f>
        <v>0</v>
      </c>
      <c r="AP25" s="21">
        <f>SUM(ENERO:DICIEMBRE!AP25)</f>
        <v>0</v>
      </c>
      <c r="AQ25" s="21">
        <f>SUM(ENERO:DICIEMBRE!AQ25)</f>
        <v>0</v>
      </c>
      <c r="AR25" s="21">
        <f>SUM(ENERO:DICIEMBRE!AR25)</f>
        <v>0</v>
      </c>
      <c r="AS25" s="21">
        <f>SUM(ENERO:DICIEMBRE!AS25)</f>
        <v>0</v>
      </c>
      <c r="AT25" s="21">
        <f>SUM(ENERO:DICIEMBRE!AT25)</f>
        <v>0</v>
      </c>
      <c r="AU25" s="21">
        <f>SUM(ENERO:DICIEMBRE!AU25)</f>
        <v>0</v>
      </c>
      <c r="AV25" s="21">
        <f>SUM(ENERO:DICIEMBRE!AV25)</f>
        <v>0</v>
      </c>
      <c r="AW25" s="21">
        <f>SUM(ENERO:DICIEMBRE!AW25)</f>
        <v>0</v>
      </c>
      <c r="AX25" s="21">
        <f>SUM(ENERO:DICIEMBRE!AX25)</f>
        <v>0</v>
      </c>
      <c r="AY25" t="str">
        <f t="shared" si="28"/>
        <v/>
      </c>
      <c r="CW25" s="25" t="str">
        <f t="shared" si="20"/>
        <v/>
      </c>
      <c r="CX25" s="25" t="str">
        <f t="shared" si="29"/>
        <v/>
      </c>
      <c r="CY25" s="25" t="str">
        <f t="shared" si="30"/>
        <v/>
      </c>
      <c r="CZ25" s="25" t="str">
        <f t="shared" si="21"/>
        <v/>
      </c>
      <c r="DA25"/>
      <c r="DB25" s="25" t="str">
        <f t="shared" si="31"/>
        <v/>
      </c>
      <c r="DC25" s="25" t="str">
        <f t="shared" si="32"/>
        <v/>
      </c>
      <c r="DD25" s="25" t="str">
        <f t="shared" si="33"/>
        <v/>
      </c>
      <c r="DE25" s="25" t="str">
        <f t="shared" si="34"/>
        <v/>
      </c>
      <c r="DG25" s="26">
        <f t="shared" si="22"/>
        <v>0</v>
      </c>
      <c r="DH25" s="26">
        <f t="shared" si="35"/>
        <v>0</v>
      </c>
      <c r="DI25" s="26">
        <f t="shared" si="36"/>
        <v>0</v>
      </c>
      <c r="DJ25" s="26">
        <f t="shared" si="23"/>
        <v>0</v>
      </c>
      <c r="DK25"/>
      <c r="DL25" s="26">
        <f t="shared" si="37"/>
        <v>0</v>
      </c>
      <c r="DM25" s="26">
        <f t="shared" si="24"/>
        <v>0</v>
      </c>
      <c r="DN25" s="26">
        <f t="shared" si="25"/>
        <v>0</v>
      </c>
      <c r="DO25" s="26">
        <f t="shared" si="26"/>
        <v>0</v>
      </c>
    </row>
    <row r="26" spans="1:119" x14ac:dyDescent="0.25">
      <c r="A26" s="679" t="s">
        <v>50</v>
      </c>
      <c r="B26" s="680"/>
      <c r="C26" s="681"/>
      <c r="D26" s="61">
        <f t="shared" si="27"/>
        <v>84</v>
      </c>
      <c r="E26" s="28">
        <f t="shared" si="38"/>
        <v>30</v>
      </c>
      <c r="F26" s="29">
        <f t="shared" si="38"/>
        <v>54</v>
      </c>
      <c r="G26" s="21">
        <f>SUM(ENERO:DICIEMBRE!G26)</f>
        <v>0</v>
      </c>
      <c r="H26" s="21">
        <f>SUM(ENERO:DICIEMBRE!H26)</f>
        <v>0</v>
      </c>
      <c r="I26" s="21">
        <f>SUM(ENERO:DICIEMBRE!I26)</f>
        <v>0</v>
      </c>
      <c r="J26" s="21">
        <f>SUM(ENERO:DICIEMBRE!J26)</f>
        <v>0</v>
      </c>
      <c r="K26" s="21">
        <f>SUM(ENERO:DICIEMBRE!K26)</f>
        <v>0</v>
      </c>
      <c r="L26" s="21">
        <f>SUM(ENERO:DICIEMBRE!L26)</f>
        <v>0</v>
      </c>
      <c r="M26" s="21">
        <f>SUM(ENERO:DICIEMBRE!M26)</f>
        <v>3</v>
      </c>
      <c r="N26" s="21">
        <f>SUM(ENERO:DICIEMBRE!N26)</f>
        <v>0</v>
      </c>
      <c r="O26" s="21">
        <f>SUM(ENERO:DICIEMBRE!O26)</f>
        <v>2</v>
      </c>
      <c r="P26" s="21">
        <f>SUM(ENERO:DICIEMBRE!P26)</f>
        <v>0</v>
      </c>
      <c r="Q26" s="21">
        <f>SUM(ENERO:DICIEMBRE!Q26)</f>
        <v>0</v>
      </c>
      <c r="R26" s="21">
        <f>SUM(ENERO:DICIEMBRE!R26)</f>
        <v>0</v>
      </c>
      <c r="S26" s="21">
        <f>SUM(ENERO:DICIEMBRE!S26)</f>
        <v>1</v>
      </c>
      <c r="T26" s="21">
        <f>SUM(ENERO:DICIEMBRE!T26)</f>
        <v>0</v>
      </c>
      <c r="U26" s="21">
        <f>SUM(ENERO:DICIEMBRE!U26)</f>
        <v>3</v>
      </c>
      <c r="V26" s="21">
        <f>SUM(ENERO:DICIEMBRE!V26)</f>
        <v>0</v>
      </c>
      <c r="W26" s="21">
        <f>SUM(ENERO:DICIEMBRE!W26)</f>
        <v>1</v>
      </c>
      <c r="X26" s="21">
        <f>SUM(ENERO:DICIEMBRE!X26)</f>
        <v>0</v>
      </c>
      <c r="Y26" s="21">
        <f>SUM(ENERO:DICIEMBRE!Y26)</f>
        <v>0</v>
      </c>
      <c r="Z26" s="21">
        <f>SUM(ENERO:DICIEMBRE!Z26)</f>
        <v>0</v>
      </c>
      <c r="AA26" s="21">
        <f>SUM(ENERO:DICIEMBRE!AA26)</f>
        <v>0</v>
      </c>
      <c r="AB26" s="21">
        <f>SUM(ENERO:DICIEMBRE!AB26)</f>
        <v>3</v>
      </c>
      <c r="AC26" s="21">
        <f>SUM(ENERO:DICIEMBRE!AC26)</f>
        <v>0</v>
      </c>
      <c r="AD26" s="21">
        <f>SUM(ENERO:DICIEMBRE!AD26)</f>
        <v>1</v>
      </c>
      <c r="AE26" s="21">
        <f>SUM(ENERO:DICIEMBRE!AE26)</f>
        <v>0</v>
      </c>
      <c r="AF26" s="21">
        <f>SUM(ENERO:DICIEMBRE!AF26)</f>
        <v>4</v>
      </c>
      <c r="AG26" s="21">
        <f>SUM(ENERO:DICIEMBRE!AG26)</f>
        <v>4</v>
      </c>
      <c r="AH26" s="21">
        <f>SUM(ENERO:DICIEMBRE!AH26)</f>
        <v>10</v>
      </c>
      <c r="AI26" s="21">
        <f>SUM(ENERO:DICIEMBRE!AI26)</f>
        <v>8</v>
      </c>
      <c r="AJ26" s="21">
        <f>SUM(ENERO:DICIEMBRE!AJ26)</f>
        <v>24</v>
      </c>
      <c r="AK26" s="21">
        <f>SUM(ENERO:DICIEMBRE!AK26)</f>
        <v>2</v>
      </c>
      <c r="AL26" s="21">
        <f>SUM(ENERO:DICIEMBRE!AL26)</f>
        <v>7</v>
      </c>
      <c r="AM26" s="21">
        <f>SUM(ENERO:DICIEMBRE!AM26)</f>
        <v>3</v>
      </c>
      <c r="AN26" s="21">
        <f>SUM(ENERO:DICIEMBRE!AN26)</f>
        <v>2</v>
      </c>
      <c r="AO26" s="21">
        <f>SUM(ENERO:DICIEMBRE!AO26)</f>
        <v>3</v>
      </c>
      <c r="AP26" s="21">
        <f>SUM(ENERO:DICIEMBRE!AP26)</f>
        <v>3</v>
      </c>
      <c r="AQ26" s="21">
        <f>SUM(ENERO:DICIEMBRE!AQ26)</f>
        <v>0</v>
      </c>
      <c r="AR26" s="21">
        <f>SUM(ENERO:DICIEMBRE!AR26)</f>
        <v>0</v>
      </c>
      <c r="AS26" s="21">
        <f>SUM(ENERO:DICIEMBRE!AS26)</f>
        <v>0</v>
      </c>
      <c r="AT26" s="21">
        <f>SUM(ENERO:DICIEMBRE!AT26)</f>
        <v>0</v>
      </c>
      <c r="AU26" s="21">
        <f>SUM(ENERO:DICIEMBRE!AU26)</f>
        <v>4</v>
      </c>
      <c r="AV26" s="21">
        <f>SUM(ENERO:DICIEMBRE!AV26)</f>
        <v>0</v>
      </c>
      <c r="AW26" s="21">
        <f>SUM(ENERO:DICIEMBRE!AW26)</f>
        <v>0</v>
      </c>
      <c r="AX26" s="21">
        <f>SUM(ENERO:DICIEMBRE!AX26)</f>
        <v>0</v>
      </c>
      <c r="AY26" t="str">
        <f t="shared" si="28"/>
        <v/>
      </c>
      <c r="CW26" s="25" t="str">
        <f t="shared" si="20"/>
        <v/>
      </c>
      <c r="CX26" s="25" t="str">
        <f t="shared" si="29"/>
        <v/>
      </c>
      <c r="CY26" s="25" t="str">
        <f t="shared" si="30"/>
        <v/>
      </c>
      <c r="CZ26" s="25" t="str">
        <f t="shared" si="21"/>
        <v/>
      </c>
      <c r="DA26"/>
      <c r="DB26" s="25" t="str">
        <f t="shared" si="31"/>
        <v/>
      </c>
      <c r="DC26" s="25" t="str">
        <f t="shared" si="32"/>
        <v/>
      </c>
      <c r="DD26" s="25" t="str">
        <f t="shared" si="33"/>
        <v/>
      </c>
      <c r="DE26" s="25" t="str">
        <f t="shared" si="34"/>
        <v/>
      </c>
      <c r="DG26" s="26">
        <f t="shared" si="22"/>
        <v>0</v>
      </c>
      <c r="DH26" s="26">
        <f t="shared" si="35"/>
        <v>0</v>
      </c>
      <c r="DI26" s="26">
        <f t="shared" si="36"/>
        <v>0</v>
      </c>
      <c r="DJ26" s="26">
        <f t="shared" si="23"/>
        <v>0</v>
      </c>
      <c r="DK26"/>
      <c r="DL26" s="26">
        <f t="shared" si="37"/>
        <v>0</v>
      </c>
      <c r="DM26" s="26">
        <f t="shared" si="24"/>
        <v>0</v>
      </c>
      <c r="DN26" s="26">
        <f t="shared" si="25"/>
        <v>0</v>
      </c>
      <c r="DO26" s="26">
        <f t="shared" si="26"/>
        <v>0</v>
      </c>
    </row>
    <row r="27" spans="1:119" x14ac:dyDescent="0.25">
      <c r="A27" s="679" t="s">
        <v>51</v>
      </c>
      <c r="B27" s="680"/>
      <c r="C27" s="681"/>
      <c r="D27" s="61">
        <f t="shared" si="27"/>
        <v>0</v>
      </c>
      <c r="E27" s="28">
        <f t="shared" si="38"/>
        <v>0</v>
      </c>
      <c r="F27" s="29">
        <f t="shared" si="38"/>
        <v>0</v>
      </c>
      <c r="G27" s="21">
        <f>SUM(ENERO:DICIEMBRE!G27)</f>
        <v>0</v>
      </c>
      <c r="H27" s="21">
        <f>SUM(ENERO:DICIEMBRE!H27)</f>
        <v>0</v>
      </c>
      <c r="I27" s="21">
        <f>SUM(ENERO:DICIEMBRE!I27)</f>
        <v>0</v>
      </c>
      <c r="J27" s="21">
        <f>SUM(ENERO:DICIEMBRE!J27)</f>
        <v>0</v>
      </c>
      <c r="K27" s="21">
        <f>SUM(ENERO:DICIEMBRE!K27)</f>
        <v>0</v>
      </c>
      <c r="L27" s="21">
        <f>SUM(ENERO:DICIEMBRE!L27)</f>
        <v>0</v>
      </c>
      <c r="M27" s="21">
        <f>SUM(ENERO:DICIEMBRE!M27)</f>
        <v>0</v>
      </c>
      <c r="N27" s="21">
        <f>SUM(ENERO:DICIEMBRE!N27)</f>
        <v>0</v>
      </c>
      <c r="O27" s="21">
        <f>SUM(ENERO:DICIEMBRE!O27)</f>
        <v>0</v>
      </c>
      <c r="P27" s="21">
        <f>SUM(ENERO:DICIEMBRE!P27)</f>
        <v>0</v>
      </c>
      <c r="Q27" s="21">
        <f>SUM(ENERO:DICIEMBRE!Q27)</f>
        <v>0</v>
      </c>
      <c r="R27" s="21">
        <f>SUM(ENERO:DICIEMBRE!R27)</f>
        <v>0</v>
      </c>
      <c r="S27" s="21">
        <f>SUM(ENERO:DICIEMBRE!S27)</f>
        <v>0</v>
      </c>
      <c r="T27" s="21">
        <f>SUM(ENERO:DICIEMBRE!T27)</f>
        <v>0</v>
      </c>
      <c r="U27" s="21">
        <f>SUM(ENERO:DICIEMBRE!U27)</f>
        <v>0</v>
      </c>
      <c r="V27" s="21">
        <f>SUM(ENERO:DICIEMBRE!V27)</f>
        <v>0</v>
      </c>
      <c r="W27" s="21">
        <f>SUM(ENERO:DICIEMBRE!W27)</f>
        <v>0</v>
      </c>
      <c r="X27" s="21">
        <f>SUM(ENERO:DICIEMBRE!X27)</f>
        <v>0</v>
      </c>
      <c r="Y27" s="21">
        <f>SUM(ENERO:DICIEMBRE!Y27)</f>
        <v>0</v>
      </c>
      <c r="Z27" s="21">
        <f>SUM(ENERO:DICIEMBRE!Z27)</f>
        <v>0</v>
      </c>
      <c r="AA27" s="21">
        <f>SUM(ENERO:DICIEMBRE!AA27)</f>
        <v>0</v>
      </c>
      <c r="AB27" s="21">
        <f>SUM(ENERO:DICIEMBRE!AB27)</f>
        <v>0</v>
      </c>
      <c r="AC27" s="21">
        <f>SUM(ENERO:DICIEMBRE!AC27)</f>
        <v>0</v>
      </c>
      <c r="AD27" s="21">
        <f>SUM(ENERO:DICIEMBRE!AD27)</f>
        <v>0</v>
      </c>
      <c r="AE27" s="21">
        <f>SUM(ENERO:DICIEMBRE!AE27)</f>
        <v>0</v>
      </c>
      <c r="AF27" s="21">
        <f>SUM(ENERO:DICIEMBRE!AF27)</f>
        <v>0</v>
      </c>
      <c r="AG27" s="21">
        <f>SUM(ENERO:DICIEMBRE!AG27)</f>
        <v>0</v>
      </c>
      <c r="AH27" s="21">
        <f>SUM(ENERO:DICIEMBRE!AH27)</f>
        <v>0</v>
      </c>
      <c r="AI27" s="21">
        <f>SUM(ENERO:DICIEMBRE!AI27)</f>
        <v>0</v>
      </c>
      <c r="AJ27" s="21">
        <f>SUM(ENERO:DICIEMBRE!AJ27)</f>
        <v>0</v>
      </c>
      <c r="AK27" s="21">
        <f>SUM(ENERO:DICIEMBRE!AK27)</f>
        <v>0</v>
      </c>
      <c r="AL27" s="21">
        <f>SUM(ENERO:DICIEMBRE!AL27)</f>
        <v>0</v>
      </c>
      <c r="AM27" s="21">
        <f>SUM(ENERO:DICIEMBRE!AM27)</f>
        <v>0</v>
      </c>
      <c r="AN27" s="21">
        <f>SUM(ENERO:DICIEMBRE!AN27)</f>
        <v>0</v>
      </c>
      <c r="AO27" s="21">
        <f>SUM(ENERO:DICIEMBRE!AO27)</f>
        <v>0</v>
      </c>
      <c r="AP27" s="21">
        <f>SUM(ENERO:DICIEMBRE!AP27)</f>
        <v>0</v>
      </c>
      <c r="AQ27" s="21">
        <f>SUM(ENERO:DICIEMBRE!AQ27)</f>
        <v>0</v>
      </c>
      <c r="AR27" s="21">
        <f>SUM(ENERO:DICIEMBRE!AR27)</f>
        <v>0</v>
      </c>
      <c r="AS27" s="21">
        <f>SUM(ENERO:DICIEMBRE!AS27)</f>
        <v>0</v>
      </c>
      <c r="AT27" s="21">
        <f>SUM(ENERO:DICIEMBRE!AT27)</f>
        <v>0</v>
      </c>
      <c r="AU27" s="21">
        <f>SUM(ENERO:DICIEMBRE!AU27)</f>
        <v>0</v>
      </c>
      <c r="AV27" s="21">
        <f>SUM(ENERO:DICIEMBRE!AV27)</f>
        <v>0</v>
      </c>
      <c r="AW27" s="21">
        <f>SUM(ENERO:DICIEMBRE!AW27)</f>
        <v>0</v>
      </c>
      <c r="AX27" s="21">
        <f>SUM(ENERO:DICIEMBRE!AX27)</f>
        <v>0</v>
      </c>
      <c r="AY27" t="str">
        <f t="shared" si="28"/>
        <v/>
      </c>
      <c r="CW27" s="25" t="str">
        <f t="shared" si="20"/>
        <v/>
      </c>
      <c r="CX27" s="25" t="str">
        <f t="shared" si="29"/>
        <v/>
      </c>
      <c r="CY27" s="25" t="str">
        <f t="shared" si="30"/>
        <v/>
      </c>
      <c r="CZ27" s="25" t="str">
        <f t="shared" si="21"/>
        <v/>
      </c>
      <c r="DA27"/>
      <c r="DB27" s="25" t="str">
        <f t="shared" si="31"/>
        <v/>
      </c>
      <c r="DC27" s="25" t="str">
        <f t="shared" si="32"/>
        <v/>
      </c>
      <c r="DD27" s="25" t="str">
        <f t="shared" si="33"/>
        <v/>
      </c>
      <c r="DE27" s="25" t="str">
        <f t="shared" si="34"/>
        <v/>
      </c>
      <c r="DG27" s="26">
        <f t="shared" si="22"/>
        <v>0</v>
      </c>
      <c r="DH27" s="26">
        <f t="shared" si="35"/>
        <v>0</v>
      </c>
      <c r="DI27" s="26">
        <f t="shared" si="36"/>
        <v>0</v>
      </c>
      <c r="DJ27" s="26">
        <f t="shared" si="23"/>
        <v>0</v>
      </c>
      <c r="DK27"/>
      <c r="DL27" s="26">
        <f t="shared" si="37"/>
        <v>0</v>
      </c>
      <c r="DM27" s="26">
        <f t="shared" si="24"/>
        <v>0</v>
      </c>
      <c r="DN27" s="26">
        <f t="shared" si="25"/>
        <v>0</v>
      </c>
      <c r="DO27" s="26">
        <f t="shared" si="26"/>
        <v>0</v>
      </c>
    </row>
    <row r="28" spans="1:119" x14ac:dyDescent="0.25">
      <c r="A28" s="679" t="s">
        <v>52</v>
      </c>
      <c r="B28" s="680"/>
      <c r="C28" s="681"/>
      <c r="D28" s="27">
        <f>SUM(E28+F28)</f>
        <v>0</v>
      </c>
      <c r="E28" s="28">
        <f t="shared" si="38"/>
        <v>0</v>
      </c>
      <c r="F28" s="29">
        <f t="shared" si="38"/>
        <v>0</v>
      </c>
      <c r="G28" s="21">
        <f>SUM(ENERO:DICIEMBRE!G28)</f>
        <v>0</v>
      </c>
      <c r="H28" s="21">
        <f>SUM(ENERO:DICIEMBRE!H28)</f>
        <v>0</v>
      </c>
      <c r="I28" s="21">
        <f>SUM(ENERO:DICIEMBRE!I28)</f>
        <v>0</v>
      </c>
      <c r="J28" s="21">
        <f>SUM(ENERO:DICIEMBRE!J28)</f>
        <v>0</v>
      </c>
      <c r="K28" s="21">
        <f>SUM(ENERO:DICIEMBRE!K28)</f>
        <v>0</v>
      </c>
      <c r="L28" s="21">
        <f>SUM(ENERO:DICIEMBRE!L28)</f>
        <v>0</v>
      </c>
      <c r="M28" s="21">
        <f>SUM(ENERO:DICIEMBRE!M28)</f>
        <v>0</v>
      </c>
      <c r="N28" s="21">
        <f>SUM(ENERO:DICIEMBRE!N28)</f>
        <v>0</v>
      </c>
      <c r="O28" s="21">
        <f>SUM(ENERO:DICIEMBRE!O28)</f>
        <v>0</v>
      </c>
      <c r="P28" s="21">
        <f>SUM(ENERO:DICIEMBRE!P28)</f>
        <v>0</v>
      </c>
      <c r="Q28" s="21">
        <f>SUM(ENERO:DICIEMBRE!Q28)</f>
        <v>0</v>
      </c>
      <c r="R28" s="21">
        <f>SUM(ENERO:DICIEMBRE!R28)</f>
        <v>0</v>
      </c>
      <c r="S28" s="21">
        <f>SUM(ENERO:DICIEMBRE!S28)</f>
        <v>0</v>
      </c>
      <c r="T28" s="21">
        <f>SUM(ENERO:DICIEMBRE!T28)</f>
        <v>0</v>
      </c>
      <c r="U28" s="21">
        <f>SUM(ENERO:DICIEMBRE!U28)</f>
        <v>0</v>
      </c>
      <c r="V28" s="21">
        <f>SUM(ENERO:DICIEMBRE!V28)</f>
        <v>0</v>
      </c>
      <c r="W28" s="21">
        <f>SUM(ENERO:DICIEMBRE!W28)</f>
        <v>0</v>
      </c>
      <c r="X28" s="21">
        <f>SUM(ENERO:DICIEMBRE!X28)</f>
        <v>0</v>
      </c>
      <c r="Y28" s="21">
        <f>SUM(ENERO:DICIEMBRE!Y28)</f>
        <v>0</v>
      </c>
      <c r="Z28" s="21">
        <f>SUM(ENERO:DICIEMBRE!Z28)</f>
        <v>0</v>
      </c>
      <c r="AA28" s="21">
        <f>SUM(ENERO:DICIEMBRE!AA28)</f>
        <v>0</v>
      </c>
      <c r="AB28" s="21">
        <f>SUM(ENERO:DICIEMBRE!AB28)</f>
        <v>0</v>
      </c>
      <c r="AC28" s="21">
        <f>SUM(ENERO:DICIEMBRE!AC28)</f>
        <v>0</v>
      </c>
      <c r="AD28" s="21">
        <f>SUM(ENERO:DICIEMBRE!AD28)</f>
        <v>0</v>
      </c>
      <c r="AE28" s="21">
        <f>SUM(ENERO:DICIEMBRE!AE28)</f>
        <v>0</v>
      </c>
      <c r="AF28" s="21">
        <f>SUM(ENERO:DICIEMBRE!AF28)</f>
        <v>0</v>
      </c>
      <c r="AG28" s="21">
        <f>SUM(ENERO:DICIEMBRE!AG28)</f>
        <v>0</v>
      </c>
      <c r="AH28" s="21">
        <f>SUM(ENERO:DICIEMBRE!AH28)</f>
        <v>0</v>
      </c>
      <c r="AI28" s="21">
        <f>SUM(ENERO:DICIEMBRE!AI28)</f>
        <v>0</v>
      </c>
      <c r="AJ28" s="21">
        <f>SUM(ENERO:DICIEMBRE!AJ28)</f>
        <v>0</v>
      </c>
      <c r="AK28" s="21">
        <f>SUM(ENERO:DICIEMBRE!AK28)</f>
        <v>0</v>
      </c>
      <c r="AL28" s="21">
        <f>SUM(ENERO:DICIEMBRE!AL28)</f>
        <v>0</v>
      </c>
      <c r="AM28" s="21">
        <f>SUM(ENERO:DICIEMBRE!AM28)</f>
        <v>0</v>
      </c>
      <c r="AN28" s="21">
        <f>SUM(ENERO:DICIEMBRE!AN28)</f>
        <v>0</v>
      </c>
      <c r="AO28" s="21">
        <f>SUM(ENERO:DICIEMBRE!AO28)</f>
        <v>0</v>
      </c>
      <c r="AP28" s="21">
        <f>SUM(ENERO:DICIEMBRE!AP28)</f>
        <v>0</v>
      </c>
      <c r="AQ28" s="21">
        <f>SUM(ENERO:DICIEMBRE!AQ28)</f>
        <v>0</v>
      </c>
      <c r="AR28" s="21">
        <f>SUM(ENERO:DICIEMBRE!AR28)</f>
        <v>0</v>
      </c>
      <c r="AS28" s="21">
        <f>SUM(ENERO:DICIEMBRE!AS28)</f>
        <v>0</v>
      </c>
      <c r="AT28" s="21">
        <f>SUM(ENERO:DICIEMBRE!AT28)</f>
        <v>0</v>
      </c>
      <c r="AU28" s="21">
        <f>SUM(ENERO:DICIEMBRE!AU28)</f>
        <v>0</v>
      </c>
      <c r="AV28" s="21">
        <f>SUM(ENERO:DICIEMBRE!AV28)</f>
        <v>0</v>
      </c>
      <c r="AW28" s="21">
        <f>SUM(ENERO:DICIEMBRE!AW28)</f>
        <v>0</v>
      </c>
      <c r="AX28" s="21">
        <f>SUM(ENERO:DICIEMBRE!AX28)</f>
        <v>0</v>
      </c>
      <c r="AY28" t="str">
        <f t="shared" si="28"/>
        <v/>
      </c>
      <c r="CW28" s="25" t="str">
        <f t="shared" si="20"/>
        <v/>
      </c>
      <c r="CX28" s="25" t="str">
        <f t="shared" si="29"/>
        <v/>
      </c>
      <c r="CY28" s="25" t="str">
        <f t="shared" si="30"/>
        <v/>
      </c>
      <c r="CZ28" s="25" t="str">
        <f t="shared" si="21"/>
        <v/>
      </c>
      <c r="DA28"/>
      <c r="DB28" s="25" t="str">
        <f t="shared" si="31"/>
        <v/>
      </c>
      <c r="DC28" s="25" t="str">
        <f t="shared" si="32"/>
        <v/>
      </c>
      <c r="DD28" s="25" t="str">
        <f t="shared" si="33"/>
        <v/>
      </c>
      <c r="DE28" s="25" t="str">
        <f t="shared" si="34"/>
        <v/>
      </c>
      <c r="DG28" s="26">
        <f t="shared" si="22"/>
        <v>0</v>
      </c>
      <c r="DH28" s="26">
        <f t="shared" si="35"/>
        <v>0</v>
      </c>
      <c r="DI28" s="26">
        <f t="shared" si="36"/>
        <v>0</v>
      </c>
      <c r="DJ28" s="26">
        <f t="shared" si="23"/>
        <v>0</v>
      </c>
      <c r="DK28"/>
      <c r="DL28" s="26">
        <f t="shared" si="37"/>
        <v>0</v>
      </c>
      <c r="DM28" s="26">
        <f t="shared" si="24"/>
        <v>0</v>
      </c>
      <c r="DN28" s="26">
        <f t="shared" si="25"/>
        <v>0</v>
      </c>
      <c r="DO28" s="26">
        <f t="shared" si="26"/>
        <v>0</v>
      </c>
    </row>
    <row r="29" spans="1:119" x14ac:dyDescent="0.25">
      <c r="A29" s="679" t="s">
        <v>53</v>
      </c>
      <c r="B29" s="680"/>
      <c r="C29" s="681"/>
      <c r="D29" s="27">
        <f t="shared" si="27"/>
        <v>740</v>
      </c>
      <c r="E29" s="28">
        <f t="shared" si="38"/>
        <v>187</v>
      </c>
      <c r="F29" s="29">
        <f t="shared" si="38"/>
        <v>553</v>
      </c>
      <c r="G29" s="21">
        <f>SUM(ENERO:DICIEMBRE!G29)</f>
        <v>0</v>
      </c>
      <c r="H29" s="21">
        <f>SUM(ENERO:DICIEMBRE!H29)</f>
        <v>0</v>
      </c>
      <c r="I29" s="21">
        <f>SUM(ENERO:DICIEMBRE!I29)</f>
        <v>0</v>
      </c>
      <c r="J29" s="21">
        <f>SUM(ENERO:DICIEMBRE!J29)</f>
        <v>0</v>
      </c>
      <c r="K29" s="21">
        <f>SUM(ENERO:DICIEMBRE!K29)</f>
        <v>0</v>
      </c>
      <c r="L29" s="21">
        <f>SUM(ENERO:DICIEMBRE!L29)</f>
        <v>0</v>
      </c>
      <c r="M29" s="21">
        <f>SUM(ENERO:DICIEMBRE!M29)</f>
        <v>0</v>
      </c>
      <c r="N29" s="21">
        <f>SUM(ENERO:DICIEMBRE!N29)</f>
        <v>0</v>
      </c>
      <c r="O29" s="21">
        <f>SUM(ENERO:DICIEMBRE!O29)</f>
        <v>0</v>
      </c>
      <c r="P29" s="21">
        <f>SUM(ENERO:DICIEMBRE!P29)</f>
        <v>0</v>
      </c>
      <c r="Q29" s="21">
        <f>SUM(ENERO:DICIEMBRE!Q29)</f>
        <v>0</v>
      </c>
      <c r="R29" s="21">
        <f>SUM(ENERO:DICIEMBRE!R29)</f>
        <v>0</v>
      </c>
      <c r="S29" s="21">
        <f>SUM(ENERO:DICIEMBRE!S29)</f>
        <v>0</v>
      </c>
      <c r="T29" s="21">
        <f>SUM(ENERO:DICIEMBRE!T29)</f>
        <v>0</v>
      </c>
      <c r="U29" s="21">
        <f>SUM(ENERO:DICIEMBRE!U29)</f>
        <v>0</v>
      </c>
      <c r="V29" s="21">
        <f>SUM(ENERO:DICIEMBRE!V29)</f>
        <v>0</v>
      </c>
      <c r="W29" s="21">
        <f>SUM(ENERO:DICIEMBRE!W29)</f>
        <v>0</v>
      </c>
      <c r="X29" s="21">
        <f>SUM(ENERO:DICIEMBRE!X29)</f>
        <v>0</v>
      </c>
      <c r="Y29" s="21">
        <f>SUM(ENERO:DICIEMBRE!Y29)</f>
        <v>0</v>
      </c>
      <c r="Z29" s="21">
        <f>SUM(ENERO:DICIEMBRE!Z29)</f>
        <v>1</v>
      </c>
      <c r="AA29" s="21">
        <f>SUM(ENERO:DICIEMBRE!AA29)</f>
        <v>0</v>
      </c>
      <c r="AB29" s="21">
        <f>SUM(ENERO:DICIEMBRE!AB29)</f>
        <v>0</v>
      </c>
      <c r="AC29" s="21">
        <f>SUM(ENERO:DICIEMBRE!AC29)</f>
        <v>0</v>
      </c>
      <c r="AD29" s="21">
        <f>SUM(ENERO:DICIEMBRE!AD29)</f>
        <v>6</v>
      </c>
      <c r="AE29" s="21">
        <f>SUM(ENERO:DICIEMBRE!AE29)</f>
        <v>29</v>
      </c>
      <c r="AF29" s="21">
        <f>SUM(ENERO:DICIEMBRE!AF29)</f>
        <v>35</v>
      </c>
      <c r="AG29" s="21">
        <f>SUM(ENERO:DICIEMBRE!AG29)</f>
        <v>41</v>
      </c>
      <c r="AH29" s="21">
        <f>SUM(ENERO:DICIEMBRE!AH29)</f>
        <v>126</v>
      </c>
      <c r="AI29" s="21">
        <f>SUM(ENERO:DICIEMBRE!AI29)</f>
        <v>66</v>
      </c>
      <c r="AJ29" s="21">
        <f>SUM(ENERO:DICIEMBRE!AJ29)</f>
        <v>122</v>
      </c>
      <c r="AK29" s="21">
        <f>SUM(ENERO:DICIEMBRE!AK29)</f>
        <v>17</v>
      </c>
      <c r="AL29" s="21">
        <f>SUM(ENERO:DICIEMBRE!AL29)</f>
        <v>53</v>
      </c>
      <c r="AM29" s="21">
        <f>SUM(ENERO:DICIEMBRE!AM29)</f>
        <v>12</v>
      </c>
      <c r="AN29" s="21">
        <f>SUM(ENERO:DICIEMBRE!AN29)</f>
        <v>149</v>
      </c>
      <c r="AO29" s="21">
        <f>SUM(ENERO:DICIEMBRE!AO29)</f>
        <v>22</v>
      </c>
      <c r="AP29" s="21">
        <f>SUM(ENERO:DICIEMBRE!AP29)</f>
        <v>61</v>
      </c>
      <c r="AQ29" s="21">
        <f>SUM(ENERO:DICIEMBRE!AQ29)</f>
        <v>0</v>
      </c>
      <c r="AR29" s="21">
        <f>SUM(ENERO:DICIEMBRE!AR29)</f>
        <v>0</v>
      </c>
      <c r="AS29" s="21">
        <f>SUM(ENERO:DICIEMBRE!AS29)</f>
        <v>0</v>
      </c>
      <c r="AT29" s="21">
        <f>SUM(ENERO:DICIEMBRE!AT29)</f>
        <v>0</v>
      </c>
      <c r="AU29" s="21">
        <f>SUM(ENERO:DICIEMBRE!AU29)</f>
        <v>0</v>
      </c>
      <c r="AV29" s="21">
        <f>SUM(ENERO:DICIEMBRE!AV29)</f>
        <v>0</v>
      </c>
      <c r="AW29" s="21">
        <f>SUM(ENERO:DICIEMBRE!AW29)</f>
        <v>0</v>
      </c>
      <c r="AX29" s="21">
        <f>SUM(ENERO:DICIEMBRE!AX29)</f>
        <v>0</v>
      </c>
      <c r="AY29" t="str">
        <f t="shared" si="28"/>
        <v/>
      </c>
      <c r="CW29" s="25" t="str">
        <f t="shared" si="20"/>
        <v/>
      </c>
      <c r="CX29" s="25" t="str">
        <f t="shared" si="29"/>
        <v/>
      </c>
      <c r="CY29" s="25" t="str">
        <f t="shared" si="30"/>
        <v/>
      </c>
      <c r="CZ29" s="25" t="str">
        <f t="shared" si="21"/>
        <v/>
      </c>
      <c r="DA29"/>
      <c r="DB29" s="25" t="str">
        <f t="shared" si="31"/>
        <v/>
      </c>
      <c r="DC29" s="25" t="str">
        <f t="shared" si="32"/>
        <v/>
      </c>
      <c r="DD29" s="25" t="str">
        <f t="shared" si="33"/>
        <v/>
      </c>
      <c r="DE29" s="25" t="str">
        <f t="shared" si="34"/>
        <v/>
      </c>
      <c r="DG29" s="26">
        <f t="shared" si="22"/>
        <v>0</v>
      </c>
      <c r="DH29" s="26">
        <f t="shared" si="35"/>
        <v>0</v>
      </c>
      <c r="DI29" s="26">
        <f t="shared" si="36"/>
        <v>0</v>
      </c>
      <c r="DJ29" s="26">
        <f t="shared" si="23"/>
        <v>0</v>
      </c>
      <c r="DK29"/>
      <c r="DL29" s="26">
        <f t="shared" si="37"/>
        <v>0</v>
      </c>
      <c r="DM29" s="26">
        <f t="shared" si="24"/>
        <v>0</v>
      </c>
      <c r="DN29" s="26">
        <f t="shared" si="25"/>
        <v>0</v>
      </c>
      <c r="DO29" s="26">
        <f t="shared" si="26"/>
        <v>0</v>
      </c>
    </row>
    <row r="30" spans="1:119" x14ac:dyDescent="0.25">
      <c r="A30" s="679" t="s">
        <v>54</v>
      </c>
      <c r="B30" s="680"/>
      <c r="C30" s="681"/>
      <c r="D30" s="27">
        <f t="shared" si="27"/>
        <v>0</v>
      </c>
      <c r="E30" s="28">
        <f t="shared" si="38"/>
        <v>0</v>
      </c>
      <c r="F30" s="29">
        <f t="shared" si="38"/>
        <v>0</v>
      </c>
      <c r="G30" s="21">
        <f>SUM(ENERO:DICIEMBRE!G30)</f>
        <v>0</v>
      </c>
      <c r="H30" s="21">
        <f>SUM(ENERO:DICIEMBRE!H30)</f>
        <v>0</v>
      </c>
      <c r="I30" s="21">
        <f>SUM(ENERO:DICIEMBRE!I30)</f>
        <v>0</v>
      </c>
      <c r="J30" s="21">
        <f>SUM(ENERO:DICIEMBRE!J30)</f>
        <v>0</v>
      </c>
      <c r="K30" s="21">
        <f>SUM(ENERO:DICIEMBRE!K30)</f>
        <v>0</v>
      </c>
      <c r="L30" s="21">
        <f>SUM(ENERO:DICIEMBRE!L30)</f>
        <v>0</v>
      </c>
      <c r="M30" s="21">
        <f>SUM(ENERO:DICIEMBRE!M30)</f>
        <v>0</v>
      </c>
      <c r="N30" s="21">
        <f>SUM(ENERO:DICIEMBRE!N30)</f>
        <v>0</v>
      </c>
      <c r="O30" s="21">
        <f>SUM(ENERO:DICIEMBRE!O30)</f>
        <v>0</v>
      </c>
      <c r="P30" s="21">
        <f>SUM(ENERO:DICIEMBRE!P30)</f>
        <v>0</v>
      </c>
      <c r="Q30" s="21">
        <f>SUM(ENERO:DICIEMBRE!Q30)</f>
        <v>0</v>
      </c>
      <c r="R30" s="21">
        <f>SUM(ENERO:DICIEMBRE!R30)</f>
        <v>0</v>
      </c>
      <c r="S30" s="21">
        <f>SUM(ENERO:DICIEMBRE!S30)</f>
        <v>0</v>
      </c>
      <c r="T30" s="21">
        <f>SUM(ENERO:DICIEMBRE!T30)</f>
        <v>0</v>
      </c>
      <c r="U30" s="21">
        <f>SUM(ENERO:DICIEMBRE!U30)</f>
        <v>0</v>
      </c>
      <c r="V30" s="21">
        <f>SUM(ENERO:DICIEMBRE!V30)</f>
        <v>0</v>
      </c>
      <c r="W30" s="21">
        <f>SUM(ENERO:DICIEMBRE!W30)</f>
        <v>0</v>
      </c>
      <c r="X30" s="21">
        <f>SUM(ENERO:DICIEMBRE!X30)</f>
        <v>0</v>
      </c>
      <c r="Y30" s="21">
        <f>SUM(ENERO:DICIEMBRE!Y30)</f>
        <v>0</v>
      </c>
      <c r="Z30" s="21">
        <f>SUM(ENERO:DICIEMBRE!Z30)</f>
        <v>0</v>
      </c>
      <c r="AA30" s="21">
        <f>SUM(ENERO:DICIEMBRE!AA30)</f>
        <v>0</v>
      </c>
      <c r="AB30" s="21">
        <f>SUM(ENERO:DICIEMBRE!AB30)</f>
        <v>0</v>
      </c>
      <c r="AC30" s="21">
        <f>SUM(ENERO:DICIEMBRE!AC30)</f>
        <v>0</v>
      </c>
      <c r="AD30" s="21">
        <f>SUM(ENERO:DICIEMBRE!AD30)</f>
        <v>0</v>
      </c>
      <c r="AE30" s="21">
        <f>SUM(ENERO:DICIEMBRE!AE30)</f>
        <v>0</v>
      </c>
      <c r="AF30" s="21">
        <f>SUM(ENERO:DICIEMBRE!AF30)</f>
        <v>0</v>
      </c>
      <c r="AG30" s="21">
        <f>SUM(ENERO:DICIEMBRE!AG30)</f>
        <v>0</v>
      </c>
      <c r="AH30" s="21">
        <f>SUM(ENERO:DICIEMBRE!AH30)</f>
        <v>0</v>
      </c>
      <c r="AI30" s="21">
        <f>SUM(ENERO:DICIEMBRE!AI30)</f>
        <v>0</v>
      </c>
      <c r="AJ30" s="21">
        <f>SUM(ENERO:DICIEMBRE!AJ30)</f>
        <v>0</v>
      </c>
      <c r="AK30" s="21">
        <f>SUM(ENERO:DICIEMBRE!AK30)</f>
        <v>0</v>
      </c>
      <c r="AL30" s="21">
        <f>SUM(ENERO:DICIEMBRE!AL30)</f>
        <v>0</v>
      </c>
      <c r="AM30" s="21">
        <f>SUM(ENERO:DICIEMBRE!AM30)</f>
        <v>0</v>
      </c>
      <c r="AN30" s="21">
        <f>SUM(ENERO:DICIEMBRE!AN30)</f>
        <v>0</v>
      </c>
      <c r="AO30" s="21">
        <f>SUM(ENERO:DICIEMBRE!AO30)</f>
        <v>0</v>
      </c>
      <c r="AP30" s="21">
        <f>SUM(ENERO:DICIEMBRE!AP30)</f>
        <v>0</v>
      </c>
      <c r="AQ30" s="21">
        <f>SUM(ENERO:DICIEMBRE!AQ30)</f>
        <v>0</v>
      </c>
      <c r="AR30" s="21">
        <f>SUM(ENERO:DICIEMBRE!AR30)</f>
        <v>0</v>
      </c>
      <c r="AS30" s="21">
        <f>SUM(ENERO:DICIEMBRE!AS30)</f>
        <v>0</v>
      </c>
      <c r="AT30" s="21">
        <f>SUM(ENERO:DICIEMBRE!AT30)</f>
        <v>0</v>
      </c>
      <c r="AU30" s="21">
        <f>SUM(ENERO:DICIEMBRE!AU30)</f>
        <v>0</v>
      </c>
      <c r="AV30" s="21">
        <f>SUM(ENERO:DICIEMBRE!AV30)</f>
        <v>0</v>
      </c>
      <c r="AW30" s="21">
        <f>SUM(ENERO:DICIEMBRE!AW30)</f>
        <v>0</v>
      </c>
      <c r="AX30" s="21">
        <f>SUM(ENERO:DICIEMBRE!AX30)</f>
        <v>0</v>
      </c>
      <c r="AY30" t="str">
        <f t="shared" si="28"/>
        <v/>
      </c>
      <c r="CW30" s="25" t="str">
        <f t="shared" si="20"/>
        <v/>
      </c>
      <c r="CX30" s="25" t="str">
        <f t="shared" si="29"/>
        <v/>
      </c>
      <c r="CY30" s="25" t="str">
        <f t="shared" si="30"/>
        <v/>
      </c>
      <c r="CZ30" s="25" t="str">
        <f t="shared" si="21"/>
        <v/>
      </c>
      <c r="DA30"/>
      <c r="DB30" s="25" t="str">
        <f t="shared" si="31"/>
        <v/>
      </c>
      <c r="DC30" s="25" t="str">
        <f t="shared" si="32"/>
        <v/>
      </c>
      <c r="DD30" s="25" t="str">
        <f t="shared" si="33"/>
        <v/>
      </c>
      <c r="DE30" s="25" t="str">
        <f t="shared" si="34"/>
        <v/>
      </c>
      <c r="DG30" s="26">
        <f t="shared" si="22"/>
        <v>0</v>
      </c>
      <c r="DH30" s="26">
        <f t="shared" si="35"/>
        <v>0</v>
      </c>
      <c r="DI30" s="26">
        <f t="shared" si="36"/>
        <v>0</v>
      </c>
      <c r="DJ30" s="26">
        <f t="shared" si="23"/>
        <v>0</v>
      </c>
      <c r="DK30"/>
      <c r="DL30" s="26">
        <f t="shared" si="37"/>
        <v>0</v>
      </c>
      <c r="DM30" s="26">
        <f t="shared" si="24"/>
        <v>0</v>
      </c>
      <c r="DN30" s="26">
        <f t="shared" si="25"/>
        <v>0</v>
      </c>
      <c r="DO30" s="26">
        <f t="shared" si="26"/>
        <v>0</v>
      </c>
    </row>
    <row r="31" spans="1:119" x14ac:dyDescent="0.25">
      <c r="A31" s="679" t="s">
        <v>55</v>
      </c>
      <c r="B31" s="680"/>
      <c r="C31" s="681"/>
      <c r="D31" s="27">
        <f t="shared" si="27"/>
        <v>147</v>
      </c>
      <c r="E31" s="28">
        <f t="shared" si="38"/>
        <v>40</v>
      </c>
      <c r="F31" s="29">
        <f t="shared" si="38"/>
        <v>107</v>
      </c>
      <c r="G31" s="21">
        <f>SUM(ENERO:DICIEMBRE!G31)</f>
        <v>0</v>
      </c>
      <c r="H31" s="21">
        <f>SUM(ENERO:DICIEMBRE!H31)</f>
        <v>0</v>
      </c>
      <c r="I31" s="21">
        <f>SUM(ENERO:DICIEMBRE!I31)</f>
        <v>0</v>
      </c>
      <c r="J31" s="21">
        <f>SUM(ENERO:DICIEMBRE!J31)</f>
        <v>0</v>
      </c>
      <c r="K31" s="21">
        <f>SUM(ENERO:DICIEMBRE!K31)</f>
        <v>0</v>
      </c>
      <c r="L31" s="21">
        <f>SUM(ENERO:DICIEMBRE!L31)</f>
        <v>0</v>
      </c>
      <c r="M31" s="21">
        <f>SUM(ENERO:DICIEMBRE!M31)</f>
        <v>0</v>
      </c>
      <c r="N31" s="21">
        <f>SUM(ENERO:DICIEMBRE!N31)</f>
        <v>0</v>
      </c>
      <c r="O31" s="21">
        <f>SUM(ENERO:DICIEMBRE!O31)</f>
        <v>0</v>
      </c>
      <c r="P31" s="21">
        <f>SUM(ENERO:DICIEMBRE!P31)</f>
        <v>0</v>
      </c>
      <c r="Q31" s="21">
        <f>SUM(ENERO:DICIEMBRE!Q31)</f>
        <v>0</v>
      </c>
      <c r="R31" s="21">
        <f>SUM(ENERO:DICIEMBRE!R31)</f>
        <v>0</v>
      </c>
      <c r="S31" s="21">
        <f>SUM(ENERO:DICIEMBRE!S31)</f>
        <v>0</v>
      </c>
      <c r="T31" s="21">
        <f>SUM(ENERO:DICIEMBRE!T31)</f>
        <v>0</v>
      </c>
      <c r="U31" s="21">
        <f>SUM(ENERO:DICIEMBRE!U31)</f>
        <v>0</v>
      </c>
      <c r="V31" s="21">
        <f>SUM(ENERO:DICIEMBRE!V31)</f>
        <v>0</v>
      </c>
      <c r="W31" s="21">
        <f>SUM(ENERO:DICIEMBRE!W31)</f>
        <v>1</v>
      </c>
      <c r="X31" s="21">
        <f>SUM(ENERO:DICIEMBRE!X31)</f>
        <v>0</v>
      </c>
      <c r="Y31" s="21">
        <f>SUM(ENERO:DICIEMBRE!Y31)</f>
        <v>0</v>
      </c>
      <c r="Z31" s="21">
        <f>SUM(ENERO:DICIEMBRE!Z31)</f>
        <v>0</v>
      </c>
      <c r="AA31" s="21">
        <f>SUM(ENERO:DICIEMBRE!AA31)</f>
        <v>0</v>
      </c>
      <c r="AB31" s="21">
        <f>SUM(ENERO:DICIEMBRE!AB31)</f>
        <v>0</v>
      </c>
      <c r="AC31" s="21">
        <f>SUM(ENERO:DICIEMBRE!AC31)</f>
        <v>0</v>
      </c>
      <c r="AD31" s="21">
        <f>SUM(ENERO:DICIEMBRE!AD31)</f>
        <v>0</v>
      </c>
      <c r="AE31" s="21">
        <f>SUM(ENERO:DICIEMBRE!AE31)</f>
        <v>8</v>
      </c>
      <c r="AF31" s="21">
        <f>SUM(ENERO:DICIEMBRE!AF31)</f>
        <v>17</v>
      </c>
      <c r="AG31" s="21">
        <f>SUM(ENERO:DICIEMBRE!AG31)</f>
        <v>17</v>
      </c>
      <c r="AH31" s="21">
        <f>SUM(ENERO:DICIEMBRE!AH31)</f>
        <v>34</v>
      </c>
      <c r="AI31" s="21">
        <f>SUM(ENERO:DICIEMBRE!AI31)</f>
        <v>11</v>
      </c>
      <c r="AJ31" s="21">
        <f>SUM(ENERO:DICIEMBRE!AJ31)</f>
        <v>41</v>
      </c>
      <c r="AK31" s="21">
        <f>SUM(ENERO:DICIEMBRE!AK31)</f>
        <v>1</v>
      </c>
      <c r="AL31" s="21">
        <f>SUM(ENERO:DICIEMBRE!AL31)</f>
        <v>2</v>
      </c>
      <c r="AM31" s="21">
        <f>SUM(ENERO:DICIEMBRE!AM31)</f>
        <v>2</v>
      </c>
      <c r="AN31" s="21">
        <f>SUM(ENERO:DICIEMBRE!AN31)</f>
        <v>13</v>
      </c>
      <c r="AO31" s="21">
        <f>SUM(ENERO:DICIEMBRE!AO31)</f>
        <v>0</v>
      </c>
      <c r="AP31" s="21">
        <f>SUM(ENERO:DICIEMBRE!AP31)</f>
        <v>0</v>
      </c>
      <c r="AQ31" s="21">
        <f>SUM(ENERO:DICIEMBRE!AQ31)</f>
        <v>0</v>
      </c>
      <c r="AR31" s="21">
        <f>SUM(ENERO:DICIEMBRE!AR31)</f>
        <v>0</v>
      </c>
      <c r="AS31" s="21">
        <f>SUM(ENERO:DICIEMBRE!AS31)</f>
        <v>0</v>
      </c>
      <c r="AT31" s="21">
        <f>SUM(ENERO:DICIEMBRE!AT31)</f>
        <v>0</v>
      </c>
      <c r="AU31" s="21">
        <f>SUM(ENERO:DICIEMBRE!AU31)</f>
        <v>0</v>
      </c>
      <c r="AV31" s="21">
        <f>SUM(ENERO:DICIEMBRE!AV31)</f>
        <v>0</v>
      </c>
      <c r="AW31" s="21">
        <f>SUM(ENERO:DICIEMBRE!AW31)</f>
        <v>0</v>
      </c>
      <c r="AX31" s="21">
        <f>SUM(ENERO:DICIEMBRE!AX31)</f>
        <v>0</v>
      </c>
      <c r="AY31" t="str">
        <f t="shared" si="28"/>
        <v/>
      </c>
      <c r="CW31" s="25" t="str">
        <f t="shared" si="20"/>
        <v/>
      </c>
      <c r="CX31" s="25" t="str">
        <f t="shared" si="29"/>
        <v/>
      </c>
      <c r="CY31" s="25" t="str">
        <f t="shared" si="30"/>
        <v/>
      </c>
      <c r="CZ31" s="25" t="str">
        <f t="shared" si="21"/>
        <v/>
      </c>
      <c r="DA31"/>
      <c r="DB31" s="25" t="str">
        <f t="shared" si="31"/>
        <v/>
      </c>
      <c r="DC31" s="25" t="str">
        <f t="shared" si="32"/>
        <v/>
      </c>
      <c r="DD31" s="25" t="str">
        <f t="shared" si="33"/>
        <v/>
      </c>
      <c r="DE31" s="25" t="str">
        <f t="shared" si="34"/>
        <v/>
      </c>
      <c r="DG31" s="26">
        <f t="shared" si="22"/>
        <v>0</v>
      </c>
      <c r="DH31" s="26">
        <f t="shared" si="35"/>
        <v>0</v>
      </c>
      <c r="DI31" s="26">
        <f t="shared" si="36"/>
        <v>0</v>
      </c>
      <c r="DJ31" s="26">
        <f t="shared" si="23"/>
        <v>0</v>
      </c>
      <c r="DK31"/>
      <c r="DL31" s="26">
        <f t="shared" si="37"/>
        <v>0</v>
      </c>
      <c r="DM31" s="26">
        <f t="shared" si="24"/>
        <v>0</v>
      </c>
      <c r="DN31" s="26">
        <f t="shared" si="25"/>
        <v>0</v>
      </c>
      <c r="DO31" s="26">
        <f t="shared" si="26"/>
        <v>0</v>
      </c>
    </row>
    <row r="32" spans="1:119" x14ac:dyDescent="0.25">
      <c r="A32" s="679" t="s">
        <v>56</v>
      </c>
      <c r="B32" s="680"/>
      <c r="C32" s="681"/>
      <c r="D32" s="27">
        <f>SUM(E32+F32)</f>
        <v>0</v>
      </c>
      <c r="E32" s="28">
        <f>SUM(U32+W32+Y32+AA32+AC32+AE32+AG32+AI32+AK32+AM32+AO32)</f>
        <v>0</v>
      </c>
      <c r="F32" s="29">
        <f>SUM(V32+X32+Z32+AB32+AD32+AF32+AH32+AJ32+AL32+AN32+AP32)</f>
        <v>0</v>
      </c>
      <c r="G32" s="21">
        <f>SUM(ENERO:DICIEMBRE!G32)</f>
        <v>0</v>
      </c>
      <c r="H32" s="21">
        <f>SUM(ENERO:DICIEMBRE!H32)</f>
        <v>0</v>
      </c>
      <c r="I32" s="21">
        <f>SUM(ENERO:DICIEMBRE!I32)</f>
        <v>0</v>
      </c>
      <c r="J32" s="21">
        <f>SUM(ENERO:DICIEMBRE!J32)</f>
        <v>0</v>
      </c>
      <c r="K32" s="21">
        <f>SUM(ENERO:DICIEMBRE!K32)</f>
        <v>0</v>
      </c>
      <c r="L32" s="21">
        <f>SUM(ENERO:DICIEMBRE!L32)</f>
        <v>0</v>
      </c>
      <c r="M32" s="21">
        <f>SUM(ENERO:DICIEMBRE!M32)</f>
        <v>0</v>
      </c>
      <c r="N32" s="21">
        <f>SUM(ENERO:DICIEMBRE!N32)</f>
        <v>0</v>
      </c>
      <c r="O32" s="21">
        <f>SUM(ENERO:DICIEMBRE!O32)</f>
        <v>0</v>
      </c>
      <c r="P32" s="21">
        <f>SUM(ENERO:DICIEMBRE!P32)</f>
        <v>0</v>
      </c>
      <c r="Q32" s="21">
        <f>SUM(ENERO:DICIEMBRE!Q32)</f>
        <v>0</v>
      </c>
      <c r="R32" s="21">
        <f>SUM(ENERO:DICIEMBRE!R32)</f>
        <v>0</v>
      </c>
      <c r="S32" s="21">
        <f>SUM(ENERO:DICIEMBRE!S32)</f>
        <v>0</v>
      </c>
      <c r="T32" s="21">
        <f>SUM(ENERO:DICIEMBRE!T32)</f>
        <v>0</v>
      </c>
      <c r="U32" s="21">
        <f>SUM(ENERO:DICIEMBRE!U32)</f>
        <v>0</v>
      </c>
      <c r="V32" s="21">
        <f>SUM(ENERO:DICIEMBRE!V32)</f>
        <v>0</v>
      </c>
      <c r="W32" s="21">
        <f>SUM(ENERO:DICIEMBRE!W32)</f>
        <v>0</v>
      </c>
      <c r="X32" s="21">
        <f>SUM(ENERO:DICIEMBRE!X32)</f>
        <v>0</v>
      </c>
      <c r="Y32" s="21">
        <f>SUM(ENERO:DICIEMBRE!Y32)</f>
        <v>0</v>
      </c>
      <c r="Z32" s="21">
        <f>SUM(ENERO:DICIEMBRE!Z32)</f>
        <v>0</v>
      </c>
      <c r="AA32" s="21">
        <f>SUM(ENERO:DICIEMBRE!AA32)</f>
        <v>0</v>
      </c>
      <c r="AB32" s="21">
        <f>SUM(ENERO:DICIEMBRE!AB32)</f>
        <v>0</v>
      </c>
      <c r="AC32" s="21">
        <f>SUM(ENERO:DICIEMBRE!AC32)</f>
        <v>0</v>
      </c>
      <c r="AD32" s="21">
        <f>SUM(ENERO:DICIEMBRE!AD32)</f>
        <v>0</v>
      </c>
      <c r="AE32" s="21">
        <f>SUM(ENERO:DICIEMBRE!AE32)</f>
        <v>0</v>
      </c>
      <c r="AF32" s="21">
        <f>SUM(ENERO:DICIEMBRE!AF32)</f>
        <v>0</v>
      </c>
      <c r="AG32" s="21">
        <f>SUM(ENERO:DICIEMBRE!AG32)</f>
        <v>0</v>
      </c>
      <c r="AH32" s="21">
        <f>SUM(ENERO:DICIEMBRE!AH32)</f>
        <v>0</v>
      </c>
      <c r="AI32" s="21">
        <f>SUM(ENERO:DICIEMBRE!AI32)</f>
        <v>0</v>
      </c>
      <c r="AJ32" s="21">
        <f>SUM(ENERO:DICIEMBRE!AJ32)</f>
        <v>0</v>
      </c>
      <c r="AK32" s="21">
        <f>SUM(ENERO:DICIEMBRE!AK32)</f>
        <v>0</v>
      </c>
      <c r="AL32" s="21">
        <f>SUM(ENERO:DICIEMBRE!AL32)</f>
        <v>0</v>
      </c>
      <c r="AM32" s="21">
        <f>SUM(ENERO:DICIEMBRE!AM32)</f>
        <v>0</v>
      </c>
      <c r="AN32" s="21">
        <f>SUM(ENERO:DICIEMBRE!AN32)</f>
        <v>0</v>
      </c>
      <c r="AO32" s="21">
        <f>SUM(ENERO:DICIEMBRE!AO32)</f>
        <v>0</v>
      </c>
      <c r="AP32" s="21">
        <f>SUM(ENERO:DICIEMBRE!AP32)</f>
        <v>0</v>
      </c>
      <c r="AQ32" s="21">
        <f>SUM(ENERO:DICIEMBRE!AQ32)</f>
        <v>0</v>
      </c>
      <c r="AR32" s="21">
        <f>SUM(ENERO:DICIEMBRE!AR32)</f>
        <v>0</v>
      </c>
      <c r="AS32" s="21">
        <f>SUM(ENERO:DICIEMBRE!AS32)</f>
        <v>0</v>
      </c>
      <c r="AT32" s="21">
        <f>SUM(ENERO:DICIEMBRE!AT32)</f>
        <v>0</v>
      </c>
      <c r="AU32" s="21">
        <f>SUM(ENERO:DICIEMBRE!AU32)</f>
        <v>0</v>
      </c>
      <c r="AV32" s="21">
        <f>SUM(ENERO:DICIEMBRE!AV32)</f>
        <v>0</v>
      </c>
      <c r="AW32" s="21">
        <f>SUM(ENERO:DICIEMBRE!AW32)</f>
        <v>0</v>
      </c>
      <c r="AX32" s="21">
        <f>SUM(ENERO:DICIEMBRE!AX32)</f>
        <v>0</v>
      </c>
      <c r="AY32" t="str">
        <f t="shared" si="28"/>
        <v/>
      </c>
      <c r="CW32" s="25" t="str">
        <f t="shared" si="20"/>
        <v/>
      </c>
      <c r="CX32" s="25" t="str">
        <f t="shared" si="29"/>
        <v/>
      </c>
      <c r="CY32" s="25" t="str">
        <f t="shared" si="30"/>
        <v/>
      </c>
      <c r="CZ32" s="25" t="str">
        <f t="shared" si="21"/>
        <v/>
      </c>
      <c r="DA32"/>
      <c r="DB32" s="25" t="str">
        <f t="shared" si="31"/>
        <v/>
      </c>
      <c r="DC32" s="25" t="str">
        <f t="shared" si="32"/>
        <v/>
      </c>
      <c r="DD32" s="25" t="str">
        <f t="shared" si="33"/>
        <v/>
      </c>
      <c r="DE32" s="25" t="str">
        <f t="shared" si="34"/>
        <v/>
      </c>
      <c r="DG32" s="26">
        <f t="shared" si="22"/>
        <v>0</v>
      </c>
      <c r="DH32" s="26">
        <f t="shared" si="35"/>
        <v>0</v>
      </c>
      <c r="DI32" s="26">
        <f t="shared" si="36"/>
        <v>0</v>
      </c>
      <c r="DJ32" s="26">
        <f t="shared" si="23"/>
        <v>0</v>
      </c>
      <c r="DK32"/>
      <c r="DL32" s="26">
        <f t="shared" si="37"/>
        <v>0</v>
      </c>
      <c r="DM32" s="26">
        <f t="shared" si="24"/>
        <v>0</v>
      </c>
      <c r="DN32" s="26">
        <f t="shared" si="25"/>
        <v>0</v>
      </c>
      <c r="DO32" s="26">
        <f t="shared" si="26"/>
        <v>0</v>
      </c>
    </row>
    <row r="33" spans="1:119" x14ac:dyDescent="0.25">
      <c r="A33" s="679" t="s">
        <v>57</v>
      </c>
      <c r="B33" s="680"/>
      <c r="C33" s="681"/>
      <c r="D33" s="27">
        <f>SUM(E33+F33)</f>
        <v>0</v>
      </c>
      <c r="E33" s="28">
        <f t="shared" ref="E33:F35" si="39">SUM(G33+I33+K33+M33+O33+Q33+S33+U33+W33+Y33+AA33+AC33+AE33+AG33+AI33+AK33+AM33+AO33)</f>
        <v>0</v>
      </c>
      <c r="F33" s="29">
        <f t="shared" si="39"/>
        <v>0</v>
      </c>
      <c r="G33" s="21">
        <f>SUM(ENERO:DICIEMBRE!G33)</f>
        <v>0</v>
      </c>
      <c r="H33" s="21">
        <f>SUM(ENERO:DICIEMBRE!H33)</f>
        <v>0</v>
      </c>
      <c r="I33" s="21">
        <f>SUM(ENERO:DICIEMBRE!I33)</f>
        <v>0</v>
      </c>
      <c r="J33" s="21">
        <f>SUM(ENERO:DICIEMBRE!J33)</f>
        <v>0</v>
      </c>
      <c r="K33" s="21">
        <f>SUM(ENERO:DICIEMBRE!K33)</f>
        <v>0</v>
      </c>
      <c r="L33" s="21">
        <f>SUM(ENERO:DICIEMBRE!L33)</f>
        <v>0</v>
      </c>
      <c r="M33" s="21">
        <f>SUM(ENERO:DICIEMBRE!M33)</f>
        <v>0</v>
      </c>
      <c r="N33" s="21">
        <f>SUM(ENERO:DICIEMBRE!N33)</f>
        <v>0</v>
      </c>
      <c r="O33" s="21">
        <f>SUM(ENERO:DICIEMBRE!O33)</f>
        <v>0</v>
      </c>
      <c r="P33" s="21">
        <f>SUM(ENERO:DICIEMBRE!P33)</f>
        <v>0</v>
      </c>
      <c r="Q33" s="21">
        <f>SUM(ENERO:DICIEMBRE!Q33)</f>
        <v>0</v>
      </c>
      <c r="R33" s="21">
        <f>SUM(ENERO:DICIEMBRE!R33)</f>
        <v>0</v>
      </c>
      <c r="S33" s="21">
        <f>SUM(ENERO:DICIEMBRE!S33)</f>
        <v>0</v>
      </c>
      <c r="T33" s="21">
        <f>SUM(ENERO:DICIEMBRE!T33)</f>
        <v>0</v>
      </c>
      <c r="U33" s="21">
        <f>SUM(ENERO:DICIEMBRE!U33)</f>
        <v>0</v>
      </c>
      <c r="V33" s="21">
        <f>SUM(ENERO:DICIEMBRE!V33)</f>
        <v>0</v>
      </c>
      <c r="W33" s="21">
        <f>SUM(ENERO:DICIEMBRE!W33)</f>
        <v>0</v>
      </c>
      <c r="X33" s="21">
        <f>SUM(ENERO:DICIEMBRE!X33)</f>
        <v>0</v>
      </c>
      <c r="Y33" s="21">
        <f>SUM(ENERO:DICIEMBRE!Y33)</f>
        <v>0</v>
      </c>
      <c r="Z33" s="21">
        <f>SUM(ENERO:DICIEMBRE!Z33)</f>
        <v>0</v>
      </c>
      <c r="AA33" s="21">
        <f>SUM(ENERO:DICIEMBRE!AA33)</f>
        <v>0</v>
      </c>
      <c r="AB33" s="21">
        <f>SUM(ENERO:DICIEMBRE!AB33)</f>
        <v>0</v>
      </c>
      <c r="AC33" s="21">
        <f>SUM(ENERO:DICIEMBRE!AC33)</f>
        <v>0</v>
      </c>
      <c r="AD33" s="21">
        <f>SUM(ENERO:DICIEMBRE!AD33)</f>
        <v>0</v>
      </c>
      <c r="AE33" s="21">
        <f>SUM(ENERO:DICIEMBRE!AE33)</f>
        <v>0</v>
      </c>
      <c r="AF33" s="21">
        <f>SUM(ENERO:DICIEMBRE!AF33)</f>
        <v>0</v>
      </c>
      <c r="AG33" s="21">
        <f>SUM(ENERO:DICIEMBRE!AG33)</f>
        <v>0</v>
      </c>
      <c r="AH33" s="21">
        <f>SUM(ENERO:DICIEMBRE!AH33)</f>
        <v>0</v>
      </c>
      <c r="AI33" s="21">
        <f>SUM(ENERO:DICIEMBRE!AI33)</f>
        <v>0</v>
      </c>
      <c r="AJ33" s="21">
        <f>SUM(ENERO:DICIEMBRE!AJ33)</f>
        <v>0</v>
      </c>
      <c r="AK33" s="21">
        <f>SUM(ENERO:DICIEMBRE!AK33)</f>
        <v>0</v>
      </c>
      <c r="AL33" s="21">
        <f>SUM(ENERO:DICIEMBRE!AL33)</f>
        <v>0</v>
      </c>
      <c r="AM33" s="21">
        <f>SUM(ENERO:DICIEMBRE!AM33)</f>
        <v>0</v>
      </c>
      <c r="AN33" s="21">
        <f>SUM(ENERO:DICIEMBRE!AN33)</f>
        <v>0</v>
      </c>
      <c r="AO33" s="21">
        <f>SUM(ENERO:DICIEMBRE!AO33)</f>
        <v>0</v>
      </c>
      <c r="AP33" s="21">
        <f>SUM(ENERO:DICIEMBRE!AP33)</f>
        <v>0</v>
      </c>
      <c r="AQ33" s="21">
        <f>SUM(ENERO:DICIEMBRE!AQ33)</f>
        <v>0</v>
      </c>
      <c r="AR33" s="21">
        <f>SUM(ENERO:DICIEMBRE!AR33)</f>
        <v>0</v>
      </c>
      <c r="AS33" s="21">
        <f>SUM(ENERO:DICIEMBRE!AS33)</f>
        <v>0</v>
      </c>
      <c r="AT33" s="21">
        <f>SUM(ENERO:DICIEMBRE!AT33)</f>
        <v>0</v>
      </c>
      <c r="AU33" s="21">
        <f>SUM(ENERO:DICIEMBRE!AU33)</f>
        <v>0</v>
      </c>
      <c r="AV33" s="21">
        <f>SUM(ENERO:DICIEMBRE!AV33)</f>
        <v>0</v>
      </c>
      <c r="AW33" s="21">
        <f>SUM(ENERO:DICIEMBRE!AW33)</f>
        <v>0</v>
      </c>
      <c r="AX33" s="21">
        <f>SUM(ENERO:DICIEMBRE!AX33)</f>
        <v>0</v>
      </c>
      <c r="AY33" t="str">
        <f t="shared" si="28"/>
        <v/>
      </c>
      <c r="CW33" s="25" t="str">
        <f t="shared" si="20"/>
        <v/>
      </c>
      <c r="CX33" s="25" t="str">
        <f t="shared" si="29"/>
        <v/>
      </c>
      <c r="CY33" s="25" t="str">
        <f t="shared" si="30"/>
        <v/>
      </c>
      <c r="CZ33" s="25" t="str">
        <f t="shared" si="21"/>
        <v/>
      </c>
      <c r="DA33"/>
      <c r="DB33" s="25" t="str">
        <f t="shared" si="31"/>
        <v/>
      </c>
      <c r="DC33" s="25" t="str">
        <f t="shared" si="32"/>
        <v/>
      </c>
      <c r="DD33" s="25" t="str">
        <f t="shared" si="33"/>
        <v/>
      </c>
      <c r="DE33" s="25" t="str">
        <f t="shared" si="34"/>
        <v/>
      </c>
      <c r="DG33" s="26">
        <f t="shared" si="22"/>
        <v>0</v>
      </c>
      <c r="DH33" s="26">
        <f t="shared" si="35"/>
        <v>0</v>
      </c>
      <c r="DI33" s="26">
        <f t="shared" si="36"/>
        <v>0</v>
      </c>
      <c r="DJ33" s="26">
        <f t="shared" si="23"/>
        <v>0</v>
      </c>
      <c r="DK33"/>
      <c r="DL33" s="26">
        <f t="shared" si="37"/>
        <v>0</v>
      </c>
      <c r="DM33" s="26">
        <f t="shared" si="24"/>
        <v>0</v>
      </c>
      <c r="DN33" s="26">
        <f t="shared" si="25"/>
        <v>0</v>
      </c>
      <c r="DO33" s="26">
        <f t="shared" si="26"/>
        <v>0</v>
      </c>
    </row>
    <row r="34" spans="1:119" x14ac:dyDescent="0.25">
      <c r="A34" s="679" t="s">
        <v>58</v>
      </c>
      <c r="B34" s="680"/>
      <c r="C34" s="681"/>
      <c r="D34" s="27">
        <f t="shared" si="27"/>
        <v>0</v>
      </c>
      <c r="E34" s="28">
        <f t="shared" si="39"/>
        <v>0</v>
      </c>
      <c r="F34" s="29">
        <f t="shared" si="39"/>
        <v>0</v>
      </c>
      <c r="G34" s="21">
        <f>SUM(ENERO:DICIEMBRE!G34)</f>
        <v>0</v>
      </c>
      <c r="H34" s="21">
        <f>SUM(ENERO:DICIEMBRE!H34)</f>
        <v>0</v>
      </c>
      <c r="I34" s="21">
        <f>SUM(ENERO:DICIEMBRE!I34)</f>
        <v>0</v>
      </c>
      <c r="J34" s="21">
        <f>SUM(ENERO:DICIEMBRE!J34)</f>
        <v>0</v>
      </c>
      <c r="K34" s="21">
        <f>SUM(ENERO:DICIEMBRE!K34)</f>
        <v>0</v>
      </c>
      <c r="L34" s="21">
        <f>SUM(ENERO:DICIEMBRE!L34)</f>
        <v>0</v>
      </c>
      <c r="M34" s="21">
        <f>SUM(ENERO:DICIEMBRE!M34)</f>
        <v>0</v>
      </c>
      <c r="N34" s="21">
        <f>SUM(ENERO:DICIEMBRE!N34)</f>
        <v>0</v>
      </c>
      <c r="O34" s="21">
        <f>SUM(ENERO:DICIEMBRE!O34)</f>
        <v>0</v>
      </c>
      <c r="P34" s="21">
        <f>SUM(ENERO:DICIEMBRE!P34)</f>
        <v>0</v>
      </c>
      <c r="Q34" s="21">
        <f>SUM(ENERO:DICIEMBRE!Q34)</f>
        <v>0</v>
      </c>
      <c r="R34" s="21">
        <f>SUM(ENERO:DICIEMBRE!R34)</f>
        <v>0</v>
      </c>
      <c r="S34" s="21">
        <f>SUM(ENERO:DICIEMBRE!S34)</f>
        <v>0</v>
      </c>
      <c r="T34" s="21">
        <f>SUM(ENERO:DICIEMBRE!T34)</f>
        <v>0</v>
      </c>
      <c r="U34" s="21">
        <f>SUM(ENERO:DICIEMBRE!U34)</f>
        <v>0</v>
      </c>
      <c r="V34" s="21">
        <f>SUM(ENERO:DICIEMBRE!V34)</f>
        <v>0</v>
      </c>
      <c r="W34" s="21">
        <f>SUM(ENERO:DICIEMBRE!W34)</f>
        <v>0</v>
      </c>
      <c r="X34" s="21">
        <f>SUM(ENERO:DICIEMBRE!X34)</f>
        <v>0</v>
      </c>
      <c r="Y34" s="21">
        <f>SUM(ENERO:DICIEMBRE!Y34)</f>
        <v>0</v>
      </c>
      <c r="Z34" s="21">
        <f>SUM(ENERO:DICIEMBRE!Z34)</f>
        <v>0</v>
      </c>
      <c r="AA34" s="21">
        <f>SUM(ENERO:DICIEMBRE!AA34)</f>
        <v>0</v>
      </c>
      <c r="AB34" s="21">
        <f>SUM(ENERO:DICIEMBRE!AB34)</f>
        <v>0</v>
      </c>
      <c r="AC34" s="21">
        <f>SUM(ENERO:DICIEMBRE!AC34)</f>
        <v>0</v>
      </c>
      <c r="AD34" s="21">
        <f>SUM(ENERO:DICIEMBRE!AD34)</f>
        <v>0</v>
      </c>
      <c r="AE34" s="21">
        <f>SUM(ENERO:DICIEMBRE!AE34)</f>
        <v>0</v>
      </c>
      <c r="AF34" s="21">
        <f>SUM(ENERO:DICIEMBRE!AF34)</f>
        <v>0</v>
      </c>
      <c r="AG34" s="21">
        <f>SUM(ENERO:DICIEMBRE!AG34)</f>
        <v>0</v>
      </c>
      <c r="AH34" s="21">
        <f>SUM(ENERO:DICIEMBRE!AH34)</f>
        <v>0</v>
      </c>
      <c r="AI34" s="21">
        <f>SUM(ENERO:DICIEMBRE!AI34)</f>
        <v>0</v>
      </c>
      <c r="AJ34" s="21">
        <f>SUM(ENERO:DICIEMBRE!AJ34)</f>
        <v>0</v>
      </c>
      <c r="AK34" s="21">
        <f>SUM(ENERO:DICIEMBRE!AK34)</f>
        <v>0</v>
      </c>
      <c r="AL34" s="21">
        <f>SUM(ENERO:DICIEMBRE!AL34)</f>
        <v>0</v>
      </c>
      <c r="AM34" s="21">
        <f>SUM(ENERO:DICIEMBRE!AM34)</f>
        <v>0</v>
      </c>
      <c r="AN34" s="21">
        <f>SUM(ENERO:DICIEMBRE!AN34)</f>
        <v>0</v>
      </c>
      <c r="AO34" s="21">
        <f>SUM(ENERO:DICIEMBRE!AO34)</f>
        <v>0</v>
      </c>
      <c r="AP34" s="21">
        <f>SUM(ENERO:DICIEMBRE!AP34)</f>
        <v>0</v>
      </c>
      <c r="AQ34" s="21">
        <f>SUM(ENERO:DICIEMBRE!AQ34)</f>
        <v>0</v>
      </c>
      <c r="AR34" s="21">
        <f>SUM(ENERO:DICIEMBRE!AR34)</f>
        <v>0</v>
      </c>
      <c r="AS34" s="21">
        <f>SUM(ENERO:DICIEMBRE!AS34)</f>
        <v>0</v>
      </c>
      <c r="AT34" s="21">
        <f>SUM(ENERO:DICIEMBRE!AT34)</f>
        <v>0</v>
      </c>
      <c r="AU34" s="21">
        <f>SUM(ENERO:DICIEMBRE!AU34)</f>
        <v>0</v>
      </c>
      <c r="AV34" s="21">
        <f>SUM(ENERO:DICIEMBRE!AV34)</f>
        <v>0</v>
      </c>
      <c r="AW34" s="21">
        <f>SUM(ENERO:DICIEMBRE!AW34)</f>
        <v>0</v>
      </c>
      <c r="AX34" s="21">
        <f>SUM(ENERO:DICIEMBRE!AX34)</f>
        <v>0</v>
      </c>
      <c r="AY34" t="str">
        <f t="shared" si="28"/>
        <v/>
      </c>
      <c r="CW34" s="25" t="str">
        <f t="shared" si="20"/>
        <v/>
      </c>
      <c r="CX34" s="25" t="str">
        <f t="shared" si="29"/>
        <v/>
      </c>
      <c r="CY34" s="25" t="str">
        <f t="shared" si="30"/>
        <v/>
      </c>
      <c r="CZ34" s="25" t="str">
        <f t="shared" si="21"/>
        <v/>
      </c>
      <c r="DA34"/>
      <c r="DB34" s="25" t="str">
        <f t="shared" si="31"/>
        <v/>
      </c>
      <c r="DC34" s="25" t="str">
        <f t="shared" si="32"/>
        <v/>
      </c>
      <c r="DD34" s="25" t="str">
        <f t="shared" si="33"/>
        <v/>
      </c>
      <c r="DE34" s="25" t="str">
        <f t="shared" si="34"/>
        <v/>
      </c>
      <c r="DG34" s="26">
        <f t="shared" si="22"/>
        <v>0</v>
      </c>
      <c r="DH34" s="26">
        <f t="shared" si="35"/>
        <v>0</v>
      </c>
      <c r="DI34" s="26">
        <f t="shared" si="36"/>
        <v>0</v>
      </c>
      <c r="DJ34" s="26">
        <f t="shared" si="23"/>
        <v>0</v>
      </c>
      <c r="DK34"/>
      <c r="DL34" s="26">
        <f t="shared" si="37"/>
        <v>0</v>
      </c>
      <c r="DM34" s="26">
        <f t="shared" si="24"/>
        <v>0</v>
      </c>
      <c r="DN34" s="26">
        <f t="shared" si="25"/>
        <v>0</v>
      </c>
      <c r="DO34" s="26">
        <f t="shared" si="26"/>
        <v>0</v>
      </c>
    </row>
    <row r="35" spans="1:119" x14ac:dyDescent="0.25">
      <c r="A35" s="684" t="s">
        <v>59</v>
      </c>
      <c r="B35" s="685"/>
      <c r="C35" s="686"/>
      <c r="D35" s="35">
        <f t="shared" si="27"/>
        <v>0</v>
      </c>
      <c r="E35" s="36">
        <f t="shared" si="39"/>
        <v>0</v>
      </c>
      <c r="F35" s="37">
        <f t="shared" si="39"/>
        <v>0</v>
      </c>
      <c r="G35" s="21">
        <f>SUM(ENERO:DICIEMBRE!G35)</f>
        <v>0</v>
      </c>
      <c r="H35" s="21">
        <f>SUM(ENERO:DICIEMBRE!H35)</f>
        <v>0</v>
      </c>
      <c r="I35" s="21">
        <f>SUM(ENERO:DICIEMBRE!I35)</f>
        <v>0</v>
      </c>
      <c r="J35" s="21">
        <f>SUM(ENERO:DICIEMBRE!J35)</f>
        <v>0</v>
      </c>
      <c r="K35" s="21">
        <f>SUM(ENERO:DICIEMBRE!K35)</f>
        <v>0</v>
      </c>
      <c r="L35" s="21">
        <f>SUM(ENERO:DICIEMBRE!L35)</f>
        <v>0</v>
      </c>
      <c r="M35" s="21">
        <f>SUM(ENERO:DICIEMBRE!M35)</f>
        <v>0</v>
      </c>
      <c r="N35" s="21">
        <f>SUM(ENERO:DICIEMBRE!N35)</f>
        <v>0</v>
      </c>
      <c r="O35" s="21">
        <f>SUM(ENERO:DICIEMBRE!O35)</f>
        <v>0</v>
      </c>
      <c r="P35" s="21">
        <f>SUM(ENERO:DICIEMBRE!P35)</f>
        <v>0</v>
      </c>
      <c r="Q35" s="21">
        <f>SUM(ENERO:DICIEMBRE!Q35)</f>
        <v>0</v>
      </c>
      <c r="R35" s="21">
        <f>SUM(ENERO:DICIEMBRE!R35)</f>
        <v>0</v>
      </c>
      <c r="S35" s="21">
        <f>SUM(ENERO:DICIEMBRE!S35)</f>
        <v>0</v>
      </c>
      <c r="T35" s="21">
        <f>SUM(ENERO:DICIEMBRE!T35)</f>
        <v>0</v>
      </c>
      <c r="U35" s="21">
        <f>SUM(ENERO:DICIEMBRE!U35)</f>
        <v>0</v>
      </c>
      <c r="V35" s="21">
        <f>SUM(ENERO:DICIEMBRE!V35)</f>
        <v>0</v>
      </c>
      <c r="W35" s="21">
        <f>SUM(ENERO:DICIEMBRE!W35)</f>
        <v>0</v>
      </c>
      <c r="X35" s="21">
        <f>SUM(ENERO:DICIEMBRE!X35)</f>
        <v>0</v>
      </c>
      <c r="Y35" s="21">
        <f>SUM(ENERO:DICIEMBRE!Y35)</f>
        <v>0</v>
      </c>
      <c r="Z35" s="21">
        <f>SUM(ENERO:DICIEMBRE!Z35)</f>
        <v>0</v>
      </c>
      <c r="AA35" s="21">
        <f>SUM(ENERO:DICIEMBRE!AA35)</f>
        <v>0</v>
      </c>
      <c r="AB35" s="21">
        <f>SUM(ENERO:DICIEMBRE!AB35)</f>
        <v>0</v>
      </c>
      <c r="AC35" s="21">
        <f>SUM(ENERO:DICIEMBRE!AC35)</f>
        <v>0</v>
      </c>
      <c r="AD35" s="21">
        <f>SUM(ENERO:DICIEMBRE!AD35)</f>
        <v>0</v>
      </c>
      <c r="AE35" s="21">
        <f>SUM(ENERO:DICIEMBRE!AE35)</f>
        <v>0</v>
      </c>
      <c r="AF35" s="21">
        <f>SUM(ENERO:DICIEMBRE!AF35)</f>
        <v>0</v>
      </c>
      <c r="AG35" s="21">
        <f>SUM(ENERO:DICIEMBRE!AG35)</f>
        <v>0</v>
      </c>
      <c r="AH35" s="21">
        <f>SUM(ENERO:DICIEMBRE!AH35)</f>
        <v>0</v>
      </c>
      <c r="AI35" s="21">
        <f>SUM(ENERO:DICIEMBRE!AI35)</f>
        <v>0</v>
      </c>
      <c r="AJ35" s="21">
        <f>SUM(ENERO:DICIEMBRE!AJ35)</f>
        <v>0</v>
      </c>
      <c r="AK35" s="21">
        <f>SUM(ENERO:DICIEMBRE!AK35)</f>
        <v>0</v>
      </c>
      <c r="AL35" s="21">
        <f>SUM(ENERO:DICIEMBRE!AL35)</f>
        <v>0</v>
      </c>
      <c r="AM35" s="21">
        <f>SUM(ENERO:DICIEMBRE!AM35)</f>
        <v>0</v>
      </c>
      <c r="AN35" s="21">
        <f>SUM(ENERO:DICIEMBRE!AN35)</f>
        <v>0</v>
      </c>
      <c r="AO35" s="21">
        <f>SUM(ENERO:DICIEMBRE!AO35)</f>
        <v>0</v>
      </c>
      <c r="AP35" s="21">
        <f>SUM(ENERO:DICIEMBRE!AP35)</f>
        <v>0</v>
      </c>
      <c r="AQ35" s="21">
        <f>SUM(ENERO:DICIEMBRE!AQ35)</f>
        <v>0</v>
      </c>
      <c r="AR35" s="21">
        <f>SUM(ENERO:DICIEMBRE!AR35)</f>
        <v>0</v>
      </c>
      <c r="AS35" s="21">
        <f>SUM(ENERO:DICIEMBRE!AS35)</f>
        <v>0</v>
      </c>
      <c r="AT35" s="21">
        <f>SUM(ENERO:DICIEMBRE!AT35)</f>
        <v>0</v>
      </c>
      <c r="AU35" s="21">
        <f>SUM(ENERO:DICIEMBRE!AU35)</f>
        <v>0</v>
      </c>
      <c r="AV35" s="21">
        <f>SUM(ENERO:DICIEMBRE!AV35)</f>
        <v>0</v>
      </c>
      <c r="AW35" s="21">
        <f>SUM(ENERO:DICIEMBRE!AW35)</f>
        <v>0</v>
      </c>
      <c r="AX35" s="21">
        <f>SUM(ENERO:DICIEMBRE!AX35)</f>
        <v>0</v>
      </c>
      <c r="AY35" t="str">
        <f t="shared" si="28"/>
        <v/>
      </c>
      <c r="CW35" s="25" t="str">
        <f t="shared" si="20"/>
        <v/>
      </c>
      <c r="CX35" s="25" t="str">
        <f t="shared" si="29"/>
        <v/>
      </c>
      <c r="CY35" s="25" t="str">
        <f t="shared" si="30"/>
        <v/>
      </c>
      <c r="CZ35" s="25" t="str">
        <f t="shared" si="21"/>
        <v/>
      </c>
      <c r="DA35"/>
      <c r="DB35" s="25" t="str">
        <f t="shared" si="31"/>
        <v/>
      </c>
      <c r="DC35" s="25" t="str">
        <f t="shared" si="32"/>
        <v/>
      </c>
      <c r="DD35" s="25" t="str">
        <f t="shared" si="33"/>
        <v/>
      </c>
      <c r="DE35" s="25" t="str">
        <f t="shared" si="34"/>
        <v/>
      </c>
      <c r="DG35" s="26">
        <f t="shared" si="22"/>
        <v>0</v>
      </c>
      <c r="DH35" s="26">
        <f t="shared" si="35"/>
        <v>0</v>
      </c>
      <c r="DI35" s="26">
        <f t="shared" si="36"/>
        <v>0</v>
      </c>
      <c r="DJ35" s="26">
        <f t="shared" si="23"/>
        <v>0</v>
      </c>
      <c r="DK35"/>
      <c r="DL35" s="26">
        <f t="shared" si="37"/>
        <v>0</v>
      </c>
      <c r="DM35" s="26">
        <f t="shared" si="24"/>
        <v>0</v>
      </c>
      <c r="DN35" s="26">
        <f t="shared" si="25"/>
        <v>0</v>
      </c>
      <c r="DO35" s="26">
        <f t="shared" si="26"/>
        <v>0</v>
      </c>
    </row>
    <row r="36" spans="1:119" x14ac:dyDescent="0.25">
      <c r="A36" s="660" t="s">
        <v>60</v>
      </c>
      <c r="B36" s="660"/>
      <c r="C36" s="660"/>
      <c r="D36" s="64">
        <f t="shared" ref="D36:AV36" si="40">SUM(D19:D35)</f>
        <v>3621</v>
      </c>
      <c r="E36" s="65">
        <f t="shared" si="40"/>
        <v>1395</v>
      </c>
      <c r="F36" s="66">
        <f t="shared" si="40"/>
        <v>2226</v>
      </c>
      <c r="G36" s="64">
        <f t="shared" si="40"/>
        <v>2</v>
      </c>
      <c r="H36" s="66">
        <f t="shared" si="40"/>
        <v>1</v>
      </c>
      <c r="I36" s="64">
        <f t="shared" si="40"/>
        <v>0</v>
      </c>
      <c r="J36" s="66">
        <f t="shared" si="40"/>
        <v>9</v>
      </c>
      <c r="K36" s="64">
        <f t="shared" si="40"/>
        <v>22</v>
      </c>
      <c r="L36" s="66">
        <f t="shared" si="40"/>
        <v>20</v>
      </c>
      <c r="M36" s="64">
        <f t="shared" si="40"/>
        <v>51</v>
      </c>
      <c r="N36" s="66">
        <f t="shared" si="40"/>
        <v>31</v>
      </c>
      <c r="O36" s="64">
        <f t="shared" si="40"/>
        <v>52</v>
      </c>
      <c r="P36" s="66">
        <f t="shared" si="40"/>
        <v>50</v>
      </c>
      <c r="Q36" s="64">
        <f t="shared" si="40"/>
        <v>52</v>
      </c>
      <c r="R36" s="66">
        <f t="shared" si="40"/>
        <v>37</v>
      </c>
      <c r="S36" s="64">
        <f t="shared" si="40"/>
        <v>51</v>
      </c>
      <c r="T36" s="66">
        <f t="shared" si="40"/>
        <v>34</v>
      </c>
      <c r="U36" s="64">
        <f t="shared" si="40"/>
        <v>60</v>
      </c>
      <c r="V36" s="66">
        <f t="shared" si="40"/>
        <v>47</v>
      </c>
      <c r="W36" s="65">
        <f t="shared" si="40"/>
        <v>94</v>
      </c>
      <c r="X36" s="67">
        <f t="shared" si="40"/>
        <v>62</v>
      </c>
      <c r="Y36" s="64">
        <f t="shared" si="40"/>
        <v>245</v>
      </c>
      <c r="Z36" s="66">
        <f t="shared" si="40"/>
        <v>208</v>
      </c>
      <c r="AA36" s="65">
        <f t="shared" si="40"/>
        <v>204</v>
      </c>
      <c r="AB36" s="67">
        <f t="shared" si="40"/>
        <v>214</v>
      </c>
      <c r="AC36" s="64">
        <f t="shared" si="40"/>
        <v>34</v>
      </c>
      <c r="AD36" s="66">
        <f t="shared" si="40"/>
        <v>88</v>
      </c>
      <c r="AE36" s="64">
        <f t="shared" si="40"/>
        <v>80</v>
      </c>
      <c r="AF36" s="67">
        <f t="shared" si="40"/>
        <v>172</v>
      </c>
      <c r="AG36" s="64">
        <f t="shared" si="40"/>
        <v>106</v>
      </c>
      <c r="AH36" s="66">
        <f t="shared" si="40"/>
        <v>346</v>
      </c>
      <c r="AI36" s="64">
        <f t="shared" si="40"/>
        <v>164</v>
      </c>
      <c r="AJ36" s="67">
        <f t="shared" si="40"/>
        <v>400</v>
      </c>
      <c r="AK36" s="64">
        <f t="shared" si="40"/>
        <v>57</v>
      </c>
      <c r="AL36" s="66">
        <f t="shared" si="40"/>
        <v>132</v>
      </c>
      <c r="AM36" s="64">
        <f t="shared" si="40"/>
        <v>62</v>
      </c>
      <c r="AN36" s="66">
        <f t="shared" si="40"/>
        <v>270</v>
      </c>
      <c r="AO36" s="64">
        <f t="shared" si="40"/>
        <v>59</v>
      </c>
      <c r="AP36" s="68">
        <f t="shared" si="40"/>
        <v>105</v>
      </c>
      <c r="AQ36" s="66">
        <f t="shared" si="40"/>
        <v>0</v>
      </c>
      <c r="AR36" s="66">
        <f t="shared" si="40"/>
        <v>10</v>
      </c>
      <c r="AS36" s="69">
        <f t="shared" si="40"/>
        <v>0</v>
      </c>
      <c r="AT36" s="69">
        <f t="shared" si="40"/>
        <v>0</v>
      </c>
      <c r="AU36" s="69">
        <f t="shared" si="40"/>
        <v>58</v>
      </c>
      <c r="AV36" s="69">
        <f t="shared" si="40"/>
        <v>4</v>
      </c>
      <c r="AW36" s="69">
        <f>SUM(AW19:AW35)</f>
        <v>3</v>
      </c>
      <c r="AX36" s="69">
        <f>SUM(AX19:AX35)</f>
        <v>2</v>
      </c>
      <c r="CW36"/>
      <c r="CX36"/>
      <c r="CY36"/>
      <c r="CZ36"/>
      <c r="DA36"/>
      <c r="DB36"/>
      <c r="DC36"/>
      <c r="DD36"/>
      <c r="DE36"/>
      <c r="DG36"/>
      <c r="DH36"/>
      <c r="DI36"/>
      <c r="DJ36"/>
      <c r="DK36"/>
      <c r="DL36"/>
      <c r="DM36"/>
    </row>
    <row r="37" spans="1:119" x14ac:dyDescent="0.25">
      <c r="A37" s="43" t="s">
        <v>61</v>
      </c>
      <c r="B37" s="70"/>
      <c r="C37" s="70"/>
      <c r="D37" s="46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71"/>
      <c r="AS37" s="71"/>
      <c r="AT37" s="71"/>
      <c r="AU37" s="4"/>
      <c r="AV37" s="4"/>
      <c r="AW37" s="4"/>
      <c r="AX37" s="4"/>
      <c r="CW37"/>
      <c r="CX37"/>
      <c r="CY37"/>
      <c r="CZ37"/>
      <c r="DA37"/>
      <c r="DB37"/>
      <c r="DC37"/>
      <c r="DD37"/>
      <c r="DE37"/>
      <c r="DG37"/>
      <c r="DH37"/>
      <c r="DI37"/>
      <c r="DJ37"/>
      <c r="DK37"/>
      <c r="DL37"/>
      <c r="DM37"/>
    </row>
    <row r="38" spans="1:119" x14ac:dyDescent="0.25">
      <c r="A38" s="687" t="s">
        <v>62</v>
      </c>
      <c r="B38" s="638"/>
      <c r="C38" s="638"/>
      <c r="D38" s="687" t="s">
        <v>63</v>
      </c>
      <c r="E38" s="638"/>
      <c r="F38" s="639"/>
      <c r="G38" s="642" t="s">
        <v>5</v>
      </c>
      <c r="H38" s="643"/>
      <c r="I38" s="643"/>
      <c r="J38" s="643"/>
      <c r="K38" s="643"/>
      <c r="L38" s="643"/>
      <c r="M38" s="643"/>
      <c r="N38" s="643"/>
      <c r="O38" s="643"/>
      <c r="P38" s="643"/>
      <c r="Q38" s="643"/>
      <c r="R38" s="643"/>
      <c r="S38" s="643"/>
      <c r="T38" s="643"/>
      <c r="U38" s="643"/>
      <c r="V38" s="643"/>
      <c r="W38" s="643"/>
      <c r="X38" s="643"/>
      <c r="Y38" s="643"/>
      <c r="Z38" s="643"/>
      <c r="AA38" s="643"/>
      <c r="AB38" s="643"/>
      <c r="AC38" s="643"/>
      <c r="AD38" s="643"/>
      <c r="AE38" s="643"/>
      <c r="AF38" s="643"/>
      <c r="AG38" s="643"/>
      <c r="AH38" s="643"/>
      <c r="AI38" s="643"/>
      <c r="AJ38" s="643"/>
      <c r="AK38" s="643"/>
      <c r="AL38" s="643"/>
      <c r="AM38" s="643"/>
      <c r="AN38" s="643"/>
      <c r="AO38" s="643"/>
      <c r="AP38" s="644"/>
      <c r="AQ38" s="693" t="s">
        <v>6</v>
      </c>
      <c r="AR38" s="639" t="s">
        <v>7</v>
      </c>
      <c r="AS38" s="639" t="s">
        <v>8</v>
      </c>
      <c r="AT38" s="639" t="s">
        <v>9</v>
      </c>
      <c r="AU38" s="646" t="s">
        <v>64</v>
      </c>
      <c r="AV38" s="646" t="s">
        <v>13</v>
      </c>
      <c r="AW38" s="646" t="s">
        <v>10</v>
      </c>
      <c r="AX38" s="646" t="s">
        <v>65</v>
      </c>
      <c r="CW38"/>
      <c r="CX38"/>
      <c r="CY38"/>
      <c r="CZ38"/>
      <c r="DA38"/>
      <c r="DB38"/>
      <c r="DC38"/>
      <c r="DD38"/>
      <c r="DE38"/>
      <c r="DG38"/>
      <c r="DH38"/>
      <c r="DI38"/>
      <c r="DJ38"/>
      <c r="DK38"/>
      <c r="DL38"/>
      <c r="DM38"/>
    </row>
    <row r="39" spans="1:119" x14ac:dyDescent="0.25">
      <c r="A39" s="688"/>
      <c r="B39" s="689"/>
      <c r="C39" s="690"/>
      <c r="D39" s="691"/>
      <c r="E39" s="692"/>
      <c r="F39" s="641"/>
      <c r="G39" s="696" t="s">
        <v>14</v>
      </c>
      <c r="H39" s="655"/>
      <c r="I39" s="642" t="s">
        <v>15</v>
      </c>
      <c r="J39" s="654"/>
      <c r="K39" s="643" t="s">
        <v>16</v>
      </c>
      <c r="L39" s="654"/>
      <c r="M39" s="642" t="s">
        <v>17</v>
      </c>
      <c r="N39" s="654"/>
      <c r="O39" s="642" t="s">
        <v>18</v>
      </c>
      <c r="P39" s="654"/>
      <c r="Q39" s="642" t="s">
        <v>19</v>
      </c>
      <c r="R39" s="654"/>
      <c r="S39" s="642" t="s">
        <v>20</v>
      </c>
      <c r="T39" s="654"/>
      <c r="U39" s="642" t="s">
        <v>21</v>
      </c>
      <c r="V39" s="654"/>
      <c r="W39" s="642" t="s">
        <v>22</v>
      </c>
      <c r="X39" s="654"/>
      <c r="Y39" s="642" t="s">
        <v>23</v>
      </c>
      <c r="Z39" s="655"/>
      <c r="AA39" s="642" t="s">
        <v>24</v>
      </c>
      <c r="AB39" s="655"/>
      <c r="AC39" s="642" t="s">
        <v>25</v>
      </c>
      <c r="AD39" s="655"/>
      <c r="AE39" s="642" t="s">
        <v>26</v>
      </c>
      <c r="AF39" s="655"/>
      <c r="AG39" s="642" t="s">
        <v>27</v>
      </c>
      <c r="AH39" s="655"/>
      <c r="AI39" s="642" t="s">
        <v>28</v>
      </c>
      <c r="AJ39" s="655"/>
      <c r="AK39" s="642" t="s">
        <v>29</v>
      </c>
      <c r="AL39" s="655"/>
      <c r="AM39" s="642" t="s">
        <v>30</v>
      </c>
      <c r="AN39" s="655"/>
      <c r="AO39" s="642" t="s">
        <v>31</v>
      </c>
      <c r="AP39" s="656"/>
      <c r="AQ39" s="694"/>
      <c r="AR39" s="645"/>
      <c r="AS39" s="645"/>
      <c r="AT39" s="645"/>
      <c r="AU39" s="647"/>
      <c r="AV39" s="647"/>
      <c r="AW39" s="647"/>
      <c r="AX39" s="647"/>
      <c r="CW39"/>
      <c r="CX39"/>
      <c r="CY39"/>
      <c r="CZ39"/>
      <c r="DA39"/>
      <c r="DB39"/>
      <c r="DC39"/>
      <c r="DD39"/>
      <c r="DE39"/>
      <c r="DG39"/>
      <c r="DH39"/>
      <c r="DI39"/>
      <c r="DJ39"/>
      <c r="DK39"/>
      <c r="DL39"/>
      <c r="DM39"/>
    </row>
    <row r="40" spans="1:119" ht="31.5" customHeight="1" x14ac:dyDescent="0.25">
      <c r="A40" s="690"/>
      <c r="B40" s="690"/>
      <c r="C40" s="645"/>
      <c r="D40" s="11" t="s">
        <v>32</v>
      </c>
      <c r="E40" s="72" t="s">
        <v>33</v>
      </c>
      <c r="F40" s="73" t="s">
        <v>34</v>
      </c>
      <c r="G40" s="11" t="s">
        <v>33</v>
      </c>
      <c r="H40" s="73" t="s">
        <v>34</v>
      </c>
      <c r="I40" s="11" t="s">
        <v>33</v>
      </c>
      <c r="J40" s="73" t="s">
        <v>34</v>
      </c>
      <c r="K40" s="12" t="s">
        <v>33</v>
      </c>
      <c r="L40" s="73" t="s">
        <v>34</v>
      </c>
      <c r="M40" s="72" t="s">
        <v>33</v>
      </c>
      <c r="N40" s="73" t="s">
        <v>34</v>
      </c>
      <c r="O40" s="72" t="s">
        <v>33</v>
      </c>
      <c r="P40" s="73" t="s">
        <v>34</v>
      </c>
      <c r="Q40" s="72" t="s">
        <v>33</v>
      </c>
      <c r="R40" s="73" t="s">
        <v>34</v>
      </c>
      <c r="S40" s="72" t="s">
        <v>33</v>
      </c>
      <c r="T40" s="73" t="s">
        <v>34</v>
      </c>
      <c r="U40" s="74" t="s">
        <v>33</v>
      </c>
      <c r="V40" s="13" t="s">
        <v>34</v>
      </c>
      <c r="W40" s="74" t="s">
        <v>33</v>
      </c>
      <c r="X40" s="13" t="s">
        <v>34</v>
      </c>
      <c r="Y40" s="74" t="s">
        <v>33</v>
      </c>
      <c r="Z40" s="13" t="s">
        <v>34</v>
      </c>
      <c r="AA40" s="74" t="s">
        <v>33</v>
      </c>
      <c r="AB40" s="13" t="s">
        <v>34</v>
      </c>
      <c r="AC40" s="74" t="s">
        <v>33</v>
      </c>
      <c r="AD40" s="13" t="s">
        <v>34</v>
      </c>
      <c r="AE40" s="74" t="s">
        <v>33</v>
      </c>
      <c r="AF40" s="13" t="s">
        <v>34</v>
      </c>
      <c r="AG40" s="74" t="s">
        <v>33</v>
      </c>
      <c r="AH40" s="13" t="s">
        <v>34</v>
      </c>
      <c r="AI40" s="74" t="s">
        <v>33</v>
      </c>
      <c r="AJ40" s="13" t="s">
        <v>34</v>
      </c>
      <c r="AK40" s="74" t="s">
        <v>33</v>
      </c>
      <c r="AL40" s="13" t="s">
        <v>34</v>
      </c>
      <c r="AM40" s="74" t="s">
        <v>33</v>
      </c>
      <c r="AN40" s="13" t="s">
        <v>34</v>
      </c>
      <c r="AO40" s="74" t="s">
        <v>33</v>
      </c>
      <c r="AP40" s="15" t="s">
        <v>34</v>
      </c>
      <c r="AQ40" s="695"/>
      <c r="AR40" s="641"/>
      <c r="AS40" s="641"/>
      <c r="AT40" s="641"/>
      <c r="AU40" s="648"/>
      <c r="AV40" s="648"/>
      <c r="AW40" s="648"/>
      <c r="AX40" s="648"/>
      <c r="CW40"/>
      <c r="CX40"/>
      <c r="CY40"/>
      <c r="CZ40"/>
      <c r="DA40"/>
      <c r="DB40"/>
      <c r="DC40"/>
      <c r="DD40"/>
      <c r="DE40"/>
      <c r="DG40"/>
      <c r="DH40"/>
      <c r="DI40"/>
      <c r="DJ40"/>
      <c r="DK40"/>
      <c r="DL40"/>
      <c r="DM40"/>
    </row>
    <row r="41" spans="1:119" x14ac:dyDescent="0.25">
      <c r="A41" s="697" t="s">
        <v>66</v>
      </c>
      <c r="B41" s="698"/>
      <c r="C41" s="699"/>
      <c r="D41" s="75">
        <f>SUM(E41+F41)</f>
        <v>156</v>
      </c>
      <c r="E41" s="76">
        <f>+S41+Y41+AA41+AC41+AE41+AG41+AI41+AK41+AM41+AO41</f>
        <v>37</v>
      </c>
      <c r="F41" s="77">
        <f>+T41+Z41+AB41+AD41+AF41+AH41+AJ41+AL41+AN41+AP41</f>
        <v>119</v>
      </c>
      <c r="G41" s="78"/>
      <c r="H41" s="79"/>
      <c r="I41" s="78"/>
      <c r="J41" s="79"/>
      <c r="K41" s="78"/>
      <c r="L41" s="79"/>
      <c r="M41" s="78"/>
      <c r="N41" s="79"/>
      <c r="O41" s="78"/>
      <c r="P41" s="79"/>
      <c r="Q41" s="78"/>
      <c r="R41" s="79"/>
      <c r="S41" s="21">
        <f>SUM(ENERO:DICIEMBRE!S41)</f>
        <v>0</v>
      </c>
      <c r="T41" s="21">
        <f>SUM(ENERO:DICIEMBRE!T41)</f>
        <v>0</v>
      </c>
      <c r="U41" s="78"/>
      <c r="V41" s="79"/>
      <c r="W41" s="78"/>
      <c r="X41" s="79"/>
      <c r="Y41" s="21">
        <f>SUM(ENERO:DICIEMBRE!Y41)</f>
        <v>0</v>
      </c>
      <c r="Z41" s="21">
        <f>SUM(ENERO:DICIEMBRE!Z41)</f>
        <v>0</v>
      </c>
      <c r="AA41" s="21">
        <f>SUM(ENERO:DICIEMBRE!AA41)</f>
        <v>0</v>
      </c>
      <c r="AB41" s="21">
        <f>SUM(ENERO:DICIEMBRE!AB41)</f>
        <v>0</v>
      </c>
      <c r="AC41" s="21">
        <f>SUM(ENERO:DICIEMBRE!AC41)</f>
        <v>0</v>
      </c>
      <c r="AD41" s="21">
        <f>SUM(ENERO:DICIEMBRE!AD41)</f>
        <v>1</v>
      </c>
      <c r="AE41" s="21">
        <f>SUM(ENERO:DICIEMBRE!AE41)</f>
        <v>5</v>
      </c>
      <c r="AF41" s="21">
        <f>SUM(ENERO:DICIEMBRE!AF41)</f>
        <v>16</v>
      </c>
      <c r="AG41" s="21">
        <f>SUM(ENERO:DICIEMBRE!AG41)</f>
        <v>8</v>
      </c>
      <c r="AH41" s="21">
        <f>SUM(ENERO:DICIEMBRE!AH41)</f>
        <v>24</v>
      </c>
      <c r="AI41" s="21">
        <f>SUM(ENERO:DICIEMBRE!AI41)</f>
        <v>13</v>
      </c>
      <c r="AJ41" s="21">
        <f>SUM(ENERO:DICIEMBRE!AJ41)</f>
        <v>38</v>
      </c>
      <c r="AK41" s="21">
        <f>SUM(ENERO:DICIEMBRE!AK41)</f>
        <v>3</v>
      </c>
      <c r="AL41" s="21">
        <f>SUM(ENERO:DICIEMBRE!AL41)</f>
        <v>11</v>
      </c>
      <c r="AM41" s="21">
        <f>SUM(ENERO:DICIEMBRE!AM41)</f>
        <v>3</v>
      </c>
      <c r="AN41" s="21">
        <f>SUM(ENERO:DICIEMBRE!AN41)</f>
        <v>23</v>
      </c>
      <c r="AO41" s="21">
        <f>SUM(ENERO:DICIEMBRE!AO41)</f>
        <v>5</v>
      </c>
      <c r="AP41" s="21">
        <f>SUM(ENERO:DICIEMBRE!AP41)</f>
        <v>6</v>
      </c>
      <c r="AQ41" s="21">
        <f>SUM(ENERO:DICIEMBRE!AQ41)</f>
        <v>0</v>
      </c>
      <c r="AR41" s="21">
        <f>SUM(ENERO:DICIEMBRE!AR41)</f>
        <v>0</v>
      </c>
      <c r="AS41" s="21">
        <f>SUM(ENERO:DICIEMBRE!AS41)</f>
        <v>0</v>
      </c>
      <c r="AT41" s="21">
        <f>SUM(ENERO:DICIEMBRE!AT41)</f>
        <v>0</v>
      </c>
      <c r="AU41" s="21">
        <f>SUM(ENERO:DICIEMBRE!AU41)</f>
        <v>0</v>
      </c>
      <c r="AV41" s="21">
        <f>SUM(ENERO:DICIEMBRE!AV41)</f>
        <v>0</v>
      </c>
      <c r="AW41" s="21">
        <f>SUM(ENERO:DICIEMBRE!AW41)</f>
        <v>0</v>
      </c>
      <c r="AX41" s="21">
        <f>SUM(ENERO:DICIEMBRE!AX41)</f>
        <v>0</v>
      </c>
      <c r="AY41" t="str">
        <f>CW41&amp;CX41&amp;CY41&amp;CZ41&amp;DA41&amp;DB41&amp;DC41&amp;DD41&amp;DE41</f>
        <v/>
      </c>
      <c r="CW41" s="25" t="str">
        <f t="shared" ref="CW41:CW42" si="41">IF(AND((Y41+Z41)&gt;0,AQ41="")," * No olvide digitar la variable 12 años. Si no tiene digite Cero.",IF(AQ41&gt;(Y41+Z41),"* Las Consultas de 12 años NO DEBEN ser mayor que el total de Consultas entre 10-14 años",""))</f>
        <v/>
      </c>
      <c r="CX41" s="25" t="str">
        <f>IF(AND(F41&gt;0,AR41="")," * No olvide digitar la variable Embarazadas. Digite cero si no tiene.","")</f>
        <v/>
      </c>
      <c r="CY41" s="25" t="str">
        <f>IF(AR41&gt;F41," * Las Embarazadas NO DEBEN ser mayor al total de mujeres. ","")</f>
        <v/>
      </c>
      <c r="CZ41" s="25" t="str">
        <f t="shared" ref="CZ41" si="42">IF(AND((AK41+AL41)&gt;0,AS41="")," * No olvide digitar la variable 60 años. Si no tiene digite Cero.",IF(AS41&gt;(AK41+AL41)," * Las consultas de 60 años NO DEBEN ser mayor que el Total de consultas del grupo 60-64 años",""))</f>
        <v/>
      </c>
      <c r="DA41" s="25" t="str">
        <f>IF(AND(D41&gt;0,AT41="")," * No olvide digitar la variable Usuarios con Discapacidad. Digite Cero si no tiene.",IF(AT41&gt;D41," * La variable Usuarios con Discapacidad No puede ser mayor al Total Ambos Sexos.",""))</f>
        <v/>
      </c>
      <c r="DB41" s="25" t="str">
        <f>IF(AND(D41&gt;0,AU41="")," * No olvide digitar la variable Niños, niñas, adolescentes y jóvenes población SENAME. Digite Cero si no tiene.",IF(AU41&gt;D41," * La variable Niños, niñas, adolescentes y jóvenes población SENAME No puede ser mayor al Total Ambos Sexos.",""))</f>
        <v/>
      </c>
      <c r="DC41" s="25" t="str">
        <f>IF(AND(D41&gt;0,AV41="")," * No olvide digitar la variable Niños, niñas, adolescentes y jóvenes Mejor Niñez. Digite Cero si no tiene.",IF(AV41&gt;D41," * La variable Niños, niñas, adolescentes y jóvenes Mejor Niñez No puede ser mayor al Total Ambos Sexos.",""))</f>
        <v/>
      </c>
      <c r="DD41" s="25" t="str">
        <f>IF(AND(D41&gt;0,AW41="")," * No olvide digitar la variable Migrantes. Digite Cero si no tiene.",IF(AW41&gt;D41," * La variable Migrantes No puede ser mayor al Total.",""))</f>
        <v/>
      </c>
      <c r="DE41" s="25" t="str">
        <f>IF(AND(D41&gt;0,AX41="")," * No olvide digitar la variable  Pacientes en control PSCV. Digite Cero si no tiene.",IF(AX41&gt;D41," * La variable  Pacientes en control PSCV No puede ser mayor al Total.",""))</f>
        <v/>
      </c>
      <c r="DG41" s="26">
        <f t="shared" ref="DG41:DG42" si="43">IF(AND((Y41+Z41)&gt;0,AQ41=""),1,IF(AQ41&gt;(Y41+Z41),1,0))</f>
        <v>0</v>
      </c>
      <c r="DH41" s="26">
        <f>IF(AND(F41&gt;0,AR41=""),1,0)</f>
        <v>0</v>
      </c>
      <c r="DI41" s="26">
        <f>IF(AR41&gt;F41,1,0)</f>
        <v>0</v>
      </c>
      <c r="DJ41" s="26">
        <f t="shared" ref="DJ41" si="44">IF(AND((AK41+AL41)&gt;0,AS41=""),1,IF(AS41&gt;(AK41+AL41),1,0))</f>
        <v>0</v>
      </c>
      <c r="DK41" s="26">
        <f>IF(AND(D41&gt;0,AT41=""),1,IF(AT41&gt;D41,1,0))</f>
        <v>0</v>
      </c>
      <c r="DL41" s="26">
        <f>IF(AND(D41&gt;0,AU41=""),1,IF(AU41&gt;D41,1,0))</f>
        <v>0</v>
      </c>
      <c r="DM41" s="26">
        <f>IF(AND(D41&gt;0,AV41=""),1,IF(AV41&gt;D41,1,0))</f>
        <v>0</v>
      </c>
      <c r="DN41" s="26">
        <f>IF(AND(D41&gt;0,AW41=""),1,IF(AW41&gt;D41,1,0))</f>
        <v>0</v>
      </c>
      <c r="DO41" s="26">
        <f>IF(AND(D41&gt;0,AX41=""),1,IF(AX41&gt;D41,1,0))</f>
        <v>0</v>
      </c>
    </row>
    <row r="42" spans="1:119" x14ac:dyDescent="0.25">
      <c r="A42" s="679" t="s">
        <v>67</v>
      </c>
      <c r="B42" s="680"/>
      <c r="C42" s="681"/>
      <c r="D42" s="82">
        <f>SUM(E42+F42)</f>
        <v>0</v>
      </c>
      <c r="E42" s="83">
        <f>+G42+I42+K42+M42+O42+Q42+S42+U42+W42+Y42+AA42</f>
        <v>0</v>
      </c>
      <c r="F42" s="84">
        <f>+H42+J42+L42+N42+P42+R42+T42+V42+X42+Z42+AB42</f>
        <v>0</v>
      </c>
      <c r="G42" s="21">
        <f>SUM(ENERO:DICIEMBRE!G42)</f>
        <v>0</v>
      </c>
      <c r="H42" s="21">
        <f>SUM(ENERO:DICIEMBRE!H42)</f>
        <v>0</v>
      </c>
      <c r="I42" s="21">
        <f>SUM(ENERO:DICIEMBRE!I42)</f>
        <v>0</v>
      </c>
      <c r="J42" s="21">
        <f>SUM(ENERO:DICIEMBRE!J42)</f>
        <v>0</v>
      </c>
      <c r="K42" s="21">
        <f>SUM(ENERO:DICIEMBRE!K42)</f>
        <v>0</v>
      </c>
      <c r="L42" s="21">
        <f>SUM(ENERO:DICIEMBRE!L42)</f>
        <v>0</v>
      </c>
      <c r="M42" s="21">
        <f>SUM(ENERO:DICIEMBRE!M42)</f>
        <v>0</v>
      </c>
      <c r="N42" s="21">
        <f>SUM(ENERO:DICIEMBRE!N42)</f>
        <v>0</v>
      </c>
      <c r="O42" s="21">
        <f>SUM(ENERO:DICIEMBRE!O42)</f>
        <v>0</v>
      </c>
      <c r="P42" s="21">
        <f>SUM(ENERO:DICIEMBRE!P42)</f>
        <v>0</v>
      </c>
      <c r="Q42" s="21">
        <f>SUM(ENERO:DICIEMBRE!Q42)</f>
        <v>0</v>
      </c>
      <c r="R42" s="21">
        <f>SUM(ENERO:DICIEMBRE!R42)</f>
        <v>0</v>
      </c>
      <c r="S42" s="21">
        <f>SUM(ENERO:DICIEMBRE!S42)</f>
        <v>0</v>
      </c>
      <c r="T42" s="21">
        <f>SUM(ENERO:DICIEMBRE!T42)</f>
        <v>0</v>
      </c>
      <c r="U42" s="21">
        <f>SUM(ENERO:DICIEMBRE!U42)</f>
        <v>0</v>
      </c>
      <c r="V42" s="21">
        <f>SUM(ENERO:DICIEMBRE!V42)</f>
        <v>0</v>
      </c>
      <c r="W42" s="21">
        <f>SUM(ENERO:DICIEMBRE!W42)</f>
        <v>0</v>
      </c>
      <c r="X42" s="21">
        <f>SUM(ENERO:DICIEMBRE!X42)</f>
        <v>0</v>
      </c>
      <c r="Y42" s="21">
        <f>SUM(ENERO:DICIEMBRE!Y42)</f>
        <v>0</v>
      </c>
      <c r="Z42" s="21">
        <f>SUM(ENERO:DICIEMBRE!Z42)</f>
        <v>0</v>
      </c>
      <c r="AA42" s="21">
        <f>SUM(ENERO:DICIEMBRE!AA42)</f>
        <v>0</v>
      </c>
      <c r="AB42" s="21">
        <f>SUM(ENERO:DICIEMBRE!AB42)</f>
        <v>0</v>
      </c>
      <c r="AC42" s="78"/>
      <c r="AD42" s="89"/>
      <c r="AE42" s="90"/>
      <c r="AF42" s="89"/>
      <c r="AG42" s="78"/>
      <c r="AH42" s="79"/>
      <c r="AI42" s="78"/>
      <c r="AJ42" s="79"/>
      <c r="AK42" s="90"/>
      <c r="AL42" s="91"/>
      <c r="AM42" s="78"/>
      <c r="AN42" s="89"/>
      <c r="AO42" s="90"/>
      <c r="AP42" s="92"/>
      <c r="AQ42" s="21">
        <f>SUM(ENERO:DICIEMBRE!AQ42)</f>
        <v>0</v>
      </c>
      <c r="AR42" s="21">
        <f>SUM(ENERO:DICIEMBRE!AR42)</f>
        <v>0</v>
      </c>
      <c r="AS42" s="79"/>
      <c r="AT42" s="21">
        <f>SUM(ENERO:DICIEMBRE!AT42)</f>
        <v>0</v>
      </c>
      <c r="AU42" s="21">
        <f>SUM(ENERO:DICIEMBRE!AU42)</f>
        <v>0</v>
      </c>
      <c r="AV42" s="21">
        <f>SUM(ENERO:DICIEMBRE!AV42)</f>
        <v>0</v>
      </c>
      <c r="AW42" s="21">
        <f>SUM(ENERO:DICIEMBRE!AW42)</f>
        <v>0</v>
      </c>
      <c r="AX42" s="21">
        <f>SUM(ENERO:DICIEMBRE!AX42)</f>
        <v>0</v>
      </c>
      <c r="AY42" t="str">
        <f t="shared" ref="AY42:AY63" si="45">CW42&amp;CX42&amp;CY42&amp;CZ42&amp;DA42&amp;DB42&amp;DC42&amp;DD42&amp;DE42</f>
        <v/>
      </c>
      <c r="CW42" s="25" t="str">
        <f t="shared" si="41"/>
        <v/>
      </c>
      <c r="CX42" s="25" t="str">
        <f t="shared" ref="CX42:CX45" si="46">IF(AND(F42&gt;0,AR42="")," * No olvide digitar la variable Embarazadas. Digite cero si no tiene.","")</f>
        <v/>
      </c>
      <c r="CY42" s="25" t="str">
        <f>IF(AR42&gt;F42," * Las Embarazadas NO DEBEN ser mayor al total de mujeres. ","")</f>
        <v/>
      </c>
      <c r="CZ42"/>
      <c r="DA42" s="25" t="str">
        <f t="shared" ref="DA42:DA45" si="47">IF(AND(D42&gt;0,AT42="")," * No olvide digitar la variable Usuarios con Discapacidad. Digite Cero si no tiene.",IF(AT42&gt;D42," * La variable Usuarios con Discapacidad No puede ser mayor al Total Ambos Sexos.",""))</f>
        <v/>
      </c>
      <c r="DB42" s="25" t="str">
        <f t="shared" ref="DB42:DB45" si="48">IF(AND(D42&gt;0,AU42="")," * No olvide digitar la variable Niños, niñas, adolescentes y jóvenes población SENAME. Digite Cero si no tiene.",IF(AU42&gt;D42," * La variable Niños, niñas, adolescentes y jóvenes población SENAME No puede ser mayor al Total Ambos Sexos.",""))</f>
        <v/>
      </c>
      <c r="DC42" s="25" t="str">
        <f t="shared" ref="DC42:DC45" si="49">IF(AND(D42&gt;0,AV42="")," * No olvide digitar la variable Niños, niñas, adolescentes y jóvenes Mejor Niñez. Digite Cero si no tiene.",IF(AV42&gt;D42," * La variable Niños, niñas, adolescentes y jóvenes Mejor Niñez No puede ser mayor al Total Ambos Sexos.",""))</f>
        <v/>
      </c>
      <c r="DD42" s="25" t="str">
        <f t="shared" ref="DD42:DD45" si="50">IF(AND(D42&gt;0,AW42="")," * No olvide digitar la variable Migrantes. Digite Cero si no tiene.",IF(AW42&gt;D42," * La variable Migrantes No puede ser mayor al Total.",""))</f>
        <v/>
      </c>
      <c r="DE42" s="25" t="str">
        <f t="shared" ref="DE42:DE63" si="51">IF(AND(D42&gt;0,AX42="")," * No olvide digitar la variable  Pacientes en control PSCV. Digite Cero si no tiene.",IF(AX42&gt;D42," * La variable  Pacientes en control PSCV No puede ser mayor al Total.",""))</f>
        <v/>
      </c>
      <c r="DG42" s="26">
        <f t="shared" si="43"/>
        <v>0</v>
      </c>
      <c r="DH42" s="26">
        <f t="shared" ref="DH42:DH45" si="52">IF(AND(F42&gt;0,AR42=""),1,0)</f>
        <v>0</v>
      </c>
      <c r="DI42" s="26">
        <f t="shared" ref="DI42:DI45" si="53">IF(AR42&gt;F42,1,0)</f>
        <v>0</v>
      </c>
      <c r="DJ42"/>
      <c r="DK42" s="26">
        <f t="shared" ref="DK42:DK45" si="54">IF(AND(D42&gt;0,AT42=""),1,IF(AT42&gt;D42,1,0))</f>
        <v>0</v>
      </c>
      <c r="DL42" s="26">
        <f t="shared" ref="DL42:DL45" si="55">IF(AND(D42&gt;0,AU42=""),1,IF(AU42&gt;D42,1,0))</f>
        <v>0</v>
      </c>
      <c r="DM42" s="26">
        <f t="shared" ref="DM42:DM45" si="56">IF(AND(D42&gt;0,AV42=""),1,IF(AV42&gt;D42,1,0))</f>
        <v>0</v>
      </c>
      <c r="DN42" s="26">
        <f t="shared" ref="DN42:DN45" si="57">IF(AND(D42&gt;0,AW42=""),1,IF(AW42&gt;D42,1,0))</f>
        <v>0</v>
      </c>
      <c r="DO42" s="26">
        <f t="shared" ref="DO42:DO45" si="58">IF(AND(D42&gt;0,AX42=""),1,IF(AX42&gt;D42,1,0))</f>
        <v>0</v>
      </c>
    </row>
    <row r="43" spans="1:119" x14ac:dyDescent="0.25">
      <c r="A43" s="679" t="s">
        <v>68</v>
      </c>
      <c r="B43" s="680"/>
      <c r="C43" s="681"/>
      <c r="D43" s="82">
        <f>SUM(E43+F43)</f>
        <v>0</v>
      </c>
      <c r="E43" s="83">
        <f>+G43+I43+K43+M43+O43+Q43+S43+U43+W43+Y43+AA43</f>
        <v>0</v>
      </c>
      <c r="F43" s="84">
        <f>+H43+J43+L43+N43+P43+R43+T43+V43+X43+Z43+AB43</f>
        <v>0</v>
      </c>
      <c r="G43" s="21">
        <f>SUM(ENERO:DICIEMBRE!G43)</f>
        <v>0</v>
      </c>
      <c r="H43" s="21">
        <f>SUM(ENERO:DICIEMBRE!H43)</f>
        <v>0</v>
      </c>
      <c r="I43" s="21">
        <f>SUM(ENERO:DICIEMBRE!I43)</f>
        <v>0</v>
      </c>
      <c r="J43" s="21">
        <f>SUM(ENERO:DICIEMBRE!J43)</f>
        <v>0</v>
      </c>
      <c r="K43" s="21">
        <f>SUM(ENERO:DICIEMBRE!K43)</f>
        <v>0</v>
      </c>
      <c r="L43" s="21">
        <f>SUM(ENERO:DICIEMBRE!L43)</f>
        <v>0</v>
      </c>
      <c r="M43" s="21">
        <f>SUM(ENERO:DICIEMBRE!M43)</f>
        <v>0</v>
      </c>
      <c r="N43" s="21">
        <f>SUM(ENERO:DICIEMBRE!N43)</f>
        <v>0</v>
      </c>
      <c r="O43" s="21">
        <f>SUM(ENERO:DICIEMBRE!O43)</f>
        <v>0</v>
      </c>
      <c r="P43" s="21">
        <f>SUM(ENERO:DICIEMBRE!P43)</f>
        <v>0</v>
      </c>
      <c r="Q43" s="21">
        <f>SUM(ENERO:DICIEMBRE!Q43)</f>
        <v>0</v>
      </c>
      <c r="R43" s="21">
        <f>SUM(ENERO:DICIEMBRE!R43)</f>
        <v>0</v>
      </c>
      <c r="S43" s="21">
        <f>SUM(ENERO:DICIEMBRE!S43)</f>
        <v>0</v>
      </c>
      <c r="T43" s="21">
        <f>SUM(ENERO:DICIEMBRE!T43)</f>
        <v>0</v>
      </c>
      <c r="U43" s="21">
        <f>SUM(ENERO:DICIEMBRE!U43)</f>
        <v>0</v>
      </c>
      <c r="V43" s="21">
        <f>SUM(ENERO:DICIEMBRE!V43)</f>
        <v>0</v>
      </c>
      <c r="W43" s="21">
        <f>SUM(ENERO:DICIEMBRE!W43)</f>
        <v>0</v>
      </c>
      <c r="X43" s="21">
        <f>SUM(ENERO:DICIEMBRE!X43)</f>
        <v>0</v>
      </c>
      <c r="Y43" s="21">
        <f>SUM(ENERO:DICIEMBRE!Y43)</f>
        <v>0</v>
      </c>
      <c r="Z43" s="21">
        <f>SUM(ENERO:DICIEMBRE!Z43)</f>
        <v>0</v>
      </c>
      <c r="AA43" s="21">
        <f>SUM(ENERO:DICIEMBRE!AA43)</f>
        <v>0</v>
      </c>
      <c r="AB43" s="21">
        <f>SUM(ENERO:DICIEMBRE!AB43)</f>
        <v>0</v>
      </c>
      <c r="AC43" s="78"/>
      <c r="AD43" s="89"/>
      <c r="AE43" s="90"/>
      <c r="AF43" s="89"/>
      <c r="AG43" s="78"/>
      <c r="AH43" s="79"/>
      <c r="AI43" s="78"/>
      <c r="AJ43" s="79"/>
      <c r="AK43" s="90"/>
      <c r="AL43" s="91"/>
      <c r="AM43" s="78"/>
      <c r="AN43" s="89"/>
      <c r="AO43" s="90"/>
      <c r="AP43" s="92"/>
      <c r="AQ43" s="94"/>
      <c r="AR43" s="21">
        <f>SUM(ENERO:DICIEMBRE!AR43)</f>
        <v>0</v>
      </c>
      <c r="AS43" s="79"/>
      <c r="AT43" s="21">
        <f>SUM(ENERO:DICIEMBRE!AT43)</f>
        <v>0</v>
      </c>
      <c r="AU43" s="21">
        <f>SUM(ENERO:DICIEMBRE!AU43)</f>
        <v>0</v>
      </c>
      <c r="AV43" s="21">
        <f>SUM(ENERO:DICIEMBRE!AV43)</f>
        <v>0</v>
      </c>
      <c r="AW43" s="21">
        <f>SUM(ENERO:DICIEMBRE!AW43)</f>
        <v>0</v>
      </c>
      <c r="AX43" s="21">
        <f>SUM(ENERO:DICIEMBRE!AX43)</f>
        <v>0</v>
      </c>
      <c r="AY43" t="str">
        <f t="shared" si="45"/>
        <v/>
      </c>
      <c r="CW43"/>
      <c r="CX43" s="25" t="str">
        <f t="shared" si="46"/>
        <v/>
      </c>
      <c r="CY43" s="25" t="str">
        <f t="shared" ref="CY43:CY44" si="59">IF(AR43&gt;F43," * Las Embarazadas NO DEBEN ser mayor al total de mujeres. ","")</f>
        <v/>
      </c>
      <c r="CZ43"/>
      <c r="DA43" s="25" t="str">
        <f t="shared" si="47"/>
        <v/>
      </c>
      <c r="DB43" s="25" t="str">
        <f t="shared" si="48"/>
        <v/>
      </c>
      <c r="DC43" s="25" t="str">
        <f t="shared" si="49"/>
        <v/>
      </c>
      <c r="DD43" s="25" t="str">
        <f t="shared" si="50"/>
        <v/>
      </c>
      <c r="DE43" s="25" t="str">
        <f t="shared" si="51"/>
        <v/>
      </c>
      <c r="DG43"/>
      <c r="DH43" s="26">
        <f t="shared" si="52"/>
        <v>0</v>
      </c>
      <c r="DI43" s="26">
        <f t="shared" si="53"/>
        <v>0</v>
      </c>
      <c r="DJ43"/>
      <c r="DK43" s="26">
        <f t="shared" si="54"/>
        <v>0</v>
      </c>
      <c r="DL43" s="26">
        <f t="shared" si="55"/>
        <v>0</v>
      </c>
      <c r="DM43" s="26">
        <f t="shared" si="56"/>
        <v>0</v>
      </c>
      <c r="DN43" s="26">
        <f t="shared" si="57"/>
        <v>0</v>
      </c>
      <c r="DO43" s="26">
        <f t="shared" si="58"/>
        <v>0</v>
      </c>
    </row>
    <row r="44" spans="1:119" x14ac:dyDescent="0.25">
      <c r="A44" s="679" t="s">
        <v>69</v>
      </c>
      <c r="B44" s="680"/>
      <c r="C44" s="681"/>
      <c r="D44" s="95">
        <f>SUM(E44+F44)</f>
        <v>0</v>
      </c>
      <c r="E44" s="96">
        <f>+S44+U44+W44+Y44+AA44+AC44+AE44+AG44+AI44+AK44+AM44+AO44</f>
        <v>0</v>
      </c>
      <c r="F44" s="97">
        <f>+T44+V44+X44+Z44+AB44+AD44+AF44+AH44+AJ44+AL44+AN44+AP44</f>
        <v>0</v>
      </c>
      <c r="G44" s="78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9"/>
      <c r="S44" s="21">
        <f>SUM(ENERO:DICIEMBRE!S44)</f>
        <v>0</v>
      </c>
      <c r="T44" s="21">
        <f>SUM(ENERO:DICIEMBRE!T44)</f>
        <v>0</v>
      </c>
      <c r="U44" s="21">
        <f>SUM(ENERO:DICIEMBRE!U44)</f>
        <v>0</v>
      </c>
      <c r="V44" s="21">
        <f>SUM(ENERO:DICIEMBRE!V44)</f>
        <v>0</v>
      </c>
      <c r="W44" s="21">
        <f>SUM(ENERO:DICIEMBRE!W44)</f>
        <v>0</v>
      </c>
      <c r="X44" s="21">
        <f>SUM(ENERO:DICIEMBRE!X44)</f>
        <v>0</v>
      </c>
      <c r="Y44" s="21">
        <f>SUM(ENERO:DICIEMBRE!Y44)</f>
        <v>0</v>
      </c>
      <c r="Z44" s="21">
        <f>SUM(ENERO:DICIEMBRE!Z44)</f>
        <v>0</v>
      </c>
      <c r="AA44" s="21">
        <f>SUM(ENERO:DICIEMBRE!AA44)</f>
        <v>0</v>
      </c>
      <c r="AB44" s="21">
        <f>SUM(ENERO:DICIEMBRE!AB44)</f>
        <v>0</v>
      </c>
      <c r="AC44" s="21">
        <f>SUM(ENERO:DICIEMBRE!AC44)</f>
        <v>0</v>
      </c>
      <c r="AD44" s="21">
        <f>SUM(ENERO:DICIEMBRE!AD44)</f>
        <v>0</v>
      </c>
      <c r="AE44" s="21">
        <f>SUM(ENERO:DICIEMBRE!AE44)</f>
        <v>0</v>
      </c>
      <c r="AF44" s="21">
        <f>SUM(ENERO:DICIEMBRE!AF44)</f>
        <v>0</v>
      </c>
      <c r="AG44" s="21">
        <f>SUM(ENERO:DICIEMBRE!AG44)</f>
        <v>0</v>
      </c>
      <c r="AH44" s="21">
        <f>SUM(ENERO:DICIEMBRE!AH44)</f>
        <v>0</v>
      </c>
      <c r="AI44" s="21">
        <f>SUM(ENERO:DICIEMBRE!AI44)</f>
        <v>0</v>
      </c>
      <c r="AJ44" s="21">
        <f>SUM(ENERO:DICIEMBRE!AJ44)</f>
        <v>0</v>
      </c>
      <c r="AK44" s="21">
        <f>SUM(ENERO:DICIEMBRE!AK44)</f>
        <v>0</v>
      </c>
      <c r="AL44" s="21">
        <f>SUM(ENERO:DICIEMBRE!AL44)</f>
        <v>0</v>
      </c>
      <c r="AM44" s="21">
        <f>SUM(ENERO:DICIEMBRE!AM44)</f>
        <v>0</v>
      </c>
      <c r="AN44" s="21">
        <f>SUM(ENERO:DICIEMBRE!AN44)</f>
        <v>0</v>
      </c>
      <c r="AO44" s="21">
        <f>SUM(ENERO:DICIEMBRE!AO44)</f>
        <v>0</v>
      </c>
      <c r="AP44" s="21">
        <f>SUM(ENERO:DICIEMBRE!AP44)</f>
        <v>0</v>
      </c>
      <c r="AQ44" s="21">
        <f>SUM(ENERO:DICIEMBRE!AQ44)</f>
        <v>0</v>
      </c>
      <c r="AR44" s="21">
        <f>SUM(ENERO:DICIEMBRE!AR44)</f>
        <v>0</v>
      </c>
      <c r="AS44" s="21">
        <f>SUM(ENERO:DICIEMBRE!AS44)</f>
        <v>0</v>
      </c>
      <c r="AT44" s="21">
        <f>SUM(ENERO:DICIEMBRE!AT44)</f>
        <v>0</v>
      </c>
      <c r="AU44" s="21">
        <f>SUM(ENERO:DICIEMBRE!AU44)</f>
        <v>0</v>
      </c>
      <c r="AV44" s="21">
        <f>SUM(ENERO:DICIEMBRE!AV44)</f>
        <v>0</v>
      </c>
      <c r="AW44" s="21">
        <f>SUM(ENERO:DICIEMBRE!AW44)</f>
        <v>0</v>
      </c>
      <c r="AX44" s="21">
        <f>SUM(ENERO:DICIEMBRE!AX44)</f>
        <v>0</v>
      </c>
      <c r="AY44" t="str">
        <f t="shared" si="45"/>
        <v/>
      </c>
      <c r="CW44" s="25" t="str">
        <f t="shared" ref="CW44:CW45" si="60">IF(AND((Y44+Z44)&gt;0,AQ44="")," * No olvide digitar la variable 12 años. Si no tiene digite Cero.",IF(AQ44&gt;(Y44+Z44),"* Las Consultas de 12 años NO DEBEN ser mayor que el total de Consultas entre 10-14 años",""))</f>
        <v/>
      </c>
      <c r="CX44" s="25" t="str">
        <f t="shared" si="46"/>
        <v/>
      </c>
      <c r="CY44" s="25" t="str">
        <f t="shared" si="59"/>
        <v/>
      </c>
      <c r="CZ44" s="25" t="str">
        <f t="shared" ref="CZ44" si="61">IF(AND((AK44+AL44)&gt;0,AS44="")," * No olvide digitar la variable 60 años. Si no tiene digite Cero.",IF(AS44&gt;(AK44+AL44)," * Las consultas de 60 años NO DEBEN ser mayor que el Total de consultas del grupo 60-64 años",""))</f>
        <v/>
      </c>
      <c r="DA44" s="25" t="str">
        <f t="shared" si="47"/>
        <v/>
      </c>
      <c r="DB44" s="25" t="str">
        <f t="shared" si="48"/>
        <v/>
      </c>
      <c r="DC44" s="25" t="str">
        <f t="shared" si="49"/>
        <v/>
      </c>
      <c r="DD44" s="25" t="str">
        <f t="shared" si="50"/>
        <v/>
      </c>
      <c r="DE44" s="25" t="str">
        <f t="shared" si="51"/>
        <v/>
      </c>
      <c r="DG44" s="26">
        <f t="shared" ref="DG44:DG45" si="62">IF(AND((Y44+Z44)&gt;0,AQ44=""),1,IF(AQ44&gt;(Y44+Z44),1,0))</f>
        <v>0</v>
      </c>
      <c r="DH44" s="26">
        <f t="shared" si="52"/>
        <v>0</v>
      </c>
      <c r="DI44" s="26">
        <f t="shared" si="53"/>
        <v>0</v>
      </c>
      <c r="DJ44" s="26">
        <f t="shared" ref="DJ44" si="63">IF(AND((AK44+AL44)&gt;0,AS44=""),1,IF(AS44&gt;(AK44+AL44),1,0))</f>
        <v>0</v>
      </c>
      <c r="DK44" s="26">
        <f t="shared" si="54"/>
        <v>0</v>
      </c>
      <c r="DL44" s="26">
        <f t="shared" si="55"/>
        <v>0</v>
      </c>
      <c r="DM44" s="26">
        <f t="shared" si="56"/>
        <v>0</v>
      </c>
      <c r="DN44" s="26">
        <f t="shared" si="57"/>
        <v>0</v>
      </c>
      <c r="DO44" s="26">
        <f t="shared" si="58"/>
        <v>0</v>
      </c>
    </row>
    <row r="45" spans="1:119" x14ac:dyDescent="0.25">
      <c r="A45" s="679" t="s">
        <v>70</v>
      </c>
      <c r="B45" s="680"/>
      <c r="C45" s="681"/>
      <c r="D45" s="98">
        <f>SUM(E45+F45)</f>
        <v>153</v>
      </c>
      <c r="E45" s="99">
        <f>S45+U45+W45+Y45+AA45+AC45+AE45+AG45+AI45+AK45+AM45+AO45</f>
        <v>30</v>
      </c>
      <c r="F45" s="100">
        <f>T45+V45+X45+Z45+AB45+AD45+AF45+AH45+AJ45+AL45+AN45+AP45</f>
        <v>123</v>
      </c>
      <c r="G45" s="101"/>
      <c r="H45" s="102"/>
      <c r="I45" s="101"/>
      <c r="J45" s="102"/>
      <c r="K45" s="101"/>
      <c r="L45" s="102"/>
      <c r="M45" s="101"/>
      <c r="N45" s="102"/>
      <c r="O45" s="101"/>
      <c r="P45" s="102"/>
      <c r="Q45" s="101"/>
      <c r="R45" s="102"/>
      <c r="S45" s="21">
        <f>SUM(ENERO:DICIEMBRE!S45)</f>
        <v>0</v>
      </c>
      <c r="T45" s="21">
        <f>SUM(ENERO:DICIEMBRE!T45)</f>
        <v>0</v>
      </c>
      <c r="U45" s="21">
        <f>SUM(ENERO:DICIEMBRE!U45)</f>
        <v>0</v>
      </c>
      <c r="V45" s="21">
        <f>SUM(ENERO:DICIEMBRE!V45)</f>
        <v>0</v>
      </c>
      <c r="W45" s="21">
        <f>SUM(ENERO:DICIEMBRE!W45)</f>
        <v>0</v>
      </c>
      <c r="X45" s="21">
        <f>SUM(ENERO:DICIEMBRE!X45)</f>
        <v>0</v>
      </c>
      <c r="Y45" s="21">
        <f>SUM(ENERO:DICIEMBRE!Y45)</f>
        <v>0</v>
      </c>
      <c r="Z45" s="21">
        <f>SUM(ENERO:DICIEMBRE!Z45)</f>
        <v>0</v>
      </c>
      <c r="AA45" s="21">
        <f>SUM(ENERO:DICIEMBRE!AA45)</f>
        <v>0</v>
      </c>
      <c r="AB45" s="21">
        <f>SUM(ENERO:DICIEMBRE!AB45)</f>
        <v>0</v>
      </c>
      <c r="AC45" s="21">
        <f>SUM(ENERO:DICIEMBRE!AC45)</f>
        <v>0</v>
      </c>
      <c r="AD45" s="21">
        <f>SUM(ENERO:DICIEMBRE!AD45)</f>
        <v>2</v>
      </c>
      <c r="AE45" s="21">
        <f>SUM(ENERO:DICIEMBRE!AE45)</f>
        <v>7</v>
      </c>
      <c r="AF45" s="21">
        <f>SUM(ENERO:DICIEMBRE!AF45)</f>
        <v>12</v>
      </c>
      <c r="AG45" s="21">
        <f>SUM(ENERO:DICIEMBRE!AG45)</f>
        <v>7</v>
      </c>
      <c r="AH45" s="21">
        <f>SUM(ENERO:DICIEMBRE!AH45)</f>
        <v>36</v>
      </c>
      <c r="AI45" s="21">
        <f>SUM(ENERO:DICIEMBRE!AI45)</f>
        <v>6</v>
      </c>
      <c r="AJ45" s="21">
        <f>SUM(ENERO:DICIEMBRE!AJ45)</f>
        <v>32</v>
      </c>
      <c r="AK45" s="21">
        <f>SUM(ENERO:DICIEMBRE!AK45)</f>
        <v>5</v>
      </c>
      <c r="AL45" s="21">
        <f>SUM(ENERO:DICIEMBRE!AL45)</f>
        <v>11</v>
      </c>
      <c r="AM45" s="21">
        <f>SUM(ENERO:DICIEMBRE!AM45)</f>
        <v>1</v>
      </c>
      <c r="AN45" s="21">
        <f>SUM(ENERO:DICIEMBRE!AN45)</f>
        <v>24</v>
      </c>
      <c r="AO45" s="21">
        <f>SUM(ENERO:DICIEMBRE!AO45)</f>
        <v>4</v>
      </c>
      <c r="AP45" s="21">
        <f>SUM(ENERO:DICIEMBRE!AP45)</f>
        <v>6</v>
      </c>
      <c r="AQ45" s="21">
        <f>SUM(ENERO:DICIEMBRE!AQ45)</f>
        <v>0</v>
      </c>
      <c r="AR45" s="21">
        <f>SUM(ENERO:DICIEMBRE!AR45)</f>
        <v>0</v>
      </c>
      <c r="AS45" s="106"/>
      <c r="AT45" s="21">
        <f>SUM(ENERO:DICIEMBRE!AT45)</f>
        <v>0</v>
      </c>
      <c r="AU45" s="21">
        <f>SUM(ENERO:DICIEMBRE!AU45)</f>
        <v>0</v>
      </c>
      <c r="AV45" s="21">
        <f>SUM(ENERO:DICIEMBRE!AV45)</f>
        <v>0</v>
      </c>
      <c r="AW45" s="21">
        <f>SUM(ENERO:DICIEMBRE!AW45)</f>
        <v>0</v>
      </c>
      <c r="AX45" s="21">
        <f>SUM(ENERO:DICIEMBRE!AX45)</f>
        <v>0</v>
      </c>
      <c r="AY45" t="str">
        <f t="shared" si="45"/>
        <v/>
      </c>
      <c r="CW45" s="25" t="str">
        <f t="shared" si="60"/>
        <v/>
      </c>
      <c r="CX45" s="25" t="str">
        <f t="shared" si="46"/>
        <v/>
      </c>
      <c r="CY45" s="25" t="str">
        <f>IF(AR45&gt;F45," * Las Embarazadas NO DEBEN ser mayor al total de mujeres. ","")</f>
        <v/>
      </c>
      <c r="CZ45"/>
      <c r="DA45" s="25" t="str">
        <f t="shared" si="47"/>
        <v/>
      </c>
      <c r="DB45" s="25" t="str">
        <f t="shared" si="48"/>
        <v/>
      </c>
      <c r="DC45" s="25" t="str">
        <f t="shared" si="49"/>
        <v/>
      </c>
      <c r="DD45" s="25" t="str">
        <f t="shared" si="50"/>
        <v/>
      </c>
      <c r="DE45" s="25" t="str">
        <f t="shared" si="51"/>
        <v/>
      </c>
      <c r="DG45" s="26">
        <f t="shared" si="62"/>
        <v>0</v>
      </c>
      <c r="DH45" s="26">
        <f t="shared" si="52"/>
        <v>0</v>
      </c>
      <c r="DI45" s="26">
        <f t="shared" si="53"/>
        <v>0</v>
      </c>
      <c r="DJ45"/>
      <c r="DK45" s="26">
        <f t="shared" si="54"/>
        <v>0</v>
      </c>
      <c r="DL45" s="26">
        <f t="shared" si="55"/>
        <v>0</v>
      </c>
      <c r="DM45" s="26">
        <f t="shared" si="56"/>
        <v>0</v>
      </c>
      <c r="DN45" s="26">
        <f t="shared" si="57"/>
        <v>0</v>
      </c>
      <c r="DO45" s="26">
        <f t="shared" si="58"/>
        <v>0</v>
      </c>
    </row>
    <row r="46" spans="1:119" x14ac:dyDescent="0.25">
      <c r="A46" s="642" t="s">
        <v>71</v>
      </c>
      <c r="B46" s="643"/>
      <c r="C46" s="654"/>
      <c r="D46" s="107">
        <f t="shared" ref="D46:D59" si="64">SUM(E46+F46)</f>
        <v>153</v>
      </c>
      <c r="E46" s="108">
        <f>S46+U46+W46+Y46+AA46+AC46+AE46+AG46+AI46+AK46+AM46+AO46</f>
        <v>30</v>
      </c>
      <c r="F46" s="109">
        <f>T46+V46+X46+Z46+AB46+AD46+AF46+AH46+AJ46+AL46+AN46+AP46</f>
        <v>123</v>
      </c>
      <c r="G46" s="706"/>
      <c r="H46" s="707"/>
      <c r="I46" s="707"/>
      <c r="J46" s="707"/>
      <c r="K46" s="707"/>
      <c r="L46" s="707"/>
      <c r="M46" s="707"/>
      <c r="N46" s="707"/>
      <c r="O46" s="707"/>
      <c r="P46" s="707"/>
      <c r="Q46" s="707"/>
      <c r="R46" s="708"/>
      <c r="S46" s="107">
        <f t="shared" ref="S46:AB46" si="65">SUM(S44:S45)</f>
        <v>0</v>
      </c>
      <c r="T46" s="109">
        <f t="shared" si="65"/>
        <v>0</v>
      </c>
      <c r="U46" s="107">
        <f t="shared" si="65"/>
        <v>0</v>
      </c>
      <c r="V46" s="109">
        <f t="shared" si="65"/>
        <v>0</v>
      </c>
      <c r="W46" s="110">
        <f t="shared" si="65"/>
        <v>0</v>
      </c>
      <c r="X46" s="110">
        <f t="shared" si="65"/>
        <v>0</v>
      </c>
      <c r="Y46" s="107">
        <f t="shared" si="65"/>
        <v>0</v>
      </c>
      <c r="Z46" s="110">
        <f t="shared" si="65"/>
        <v>0</v>
      </c>
      <c r="AA46" s="107">
        <f t="shared" si="65"/>
        <v>0</v>
      </c>
      <c r="AB46" s="110">
        <f t="shared" si="65"/>
        <v>0</v>
      </c>
      <c r="AC46" s="107">
        <f>SUM(AC44:AC45)</f>
        <v>0</v>
      </c>
      <c r="AD46" s="109">
        <f>SUM(AD44:AD45)</f>
        <v>2</v>
      </c>
      <c r="AE46" s="110">
        <f>SUM(AE44:AE45)</f>
        <v>7</v>
      </c>
      <c r="AF46" s="110">
        <f t="shared" ref="AF46:AN46" si="66">SUM(AF44:AF45)</f>
        <v>12</v>
      </c>
      <c r="AG46" s="107">
        <f t="shared" si="66"/>
        <v>7</v>
      </c>
      <c r="AH46" s="110">
        <f t="shared" si="66"/>
        <v>36</v>
      </c>
      <c r="AI46" s="107">
        <f t="shared" si="66"/>
        <v>6</v>
      </c>
      <c r="AJ46" s="110">
        <f t="shared" si="66"/>
        <v>32</v>
      </c>
      <c r="AK46" s="107">
        <f t="shared" si="66"/>
        <v>5</v>
      </c>
      <c r="AL46" s="110">
        <f t="shared" si="66"/>
        <v>11</v>
      </c>
      <c r="AM46" s="107">
        <f t="shared" si="66"/>
        <v>1</v>
      </c>
      <c r="AN46" s="109">
        <f t="shared" si="66"/>
        <v>24</v>
      </c>
      <c r="AO46" s="110">
        <f>SUM(AO44:AO45)</f>
        <v>4</v>
      </c>
      <c r="AP46" s="111">
        <f>SUM(AP44:AP45)</f>
        <v>6</v>
      </c>
      <c r="AQ46" s="110">
        <f>SUM(AQ44:AQ45)</f>
        <v>0</v>
      </c>
      <c r="AR46" s="112">
        <f>SUM(AR44:AR45)</f>
        <v>0</v>
      </c>
      <c r="AS46" s="109">
        <f>SUM(AS44)</f>
        <v>0</v>
      </c>
      <c r="AT46" s="109">
        <f>SUM(AT44:AT45)</f>
        <v>0</v>
      </c>
      <c r="AU46" s="109">
        <f>SUM(AU44:AU45)</f>
        <v>0</v>
      </c>
      <c r="AV46" s="109">
        <f>SUM(AV44:AV45)</f>
        <v>0</v>
      </c>
      <c r="AW46" s="109">
        <f>SUM(AW44:AW45)</f>
        <v>0</v>
      </c>
      <c r="AX46" s="112">
        <f>SUM(AX44:AX45)</f>
        <v>0</v>
      </c>
      <c r="CW46"/>
      <c r="CX46"/>
      <c r="CY46"/>
      <c r="CZ46"/>
      <c r="DA46"/>
      <c r="DB46"/>
      <c r="DC46"/>
      <c r="DD46"/>
      <c r="DE46"/>
      <c r="DG46"/>
      <c r="DH46"/>
      <c r="DI46"/>
      <c r="DJ46"/>
      <c r="DK46"/>
      <c r="DL46"/>
      <c r="DM46"/>
    </row>
    <row r="47" spans="1:119" x14ac:dyDescent="0.25">
      <c r="A47" s="703" t="s">
        <v>72</v>
      </c>
      <c r="B47" s="704"/>
      <c r="C47" s="705"/>
      <c r="D47" s="107">
        <f t="shared" si="64"/>
        <v>0</v>
      </c>
      <c r="E47" s="108">
        <f>+G47+I47+K47+M47+O47+Q47+S47+U47+W47+Y47+AA47+AC47+AE47+AG47+AI47+AK47+AM47+AO47</f>
        <v>0</v>
      </c>
      <c r="F47" s="109">
        <f>+H47+J47+L47+N47+P47+R47+T47+V47+X47+Z47+AB47+AD47+AF47+AH47+AJ47+AL47+AN47+AP47</f>
        <v>0</v>
      </c>
      <c r="G47" s="21">
        <f>SUM(ENERO:DICIEMBRE!G47)</f>
        <v>0</v>
      </c>
      <c r="H47" s="21">
        <f>SUM(ENERO:DICIEMBRE!H47)</f>
        <v>0</v>
      </c>
      <c r="I47" s="21">
        <f>SUM(ENERO:DICIEMBRE!I47)</f>
        <v>0</v>
      </c>
      <c r="J47" s="21">
        <f>SUM(ENERO:DICIEMBRE!J47)</f>
        <v>0</v>
      </c>
      <c r="K47" s="21">
        <f>SUM(ENERO:DICIEMBRE!K47)</f>
        <v>0</v>
      </c>
      <c r="L47" s="21">
        <f>SUM(ENERO:DICIEMBRE!L47)</f>
        <v>0</v>
      </c>
      <c r="M47" s="21">
        <f>SUM(ENERO:DICIEMBRE!M47)</f>
        <v>0</v>
      </c>
      <c r="N47" s="21">
        <f>SUM(ENERO:DICIEMBRE!N47)</f>
        <v>0</v>
      </c>
      <c r="O47" s="21">
        <f>SUM(ENERO:DICIEMBRE!O47)</f>
        <v>0</v>
      </c>
      <c r="P47" s="21">
        <f>SUM(ENERO:DICIEMBRE!P47)</f>
        <v>0</v>
      </c>
      <c r="Q47" s="21">
        <f>SUM(ENERO:DICIEMBRE!Q47)</f>
        <v>0</v>
      </c>
      <c r="R47" s="21">
        <f>SUM(ENERO:DICIEMBRE!R47)</f>
        <v>0</v>
      </c>
      <c r="S47" s="21">
        <f>SUM(ENERO:DICIEMBRE!S47)</f>
        <v>0</v>
      </c>
      <c r="T47" s="21">
        <f>SUM(ENERO:DICIEMBRE!T47)</f>
        <v>0</v>
      </c>
      <c r="U47" s="21">
        <f>SUM(ENERO:DICIEMBRE!U47)</f>
        <v>0</v>
      </c>
      <c r="V47" s="21">
        <f>SUM(ENERO:DICIEMBRE!V47)</f>
        <v>0</v>
      </c>
      <c r="W47" s="21">
        <f>SUM(ENERO:DICIEMBRE!W47)</f>
        <v>0</v>
      </c>
      <c r="X47" s="21">
        <f>SUM(ENERO:DICIEMBRE!X47)</f>
        <v>0</v>
      </c>
      <c r="Y47" s="21">
        <f>SUM(ENERO:DICIEMBRE!Y47)</f>
        <v>0</v>
      </c>
      <c r="Z47" s="21">
        <f>SUM(ENERO:DICIEMBRE!Z47)</f>
        <v>0</v>
      </c>
      <c r="AA47" s="21">
        <f>SUM(ENERO:DICIEMBRE!AA47)</f>
        <v>0</v>
      </c>
      <c r="AB47" s="21">
        <f>SUM(ENERO:DICIEMBRE!AB47)</f>
        <v>0</v>
      </c>
      <c r="AC47" s="21">
        <f>SUM(ENERO:DICIEMBRE!AC47)</f>
        <v>0</v>
      </c>
      <c r="AD47" s="21">
        <f>SUM(ENERO:DICIEMBRE!AD47)</f>
        <v>0</v>
      </c>
      <c r="AE47" s="21">
        <f>SUM(ENERO:DICIEMBRE!AE47)</f>
        <v>0</v>
      </c>
      <c r="AF47" s="21">
        <f>SUM(ENERO:DICIEMBRE!AF47)</f>
        <v>0</v>
      </c>
      <c r="AG47" s="21">
        <f>SUM(ENERO:DICIEMBRE!AG47)</f>
        <v>0</v>
      </c>
      <c r="AH47" s="21">
        <f>SUM(ENERO:DICIEMBRE!AH47)</f>
        <v>0</v>
      </c>
      <c r="AI47" s="21">
        <f>SUM(ENERO:DICIEMBRE!AI47)</f>
        <v>0</v>
      </c>
      <c r="AJ47" s="21">
        <f>SUM(ENERO:DICIEMBRE!AJ47)</f>
        <v>0</v>
      </c>
      <c r="AK47" s="21">
        <f>SUM(ENERO:DICIEMBRE!AK47)</f>
        <v>0</v>
      </c>
      <c r="AL47" s="21">
        <f>SUM(ENERO:DICIEMBRE!AL47)</f>
        <v>0</v>
      </c>
      <c r="AM47" s="21">
        <f>SUM(ENERO:DICIEMBRE!AM47)</f>
        <v>0</v>
      </c>
      <c r="AN47" s="21">
        <f>SUM(ENERO:DICIEMBRE!AN47)</f>
        <v>0</v>
      </c>
      <c r="AO47" s="21">
        <f>SUM(ENERO:DICIEMBRE!AO47)</f>
        <v>0</v>
      </c>
      <c r="AP47" s="21">
        <f>SUM(ENERO:DICIEMBRE!AP47)</f>
        <v>0</v>
      </c>
      <c r="AQ47" s="21">
        <f>SUM(ENERO:DICIEMBRE!AQ47)</f>
        <v>0</v>
      </c>
      <c r="AR47" s="21">
        <f>SUM(ENERO:DICIEMBRE!AR47)</f>
        <v>0</v>
      </c>
      <c r="AS47" s="21">
        <f>SUM(ENERO:DICIEMBRE!AS47)</f>
        <v>0</v>
      </c>
      <c r="AT47" s="21">
        <f>SUM(ENERO:DICIEMBRE!AT47)</f>
        <v>0</v>
      </c>
      <c r="AU47" s="21">
        <f>SUM(ENERO:DICIEMBRE!AU47)</f>
        <v>0</v>
      </c>
      <c r="AV47" s="21">
        <f>SUM(ENERO:DICIEMBRE!AV47)</f>
        <v>0</v>
      </c>
      <c r="AW47" s="21">
        <f>SUM(ENERO:DICIEMBRE!AW47)</f>
        <v>0</v>
      </c>
      <c r="AX47" s="21">
        <f>SUM(ENERO:DICIEMBRE!AX47)</f>
        <v>0</v>
      </c>
      <c r="AY47" t="str">
        <f t="shared" si="45"/>
        <v/>
      </c>
      <c r="CW47" s="25" t="str">
        <f t="shared" ref="CW47:CW53" si="67">IF(AND((Y47+Z47)&gt;0,AQ47="")," * No olvide digitar la variable 12 años. Si no tiene digite Cero.",IF(AQ47&gt;(Y47+Z47),"* Las Consultas de 12 años NO DEBEN ser mayor que el total de Consultas entre 10-14 años",""))</f>
        <v/>
      </c>
      <c r="CX47" s="25" t="str">
        <f t="shared" ref="CX47:CX53" si="68">IF(AND(F47&gt;0,AR47="")," * No olvide digitar la variable Embarazadas. Digite cero si no tiene.","")</f>
        <v/>
      </c>
      <c r="CY47" s="25" t="str">
        <f t="shared" ref="CY47:CY53" si="69">IF(AR47&gt;F47," * Las Embarazadas NO DEBEN ser mayor al total de mujeres. ","")</f>
        <v/>
      </c>
      <c r="CZ47" s="25" t="str">
        <f t="shared" ref="CZ47:CZ53" si="70">IF(AND((AK47+AL47)&gt;0,AS47="")," * No olvide digitar la variable 60 años. Si no tiene digite Cero.",IF(AS47&gt;(AK47+AL47)," * Las consultas de 60 años NO DEBEN ser mayor que el Total de consultas del grupo 60-64 años",""))</f>
        <v/>
      </c>
      <c r="DA47" s="25" t="str">
        <f t="shared" ref="DA47:DA53" si="71">IF(AND(D47&gt;0,AT47="")," * No olvide digitar la variable Usuarios con Discapacidad. Digite Cero si no tiene.",IF(AT47&gt;D47," * La variable Usuarios con Discapacidad No puede ser mayor al Total Ambos Sexos.",""))</f>
        <v/>
      </c>
      <c r="DB47" s="25" t="str">
        <f t="shared" ref="DB47:DB53" si="72">IF(AND(D47&gt;0,AU47="")," * No olvide digitar la variable Niños, niñas, adolescentes y jóvenes población SENAME. Digite Cero si no tiene.",IF(AU47&gt;D47," * La variable Niños, niñas, adolescentes y jóvenes población SENAME No puede ser mayor al Total Ambos Sexos.",""))</f>
        <v/>
      </c>
      <c r="DC47" s="25" t="str">
        <f t="shared" ref="DC47:DC53" si="73">IF(AND(D47&gt;0,AV47="")," * No olvide digitar la variable Niños, niñas, adolescentes y jóvenes Mejor Niñez. Digite Cero si no tiene.",IF(AV47&gt;D47," * La variable Niños, niñas, adolescentes y jóvenes Mejor Niñez No puede ser mayor al Total Ambos Sexos.",""))</f>
        <v/>
      </c>
      <c r="DD47" s="25" t="str">
        <f t="shared" ref="DD47:DD53" si="74">IF(AND(D47&gt;0,AW47="")," * No olvide digitar la variable Migrantes. Digite Cero si no tiene.",IF(AW47&gt;D47," * La variable Migrantes No puede ser mayor al Total.",""))</f>
        <v/>
      </c>
      <c r="DE47" s="25" t="str">
        <f t="shared" si="51"/>
        <v/>
      </c>
      <c r="DG47" s="26">
        <f t="shared" ref="DG47:DG53" si="75">IF(AND((Y47+Z47)&gt;0,AQ47=""),1,IF(AQ47&gt;(Y47+Z47),1,0))</f>
        <v>0</v>
      </c>
      <c r="DH47" s="26">
        <f t="shared" ref="DH47:DH53" si="76">IF(AND(F47&gt;0,AR47=""),1,0)</f>
        <v>0</v>
      </c>
      <c r="DI47" s="26">
        <f t="shared" ref="DI47:DI53" si="77">IF(AR47&gt;F47,1,0)</f>
        <v>0</v>
      </c>
      <c r="DJ47" s="26">
        <f t="shared" ref="DJ47:DJ53" si="78">IF(AND((AK47+AL47)&gt;0,AS47=""),1,IF(AS47&gt;(AK47+AL47),1,0))</f>
        <v>0</v>
      </c>
      <c r="DK47" s="26">
        <f t="shared" ref="DK47:DK53" si="79">IF(AND(D47&gt;0,AT47=""),1,IF(AT47&gt;D47,1,0))</f>
        <v>0</v>
      </c>
      <c r="DL47" s="26">
        <f t="shared" ref="DL47:DL53" si="80">IF(AND(D47&gt;0,AU47=""),1,IF(AU47&gt;D47,1,0))</f>
        <v>0</v>
      </c>
      <c r="DM47" s="26">
        <f t="shared" ref="DM47:DM53" si="81">IF(AND(D47&gt;0,AV47=""),1,IF(AV47&gt;D47,1,0))</f>
        <v>0</v>
      </c>
      <c r="DN47" s="26">
        <f t="shared" ref="DN47:DN53" si="82">IF(AND(D47&gt;0,AW47=""),1,IF(AW47&gt;D47,1,0))</f>
        <v>0</v>
      </c>
      <c r="DO47" s="26">
        <f t="shared" ref="DO47:DO53" si="83">IF(AND(D47&gt;0,AX47=""),1,IF(AX47&gt;D47,1,0))</f>
        <v>0</v>
      </c>
    </row>
    <row r="48" spans="1:119" x14ac:dyDescent="0.25">
      <c r="A48" s="709" t="s">
        <v>73</v>
      </c>
      <c r="B48" s="710"/>
      <c r="C48" s="113">
        <v>0</v>
      </c>
      <c r="D48" s="114">
        <f t="shared" si="64"/>
        <v>0</v>
      </c>
      <c r="E48" s="115">
        <f>SUM(G48+I48+K48+M48+O48+Q48+S48+U48+W48+Y48+AA48+AC48+AE48+AG48+AI48+AK48+AM48+AO48)</f>
        <v>0</v>
      </c>
      <c r="F48" s="84">
        <f>SUM(H48+J48+L48+N48+P48+R48+T48+V48+X48+Z48+AB48+AD48+AF48+AH48+AJ48+AL48+AN48+AP48)</f>
        <v>0</v>
      </c>
      <c r="G48" s="21">
        <f>SUM(ENERO:DICIEMBRE!G48)</f>
        <v>0</v>
      </c>
      <c r="H48" s="21">
        <f>SUM(ENERO:DICIEMBRE!H48)</f>
        <v>0</v>
      </c>
      <c r="I48" s="21">
        <f>SUM(ENERO:DICIEMBRE!I48)</f>
        <v>0</v>
      </c>
      <c r="J48" s="21">
        <f>SUM(ENERO:DICIEMBRE!J48)</f>
        <v>0</v>
      </c>
      <c r="K48" s="21">
        <f>SUM(ENERO:DICIEMBRE!K48)</f>
        <v>0</v>
      </c>
      <c r="L48" s="21">
        <f>SUM(ENERO:DICIEMBRE!L48)</f>
        <v>0</v>
      </c>
      <c r="M48" s="21">
        <f>SUM(ENERO:DICIEMBRE!M48)</f>
        <v>0</v>
      </c>
      <c r="N48" s="21">
        <f>SUM(ENERO:DICIEMBRE!N48)</f>
        <v>0</v>
      </c>
      <c r="O48" s="21">
        <f>SUM(ENERO:DICIEMBRE!O48)</f>
        <v>0</v>
      </c>
      <c r="P48" s="21">
        <f>SUM(ENERO:DICIEMBRE!P48)</f>
        <v>0</v>
      </c>
      <c r="Q48" s="21">
        <f>SUM(ENERO:DICIEMBRE!Q48)</f>
        <v>0</v>
      </c>
      <c r="R48" s="21">
        <f>SUM(ENERO:DICIEMBRE!R48)</f>
        <v>0</v>
      </c>
      <c r="S48" s="21">
        <f>SUM(ENERO:DICIEMBRE!S48)</f>
        <v>0</v>
      </c>
      <c r="T48" s="21">
        <f>SUM(ENERO:DICIEMBRE!T48)</f>
        <v>0</v>
      </c>
      <c r="U48" s="21">
        <f>SUM(ENERO:DICIEMBRE!U48)</f>
        <v>0</v>
      </c>
      <c r="V48" s="21">
        <f>SUM(ENERO:DICIEMBRE!V48)</f>
        <v>0</v>
      </c>
      <c r="W48" s="21">
        <f>SUM(ENERO:DICIEMBRE!W48)</f>
        <v>0</v>
      </c>
      <c r="X48" s="21">
        <f>SUM(ENERO:DICIEMBRE!X48)</f>
        <v>0</v>
      </c>
      <c r="Y48" s="21">
        <f>SUM(ENERO:DICIEMBRE!Y48)</f>
        <v>0</v>
      </c>
      <c r="Z48" s="21">
        <f>SUM(ENERO:DICIEMBRE!Z48)</f>
        <v>0</v>
      </c>
      <c r="AA48" s="21">
        <f>SUM(ENERO:DICIEMBRE!AA48)</f>
        <v>0</v>
      </c>
      <c r="AB48" s="21">
        <f>SUM(ENERO:DICIEMBRE!AB48)</f>
        <v>0</v>
      </c>
      <c r="AC48" s="21">
        <f>SUM(ENERO:DICIEMBRE!AC48)</f>
        <v>0</v>
      </c>
      <c r="AD48" s="21">
        <f>SUM(ENERO:DICIEMBRE!AD48)</f>
        <v>0</v>
      </c>
      <c r="AE48" s="21">
        <f>SUM(ENERO:DICIEMBRE!AE48)</f>
        <v>0</v>
      </c>
      <c r="AF48" s="21">
        <f>SUM(ENERO:DICIEMBRE!AF48)</f>
        <v>0</v>
      </c>
      <c r="AG48" s="21">
        <f>SUM(ENERO:DICIEMBRE!AG48)</f>
        <v>0</v>
      </c>
      <c r="AH48" s="21">
        <f>SUM(ENERO:DICIEMBRE!AH48)</f>
        <v>0</v>
      </c>
      <c r="AI48" s="21">
        <f>SUM(ENERO:DICIEMBRE!AI48)</f>
        <v>0</v>
      </c>
      <c r="AJ48" s="21">
        <f>SUM(ENERO:DICIEMBRE!AJ48)</f>
        <v>0</v>
      </c>
      <c r="AK48" s="21">
        <f>SUM(ENERO:DICIEMBRE!AK48)</f>
        <v>0</v>
      </c>
      <c r="AL48" s="21">
        <f>SUM(ENERO:DICIEMBRE!AL48)</f>
        <v>0</v>
      </c>
      <c r="AM48" s="21">
        <f>SUM(ENERO:DICIEMBRE!AM48)</f>
        <v>0</v>
      </c>
      <c r="AN48" s="21">
        <f>SUM(ENERO:DICIEMBRE!AN48)</f>
        <v>0</v>
      </c>
      <c r="AO48" s="21">
        <f>SUM(ENERO:DICIEMBRE!AO48)</f>
        <v>0</v>
      </c>
      <c r="AP48" s="21">
        <f>SUM(ENERO:DICIEMBRE!AP48)</f>
        <v>0</v>
      </c>
      <c r="AQ48" s="21">
        <f>SUM(ENERO:DICIEMBRE!AQ48)</f>
        <v>0</v>
      </c>
      <c r="AR48" s="21">
        <f>SUM(ENERO:DICIEMBRE!AR48)</f>
        <v>0</v>
      </c>
      <c r="AS48" s="21">
        <f>SUM(ENERO:DICIEMBRE!AS48)</f>
        <v>0</v>
      </c>
      <c r="AT48" s="21">
        <f>SUM(ENERO:DICIEMBRE!AT48)</f>
        <v>0</v>
      </c>
      <c r="AU48" s="21">
        <f>SUM(ENERO:DICIEMBRE!AU48)</f>
        <v>0</v>
      </c>
      <c r="AV48" s="21">
        <f>SUM(ENERO:DICIEMBRE!AV48)</f>
        <v>0</v>
      </c>
      <c r="AW48" s="21">
        <f>SUM(ENERO:DICIEMBRE!AW48)</f>
        <v>0</v>
      </c>
      <c r="AX48" s="21">
        <f>SUM(ENERO:DICIEMBRE!AX48)</f>
        <v>0</v>
      </c>
      <c r="AY48" t="str">
        <f t="shared" si="45"/>
        <v/>
      </c>
      <c r="CW48" s="25" t="str">
        <f t="shared" si="67"/>
        <v/>
      </c>
      <c r="CX48" s="25" t="str">
        <f t="shared" si="68"/>
        <v/>
      </c>
      <c r="CY48" s="25" t="str">
        <f t="shared" si="69"/>
        <v/>
      </c>
      <c r="CZ48" s="25" t="str">
        <f t="shared" si="70"/>
        <v/>
      </c>
      <c r="DA48" s="25" t="str">
        <f t="shared" si="71"/>
        <v/>
      </c>
      <c r="DB48" s="25" t="str">
        <f t="shared" si="72"/>
        <v/>
      </c>
      <c r="DC48" s="25" t="str">
        <f t="shared" si="73"/>
        <v/>
      </c>
      <c r="DD48" s="25" t="str">
        <f t="shared" si="74"/>
        <v/>
      </c>
      <c r="DE48" s="25" t="str">
        <f t="shared" si="51"/>
        <v/>
      </c>
      <c r="DG48" s="26">
        <f t="shared" si="75"/>
        <v>0</v>
      </c>
      <c r="DH48" s="26">
        <f t="shared" si="76"/>
        <v>0</v>
      </c>
      <c r="DI48" s="26">
        <f t="shared" si="77"/>
        <v>0</v>
      </c>
      <c r="DJ48" s="26">
        <f t="shared" si="78"/>
        <v>0</v>
      </c>
      <c r="DK48" s="26">
        <f t="shared" si="79"/>
        <v>0</v>
      </c>
      <c r="DL48" s="26">
        <f t="shared" si="80"/>
        <v>0</v>
      </c>
      <c r="DM48" s="26">
        <f t="shared" si="81"/>
        <v>0</v>
      </c>
      <c r="DN48" s="26">
        <f t="shared" si="82"/>
        <v>0</v>
      </c>
      <c r="DO48" s="26">
        <f t="shared" si="83"/>
        <v>0</v>
      </c>
    </row>
    <row r="49" spans="1:119" x14ac:dyDescent="0.25">
      <c r="A49" s="711"/>
      <c r="B49" s="712"/>
      <c r="C49" s="120" t="s">
        <v>74</v>
      </c>
      <c r="D49" s="95">
        <f t="shared" si="64"/>
        <v>0</v>
      </c>
      <c r="E49" s="115">
        <f t="shared" ref="E49:F58" si="84">SUM(G49+I49+K49+M49+O49+Q49+S49+U49+W49+Y49+AA49+AC49+AE49+AG49+AI49+AK49+AM49+AO49)</f>
        <v>0</v>
      </c>
      <c r="F49" s="84">
        <f t="shared" si="84"/>
        <v>0</v>
      </c>
      <c r="G49" s="21">
        <f>SUM(ENERO:DICIEMBRE!G49)</f>
        <v>0</v>
      </c>
      <c r="H49" s="21">
        <f>SUM(ENERO:DICIEMBRE!H49)</f>
        <v>0</v>
      </c>
      <c r="I49" s="21">
        <f>SUM(ENERO:DICIEMBRE!I49)</f>
        <v>0</v>
      </c>
      <c r="J49" s="21">
        <f>SUM(ENERO:DICIEMBRE!J49)</f>
        <v>0</v>
      </c>
      <c r="K49" s="21">
        <f>SUM(ENERO:DICIEMBRE!K49)</f>
        <v>0</v>
      </c>
      <c r="L49" s="21">
        <f>SUM(ENERO:DICIEMBRE!L49)</f>
        <v>0</v>
      </c>
      <c r="M49" s="21">
        <f>SUM(ENERO:DICIEMBRE!M49)</f>
        <v>0</v>
      </c>
      <c r="N49" s="21">
        <f>SUM(ENERO:DICIEMBRE!N49)</f>
        <v>0</v>
      </c>
      <c r="O49" s="21">
        <f>SUM(ENERO:DICIEMBRE!O49)</f>
        <v>0</v>
      </c>
      <c r="P49" s="21">
        <f>SUM(ENERO:DICIEMBRE!P49)</f>
        <v>0</v>
      </c>
      <c r="Q49" s="21">
        <f>SUM(ENERO:DICIEMBRE!Q49)</f>
        <v>0</v>
      </c>
      <c r="R49" s="21">
        <f>SUM(ENERO:DICIEMBRE!R49)</f>
        <v>0</v>
      </c>
      <c r="S49" s="21">
        <f>SUM(ENERO:DICIEMBRE!S49)</f>
        <v>0</v>
      </c>
      <c r="T49" s="21">
        <f>SUM(ENERO:DICIEMBRE!T49)</f>
        <v>0</v>
      </c>
      <c r="U49" s="21">
        <f>SUM(ENERO:DICIEMBRE!U49)</f>
        <v>0</v>
      </c>
      <c r="V49" s="21">
        <f>SUM(ENERO:DICIEMBRE!V49)</f>
        <v>0</v>
      </c>
      <c r="W49" s="21">
        <f>SUM(ENERO:DICIEMBRE!W49)</f>
        <v>0</v>
      </c>
      <c r="X49" s="21">
        <f>SUM(ENERO:DICIEMBRE!X49)</f>
        <v>0</v>
      </c>
      <c r="Y49" s="21">
        <f>SUM(ENERO:DICIEMBRE!Y49)</f>
        <v>0</v>
      </c>
      <c r="Z49" s="21">
        <f>SUM(ENERO:DICIEMBRE!Z49)</f>
        <v>0</v>
      </c>
      <c r="AA49" s="21">
        <f>SUM(ENERO:DICIEMBRE!AA49)</f>
        <v>0</v>
      </c>
      <c r="AB49" s="21">
        <f>SUM(ENERO:DICIEMBRE!AB49)</f>
        <v>0</v>
      </c>
      <c r="AC49" s="21">
        <f>SUM(ENERO:DICIEMBRE!AC49)</f>
        <v>0</v>
      </c>
      <c r="AD49" s="21">
        <f>SUM(ENERO:DICIEMBRE!AD49)</f>
        <v>0</v>
      </c>
      <c r="AE49" s="21">
        <f>SUM(ENERO:DICIEMBRE!AE49)</f>
        <v>0</v>
      </c>
      <c r="AF49" s="21">
        <f>SUM(ENERO:DICIEMBRE!AF49)</f>
        <v>0</v>
      </c>
      <c r="AG49" s="21">
        <f>SUM(ENERO:DICIEMBRE!AG49)</f>
        <v>0</v>
      </c>
      <c r="AH49" s="21">
        <f>SUM(ENERO:DICIEMBRE!AH49)</f>
        <v>0</v>
      </c>
      <c r="AI49" s="21">
        <f>SUM(ENERO:DICIEMBRE!AI49)</f>
        <v>0</v>
      </c>
      <c r="AJ49" s="21">
        <f>SUM(ENERO:DICIEMBRE!AJ49)</f>
        <v>0</v>
      </c>
      <c r="AK49" s="21">
        <f>SUM(ENERO:DICIEMBRE!AK49)</f>
        <v>0</v>
      </c>
      <c r="AL49" s="21">
        <f>SUM(ENERO:DICIEMBRE!AL49)</f>
        <v>0</v>
      </c>
      <c r="AM49" s="21">
        <f>SUM(ENERO:DICIEMBRE!AM49)</f>
        <v>0</v>
      </c>
      <c r="AN49" s="21">
        <f>SUM(ENERO:DICIEMBRE!AN49)</f>
        <v>0</v>
      </c>
      <c r="AO49" s="21">
        <f>SUM(ENERO:DICIEMBRE!AO49)</f>
        <v>0</v>
      </c>
      <c r="AP49" s="21">
        <f>SUM(ENERO:DICIEMBRE!AP49)</f>
        <v>0</v>
      </c>
      <c r="AQ49" s="21">
        <f>SUM(ENERO:DICIEMBRE!AQ49)</f>
        <v>0</v>
      </c>
      <c r="AR49" s="21">
        <f>SUM(ENERO:DICIEMBRE!AR49)</f>
        <v>0</v>
      </c>
      <c r="AS49" s="21">
        <f>SUM(ENERO:DICIEMBRE!AS49)</f>
        <v>0</v>
      </c>
      <c r="AT49" s="21">
        <f>SUM(ENERO:DICIEMBRE!AT49)</f>
        <v>0</v>
      </c>
      <c r="AU49" s="21">
        <f>SUM(ENERO:DICIEMBRE!AU49)</f>
        <v>0</v>
      </c>
      <c r="AV49" s="21">
        <f>SUM(ENERO:DICIEMBRE!AV49)</f>
        <v>0</v>
      </c>
      <c r="AW49" s="21">
        <f>SUM(ENERO:DICIEMBRE!AW49)</f>
        <v>0</v>
      </c>
      <c r="AX49" s="21">
        <f>SUM(ENERO:DICIEMBRE!AX49)</f>
        <v>0</v>
      </c>
      <c r="AY49" t="str">
        <f t="shared" si="45"/>
        <v/>
      </c>
      <c r="CW49" s="25" t="str">
        <f t="shared" si="67"/>
        <v/>
      </c>
      <c r="CX49" s="25" t="str">
        <f t="shared" si="68"/>
        <v/>
      </c>
      <c r="CY49" s="25" t="str">
        <f t="shared" si="69"/>
        <v/>
      </c>
      <c r="CZ49" s="25" t="str">
        <f t="shared" si="70"/>
        <v/>
      </c>
      <c r="DA49" s="25" t="str">
        <f t="shared" si="71"/>
        <v/>
      </c>
      <c r="DB49" s="25" t="str">
        <f t="shared" si="72"/>
        <v/>
      </c>
      <c r="DC49" s="25" t="str">
        <f t="shared" si="73"/>
        <v/>
      </c>
      <c r="DD49" s="25" t="str">
        <f t="shared" si="74"/>
        <v/>
      </c>
      <c r="DE49" s="25" t="str">
        <f t="shared" si="51"/>
        <v/>
      </c>
      <c r="DG49" s="26">
        <f t="shared" si="75"/>
        <v>0</v>
      </c>
      <c r="DH49" s="26">
        <f t="shared" si="76"/>
        <v>0</v>
      </c>
      <c r="DI49" s="26">
        <f t="shared" si="77"/>
        <v>0</v>
      </c>
      <c r="DJ49" s="26">
        <f t="shared" si="78"/>
        <v>0</v>
      </c>
      <c r="DK49" s="26">
        <f t="shared" si="79"/>
        <v>0</v>
      </c>
      <c r="DL49" s="26">
        <f t="shared" si="80"/>
        <v>0</v>
      </c>
      <c r="DM49" s="26">
        <f t="shared" si="81"/>
        <v>0</v>
      </c>
      <c r="DN49" s="26">
        <f t="shared" si="82"/>
        <v>0</v>
      </c>
      <c r="DO49" s="26">
        <f t="shared" si="83"/>
        <v>0</v>
      </c>
    </row>
    <row r="50" spans="1:119" x14ac:dyDescent="0.25">
      <c r="A50" s="711"/>
      <c r="B50" s="712"/>
      <c r="C50" s="120" t="s">
        <v>75</v>
      </c>
      <c r="D50" s="95">
        <f t="shared" si="64"/>
        <v>0</v>
      </c>
      <c r="E50" s="115">
        <f t="shared" si="84"/>
        <v>0</v>
      </c>
      <c r="F50" s="84">
        <f t="shared" si="84"/>
        <v>0</v>
      </c>
      <c r="G50" s="21">
        <f>SUM(ENERO:DICIEMBRE!G50)</f>
        <v>0</v>
      </c>
      <c r="H50" s="21">
        <f>SUM(ENERO:DICIEMBRE!H50)</f>
        <v>0</v>
      </c>
      <c r="I50" s="21">
        <f>SUM(ENERO:DICIEMBRE!I50)</f>
        <v>0</v>
      </c>
      <c r="J50" s="21">
        <f>SUM(ENERO:DICIEMBRE!J50)</f>
        <v>0</v>
      </c>
      <c r="K50" s="21">
        <f>SUM(ENERO:DICIEMBRE!K50)</f>
        <v>0</v>
      </c>
      <c r="L50" s="21">
        <f>SUM(ENERO:DICIEMBRE!L50)</f>
        <v>0</v>
      </c>
      <c r="M50" s="21">
        <f>SUM(ENERO:DICIEMBRE!M50)</f>
        <v>0</v>
      </c>
      <c r="N50" s="21">
        <f>SUM(ENERO:DICIEMBRE!N50)</f>
        <v>0</v>
      </c>
      <c r="O50" s="21">
        <f>SUM(ENERO:DICIEMBRE!O50)</f>
        <v>0</v>
      </c>
      <c r="P50" s="21">
        <f>SUM(ENERO:DICIEMBRE!P50)</f>
        <v>0</v>
      </c>
      <c r="Q50" s="21">
        <f>SUM(ENERO:DICIEMBRE!Q50)</f>
        <v>0</v>
      </c>
      <c r="R50" s="21">
        <f>SUM(ENERO:DICIEMBRE!R50)</f>
        <v>0</v>
      </c>
      <c r="S50" s="21">
        <f>SUM(ENERO:DICIEMBRE!S50)</f>
        <v>0</v>
      </c>
      <c r="T50" s="21">
        <f>SUM(ENERO:DICIEMBRE!T50)</f>
        <v>0</v>
      </c>
      <c r="U50" s="21">
        <f>SUM(ENERO:DICIEMBRE!U50)</f>
        <v>0</v>
      </c>
      <c r="V50" s="21">
        <f>SUM(ENERO:DICIEMBRE!V50)</f>
        <v>0</v>
      </c>
      <c r="W50" s="21">
        <f>SUM(ENERO:DICIEMBRE!W50)</f>
        <v>0</v>
      </c>
      <c r="X50" s="21">
        <f>SUM(ENERO:DICIEMBRE!X50)</f>
        <v>0</v>
      </c>
      <c r="Y50" s="21">
        <f>SUM(ENERO:DICIEMBRE!Y50)</f>
        <v>0</v>
      </c>
      <c r="Z50" s="21">
        <f>SUM(ENERO:DICIEMBRE!Z50)</f>
        <v>0</v>
      </c>
      <c r="AA50" s="21">
        <f>SUM(ENERO:DICIEMBRE!AA50)</f>
        <v>0</v>
      </c>
      <c r="AB50" s="21">
        <f>SUM(ENERO:DICIEMBRE!AB50)</f>
        <v>0</v>
      </c>
      <c r="AC50" s="21">
        <f>SUM(ENERO:DICIEMBRE!AC50)</f>
        <v>0</v>
      </c>
      <c r="AD50" s="21">
        <f>SUM(ENERO:DICIEMBRE!AD50)</f>
        <v>0</v>
      </c>
      <c r="AE50" s="21">
        <f>SUM(ENERO:DICIEMBRE!AE50)</f>
        <v>0</v>
      </c>
      <c r="AF50" s="21">
        <f>SUM(ENERO:DICIEMBRE!AF50)</f>
        <v>0</v>
      </c>
      <c r="AG50" s="21">
        <f>SUM(ENERO:DICIEMBRE!AG50)</f>
        <v>0</v>
      </c>
      <c r="AH50" s="21">
        <f>SUM(ENERO:DICIEMBRE!AH50)</f>
        <v>0</v>
      </c>
      <c r="AI50" s="21">
        <f>SUM(ENERO:DICIEMBRE!AI50)</f>
        <v>0</v>
      </c>
      <c r="AJ50" s="21">
        <f>SUM(ENERO:DICIEMBRE!AJ50)</f>
        <v>0</v>
      </c>
      <c r="AK50" s="21">
        <f>SUM(ENERO:DICIEMBRE!AK50)</f>
        <v>0</v>
      </c>
      <c r="AL50" s="21">
        <f>SUM(ENERO:DICIEMBRE!AL50)</f>
        <v>0</v>
      </c>
      <c r="AM50" s="21">
        <f>SUM(ENERO:DICIEMBRE!AM50)</f>
        <v>0</v>
      </c>
      <c r="AN50" s="21">
        <f>SUM(ENERO:DICIEMBRE!AN50)</f>
        <v>0</v>
      </c>
      <c r="AO50" s="21">
        <f>SUM(ENERO:DICIEMBRE!AO50)</f>
        <v>0</v>
      </c>
      <c r="AP50" s="21">
        <f>SUM(ENERO:DICIEMBRE!AP50)</f>
        <v>0</v>
      </c>
      <c r="AQ50" s="21">
        <f>SUM(ENERO:DICIEMBRE!AQ50)</f>
        <v>0</v>
      </c>
      <c r="AR50" s="21">
        <f>SUM(ENERO:DICIEMBRE!AR50)</f>
        <v>0</v>
      </c>
      <c r="AS50" s="21">
        <f>SUM(ENERO:DICIEMBRE!AS50)</f>
        <v>0</v>
      </c>
      <c r="AT50" s="21">
        <f>SUM(ENERO:DICIEMBRE!AT50)</f>
        <v>0</v>
      </c>
      <c r="AU50" s="21">
        <f>SUM(ENERO:DICIEMBRE!AU50)</f>
        <v>0</v>
      </c>
      <c r="AV50" s="21">
        <f>SUM(ENERO:DICIEMBRE!AV50)</f>
        <v>0</v>
      </c>
      <c r="AW50" s="21">
        <f>SUM(ENERO:DICIEMBRE!AW50)</f>
        <v>0</v>
      </c>
      <c r="AX50" s="21">
        <f>SUM(ENERO:DICIEMBRE!AX50)</f>
        <v>0</v>
      </c>
      <c r="AY50" t="str">
        <f t="shared" si="45"/>
        <v/>
      </c>
      <c r="CW50" s="25" t="str">
        <f t="shared" si="67"/>
        <v/>
      </c>
      <c r="CX50" s="25" t="str">
        <f t="shared" si="68"/>
        <v/>
      </c>
      <c r="CY50" s="25" t="str">
        <f t="shared" si="69"/>
        <v/>
      </c>
      <c r="CZ50" s="25" t="str">
        <f t="shared" si="70"/>
        <v/>
      </c>
      <c r="DA50" s="25" t="str">
        <f t="shared" si="71"/>
        <v/>
      </c>
      <c r="DB50" s="25" t="str">
        <f t="shared" si="72"/>
        <v/>
      </c>
      <c r="DC50" s="25" t="str">
        <f t="shared" si="73"/>
        <v/>
      </c>
      <c r="DD50" s="25" t="str">
        <f t="shared" si="74"/>
        <v/>
      </c>
      <c r="DE50" s="25" t="str">
        <f t="shared" si="51"/>
        <v/>
      </c>
      <c r="DG50" s="26">
        <f t="shared" si="75"/>
        <v>0</v>
      </c>
      <c r="DH50" s="26">
        <f t="shared" si="76"/>
        <v>0</v>
      </c>
      <c r="DI50" s="26">
        <f t="shared" si="77"/>
        <v>0</v>
      </c>
      <c r="DJ50" s="26">
        <f t="shared" si="78"/>
        <v>0</v>
      </c>
      <c r="DK50" s="26">
        <f t="shared" si="79"/>
        <v>0</v>
      </c>
      <c r="DL50" s="26">
        <f t="shared" si="80"/>
        <v>0</v>
      </c>
      <c r="DM50" s="26">
        <f t="shared" si="81"/>
        <v>0</v>
      </c>
      <c r="DN50" s="26">
        <f t="shared" si="82"/>
        <v>0</v>
      </c>
      <c r="DO50" s="26">
        <f t="shared" si="83"/>
        <v>0</v>
      </c>
    </row>
    <row r="51" spans="1:119" x14ac:dyDescent="0.25">
      <c r="A51" s="711"/>
      <c r="B51" s="712"/>
      <c r="C51" s="120" t="s">
        <v>76</v>
      </c>
      <c r="D51" s="95">
        <f t="shared" si="64"/>
        <v>0</v>
      </c>
      <c r="E51" s="115">
        <f t="shared" si="84"/>
        <v>0</v>
      </c>
      <c r="F51" s="84">
        <f t="shared" si="84"/>
        <v>0</v>
      </c>
      <c r="G51" s="21">
        <f>SUM(ENERO:DICIEMBRE!G51)</f>
        <v>0</v>
      </c>
      <c r="H51" s="21">
        <f>SUM(ENERO:DICIEMBRE!H51)</f>
        <v>0</v>
      </c>
      <c r="I51" s="21">
        <f>SUM(ENERO:DICIEMBRE!I51)</f>
        <v>0</v>
      </c>
      <c r="J51" s="21">
        <f>SUM(ENERO:DICIEMBRE!J51)</f>
        <v>0</v>
      </c>
      <c r="K51" s="21">
        <f>SUM(ENERO:DICIEMBRE!K51)</f>
        <v>0</v>
      </c>
      <c r="L51" s="21">
        <f>SUM(ENERO:DICIEMBRE!L51)</f>
        <v>0</v>
      </c>
      <c r="M51" s="21">
        <f>SUM(ENERO:DICIEMBRE!M51)</f>
        <v>0</v>
      </c>
      <c r="N51" s="21">
        <f>SUM(ENERO:DICIEMBRE!N51)</f>
        <v>0</v>
      </c>
      <c r="O51" s="21">
        <f>SUM(ENERO:DICIEMBRE!O51)</f>
        <v>0</v>
      </c>
      <c r="P51" s="21">
        <f>SUM(ENERO:DICIEMBRE!P51)</f>
        <v>0</v>
      </c>
      <c r="Q51" s="21">
        <f>SUM(ENERO:DICIEMBRE!Q51)</f>
        <v>0</v>
      </c>
      <c r="R51" s="21">
        <f>SUM(ENERO:DICIEMBRE!R51)</f>
        <v>0</v>
      </c>
      <c r="S51" s="21">
        <f>SUM(ENERO:DICIEMBRE!S51)</f>
        <v>0</v>
      </c>
      <c r="T51" s="21">
        <f>SUM(ENERO:DICIEMBRE!T51)</f>
        <v>0</v>
      </c>
      <c r="U51" s="21">
        <f>SUM(ENERO:DICIEMBRE!U51)</f>
        <v>0</v>
      </c>
      <c r="V51" s="21">
        <f>SUM(ENERO:DICIEMBRE!V51)</f>
        <v>0</v>
      </c>
      <c r="W51" s="21">
        <f>SUM(ENERO:DICIEMBRE!W51)</f>
        <v>0</v>
      </c>
      <c r="X51" s="21">
        <f>SUM(ENERO:DICIEMBRE!X51)</f>
        <v>0</v>
      </c>
      <c r="Y51" s="21">
        <f>SUM(ENERO:DICIEMBRE!Y51)</f>
        <v>0</v>
      </c>
      <c r="Z51" s="21">
        <f>SUM(ENERO:DICIEMBRE!Z51)</f>
        <v>0</v>
      </c>
      <c r="AA51" s="21">
        <f>SUM(ENERO:DICIEMBRE!AA51)</f>
        <v>0</v>
      </c>
      <c r="AB51" s="21">
        <f>SUM(ENERO:DICIEMBRE!AB51)</f>
        <v>0</v>
      </c>
      <c r="AC51" s="21">
        <f>SUM(ENERO:DICIEMBRE!AC51)</f>
        <v>0</v>
      </c>
      <c r="AD51" s="21">
        <f>SUM(ENERO:DICIEMBRE!AD51)</f>
        <v>0</v>
      </c>
      <c r="AE51" s="21">
        <f>SUM(ENERO:DICIEMBRE!AE51)</f>
        <v>0</v>
      </c>
      <c r="AF51" s="21">
        <f>SUM(ENERO:DICIEMBRE!AF51)</f>
        <v>0</v>
      </c>
      <c r="AG51" s="21">
        <f>SUM(ENERO:DICIEMBRE!AG51)</f>
        <v>0</v>
      </c>
      <c r="AH51" s="21">
        <f>SUM(ENERO:DICIEMBRE!AH51)</f>
        <v>0</v>
      </c>
      <c r="AI51" s="21">
        <f>SUM(ENERO:DICIEMBRE!AI51)</f>
        <v>0</v>
      </c>
      <c r="AJ51" s="21">
        <f>SUM(ENERO:DICIEMBRE!AJ51)</f>
        <v>0</v>
      </c>
      <c r="AK51" s="21">
        <f>SUM(ENERO:DICIEMBRE!AK51)</f>
        <v>0</v>
      </c>
      <c r="AL51" s="21">
        <f>SUM(ENERO:DICIEMBRE!AL51)</f>
        <v>0</v>
      </c>
      <c r="AM51" s="21">
        <f>SUM(ENERO:DICIEMBRE!AM51)</f>
        <v>0</v>
      </c>
      <c r="AN51" s="21">
        <f>SUM(ENERO:DICIEMBRE!AN51)</f>
        <v>0</v>
      </c>
      <c r="AO51" s="21">
        <f>SUM(ENERO:DICIEMBRE!AO51)</f>
        <v>0</v>
      </c>
      <c r="AP51" s="21">
        <f>SUM(ENERO:DICIEMBRE!AP51)</f>
        <v>0</v>
      </c>
      <c r="AQ51" s="21">
        <f>SUM(ENERO:DICIEMBRE!AQ51)</f>
        <v>0</v>
      </c>
      <c r="AR51" s="21">
        <f>SUM(ENERO:DICIEMBRE!AR51)</f>
        <v>0</v>
      </c>
      <c r="AS51" s="21">
        <f>SUM(ENERO:DICIEMBRE!AS51)</f>
        <v>0</v>
      </c>
      <c r="AT51" s="21">
        <f>SUM(ENERO:DICIEMBRE!AT51)</f>
        <v>0</v>
      </c>
      <c r="AU51" s="21">
        <f>SUM(ENERO:DICIEMBRE!AU51)</f>
        <v>0</v>
      </c>
      <c r="AV51" s="21">
        <f>SUM(ENERO:DICIEMBRE!AV51)</f>
        <v>0</v>
      </c>
      <c r="AW51" s="21">
        <f>SUM(ENERO:DICIEMBRE!AW51)</f>
        <v>0</v>
      </c>
      <c r="AX51" s="21">
        <f>SUM(ENERO:DICIEMBRE!AX51)</f>
        <v>0</v>
      </c>
      <c r="AY51" t="str">
        <f t="shared" si="45"/>
        <v/>
      </c>
      <c r="CW51" s="25" t="str">
        <f t="shared" si="67"/>
        <v/>
      </c>
      <c r="CX51" s="25" t="str">
        <f t="shared" si="68"/>
        <v/>
      </c>
      <c r="CY51" s="25" t="str">
        <f t="shared" si="69"/>
        <v/>
      </c>
      <c r="CZ51" s="25" t="str">
        <f t="shared" si="70"/>
        <v/>
      </c>
      <c r="DA51" s="25" t="str">
        <f t="shared" si="71"/>
        <v/>
      </c>
      <c r="DB51" s="25" t="str">
        <f t="shared" si="72"/>
        <v/>
      </c>
      <c r="DC51" s="25" t="str">
        <f t="shared" si="73"/>
        <v/>
      </c>
      <c r="DD51" s="25" t="str">
        <f t="shared" si="74"/>
        <v/>
      </c>
      <c r="DE51" s="25" t="str">
        <f t="shared" si="51"/>
        <v/>
      </c>
      <c r="DG51" s="26">
        <f t="shared" si="75"/>
        <v>0</v>
      </c>
      <c r="DH51" s="26">
        <f t="shared" si="76"/>
        <v>0</v>
      </c>
      <c r="DI51" s="26">
        <f t="shared" si="77"/>
        <v>0</v>
      </c>
      <c r="DJ51" s="26">
        <f t="shared" si="78"/>
        <v>0</v>
      </c>
      <c r="DK51" s="26">
        <f t="shared" si="79"/>
        <v>0</v>
      </c>
      <c r="DL51" s="26">
        <f t="shared" si="80"/>
        <v>0</v>
      </c>
      <c r="DM51" s="26">
        <f t="shared" si="81"/>
        <v>0</v>
      </c>
      <c r="DN51" s="26">
        <f t="shared" si="82"/>
        <v>0</v>
      </c>
      <c r="DO51" s="26">
        <f t="shared" si="83"/>
        <v>0</v>
      </c>
    </row>
    <row r="52" spans="1:119" x14ac:dyDescent="0.25">
      <c r="A52" s="711"/>
      <c r="B52" s="712"/>
      <c r="C52" s="121" t="s">
        <v>77</v>
      </c>
      <c r="D52" s="98">
        <f>SUM(E52+F52)</f>
        <v>0</v>
      </c>
      <c r="E52" s="115">
        <f t="shared" si="84"/>
        <v>0</v>
      </c>
      <c r="F52" s="84">
        <f t="shared" si="84"/>
        <v>0</v>
      </c>
      <c r="G52" s="21">
        <f>SUM(ENERO:DICIEMBRE!G52)</f>
        <v>0</v>
      </c>
      <c r="H52" s="21">
        <f>SUM(ENERO:DICIEMBRE!H52)</f>
        <v>0</v>
      </c>
      <c r="I52" s="21">
        <f>SUM(ENERO:DICIEMBRE!I52)</f>
        <v>0</v>
      </c>
      <c r="J52" s="21">
        <f>SUM(ENERO:DICIEMBRE!J52)</f>
        <v>0</v>
      </c>
      <c r="K52" s="21">
        <f>SUM(ENERO:DICIEMBRE!K52)</f>
        <v>0</v>
      </c>
      <c r="L52" s="21">
        <f>SUM(ENERO:DICIEMBRE!L52)</f>
        <v>0</v>
      </c>
      <c r="M52" s="21">
        <f>SUM(ENERO:DICIEMBRE!M52)</f>
        <v>0</v>
      </c>
      <c r="N52" s="21">
        <f>SUM(ENERO:DICIEMBRE!N52)</f>
        <v>0</v>
      </c>
      <c r="O52" s="21">
        <f>SUM(ENERO:DICIEMBRE!O52)</f>
        <v>0</v>
      </c>
      <c r="P52" s="21">
        <f>SUM(ENERO:DICIEMBRE!P52)</f>
        <v>0</v>
      </c>
      <c r="Q52" s="21">
        <f>SUM(ENERO:DICIEMBRE!Q52)</f>
        <v>0</v>
      </c>
      <c r="R52" s="21">
        <f>SUM(ENERO:DICIEMBRE!R52)</f>
        <v>0</v>
      </c>
      <c r="S52" s="21">
        <f>SUM(ENERO:DICIEMBRE!S52)</f>
        <v>0</v>
      </c>
      <c r="T52" s="21">
        <f>SUM(ENERO:DICIEMBRE!T52)</f>
        <v>0</v>
      </c>
      <c r="U52" s="21">
        <f>SUM(ENERO:DICIEMBRE!U52)</f>
        <v>0</v>
      </c>
      <c r="V52" s="21">
        <f>SUM(ENERO:DICIEMBRE!V52)</f>
        <v>0</v>
      </c>
      <c r="W52" s="21">
        <f>SUM(ENERO:DICIEMBRE!W52)</f>
        <v>0</v>
      </c>
      <c r="X52" s="21">
        <f>SUM(ENERO:DICIEMBRE!X52)</f>
        <v>0</v>
      </c>
      <c r="Y52" s="21">
        <f>SUM(ENERO:DICIEMBRE!Y52)</f>
        <v>0</v>
      </c>
      <c r="Z52" s="21">
        <f>SUM(ENERO:DICIEMBRE!Z52)</f>
        <v>0</v>
      </c>
      <c r="AA52" s="21">
        <f>SUM(ENERO:DICIEMBRE!AA52)</f>
        <v>0</v>
      </c>
      <c r="AB52" s="21">
        <f>SUM(ENERO:DICIEMBRE!AB52)</f>
        <v>0</v>
      </c>
      <c r="AC52" s="21">
        <f>SUM(ENERO:DICIEMBRE!AC52)</f>
        <v>0</v>
      </c>
      <c r="AD52" s="21">
        <f>SUM(ENERO:DICIEMBRE!AD52)</f>
        <v>0</v>
      </c>
      <c r="AE52" s="21">
        <f>SUM(ENERO:DICIEMBRE!AE52)</f>
        <v>0</v>
      </c>
      <c r="AF52" s="21">
        <f>SUM(ENERO:DICIEMBRE!AF52)</f>
        <v>0</v>
      </c>
      <c r="AG52" s="21">
        <f>SUM(ENERO:DICIEMBRE!AG52)</f>
        <v>0</v>
      </c>
      <c r="AH52" s="21">
        <f>SUM(ENERO:DICIEMBRE!AH52)</f>
        <v>0</v>
      </c>
      <c r="AI52" s="21">
        <f>SUM(ENERO:DICIEMBRE!AI52)</f>
        <v>0</v>
      </c>
      <c r="AJ52" s="21">
        <f>SUM(ENERO:DICIEMBRE!AJ52)</f>
        <v>0</v>
      </c>
      <c r="AK52" s="21">
        <f>SUM(ENERO:DICIEMBRE!AK52)</f>
        <v>0</v>
      </c>
      <c r="AL52" s="21">
        <f>SUM(ENERO:DICIEMBRE!AL52)</f>
        <v>0</v>
      </c>
      <c r="AM52" s="21">
        <f>SUM(ENERO:DICIEMBRE!AM52)</f>
        <v>0</v>
      </c>
      <c r="AN52" s="21">
        <f>SUM(ENERO:DICIEMBRE!AN52)</f>
        <v>0</v>
      </c>
      <c r="AO52" s="21">
        <f>SUM(ENERO:DICIEMBRE!AO52)</f>
        <v>0</v>
      </c>
      <c r="AP52" s="21">
        <f>SUM(ENERO:DICIEMBRE!AP52)</f>
        <v>0</v>
      </c>
      <c r="AQ52" s="21">
        <f>SUM(ENERO:DICIEMBRE!AQ52)</f>
        <v>0</v>
      </c>
      <c r="AR52" s="21">
        <f>SUM(ENERO:DICIEMBRE!AR52)</f>
        <v>0</v>
      </c>
      <c r="AS52" s="21">
        <f>SUM(ENERO:DICIEMBRE!AS52)</f>
        <v>0</v>
      </c>
      <c r="AT52" s="21">
        <f>SUM(ENERO:DICIEMBRE!AT52)</f>
        <v>0</v>
      </c>
      <c r="AU52" s="21">
        <f>SUM(ENERO:DICIEMBRE!AU52)</f>
        <v>0</v>
      </c>
      <c r="AV52" s="21">
        <f>SUM(ENERO:DICIEMBRE!AV52)</f>
        <v>0</v>
      </c>
      <c r="AW52" s="21">
        <f>SUM(ENERO:DICIEMBRE!AW52)</f>
        <v>0</v>
      </c>
      <c r="AX52" s="21">
        <f>SUM(ENERO:DICIEMBRE!AX52)</f>
        <v>0</v>
      </c>
      <c r="AY52" t="str">
        <f t="shared" si="45"/>
        <v/>
      </c>
      <c r="CW52" s="25" t="str">
        <f t="shared" si="67"/>
        <v/>
      </c>
      <c r="CX52" s="25" t="str">
        <f t="shared" si="68"/>
        <v/>
      </c>
      <c r="CY52" s="25" t="str">
        <f t="shared" si="69"/>
        <v/>
      </c>
      <c r="CZ52" s="25" t="str">
        <f t="shared" si="70"/>
        <v/>
      </c>
      <c r="DA52" s="25" t="str">
        <f t="shared" si="71"/>
        <v/>
      </c>
      <c r="DB52" s="25" t="str">
        <f t="shared" si="72"/>
        <v/>
      </c>
      <c r="DC52" s="25" t="str">
        <f t="shared" si="73"/>
        <v/>
      </c>
      <c r="DD52" s="25" t="str">
        <f t="shared" si="74"/>
        <v/>
      </c>
      <c r="DE52" s="25" t="str">
        <f t="shared" si="51"/>
        <v/>
      </c>
      <c r="DG52" s="26">
        <f t="shared" si="75"/>
        <v>0</v>
      </c>
      <c r="DH52" s="26">
        <f t="shared" si="76"/>
        <v>0</v>
      </c>
      <c r="DI52" s="26">
        <f t="shared" si="77"/>
        <v>0</v>
      </c>
      <c r="DJ52" s="26">
        <f t="shared" si="78"/>
        <v>0</v>
      </c>
      <c r="DK52" s="26">
        <f t="shared" si="79"/>
        <v>0</v>
      </c>
      <c r="DL52" s="26">
        <f t="shared" si="80"/>
        <v>0</v>
      </c>
      <c r="DM52" s="26">
        <f t="shared" si="81"/>
        <v>0</v>
      </c>
      <c r="DN52" s="26">
        <f t="shared" si="82"/>
        <v>0</v>
      </c>
      <c r="DO52" s="26">
        <f t="shared" si="83"/>
        <v>0</v>
      </c>
    </row>
    <row r="53" spans="1:119" x14ac:dyDescent="0.25">
      <c r="A53" s="711"/>
      <c r="B53" s="712"/>
      <c r="C53" s="121" t="s">
        <v>78</v>
      </c>
      <c r="D53" s="130">
        <f t="shared" si="64"/>
        <v>0</v>
      </c>
      <c r="E53" s="131">
        <f t="shared" si="84"/>
        <v>0</v>
      </c>
      <c r="F53" s="132">
        <f t="shared" si="84"/>
        <v>0</v>
      </c>
      <c r="G53" s="21">
        <f>SUM(ENERO:DICIEMBRE!G53)</f>
        <v>0</v>
      </c>
      <c r="H53" s="21">
        <f>SUM(ENERO:DICIEMBRE!H53)</f>
        <v>0</v>
      </c>
      <c r="I53" s="21">
        <f>SUM(ENERO:DICIEMBRE!I53)</f>
        <v>0</v>
      </c>
      <c r="J53" s="21">
        <f>SUM(ENERO:DICIEMBRE!J53)</f>
        <v>0</v>
      </c>
      <c r="K53" s="21">
        <f>SUM(ENERO:DICIEMBRE!K53)</f>
        <v>0</v>
      </c>
      <c r="L53" s="21">
        <f>SUM(ENERO:DICIEMBRE!L53)</f>
        <v>0</v>
      </c>
      <c r="M53" s="21">
        <f>SUM(ENERO:DICIEMBRE!M53)</f>
        <v>0</v>
      </c>
      <c r="N53" s="21">
        <f>SUM(ENERO:DICIEMBRE!N53)</f>
        <v>0</v>
      </c>
      <c r="O53" s="21">
        <f>SUM(ENERO:DICIEMBRE!O53)</f>
        <v>0</v>
      </c>
      <c r="P53" s="21">
        <f>SUM(ENERO:DICIEMBRE!P53)</f>
        <v>0</v>
      </c>
      <c r="Q53" s="21">
        <f>SUM(ENERO:DICIEMBRE!Q53)</f>
        <v>0</v>
      </c>
      <c r="R53" s="21">
        <f>SUM(ENERO:DICIEMBRE!R53)</f>
        <v>0</v>
      </c>
      <c r="S53" s="21">
        <f>SUM(ENERO:DICIEMBRE!S53)</f>
        <v>0</v>
      </c>
      <c r="T53" s="21">
        <f>SUM(ENERO:DICIEMBRE!T53)</f>
        <v>0</v>
      </c>
      <c r="U53" s="21">
        <f>SUM(ENERO:DICIEMBRE!U53)</f>
        <v>0</v>
      </c>
      <c r="V53" s="21">
        <f>SUM(ENERO:DICIEMBRE!V53)</f>
        <v>0</v>
      </c>
      <c r="W53" s="21">
        <f>SUM(ENERO:DICIEMBRE!W53)</f>
        <v>0</v>
      </c>
      <c r="X53" s="21">
        <f>SUM(ENERO:DICIEMBRE!X53)</f>
        <v>0</v>
      </c>
      <c r="Y53" s="21">
        <f>SUM(ENERO:DICIEMBRE!Y53)</f>
        <v>0</v>
      </c>
      <c r="Z53" s="21">
        <f>SUM(ENERO:DICIEMBRE!Z53)</f>
        <v>0</v>
      </c>
      <c r="AA53" s="21">
        <f>SUM(ENERO:DICIEMBRE!AA53)</f>
        <v>0</v>
      </c>
      <c r="AB53" s="21">
        <f>SUM(ENERO:DICIEMBRE!AB53)</f>
        <v>0</v>
      </c>
      <c r="AC53" s="21">
        <f>SUM(ENERO:DICIEMBRE!AC53)</f>
        <v>0</v>
      </c>
      <c r="AD53" s="21">
        <f>SUM(ENERO:DICIEMBRE!AD53)</f>
        <v>0</v>
      </c>
      <c r="AE53" s="21">
        <f>SUM(ENERO:DICIEMBRE!AE53)</f>
        <v>0</v>
      </c>
      <c r="AF53" s="21">
        <f>SUM(ENERO:DICIEMBRE!AF53)</f>
        <v>0</v>
      </c>
      <c r="AG53" s="21">
        <f>SUM(ENERO:DICIEMBRE!AG53)</f>
        <v>0</v>
      </c>
      <c r="AH53" s="21">
        <f>SUM(ENERO:DICIEMBRE!AH53)</f>
        <v>0</v>
      </c>
      <c r="AI53" s="21">
        <f>SUM(ENERO:DICIEMBRE!AI53)</f>
        <v>0</v>
      </c>
      <c r="AJ53" s="21">
        <f>SUM(ENERO:DICIEMBRE!AJ53)</f>
        <v>0</v>
      </c>
      <c r="AK53" s="21">
        <f>SUM(ENERO:DICIEMBRE!AK53)</f>
        <v>0</v>
      </c>
      <c r="AL53" s="21">
        <f>SUM(ENERO:DICIEMBRE!AL53)</f>
        <v>0</v>
      </c>
      <c r="AM53" s="21">
        <f>SUM(ENERO:DICIEMBRE!AM53)</f>
        <v>0</v>
      </c>
      <c r="AN53" s="21">
        <f>SUM(ENERO:DICIEMBRE!AN53)</f>
        <v>0</v>
      </c>
      <c r="AO53" s="21">
        <f>SUM(ENERO:DICIEMBRE!AO53)</f>
        <v>0</v>
      </c>
      <c r="AP53" s="21">
        <f>SUM(ENERO:DICIEMBRE!AP53)</f>
        <v>0</v>
      </c>
      <c r="AQ53" s="21">
        <f>SUM(ENERO:DICIEMBRE!AQ53)</f>
        <v>0</v>
      </c>
      <c r="AR53" s="21">
        <f>SUM(ENERO:DICIEMBRE!AR53)</f>
        <v>0</v>
      </c>
      <c r="AS53" s="21">
        <f>SUM(ENERO:DICIEMBRE!AS53)</f>
        <v>0</v>
      </c>
      <c r="AT53" s="21">
        <f>SUM(ENERO:DICIEMBRE!AT53)</f>
        <v>0</v>
      </c>
      <c r="AU53" s="21">
        <f>SUM(ENERO:DICIEMBRE!AU53)</f>
        <v>0</v>
      </c>
      <c r="AV53" s="21">
        <f>SUM(ENERO:DICIEMBRE!AV53)</f>
        <v>0</v>
      </c>
      <c r="AW53" s="21">
        <f>SUM(ENERO:DICIEMBRE!AW53)</f>
        <v>0</v>
      </c>
      <c r="AX53" s="21">
        <f>SUM(ENERO:DICIEMBRE!AX53)</f>
        <v>0</v>
      </c>
      <c r="AY53" t="str">
        <f t="shared" si="45"/>
        <v/>
      </c>
      <c r="CW53" s="25" t="str">
        <f t="shared" si="67"/>
        <v/>
      </c>
      <c r="CX53" s="25" t="str">
        <f t="shared" si="68"/>
        <v/>
      </c>
      <c r="CY53" s="25" t="str">
        <f t="shared" si="69"/>
        <v/>
      </c>
      <c r="CZ53" s="25" t="str">
        <f t="shared" si="70"/>
        <v/>
      </c>
      <c r="DA53" s="25" t="str">
        <f t="shared" si="71"/>
        <v/>
      </c>
      <c r="DB53" s="25" t="str">
        <f t="shared" si="72"/>
        <v/>
      </c>
      <c r="DC53" s="25" t="str">
        <f t="shared" si="73"/>
        <v/>
      </c>
      <c r="DD53" s="25" t="str">
        <f t="shared" si="74"/>
        <v/>
      </c>
      <c r="DE53" s="25" t="str">
        <f t="shared" si="51"/>
        <v/>
      </c>
      <c r="DG53" s="26">
        <f t="shared" si="75"/>
        <v>0</v>
      </c>
      <c r="DH53" s="26">
        <f t="shared" si="76"/>
        <v>0</v>
      </c>
      <c r="DI53" s="26">
        <f t="shared" si="77"/>
        <v>0</v>
      </c>
      <c r="DJ53" s="26">
        <f t="shared" si="78"/>
        <v>0</v>
      </c>
      <c r="DK53" s="26">
        <f t="shared" si="79"/>
        <v>0</v>
      </c>
      <c r="DL53" s="26">
        <f t="shared" si="80"/>
        <v>0</v>
      </c>
      <c r="DM53" s="26">
        <f t="shared" si="81"/>
        <v>0</v>
      </c>
      <c r="DN53" s="26">
        <f t="shared" si="82"/>
        <v>0</v>
      </c>
      <c r="DO53" s="26">
        <f t="shared" si="83"/>
        <v>0</v>
      </c>
    </row>
    <row r="54" spans="1:119" x14ac:dyDescent="0.25">
      <c r="A54" s="660" t="s">
        <v>4</v>
      </c>
      <c r="B54" s="660"/>
      <c r="C54" s="660"/>
      <c r="D54" s="107">
        <f>SUM(D48:D53)</f>
        <v>0</v>
      </c>
      <c r="E54" s="110">
        <f>SUM(E48:E53)</f>
        <v>0</v>
      </c>
      <c r="F54" s="109">
        <f>SUM(F48:F53)</f>
        <v>0</v>
      </c>
      <c r="G54" s="107">
        <f>SUM(G48:G53)</f>
        <v>0</v>
      </c>
      <c r="H54" s="110">
        <f t="shared" ref="H54:AW54" si="85">SUM(H48:H53)</f>
        <v>0</v>
      </c>
      <c r="I54" s="107">
        <f t="shared" si="85"/>
        <v>0</v>
      </c>
      <c r="J54" s="110">
        <f t="shared" si="85"/>
        <v>0</v>
      </c>
      <c r="K54" s="107">
        <f t="shared" si="85"/>
        <v>0</v>
      </c>
      <c r="L54" s="110">
        <f t="shared" si="85"/>
        <v>0</v>
      </c>
      <c r="M54" s="107">
        <f t="shared" si="85"/>
        <v>0</v>
      </c>
      <c r="N54" s="110">
        <f t="shared" si="85"/>
        <v>0</v>
      </c>
      <c r="O54" s="107">
        <f t="shared" si="85"/>
        <v>0</v>
      </c>
      <c r="P54" s="110">
        <f t="shared" si="85"/>
        <v>0</v>
      </c>
      <c r="Q54" s="107">
        <f t="shared" si="85"/>
        <v>0</v>
      </c>
      <c r="R54" s="110">
        <f t="shared" si="85"/>
        <v>0</v>
      </c>
      <c r="S54" s="107">
        <f t="shared" si="85"/>
        <v>0</v>
      </c>
      <c r="T54" s="110">
        <f t="shared" si="85"/>
        <v>0</v>
      </c>
      <c r="U54" s="107">
        <f t="shared" si="85"/>
        <v>0</v>
      </c>
      <c r="V54" s="110">
        <f t="shared" si="85"/>
        <v>0</v>
      </c>
      <c r="W54" s="107">
        <f t="shared" si="85"/>
        <v>0</v>
      </c>
      <c r="X54" s="110">
        <f t="shared" si="85"/>
        <v>0</v>
      </c>
      <c r="Y54" s="107">
        <f>SUM(Y48:Y53)</f>
        <v>0</v>
      </c>
      <c r="Z54" s="110">
        <f>SUM(Z48:Z53)</f>
        <v>0</v>
      </c>
      <c r="AA54" s="107">
        <f t="shared" si="85"/>
        <v>0</v>
      </c>
      <c r="AB54" s="110">
        <f t="shared" si="85"/>
        <v>0</v>
      </c>
      <c r="AC54" s="107">
        <f t="shared" si="85"/>
        <v>0</v>
      </c>
      <c r="AD54" s="110">
        <f t="shared" si="85"/>
        <v>0</v>
      </c>
      <c r="AE54" s="107">
        <f t="shared" si="85"/>
        <v>0</v>
      </c>
      <c r="AF54" s="110">
        <f t="shared" si="85"/>
        <v>0</v>
      </c>
      <c r="AG54" s="107">
        <f t="shared" si="85"/>
        <v>0</v>
      </c>
      <c r="AH54" s="110">
        <f t="shared" si="85"/>
        <v>0</v>
      </c>
      <c r="AI54" s="107">
        <f t="shared" si="85"/>
        <v>0</v>
      </c>
      <c r="AJ54" s="110">
        <f t="shared" si="85"/>
        <v>0</v>
      </c>
      <c r="AK54" s="107">
        <f t="shared" si="85"/>
        <v>0</v>
      </c>
      <c r="AL54" s="110">
        <f t="shared" si="85"/>
        <v>0</v>
      </c>
      <c r="AM54" s="107">
        <f t="shared" si="85"/>
        <v>0</v>
      </c>
      <c r="AN54" s="110">
        <f t="shared" si="85"/>
        <v>0</v>
      </c>
      <c r="AO54" s="107">
        <f t="shared" si="85"/>
        <v>0</v>
      </c>
      <c r="AP54" s="111">
        <f t="shared" si="85"/>
        <v>0</v>
      </c>
      <c r="AQ54" s="110">
        <f t="shared" si="85"/>
        <v>0</v>
      </c>
      <c r="AR54" s="107">
        <f t="shared" si="85"/>
        <v>0</v>
      </c>
      <c r="AS54" s="107">
        <f t="shared" si="85"/>
        <v>0</v>
      </c>
      <c r="AT54" s="107">
        <f t="shared" si="85"/>
        <v>0</v>
      </c>
      <c r="AU54" s="112">
        <f t="shared" si="85"/>
        <v>0</v>
      </c>
      <c r="AV54" s="109">
        <f>SUM(AV48:AV53)</f>
        <v>0</v>
      </c>
      <c r="AW54" s="107">
        <f t="shared" si="85"/>
        <v>0</v>
      </c>
      <c r="AX54" s="112">
        <f>SUM(AX48:AX53)</f>
        <v>0</v>
      </c>
      <c r="CW54"/>
      <c r="CX54"/>
      <c r="CY54"/>
      <c r="CZ54"/>
      <c r="DA54"/>
      <c r="DB54"/>
      <c r="DC54"/>
      <c r="DD54"/>
      <c r="DE54"/>
      <c r="DG54"/>
      <c r="DH54"/>
      <c r="DI54"/>
      <c r="DJ54"/>
      <c r="DK54"/>
      <c r="DL54"/>
      <c r="DM54"/>
    </row>
    <row r="55" spans="1:119" x14ac:dyDescent="0.25">
      <c r="A55" s="722" t="s">
        <v>79</v>
      </c>
      <c r="B55" s="723"/>
      <c r="C55" s="134">
        <v>0</v>
      </c>
      <c r="D55" s="75">
        <f t="shared" si="64"/>
        <v>0</v>
      </c>
      <c r="E55" s="135">
        <f t="shared" si="84"/>
        <v>0</v>
      </c>
      <c r="F55" s="136">
        <f t="shared" si="84"/>
        <v>0</v>
      </c>
      <c r="G55" s="21">
        <f>SUM(ENERO:DICIEMBRE!G55)</f>
        <v>0</v>
      </c>
      <c r="H55" s="21">
        <f>SUM(ENERO:DICIEMBRE!H55)</f>
        <v>0</v>
      </c>
      <c r="I55" s="21">
        <f>SUM(ENERO:DICIEMBRE!I55)</f>
        <v>0</v>
      </c>
      <c r="J55" s="21">
        <f>SUM(ENERO:DICIEMBRE!J55)</f>
        <v>0</v>
      </c>
      <c r="K55" s="21">
        <f>SUM(ENERO:DICIEMBRE!K55)</f>
        <v>0</v>
      </c>
      <c r="L55" s="21">
        <f>SUM(ENERO:DICIEMBRE!L55)</f>
        <v>0</v>
      </c>
      <c r="M55" s="21">
        <f>SUM(ENERO:DICIEMBRE!M55)</f>
        <v>0</v>
      </c>
      <c r="N55" s="21">
        <f>SUM(ENERO:DICIEMBRE!N55)</f>
        <v>0</v>
      </c>
      <c r="O55" s="21">
        <f>SUM(ENERO:DICIEMBRE!O55)</f>
        <v>0</v>
      </c>
      <c r="P55" s="21">
        <f>SUM(ENERO:DICIEMBRE!P55)</f>
        <v>0</v>
      </c>
      <c r="Q55" s="21">
        <f>SUM(ENERO:DICIEMBRE!Q55)</f>
        <v>0</v>
      </c>
      <c r="R55" s="21">
        <f>SUM(ENERO:DICIEMBRE!R55)</f>
        <v>0</v>
      </c>
      <c r="S55" s="21">
        <f>SUM(ENERO:DICIEMBRE!S55)</f>
        <v>0</v>
      </c>
      <c r="T55" s="21">
        <f>SUM(ENERO:DICIEMBRE!T55)</f>
        <v>0</v>
      </c>
      <c r="U55" s="21">
        <f>SUM(ENERO:DICIEMBRE!U55)</f>
        <v>0</v>
      </c>
      <c r="V55" s="21">
        <f>SUM(ENERO:DICIEMBRE!V55)</f>
        <v>0</v>
      </c>
      <c r="W55" s="21">
        <f>SUM(ENERO:DICIEMBRE!W55)</f>
        <v>0</v>
      </c>
      <c r="X55" s="21">
        <f>SUM(ENERO:DICIEMBRE!X55)</f>
        <v>0</v>
      </c>
      <c r="Y55" s="21">
        <f>SUM(ENERO:DICIEMBRE!Y55)</f>
        <v>0</v>
      </c>
      <c r="Z55" s="21">
        <f>SUM(ENERO:DICIEMBRE!Z55)</f>
        <v>0</v>
      </c>
      <c r="AA55" s="21">
        <f>SUM(ENERO:DICIEMBRE!AA55)</f>
        <v>0</v>
      </c>
      <c r="AB55" s="21">
        <f>SUM(ENERO:DICIEMBRE!AB55)</f>
        <v>0</v>
      </c>
      <c r="AC55" s="21">
        <f>SUM(ENERO:DICIEMBRE!AC55)</f>
        <v>0</v>
      </c>
      <c r="AD55" s="21">
        <f>SUM(ENERO:DICIEMBRE!AD55)</f>
        <v>0</v>
      </c>
      <c r="AE55" s="21">
        <f>SUM(ENERO:DICIEMBRE!AE55)</f>
        <v>0</v>
      </c>
      <c r="AF55" s="21">
        <f>SUM(ENERO:DICIEMBRE!AF55)</f>
        <v>0</v>
      </c>
      <c r="AG55" s="21">
        <f>SUM(ENERO:DICIEMBRE!AG55)</f>
        <v>0</v>
      </c>
      <c r="AH55" s="21">
        <f>SUM(ENERO:DICIEMBRE!AH55)</f>
        <v>0</v>
      </c>
      <c r="AI55" s="21">
        <f>SUM(ENERO:DICIEMBRE!AI55)</f>
        <v>0</v>
      </c>
      <c r="AJ55" s="21">
        <f>SUM(ENERO:DICIEMBRE!AJ55)</f>
        <v>0</v>
      </c>
      <c r="AK55" s="21">
        <f>SUM(ENERO:DICIEMBRE!AK55)</f>
        <v>0</v>
      </c>
      <c r="AL55" s="21">
        <f>SUM(ENERO:DICIEMBRE!AL55)</f>
        <v>0</v>
      </c>
      <c r="AM55" s="21">
        <f>SUM(ENERO:DICIEMBRE!AM55)</f>
        <v>0</v>
      </c>
      <c r="AN55" s="21">
        <f>SUM(ENERO:DICIEMBRE!AN55)</f>
        <v>0</v>
      </c>
      <c r="AO55" s="21">
        <f>SUM(ENERO:DICIEMBRE!AO55)</f>
        <v>0</v>
      </c>
      <c r="AP55" s="21">
        <f>SUM(ENERO:DICIEMBRE!AP55)</f>
        <v>0</v>
      </c>
      <c r="AQ55" s="21">
        <f>SUM(ENERO:DICIEMBRE!AQ55)</f>
        <v>0</v>
      </c>
      <c r="AR55" s="21">
        <f>SUM(ENERO:DICIEMBRE!AR55)</f>
        <v>0</v>
      </c>
      <c r="AS55" s="21">
        <f>SUM(ENERO:DICIEMBRE!AS55)</f>
        <v>0</v>
      </c>
      <c r="AT55" s="21">
        <f>SUM(ENERO:DICIEMBRE!AT55)</f>
        <v>0</v>
      </c>
      <c r="AU55" s="21">
        <f>SUM(ENERO:DICIEMBRE!AU55)</f>
        <v>0</v>
      </c>
      <c r="AV55" s="21">
        <f>SUM(ENERO:DICIEMBRE!AV55)</f>
        <v>0</v>
      </c>
      <c r="AW55" s="21">
        <f>SUM(ENERO:DICIEMBRE!AW55)</f>
        <v>0</v>
      </c>
      <c r="AX55" s="21">
        <f>SUM(ENERO:DICIEMBRE!AX55)</f>
        <v>0</v>
      </c>
      <c r="AY55" t="str">
        <f t="shared" si="45"/>
        <v/>
      </c>
      <c r="CW55" s="25" t="str">
        <f t="shared" ref="CW55:CW59" si="86">IF(AND((Y55+Z55)&gt;0,AQ55="")," * No olvide digitar la variable 12 años. Si no tiene digite Cero.",IF(AQ55&gt;(Y55+Z55),"* Las Consultas de 12 años NO DEBEN ser mayor que el total de Consultas entre 10-14 años",""))</f>
        <v/>
      </c>
      <c r="CX55" s="25" t="str">
        <f t="shared" ref="CX55:CX59" si="87">IF(AND(F55&gt;0,AR55="")," * No olvide digitar la variable Embarazadas. Digite cero si no tiene.","")</f>
        <v/>
      </c>
      <c r="CY55" s="25" t="str">
        <f t="shared" ref="CY55:CY59" si="88">IF(AR55&gt;F55," * Las Embarazadas NO DEBEN ser mayor al total de mujeres. ","")</f>
        <v/>
      </c>
      <c r="CZ55" s="25" t="str">
        <f t="shared" ref="CZ55:CZ59" si="89">IF(AND((AK55+AL55)&gt;0,AS55="")," * No olvide digitar la variable 60 años. Si no tiene digite Cero.",IF(AS55&gt;(AK55+AL55)," * Las consultas de 60 años NO DEBEN ser mayor que el Total de consultas del grupo 60-64 años",""))</f>
        <v/>
      </c>
      <c r="DA55" s="25" t="str">
        <f>IF(AND(D55&gt;0,AT55="")," * No olvide digitar la variable Usuarios con Discapacidad. Digite Cero si no tiene.",IF(AT55&gt;D55," * La variable Usuarios con Discapacidad No puede ser mayor al Total Ambos Sexos.",""))</f>
        <v/>
      </c>
      <c r="DB55" s="25" t="str">
        <f>IF(AND(D55&gt;0,AU55="")," * No olvide digitar la variable Niños, niñas, adolescentes y jóvenes población SENAME. Digite Cero si no tiene.",IF(AU55&gt;D55," * La variable Niños, niñas, adolescentes y jóvenes población SENAME No puede ser mayor al Total Ambos Sexos.",""))</f>
        <v/>
      </c>
      <c r="DC55" s="25" t="str">
        <f>IF(AND(D55&gt;0,AV55="")," * No olvide digitar la variable Niños, niñas, adolescentes y jóvenes Mejor Niñez. Digite Cero si no tiene.",IF(AV55&gt;D55," * La variable Niños, niñas, adolescentes y jóvenes Mejor Niñez No puede ser mayor al Total Ambos Sexos.",""))</f>
        <v/>
      </c>
      <c r="DD55" s="25" t="str">
        <f>IF(AND(D55&gt;0,AW55="")," * No olvide digitar la variable Migrantes. Digite Cero si no tiene.",IF(AW55&gt;D55," * La variable Migrantes No puede ser mayor al Total.",""))</f>
        <v/>
      </c>
      <c r="DE55" s="25" t="str">
        <f t="shared" si="51"/>
        <v/>
      </c>
      <c r="DG55" s="26">
        <f t="shared" ref="DG55:DG59" si="90">IF(AND((Y55+Z55)&gt;0,AQ55=""),1,IF(AQ55&gt;(Y55+Z55),1,0))</f>
        <v>0</v>
      </c>
      <c r="DH55" s="26">
        <f t="shared" ref="DH55:DH59" si="91">IF(AND(F55&gt;0,AR55=""),1,0)</f>
        <v>0</v>
      </c>
      <c r="DI55" s="26">
        <f t="shared" ref="DI55:DI59" si="92">IF(AR55&gt;F55,1,0)</f>
        <v>0</v>
      </c>
      <c r="DJ55" s="26">
        <f t="shared" ref="DJ55:DJ59" si="93">IF(AND((AK55+AL55)&gt;0,AS55=""),1,IF(AS55&gt;(AK55+AL55),1,0))</f>
        <v>0</v>
      </c>
      <c r="DK55" s="26">
        <f t="shared" ref="DK55:DK59" si="94">IF(AND(D55&gt;0,AT55=""),1,IF(AT55&gt;D55,1,0))</f>
        <v>0</v>
      </c>
      <c r="DL55" s="26">
        <f t="shared" ref="DL55:DL59" si="95">IF(AND(D55&gt;0,AU55=""),1,IF(AU55&gt;D55,1,0))</f>
        <v>0</v>
      </c>
      <c r="DM55" s="26">
        <f t="shared" ref="DM55:DM59" si="96">IF(AND(D55&gt;0,AV55=""),1,IF(AV55&gt;D55,1,0))</f>
        <v>0</v>
      </c>
      <c r="DN55" s="26">
        <f t="shared" ref="DN55:DN59" si="97">IF(AND(D55&gt;0,AW55=""),1,IF(AW55&gt;D55,1,0))</f>
        <v>0</v>
      </c>
      <c r="DO55" s="26">
        <f t="shared" ref="DO55:DO59" si="98">IF(AND(D55&gt;0,AX55=""),1,IF(AX55&gt;D55,1,0))</f>
        <v>0</v>
      </c>
    </row>
    <row r="56" spans="1:119" x14ac:dyDescent="0.25">
      <c r="A56" s="722"/>
      <c r="B56" s="723"/>
      <c r="C56" s="120" t="s">
        <v>80</v>
      </c>
      <c r="D56" s="95">
        <f t="shared" si="64"/>
        <v>0</v>
      </c>
      <c r="E56" s="137">
        <f t="shared" si="84"/>
        <v>0</v>
      </c>
      <c r="F56" s="138">
        <f t="shared" si="84"/>
        <v>0</v>
      </c>
      <c r="G56" s="21">
        <f>SUM(ENERO:DICIEMBRE!G56)</f>
        <v>0</v>
      </c>
      <c r="H56" s="21">
        <f>SUM(ENERO:DICIEMBRE!H56)</f>
        <v>0</v>
      </c>
      <c r="I56" s="21">
        <f>SUM(ENERO:DICIEMBRE!I56)</f>
        <v>0</v>
      </c>
      <c r="J56" s="21">
        <f>SUM(ENERO:DICIEMBRE!J56)</f>
        <v>0</v>
      </c>
      <c r="K56" s="21">
        <f>SUM(ENERO:DICIEMBRE!K56)</f>
        <v>0</v>
      </c>
      <c r="L56" s="21">
        <f>SUM(ENERO:DICIEMBRE!L56)</f>
        <v>0</v>
      </c>
      <c r="M56" s="21">
        <f>SUM(ENERO:DICIEMBRE!M56)</f>
        <v>0</v>
      </c>
      <c r="N56" s="21">
        <f>SUM(ENERO:DICIEMBRE!N56)</f>
        <v>0</v>
      </c>
      <c r="O56" s="21">
        <f>SUM(ENERO:DICIEMBRE!O56)</f>
        <v>0</v>
      </c>
      <c r="P56" s="21">
        <f>SUM(ENERO:DICIEMBRE!P56)</f>
        <v>0</v>
      </c>
      <c r="Q56" s="21">
        <f>SUM(ENERO:DICIEMBRE!Q56)</f>
        <v>0</v>
      </c>
      <c r="R56" s="21">
        <f>SUM(ENERO:DICIEMBRE!R56)</f>
        <v>0</v>
      </c>
      <c r="S56" s="21">
        <f>SUM(ENERO:DICIEMBRE!S56)</f>
        <v>0</v>
      </c>
      <c r="T56" s="21">
        <f>SUM(ENERO:DICIEMBRE!T56)</f>
        <v>0</v>
      </c>
      <c r="U56" s="21">
        <f>SUM(ENERO:DICIEMBRE!U56)</f>
        <v>0</v>
      </c>
      <c r="V56" s="21">
        <f>SUM(ENERO:DICIEMBRE!V56)</f>
        <v>0</v>
      </c>
      <c r="W56" s="21">
        <f>SUM(ENERO:DICIEMBRE!W56)</f>
        <v>0</v>
      </c>
      <c r="X56" s="21">
        <f>SUM(ENERO:DICIEMBRE!X56)</f>
        <v>0</v>
      </c>
      <c r="Y56" s="21">
        <f>SUM(ENERO:DICIEMBRE!Y56)</f>
        <v>0</v>
      </c>
      <c r="Z56" s="21">
        <f>SUM(ENERO:DICIEMBRE!Z56)</f>
        <v>0</v>
      </c>
      <c r="AA56" s="21">
        <f>SUM(ENERO:DICIEMBRE!AA56)</f>
        <v>0</v>
      </c>
      <c r="AB56" s="21">
        <f>SUM(ENERO:DICIEMBRE!AB56)</f>
        <v>0</v>
      </c>
      <c r="AC56" s="21">
        <f>SUM(ENERO:DICIEMBRE!AC56)</f>
        <v>0</v>
      </c>
      <c r="AD56" s="21">
        <f>SUM(ENERO:DICIEMBRE!AD56)</f>
        <v>0</v>
      </c>
      <c r="AE56" s="21">
        <f>SUM(ENERO:DICIEMBRE!AE56)</f>
        <v>0</v>
      </c>
      <c r="AF56" s="21">
        <f>SUM(ENERO:DICIEMBRE!AF56)</f>
        <v>0</v>
      </c>
      <c r="AG56" s="21">
        <f>SUM(ENERO:DICIEMBRE!AG56)</f>
        <v>0</v>
      </c>
      <c r="AH56" s="21">
        <f>SUM(ENERO:DICIEMBRE!AH56)</f>
        <v>0</v>
      </c>
      <c r="AI56" s="21">
        <f>SUM(ENERO:DICIEMBRE!AI56)</f>
        <v>0</v>
      </c>
      <c r="AJ56" s="21">
        <f>SUM(ENERO:DICIEMBRE!AJ56)</f>
        <v>0</v>
      </c>
      <c r="AK56" s="21">
        <f>SUM(ENERO:DICIEMBRE!AK56)</f>
        <v>0</v>
      </c>
      <c r="AL56" s="21">
        <f>SUM(ENERO:DICIEMBRE!AL56)</f>
        <v>0</v>
      </c>
      <c r="AM56" s="21">
        <f>SUM(ENERO:DICIEMBRE!AM56)</f>
        <v>0</v>
      </c>
      <c r="AN56" s="21">
        <f>SUM(ENERO:DICIEMBRE!AN56)</f>
        <v>0</v>
      </c>
      <c r="AO56" s="21">
        <f>SUM(ENERO:DICIEMBRE!AO56)</f>
        <v>0</v>
      </c>
      <c r="AP56" s="21">
        <f>SUM(ENERO:DICIEMBRE!AP56)</f>
        <v>0</v>
      </c>
      <c r="AQ56" s="21">
        <f>SUM(ENERO:DICIEMBRE!AQ56)</f>
        <v>0</v>
      </c>
      <c r="AR56" s="21">
        <f>SUM(ENERO:DICIEMBRE!AR56)</f>
        <v>0</v>
      </c>
      <c r="AS56" s="21">
        <f>SUM(ENERO:DICIEMBRE!AS56)</f>
        <v>0</v>
      </c>
      <c r="AT56" s="21">
        <f>SUM(ENERO:DICIEMBRE!AT56)</f>
        <v>0</v>
      </c>
      <c r="AU56" s="21">
        <f>SUM(ENERO:DICIEMBRE!AU56)</f>
        <v>0</v>
      </c>
      <c r="AV56" s="21">
        <f>SUM(ENERO:DICIEMBRE!AV56)</f>
        <v>0</v>
      </c>
      <c r="AW56" s="21">
        <f>SUM(ENERO:DICIEMBRE!AW56)</f>
        <v>0</v>
      </c>
      <c r="AX56" s="21">
        <f>SUM(ENERO:DICIEMBRE!AX56)</f>
        <v>0</v>
      </c>
      <c r="AY56" t="str">
        <f t="shared" si="45"/>
        <v/>
      </c>
      <c r="CW56" s="25" t="str">
        <f t="shared" si="86"/>
        <v/>
      </c>
      <c r="CX56" s="25" t="str">
        <f t="shared" si="87"/>
        <v/>
      </c>
      <c r="CY56" s="25" t="str">
        <f t="shared" si="88"/>
        <v/>
      </c>
      <c r="CZ56" s="25" t="str">
        <f t="shared" si="89"/>
        <v/>
      </c>
      <c r="DA56" s="25" t="str">
        <f t="shared" ref="DA56:DA59" si="99">IF(AND(D56&gt;0,AT56="")," * No olvide digitar la variable Usuarios con Discapacidad. Digite Cero si no tiene.",IF(AT56&gt;D56," * La variable Usuarios con Discapacidad No puede ser mayor al Total Ambos Sexos.",""))</f>
        <v/>
      </c>
      <c r="DB56" s="25" t="str">
        <f t="shared" ref="DB56:DB59" si="100">IF(AND(D56&gt;0,AU56="")," * No olvide digitar la variable Niños, niñas, adolescentes y jóvenes población SENAME. Digite Cero si no tiene.",IF(AU56&gt;D56," * La variable Niños, niñas, adolescentes y jóvenes población SENAME No puede ser mayor al Total Ambos Sexos.",""))</f>
        <v/>
      </c>
      <c r="DC56" s="25" t="str">
        <f t="shared" ref="DC56:DC59" si="101">IF(AND(D56&gt;0,AV56="")," * No olvide digitar la variable Niños, niñas, adolescentes y jóvenes Mejor Niñez. Digite Cero si no tiene.",IF(AV56&gt;D56," * La variable Niños, niñas, adolescentes y jóvenes Mejor Niñez No puede ser mayor al Total Ambos Sexos.",""))</f>
        <v/>
      </c>
      <c r="DD56" s="25" t="str">
        <f t="shared" ref="DD56:DD59" si="102">IF(AND(D56&gt;0,AW56="")," * No olvide digitar la variable Migrantes. Digite Cero si no tiene.",IF(AW56&gt;D56," * La variable Migrantes No puede ser mayor al Total.",""))</f>
        <v/>
      </c>
      <c r="DE56" s="25" t="str">
        <f t="shared" si="51"/>
        <v/>
      </c>
      <c r="DG56" s="26">
        <f t="shared" si="90"/>
        <v>0</v>
      </c>
      <c r="DH56" s="26">
        <f t="shared" si="91"/>
        <v>0</v>
      </c>
      <c r="DI56" s="26">
        <f t="shared" si="92"/>
        <v>0</v>
      </c>
      <c r="DJ56" s="26">
        <f t="shared" si="93"/>
        <v>0</v>
      </c>
      <c r="DK56" s="26">
        <f t="shared" si="94"/>
        <v>0</v>
      </c>
      <c r="DL56" s="26">
        <f t="shared" si="95"/>
        <v>0</v>
      </c>
      <c r="DM56" s="26">
        <f t="shared" si="96"/>
        <v>0</v>
      </c>
      <c r="DN56" s="26">
        <f t="shared" si="97"/>
        <v>0</v>
      </c>
      <c r="DO56" s="26">
        <f t="shared" si="98"/>
        <v>0</v>
      </c>
    </row>
    <row r="57" spans="1:119" x14ac:dyDescent="0.25">
      <c r="A57" s="722"/>
      <c r="B57" s="723"/>
      <c r="C57" s="120" t="s">
        <v>81</v>
      </c>
      <c r="D57" s="95">
        <f t="shared" si="64"/>
        <v>0</v>
      </c>
      <c r="E57" s="137">
        <f t="shared" si="84"/>
        <v>0</v>
      </c>
      <c r="F57" s="138">
        <f t="shared" si="84"/>
        <v>0</v>
      </c>
      <c r="G57" s="21">
        <f>SUM(ENERO:DICIEMBRE!G57)</f>
        <v>0</v>
      </c>
      <c r="H57" s="21">
        <f>SUM(ENERO:DICIEMBRE!H57)</f>
        <v>0</v>
      </c>
      <c r="I57" s="21">
        <f>SUM(ENERO:DICIEMBRE!I57)</f>
        <v>0</v>
      </c>
      <c r="J57" s="21">
        <f>SUM(ENERO:DICIEMBRE!J57)</f>
        <v>0</v>
      </c>
      <c r="K57" s="21">
        <f>SUM(ENERO:DICIEMBRE!K57)</f>
        <v>0</v>
      </c>
      <c r="L57" s="21">
        <f>SUM(ENERO:DICIEMBRE!L57)</f>
        <v>0</v>
      </c>
      <c r="M57" s="21">
        <f>SUM(ENERO:DICIEMBRE!M57)</f>
        <v>0</v>
      </c>
      <c r="N57" s="21">
        <f>SUM(ENERO:DICIEMBRE!N57)</f>
        <v>0</v>
      </c>
      <c r="O57" s="21">
        <f>SUM(ENERO:DICIEMBRE!O57)</f>
        <v>0</v>
      </c>
      <c r="P57" s="21">
        <f>SUM(ENERO:DICIEMBRE!P57)</f>
        <v>0</v>
      </c>
      <c r="Q57" s="21">
        <f>SUM(ENERO:DICIEMBRE!Q57)</f>
        <v>0</v>
      </c>
      <c r="R57" s="21">
        <f>SUM(ENERO:DICIEMBRE!R57)</f>
        <v>0</v>
      </c>
      <c r="S57" s="21">
        <f>SUM(ENERO:DICIEMBRE!S57)</f>
        <v>0</v>
      </c>
      <c r="T57" s="21">
        <f>SUM(ENERO:DICIEMBRE!T57)</f>
        <v>0</v>
      </c>
      <c r="U57" s="21">
        <f>SUM(ENERO:DICIEMBRE!U57)</f>
        <v>0</v>
      </c>
      <c r="V57" s="21">
        <f>SUM(ENERO:DICIEMBRE!V57)</f>
        <v>0</v>
      </c>
      <c r="W57" s="21">
        <f>SUM(ENERO:DICIEMBRE!W57)</f>
        <v>0</v>
      </c>
      <c r="X57" s="21">
        <f>SUM(ENERO:DICIEMBRE!X57)</f>
        <v>0</v>
      </c>
      <c r="Y57" s="21">
        <f>SUM(ENERO:DICIEMBRE!Y57)</f>
        <v>0</v>
      </c>
      <c r="Z57" s="21">
        <f>SUM(ENERO:DICIEMBRE!Z57)</f>
        <v>0</v>
      </c>
      <c r="AA57" s="21">
        <f>SUM(ENERO:DICIEMBRE!AA57)</f>
        <v>0</v>
      </c>
      <c r="AB57" s="21">
        <f>SUM(ENERO:DICIEMBRE!AB57)</f>
        <v>0</v>
      </c>
      <c r="AC57" s="21">
        <f>SUM(ENERO:DICIEMBRE!AC57)</f>
        <v>0</v>
      </c>
      <c r="AD57" s="21">
        <f>SUM(ENERO:DICIEMBRE!AD57)</f>
        <v>0</v>
      </c>
      <c r="AE57" s="21">
        <f>SUM(ENERO:DICIEMBRE!AE57)</f>
        <v>0</v>
      </c>
      <c r="AF57" s="21">
        <f>SUM(ENERO:DICIEMBRE!AF57)</f>
        <v>0</v>
      </c>
      <c r="AG57" s="21">
        <f>SUM(ENERO:DICIEMBRE!AG57)</f>
        <v>0</v>
      </c>
      <c r="AH57" s="21">
        <f>SUM(ENERO:DICIEMBRE!AH57)</f>
        <v>0</v>
      </c>
      <c r="AI57" s="21">
        <f>SUM(ENERO:DICIEMBRE!AI57)</f>
        <v>0</v>
      </c>
      <c r="AJ57" s="21">
        <f>SUM(ENERO:DICIEMBRE!AJ57)</f>
        <v>0</v>
      </c>
      <c r="AK57" s="21">
        <f>SUM(ENERO:DICIEMBRE!AK57)</f>
        <v>0</v>
      </c>
      <c r="AL57" s="21">
        <f>SUM(ENERO:DICIEMBRE!AL57)</f>
        <v>0</v>
      </c>
      <c r="AM57" s="21">
        <f>SUM(ENERO:DICIEMBRE!AM57)</f>
        <v>0</v>
      </c>
      <c r="AN57" s="21">
        <f>SUM(ENERO:DICIEMBRE!AN57)</f>
        <v>0</v>
      </c>
      <c r="AO57" s="21">
        <f>SUM(ENERO:DICIEMBRE!AO57)</f>
        <v>0</v>
      </c>
      <c r="AP57" s="21">
        <f>SUM(ENERO:DICIEMBRE!AP57)</f>
        <v>0</v>
      </c>
      <c r="AQ57" s="21">
        <f>SUM(ENERO:DICIEMBRE!AQ57)</f>
        <v>0</v>
      </c>
      <c r="AR57" s="21">
        <f>SUM(ENERO:DICIEMBRE!AR57)</f>
        <v>0</v>
      </c>
      <c r="AS57" s="21">
        <f>SUM(ENERO:DICIEMBRE!AS57)</f>
        <v>0</v>
      </c>
      <c r="AT57" s="21">
        <f>SUM(ENERO:DICIEMBRE!AT57)</f>
        <v>0</v>
      </c>
      <c r="AU57" s="21">
        <f>SUM(ENERO:DICIEMBRE!AU57)</f>
        <v>0</v>
      </c>
      <c r="AV57" s="21">
        <f>SUM(ENERO:DICIEMBRE!AV57)</f>
        <v>0</v>
      </c>
      <c r="AW57" s="21">
        <f>SUM(ENERO:DICIEMBRE!AW57)</f>
        <v>0</v>
      </c>
      <c r="AX57" s="21">
        <f>SUM(ENERO:DICIEMBRE!AX57)</f>
        <v>0</v>
      </c>
      <c r="AY57" t="str">
        <f t="shared" si="45"/>
        <v/>
      </c>
      <c r="CW57" s="25" t="str">
        <f t="shared" si="86"/>
        <v/>
      </c>
      <c r="CX57" s="25" t="str">
        <f t="shared" si="87"/>
        <v/>
      </c>
      <c r="CY57" s="25" t="str">
        <f t="shared" si="88"/>
        <v/>
      </c>
      <c r="CZ57" s="25" t="str">
        <f t="shared" si="89"/>
        <v/>
      </c>
      <c r="DA57" s="25" t="str">
        <f t="shared" si="99"/>
        <v/>
      </c>
      <c r="DB57" s="25" t="str">
        <f t="shared" si="100"/>
        <v/>
      </c>
      <c r="DC57" s="25" t="str">
        <f t="shared" si="101"/>
        <v/>
      </c>
      <c r="DD57" s="25" t="str">
        <f t="shared" si="102"/>
        <v/>
      </c>
      <c r="DE57" s="25" t="str">
        <f t="shared" si="51"/>
        <v/>
      </c>
      <c r="DG57" s="26">
        <f t="shared" si="90"/>
        <v>0</v>
      </c>
      <c r="DH57" s="26">
        <f t="shared" si="91"/>
        <v>0</v>
      </c>
      <c r="DI57" s="26">
        <f t="shared" si="92"/>
        <v>0</v>
      </c>
      <c r="DJ57" s="26">
        <f t="shared" si="93"/>
        <v>0</v>
      </c>
      <c r="DK57" s="26">
        <f t="shared" si="94"/>
        <v>0</v>
      </c>
      <c r="DL57" s="26">
        <f t="shared" si="95"/>
        <v>0</v>
      </c>
      <c r="DM57" s="26">
        <f t="shared" si="96"/>
        <v>0</v>
      </c>
      <c r="DN57" s="26">
        <f t="shared" si="97"/>
        <v>0</v>
      </c>
      <c r="DO57" s="26">
        <f t="shared" si="98"/>
        <v>0</v>
      </c>
    </row>
    <row r="58" spans="1:119" x14ac:dyDescent="0.25">
      <c r="A58" s="722"/>
      <c r="B58" s="723"/>
      <c r="C58" s="120" t="s">
        <v>82</v>
      </c>
      <c r="D58" s="95">
        <f t="shared" si="64"/>
        <v>0</v>
      </c>
      <c r="E58" s="137">
        <f t="shared" si="84"/>
        <v>0</v>
      </c>
      <c r="F58" s="138">
        <f t="shared" si="84"/>
        <v>0</v>
      </c>
      <c r="G58" s="21">
        <f>SUM(ENERO:DICIEMBRE!G58)</f>
        <v>0</v>
      </c>
      <c r="H58" s="21">
        <f>SUM(ENERO:DICIEMBRE!H58)</f>
        <v>0</v>
      </c>
      <c r="I58" s="21">
        <f>SUM(ENERO:DICIEMBRE!I58)</f>
        <v>0</v>
      </c>
      <c r="J58" s="21">
        <f>SUM(ENERO:DICIEMBRE!J58)</f>
        <v>0</v>
      </c>
      <c r="K58" s="21">
        <f>SUM(ENERO:DICIEMBRE!K58)</f>
        <v>0</v>
      </c>
      <c r="L58" s="21">
        <f>SUM(ENERO:DICIEMBRE!L58)</f>
        <v>0</v>
      </c>
      <c r="M58" s="21">
        <f>SUM(ENERO:DICIEMBRE!M58)</f>
        <v>0</v>
      </c>
      <c r="N58" s="21">
        <f>SUM(ENERO:DICIEMBRE!N58)</f>
        <v>0</v>
      </c>
      <c r="O58" s="21">
        <f>SUM(ENERO:DICIEMBRE!O58)</f>
        <v>0</v>
      </c>
      <c r="P58" s="21">
        <f>SUM(ENERO:DICIEMBRE!P58)</f>
        <v>0</v>
      </c>
      <c r="Q58" s="21">
        <f>SUM(ENERO:DICIEMBRE!Q58)</f>
        <v>0</v>
      </c>
      <c r="R58" s="21">
        <f>SUM(ENERO:DICIEMBRE!R58)</f>
        <v>0</v>
      </c>
      <c r="S58" s="21">
        <f>SUM(ENERO:DICIEMBRE!S58)</f>
        <v>0</v>
      </c>
      <c r="T58" s="21">
        <f>SUM(ENERO:DICIEMBRE!T58)</f>
        <v>0</v>
      </c>
      <c r="U58" s="21">
        <f>SUM(ENERO:DICIEMBRE!U58)</f>
        <v>0</v>
      </c>
      <c r="V58" s="21">
        <f>SUM(ENERO:DICIEMBRE!V58)</f>
        <v>0</v>
      </c>
      <c r="W58" s="21">
        <f>SUM(ENERO:DICIEMBRE!W58)</f>
        <v>0</v>
      </c>
      <c r="X58" s="21">
        <f>SUM(ENERO:DICIEMBRE!X58)</f>
        <v>0</v>
      </c>
      <c r="Y58" s="21">
        <f>SUM(ENERO:DICIEMBRE!Y58)</f>
        <v>0</v>
      </c>
      <c r="Z58" s="21">
        <f>SUM(ENERO:DICIEMBRE!Z58)</f>
        <v>0</v>
      </c>
      <c r="AA58" s="21">
        <f>SUM(ENERO:DICIEMBRE!AA58)</f>
        <v>0</v>
      </c>
      <c r="AB58" s="21">
        <f>SUM(ENERO:DICIEMBRE!AB58)</f>
        <v>0</v>
      </c>
      <c r="AC58" s="21">
        <f>SUM(ENERO:DICIEMBRE!AC58)</f>
        <v>0</v>
      </c>
      <c r="AD58" s="21">
        <f>SUM(ENERO:DICIEMBRE!AD58)</f>
        <v>0</v>
      </c>
      <c r="AE58" s="21">
        <f>SUM(ENERO:DICIEMBRE!AE58)</f>
        <v>0</v>
      </c>
      <c r="AF58" s="21">
        <f>SUM(ENERO:DICIEMBRE!AF58)</f>
        <v>0</v>
      </c>
      <c r="AG58" s="21">
        <f>SUM(ENERO:DICIEMBRE!AG58)</f>
        <v>0</v>
      </c>
      <c r="AH58" s="21">
        <f>SUM(ENERO:DICIEMBRE!AH58)</f>
        <v>0</v>
      </c>
      <c r="AI58" s="21">
        <f>SUM(ENERO:DICIEMBRE!AI58)</f>
        <v>0</v>
      </c>
      <c r="AJ58" s="21">
        <f>SUM(ENERO:DICIEMBRE!AJ58)</f>
        <v>0</v>
      </c>
      <c r="AK58" s="21">
        <f>SUM(ENERO:DICIEMBRE!AK58)</f>
        <v>0</v>
      </c>
      <c r="AL58" s="21">
        <f>SUM(ENERO:DICIEMBRE!AL58)</f>
        <v>0</v>
      </c>
      <c r="AM58" s="21">
        <f>SUM(ENERO:DICIEMBRE!AM58)</f>
        <v>0</v>
      </c>
      <c r="AN58" s="21">
        <f>SUM(ENERO:DICIEMBRE!AN58)</f>
        <v>0</v>
      </c>
      <c r="AO58" s="21">
        <f>SUM(ENERO:DICIEMBRE!AO58)</f>
        <v>0</v>
      </c>
      <c r="AP58" s="21">
        <f>SUM(ENERO:DICIEMBRE!AP58)</f>
        <v>0</v>
      </c>
      <c r="AQ58" s="21">
        <f>SUM(ENERO:DICIEMBRE!AQ58)</f>
        <v>0</v>
      </c>
      <c r="AR58" s="21">
        <f>SUM(ENERO:DICIEMBRE!AR58)</f>
        <v>0</v>
      </c>
      <c r="AS58" s="21">
        <f>SUM(ENERO:DICIEMBRE!AS58)</f>
        <v>0</v>
      </c>
      <c r="AT58" s="21">
        <f>SUM(ENERO:DICIEMBRE!AT58)</f>
        <v>0</v>
      </c>
      <c r="AU58" s="21">
        <f>SUM(ENERO:DICIEMBRE!AU58)</f>
        <v>0</v>
      </c>
      <c r="AV58" s="21">
        <f>SUM(ENERO:DICIEMBRE!AV58)</f>
        <v>0</v>
      </c>
      <c r="AW58" s="21">
        <f>SUM(ENERO:DICIEMBRE!AW58)</f>
        <v>0</v>
      </c>
      <c r="AX58" s="21">
        <f>SUM(ENERO:DICIEMBRE!AX58)</f>
        <v>0</v>
      </c>
      <c r="AY58" t="str">
        <f t="shared" si="45"/>
        <v/>
      </c>
      <c r="CW58" s="25" t="str">
        <f t="shared" si="86"/>
        <v/>
      </c>
      <c r="CX58" s="25" t="str">
        <f t="shared" si="87"/>
        <v/>
      </c>
      <c r="CY58" s="25" t="str">
        <f t="shared" si="88"/>
        <v/>
      </c>
      <c r="CZ58" s="25" t="str">
        <f t="shared" si="89"/>
        <v/>
      </c>
      <c r="DA58" s="25" t="str">
        <f t="shared" si="99"/>
        <v/>
      </c>
      <c r="DB58" s="25" t="str">
        <f t="shared" si="100"/>
        <v/>
      </c>
      <c r="DC58" s="25" t="str">
        <f t="shared" si="101"/>
        <v/>
      </c>
      <c r="DD58" s="25" t="str">
        <f t="shared" si="102"/>
        <v/>
      </c>
      <c r="DE58" s="25" t="str">
        <f t="shared" si="51"/>
        <v/>
      </c>
      <c r="DG58" s="26">
        <f t="shared" si="90"/>
        <v>0</v>
      </c>
      <c r="DH58" s="26">
        <f t="shared" si="91"/>
        <v>0</v>
      </c>
      <c r="DI58" s="26">
        <f t="shared" si="92"/>
        <v>0</v>
      </c>
      <c r="DJ58" s="26">
        <f t="shared" si="93"/>
        <v>0</v>
      </c>
      <c r="DK58" s="26">
        <f t="shared" si="94"/>
        <v>0</v>
      </c>
      <c r="DL58" s="26">
        <f t="shared" si="95"/>
        <v>0</v>
      </c>
      <c r="DM58" s="26">
        <f t="shared" si="96"/>
        <v>0</v>
      </c>
      <c r="DN58" s="26">
        <f t="shared" si="97"/>
        <v>0</v>
      </c>
      <c r="DO58" s="26">
        <f t="shared" si="98"/>
        <v>0</v>
      </c>
    </row>
    <row r="59" spans="1:119" x14ac:dyDescent="0.25">
      <c r="A59" s="724"/>
      <c r="B59" s="725"/>
      <c r="C59" s="139" t="s">
        <v>83</v>
      </c>
      <c r="D59" s="130">
        <f t="shared" si="64"/>
        <v>0</v>
      </c>
      <c r="E59" s="131">
        <f>SUM(G59+I59+K59+M59+O59+Q59+S59+U59+W59+Y59+AA59+AC59+AE59+AG59+AI59+AK59+AM59+AO59)</f>
        <v>0</v>
      </c>
      <c r="F59" s="140">
        <f>SUM(H59+J59+L59+N59+P59+R59+T59+V59+X59+Z59+AB59+AD59+AF59+AH59+AJ59+AL59+AN59+AP59)</f>
        <v>0</v>
      </c>
      <c r="G59" s="21">
        <f>SUM(ENERO:DICIEMBRE!G59)</f>
        <v>0</v>
      </c>
      <c r="H59" s="21">
        <f>SUM(ENERO:DICIEMBRE!H59)</f>
        <v>0</v>
      </c>
      <c r="I59" s="21">
        <f>SUM(ENERO:DICIEMBRE!I59)</f>
        <v>0</v>
      </c>
      <c r="J59" s="21">
        <f>SUM(ENERO:DICIEMBRE!J59)</f>
        <v>0</v>
      </c>
      <c r="K59" s="21">
        <f>SUM(ENERO:DICIEMBRE!K59)</f>
        <v>0</v>
      </c>
      <c r="L59" s="21">
        <f>SUM(ENERO:DICIEMBRE!L59)</f>
        <v>0</v>
      </c>
      <c r="M59" s="21">
        <f>SUM(ENERO:DICIEMBRE!M59)</f>
        <v>0</v>
      </c>
      <c r="N59" s="21">
        <f>SUM(ENERO:DICIEMBRE!N59)</f>
        <v>0</v>
      </c>
      <c r="O59" s="21">
        <f>SUM(ENERO:DICIEMBRE!O59)</f>
        <v>0</v>
      </c>
      <c r="P59" s="21">
        <f>SUM(ENERO:DICIEMBRE!P59)</f>
        <v>0</v>
      </c>
      <c r="Q59" s="21">
        <f>SUM(ENERO:DICIEMBRE!Q59)</f>
        <v>0</v>
      </c>
      <c r="R59" s="21">
        <f>SUM(ENERO:DICIEMBRE!R59)</f>
        <v>0</v>
      </c>
      <c r="S59" s="21">
        <f>SUM(ENERO:DICIEMBRE!S59)</f>
        <v>0</v>
      </c>
      <c r="T59" s="21">
        <f>SUM(ENERO:DICIEMBRE!T59)</f>
        <v>0</v>
      </c>
      <c r="U59" s="21">
        <f>SUM(ENERO:DICIEMBRE!U59)</f>
        <v>0</v>
      </c>
      <c r="V59" s="21">
        <f>SUM(ENERO:DICIEMBRE!V59)</f>
        <v>0</v>
      </c>
      <c r="W59" s="21">
        <f>SUM(ENERO:DICIEMBRE!W59)</f>
        <v>0</v>
      </c>
      <c r="X59" s="21">
        <f>SUM(ENERO:DICIEMBRE!X59)</f>
        <v>0</v>
      </c>
      <c r="Y59" s="21">
        <f>SUM(ENERO:DICIEMBRE!Y59)</f>
        <v>0</v>
      </c>
      <c r="Z59" s="21">
        <f>SUM(ENERO:DICIEMBRE!Z59)</f>
        <v>0</v>
      </c>
      <c r="AA59" s="21">
        <f>SUM(ENERO:DICIEMBRE!AA59)</f>
        <v>0</v>
      </c>
      <c r="AB59" s="21">
        <f>SUM(ENERO:DICIEMBRE!AB59)</f>
        <v>0</v>
      </c>
      <c r="AC59" s="21">
        <f>SUM(ENERO:DICIEMBRE!AC59)</f>
        <v>0</v>
      </c>
      <c r="AD59" s="21">
        <f>SUM(ENERO:DICIEMBRE!AD59)</f>
        <v>0</v>
      </c>
      <c r="AE59" s="21">
        <f>SUM(ENERO:DICIEMBRE!AE59)</f>
        <v>0</v>
      </c>
      <c r="AF59" s="21">
        <f>SUM(ENERO:DICIEMBRE!AF59)</f>
        <v>0</v>
      </c>
      <c r="AG59" s="21">
        <f>SUM(ENERO:DICIEMBRE!AG59)</f>
        <v>0</v>
      </c>
      <c r="AH59" s="21">
        <f>SUM(ENERO:DICIEMBRE!AH59)</f>
        <v>0</v>
      </c>
      <c r="AI59" s="21">
        <f>SUM(ENERO:DICIEMBRE!AI59)</f>
        <v>0</v>
      </c>
      <c r="AJ59" s="21">
        <f>SUM(ENERO:DICIEMBRE!AJ59)</f>
        <v>0</v>
      </c>
      <c r="AK59" s="21">
        <f>SUM(ENERO:DICIEMBRE!AK59)</f>
        <v>0</v>
      </c>
      <c r="AL59" s="21">
        <f>SUM(ENERO:DICIEMBRE!AL59)</f>
        <v>0</v>
      </c>
      <c r="AM59" s="21">
        <f>SUM(ENERO:DICIEMBRE!AM59)</f>
        <v>0</v>
      </c>
      <c r="AN59" s="21">
        <f>SUM(ENERO:DICIEMBRE!AN59)</f>
        <v>0</v>
      </c>
      <c r="AO59" s="21">
        <f>SUM(ENERO:DICIEMBRE!AO59)</f>
        <v>0</v>
      </c>
      <c r="AP59" s="21">
        <f>SUM(ENERO:DICIEMBRE!AP59)</f>
        <v>0</v>
      </c>
      <c r="AQ59" s="21">
        <f>SUM(ENERO:DICIEMBRE!AQ59)</f>
        <v>0</v>
      </c>
      <c r="AR59" s="21">
        <f>SUM(ENERO:DICIEMBRE!AR59)</f>
        <v>0</v>
      </c>
      <c r="AS59" s="21">
        <f>SUM(ENERO:DICIEMBRE!AS59)</f>
        <v>0</v>
      </c>
      <c r="AT59" s="21">
        <f>SUM(ENERO:DICIEMBRE!AT59)</f>
        <v>0</v>
      </c>
      <c r="AU59" s="21">
        <f>SUM(ENERO:DICIEMBRE!AU59)</f>
        <v>0</v>
      </c>
      <c r="AV59" s="21">
        <f>SUM(ENERO:DICIEMBRE!AV59)</f>
        <v>0</v>
      </c>
      <c r="AW59" s="21">
        <f>SUM(ENERO:DICIEMBRE!AW59)</f>
        <v>0</v>
      </c>
      <c r="AX59" s="21">
        <f>SUM(ENERO:DICIEMBRE!AX59)</f>
        <v>0</v>
      </c>
      <c r="AY59" t="str">
        <f t="shared" si="45"/>
        <v/>
      </c>
      <c r="CW59" s="25" t="str">
        <f t="shared" si="86"/>
        <v/>
      </c>
      <c r="CX59" s="25" t="str">
        <f t="shared" si="87"/>
        <v/>
      </c>
      <c r="CY59" s="25" t="str">
        <f t="shared" si="88"/>
        <v/>
      </c>
      <c r="CZ59" s="25" t="str">
        <f t="shared" si="89"/>
        <v/>
      </c>
      <c r="DA59" s="25" t="str">
        <f t="shared" si="99"/>
        <v/>
      </c>
      <c r="DB59" s="25" t="str">
        <f t="shared" si="100"/>
        <v/>
      </c>
      <c r="DC59" s="25" t="str">
        <f t="shared" si="101"/>
        <v/>
      </c>
      <c r="DD59" s="25" t="str">
        <f t="shared" si="102"/>
        <v/>
      </c>
      <c r="DE59" s="25" t="str">
        <f t="shared" si="51"/>
        <v/>
      </c>
      <c r="DG59" s="26">
        <f t="shared" si="90"/>
        <v>0</v>
      </c>
      <c r="DH59" s="26">
        <f t="shared" si="91"/>
        <v>0</v>
      </c>
      <c r="DI59" s="26">
        <f t="shared" si="92"/>
        <v>0</v>
      </c>
      <c r="DJ59" s="26">
        <f t="shared" si="93"/>
        <v>0</v>
      </c>
      <c r="DK59" s="26">
        <f t="shared" si="94"/>
        <v>0</v>
      </c>
      <c r="DL59" s="26">
        <f t="shared" si="95"/>
        <v>0</v>
      </c>
      <c r="DM59" s="26">
        <f t="shared" si="96"/>
        <v>0</v>
      </c>
      <c r="DN59" s="26">
        <f t="shared" si="97"/>
        <v>0</v>
      </c>
      <c r="DO59" s="26">
        <f t="shared" si="98"/>
        <v>0</v>
      </c>
    </row>
    <row r="60" spans="1:119" x14ac:dyDescent="0.25">
      <c r="A60" s="642" t="s">
        <v>4</v>
      </c>
      <c r="B60" s="643"/>
      <c r="C60" s="641"/>
      <c r="D60" s="107">
        <f t="shared" ref="D60:AX60" si="103">SUM(D55:D59)</f>
        <v>0</v>
      </c>
      <c r="E60" s="108">
        <f>SUM(E55:E59)</f>
        <v>0</v>
      </c>
      <c r="F60" s="141">
        <f>SUM(F55:F59)</f>
        <v>0</v>
      </c>
      <c r="G60" s="107">
        <f t="shared" si="103"/>
        <v>0</v>
      </c>
      <c r="H60" s="110">
        <f t="shared" si="103"/>
        <v>0</v>
      </c>
      <c r="I60" s="107">
        <f t="shared" si="103"/>
        <v>0</v>
      </c>
      <c r="J60" s="110">
        <f t="shared" si="103"/>
        <v>0</v>
      </c>
      <c r="K60" s="107">
        <f t="shared" si="103"/>
        <v>0</v>
      </c>
      <c r="L60" s="110">
        <f t="shared" si="103"/>
        <v>0</v>
      </c>
      <c r="M60" s="107">
        <f t="shared" si="103"/>
        <v>0</v>
      </c>
      <c r="N60" s="110">
        <f t="shared" si="103"/>
        <v>0</v>
      </c>
      <c r="O60" s="107">
        <f t="shared" si="103"/>
        <v>0</v>
      </c>
      <c r="P60" s="110">
        <f t="shared" si="103"/>
        <v>0</v>
      </c>
      <c r="Q60" s="107">
        <f t="shared" si="103"/>
        <v>0</v>
      </c>
      <c r="R60" s="110">
        <f t="shared" si="103"/>
        <v>0</v>
      </c>
      <c r="S60" s="107">
        <f t="shared" si="103"/>
        <v>0</v>
      </c>
      <c r="T60" s="141">
        <f t="shared" si="103"/>
        <v>0</v>
      </c>
      <c r="U60" s="107">
        <f t="shared" si="103"/>
        <v>0</v>
      </c>
      <c r="V60" s="110">
        <f t="shared" si="103"/>
        <v>0</v>
      </c>
      <c r="W60" s="107">
        <f t="shared" si="103"/>
        <v>0</v>
      </c>
      <c r="X60" s="110">
        <f t="shared" si="103"/>
        <v>0</v>
      </c>
      <c r="Y60" s="107">
        <f t="shared" si="103"/>
        <v>0</v>
      </c>
      <c r="Z60" s="110">
        <f t="shared" si="103"/>
        <v>0</v>
      </c>
      <c r="AA60" s="107">
        <f t="shared" si="103"/>
        <v>0</v>
      </c>
      <c r="AB60" s="110">
        <f t="shared" si="103"/>
        <v>0</v>
      </c>
      <c r="AC60" s="107">
        <f t="shared" si="103"/>
        <v>0</v>
      </c>
      <c r="AD60" s="110">
        <f t="shared" si="103"/>
        <v>0</v>
      </c>
      <c r="AE60" s="107">
        <f t="shared" si="103"/>
        <v>0</v>
      </c>
      <c r="AF60" s="110">
        <f t="shared" si="103"/>
        <v>0</v>
      </c>
      <c r="AG60" s="107">
        <f t="shared" si="103"/>
        <v>0</v>
      </c>
      <c r="AH60" s="110">
        <f t="shared" si="103"/>
        <v>0</v>
      </c>
      <c r="AI60" s="107">
        <f t="shared" si="103"/>
        <v>0</v>
      </c>
      <c r="AJ60" s="110">
        <f t="shared" si="103"/>
        <v>0</v>
      </c>
      <c r="AK60" s="107">
        <f t="shared" si="103"/>
        <v>0</v>
      </c>
      <c r="AL60" s="110">
        <f t="shared" si="103"/>
        <v>0</v>
      </c>
      <c r="AM60" s="107">
        <f t="shared" si="103"/>
        <v>0</v>
      </c>
      <c r="AN60" s="110">
        <f t="shared" si="103"/>
        <v>0</v>
      </c>
      <c r="AO60" s="107">
        <f t="shared" si="103"/>
        <v>0</v>
      </c>
      <c r="AP60" s="111">
        <f t="shared" si="103"/>
        <v>0</v>
      </c>
      <c r="AQ60" s="110">
        <f t="shared" si="103"/>
        <v>0</v>
      </c>
      <c r="AR60" s="107">
        <f t="shared" si="103"/>
        <v>0</v>
      </c>
      <c r="AS60" s="107">
        <f t="shared" si="103"/>
        <v>0</v>
      </c>
      <c r="AT60" s="107">
        <f t="shared" si="103"/>
        <v>0</v>
      </c>
      <c r="AU60" s="107">
        <f t="shared" si="103"/>
        <v>0</v>
      </c>
      <c r="AV60" s="109">
        <f>SUM(AV55:AV59)</f>
        <v>0</v>
      </c>
      <c r="AW60" s="107">
        <f t="shared" si="103"/>
        <v>0</v>
      </c>
      <c r="AX60" s="112">
        <f t="shared" si="103"/>
        <v>0</v>
      </c>
      <c r="CW60"/>
      <c r="CX60"/>
      <c r="CY60"/>
      <c r="CZ60"/>
      <c r="DA60"/>
      <c r="DB60"/>
      <c r="DC60"/>
      <c r="DD60"/>
      <c r="DE60"/>
      <c r="DG60"/>
      <c r="DH60"/>
      <c r="DI60"/>
      <c r="DJ60"/>
      <c r="DK60"/>
      <c r="DL60"/>
      <c r="DM60"/>
    </row>
    <row r="61" spans="1:119" x14ac:dyDescent="0.25">
      <c r="A61" s="726" t="s">
        <v>84</v>
      </c>
      <c r="B61" s="727"/>
      <c r="C61" s="120">
        <v>0</v>
      </c>
      <c r="D61" s="98">
        <f>SUM(E61:F61)</f>
        <v>0</v>
      </c>
      <c r="E61" s="99">
        <f>SUM(Y61+AA61+AC61+AE61+AG61+AI61+AK61+AM61+AO61)</f>
        <v>0</v>
      </c>
      <c r="F61" s="97">
        <f>SUM(Z61+AB61+AD61+AF61+AH61+AJ61+AL61+AN61+AP61)</f>
        <v>0</v>
      </c>
      <c r="G61" s="142"/>
      <c r="H61" s="143"/>
      <c r="I61" s="144"/>
      <c r="J61" s="143"/>
      <c r="K61" s="144"/>
      <c r="L61" s="143"/>
      <c r="M61" s="144"/>
      <c r="N61" s="143"/>
      <c r="O61" s="144"/>
      <c r="P61" s="143"/>
      <c r="Q61" s="144"/>
      <c r="R61" s="143"/>
      <c r="S61" s="145"/>
      <c r="T61" s="146"/>
      <c r="U61" s="144"/>
      <c r="V61" s="143"/>
      <c r="W61" s="144"/>
      <c r="X61" s="143"/>
      <c r="Y61" s="21">
        <f>SUM(ENERO:DICIEMBRE!Y61)</f>
        <v>0</v>
      </c>
      <c r="Z61" s="21">
        <f>SUM(ENERO:DICIEMBRE!Z61)</f>
        <v>0</v>
      </c>
      <c r="AA61" s="21">
        <f>SUM(ENERO:DICIEMBRE!AA61)</f>
        <v>0</v>
      </c>
      <c r="AB61" s="21">
        <f>SUM(ENERO:DICIEMBRE!AB61)</f>
        <v>0</v>
      </c>
      <c r="AC61" s="21">
        <f>SUM(ENERO:DICIEMBRE!AC61)</f>
        <v>0</v>
      </c>
      <c r="AD61" s="21">
        <f>SUM(ENERO:DICIEMBRE!AD61)</f>
        <v>0</v>
      </c>
      <c r="AE61" s="21">
        <f>SUM(ENERO:DICIEMBRE!AE61)</f>
        <v>0</v>
      </c>
      <c r="AF61" s="21">
        <f>SUM(ENERO:DICIEMBRE!AF61)</f>
        <v>0</v>
      </c>
      <c r="AG61" s="21">
        <f>SUM(ENERO:DICIEMBRE!AG61)</f>
        <v>0</v>
      </c>
      <c r="AH61" s="21">
        <f>SUM(ENERO:DICIEMBRE!AH61)</f>
        <v>0</v>
      </c>
      <c r="AI61" s="21">
        <f>SUM(ENERO:DICIEMBRE!AI61)</f>
        <v>0</v>
      </c>
      <c r="AJ61" s="21">
        <f>SUM(ENERO:DICIEMBRE!AJ61)</f>
        <v>0</v>
      </c>
      <c r="AK61" s="21">
        <f>SUM(ENERO:DICIEMBRE!AK61)</f>
        <v>0</v>
      </c>
      <c r="AL61" s="21">
        <f>SUM(ENERO:DICIEMBRE!AL61)</f>
        <v>0</v>
      </c>
      <c r="AM61" s="21">
        <f>SUM(ENERO:DICIEMBRE!AM61)</f>
        <v>0</v>
      </c>
      <c r="AN61" s="21">
        <f>SUM(ENERO:DICIEMBRE!AN61)</f>
        <v>0</v>
      </c>
      <c r="AO61" s="21">
        <f>SUM(ENERO:DICIEMBRE!AO61)</f>
        <v>0</v>
      </c>
      <c r="AP61" s="21">
        <f>SUM(ENERO:DICIEMBRE!AP61)</f>
        <v>0</v>
      </c>
      <c r="AQ61" s="21">
        <f>SUM(ENERO:DICIEMBRE!AQ61)</f>
        <v>0</v>
      </c>
      <c r="AR61" s="21">
        <f>SUM(ENERO:DICIEMBRE!AR61)</f>
        <v>0</v>
      </c>
      <c r="AS61" s="21">
        <f>SUM(ENERO:DICIEMBRE!AS61)</f>
        <v>0</v>
      </c>
      <c r="AT61" s="21">
        <f>SUM(ENERO:DICIEMBRE!AT61)</f>
        <v>0</v>
      </c>
      <c r="AU61" s="21">
        <f>SUM(ENERO:DICIEMBRE!AU61)</f>
        <v>0</v>
      </c>
      <c r="AV61" s="21">
        <f>SUM(ENERO:DICIEMBRE!AV61)</f>
        <v>0</v>
      </c>
      <c r="AW61" s="21">
        <f>SUM(ENERO:DICIEMBRE!AW61)</f>
        <v>0</v>
      </c>
      <c r="AX61" s="21">
        <f>SUM(ENERO:DICIEMBRE!AX61)</f>
        <v>0</v>
      </c>
      <c r="AY61" t="str">
        <f t="shared" si="45"/>
        <v/>
      </c>
      <c r="CW61" s="25" t="str">
        <f t="shared" ref="CW61:CW63" si="104">IF(AND((Y61+Z61)&gt;0,AQ61="")," * No olvide digitar la variable 12 años. Si no tiene digite Cero.",IF(AQ61&gt;(Y61+Z61),"* Las Consultas de 12 años NO DEBEN ser mayor que el total de Consultas entre 10-14 años",""))</f>
        <v/>
      </c>
      <c r="CX61" s="25" t="str">
        <f t="shared" ref="CX61:CX63" si="105">IF(AND(F61&gt;0,AR61="")," * No olvide digitar la variable Embarazadas. Digite cero si no tiene.","")</f>
        <v/>
      </c>
      <c r="CY61" s="25" t="str">
        <f t="shared" ref="CY61:CY63" si="106">IF(AR61&gt;F61," * Las Embarazadas NO DEBEN ser mayor al total de mujeres. ","")</f>
        <v/>
      </c>
      <c r="CZ61" s="25" t="str">
        <f t="shared" ref="CZ61:CZ63" si="107">IF(AND((AK61+AL61)&gt;0,AS61="")," * No olvide digitar la variable 60 años. Si no tiene digite Cero.",IF(AS61&gt;(AK61+AL61)," * Las consultas de 60 años NO DEBEN ser mayor que el Total de consultas del grupo 60-64 años",""))</f>
        <v/>
      </c>
      <c r="DA61" s="25" t="str">
        <f t="shared" ref="DA61:DA63" si="108">IF(AND(D61&gt;0,AT61="")," * No olvide digitar la variable Usuarios con Discapacidad. Digite Cero si no tiene.",IF(AT61&gt;D61," * La variable Usuarios con Discapacidad No puede ser mayor al Total Ambos Sexos.",""))</f>
        <v/>
      </c>
      <c r="DB61" s="25" t="str">
        <f t="shared" ref="DB61:DB63" si="109">IF(AND(D61&gt;0,AU61="")," * No olvide digitar la variable Niños, niñas, adolescentes y jóvenes población SENAME. Digite Cero si no tiene.",IF(AU61&gt;D61," * La variable Niños, niñas, adolescentes y jóvenes población SENAME No puede ser mayor al Total Ambos Sexos.",""))</f>
        <v/>
      </c>
      <c r="DC61" s="25" t="str">
        <f t="shared" ref="DC61:DC63" si="110">IF(AND(D61&gt;0,AV61="")," * No olvide digitar la variable Niños, niñas, adolescentes y jóvenes Mejor Niñez. Digite Cero si no tiene.",IF(AV61&gt;D61," * La variable Niños, niñas, adolescentes y jóvenes Mejor Niñez No puede ser mayor al Total Ambos Sexos.",""))</f>
        <v/>
      </c>
      <c r="DD61" s="25" t="str">
        <f t="shared" ref="DD61:DD63" si="111">IF(AND(D61&gt;0,AW61="")," * No olvide digitar la variable Migrantes. Digite Cero si no tiene.",IF(AW61&gt;D61," * La variable Migrantes No puede ser mayor al Total.",""))</f>
        <v/>
      </c>
      <c r="DE61" s="25" t="str">
        <f t="shared" si="51"/>
        <v/>
      </c>
      <c r="DG61" s="26">
        <f t="shared" ref="DG61:DG63" si="112">IF(AND((Y61+Z61)&gt;0,AQ61=""),1,IF(AQ61&gt;(Y61+Z61),1,0))</f>
        <v>0</v>
      </c>
      <c r="DH61" s="26">
        <f t="shared" ref="DH61:DH63" si="113">IF(AND(F61&gt;0,AR61=""),1,0)</f>
        <v>0</v>
      </c>
      <c r="DI61" s="26">
        <f t="shared" ref="DI61:DI63" si="114">IF(AR61&gt;F61,1,0)</f>
        <v>0</v>
      </c>
      <c r="DJ61" s="26">
        <f t="shared" ref="DJ61:DJ63" si="115">IF(AND((AK61+AL61)&gt;0,AS61=""),1,IF(AS61&gt;(AK61+AL61),1,0))</f>
        <v>0</v>
      </c>
      <c r="DK61" s="26">
        <f t="shared" ref="DK61:DK63" si="116">IF(AND(D61&gt;0,AT61=""),1,IF(AT61&gt;D61,1,0))</f>
        <v>0</v>
      </c>
      <c r="DL61" s="26">
        <f t="shared" ref="DL61:DL63" si="117">IF(AND(D61&gt;0,AU61=""),1,IF(AU61&gt;D61,1,0))</f>
        <v>0</v>
      </c>
      <c r="DM61" s="26">
        <f t="shared" ref="DM61:DM63" si="118">IF(AND(D61&gt;0,AV61=""),1,IF(AV61&gt;D61,1,0))</f>
        <v>0</v>
      </c>
      <c r="DN61" s="26">
        <f t="shared" ref="DN61:DN63" si="119">IF(AND(D61&gt;0,AW61=""),1,IF(AW61&gt;D61,1,0))</f>
        <v>0</v>
      </c>
      <c r="DO61" s="26">
        <f t="shared" ref="DO61:DO63" si="120">IF(AND(D61&gt;0,AX61=""),1,IF(AX61&gt;D61,1,0))</f>
        <v>0</v>
      </c>
    </row>
    <row r="62" spans="1:119" x14ac:dyDescent="0.25">
      <c r="A62" s="728"/>
      <c r="B62" s="729"/>
      <c r="C62" s="120" t="s">
        <v>85</v>
      </c>
      <c r="D62" s="98">
        <f>SUM(E62:F62)</f>
        <v>0</v>
      </c>
      <c r="E62" s="99">
        <f t="shared" ref="E62:F63" si="121">SUM(Y62+AA62+AC62+AE62+AG62+AI62+AK62+AM62+AO62)</f>
        <v>0</v>
      </c>
      <c r="F62" s="97">
        <f t="shared" si="121"/>
        <v>0</v>
      </c>
      <c r="G62" s="150"/>
      <c r="H62" s="151"/>
      <c r="I62" s="150"/>
      <c r="J62" s="151"/>
      <c r="K62" s="150"/>
      <c r="L62" s="151"/>
      <c r="M62" s="150"/>
      <c r="N62" s="151"/>
      <c r="O62" s="150"/>
      <c r="P62" s="151"/>
      <c r="Q62" s="150"/>
      <c r="R62" s="151"/>
      <c r="S62" s="145"/>
      <c r="T62" s="146"/>
      <c r="U62" s="150"/>
      <c r="V62" s="151"/>
      <c r="W62" s="150"/>
      <c r="X62" s="151"/>
      <c r="Y62" s="21">
        <f>SUM(ENERO:DICIEMBRE!Y62)</f>
        <v>0</v>
      </c>
      <c r="Z62" s="21">
        <f>SUM(ENERO:DICIEMBRE!Z62)</f>
        <v>0</v>
      </c>
      <c r="AA62" s="21">
        <f>SUM(ENERO:DICIEMBRE!AA62)</f>
        <v>0</v>
      </c>
      <c r="AB62" s="21">
        <f>SUM(ENERO:DICIEMBRE!AB62)</f>
        <v>0</v>
      </c>
      <c r="AC62" s="21">
        <f>SUM(ENERO:DICIEMBRE!AC62)</f>
        <v>0</v>
      </c>
      <c r="AD62" s="21">
        <f>SUM(ENERO:DICIEMBRE!AD62)</f>
        <v>0</v>
      </c>
      <c r="AE62" s="21">
        <f>SUM(ENERO:DICIEMBRE!AE62)</f>
        <v>0</v>
      </c>
      <c r="AF62" s="21">
        <f>SUM(ENERO:DICIEMBRE!AF62)</f>
        <v>0</v>
      </c>
      <c r="AG62" s="21">
        <f>SUM(ENERO:DICIEMBRE!AG62)</f>
        <v>0</v>
      </c>
      <c r="AH62" s="21">
        <f>SUM(ENERO:DICIEMBRE!AH62)</f>
        <v>0</v>
      </c>
      <c r="AI62" s="21">
        <f>SUM(ENERO:DICIEMBRE!AI62)</f>
        <v>0</v>
      </c>
      <c r="AJ62" s="21">
        <f>SUM(ENERO:DICIEMBRE!AJ62)</f>
        <v>0</v>
      </c>
      <c r="AK62" s="21">
        <f>SUM(ENERO:DICIEMBRE!AK62)</f>
        <v>0</v>
      </c>
      <c r="AL62" s="21">
        <f>SUM(ENERO:DICIEMBRE!AL62)</f>
        <v>0</v>
      </c>
      <c r="AM62" s="21">
        <f>SUM(ENERO:DICIEMBRE!AM62)</f>
        <v>0</v>
      </c>
      <c r="AN62" s="21">
        <f>SUM(ENERO:DICIEMBRE!AN62)</f>
        <v>0</v>
      </c>
      <c r="AO62" s="21">
        <f>SUM(ENERO:DICIEMBRE!AO62)</f>
        <v>0</v>
      </c>
      <c r="AP62" s="21">
        <f>SUM(ENERO:DICIEMBRE!AP62)</f>
        <v>0</v>
      </c>
      <c r="AQ62" s="21">
        <f>SUM(ENERO:DICIEMBRE!AQ62)</f>
        <v>0</v>
      </c>
      <c r="AR62" s="21">
        <f>SUM(ENERO:DICIEMBRE!AR62)</f>
        <v>0</v>
      </c>
      <c r="AS62" s="21">
        <f>SUM(ENERO:DICIEMBRE!AS62)</f>
        <v>0</v>
      </c>
      <c r="AT62" s="21">
        <f>SUM(ENERO:DICIEMBRE!AT62)</f>
        <v>0</v>
      </c>
      <c r="AU62" s="21">
        <f>SUM(ENERO:DICIEMBRE!AU62)</f>
        <v>0</v>
      </c>
      <c r="AV62" s="21">
        <f>SUM(ENERO:DICIEMBRE!AV62)</f>
        <v>0</v>
      </c>
      <c r="AW62" s="21">
        <f>SUM(ENERO:DICIEMBRE!AW62)</f>
        <v>0</v>
      </c>
      <c r="AX62" s="21">
        <f>SUM(ENERO:DICIEMBRE!AX62)</f>
        <v>0</v>
      </c>
      <c r="AY62" t="str">
        <f t="shared" si="45"/>
        <v/>
      </c>
      <c r="CW62" s="25" t="str">
        <f t="shared" si="104"/>
        <v/>
      </c>
      <c r="CX62" s="25" t="str">
        <f t="shared" si="105"/>
        <v/>
      </c>
      <c r="CY62" s="25" t="str">
        <f t="shared" si="106"/>
        <v/>
      </c>
      <c r="CZ62" s="25" t="str">
        <f t="shared" si="107"/>
        <v/>
      </c>
      <c r="DA62" s="25" t="str">
        <f t="shared" si="108"/>
        <v/>
      </c>
      <c r="DB62" s="25" t="str">
        <f t="shared" si="109"/>
        <v/>
      </c>
      <c r="DC62" s="25" t="str">
        <f t="shared" si="110"/>
        <v/>
      </c>
      <c r="DD62" s="25" t="str">
        <f t="shared" si="111"/>
        <v/>
      </c>
      <c r="DE62" s="25" t="str">
        <f t="shared" si="51"/>
        <v/>
      </c>
      <c r="DG62" s="26">
        <f t="shared" si="112"/>
        <v>0</v>
      </c>
      <c r="DH62" s="26">
        <f t="shared" si="113"/>
        <v>0</v>
      </c>
      <c r="DI62" s="26">
        <f t="shared" si="114"/>
        <v>0</v>
      </c>
      <c r="DJ62" s="26">
        <f t="shared" si="115"/>
        <v>0</v>
      </c>
      <c r="DK62" s="26">
        <f t="shared" si="116"/>
        <v>0</v>
      </c>
      <c r="DL62" s="26">
        <f t="shared" si="117"/>
        <v>0</v>
      </c>
      <c r="DM62" s="26">
        <f t="shared" si="118"/>
        <v>0</v>
      </c>
      <c r="DN62" s="26">
        <f t="shared" si="119"/>
        <v>0</v>
      </c>
      <c r="DO62" s="26">
        <f t="shared" si="120"/>
        <v>0</v>
      </c>
    </row>
    <row r="63" spans="1:119" x14ac:dyDescent="0.25">
      <c r="A63" s="728"/>
      <c r="B63" s="729"/>
      <c r="C63" s="121" t="s">
        <v>86</v>
      </c>
      <c r="D63" s="98">
        <f>SUM(E63:F63)</f>
        <v>0</v>
      </c>
      <c r="E63" s="99">
        <f t="shared" si="121"/>
        <v>0</v>
      </c>
      <c r="F63" s="97">
        <f t="shared" si="121"/>
        <v>0</v>
      </c>
      <c r="G63" s="150"/>
      <c r="H63" s="151"/>
      <c r="I63" s="150"/>
      <c r="J63" s="151"/>
      <c r="K63" s="150"/>
      <c r="L63" s="151"/>
      <c r="M63" s="150"/>
      <c r="N63" s="151"/>
      <c r="O63" s="150"/>
      <c r="P63" s="151"/>
      <c r="Q63" s="150"/>
      <c r="R63" s="151"/>
      <c r="S63" s="145"/>
      <c r="T63" s="146"/>
      <c r="U63" s="150"/>
      <c r="V63" s="151"/>
      <c r="W63" s="150"/>
      <c r="X63" s="151"/>
      <c r="Y63" s="21">
        <f>SUM(ENERO:DICIEMBRE!Y63)</f>
        <v>0</v>
      </c>
      <c r="Z63" s="21">
        <f>SUM(ENERO:DICIEMBRE!Z63)</f>
        <v>0</v>
      </c>
      <c r="AA63" s="21">
        <f>SUM(ENERO:DICIEMBRE!AA63)</f>
        <v>0</v>
      </c>
      <c r="AB63" s="21">
        <f>SUM(ENERO:DICIEMBRE!AB63)</f>
        <v>0</v>
      </c>
      <c r="AC63" s="21">
        <f>SUM(ENERO:DICIEMBRE!AC63)</f>
        <v>0</v>
      </c>
      <c r="AD63" s="21">
        <f>SUM(ENERO:DICIEMBRE!AD63)</f>
        <v>0</v>
      </c>
      <c r="AE63" s="21">
        <f>SUM(ENERO:DICIEMBRE!AE63)</f>
        <v>0</v>
      </c>
      <c r="AF63" s="21">
        <f>SUM(ENERO:DICIEMBRE!AF63)</f>
        <v>0</v>
      </c>
      <c r="AG63" s="21">
        <f>SUM(ENERO:DICIEMBRE!AG63)</f>
        <v>0</v>
      </c>
      <c r="AH63" s="21">
        <f>SUM(ENERO:DICIEMBRE!AH63)</f>
        <v>0</v>
      </c>
      <c r="AI63" s="21">
        <f>SUM(ENERO:DICIEMBRE!AI63)</f>
        <v>0</v>
      </c>
      <c r="AJ63" s="21">
        <f>SUM(ENERO:DICIEMBRE!AJ63)</f>
        <v>0</v>
      </c>
      <c r="AK63" s="21">
        <f>SUM(ENERO:DICIEMBRE!AK63)</f>
        <v>0</v>
      </c>
      <c r="AL63" s="21">
        <f>SUM(ENERO:DICIEMBRE!AL63)</f>
        <v>0</v>
      </c>
      <c r="AM63" s="21">
        <f>SUM(ENERO:DICIEMBRE!AM63)</f>
        <v>0</v>
      </c>
      <c r="AN63" s="21">
        <f>SUM(ENERO:DICIEMBRE!AN63)</f>
        <v>0</v>
      </c>
      <c r="AO63" s="21">
        <f>SUM(ENERO:DICIEMBRE!AO63)</f>
        <v>0</v>
      </c>
      <c r="AP63" s="21">
        <f>SUM(ENERO:DICIEMBRE!AP63)</f>
        <v>0</v>
      </c>
      <c r="AQ63" s="21">
        <f>SUM(ENERO:DICIEMBRE!AQ63)</f>
        <v>0</v>
      </c>
      <c r="AR63" s="21">
        <f>SUM(ENERO:DICIEMBRE!AR63)</f>
        <v>0</v>
      </c>
      <c r="AS63" s="21">
        <f>SUM(ENERO:DICIEMBRE!AS63)</f>
        <v>0</v>
      </c>
      <c r="AT63" s="21">
        <f>SUM(ENERO:DICIEMBRE!AT63)</f>
        <v>0</v>
      </c>
      <c r="AU63" s="21">
        <f>SUM(ENERO:DICIEMBRE!AU63)</f>
        <v>0</v>
      </c>
      <c r="AV63" s="21">
        <f>SUM(ENERO:DICIEMBRE!AV63)</f>
        <v>0</v>
      </c>
      <c r="AW63" s="21">
        <f>SUM(ENERO:DICIEMBRE!AW63)</f>
        <v>0</v>
      </c>
      <c r="AX63" s="21">
        <f>SUM(ENERO:DICIEMBRE!AX63)</f>
        <v>0</v>
      </c>
      <c r="AY63" t="str">
        <f t="shared" si="45"/>
        <v/>
      </c>
      <c r="CW63" s="25" t="str">
        <f t="shared" si="104"/>
        <v/>
      </c>
      <c r="CX63" s="25" t="str">
        <f t="shared" si="105"/>
        <v/>
      </c>
      <c r="CY63" s="25" t="str">
        <f t="shared" si="106"/>
        <v/>
      </c>
      <c r="CZ63" s="25" t="str">
        <f t="shared" si="107"/>
        <v/>
      </c>
      <c r="DA63" s="25" t="str">
        <f t="shared" si="108"/>
        <v/>
      </c>
      <c r="DB63" s="25" t="str">
        <f t="shared" si="109"/>
        <v/>
      </c>
      <c r="DC63" s="25" t="str">
        <f t="shared" si="110"/>
        <v/>
      </c>
      <c r="DD63" s="25" t="str">
        <f t="shared" si="111"/>
        <v/>
      </c>
      <c r="DE63" s="25" t="str">
        <f t="shared" si="51"/>
        <v/>
      </c>
      <c r="DG63" s="26">
        <f t="shared" si="112"/>
        <v>0</v>
      </c>
      <c r="DH63" s="26">
        <f t="shared" si="113"/>
        <v>0</v>
      </c>
      <c r="DI63" s="26">
        <f t="shared" si="114"/>
        <v>0</v>
      </c>
      <c r="DJ63" s="26">
        <f t="shared" si="115"/>
        <v>0</v>
      </c>
      <c r="DK63" s="26">
        <f t="shared" si="116"/>
        <v>0</v>
      </c>
      <c r="DL63" s="26">
        <f t="shared" si="117"/>
        <v>0</v>
      </c>
      <c r="DM63" s="26">
        <f t="shared" si="118"/>
        <v>0</v>
      </c>
      <c r="DN63" s="26">
        <f t="shared" si="119"/>
        <v>0</v>
      </c>
      <c r="DO63" s="26">
        <f t="shared" si="120"/>
        <v>0</v>
      </c>
    </row>
    <row r="64" spans="1:119" x14ac:dyDescent="0.25">
      <c r="A64" s="719"/>
      <c r="B64" s="721"/>
      <c r="C64" s="152" t="s">
        <v>4</v>
      </c>
      <c r="D64" s="107">
        <f>SUM(E64:F64)</f>
        <v>0</v>
      </c>
      <c r="E64" s="108">
        <f>SUM(E61:E63)</f>
        <v>0</v>
      </c>
      <c r="F64" s="109">
        <f>SUM(F61:F63)</f>
        <v>0</v>
      </c>
      <c r="G64" s="700"/>
      <c r="H64" s="701"/>
      <c r="I64" s="701"/>
      <c r="J64" s="701"/>
      <c r="K64" s="701"/>
      <c r="L64" s="701"/>
      <c r="M64" s="701"/>
      <c r="N64" s="701"/>
      <c r="O64" s="701"/>
      <c r="P64" s="701"/>
      <c r="Q64" s="701"/>
      <c r="R64" s="701"/>
      <c r="S64" s="701"/>
      <c r="T64" s="701"/>
      <c r="U64" s="701"/>
      <c r="V64" s="701"/>
      <c r="W64" s="701"/>
      <c r="X64" s="702"/>
      <c r="Y64" s="107">
        <f>SUM(Y61:Y63)</f>
        <v>0</v>
      </c>
      <c r="Z64" s="109">
        <f t="shared" ref="Z64:AX64" si="122">SUM(Z61:Z63)</f>
        <v>0</v>
      </c>
      <c r="AA64" s="107">
        <f t="shared" si="122"/>
        <v>0</v>
      </c>
      <c r="AB64" s="109">
        <f t="shared" si="122"/>
        <v>0</v>
      </c>
      <c r="AC64" s="107">
        <f t="shared" si="122"/>
        <v>0</v>
      </c>
      <c r="AD64" s="141">
        <f t="shared" si="122"/>
        <v>0</v>
      </c>
      <c r="AE64" s="110">
        <f t="shared" si="122"/>
        <v>0</v>
      </c>
      <c r="AF64" s="141">
        <f t="shared" si="122"/>
        <v>0</v>
      </c>
      <c r="AG64" s="110">
        <f t="shared" si="122"/>
        <v>0</v>
      </c>
      <c r="AH64" s="141">
        <f t="shared" si="122"/>
        <v>0</v>
      </c>
      <c r="AI64" s="110">
        <f t="shared" si="122"/>
        <v>0</v>
      </c>
      <c r="AJ64" s="109">
        <f t="shared" si="122"/>
        <v>0</v>
      </c>
      <c r="AK64" s="107">
        <f t="shared" si="122"/>
        <v>0</v>
      </c>
      <c r="AL64" s="109">
        <f t="shared" si="122"/>
        <v>0</v>
      </c>
      <c r="AM64" s="107">
        <f t="shared" si="122"/>
        <v>0</v>
      </c>
      <c r="AN64" s="141">
        <f t="shared" si="122"/>
        <v>0</v>
      </c>
      <c r="AO64" s="110">
        <f t="shared" si="122"/>
        <v>0</v>
      </c>
      <c r="AP64" s="111">
        <f t="shared" si="122"/>
        <v>0</v>
      </c>
      <c r="AQ64" s="153">
        <f t="shared" si="122"/>
        <v>0</v>
      </c>
      <c r="AR64" s="109">
        <f t="shared" si="122"/>
        <v>0</v>
      </c>
      <c r="AS64" s="109">
        <f t="shared" si="122"/>
        <v>0</v>
      </c>
      <c r="AT64" s="112">
        <f t="shared" si="122"/>
        <v>0</v>
      </c>
      <c r="AU64" s="109">
        <f t="shared" si="122"/>
        <v>0</v>
      </c>
      <c r="AV64" s="109">
        <f t="shared" si="122"/>
        <v>0</v>
      </c>
      <c r="AW64" s="112">
        <f t="shared" si="122"/>
        <v>0</v>
      </c>
      <c r="AX64" s="112">
        <f t="shared" si="122"/>
        <v>0</v>
      </c>
      <c r="CW64"/>
      <c r="CX64"/>
      <c r="CY64"/>
      <c r="CZ64"/>
      <c r="DA64"/>
      <c r="DB64"/>
      <c r="DC64"/>
      <c r="DD64"/>
      <c r="DE64"/>
      <c r="DG64"/>
      <c r="DH64"/>
      <c r="DI64"/>
      <c r="DJ64"/>
      <c r="DK64"/>
      <c r="DL64"/>
      <c r="DM64"/>
    </row>
    <row r="65" spans="1:117" x14ac:dyDescent="0.25">
      <c r="A65" s="43" t="s">
        <v>87</v>
      </c>
      <c r="B65" s="154"/>
      <c r="C65" s="154"/>
      <c r="D65" s="155"/>
      <c r="E65" s="46"/>
      <c r="F65" s="4"/>
      <c r="G65" s="4"/>
      <c r="H65" s="4"/>
      <c r="I65" s="4"/>
      <c r="J65" s="4"/>
      <c r="CW65"/>
      <c r="CX65"/>
      <c r="CY65"/>
      <c r="CZ65"/>
      <c r="DA65"/>
      <c r="DB65"/>
      <c r="DC65"/>
      <c r="DD65"/>
      <c r="DE65"/>
      <c r="DG65"/>
      <c r="DH65"/>
      <c r="DI65"/>
      <c r="DJ65"/>
      <c r="DK65"/>
      <c r="DL65"/>
      <c r="DM65"/>
    </row>
    <row r="66" spans="1:117" ht="42" x14ac:dyDescent="0.25">
      <c r="A66" s="696" t="s">
        <v>88</v>
      </c>
      <c r="B66" s="683"/>
      <c r="C66" s="655"/>
      <c r="D66" s="156" t="s">
        <v>4</v>
      </c>
      <c r="E66" s="156" t="s">
        <v>89</v>
      </c>
      <c r="F66" s="50" t="s">
        <v>90</v>
      </c>
      <c r="G66" s="50" t="s">
        <v>9</v>
      </c>
      <c r="H66" s="157" t="s">
        <v>91</v>
      </c>
      <c r="I66" s="157" t="s">
        <v>92</v>
      </c>
      <c r="J66" s="157" t="s">
        <v>10</v>
      </c>
      <c r="CW66"/>
      <c r="CX66"/>
      <c r="CY66"/>
      <c r="CZ66"/>
      <c r="DA66"/>
      <c r="DB66"/>
      <c r="DC66"/>
      <c r="DD66"/>
      <c r="DE66"/>
      <c r="DG66"/>
      <c r="DH66"/>
      <c r="DI66"/>
      <c r="DJ66"/>
      <c r="DK66"/>
      <c r="DL66"/>
      <c r="DM66"/>
    </row>
    <row r="67" spans="1:117" x14ac:dyDescent="0.25">
      <c r="A67" s="703" t="s">
        <v>93</v>
      </c>
      <c r="B67" s="704"/>
      <c r="C67" s="705"/>
      <c r="D67" s="158"/>
      <c r="E67" s="158"/>
      <c r="F67" s="158"/>
      <c r="G67" s="158"/>
      <c r="H67" s="158"/>
      <c r="I67" s="158"/>
      <c r="J67" s="158"/>
      <c r="K67" t="str">
        <f>CW67&amp;CX67&amp;CY67&amp;CZ67&amp;DA67&amp;DB67&amp;DC67&amp;DD67&amp;DE67</f>
        <v/>
      </c>
      <c r="CW67" s="25" t="str">
        <f>IF(AND(D67&gt;0,E67=""), "* No olvide digitar la variable Gestantes. Digite Cero si no tiene.",IF(E67&gt;D67,"  * La variable Gestantes No puede ser mayor al Total.",""))</f>
        <v/>
      </c>
      <c r="CX67" s="25" t="str">
        <f>IF(AND(D67&gt;0,F67=""), "* No olvide digitar la variable 60 años. Digite Cero si no tiene.",IF(F67&gt;D67,"  * La variable 60 años No puede ser mayor al Total.",""))</f>
        <v/>
      </c>
      <c r="CY67" s="25" t="str">
        <f>IF(AND(D67&gt;0,G67=""), "* No olvide digitar la variable Usuarios con Discapacidad. Digite Cero si no tiene.",IF(G67&gt;D67,"  * La variable Usuarios con Discapacidad No puede ser mayor al Total.",""))</f>
        <v/>
      </c>
      <c r="CZ67" s="25" t="str">
        <f>IF(AND(D67&gt;0,H67=""), "* No olvide digitar la variable Niños, niñas, adolescentes y jóvenes SENAME. Digite Cero si no tiene.",IF(H67&gt;D67,"  * La variable  Niños, niñas, adolescentes y jóvenes SENAME No puede ser mayor al Total.",""))</f>
        <v/>
      </c>
      <c r="DA67" s="25" t="str">
        <f>IF(AND(D67&gt;0,I67=""), "* No olvide digitar la variable Niños, niñas, adolescentes y jóvenes Mejor niñez. Digite Cero si no tiene.",IF(I67&gt;D67,"  * La variable  Niños, niñas, adolescentes y jóvenes Mejor niñez  No puede ser mayor al Total.",""))</f>
        <v/>
      </c>
      <c r="DB67" s="25" t="str">
        <f>IF(AND(D67&gt;0,J67=""), "* No olvide digitar la variable Migrantes. Digite Cero si no tiene.",IF(J67&gt;D67,"  * La variable Migrantes No puede ser mayor al Total.",""))</f>
        <v/>
      </c>
      <c r="DC67"/>
      <c r="DD67"/>
      <c r="DE67"/>
      <c r="DG67" s="26">
        <f>IF(AND(D67&gt;0,E67=""),1,IF(E67&gt;D67,1,0))</f>
        <v>0</v>
      </c>
      <c r="DH67" s="26">
        <f>IF(AND(D67&gt;0,F67=""),1,IF(F67&gt;D67,1,0))</f>
        <v>0</v>
      </c>
      <c r="DI67" s="26">
        <f>IF(AND(D67&gt;0,G67=""),1,IF(G67&gt;D67,1,0))</f>
        <v>0</v>
      </c>
      <c r="DJ67" s="26">
        <f>IF(AND(D67&gt;0,H67=""),1,IF(H67&gt;D67,1,0))</f>
        <v>0</v>
      </c>
      <c r="DK67" s="26">
        <f>IF(AND(D67&gt;0,I67=""),1,IF(I67&gt;D67,1,0))</f>
        <v>0</v>
      </c>
      <c r="DL67" s="26">
        <f>IF(AND(D67&gt;0,J67=""),1,IF(J67&gt;D67,1,0))</f>
        <v>0</v>
      </c>
      <c r="DM67"/>
    </row>
    <row r="68" spans="1:117" x14ac:dyDescent="0.25">
      <c r="A68" s="713" t="s">
        <v>94</v>
      </c>
      <c r="B68" s="714" t="s">
        <v>95</v>
      </c>
      <c r="C68" s="715"/>
      <c r="D68" s="159"/>
      <c r="E68" s="159"/>
      <c r="F68" s="159"/>
      <c r="G68" s="159"/>
      <c r="H68" s="159"/>
      <c r="I68" s="159"/>
      <c r="J68" s="159"/>
      <c r="K68" t="str">
        <f t="shared" ref="K68:K78" si="123">CW68&amp;CX68&amp;CY68&amp;CZ68&amp;DA68&amp;DB68&amp;DC68&amp;DD68&amp;DE68</f>
        <v/>
      </c>
      <c r="CW68" s="25" t="str">
        <f t="shared" ref="CW68:CW78" si="124">IF(AND(D68&gt;0,E68=""), "* No olvide digitar la variable Gestantes. Digite Cero si no tiene.",IF(E68&gt;D68,"  * La variable Gestantes No puede ser mayor al Total.",""))</f>
        <v/>
      </c>
      <c r="CX68" s="25" t="str">
        <f t="shared" ref="CX68:CX78" si="125">IF(AND(D68&gt;0,F68=""), "* No olvide digitar la variable 60 años. Digite Cero si no tiene.",IF(F68&gt;D68,"  * La variable 60 años No puede ser mayor al Total.",""))</f>
        <v/>
      </c>
      <c r="CY68" s="25" t="str">
        <f t="shared" ref="CY68:CY78" si="126">IF(AND(D68&gt;0,G68=""), "* No olvide digitar la variable Usuarios con Discapacidad. Digite Cero si no tiene.",IF(G68&gt;D68,"  * La variable Usuarios con Discapacidad No puede ser mayor al Total.",""))</f>
        <v/>
      </c>
      <c r="CZ68" s="25" t="str">
        <f t="shared" ref="CZ68:CZ78" si="127">IF(AND(D68&gt;0,H68=""), "* No olvide digitar la variable Niños, niñas, adolescentes y jóvenes SENAME. Digite Cero si no tiene.",IF(H68&gt;D68,"  * La variable  Niños, niñas, adolescentes y jóvenes SENAME No puede ser mayor al Total.",""))</f>
        <v/>
      </c>
      <c r="DA68" s="25" t="str">
        <f t="shared" ref="DA68:DA78" si="128">IF(AND(D68&gt;0,I68=""), "* No olvide digitar la variable Niños, niñas, adolescentes y jóvenes Mejor niñez. Digite Cero si no tiene.",IF(I68&gt;D68,"  * La variable  Niños, niñas, adolescentes y jóvenes Mejor niñez  No puede ser mayor al Total.",""))</f>
        <v/>
      </c>
      <c r="DB68" s="25" t="str">
        <f t="shared" ref="DB68:DB78" si="129">IF(AND(D68&gt;0,J68=""), "* No olvide digitar la variable Migrantes. Digite Cero si no tiene.",IF(J68&gt;D68,"  * La variable Migrantes No puede ser mayor al Total.",""))</f>
        <v/>
      </c>
      <c r="DC68"/>
      <c r="DD68"/>
      <c r="DE68"/>
      <c r="DG68" s="26">
        <f t="shared" ref="DG68:DG78" si="130">IF(AND(D68&gt;0,E68=""),1,IF(E68&gt;D68,1,0))</f>
        <v>0</v>
      </c>
      <c r="DH68" s="26">
        <f t="shared" ref="DH68:DH78" si="131">IF(AND(D68&gt;0,F68=""),1,IF(F68&gt;D68,1,0))</f>
        <v>0</v>
      </c>
      <c r="DI68" s="26">
        <f t="shared" ref="DI68:DI78" si="132">IF(AND(D68&gt;0,G68=""),1,IF(G68&gt;D68,1,0))</f>
        <v>0</v>
      </c>
      <c r="DJ68" s="26">
        <f t="shared" ref="DJ68:DJ78" si="133">IF(AND(D68&gt;0,H68=""),1,IF(H68&gt;D68,1,0))</f>
        <v>0</v>
      </c>
      <c r="DK68" s="26">
        <f t="shared" ref="DK68:DK78" si="134">IF(AND(D68&gt;0,I68=""),1,IF(I68&gt;D68,1,0))</f>
        <v>0</v>
      </c>
      <c r="DL68" s="26">
        <f t="shared" ref="DL68:DL78" si="135">IF(AND(D68&gt;0,J68=""),1,IF(J68&gt;D68,1,0))</f>
        <v>0</v>
      </c>
      <c r="DM68"/>
    </row>
    <row r="69" spans="1:117" x14ac:dyDescent="0.25">
      <c r="A69" s="713"/>
      <c r="B69" s="679" t="s">
        <v>96</v>
      </c>
      <c r="C69" s="681"/>
      <c r="D69" s="160"/>
      <c r="E69" s="160"/>
      <c r="F69" s="160"/>
      <c r="G69" s="160"/>
      <c r="H69" s="160"/>
      <c r="I69" s="160"/>
      <c r="J69" s="160"/>
      <c r="K69" t="str">
        <f t="shared" si="123"/>
        <v/>
      </c>
      <c r="CW69" s="25" t="str">
        <f t="shared" si="124"/>
        <v/>
      </c>
      <c r="CX69" s="25" t="str">
        <f t="shared" si="125"/>
        <v/>
      </c>
      <c r="CY69" s="25" t="str">
        <f t="shared" si="126"/>
        <v/>
      </c>
      <c r="CZ69" s="25" t="str">
        <f t="shared" si="127"/>
        <v/>
      </c>
      <c r="DA69" s="25" t="str">
        <f t="shared" si="128"/>
        <v/>
      </c>
      <c r="DB69" s="25" t="str">
        <f t="shared" si="129"/>
        <v/>
      </c>
      <c r="DC69"/>
      <c r="DD69"/>
      <c r="DE69"/>
      <c r="DG69" s="26">
        <f t="shared" si="130"/>
        <v>0</v>
      </c>
      <c r="DH69" s="26">
        <f t="shared" si="131"/>
        <v>0</v>
      </c>
      <c r="DI69" s="26">
        <f t="shared" si="132"/>
        <v>0</v>
      </c>
      <c r="DJ69" s="26">
        <f t="shared" si="133"/>
        <v>0</v>
      </c>
      <c r="DK69" s="26">
        <f t="shared" si="134"/>
        <v>0</v>
      </c>
      <c r="DL69" s="26">
        <f t="shared" si="135"/>
        <v>0</v>
      </c>
      <c r="DM69"/>
    </row>
    <row r="70" spans="1:117" x14ac:dyDescent="0.25">
      <c r="A70" s="716" t="s">
        <v>97</v>
      </c>
      <c r="B70" s="717"/>
      <c r="C70" s="718"/>
      <c r="D70" s="161"/>
      <c r="E70" s="161"/>
      <c r="F70" s="161"/>
      <c r="G70" s="161"/>
      <c r="H70" s="161"/>
      <c r="I70" s="161"/>
      <c r="J70" s="161"/>
      <c r="K70" t="str">
        <f t="shared" si="123"/>
        <v/>
      </c>
      <c r="CW70" s="25" t="str">
        <f t="shared" si="124"/>
        <v/>
      </c>
      <c r="CX70" s="25" t="str">
        <f t="shared" si="125"/>
        <v/>
      </c>
      <c r="CY70" s="25" t="str">
        <f t="shared" si="126"/>
        <v/>
      </c>
      <c r="CZ70" s="25" t="str">
        <f t="shared" si="127"/>
        <v/>
      </c>
      <c r="DA70" s="25" t="str">
        <f t="shared" si="128"/>
        <v/>
      </c>
      <c r="DB70" s="25" t="str">
        <f t="shared" si="129"/>
        <v/>
      </c>
      <c r="DC70"/>
      <c r="DD70"/>
      <c r="DE70"/>
      <c r="DG70" s="26">
        <f t="shared" si="130"/>
        <v>0</v>
      </c>
      <c r="DH70" s="26">
        <f t="shared" si="131"/>
        <v>0</v>
      </c>
      <c r="DI70" s="26">
        <f t="shared" si="132"/>
        <v>0</v>
      </c>
      <c r="DJ70" s="26">
        <f t="shared" si="133"/>
        <v>0</v>
      </c>
      <c r="DK70" s="26">
        <f t="shared" si="134"/>
        <v>0</v>
      </c>
      <c r="DL70" s="26">
        <f t="shared" si="135"/>
        <v>0</v>
      </c>
      <c r="DM70"/>
    </row>
    <row r="71" spans="1:117" x14ac:dyDescent="0.25">
      <c r="A71" s="679" t="s">
        <v>98</v>
      </c>
      <c r="B71" s="680"/>
      <c r="C71" s="681"/>
      <c r="D71" s="160"/>
      <c r="E71" s="160"/>
      <c r="F71" s="160"/>
      <c r="G71" s="160"/>
      <c r="H71" s="160"/>
      <c r="I71" s="160"/>
      <c r="J71" s="160"/>
      <c r="K71" t="str">
        <f t="shared" si="123"/>
        <v/>
      </c>
      <c r="CW71" s="25" t="str">
        <f t="shared" si="124"/>
        <v/>
      </c>
      <c r="CX71" s="25" t="str">
        <f t="shared" si="125"/>
        <v/>
      </c>
      <c r="CY71" s="25" t="str">
        <f t="shared" si="126"/>
        <v/>
      </c>
      <c r="CZ71" s="25" t="str">
        <f t="shared" si="127"/>
        <v/>
      </c>
      <c r="DA71" s="25" t="str">
        <f t="shared" si="128"/>
        <v/>
      </c>
      <c r="DB71" s="25" t="str">
        <f t="shared" si="129"/>
        <v/>
      </c>
      <c r="DC71"/>
      <c r="DD71"/>
      <c r="DE71"/>
      <c r="DG71" s="26">
        <f t="shared" si="130"/>
        <v>0</v>
      </c>
      <c r="DH71" s="26">
        <f t="shared" si="131"/>
        <v>0</v>
      </c>
      <c r="DI71" s="26">
        <f t="shared" si="132"/>
        <v>0</v>
      </c>
      <c r="DJ71" s="26">
        <f t="shared" si="133"/>
        <v>0</v>
      </c>
      <c r="DK71" s="26">
        <f t="shared" si="134"/>
        <v>0</v>
      </c>
      <c r="DL71" s="26">
        <f t="shared" si="135"/>
        <v>0</v>
      </c>
      <c r="DM71"/>
    </row>
    <row r="72" spans="1:117" x14ac:dyDescent="0.25">
      <c r="A72" s="719" t="s">
        <v>99</v>
      </c>
      <c r="B72" s="720"/>
      <c r="C72" s="721"/>
      <c r="D72" s="162"/>
      <c r="E72" s="162"/>
      <c r="F72" s="162"/>
      <c r="G72" s="162"/>
      <c r="H72" s="162"/>
      <c r="I72" s="162"/>
      <c r="J72" s="162"/>
      <c r="K72" t="str">
        <f t="shared" si="123"/>
        <v/>
      </c>
      <c r="CW72" s="25" t="str">
        <f t="shared" si="124"/>
        <v/>
      </c>
      <c r="CX72" s="25" t="str">
        <f t="shared" si="125"/>
        <v/>
      </c>
      <c r="CY72" s="25" t="str">
        <f t="shared" si="126"/>
        <v/>
      </c>
      <c r="CZ72" s="25" t="str">
        <f t="shared" si="127"/>
        <v/>
      </c>
      <c r="DA72" s="25" t="str">
        <f t="shared" si="128"/>
        <v/>
      </c>
      <c r="DB72" s="25" t="str">
        <f t="shared" si="129"/>
        <v/>
      </c>
      <c r="DC72"/>
      <c r="DD72"/>
      <c r="DE72"/>
      <c r="DG72" s="26">
        <f t="shared" si="130"/>
        <v>0</v>
      </c>
      <c r="DH72" s="26">
        <f t="shared" si="131"/>
        <v>0</v>
      </c>
      <c r="DI72" s="26">
        <f t="shared" si="132"/>
        <v>0</v>
      </c>
      <c r="DJ72" s="26">
        <f t="shared" si="133"/>
        <v>0</v>
      </c>
      <c r="DK72" s="26">
        <f t="shared" si="134"/>
        <v>0</v>
      </c>
      <c r="DL72" s="26">
        <f t="shared" si="135"/>
        <v>0</v>
      </c>
      <c r="DM72"/>
    </row>
    <row r="73" spans="1:117" x14ac:dyDescent="0.25">
      <c r="A73" s="703" t="s">
        <v>100</v>
      </c>
      <c r="B73" s="704"/>
      <c r="C73" s="705"/>
      <c r="D73" s="161"/>
      <c r="E73" s="161"/>
      <c r="F73" s="163"/>
      <c r="G73" s="164"/>
      <c r="H73" s="164"/>
      <c r="I73" s="164"/>
      <c r="J73" s="164"/>
      <c r="K73" t="str">
        <f t="shared" si="123"/>
        <v/>
      </c>
      <c r="CW73" s="25" t="str">
        <f t="shared" si="124"/>
        <v/>
      </c>
      <c r="CX73" s="25" t="str">
        <f t="shared" si="125"/>
        <v/>
      </c>
      <c r="CY73" s="25" t="str">
        <f t="shared" si="126"/>
        <v/>
      </c>
      <c r="CZ73" s="25" t="str">
        <f t="shared" si="127"/>
        <v/>
      </c>
      <c r="DA73" s="25" t="str">
        <f t="shared" si="128"/>
        <v/>
      </c>
      <c r="DB73" s="25" t="str">
        <f t="shared" si="129"/>
        <v/>
      </c>
      <c r="DC73"/>
      <c r="DD73"/>
      <c r="DE73"/>
      <c r="DG73" s="26">
        <f t="shared" si="130"/>
        <v>0</v>
      </c>
      <c r="DH73" s="26">
        <f t="shared" si="131"/>
        <v>0</v>
      </c>
      <c r="DI73" s="26">
        <f t="shared" si="132"/>
        <v>0</v>
      </c>
      <c r="DJ73" s="26">
        <f t="shared" si="133"/>
        <v>0</v>
      </c>
      <c r="DK73" s="26">
        <f t="shared" si="134"/>
        <v>0</v>
      </c>
      <c r="DL73" s="26">
        <f t="shared" si="135"/>
        <v>0</v>
      </c>
      <c r="DM73"/>
    </row>
    <row r="74" spans="1:117" x14ac:dyDescent="0.25">
      <c r="A74" s="716" t="s">
        <v>101</v>
      </c>
      <c r="B74" s="717"/>
      <c r="C74" s="718"/>
      <c r="D74" s="161"/>
      <c r="E74" s="161"/>
      <c r="F74" s="161"/>
      <c r="G74" s="161"/>
      <c r="H74" s="161"/>
      <c r="I74" s="161"/>
      <c r="J74" s="161"/>
      <c r="K74" t="str">
        <f t="shared" si="123"/>
        <v/>
      </c>
      <c r="CW74" s="25" t="str">
        <f t="shared" si="124"/>
        <v/>
      </c>
      <c r="CX74" s="25" t="str">
        <f t="shared" si="125"/>
        <v/>
      </c>
      <c r="CY74" s="25" t="str">
        <f t="shared" si="126"/>
        <v/>
      </c>
      <c r="CZ74" s="25" t="str">
        <f t="shared" si="127"/>
        <v/>
      </c>
      <c r="DA74" s="25" t="str">
        <f t="shared" si="128"/>
        <v/>
      </c>
      <c r="DB74" s="25" t="str">
        <f t="shared" si="129"/>
        <v/>
      </c>
      <c r="DC74"/>
      <c r="DD74"/>
      <c r="DE74"/>
      <c r="DG74" s="26">
        <f t="shared" si="130"/>
        <v>0</v>
      </c>
      <c r="DH74" s="26">
        <f t="shared" si="131"/>
        <v>0</v>
      </c>
      <c r="DI74" s="26">
        <f t="shared" si="132"/>
        <v>0</v>
      </c>
      <c r="DJ74" s="26">
        <f t="shared" si="133"/>
        <v>0</v>
      </c>
      <c r="DK74" s="26">
        <f t="shared" si="134"/>
        <v>0</v>
      </c>
      <c r="DL74" s="26">
        <f t="shared" si="135"/>
        <v>0</v>
      </c>
      <c r="DM74"/>
    </row>
    <row r="75" spans="1:117" x14ac:dyDescent="0.25">
      <c r="A75" s="679" t="s">
        <v>102</v>
      </c>
      <c r="B75" s="680"/>
      <c r="C75" s="681"/>
      <c r="D75" s="160"/>
      <c r="E75" s="160"/>
      <c r="F75" s="165"/>
      <c r="G75" s="166"/>
      <c r="H75" s="166"/>
      <c r="I75" s="166"/>
      <c r="J75" s="166"/>
      <c r="K75" t="str">
        <f t="shared" si="123"/>
        <v/>
      </c>
      <c r="CW75" s="25" t="str">
        <f t="shared" si="124"/>
        <v/>
      </c>
      <c r="CX75" s="25" t="str">
        <f t="shared" si="125"/>
        <v/>
      </c>
      <c r="CY75" s="25" t="str">
        <f t="shared" si="126"/>
        <v/>
      </c>
      <c r="CZ75" s="25" t="str">
        <f t="shared" si="127"/>
        <v/>
      </c>
      <c r="DA75" s="25" t="str">
        <f t="shared" si="128"/>
        <v/>
      </c>
      <c r="DB75" s="25" t="str">
        <f t="shared" si="129"/>
        <v/>
      </c>
      <c r="DC75"/>
      <c r="DD75"/>
      <c r="DE75"/>
      <c r="DG75" s="26">
        <f t="shared" si="130"/>
        <v>0</v>
      </c>
      <c r="DH75" s="26">
        <f t="shared" si="131"/>
        <v>0</v>
      </c>
      <c r="DI75" s="26">
        <f t="shared" si="132"/>
        <v>0</v>
      </c>
      <c r="DJ75" s="26">
        <f t="shared" si="133"/>
        <v>0</v>
      </c>
      <c r="DK75" s="26">
        <f t="shared" si="134"/>
        <v>0</v>
      </c>
      <c r="DL75" s="26">
        <f t="shared" si="135"/>
        <v>0</v>
      </c>
      <c r="DM75"/>
    </row>
    <row r="76" spans="1:117" x14ac:dyDescent="0.25">
      <c r="A76" s="679" t="s">
        <v>103</v>
      </c>
      <c r="B76" s="680"/>
      <c r="C76" s="681"/>
      <c r="D76" s="160"/>
      <c r="E76" s="160"/>
      <c r="F76" s="165"/>
      <c r="G76" s="166"/>
      <c r="H76" s="166"/>
      <c r="I76" s="166"/>
      <c r="J76" s="166"/>
      <c r="K76" t="str">
        <f t="shared" si="123"/>
        <v/>
      </c>
      <c r="CW76" s="25" t="str">
        <f t="shared" si="124"/>
        <v/>
      </c>
      <c r="CX76" s="25" t="str">
        <f t="shared" si="125"/>
        <v/>
      </c>
      <c r="CY76" s="25" t="str">
        <f t="shared" si="126"/>
        <v/>
      </c>
      <c r="CZ76" s="25" t="str">
        <f t="shared" si="127"/>
        <v/>
      </c>
      <c r="DA76" s="25" t="str">
        <f t="shared" si="128"/>
        <v/>
      </c>
      <c r="DB76" s="25" t="str">
        <f t="shared" si="129"/>
        <v/>
      </c>
      <c r="DC76"/>
      <c r="DD76"/>
      <c r="DE76"/>
      <c r="DG76" s="26">
        <f t="shared" si="130"/>
        <v>0</v>
      </c>
      <c r="DH76" s="26">
        <f t="shared" si="131"/>
        <v>0</v>
      </c>
      <c r="DI76" s="26">
        <f t="shared" si="132"/>
        <v>0</v>
      </c>
      <c r="DJ76" s="26">
        <f t="shared" si="133"/>
        <v>0</v>
      </c>
      <c r="DK76" s="26">
        <f t="shared" si="134"/>
        <v>0</v>
      </c>
      <c r="DL76" s="26">
        <f t="shared" si="135"/>
        <v>0</v>
      </c>
      <c r="DM76"/>
    </row>
    <row r="77" spans="1:117" x14ac:dyDescent="0.25">
      <c r="A77" s="679" t="s">
        <v>104</v>
      </c>
      <c r="B77" s="680"/>
      <c r="C77" s="681"/>
      <c r="D77" s="160"/>
      <c r="E77" s="160"/>
      <c r="F77" s="165"/>
      <c r="G77" s="166"/>
      <c r="H77" s="166"/>
      <c r="I77" s="166"/>
      <c r="J77" s="166"/>
      <c r="K77" t="str">
        <f t="shared" si="123"/>
        <v/>
      </c>
      <c r="CW77" s="25" t="str">
        <f t="shared" si="124"/>
        <v/>
      </c>
      <c r="CX77" s="25" t="str">
        <f t="shared" si="125"/>
        <v/>
      </c>
      <c r="CY77" s="25" t="str">
        <f t="shared" si="126"/>
        <v/>
      </c>
      <c r="CZ77" s="25" t="str">
        <f t="shared" si="127"/>
        <v/>
      </c>
      <c r="DA77" s="25" t="str">
        <f t="shared" si="128"/>
        <v/>
      </c>
      <c r="DB77" s="25" t="str">
        <f t="shared" si="129"/>
        <v/>
      </c>
      <c r="DC77"/>
      <c r="DD77"/>
      <c r="DE77"/>
      <c r="DG77" s="26">
        <f t="shared" si="130"/>
        <v>0</v>
      </c>
      <c r="DH77" s="26">
        <f t="shared" si="131"/>
        <v>0</v>
      </c>
      <c r="DI77" s="26">
        <f t="shared" si="132"/>
        <v>0</v>
      </c>
      <c r="DJ77" s="26">
        <f t="shared" si="133"/>
        <v>0</v>
      </c>
      <c r="DK77" s="26">
        <f t="shared" si="134"/>
        <v>0</v>
      </c>
      <c r="DL77" s="26">
        <f t="shared" si="135"/>
        <v>0</v>
      </c>
      <c r="DM77"/>
    </row>
    <row r="78" spans="1:117" x14ac:dyDescent="0.25">
      <c r="A78" s="736" t="s">
        <v>105</v>
      </c>
      <c r="B78" s="737"/>
      <c r="C78" s="738"/>
      <c r="D78" s="167"/>
      <c r="E78" s="167"/>
      <c r="F78" s="168"/>
      <c r="G78" s="169"/>
      <c r="H78" s="169"/>
      <c r="I78" s="169"/>
      <c r="J78" s="169"/>
      <c r="K78" t="str">
        <f t="shared" si="123"/>
        <v/>
      </c>
      <c r="CW78" s="25" t="str">
        <f t="shared" si="124"/>
        <v/>
      </c>
      <c r="CX78" s="25" t="str">
        <f t="shared" si="125"/>
        <v/>
      </c>
      <c r="CY78" s="25" t="str">
        <f t="shared" si="126"/>
        <v/>
      </c>
      <c r="CZ78" s="25" t="str">
        <f t="shared" si="127"/>
        <v/>
      </c>
      <c r="DA78" s="25" t="str">
        <f t="shared" si="128"/>
        <v/>
      </c>
      <c r="DB78" s="25" t="str">
        <f t="shared" si="129"/>
        <v/>
      </c>
      <c r="DC78"/>
      <c r="DD78"/>
      <c r="DE78"/>
      <c r="DG78" s="26">
        <f t="shared" si="130"/>
        <v>0</v>
      </c>
      <c r="DH78" s="26">
        <f t="shared" si="131"/>
        <v>0</v>
      </c>
      <c r="DI78" s="26">
        <f t="shared" si="132"/>
        <v>0</v>
      </c>
      <c r="DJ78" s="26">
        <f t="shared" si="133"/>
        <v>0</v>
      </c>
      <c r="DK78" s="26">
        <f t="shared" si="134"/>
        <v>0</v>
      </c>
      <c r="DL78" s="26">
        <f t="shared" si="135"/>
        <v>0</v>
      </c>
      <c r="DM78"/>
    </row>
    <row r="79" spans="1:117" x14ac:dyDescent="0.25">
      <c r="A79" s="5" t="s">
        <v>106</v>
      </c>
      <c r="CW79"/>
      <c r="CX79"/>
      <c r="CY79"/>
      <c r="CZ79"/>
      <c r="DA79"/>
      <c r="DB79"/>
      <c r="DC79"/>
      <c r="DD79"/>
      <c r="DE79"/>
      <c r="DG79"/>
      <c r="DH79"/>
      <c r="DI79"/>
      <c r="DJ79"/>
      <c r="DK79"/>
      <c r="DL79"/>
      <c r="DM79"/>
    </row>
    <row r="80" spans="1:117" x14ac:dyDescent="0.25">
      <c r="A80" s="667" t="s">
        <v>107</v>
      </c>
      <c r="B80" s="632"/>
      <c r="C80" s="633"/>
      <c r="D80" s="696" t="s">
        <v>108</v>
      </c>
      <c r="E80" s="683"/>
      <c r="F80" s="655"/>
      <c r="CW80"/>
      <c r="CX80"/>
      <c r="CY80"/>
      <c r="CZ80"/>
      <c r="DA80"/>
      <c r="DB80"/>
      <c r="DC80"/>
      <c r="DD80"/>
      <c r="DE80"/>
      <c r="DG80"/>
      <c r="DH80"/>
      <c r="DI80"/>
      <c r="DJ80"/>
      <c r="DK80"/>
      <c r="DL80"/>
      <c r="DM80"/>
    </row>
    <row r="81" spans="1:118" x14ac:dyDescent="0.25">
      <c r="A81" s="668"/>
      <c r="B81" s="636"/>
      <c r="C81" s="637"/>
      <c r="D81" s="170" t="s">
        <v>4</v>
      </c>
      <c r="E81" s="11" t="s">
        <v>33</v>
      </c>
      <c r="F81" s="171" t="s">
        <v>34</v>
      </c>
      <c r="CW81"/>
      <c r="CX81"/>
      <c r="CY81"/>
      <c r="CZ81"/>
      <c r="DA81"/>
      <c r="DB81"/>
      <c r="DC81"/>
      <c r="DD81"/>
      <c r="DE81"/>
      <c r="DG81"/>
      <c r="DH81"/>
      <c r="DI81"/>
      <c r="DJ81"/>
      <c r="DK81"/>
      <c r="DL81"/>
      <c r="DM81"/>
    </row>
    <row r="82" spans="1:118" x14ac:dyDescent="0.25">
      <c r="A82" s="730" t="s">
        <v>109</v>
      </c>
      <c r="B82" s="732" t="s">
        <v>110</v>
      </c>
      <c r="C82" s="733"/>
      <c r="D82" s="172">
        <f>SUM(E82+F82)</f>
        <v>0</v>
      </c>
      <c r="E82" s="19"/>
      <c r="F82" s="22"/>
      <c r="CW82"/>
      <c r="CX82"/>
      <c r="CY82"/>
      <c r="CZ82"/>
      <c r="DA82"/>
      <c r="DB82"/>
      <c r="DC82"/>
      <c r="DD82"/>
      <c r="DE82"/>
      <c r="DG82"/>
      <c r="DH82"/>
      <c r="DI82"/>
      <c r="DJ82"/>
      <c r="DK82"/>
      <c r="DL82"/>
      <c r="DM82"/>
    </row>
    <row r="83" spans="1:118" x14ac:dyDescent="0.25">
      <c r="A83" s="731"/>
      <c r="B83" s="734" t="s">
        <v>111</v>
      </c>
      <c r="C83" s="735"/>
      <c r="D83" s="173">
        <f>SUM(E83+F83)</f>
        <v>0</v>
      </c>
      <c r="E83" s="38"/>
      <c r="F83" s="40"/>
      <c r="CW83"/>
      <c r="CX83"/>
      <c r="CY83"/>
      <c r="CZ83"/>
      <c r="DA83"/>
      <c r="DB83"/>
      <c r="DC83"/>
      <c r="DD83"/>
      <c r="DE83"/>
      <c r="DG83"/>
      <c r="DH83"/>
      <c r="DI83"/>
      <c r="DJ83"/>
      <c r="DK83"/>
      <c r="DL83"/>
      <c r="DM83"/>
    </row>
    <row r="84" spans="1:118" x14ac:dyDescent="0.25">
      <c r="A84" s="43" t="s">
        <v>112</v>
      </c>
      <c r="B84" s="174"/>
      <c r="C84" s="174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CW84"/>
      <c r="CX84"/>
      <c r="CY84"/>
      <c r="CZ84"/>
      <c r="DA84"/>
      <c r="DB84"/>
      <c r="DC84"/>
      <c r="DD84"/>
      <c r="DE84"/>
      <c r="DG84"/>
      <c r="DH84"/>
      <c r="DI84"/>
      <c r="DJ84"/>
      <c r="DK84"/>
      <c r="DL84"/>
      <c r="DM84"/>
    </row>
    <row r="85" spans="1:118" x14ac:dyDescent="0.25">
      <c r="A85" s="632" t="s">
        <v>113</v>
      </c>
      <c r="B85" s="632"/>
      <c r="C85" s="633"/>
      <c r="D85" s="667" t="s">
        <v>4</v>
      </c>
      <c r="E85" s="632"/>
      <c r="F85" s="633"/>
      <c r="G85" s="642" t="s">
        <v>5</v>
      </c>
      <c r="H85" s="643"/>
      <c r="I85" s="643"/>
      <c r="J85" s="643"/>
      <c r="K85" s="643"/>
      <c r="L85" s="643"/>
      <c r="M85" s="643"/>
      <c r="N85" s="643"/>
      <c r="O85" s="643"/>
      <c r="P85" s="643"/>
      <c r="Q85" s="643"/>
      <c r="R85" s="643"/>
      <c r="S85" s="643"/>
      <c r="T85" s="643"/>
      <c r="U85" s="643"/>
      <c r="V85" s="643"/>
      <c r="W85" s="643"/>
      <c r="X85" s="643"/>
      <c r="Y85" s="643"/>
      <c r="Z85" s="643"/>
      <c r="AA85" s="643"/>
      <c r="AB85" s="643"/>
      <c r="AC85" s="643"/>
      <c r="AD85" s="643"/>
      <c r="AE85" s="643"/>
      <c r="AF85" s="643"/>
      <c r="AG85" s="643"/>
      <c r="AH85" s="643"/>
      <c r="AI85" s="643"/>
      <c r="AJ85" s="643"/>
      <c r="AK85" s="643"/>
      <c r="AL85" s="643"/>
      <c r="AM85" s="643"/>
      <c r="AN85" s="644"/>
      <c r="AO85" s="654" t="s">
        <v>114</v>
      </c>
      <c r="AP85" s="660" t="s">
        <v>7</v>
      </c>
      <c r="AQ85" s="743" t="s">
        <v>115</v>
      </c>
      <c r="AR85" s="646" t="s">
        <v>116</v>
      </c>
      <c r="AS85" s="646" t="s">
        <v>117</v>
      </c>
      <c r="AT85" s="739" t="s">
        <v>118</v>
      </c>
      <c r="AU85" s="739" t="s">
        <v>12</v>
      </c>
      <c r="AV85" s="739" t="s">
        <v>13</v>
      </c>
      <c r="AW85" s="740" t="s">
        <v>10</v>
      </c>
      <c r="CW85"/>
      <c r="CX85"/>
      <c r="CY85"/>
      <c r="CZ85"/>
      <c r="DA85"/>
      <c r="DB85"/>
      <c r="DC85"/>
      <c r="DD85"/>
      <c r="DE85"/>
      <c r="DG85"/>
      <c r="DH85"/>
      <c r="DI85"/>
      <c r="DJ85"/>
      <c r="DK85"/>
      <c r="DL85"/>
      <c r="DM85"/>
    </row>
    <row r="86" spans="1:118" x14ac:dyDescent="0.25">
      <c r="A86" s="634"/>
      <c r="B86" s="634"/>
      <c r="C86" s="635"/>
      <c r="D86" s="668"/>
      <c r="E86" s="636"/>
      <c r="F86" s="637"/>
      <c r="G86" s="652" t="s">
        <v>119</v>
      </c>
      <c r="H86" s="653"/>
      <c r="I86" s="642" t="s">
        <v>16</v>
      </c>
      <c r="J86" s="643"/>
      <c r="K86" s="642" t="s">
        <v>17</v>
      </c>
      <c r="L86" s="654"/>
      <c r="M86" s="642" t="s">
        <v>18</v>
      </c>
      <c r="N86" s="654"/>
      <c r="O86" s="642" t="s">
        <v>19</v>
      </c>
      <c r="P86" s="654"/>
      <c r="Q86" s="642" t="s">
        <v>20</v>
      </c>
      <c r="R86" s="654"/>
      <c r="S86" s="642" t="s">
        <v>21</v>
      </c>
      <c r="T86" s="654"/>
      <c r="U86" s="643" t="s">
        <v>22</v>
      </c>
      <c r="V86" s="654"/>
      <c r="W86" s="642" t="s">
        <v>23</v>
      </c>
      <c r="X86" s="655"/>
      <c r="Y86" s="642" t="s">
        <v>24</v>
      </c>
      <c r="Z86" s="655"/>
      <c r="AA86" s="642" t="s">
        <v>25</v>
      </c>
      <c r="AB86" s="655"/>
      <c r="AC86" s="642" t="s">
        <v>26</v>
      </c>
      <c r="AD86" s="655"/>
      <c r="AE86" s="642" t="s">
        <v>27</v>
      </c>
      <c r="AF86" s="655"/>
      <c r="AG86" s="642" t="s">
        <v>28</v>
      </c>
      <c r="AH86" s="655"/>
      <c r="AI86" s="642" t="s">
        <v>29</v>
      </c>
      <c r="AJ86" s="655"/>
      <c r="AK86" s="643" t="s">
        <v>30</v>
      </c>
      <c r="AL86" s="655"/>
      <c r="AM86" s="642" t="s">
        <v>31</v>
      </c>
      <c r="AN86" s="656"/>
      <c r="AO86" s="654"/>
      <c r="AP86" s="660"/>
      <c r="AQ86" s="744"/>
      <c r="AR86" s="647"/>
      <c r="AS86" s="647"/>
      <c r="AT86" s="739"/>
      <c r="AU86" s="739"/>
      <c r="AV86" s="739"/>
      <c r="AW86" s="741"/>
      <c r="CW86"/>
      <c r="CX86"/>
      <c r="CY86"/>
      <c r="CZ86"/>
      <c r="DA86"/>
      <c r="DB86"/>
      <c r="DC86"/>
      <c r="DD86"/>
      <c r="DE86"/>
      <c r="DG86"/>
      <c r="DH86"/>
      <c r="DI86"/>
      <c r="DJ86"/>
      <c r="DK86"/>
      <c r="DL86"/>
      <c r="DM86"/>
    </row>
    <row r="87" spans="1:118" x14ac:dyDescent="0.25">
      <c r="A87" s="636"/>
      <c r="B87" s="636"/>
      <c r="C87" s="637"/>
      <c r="D87" s="14" t="s">
        <v>32</v>
      </c>
      <c r="E87" s="47" t="s">
        <v>33</v>
      </c>
      <c r="F87" s="13" t="s">
        <v>34</v>
      </c>
      <c r="G87" s="14" t="s">
        <v>33</v>
      </c>
      <c r="H87" s="13" t="s">
        <v>34</v>
      </c>
      <c r="I87" s="14" t="s">
        <v>33</v>
      </c>
      <c r="J87" s="51" t="s">
        <v>34</v>
      </c>
      <c r="K87" s="14" t="s">
        <v>33</v>
      </c>
      <c r="L87" s="13" t="s">
        <v>34</v>
      </c>
      <c r="M87" s="14" t="s">
        <v>33</v>
      </c>
      <c r="N87" s="13" t="s">
        <v>34</v>
      </c>
      <c r="O87" s="47" t="s">
        <v>33</v>
      </c>
      <c r="P87" s="13" t="s">
        <v>34</v>
      </c>
      <c r="Q87" s="47" t="s">
        <v>33</v>
      </c>
      <c r="R87" s="13" t="s">
        <v>34</v>
      </c>
      <c r="S87" s="47" t="s">
        <v>33</v>
      </c>
      <c r="T87" s="13" t="s">
        <v>34</v>
      </c>
      <c r="U87" s="47" t="s">
        <v>33</v>
      </c>
      <c r="V87" s="13" t="s">
        <v>34</v>
      </c>
      <c r="W87" s="47" t="s">
        <v>33</v>
      </c>
      <c r="X87" s="13" t="s">
        <v>34</v>
      </c>
      <c r="Y87" s="47" t="s">
        <v>33</v>
      </c>
      <c r="Z87" s="13" t="s">
        <v>34</v>
      </c>
      <c r="AA87" s="47" t="s">
        <v>33</v>
      </c>
      <c r="AB87" s="13" t="s">
        <v>34</v>
      </c>
      <c r="AC87" s="47" t="s">
        <v>33</v>
      </c>
      <c r="AD87" s="13" t="s">
        <v>34</v>
      </c>
      <c r="AE87" s="47" t="s">
        <v>33</v>
      </c>
      <c r="AF87" s="13" t="s">
        <v>34</v>
      </c>
      <c r="AG87" s="47" t="s">
        <v>33</v>
      </c>
      <c r="AH87" s="13" t="s">
        <v>34</v>
      </c>
      <c r="AI87" s="47" t="s">
        <v>33</v>
      </c>
      <c r="AJ87" s="13" t="s">
        <v>34</v>
      </c>
      <c r="AK87" s="47" t="s">
        <v>33</v>
      </c>
      <c r="AL87" s="13" t="s">
        <v>34</v>
      </c>
      <c r="AM87" s="47" t="s">
        <v>33</v>
      </c>
      <c r="AN87" s="15" t="s">
        <v>34</v>
      </c>
      <c r="AO87" s="654"/>
      <c r="AP87" s="660"/>
      <c r="AQ87" s="745"/>
      <c r="AR87" s="648"/>
      <c r="AS87" s="648"/>
      <c r="AT87" s="739"/>
      <c r="AU87" s="739"/>
      <c r="AV87" s="739"/>
      <c r="AW87" s="742"/>
      <c r="CW87"/>
      <c r="CX87"/>
      <c r="CY87"/>
      <c r="CZ87"/>
      <c r="DA87"/>
      <c r="DB87"/>
      <c r="DC87"/>
      <c r="DD87"/>
      <c r="DE87"/>
      <c r="DG87"/>
      <c r="DH87"/>
      <c r="DI87"/>
      <c r="DJ87"/>
      <c r="DK87"/>
      <c r="DL87"/>
      <c r="DM87"/>
    </row>
    <row r="88" spans="1:118" x14ac:dyDescent="0.25">
      <c r="A88" s="746" t="s">
        <v>120</v>
      </c>
      <c r="B88" s="746"/>
      <c r="C88" s="746"/>
      <c r="D88" s="175">
        <f>SUM(E88:F88)</f>
        <v>53</v>
      </c>
      <c r="E88" s="17">
        <f>SUM(G88+I88+K88+M88+O88+Q88+S88+U88+W88+Y88+AA88+AC88+AE88+AG88+AI88+AK88+AM88)</f>
        <v>26</v>
      </c>
      <c r="F88" s="18">
        <f>SUM(H88+J88+L88+N88+P88+R88+T88+V88+X88+Z88+AB88+AD88+AF88+AH88+AJ88+AL88+AN88)</f>
        <v>27</v>
      </c>
      <c r="G88" s="21">
        <f>SUM(ENERO:DICIEMBRE!G88)</f>
        <v>0</v>
      </c>
      <c r="H88" s="21">
        <f>SUM(ENERO:DICIEMBRE!H88)</f>
        <v>0</v>
      </c>
      <c r="I88" s="21">
        <f>SUM(ENERO:DICIEMBRE!I88)</f>
        <v>0</v>
      </c>
      <c r="J88" s="21">
        <f>SUM(ENERO:DICIEMBRE!J88)</f>
        <v>0</v>
      </c>
      <c r="K88" s="21">
        <f>SUM(ENERO:DICIEMBRE!K88)</f>
        <v>0</v>
      </c>
      <c r="L88" s="21">
        <f>SUM(ENERO:DICIEMBRE!L88)</f>
        <v>0</v>
      </c>
      <c r="M88" s="21">
        <f>SUM(ENERO:DICIEMBRE!M88)</f>
        <v>0</v>
      </c>
      <c r="N88" s="21">
        <f>SUM(ENERO:DICIEMBRE!N88)</f>
        <v>0</v>
      </c>
      <c r="O88" s="21">
        <f>SUM(ENERO:DICIEMBRE!O88)</f>
        <v>0</v>
      </c>
      <c r="P88" s="21">
        <f>SUM(ENERO:DICIEMBRE!P88)</f>
        <v>0</v>
      </c>
      <c r="Q88" s="21">
        <f>SUM(ENERO:DICIEMBRE!Q88)</f>
        <v>1</v>
      </c>
      <c r="R88" s="21">
        <f>SUM(ENERO:DICIEMBRE!R88)</f>
        <v>0</v>
      </c>
      <c r="S88" s="21">
        <f>SUM(ENERO:DICIEMBRE!S88)</f>
        <v>0</v>
      </c>
      <c r="T88" s="21">
        <f>SUM(ENERO:DICIEMBRE!T88)</f>
        <v>0</v>
      </c>
      <c r="U88" s="21">
        <f>SUM(ENERO:DICIEMBRE!U88)</f>
        <v>1</v>
      </c>
      <c r="V88" s="21">
        <f>SUM(ENERO:DICIEMBRE!V88)</f>
        <v>1</v>
      </c>
      <c r="W88" s="21">
        <f>SUM(ENERO:DICIEMBRE!W88)</f>
        <v>7</v>
      </c>
      <c r="X88" s="21">
        <f>SUM(ENERO:DICIEMBRE!X88)</f>
        <v>6</v>
      </c>
      <c r="Y88" s="21">
        <f>SUM(ENERO:DICIEMBRE!Y88)</f>
        <v>7</v>
      </c>
      <c r="Z88" s="21">
        <f>SUM(ENERO:DICIEMBRE!Z88)</f>
        <v>6</v>
      </c>
      <c r="AA88" s="21">
        <f>SUM(ENERO:DICIEMBRE!AA88)</f>
        <v>2</v>
      </c>
      <c r="AB88" s="21">
        <f>SUM(ENERO:DICIEMBRE!AB88)</f>
        <v>3</v>
      </c>
      <c r="AC88" s="21">
        <f>SUM(ENERO:DICIEMBRE!AC88)</f>
        <v>1</v>
      </c>
      <c r="AD88" s="21">
        <f>SUM(ENERO:DICIEMBRE!AD88)</f>
        <v>3</v>
      </c>
      <c r="AE88" s="21">
        <f>SUM(ENERO:DICIEMBRE!AE88)</f>
        <v>2</v>
      </c>
      <c r="AF88" s="21">
        <f>SUM(ENERO:DICIEMBRE!AF88)</f>
        <v>3</v>
      </c>
      <c r="AG88" s="21">
        <f>SUM(ENERO:DICIEMBRE!AG88)</f>
        <v>4</v>
      </c>
      <c r="AH88" s="21">
        <f>SUM(ENERO:DICIEMBRE!AH88)</f>
        <v>1</v>
      </c>
      <c r="AI88" s="21">
        <f>SUM(ENERO:DICIEMBRE!AI88)</f>
        <v>1</v>
      </c>
      <c r="AJ88" s="21">
        <f>SUM(ENERO:DICIEMBRE!AJ88)</f>
        <v>1</v>
      </c>
      <c r="AK88" s="21">
        <f>SUM(ENERO:DICIEMBRE!AK88)</f>
        <v>0</v>
      </c>
      <c r="AL88" s="21">
        <f>SUM(ENERO:DICIEMBRE!AL88)</f>
        <v>2</v>
      </c>
      <c r="AM88" s="21">
        <f>SUM(ENERO:DICIEMBRE!AM88)</f>
        <v>0</v>
      </c>
      <c r="AN88" s="21">
        <f>SUM(ENERO:DICIEMBRE!AN88)</f>
        <v>1</v>
      </c>
      <c r="AO88" s="21">
        <f>SUM(ENERO:DICIEMBRE!AO88)</f>
        <v>0</v>
      </c>
      <c r="AP88" s="21">
        <f>SUM(ENERO:DICIEMBRE!AP88)</f>
        <v>0</v>
      </c>
      <c r="AQ88" s="21">
        <f>SUM(ENERO:DICIEMBRE!AQ88)</f>
        <v>53</v>
      </c>
      <c r="AR88" s="21">
        <f>SUM(ENERO:DICIEMBRE!AR88)</f>
        <v>0</v>
      </c>
      <c r="AS88" s="21">
        <f>SUM(ENERO:DICIEMBRE!AS88)</f>
        <v>0</v>
      </c>
      <c r="AT88" s="21">
        <f>SUM(ENERO:DICIEMBRE!AT88)</f>
        <v>0</v>
      </c>
      <c r="AU88" s="21">
        <f>SUM(ENERO:DICIEMBRE!AU88)</f>
        <v>0</v>
      </c>
      <c r="AV88" s="21">
        <f>SUM(ENERO:DICIEMBRE!AV88)</f>
        <v>0</v>
      </c>
      <c r="AW88" s="21">
        <f>SUM(ENERO:DICIEMBRE!AW88)</f>
        <v>0</v>
      </c>
      <c r="AX88" t="str">
        <f>CW88&amp;CX88&amp;CY88&amp;CZ88&amp;DA88&amp;DB88&amp;DC88&amp;DD88</f>
        <v/>
      </c>
      <c r="CW88" s="25" t="str">
        <f>IF(AND((W88+X88)&gt;0,AO88="")," * No olvide digitar la variable 12 años. Si no tiene digite Cero.",IF(AO88&gt;(W88+X88),"* Las Consultas de 12 años NO DEBEN ser mayor que el total de Consultas entre 10-14 años",""))</f>
        <v/>
      </c>
      <c r="CX88" s="25" t="str">
        <f>IF(AND(F88&gt;0,AP88="")," * No olvide digitar la variable Embarazadas. Digite cero si no tiene.",IF(AP88&gt;F88," * Las embarazadas no pueden ser mayor al Total Mujeres.",""))</f>
        <v/>
      </c>
      <c r="CY88" s="25" t="str">
        <f>IF(AND(D88&gt;0,AQ88="")," * No olvide digitar Beneficiarios. Digite Cero si no tiene",IF(AQ88&gt;D88," * Los beneficiarios no pueden ser mayor al Total Ambos Sexos.",""))</f>
        <v/>
      </c>
      <c r="CZ88" s="25" t="str">
        <f>IF(AND((AI88+AJ88&gt;0),AR88="")," * No olvide digitar la variable 60 años. Si no tiene digite Cero.",IF(AR88&gt;(AI88+AJ88)," * Las consultas de 60 años NO DEBEN ser mayor que el total de consultas de entre 60-64 años",""))</f>
        <v/>
      </c>
      <c r="DA88" s="25" t="str">
        <f>IF(AND(D88&gt;0,AT88="")," * No olvide digitar la variable usuarios con discapacidad. Digite Cero si no tiene.",IF(AT88&gt;D88," * La variable Usuarios con discapacidad No puede ser mayor al Total Ambos Sexos.",""))</f>
        <v/>
      </c>
      <c r="DB88" s="25" t="str">
        <f>IF(AND(D88&gt;0,AU88="")," * No olvide digitar la variable Niños, niñas, adolescentes y jóvenes SENAME. Digite Cero si no tiene.",IF(AU88&gt;D88," * La variable Niños, niñas, adolescentes y jóvenes SENAME No puede ser mayor al Total Ambos Sexos.",""))</f>
        <v/>
      </c>
      <c r="DC88" s="25" t="str">
        <f>IF(AND(D88&gt;0,AV88="")," * No olvide digitar la variable Niños, niñas, adolescentes y jóvenes Mejor Niñez. Digite Cero si no tiene.",IF(AV88&gt;D88," * La variable Niños, niñas, adolescentes y jóvenes Mejor Niñez No puede ser mayor al Total Ambos Sexos.",""))</f>
        <v/>
      </c>
      <c r="DD88" s="25" t="str">
        <f>IF(AND(D88&gt;0,AW88="")," * No olvide digitar la variable Migrantes. Digite Cero si no tiene.",IF(AW88&gt;D88," * La variable Migrantes No puede ser mayor al Total Ambos Sexos.",""))</f>
        <v/>
      </c>
      <c r="DE88"/>
      <c r="DG88" s="26">
        <f>IF(AND((W88+X88)&gt;0,AO88=""),1,IF(AO88&gt;(W88+X88),1,0))</f>
        <v>0</v>
      </c>
      <c r="DH88" s="26">
        <f>IF(AND(F88&gt;0,AP88=""),1,IF(AP88&gt;F88,1,0))</f>
        <v>0</v>
      </c>
      <c r="DI88" s="26">
        <f>IF(AND(D88&gt;0,AQ88=""),1,IF(AQ88&gt;D88,1,0))</f>
        <v>0</v>
      </c>
      <c r="DJ88" s="26">
        <f>IF(AND((AI88+AJ88&gt;0),AR88=""),1,IF(AR88&gt;(AI88+AJ88),1,0))</f>
        <v>0</v>
      </c>
      <c r="DK88" s="26">
        <f>IF(AND(D88&gt;0,AT88=""),1,IF(AT88&gt;D88,1,0))</f>
        <v>0</v>
      </c>
      <c r="DL88" s="26">
        <f>IF(AND(D88&gt;0,AU88=""),1,IF(AU88&gt;D88,1,0))</f>
        <v>0</v>
      </c>
      <c r="DM88" s="26">
        <f>IF(AND(D88&gt;0,AV88=""),1,IF(AV88&gt;D88,1,0))</f>
        <v>0</v>
      </c>
      <c r="DN88" s="26">
        <f>IF(AND(D88&gt;0,AW88=""),1,IF(AW88&gt;D88,1,0))</f>
        <v>0</v>
      </c>
    </row>
    <row r="89" spans="1:118" x14ac:dyDescent="0.25">
      <c r="A89" s="747" t="s">
        <v>121</v>
      </c>
      <c r="B89" s="747"/>
      <c r="C89" s="747"/>
      <c r="D89" s="176">
        <f t="shared" ref="D89:D141" si="136">SUM(E89:F89)</f>
        <v>40</v>
      </c>
      <c r="E89" s="28">
        <f t="shared" ref="E89:F141" si="137">SUM(G89+I89+K89+M89+O89+Q89+S89+U89+W89+Y89+AA89+AC89+AE89+AG89+AI89+AK89+AM89)</f>
        <v>37</v>
      </c>
      <c r="F89" s="29">
        <f t="shared" si="137"/>
        <v>3</v>
      </c>
      <c r="G89" s="21">
        <f>SUM(ENERO:DICIEMBRE!G89)</f>
        <v>0</v>
      </c>
      <c r="H89" s="21">
        <f>SUM(ENERO:DICIEMBRE!H89)</f>
        <v>0</v>
      </c>
      <c r="I89" s="21">
        <f>SUM(ENERO:DICIEMBRE!I89)</f>
        <v>0</v>
      </c>
      <c r="J89" s="21">
        <f>SUM(ENERO:DICIEMBRE!J89)</f>
        <v>0</v>
      </c>
      <c r="K89" s="21">
        <f>SUM(ENERO:DICIEMBRE!K89)</f>
        <v>0</v>
      </c>
      <c r="L89" s="21">
        <f>SUM(ENERO:DICIEMBRE!L89)</f>
        <v>0</v>
      </c>
      <c r="M89" s="21">
        <f>SUM(ENERO:DICIEMBRE!M89)</f>
        <v>0</v>
      </c>
      <c r="N89" s="21">
        <f>SUM(ENERO:DICIEMBRE!N89)</f>
        <v>0</v>
      </c>
      <c r="O89" s="21">
        <f>SUM(ENERO:DICIEMBRE!O89)</f>
        <v>0</v>
      </c>
      <c r="P89" s="21">
        <f>SUM(ENERO:DICIEMBRE!P89)</f>
        <v>0</v>
      </c>
      <c r="Q89" s="21">
        <f>SUM(ENERO:DICIEMBRE!Q89)</f>
        <v>0</v>
      </c>
      <c r="R89" s="21">
        <f>SUM(ENERO:DICIEMBRE!R89)</f>
        <v>0</v>
      </c>
      <c r="S89" s="21">
        <f>SUM(ENERO:DICIEMBRE!S89)</f>
        <v>0</v>
      </c>
      <c r="T89" s="21">
        <f>SUM(ENERO:DICIEMBRE!T89)</f>
        <v>0</v>
      </c>
      <c r="U89" s="21">
        <f>SUM(ENERO:DICIEMBRE!U89)</f>
        <v>0</v>
      </c>
      <c r="V89" s="21">
        <f>SUM(ENERO:DICIEMBRE!V89)</f>
        <v>0</v>
      </c>
      <c r="W89" s="21">
        <f>SUM(ENERO:DICIEMBRE!W89)</f>
        <v>0</v>
      </c>
      <c r="X89" s="21">
        <f>SUM(ENERO:DICIEMBRE!X89)</f>
        <v>0</v>
      </c>
      <c r="Y89" s="21">
        <f>SUM(ENERO:DICIEMBRE!Y89)</f>
        <v>3</v>
      </c>
      <c r="Z89" s="21">
        <f>SUM(ENERO:DICIEMBRE!Z89)</f>
        <v>1</v>
      </c>
      <c r="AA89" s="21">
        <f>SUM(ENERO:DICIEMBRE!AA89)</f>
        <v>10</v>
      </c>
      <c r="AB89" s="21">
        <f>SUM(ENERO:DICIEMBRE!AB89)</f>
        <v>0</v>
      </c>
      <c r="AC89" s="21">
        <f>SUM(ENERO:DICIEMBRE!AC89)</f>
        <v>0</v>
      </c>
      <c r="AD89" s="21">
        <f>SUM(ENERO:DICIEMBRE!AD89)</f>
        <v>0</v>
      </c>
      <c r="AE89" s="21">
        <f>SUM(ENERO:DICIEMBRE!AE89)</f>
        <v>6</v>
      </c>
      <c r="AF89" s="21">
        <f>SUM(ENERO:DICIEMBRE!AF89)</f>
        <v>0</v>
      </c>
      <c r="AG89" s="21">
        <f>SUM(ENERO:DICIEMBRE!AG89)</f>
        <v>10</v>
      </c>
      <c r="AH89" s="21">
        <f>SUM(ENERO:DICIEMBRE!AH89)</f>
        <v>2</v>
      </c>
      <c r="AI89" s="21">
        <f>SUM(ENERO:DICIEMBRE!AI89)</f>
        <v>3</v>
      </c>
      <c r="AJ89" s="21">
        <f>SUM(ENERO:DICIEMBRE!AJ89)</f>
        <v>0</v>
      </c>
      <c r="AK89" s="21">
        <f>SUM(ENERO:DICIEMBRE!AK89)</f>
        <v>4</v>
      </c>
      <c r="AL89" s="21">
        <f>SUM(ENERO:DICIEMBRE!AL89)</f>
        <v>0</v>
      </c>
      <c r="AM89" s="21">
        <f>SUM(ENERO:DICIEMBRE!AM89)</f>
        <v>1</v>
      </c>
      <c r="AN89" s="21">
        <f>SUM(ENERO:DICIEMBRE!AN89)</f>
        <v>0</v>
      </c>
      <c r="AO89" s="21">
        <f>SUM(ENERO:DICIEMBRE!AO89)</f>
        <v>0</v>
      </c>
      <c r="AP89" s="21">
        <f>SUM(ENERO:DICIEMBRE!AP89)</f>
        <v>0</v>
      </c>
      <c r="AQ89" s="21">
        <f>SUM(ENERO:DICIEMBRE!AQ89)</f>
        <v>40</v>
      </c>
      <c r="AR89" s="21">
        <f>SUM(ENERO:DICIEMBRE!AR89)</f>
        <v>1</v>
      </c>
      <c r="AS89" s="21">
        <f>SUM(ENERO:DICIEMBRE!AS89)</f>
        <v>0</v>
      </c>
      <c r="AT89" s="21">
        <f>SUM(ENERO:DICIEMBRE!AT89)</f>
        <v>0</v>
      </c>
      <c r="AU89" s="21">
        <f>SUM(ENERO:DICIEMBRE!AU89)</f>
        <v>0</v>
      </c>
      <c r="AV89" s="21">
        <f>SUM(ENERO:DICIEMBRE!AV89)</f>
        <v>0</v>
      </c>
      <c r="AW89" s="21">
        <f>SUM(ENERO:DICIEMBRE!AW89)</f>
        <v>0</v>
      </c>
      <c r="AX89" t="str">
        <f t="shared" ref="AX89:AX140" si="138">CW89&amp;CX89&amp;CY89&amp;CZ89&amp;DA89&amp;DB89&amp;DC89&amp;DD89</f>
        <v/>
      </c>
      <c r="CW89" s="25" t="str">
        <f t="shared" ref="CW89:CW118" si="139">IF(AND((W89+X89)&gt;0,AO89="")," * No olvide digitar la variable 12 años. Si no tiene digite Cero.",IF(AO89&gt;(W89+X89),"* Las Consultas de 12 años NO DEBEN ser mayor que el total de Consultas entre 10-14 años",""))</f>
        <v/>
      </c>
      <c r="CX89" s="25" t="str">
        <f t="shared" ref="CX89:CX140" si="140">IF(AND(F89&gt;0,AP89="")," * No olvide digitar la variable Embarazadas. Digite cero si no tiene.",IF(AP89&gt;F89," * Las embarazadas no pueden ser mayor al Total Mujeres.",""))</f>
        <v/>
      </c>
      <c r="CY89" s="25" t="str">
        <f t="shared" ref="CY89:CY140" si="141">IF(AND(D89&gt;0,AQ89="")," * No olvide digitar Beneficiarios. Digite Cero si no tiene",IF(AQ89&gt;D89," * Los beneficiarios no pueden ser mayor al Total Ambos Sexos.",""))</f>
        <v/>
      </c>
      <c r="CZ89" s="25" t="str">
        <f t="shared" ref="CZ89:CZ140" si="142">IF(AND((AI89+AJ89&gt;0),AR89="")," * No olvide digitar la variable 60 años. Si no tiene digite Cero.",IF(AR89&gt;(AI89+AJ89)," * Las consultas de 60 años NO DEBEN ser mayor que el total de consultas de entre 60-64 años",""))</f>
        <v/>
      </c>
      <c r="DA89" s="25" t="str">
        <f t="shared" ref="DA89:DA140" si="143">IF(AND(D89&gt;0,AT89="")," * No olvide digitar la variable usuarios con discapacidad. Digite Cero si no tiene.",IF(AT89&gt;D89," * La variable Usuarios con discapacidad No puede ser mayor al Total Ambos Sexos.",""))</f>
        <v/>
      </c>
      <c r="DB89" s="25" t="str">
        <f t="shared" ref="DB89:DB140" si="144">IF(AND(D89&gt;0,AU89="")," * No olvide digitar la variable Niños, niñas, adolescentes y jóvenes SENAME. Digite Cero si no tiene.",IF(AU89&gt;D89," * La variable Niños, niñas, adolescentes y jóvenes SENAME No puede ser mayor al Total Ambos Sexos.",""))</f>
        <v/>
      </c>
      <c r="DC89" s="25" t="str">
        <f t="shared" ref="DC89:DC140" si="145">IF(AND(D89&gt;0,AV89="")," * No olvide digitar la variable Niños, niñas, adolescentes y jóvenes Mejor Niñez. Digite Cero si no tiene.",IF(AV89&gt;D89," * La variable Niños, niñas, adolescentes y jóvenes Mejor Niñez No puede ser mayor al Total Ambos Sexos.",""))</f>
        <v/>
      </c>
      <c r="DD89" s="25" t="str">
        <f t="shared" ref="DD89:DD140" si="146">IF(AND(D89&gt;0,AW89="")," * No olvide digitar la variable Migrantes. Digite Cero si no tiene.",IF(AW89&gt;D89," * La variable Migrantes No puede ser mayor al Total Ambos Sexos.",""))</f>
        <v/>
      </c>
      <c r="DE89"/>
      <c r="DG89" s="26">
        <f t="shared" ref="DG89:DG92" si="147">IF(AND((W89+X89)&gt;0,AO89=""),1,IF(AO89&gt;(W89+X89),1,0))</f>
        <v>0</v>
      </c>
      <c r="DH89" s="26">
        <f t="shared" ref="DH89:DH140" si="148">IF(AND(F89&gt;0,AP89=""),1,IF(AP89&gt;F89,1,0))</f>
        <v>0</v>
      </c>
      <c r="DI89" s="26">
        <f t="shared" ref="DI89:DI140" si="149">IF(AND(D89&gt;0,AQ89=""),1,IF(AQ89&gt;D89,1,0))</f>
        <v>0</v>
      </c>
      <c r="DJ89" s="26">
        <f t="shared" ref="DJ89:DJ140" si="150">IF(AND((AI89+AJ89&gt;0),AR89=""),1,IF(AR89&gt;(AI89+AJ89),1,0))</f>
        <v>0</v>
      </c>
      <c r="DK89" s="26">
        <f t="shared" ref="DK89:DK140" si="151">IF(AND(D89&gt;0,AT89=""),1,IF(AT89&gt;D89,1,0))</f>
        <v>0</v>
      </c>
      <c r="DL89" s="26">
        <f t="shared" ref="DL89:DL140" si="152">IF(AND(D89&gt;0,AU89=""),1,IF(AU89&gt;D89,1,0))</f>
        <v>0</v>
      </c>
      <c r="DM89" s="26">
        <f t="shared" ref="DM89:DM140" si="153">IF(AND(D89&gt;0,AV89=""),1,IF(AV89&gt;D89,1,0))</f>
        <v>0</v>
      </c>
      <c r="DN89" s="26">
        <f t="shared" ref="DN89:DN140" si="154">IF(AND(D89&gt;0,AW89=""),1,IF(AW89&gt;D89,1,0))</f>
        <v>0</v>
      </c>
    </row>
    <row r="90" spans="1:118" x14ac:dyDescent="0.25">
      <c r="A90" s="748" t="s">
        <v>122</v>
      </c>
      <c r="B90" s="749"/>
      <c r="C90" s="750"/>
      <c r="D90" s="176">
        <f t="shared" si="136"/>
        <v>135</v>
      </c>
      <c r="E90" s="28">
        <f t="shared" si="137"/>
        <v>78</v>
      </c>
      <c r="F90" s="29">
        <f t="shared" si="137"/>
        <v>57</v>
      </c>
      <c r="G90" s="21">
        <f>SUM(ENERO:DICIEMBRE!G90)</f>
        <v>10</v>
      </c>
      <c r="H90" s="21">
        <f>SUM(ENERO:DICIEMBRE!H90)</f>
        <v>10</v>
      </c>
      <c r="I90" s="21">
        <f>SUM(ENERO:DICIEMBRE!I90)</f>
        <v>0</v>
      </c>
      <c r="J90" s="21">
        <f>SUM(ENERO:DICIEMBRE!J90)</f>
        <v>0</v>
      </c>
      <c r="K90" s="21">
        <f>SUM(ENERO:DICIEMBRE!K90)</f>
        <v>0</v>
      </c>
      <c r="L90" s="21">
        <f>SUM(ENERO:DICIEMBRE!L90)</f>
        <v>0</v>
      </c>
      <c r="M90" s="21">
        <f>SUM(ENERO:DICIEMBRE!M90)</f>
        <v>3</v>
      </c>
      <c r="N90" s="21">
        <f>SUM(ENERO:DICIEMBRE!N90)</f>
        <v>1</v>
      </c>
      <c r="O90" s="21">
        <f>SUM(ENERO:DICIEMBRE!O90)</f>
        <v>0</v>
      </c>
      <c r="P90" s="21">
        <f>SUM(ENERO:DICIEMBRE!P90)</f>
        <v>2</v>
      </c>
      <c r="Q90" s="21">
        <f>SUM(ENERO:DICIEMBRE!Q90)</f>
        <v>0</v>
      </c>
      <c r="R90" s="21">
        <f>SUM(ENERO:DICIEMBRE!R90)</f>
        <v>1</v>
      </c>
      <c r="S90" s="21">
        <f>SUM(ENERO:DICIEMBRE!S90)</f>
        <v>0</v>
      </c>
      <c r="T90" s="21">
        <f>SUM(ENERO:DICIEMBRE!T90)</f>
        <v>1</v>
      </c>
      <c r="U90" s="21">
        <f>SUM(ENERO:DICIEMBRE!U90)</f>
        <v>3</v>
      </c>
      <c r="V90" s="21">
        <f>SUM(ENERO:DICIEMBRE!V90)</f>
        <v>1</v>
      </c>
      <c r="W90" s="21">
        <f>SUM(ENERO:DICIEMBRE!W90)</f>
        <v>2</v>
      </c>
      <c r="X90" s="21">
        <f>SUM(ENERO:DICIEMBRE!X90)</f>
        <v>4</v>
      </c>
      <c r="Y90" s="21">
        <f>SUM(ENERO:DICIEMBRE!Y90)</f>
        <v>6</v>
      </c>
      <c r="Z90" s="21">
        <f>SUM(ENERO:DICIEMBRE!Z90)</f>
        <v>3</v>
      </c>
      <c r="AA90" s="21">
        <f>SUM(ENERO:DICIEMBRE!AA90)</f>
        <v>5</v>
      </c>
      <c r="AB90" s="21">
        <f>SUM(ENERO:DICIEMBRE!AB90)</f>
        <v>3</v>
      </c>
      <c r="AC90" s="21">
        <f>SUM(ENERO:DICIEMBRE!AC90)</f>
        <v>7</v>
      </c>
      <c r="AD90" s="21">
        <f>SUM(ENERO:DICIEMBRE!AD90)</f>
        <v>8</v>
      </c>
      <c r="AE90" s="21">
        <f>SUM(ENERO:DICIEMBRE!AE90)</f>
        <v>9</v>
      </c>
      <c r="AF90" s="21">
        <f>SUM(ENERO:DICIEMBRE!AF90)</f>
        <v>7</v>
      </c>
      <c r="AG90" s="21">
        <f>SUM(ENERO:DICIEMBRE!AG90)</f>
        <v>14</v>
      </c>
      <c r="AH90" s="21">
        <f>SUM(ENERO:DICIEMBRE!AH90)</f>
        <v>6</v>
      </c>
      <c r="AI90" s="21">
        <f>SUM(ENERO:DICIEMBRE!AI90)</f>
        <v>8</v>
      </c>
      <c r="AJ90" s="21">
        <f>SUM(ENERO:DICIEMBRE!AJ90)</f>
        <v>2</v>
      </c>
      <c r="AK90" s="21">
        <f>SUM(ENERO:DICIEMBRE!AK90)</f>
        <v>7</v>
      </c>
      <c r="AL90" s="21">
        <f>SUM(ENERO:DICIEMBRE!AL90)</f>
        <v>5</v>
      </c>
      <c r="AM90" s="21">
        <f>SUM(ENERO:DICIEMBRE!AM90)</f>
        <v>4</v>
      </c>
      <c r="AN90" s="21">
        <f>SUM(ENERO:DICIEMBRE!AN90)</f>
        <v>3</v>
      </c>
      <c r="AO90" s="21">
        <f>SUM(ENERO:DICIEMBRE!AO90)</f>
        <v>0</v>
      </c>
      <c r="AP90" s="21">
        <f>SUM(ENERO:DICIEMBRE!AP90)</f>
        <v>0</v>
      </c>
      <c r="AQ90" s="21">
        <f>SUM(ENERO:DICIEMBRE!AQ90)</f>
        <v>135</v>
      </c>
      <c r="AR90" s="21">
        <f>SUM(ENERO:DICIEMBRE!AR90)</f>
        <v>0</v>
      </c>
      <c r="AS90" s="21">
        <f>SUM(ENERO:DICIEMBRE!AS90)</f>
        <v>0</v>
      </c>
      <c r="AT90" s="21">
        <f>SUM(ENERO:DICIEMBRE!AT90)</f>
        <v>0</v>
      </c>
      <c r="AU90" s="21">
        <f>SUM(ENERO:DICIEMBRE!AU90)</f>
        <v>0</v>
      </c>
      <c r="AV90" s="21">
        <f>SUM(ENERO:DICIEMBRE!AV90)</f>
        <v>0</v>
      </c>
      <c r="AW90" s="21">
        <f>SUM(ENERO:DICIEMBRE!AW90)</f>
        <v>1</v>
      </c>
      <c r="AX90" t="str">
        <f t="shared" si="138"/>
        <v/>
      </c>
      <c r="CW90" s="25" t="str">
        <f t="shared" si="139"/>
        <v/>
      </c>
      <c r="CX90" s="25" t="str">
        <f t="shared" si="140"/>
        <v/>
      </c>
      <c r="CY90" s="25" t="str">
        <f t="shared" si="141"/>
        <v/>
      </c>
      <c r="CZ90" s="25" t="str">
        <f t="shared" si="142"/>
        <v/>
      </c>
      <c r="DA90" s="25" t="str">
        <f t="shared" si="143"/>
        <v/>
      </c>
      <c r="DB90" s="25" t="str">
        <f t="shared" si="144"/>
        <v/>
      </c>
      <c r="DC90" s="25" t="str">
        <f t="shared" si="145"/>
        <v/>
      </c>
      <c r="DD90" s="25" t="str">
        <f t="shared" si="146"/>
        <v/>
      </c>
      <c r="DE90"/>
      <c r="DG90" s="26">
        <f t="shared" si="147"/>
        <v>0</v>
      </c>
      <c r="DH90" s="26">
        <f t="shared" si="148"/>
        <v>0</v>
      </c>
      <c r="DI90" s="26">
        <f t="shared" si="149"/>
        <v>0</v>
      </c>
      <c r="DJ90" s="26">
        <f t="shared" si="150"/>
        <v>0</v>
      </c>
      <c r="DK90" s="26">
        <f t="shared" si="151"/>
        <v>0</v>
      </c>
      <c r="DL90" s="26">
        <f t="shared" si="152"/>
        <v>0</v>
      </c>
      <c r="DM90" s="26">
        <f t="shared" si="153"/>
        <v>0</v>
      </c>
      <c r="DN90" s="26">
        <f t="shared" si="154"/>
        <v>0</v>
      </c>
    </row>
    <row r="91" spans="1:118" x14ac:dyDescent="0.25">
      <c r="A91" s="748" t="s">
        <v>123</v>
      </c>
      <c r="B91" s="749"/>
      <c r="C91" s="750"/>
      <c r="D91" s="176">
        <f t="shared" si="136"/>
        <v>104</v>
      </c>
      <c r="E91" s="28">
        <f t="shared" si="137"/>
        <v>75</v>
      </c>
      <c r="F91" s="29">
        <f t="shared" si="137"/>
        <v>29</v>
      </c>
      <c r="G91" s="21">
        <f>SUM(ENERO:DICIEMBRE!G91)</f>
        <v>5</v>
      </c>
      <c r="H91" s="21">
        <f>SUM(ENERO:DICIEMBRE!H91)</f>
        <v>2</v>
      </c>
      <c r="I91" s="21">
        <f>SUM(ENERO:DICIEMBRE!I91)</f>
        <v>0</v>
      </c>
      <c r="J91" s="21">
        <f>SUM(ENERO:DICIEMBRE!J91)</f>
        <v>0</v>
      </c>
      <c r="K91" s="21">
        <f>SUM(ENERO:DICIEMBRE!K91)</f>
        <v>0</v>
      </c>
      <c r="L91" s="21">
        <f>SUM(ENERO:DICIEMBRE!L91)</f>
        <v>0</v>
      </c>
      <c r="M91" s="21">
        <f>SUM(ENERO:DICIEMBRE!M91)</f>
        <v>0</v>
      </c>
      <c r="N91" s="21">
        <f>SUM(ENERO:DICIEMBRE!N91)</f>
        <v>0</v>
      </c>
      <c r="O91" s="21">
        <f>SUM(ENERO:DICIEMBRE!O91)</f>
        <v>0</v>
      </c>
      <c r="P91" s="21">
        <f>SUM(ENERO:DICIEMBRE!P91)</f>
        <v>0</v>
      </c>
      <c r="Q91" s="21">
        <f>SUM(ENERO:DICIEMBRE!Q91)</f>
        <v>0</v>
      </c>
      <c r="R91" s="21">
        <f>SUM(ENERO:DICIEMBRE!R91)</f>
        <v>0</v>
      </c>
      <c r="S91" s="21">
        <f>SUM(ENERO:DICIEMBRE!S91)</f>
        <v>1</v>
      </c>
      <c r="T91" s="21">
        <f>SUM(ENERO:DICIEMBRE!T91)</f>
        <v>0</v>
      </c>
      <c r="U91" s="21">
        <f>SUM(ENERO:DICIEMBRE!U91)</f>
        <v>1</v>
      </c>
      <c r="V91" s="21">
        <f>SUM(ENERO:DICIEMBRE!V91)</f>
        <v>0</v>
      </c>
      <c r="W91" s="21">
        <f>SUM(ENERO:DICIEMBRE!W91)</f>
        <v>0</v>
      </c>
      <c r="X91" s="21">
        <f>SUM(ENERO:DICIEMBRE!X91)</f>
        <v>1</v>
      </c>
      <c r="Y91" s="21">
        <f>SUM(ENERO:DICIEMBRE!Y91)</f>
        <v>9</v>
      </c>
      <c r="Z91" s="21">
        <f>SUM(ENERO:DICIEMBRE!Z91)</f>
        <v>3</v>
      </c>
      <c r="AA91" s="21">
        <f>SUM(ENERO:DICIEMBRE!AA91)</f>
        <v>6</v>
      </c>
      <c r="AB91" s="21">
        <f>SUM(ENERO:DICIEMBRE!AB91)</f>
        <v>1</v>
      </c>
      <c r="AC91" s="21">
        <f>SUM(ENERO:DICIEMBRE!AC91)</f>
        <v>7</v>
      </c>
      <c r="AD91" s="21">
        <f>SUM(ENERO:DICIEMBRE!AD91)</f>
        <v>5</v>
      </c>
      <c r="AE91" s="21">
        <f>SUM(ENERO:DICIEMBRE!AE91)</f>
        <v>9</v>
      </c>
      <c r="AF91" s="21">
        <f>SUM(ENERO:DICIEMBRE!AF91)</f>
        <v>6</v>
      </c>
      <c r="AG91" s="21">
        <f>SUM(ENERO:DICIEMBRE!AG91)</f>
        <v>11</v>
      </c>
      <c r="AH91" s="21">
        <f>SUM(ENERO:DICIEMBRE!AH91)</f>
        <v>7</v>
      </c>
      <c r="AI91" s="21">
        <f>SUM(ENERO:DICIEMBRE!AI91)</f>
        <v>14</v>
      </c>
      <c r="AJ91" s="21">
        <f>SUM(ENERO:DICIEMBRE!AJ91)</f>
        <v>1</v>
      </c>
      <c r="AK91" s="21">
        <f>SUM(ENERO:DICIEMBRE!AK91)</f>
        <v>8</v>
      </c>
      <c r="AL91" s="21">
        <f>SUM(ENERO:DICIEMBRE!AL91)</f>
        <v>2</v>
      </c>
      <c r="AM91" s="21">
        <f>SUM(ENERO:DICIEMBRE!AM91)</f>
        <v>4</v>
      </c>
      <c r="AN91" s="21">
        <f>SUM(ENERO:DICIEMBRE!AN91)</f>
        <v>1</v>
      </c>
      <c r="AO91" s="21">
        <f>SUM(ENERO:DICIEMBRE!AO91)</f>
        <v>0</v>
      </c>
      <c r="AP91" s="21">
        <f>SUM(ENERO:DICIEMBRE!AP91)</f>
        <v>0</v>
      </c>
      <c r="AQ91" s="21">
        <f>SUM(ENERO:DICIEMBRE!AQ91)</f>
        <v>104</v>
      </c>
      <c r="AR91" s="21">
        <f>SUM(ENERO:DICIEMBRE!AR91)</f>
        <v>0</v>
      </c>
      <c r="AS91" s="21">
        <f>SUM(ENERO:DICIEMBRE!AS91)</f>
        <v>0</v>
      </c>
      <c r="AT91" s="21">
        <f>SUM(ENERO:DICIEMBRE!AT91)</f>
        <v>1</v>
      </c>
      <c r="AU91" s="21">
        <f>SUM(ENERO:DICIEMBRE!AU91)</f>
        <v>0</v>
      </c>
      <c r="AV91" s="21">
        <f>SUM(ENERO:DICIEMBRE!AV91)</f>
        <v>0</v>
      </c>
      <c r="AW91" s="21">
        <f>SUM(ENERO:DICIEMBRE!AW91)</f>
        <v>0</v>
      </c>
      <c r="AX91" t="str">
        <f t="shared" si="138"/>
        <v/>
      </c>
      <c r="CW91" s="25" t="str">
        <f t="shared" si="139"/>
        <v/>
      </c>
      <c r="CX91" s="25" t="str">
        <f t="shared" si="140"/>
        <v/>
      </c>
      <c r="CY91" s="25" t="str">
        <f t="shared" si="141"/>
        <v/>
      </c>
      <c r="CZ91" s="25" t="str">
        <f t="shared" si="142"/>
        <v/>
      </c>
      <c r="DA91" s="25" t="str">
        <f t="shared" si="143"/>
        <v/>
      </c>
      <c r="DB91" s="25" t="str">
        <f t="shared" si="144"/>
        <v/>
      </c>
      <c r="DC91" s="25" t="str">
        <f t="shared" si="145"/>
        <v/>
      </c>
      <c r="DD91" s="25" t="str">
        <f t="shared" si="146"/>
        <v/>
      </c>
      <c r="DE91"/>
      <c r="DG91" s="26">
        <f t="shared" si="147"/>
        <v>0</v>
      </c>
      <c r="DH91" s="26">
        <f t="shared" si="148"/>
        <v>0</v>
      </c>
      <c r="DI91" s="26">
        <f t="shared" si="149"/>
        <v>0</v>
      </c>
      <c r="DJ91" s="26">
        <f t="shared" si="150"/>
        <v>0</v>
      </c>
      <c r="DK91" s="26">
        <f t="shared" si="151"/>
        <v>0</v>
      </c>
      <c r="DL91" s="26">
        <f t="shared" si="152"/>
        <v>0</v>
      </c>
      <c r="DM91" s="26">
        <f t="shared" si="153"/>
        <v>0</v>
      </c>
      <c r="DN91" s="26">
        <f t="shared" si="154"/>
        <v>0</v>
      </c>
    </row>
    <row r="92" spans="1:118" x14ac:dyDescent="0.25">
      <c r="A92" s="748" t="s">
        <v>124</v>
      </c>
      <c r="B92" s="749"/>
      <c r="C92" s="750"/>
      <c r="D92" s="176">
        <f t="shared" si="136"/>
        <v>2222</v>
      </c>
      <c r="E92" s="28">
        <f t="shared" si="137"/>
        <v>962</v>
      </c>
      <c r="F92" s="29">
        <f>SUM(H92+J92+L92+N92+P92+R92+T92+V92+X92+Z92+AB92+AD92+AF92+AH92+AJ92+AL92+AN92)</f>
        <v>1260</v>
      </c>
      <c r="G92" s="21">
        <f>SUM(ENERO:DICIEMBRE!G92)</f>
        <v>3</v>
      </c>
      <c r="H92" s="21">
        <f>SUM(ENERO:DICIEMBRE!H92)</f>
        <v>5</v>
      </c>
      <c r="I92" s="21">
        <f>SUM(ENERO:DICIEMBRE!I92)</f>
        <v>4</v>
      </c>
      <c r="J92" s="21">
        <f>SUM(ENERO:DICIEMBRE!J92)</f>
        <v>3</v>
      </c>
      <c r="K92" s="21">
        <f>SUM(ENERO:DICIEMBRE!K92)</f>
        <v>4</v>
      </c>
      <c r="L92" s="21">
        <f>SUM(ENERO:DICIEMBRE!L92)</f>
        <v>5</v>
      </c>
      <c r="M92" s="21">
        <f>SUM(ENERO:DICIEMBRE!M92)</f>
        <v>12</v>
      </c>
      <c r="N92" s="21">
        <f>SUM(ENERO:DICIEMBRE!N92)</f>
        <v>16</v>
      </c>
      <c r="O92" s="21">
        <f>SUM(ENERO:DICIEMBRE!O92)</f>
        <v>16</v>
      </c>
      <c r="P92" s="21">
        <f>SUM(ENERO:DICIEMBRE!P92)</f>
        <v>12</v>
      </c>
      <c r="Q92" s="21">
        <f>SUM(ENERO:DICIEMBRE!Q92)</f>
        <v>23</v>
      </c>
      <c r="R92" s="21">
        <f>SUM(ENERO:DICIEMBRE!R92)</f>
        <v>21</v>
      </c>
      <c r="S92" s="21">
        <f>SUM(ENERO:DICIEMBRE!S92)</f>
        <v>36</v>
      </c>
      <c r="T92" s="21">
        <f>SUM(ENERO:DICIEMBRE!T92)</f>
        <v>35</v>
      </c>
      <c r="U92" s="21">
        <f>SUM(ENERO:DICIEMBRE!U92)</f>
        <v>96</v>
      </c>
      <c r="V92" s="21">
        <f>SUM(ENERO:DICIEMBRE!V92)</f>
        <v>106</v>
      </c>
      <c r="W92" s="21">
        <f>SUM(ENERO:DICIEMBRE!W92)</f>
        <v>185</v>
      </c>
      <c r="X92" s="21">
        <f>SUM(ENERO:DICIEMBRE!X92)</f>
        <v>191</v>
      </c>
      <c r="Y92" s="21">
        <f>SUM(ENERO:DICIEMBRE!Y92)</f>
        <v>77</v>
      </c>
      <c r="Z92" s="21">
        <f>SUM(ENERO:DICIEMBRE!Z92)</f>
        <v>76</v>
      </c>
      <c r="AA92" s="21">
        <f>SUM(ENERO:DICIEMBRE!AA92)</f>
        <v>50</v>
      </c>
      <c r="AB92" s="21">
        <f>SUM(ENERO:DICIEMBRE!AB92)</f>
        <v>106</v>
      </c>
      <c r="AC92" s="21">
        <f>SUM(ENERO:DICIEMBRE!AC92)</f>
        <v>62</v>
      </c>
      <c r="AD92" s="21">
        <f>SUM(ENERO:DICIEMBRE!AD92)</f>
        <v>133</v>
      </c>
      <c r="AE92" s="21">
        <f>SUM(ENERO:DICIEMBRE!AE92)</f>
        <v>57</v>
      </c>
      <c r="AF92" s="21">
        <f>SUM(ENERO:DICIEMBRE!AF92)</f>
        <v>112</v>
      </c>
      <c r="AG92" s="21">
        <f>SUM(ENERO:DICIEMBRE!AG92)</f>
        <v>84</v>
      </c>
      <c r="AH92" s="21">
        <f>SUM(ENERO:DICIEMBRE!AH92)</f>
        <v>157</v>
      </c>
      <c r="AI92" s="21">
        <f>SUM(ENERO:DICIEMBRE!AI92)</f>
        <v>55</v>
      </c>
      <c r="AJ92" s="21">
        <f>SUM(ENERO:DICIEMBRE!AJ92)</f>
        <v>74</v>
      </c>
      <c r="AK92" s="21">
        <f>SUM(ENERO:DICIEMBRE!AK92)</f>
        <v>118</v>
      </c>
      <c r="AL92" s="21">
        <f>SUM(ENERO:DICIEMBRE!AL92)</f>
        <v>132</v>
      </c>
      <c r="AM92" s="21">
        <f>SUM(ENERO:DICIEMBRE!AM92)</f>
        <v>80</v>
      </c>
      <c r="AN92" s="21">
        <f>SUM(ENERO:DICIEMBRE!AN92)</f>
        <v>76</v>
      </c>
      <c r="AO92" s="21">
        <f>SUM(ENERO:DICIEMBRE!AO92)</f>
        <v>72</v>
      </c>
      <c r="AP92" s="21">
        <f>SUM(ENERO:DICIEMBRE!AP92)</f>
        <v>1</v>
      </c>
      <c r="AQ92" s="21">
        <f>SUM(ENERO:DICIEMBRE!AQ92)</f>
        <v>2222</v>
      </c>
      <c r="AR92" s="21">
        <f>SUM(ENERO:DICIEMBRE!AR92)</f>
        <v>14</v>
      </c>
      <c r="AS92" s="21">
        <f>SUM(ENERO:DICIEMBRE!AS92)</f>
        <v>0</v>
      </c>
      <c r="AT92" s="21">
        <f>SUM(ENERO:DICIEMBRE!AT92)</f>
        <v>0</v>
      </c>
      <c r="AU92" s="21">
        <f>SUM(ENERO:DICIEMBRE!AU92)</f>
        <v>0</v>
      </c>
      <c r="AV92" s="21">
        <f>SUM(ENERO:DICIEMBRE!AV92)</f>
        <v>0</v>
      </c>
      <c r="AW92" s="21">
        <f>SUM(ENERO:DICIEMBRE!AW92)</f>
        <v>0</v>
      </c>
      <c r="AX92" t="str">
        <f t="shared" si="138"/>
        <v/>
      </c>
      <c r="CW92" s="25" t="str">
        <f t="shared" si="139"/>
        <v/>
      </c>
      <c r="CX92" s="25" t="str">
        <f t="shared" si="140"/>
        <v/>
      </c>
      <c r="CY92" s="25" t="str">
        <f t="shared" si="141"/>
        <v/>
      </c>
      <c r="CZ92" s="25" t="str">
        <f t="shared" si="142"/>
        <v/>
      </c>
      <c r="DA92" s="25" t="str">
        <f t="shared" si="143"/>
        <v/>
      </c>
      <c r="DB92" s="25" t="str">
        <f t="shared" si="144"/>
        <v/>
      </c>
      <c r="DC92" s="25" t="str">
        <f t="shared" si="145"/>
        <v/>
      </c>
      <c r="DD92" s="25" t="str">
        <f t="shared" si="146"/>
        <v/>
      </c>
      <c r="DE92"/>
      <c r="DG92" s="26">
        <f t="shared" si="147"/>
        <v>0</v>
      </c>
      <c r="DH92" s="26">
        <f t="shared" si="148"/>
        <v>0</v>
      </c>
      <c r="DI92" s="26">
        <f t="shared" si="149"/>
        <v>0</v>
      </c>
      <c r="DJ92" s="26">
        <f t="shared" si="150"/>
        <v>0</v>
      </c>
      <c r="DK92" s="26">
        <f t="shared" si="151"/>
        <v>0</v>
      </c>
      <c r="DL92" s="26">
        <f t="shared" si="152"/>
        <v>0</v>
      </c>
      <c r="DM92" s="26">
        <f t="shared" si="153"/>
        <v>0</v>
      </c>
      <c r="DN92" s="26">
        <f t="shared" si="154"/>
        <v>0</v>
      </c>
    </row>
    <row r="93" spans="1:118" x14ac:dyDescent="0.25">
      <c r="A93" s="748" t="s">
        <v>125</v>
      </c>
      <c r="B93" s="749"/>
      <c r="C93" s="750"/>
      <c r="D93" s="176">
        <f t="shared" si="136"/>
        <v>867</v>
      </c>
      <c r="E93" s="28">
        <f>SUM(Y93+AA93+AC93+AE93+AG93+AI93+AK93+AM93)</f>
        <v>350</v>
      </c>
      <c r="F93" s="29">
        <f>SUM(Z93+AB93+AD93+AF93+AH93+AJ93+AL93+AN93)</f>
        <v>517</v>
      </c>
      <c r="G93" s="21">
        <f>SUM(ENERO:DICIEMBRE!G93)</f>
        <v>0</v>
      </c>
      <c r="H93" s="21">
        <f>SUM(ENERO:DICIEMBRE!H93)</f>
        <v>0</v>
      </c>
      <c r="I93" s="21">
        <f>SUM(ENERO:DICIEMBRE!I93)</f>
        <v>0</v>
      </c>
      <c r="J93" s="21">
        <f>SUM(ENERO:DICIEMBRE!J93)</f>
        <v>0</v>
      </c>
      <c r="K93" s="21">
        <f>SUM(ENERO:DICIEMBRE!K93)</f>
        <v>0</v>
      </c>
      <c r="L93" s="21">
        <f>SUM(ENERO:DICIEMBRE!L93)</f>
        <v>0</v>
      </c>
      <c r="M93" s="21">
        <f>SUM(ENERO:DICIEMBRE!M93)</f>
        <v>0</v>
      </c>
      <c r="N93" s="21">
        <f>SUM(ENERO:DICIEMBRE!N93)</f>
        <v>0</v>
      </c>
      <c r="O93" s="21">
        <f>SUM(ENERO:DICIEMBRE!O93)</f>
        <v>0</v>
      </c>
      <c r="P93" s="21">
        <f>SUM(ENERO:DICIEMBRE!P93)</f>
        <v>0</v>
      </c>
      <c r="Q93" s="21">
        <f>SUM(ENERO:DICIEMBRE!Q93)</f>
        <v>0</v>
      </c>
      <c r="R93" s="21">
        <f>SUM(ENERO:DICIEMBRE!R93)</f>
        <v>0</v>
      </c>
      <c r="S93" s="21">
        <f>SUM(ENERO:DICIEMBRE!S93)</f>
        <v>0</v>
      </c>
      <c r="T93" s="21">
        <f>SUM(ENERO:DICIEMBRE!T93)</f>
        <v>0</v>
      </c>
      <c r="U93" s="21">
        <f>SUM(ENERO:DICIEMBRE!U93)</f>
        <v>0</v>
      </c>
      <c r="V93" s="21">
        <f>SUM(ENERO:DICIEMBRE!V93)</f>
        <v>0</v>
      </c>
      <c r="W93" s="21">
        <f>SUM(ENERO:DICIEMBRE!W93)</f>
        <v>0</v>
      </c>
      <c r="X93" s="21">
        <f>SUM(ENERO:DICIEMBRE!X93)</f>
        <v>0</v>
      </c>
      <c r="Y93" s="21">
        <f>SUM(ENERO:DICIEMBRE!Y93)</f>
        <v>140</v>
      </c>
      <c r="Z93" s="21">
        <f>SUM(ENERO:DICIEMBRE!Z93)</f>
        <v>168</v>
      </c>
      <c r="AA93" s="21">
        <f>SUM(ENERO:DICIEMBRE!AA93)</f>
        <v>79</v>
      </c>
      <c r="AB93" s="21">
        <f>SUM(ENERO:DICIEMBRE!AB93)</f>
        <v>124</v>
      </c>
      <c r="AC93" s="21">
        <f>SUM(ENERO:DICIEMBRE!AC93)</f>
        <v>56</v>
      </c>
      <c r="AD93" s="21">
        <f>SUM(ENERO:DICIEMBRE!AD93)</f>
        <v>110</v>
      </c>
      <c r="AE93" s="21">
        <f>SUM(ENERO:DICIEMBRE!AE93)</f>
        <v>24</v>
      </c>
      <c r="AF93" s="21">
        <f>SUM(ENERO:DICIEMBRE!AF93)</f>
        <v>45</v>
      </c>
      <c r="AG93" s="21">
        <f>SUM(ENERO:DICIEMBRE!AG93)</f>
        <v>7</v>
      </c>
      <c r="AH93" s="21">
        <f>SUM(ENERO:DICIEMBRE!AH93)</f>
        <v>31</v>
      </c>
      <c r="AI93" s="21">
        <f>SUM(ENERO:DICIEMBRE!AI93)</f>
        <v>14</v>
      </c>
      <c r="AJ93" s="21">
        <f>SUM(ENERO:DICIEMBRE!AJ93)</f>
        <v>7</v>
      </c>
      <c r="AK93" s="21">
        <f>SUM(ENERO:DICIEMBRE!AK93)</f>
        <v>14</v>
      </c>
      <c r="AL93" s="21">
        <f>SUM(ENERO:DICIEMBRE!AL93)</f>
        <v>24</v>
      </c>
      <c r="AM93" s="21">
        <f>SUM(ENERO:DICIEMBRE!AM93)</f>
        <v>16</v>
      </c>
      <c r="AN93" s="21">
        <f>SUM(ENERO:DICIEMBRE!AN93)</f>
        <v>8</v>
      </c>
      <c r="AO93" s="21">
        <f>SUM(ENERO:DICIEMBRE!AO93)</f>
        <v>0</v>
      </c>
      <c r="AP93" s="21">
        <f>SUM(ENERO:DICIEMBRE!AP93)</f>
        <v>0</v>
      </c>
      <c r="AQ93" s="21">
        <f>SUM(ENERO:DICIEMBRE!AQ93)</f>
        <v>867</v>
      </c>
      <c r="AR93" s="21">
        <f>SUM(ENERO:DICIEMBRE!AR93)</f>
        <v>0</v>
      </c>
      <c r="AS93" s="21">
        <f>SUM(ENERO:DICIEMBRE!AS93)</f>
        <v>0</v>
      </c>
      <c r="AT93" s="21">
        <f>SUM(ENERO:DICIEMBRE!AT93)</f>
        <v>0</v>
      </c>
      <c r="AU93" s="21">
        <f>SUM(ENERO:DICIEMBRE!AU93)</f>
        <v>0</v>
      </c>
      <c r="AV93" s="21">
        <f>SUM(ENERO:DICIEMBRE!AV93)</f>
        <v>0</v>
      </c>
      <c r="AW93" s="21">
        <f>SUM(ENERO:DICIEMBRE!AW93)</f>
        <v>0</v>
      </c>
      <c r="AX93" t="str">
        <f t="shared" si="138"/>
        <v/>
      </c>
      <c r="CW93" s="182"/>
      <c r="CX93" s="25" t="str">
        <f t="shared" si="140"/>
        <v/>
      </c>
      <c r="CY93" s="25" t="str">
        <f t="shared" si="141"/>
        <v/>
      </c>
      <c r="CZ93" s="25" t="str">
        <f t="shared" si="142"/>
        <v/>
      </c>
      <c r="DA93" s="25" t="str">
        <f t="shared" si="143"/>
        <v/>
      </c>
      <c r="DB93" s="25" t="str">
        <f t="shared" si="144"/>
        <v/>
      </c>
      <c r="DC93" s="25" t="str">
        <f t="shared" si="145"/>
        <v/>
      </c>
      <c r="DD93" s="25" t="str">
        <f t="shared" si="146"/>
        <v/>
      </c>
      <c r="DE93"/>
      <c r="DG93" s="182"/>
      <c r="DH93" s="26">
        <f t="shared" si="148"/>
        <v>0</v>
      </c>
      <c r="DI93" s="26">
        <f t="shared" si="149"/>
        <v>0</v>
      </c>
      <c r="DJ93" s="26">
        <f t="shared" si="150"/>
        <v>0</v>
      </c>
      <c r="DK93" s="26">
        <f t="shared" si="151"/>
        <v>0</v>
      </c>
      <c r="DL93" s="26">
        <f t="shared" si="152"/>
        <v>0</v>
      </c>
      <c r="DM93" s="26">
        <f t="shared" si="153"/>
        <v>0</v>
      </c>
      <c r="DN93" s="26">
        <f t="shared" si="154"/>
        <v>0</v>
      </c>
    </row>
    <row r="94" spans="1:118" x14ac:dyDescent="0.25">
      <c r="A94" s="754" t="s">
        <v>126</v>
      </c>
      <c r="B94" s="754"/>
      <c r="C94" s="754"/>
      <c r="D94" s="176">
        <f t="shared" si="136"/>
        <v>1286</v>
      </c>
      <c r="E94" s="28">
        <f t="shared" si="137"/>
        <v>531</v>
      </c>
      <c r="F94" s="29">
        <f t="shared" si="137"/>
        <v>755</v>
      </c>
      <c r="G94" s="21">
        <f>SUM(ENERO:DICIEMBRE!G94)</f>
        <v>15</v>
      </c>
      <c r="H94" s="21">
        <f>SUM(ENERO:DICIEMBRE!H94)</f>
        <v>14</v>
      </c>
      <c r="I94" s="21">
        <f>SUM(ENERO:DICIEMBRE!I94)</f>
        <v>0</v>
      </c>
      <c r="J94" s="21">
        <f>SUM(ENERO:DICIEMBRE!J94)</f>
        <v>0</v>
      </c>
      <c r="K94" s="21">
        <f>SUM(ENERO:DICIEMBRE!K94)</f>
        <v>3</v>
      </c>
      <c r="L94" s="21">
        <f>SUM(ENERO:DICIEMBRE!L94)</f>
        <v>2</v>
      </c>
      <c r="M94" s="21">
        <f>SUM(ENERO:DICIEMBRE!M94)</f>
        <v>2</v>
      </c>
      <c r="N94" s="21">
        <f>SUM(ENERO:DICIEMBRE!N94)</f>
        <v>0</v>
      </c>
      <c r="O94" s="21">
        <f>SUM(ENERO:DICIEMBRE!O94)</f>
        <v>1</v>
      </c>
      <c r="P94" s="21">
        <f>SUM(ENERO:DICIEMBRE!P94)</f>
        <v>1</v>
      </c>
      <c r="Q94" s="21">
        <f>SUM(ENERO:DICIEMBRE!Q94)</f>
        <v>3</v>
      </c>
      <c r="R94" s="21">
        <f>SUM(ENERO:DICIEMBRE!R94)</f>
        <v>0</v>
      </c>
      <c r="S94" s="21">
        <f>SUM(ENERO:DICIEMBRE!S94)</f>
        <v>7</v>
      </c>
      <c r="T94" s="21">
        <f>SUM(ENERO:DICIEMBRE!T94)</f>
        <v>14</v>
      </c>
      <c r="U94" s="21">
        <f>SUM(ENERO:DICIEMBRE!U94)</f>
        <v>19</v>
      </c>
      <c r="V94" s="21">
        <f>SUM(ENERO:DICIEMBRE!V94)</f>
        <v>9</v>
      </c>
      <c r="W94" s="21">
        <f>SUM(ENERO:DICIEMBRE!W94)</f>
        <v>50</v>
      </c>
      <c r="X94" s="21">
        <f>SUM(ENERO:DICIEMBRE!X94)</f>
        <v>29</v>
      </c>
      <c r="Y94" s="21">
        <f>SUM(ENERO:DICIEMBRE!Y94)</f>
        <v>161</v>
      </c>
      <c r="Z94" s="21">
        <f>SUM(ENERO:DICIEMBRE!Z94)</f>
        <v>187</v>
      </c>
      <c r="AA94" s="21">
        <f>SUM(ENERO:DICIEMBRE!AA94)</f>
        <v>83</v>
      </c>
      <c r="AB94" s="21">
        <f>SUM(ENERO:DICIEMBRE!AB94)</f>
        <v>138</v>
      </c>
      <c r="AC94" s="21">
        <f>SUM(ENERO:DICIEMBRE!AC94)</f>
        <v>57</v>
      </c>
      <c r="AD94" s="21">
        <f>SUM(ENERO:DICIEMBRE!AD94)</f>
        <v>129</v>
      </c>
      <c r="AE94" s="21">
        <f>SUM(ENERO:DICIEMBRE!AE94)</f>
        <v>38</v>
      </c>
      <c r="AF94" s="21">
        <f>SUM(ENERO:DICIEMBRE!AF94)</f>
        <v>73</v>
      </c>
      <c r="AG94" s="21">
        <f>SUM(ENERO:DICIEMBRE!AG94)</f>
        <v>33</v>
      </c>
      <c r="AH94" s="21">
        <f>SUM(ENERO:DICIEMBRE!AH94)</f>
        <v>86</v>
      </c>
      <c r="AI94" s="21">
        <f>SUM(ENERO:DICIEMBRE!AI94)</f>
        <v>18</v>
      </c>
      <c r="AJ94" s="21">
        <f>SUM(ENERO:DICIEMBRE!AJ94)</f>
        <v>26</v>
      </c>
      <c r="AK94" s="21">
        <f>SUM(ENERO:DICIEMBRE!AK94)</f>
        <v>21</v>
      </c>
      <c r="AL94" s="21">
        <f>SUM(ENERO:DICIEMBRE!AL94)</f>
        <v>32</v>
      </c>
      <c r="AM94" s="21">
        <f>SUM(ENERO:DICIEMBRE!AM94)</f>
        <v>20</v>
      </c>
      <c r="AN94" s="21">
        <f>SUM(ENERO:DICIEMBRE!AN94)</f>
        <v>15</v>
      </c>
      <c r="AO94" s="21">
        <f>SUM(ENERO:DICIEMBRE!AO94)</f>
        <v>0</v>
      </c>
      <c r="AP94" s="21">
        <f>SUM(ENERO:DICIEMBRE!AP94)</f>
        <v>0</v>
      </c>
      <c r="AQ94" s="21">
        <f>SUM(ENERO:DICIEMBRE!AQ94)</f>
        <v>1286</v>
      </c>
      <c r="AR94" s="21">
        <f>SUM(ENERO:DICIEMBRE!AR94)</f>
        <v>1</v>
      </c>
      <c r="AS94" s="21">
        <f>SUM(ENERO:DICIEMBRE!AS94)</f>
        <v>0</v>
      </c>
      <c r="AT94" s="21">
        <f>SUM(ENERO:DICIEMBRE!AT94)</f>
        <v>2</v>
      </c>
      <c r="AU94" s="21">
        <f>SUM(ENERO:DICIEMBRE!AU94)</f>
        <v>0</v>
      </c>
      <c r="AV94" s="21">
        <f>SUM(ENERO:DICIEMBRE!AV94)</f>
        <v>0</v>
      </c>
      <c r="AW94" s="21">
        <f>SUM(ENERO:DICIEMBRE!AW94)</f>
        <v>1</v>
      </c>
      <c r="AX94" t="str">
        <f t="shared" si="138"/>
        <v/>
      </c>
      <c r="CW94" s="25" t="str">
        <f t="shared" si="139"/>
        <v/>
      </c>
      <c r="CX94" s="25" t="str">
        <f t="shared" si="140"/>
        <v/>
      </c>
      <c r="CY94" s="25" t="str">
        <f t="shared" si="141"/>
        <v/>
      </c>
      <c r="CZ94" s="25" t="str">
        <f t="shared" si="142"/>
        <v/>
      </c>
      <c r="DA94" s="25" t="str">
        <f t="shared" si="143"/>
        <v/>
      </c>
      <c r="DB94" s="25" t="str">
        <f t="shared" si="144"/>
        <v/>
      </c>
      <c r="DC94" s="25" t="str">
        <f t="shared" si="145"/>
        <v/>
      </c>
      <c r="DD94" s="25" t="str">
        <f t="shared" si="146"/>
        <v/>
      </c>
      <c r="DE94"/>
      <c r="DG94" s="26">
        <f t="shared" ref="DG94:DG96" si="155">IF(AND((W94+X94)&gt;0,AO94=""),1,IF(AO94&gt;(W94+X94),1,0))</f>
        <v>0</v>
      </c>
      <c r="DH94" s="26">
        <f t="shared" si="148"/>
        <v>0</v>
      </c>
      <c r="DI94" s="26">
        <f t="shared" si="149"/>
        <v>0</v>
      </c>
      <c r="DJ94" s="26">
        <f t="shared" si="150"/>
        <v>0</v>
      </c>
      <c r="DK94" s="26">
        <f t="shared" si="151"/>
        <v>0</v>
      </c>
      <c r="DL94" s="26">
        <f t="shared" si="152"/>
        <v>0</v>
      </c>
      <c r="DM94" s="26">
        <f t="shared" si="153"/>
        <v>0</v>
      </c>
      <c r="DN94" s="26">
        <f t="shared" si="154"/>
        <v>0</v>
      </c>
    </row>
    <row r="95" spans="1:118" x14ac:dyDescent="0.25">
      <c r="A95" s="755" t="s">
        <v>127</v>
      </c>
      <c r="B95" s="755"/>
      <c r="C95" s="755"/>
      <c r="D95" s="176">
        <f t="shared" si="136"/>
        <v>79</v>
      </c>
      <c r="E95" s="28">
        <f t="shared" si="137"/>
        <v>51</v>
      </c>
      <c r="F95" s="29">
        <f t="shared" si="137"/>
        <v>28</v>
      </c>
      <c r="G95" s="21">
        <f>SUM(ENERO:DICIEMBRE!G95)</f>
        <v>0</v>
      </c>
      <c r="H95" s="21">
        <f>SUM(ENERO:DICIEMBRE!H95)</f>
        <v>0</v>
      </c>
      <c r="I95" s="21">
        <f>SUM(ENERO:DICIEMBRE!I95)</f>
        <v>0</v>
      </c>
      <c r="J95" s="21">
        <f>SUM(ENERO:DICIEMBRE!J95)</f>
        <v>3</v>
      </c>
      <c r="K95" s="21">
        <f>SUM(ENERO:DICIEMBRE!K95)</f>
        <v>5</v>
      </c>
      <c r="L95" s="21">
        <f>SUM(ENERO:DICIEMBRE!L95)</f>
        <v>0</v>
      </c>
      <c r="M95" s="21">
        <f>SUM(ENERO:DICIEMBRE!M95)</f>
        <v>5</v>
      </c>
      <c r="N95" s="21">
        <f>SUM(ENERO:DICIEMBRE!N95)</f>
        <v>1</v>
      </c>
      <c r="O95" s="21">
        <f>SUM(ENERO:DICIEMBRE!O95)</f>
        <v>1</v>
      </c>
      <c r="P95" s="21">
        <f>SUM(ENERO:DICIEMBRE!P95)</f>
        <v>3</v>
      </c>
      <c r="Q95" s="21">
        <f>SUM(ENERO:DICIEMBRE!Q95)</f>
        <v>0</v>
      </c>
      <c r="R95" s="21">
        <f>SUM(ENERO:DICIEMBRE!R95)</f>
        <v>1</v>
      </c>
      <c r="S95" s="21">
        <f>SUM(ENERO:DICIEMBRE!S95)</f>
        <v>5</v>
      </c>
      <c r="T95" s="21">
        <f>SUM(ENERO:DICIEMBRE!T95)</f>
        <v>2</v>
      </c>
      <c r="U95" s="21">
        <f>SUM(ENERO:DICIEMBRE!U95)</f>
        <v>13</v>
      </c>
      <c r="V95" s="21">
        <f>SUM(ENERO:DICIEMBRE!V95)</f>
        <v>9</v>
      </c>
      <c r="W95" s="21">
        <f>SUM(ENERO:DICIEMBRE!W95)</f>
        <v>14</v>
      </c>
      <c r="X95" s="21">
        <f>SUM(ENERO:DICIEMBRE!X95)</f>
        <v>5</v>
      </c>
      <c r="Y95" s="21">
        <f>SUM(ENERO:DICIEMBRE!Y95)</f>
        <v>5</v>
      </c>
      <c r="Z95" s="21">
        <f>SUM(ENERO:DICIEMBRE!Z95)</f>
        <v>0</v>
      </c>
      <c r="AA95" s="21">
        <f>SUM(ENERO:DICIEMBRE!AA95)</f>
        <v>1</v>
      </c>
      <c r="AB95" s="21">
        <f>SUM(ENERO:DICIEMBRE!AB95)</f>
        <v>0</v>
      </c>
      <c r="AC95" s="21">
        <f>SUM(ENERO:DICIEMBRE!AC95)</f>
        <v>0</v>
      </c>
      <c r="AD95" s="21">
        <f>SUM(ENERO:DICIEMBRE!AD95)</f>
        <v>0</v>
      </c>
      <c r="AE95" s="21">
        <f>SUM(ENERO:DICIEMBRE!AE95)</f>
        <v>2</v>
      </c>
      <c r="AF95" s="21">
        <f>SUM(ENERO:DICIEMBRE!AF95)</f>
        <v>2</v>
      </c>
      <c r="AG95" s="21">
        <f>SUM(ENERO:DICIEMBRE!AG95)</f>
        <v>0</v>
      </c>
      <c r="AH95" s="21">
        <f>SUM(ENERO:DICIEMBRE!AH95)</f>
        <v>0</v>
      </c>
      <c r="AI95" s="21">
        <f>SUM(ENERO:DICIEMBRE!AI95)</f>
        <v>0</v>
      </c>
      <c r="AJ95" s="21">
        <f>SUM(ENERO:DICIEMBRE!AJ95)</f>
        <v>1</v>
      </c>
      <c r="AK95" s="21">
        <f>SUM(ENERO:DICIEMBRE!AK95)</f>
        <v>0</v>
      </c>
      <c r="AL95" s="21">
        <f>SUM(ENERO:DICIEMBRE!AL95)</f>
        <v>0</v>
      </c>
      <c r="AM95" s="21">
        <f>SUM(ENERO:DICIEMBRE!AM95)</f>
        <v>0</v>
      </c>
      <c r="AN95" s="21">
        <f>SUM(ENERO:DICIEMBRE!AN95)</f>
        <v>1</v>
      </c>
      <c r="AO95" s="21">
        <f>SUM(ENERO:DICIEMBRE!AO95)</f>
        <v>0</v>
      </c>
      <c r="AP95" s="21">
        <f>SUM(ENERO:DICIEMBRE!AP95)</f>
        <v>0</v>
      </c>
      <c r="AQ95" s="21">
        <f>SUM(ENERO:DICIEMBRE!AQ95)</f>
        <v>79</v>
      </c>
      <c r="AR95" s="21">
        <f>SUM(ENERO:DICIEMBRE!AR95)</f>
        <v>0</v>
      </c>
      <c r="AS95" s="21">
        <f>SUM(ENERO:DICIEMBRE!AS95)</f>
        <v>0</v>
      </c>
      <c r="AT95" s="21">
        <f>SUM(ENERO:DICIEMBRE!AT95)</f>
        <v>1</v>
      </c>
      <c r="AU95" s="21">
        <f>SUM(ENERO:DICIEMBRE!AU95)</f>
        <v>1</v>
      </c>
      <c r="AV95" s="21">
        <f>SUM(ENERO:DICIEMBRE!AV95)</f>
        <v>0</v>
      </c>
      <c r="AW95" s="21">
        <f>SUM(ENERO:DICIEMBRE!AW95)</f>
        <v>0</v>
      </c>
      <c r="AX95" t="str">
        <f t="shared" si="138"/>
        <v/>
      </c>
      <c r="CW95" s="25" t="str">
        <f t="shared" si="139"/>
        <v/>
      </c>
      <c r="CX95" s="25" t="str">
        <f t="shared" si="140"/>
        <v/>
      </c>
      <c r="CY95" s="25" t="str">
        <f t="shared" si="141"/>
        <v/>
      </c>
      <c r="CZ95" s="25" t="str">
        <f t="shared" si="142"/>
        <v/>
      </c>
      <c r="DA95" s="25" t="str">
        <f t="shared" si="143"/>
        <v/>
      </c>
      <c r="DB95" s="25" t="str">
        <f t="shared" si="144"/>
        <v/>
      </c>
      <c r="DC95" s="25" t="str">
        <f t="shared" si="145"/>
        <v/>
      </c>
      <c r="DD95" s="25" t="str">
        <f t="shared" si="146"/>
        <v/>
      </c>
      <c r="DE95"/>
      <c r="DG95" s="26">
        <f t="shared" si="155"/>
        <v>0</v>
      </c>
      <c r="DH95" s="26">
        <f t="shared" si="148"/>
        <v>0</v>
      </c>
      <c r="DI95" s="26">
        <f t="shared" si="149"/>
        <v>0</v>
      </c>
      <c r="DJ95" s="26">
        <f t="shared" si="150"/>
        <v>0</v>
      </c>
      <c r="DK95" s="26">
        <f t="shared" si="151"/>
        <v>0</v>
      </c>
      <c r="DL95" s="26">
        <f t="shared" si="152"/>
        <v>0</v>
      </c>
      <c r="DM95" s="26">
        <f t="shared" si="153"/>
        <v>0</v>
      </c>
      <c r="DN95" s="26">
        <f t="shared" si="154"/>
        <v>0</v>
      </c>
    </row>
    <row r="96" spans="1:118" x14ac:dyDescent="0.25">
      <c r="A96" s="679" t="s">
        <v>128</v>
      </c>
      <c r="B96" s="680"/>
      <c r="C96" s="681"/>
      <c r="D96" s="176">
        <f t="shared" si="136"/>
        <v>1638</v>
      </c>
      <c r="E96" s="28">
        <f t="shared" si="137"/>
        <v>904</v>
      </c>
      <c r="F96" s="29">
        <f t="shared" si="137"/>
        <v>734</v>
      </c>
      <c r="G96" s="21">
        <f>SUM(ENERO:DICIEMBRE!G96)</f>
        <v>0</v>
      </c>
      <c r="H96" s="21">
        <f>SUM(ENERO:DICIEMBRE!H96)</f>
        <v>0</v>
      </c>
      <c r="I96" s="21">
        <f>SUM(ENERO:DICIEMBRE!I96)</f>
        <v>6</v>
      </c>
      <c r="J96" s="21">
        <f>SUM(ENERO:DICIEMBRE!J96)</f>
        <v>7</v>
      </c>
      <c r="K96" s="21">
        <f>SUM(ENERO:DICIEMBRE!K96)</f>
        <v>58</v>
      </c>
      <c r="L96" s="21">
        <f>SUM(ENERO:DICIEMBRE!L96)</f>
        <v>69</v>
      </c>
      <c r="M96" s="21">
        <f>SUM(ENERO:DICIEMBRE!M96)</f>
        <v>58</v>
      </c>
      <c r="N96" s="21">
        <f>SUM(ENERO:DICIEMBRE!N96)</f>
        <v>85</v>
      </c>
      <c r="O96" s="21">
        <f>SUM(ENERO:DICIEMBRE!O96)</f>
        <v>109</v>
      </c>
      <c r="P96" s="21">
        <f>SUM(ENERO:DICIEMBRE!P96)</f>
        <v>98</v>
      </c>
      <c r="Q96" s="21">
        <f>SUM(ENERO:DICIEMBRE!Q96)</f>
        <v>90</v>
      </c>
      <c r="R96" s="21">
        <f>SUM(ENERO:DICIEMBRE!R96)</f>
        <v>53</v>
      </c>
      <c r="S96" s="21">
        <f>SUM(ENERO:DICIEMBRE!S96)</f>
        <v>112</v>
      </c>
      <c r="T96" s="21">
        <f>SUM(ENERO:DICIEMBRE!T96)</f>
        <v>82</v>
      </c>
      <c r="U96" s="21">
        <f>SUM(ENERO:DICIEMBRE!U96)</f>
        <v>161</v>
      </c>
      <c r="V96" s="21">
        <f>SUM(ENERO:DICIEMBRE!V96)</f>
        <v>145</v>
      </c>
      <c r="W96" s="21">
        <f>SUM(ENERO:DICIEMBRE!W96)</f>
        <v>161</v>
      </c>
      <c r="X96" s="21">
        <f>SUM(ENERO:DICIEMBRE!X96)</f>
        <v>52</v>
      </c>
      <c r="Y96" s="21">
        <f>SUM(ENERO:DICIEMBRE!Y96)</f>
        <v>91</v>
      </c>
      <c r="Z96" s="21">
        <f>SUM(ENERO:DICIEMBRE!Z96)</f>
        <v>46</v>
      </c>
      <c r="AA96" s="21">
        <f>SUM(ENERO:DICIEMBRE!AA96)</f>
        <v>12</v>
      </c>
      <c r="AB96" s="21">
        <f>SUM(ENERO:DICIEMBRE!AB96)</f>
        <v>17</v>
      </c>
      <c r="AC96" s="21">
        <f>SUM(ENERO:DICIEMBRE!AC96)</f>
        <v>12</v>
      </c>
      <c r="AD96" s="21">
        <f>SUM(ENERO:DICIEMBRE!AD96)</f>
        <v>18</v>
      </c>
      <c r="AE96" s="21">
        <f>SUM(ENERO:DICIEMBRE!AE96)</f>
        <v>6</v>
      </c>
      <c r="AF96" s="21">
        <f>SUM(ENERO:DICIEMBRE!AF96)</f>
        <v>15</v>
      </c>
      <c r="AG96" s="21">
        <f>SUM(ENERO:DICIEMBRE!AG96)</f>
        <v>15</v>
      </c>
      <c r="AH96" s="21">
        <f>SUM(ENERO:DICIEMBRE!AH96)</f>
        <v>16</v>
      </c>
      <c r="AI96" s="21">
        <f>SUM(ENERO:DICIEMBRE!AI96)</f>
        <v>2</v>
      </c>
      <c r="AJ96" s="21">
        <f>SUM(ENERO:DICIEMBRE!AJ96)</f>
        <v>15</v>
      </c>
      <c r="AK96" s="21">
        <f>SUM(ENERO:DICIEMBRE!AK96)</f>
        <v>2</v>
      </c>
      <c r="AL96" s="21">
        <f>SUM(ENERO:DICIEMBRE!AL96)</f>
        <v>9</v>
      </c>
      <c r="AM96" s="21">
        <f>SUM(ENERO:DICIEMBRE!AM96)</f>
        <v>9</v>
      </c>
      <c r="AN96" s="21">
        <f>SUM(ENERO:DICIEMBRE!AN96)</f>
        <v>7</v>
      </c>
      <c r="AO96" s="21">
        <f>SUM(ENERO:DICIEMBRE!AO96)</f>
        <v>0</v>
      </c>
      <c r="AP96" s="21">
        <f>SUM(ENERO:DICIEMBRE!AP96)</f>
        <v>1</v>
      </c>
      <c r="AQ96" s="21">
        <f>SUM(ENERO:DICIEMBRE!AQ96)</f>
        <v>1540</v>
      </c>
      <c r="AR96" s="21">
        <f>SUM(ENERO:DICIEMBRE!AR96)</f>
        <v>0</v>
      </c>
      <c r="AS96" s="21">
        <f>SUM(ENERO:DICIEMBRE!AS96)</f>
        <v>0</v>
      </c>
      <c r="AT96" s="21">
        <f>SUM(ENERO:DICIEMBRE!AT96)</f>
        <v>77</v>
      </c>
      <c r="AU96" s="21">
        <f>SUM(ENERO:DICIEMBRE!AU96)</f>
        <v>1</v>
      </c>
      <c r="AV96" s="21">
        <f>SUM(ENERO:DICIEMBRE!AV96)</f>
        <v>1</v>
      </c>
      <c r="AW96" s="21">
        <f>SUM(ENERO:DICIEMBRE!AW96)</f>
        <v>10</v>
      </c>
      <c r="AX96" t="str">
        <f t="shared" si="138"/>
        <v/>
      </c>
      <c r="CW96" s="25" t="str">
        <f t="shared" si="139"/>
        <v/>
      </c>
      <c r="CX96" s="25" t="str">
        <f t="shared" si="140"/>
        <v/>
      </c>
      <c r="CY96" s="25" t="str">
        <f t="shared" si="141"/>
        <v/>
      </c>
      <c r="CZ96" s="25" t="str">
        <f t="shared" si="142"/>
        <v/>
      </c>
      <c r="DA96" s="25" t="str">
        <f t="shared" si="143"/>
        <v/>
      </c>
      <c r="DB96" s="25" t="str">
        <f t="shared" si="144"/>
        <v/>
      </c>
      <c r="DC96" s="25" t="str">
        <f t="shared" si="145"/>
        <v/>
      </c>
      <c r="DD96" s="25" t="str">
        <f t="shared" si="146"/>
        <v/>
      </c>
      <c r="DE96"/>
      <c r="DG96" s="26">
        <f t="shared" si="155"/>
        <v>0</v>
      </c>
      <c r="DH96" s="26">
        <f t="shared" si="148"/>
        <v>0</v>
      </c>
      <c r="DI96" s="26">
        <f t="shared" si="149"/>
        <v>0</v>
      </c>
      <c r="DJ96" s="26">
        <f t="shared" si="150"/>
        <v>0</v>
      </c>
      <c r="DK96" s="26">
        <f t="shared" si="151"/>
        <v>0</v>
      </c>
      <c r="DL96" s="26">
        <f t="shared" si="152"/>
        <v>0</v>
      </c>
      <c r="DM96" s="26">
        <f t="shared" si="153"/>
        <v>0</v>
      </c>
      <c r="DN96" s="26">
        <f t="shared" si="154"/>
        <v>0</v>
      </c>
    </row>
    <row r="97" spans="1:118" x14ac:dyDescent="0.25">
      <c r="A97" s="756" t="s">
        <v>129</v>
      </c>
      <c r="B97" s="757"/>
      <c r="C97" s="758"/>
      <c r="D97" s="176">
        <f t="shared" si="136"/>
        <v>48</v>
      </c>
      <c r="E97" s="28">
        <f>SUM(Y97+AA97+AC97+AE97+AG97+AI97+AK97+AM97)</f>
        <v>21</v>
      </c>
      <c r="F97" s="29">
        <f>SUM(Z97+AB97+AD97+AF97+AH97+AJ97+AL97+AN97)</f>
        <v>27</v>
      </c>
      <c r="G97" s="21">
        <f>SUM(ENERO:DICIEMBRE!G97)</f>
        <v>0</v>
      </c>
      <c r="H97" s="21">
        <f>SUM(ENERO:DICIEMBRE!H97)</f>
        <v>0</v>
      </c>
      <c r="I97" s="21">
        <f>SUM(ENERO:DICIEMBRE!I97)</f>
        <v>0</v>
      </c>
      <c r="J97" s="21">
        <f>SUM(ENERO:DICIEMBRE!J97)</f>
        <v>0</v>
      </c>
      <c r="K97" s="21">
        <f>SUM(ENERO:DICIEMBRE!K97)</f>
        <v>0</v>
      </c>
      <c r="L97" s="21">
        <f>SUM(ENERO:DICIEMBRE!L97)</f>
        <v>0</v>
      </c>
      <c r="M97" s="21">
        <f>SUM(ENERO:DICIEMBRE!M97)</f>
        <v>0</v>
      </c>
      <c r="N97" s="21">
        <f>SUM(ENERO:DICIEMBRE!N97)</f>
        <v>0</v>
      </c>
      <c r="O97" s="21">
        <f>SUM(ENERO:DICIEMBRE!O97)</f>
        <v>0</v>
      </c>
      <c r="P97" s="21">
        <f>SUM(ENERO:DICIEMBRE!P97)</f>
        <v>0</v>
      </c>
      <c r="Q97" s="21">
        <f>SUM(ENERO:DICIEMBRE!Q97)</f>
        <v>0</v>
      </c>
      <c r="R97" s="21">
        <f>SUM(ENERO:DICIEMBRE!R97)</f>
        <v>0</v>
      </c>
      <c r="S97" s="21">
        <f>SUM(ENERO:DICIEMBRE!S97)</f>
        <v>0</v>
      </c>
      <c r="T97" s="21">
        <f>SUM(ENERO:DICIEMBRE!T97)</f>
        <v>0</v>
      </c>
      <c r="U97" s="21">
        <f>SUM(ENERO:DICIEMBRE!U97)</f>
        <v>0</v>
      </c>
      <c r="V97" s="21">
        <f>SUM(ENERO:DICIEMBRE!V97)</f>
        <v>0</v>
      </c>
      <c r="W97" s="21">
        <f>SUM(ENERO:DICIEMBRE!W97)</f>
        <v>0</v>
      </c>
      <c r="X97" s="21">
        <f>SUM(ENERO:DICIEMBRE!X97)</f>
        <v>0</v>
      </c>
      <c r="Y97" s="21">
        <f>SUM(ENERO:DICIEMBRE!Y97)</f>
        <v>10</v>
      </c>
      <c r="Z97" s="21">
        <f>SUM(ENERO:DICIEMBRE!Z97)</f>
        <v>5</v>
      </c>
      <c r="AA97" s="21">
        <f>SUM(ENERO:DICIEMBRE!AA97)</f>
        <v>5</v>
      </c>
      <c r="AB97" s="21">
        <f>SUM(ENERO:DICIEMBRE!AB97)</f>
        <v>5</v>
      </c>
      <c r="AC97" s="21">
        <f>SUM(ENERO:DICIEMBRE!AC97)</f>
        <v>0</v>
      </c>
      <c r="AD97" s="21">
        <f>SUM(ENERO:DICIEMBRE!AD97)</f>
        <v>5</v>
      </c>
      <c r="AE97" s="21">
        <f>SUM(ENERO:DICIEMBRE!AE97)</f>
        <v>1</v>
      </c>
      <c r="AF97" s="21">
        <f>SUM(ENERO:DICIEMBRE!AF97)</f>
        <v>4</v>
      </c>
      <c r="AG97" s="21">
        <f>SUM(ENERO:DICIEMBRE!AG97)</f>
        <v>2</v>
      </c>
      <c r="AH97" s="21">
        <f>SUM(ENERO:DICIEMBRE!AH97)</f>
        <v>4</v>
      </c>
      <c r="AI97" s="21">
        <f>SUM(ENERO:DICIEMBRE!AI97)</f>
        <v>2</v>
      </c>
      <c r="AJ97" s="21">
        <f>SUM(ENERO:DICIEMBRE!AJ97)</f>
        <v>0</v>
      </c>
      <c r="AK97" s="21">
        <f>SUM(ENERO:DICIEMBRE!AK97)</f>
        <v>1</v>
      </c>
      <c r="AL97" s="21">
        <f>SUM(ENERO:DICIEMBRE!AL97)</f>
        <v>4</v>
      </c>
      <c r="AM97" s="21">
        <f>SUM(ENERO:DICIEMBRE!AM97)</f>
        <v>0</v>
      </c>
      <c r="AN97" s="21">
        <f>SUM(ENERO:DICIEMBRE!AN97)</f>
        <v>0</v>
      </c>
      <c r="AO97" s="21">
        <f>SUM(ENERO:DICIEMBRE!AO97)</f>
        <v>0</v>
      </c>
      <c r="AP97" s="21">
        <f>SUM(ENERO:DICIEMBRE!AP97)</f>
        <v>0</v>
      </c>
      <c r="AQ97" s="21">
        <f>SUM(ENERO:DICIEMBRE!AQ97)</f>
        <v>48</v>
      </c>
      <c r="AR97" s="21">
        <f>SUM(ENERO:DICIEMBRE!AR97)</f>
        <v>0</v>
      </c>
      <c r="AS97" s="21">
        <f>SUM(ENERO:DICIEMBRE!AS97)</f>
        <v>0</v>
      </c>
      <c r="AT97" s="21">
        <f>SUM(ENERO:DICIEMBRE!AT97)</f>
        <v>0</v>
      </c>
      <c r="AU97" s="21">
        <f>SUM(ENERO:DICIEMBRE!AU97)</f>
        <v>0</v>
      </c>
      <c r="AV97" s="21">
        <f>SUM(ENERO:DICIEMBRE!AV97)</f>
        <v>0</v>
      </c>
      <c r="AW97" s="21">
        <f>SUM(ENERO:DICIEMBRE!AW97)</f>
        <v>0</v>
      </c>
      <c r="AX97" t="str">
        <f t="shared" si="138"/>
        <v/>
      </c>
      <c r="CW97" s="182"/>
      <c r="CX97" s="25" t="str">
        <f t="shared" si="140"/>
        <v/>
      </c>
      <c r="CY97" s="25" t="str">
        <f t="shared" si="141"/>
        <v/>
      </c>
      <c r="CZ97" s="25" t="str">
        <f t="shared" si="142"/>
        <v/>
      </c>
      <c r="DA97" s="25" t="str">
        <f t="shared" si="143"/>
        <v/>
      </c>
      <c r="DB97" s="25" t="str">
        <f t="shared" si="144"/>
        <v/>
      </c>
      <c r="DC97" s="25" t="str">
        <f t="shared" si="145"/>
        <v/>
      </c>
      <c r="DD97" s="25" t="str">
        <f t="shared" si="146"/>
        <v/>
      </c>
      <c r="DE97"/>
      <c r="DG97" s="182"/>
      <c r="DH97" s="26">
        <f t="shared" si="148"/>
        <v>0</v>
      </c>
      <c r="DI97" s="26">
        <f t="shared" si="149"/>
        <v>0</v>
      </c>
      <c r="DJ97" s="26">
        <f t="shared" si="150"/>
        <v>0</v>
      </c>
      <c r="DK97" s="26">
        <f t="shared" si="151"/>
        <v>0</v>
      </c>
      <c r="DL97" s="26">
        <f t="shared" si="152"/>
        <v>0</v>
      </c>
      <c r="DM97" s="26">
        <f t="shared" si="153"/>
        <v>0</v>
      </c>
      <c r="DN97" s="26">
        <f t="shared" si="154"/>
        <v>0</v>
      </c>
    </row>
    <row r="98" spans="1:118" x14ac:dyDescent="0.25">
      <c r="A98" s="754" t="s">
        <v>130</v>
      </c>
      <c r="B98" s="754"/>
      <c r="C98" s="754"/>
      <c r="D98" s="176">
        <f t="shared" si="136"/>
        <v>555</v>
      </c>
      <c r="E98" s="28">
        <f>SUM(G98+I98+K98+M98+O98+Q98+S98+U98+W98+Y98)</f>
        <v>289</v>
      </c>
      <c r="F98" s="29">
        <f>SUM(H98+J98+L98+N98+P98+R98+T98+V98+X98+Z98)</f>
        <v>266</v>
      </c>
      <c r="G98" s="21">
        <f>SUM(ENERO:DICIEMBRE!G98)</f>
        <v>0</v>
      </c>
      <c r="H98" s="21">
        <f>SUM(ENERO:DICIEMBRE!H98)</f>
        <v>0</v>
      </c>
      <c r="I98" s="21">
        <f>SUM(ENERO:DICIEMBRE!I98)</f>
        <v>0</v>
      </c>
      <c r="J98" s="21">
        <f>SUM(ENERO:DICIEMBRE!J98)</f>
        <v>0</v>
      </c>
      <c r="K98" s="21">
        <f>SUM(ENERO:DICIEMBRE!K98)</f>
        <v>0</v>
      </c>
      <c r="L98" s="21">
        <f>SUM(ENERO:DICIEMBRE!L98)</f>
        <v>0</v>
      </c>
      <c r="M98" s="21">
        <f>SUM(ENERO:DICIEMBRE!M98)</f>
        <v>0</v>
      </c>
      <c r="N98" s="21">
        <f>SUM(ENERO:DICIEMBRE!N98)</f>
        <v>2</v>
      </c>
      <c r="O98" s="21">
        <f>SUM(ENERO:DICIEMBRE!O98)</f>
        <v>0</v>
      </c>
      <c r="P98" s="21">
        <f>SUM(ENERO:DICIEMBRE!P98)</f>
        <v>0</v>
      </c>
      <c r="Q98" s="21">
        <f>SUM(ENERO:DICIEMBRE!Q98)</f>
        <v>1</v>
      </c>
      <c r="R98" s="21">
        <f>SUM(ENERO:DICIEMBRE!R98)</f>
        <v>0</v>
      </c>
      <c r="S98" s="21">
        <f>SUM(ENERO:DICIEMBRE!S98)</f>
        <v>2</v>
      </c>
      <c r="T98" s="21">
        <f>SUM(ENERO:DICIEMBRE!T98)</f>
        <v>0</v>
      </c>
      <c r="U98" s="21">
        <f>SUM(ENERO:DICIEMBRE!U98)</f>
        <v>6</v>
      </c>
      <c r="V98" s="21">
        <f>SUM(ENERO:DICIEMBRE!V98)</f>
        <v>10</v>
      </c>
      <c r="W98" s="21">
        <f>SUM(ENERO:DICIEMBRE!W98)</f>
        <v>117</v>
      </c>
      <c r="X98" s="21">
        <f>SUM(ENERO:DICIEMBRE!X98)</f>
        <v>130</v>
      </c>
      <c r="Y98" s="21">
        <f>SUM(ENERO:DICIEMBRE!Y98)</f>
        <v>163</v>
      </c>
      <c r="Z98" s="21">
        <f>SUM(ENERO:DICIEMBRE!Z98)</f>
        <v>124</v>
      </c>
      <c r="AA98" s="21">
        <f>SUM(ENERO:DICIEMBRE!AA98)</f>
        <v>0</v>
      </c>
      <c r="AB98" s="21">
        <f>SUM(ENERO:DICIEMBRE!AB98)</f>
        <v>0</v>
      </c>
      <c r="AC98" s="21">
        <f>SUM(ENERO:DICIEMBRE!AC98)</f>
        <v>0</v>
      </c>
      <c r="AD98" s="21">
        <f>SUM(ENERO:DICIEMBRE!AD98)</f>
        <v>0</v>
      </c>
      <c r="AE98" s="21">
        <f>SUM(ENERO:DICIEMBRE!AE98)</f>
        <v>0</v>
      </c>
      <c r="AF98" s="21">
        <f>SUM(ENERO:DICIEMBRE!AF98)</f>
        <v>0</v>
      </c>
      <c r="AG98" s="21">
        <f>SUM(ENERO:DICIEMBRE!AG98)</f>
        <v>0</v>
      </c>
      <c r="AH98" s="21">
        <f>SUM(ENERO:DICIEMBRE!AH98)</f>
        <v>0</v>
      </c>
      <c r="AI98" s="21">
        <f>SUM(ENERO:DICIEMBRE!AI98)</f>
        <v>0</v>
      </c>
      <c r="AJ98" s="21">
        <f>SUM(ENERO:DICIEMBRE!AJ98)</f>
        <v>0</v>
      </c>
      <c r="AK98" s="21">
        <f>SUM(ENERO:DICIEMBRE!AK98)</f>
        <v>0</v>
      </c>
      <c r="AL98" s="21">
        <f>SUM(ENERO:DICIEMBRE!AL98)</f>
        <v>0</v>
      </c>
      <c r="AM98" s="21">
        <f>SUM(ENERO:DICIEMBRE!AM98)</f>
        <v>0</v>
      </c>
      <c r="AN98" s="21">
        <f>SUM(ENERO:DICIEMBRE!AN98)</f>
        <v>0</v>
      </c>
      <c r="AO98" s="21">
        <f>SUM(ENERO:DICIEMBRE!AO98)</f>
        <v>0</v>
      </c>
      <c r="AP98" s="21">
        <f>SUM(ENERO:DICIEMBRE!AP98)</f>
        <v>0</v>
      </c>
      <c r="AQ98" s="21">
        <f>SUM(ENERO:DICIEMBRE!AQ98)</f>
        <v>555</v>
      </c>
      <c r="AR98" s="21">
        <f>SUM(ENERO:DICIEMBRE!AR98)</f>
        <v>0</v>
      </c>
      <c r="AS98" s="21">
        <f>SUM(ENERO:DICIEMBRE!AS98)</f>
        <v>106</v>
      </c>
      <c r="AT98" s="21">
        <f>SUM(ENERO:DICIEMBRE!AT98)</f>
        <v>0</v>
      </c>
      <c r="AU98" s="21">
        <f>SUM(ENERO:DICIEMBRE!AU98)</f>
        <v>0</v>
      </c>
      <c r="AV98" s="21">
        <f>SUM(ENERO:DICIEMBRE!AV98)</f>
        <v>0</v>
      </c>
      <c r="AW98" s="21">
        <f>SUM(ENERO:DICIEMBRE!AW98)</f>
        <v>0</v>
      </c>
      <c r="AX98" t="str">
        <f t="shared" si="138"/>
        <v/>
      </c>
      <c r="CW98" s="25" t="str">
        <f t="shared" si="139"/>
        <v/>
      </c>
      <c r="CX98" s="25" t="str">
        <f t="shared" si="140"/>
        <v/>
      </c>
      <c r="CY98" s="25" t="str">
        <f t="shared" si="141"/>
        <v/>
      </c>
      <c r="CZ98" s="182"/>
      <c r="DA98" s="25" t="str">
        <f t="shared" si="143"/>
        <v/>
      </c>
      <c r="DB98" s="25" t="str">
        <f t="shared" si="144"/>
        <v/>
      </c>
      <c r="DC98" s="25" t="str">
        <f t="shared" si="145"/>
        <v/>
      </c>
      <c r="DD98" s="25" t="str">
        <f t="shared" si="146"/>
        <v/>
      </c>
      <c r="DE98"/>
      <c r="DG98" s="26">
        <f t="shared" ref="DG98:DG116" si="156">IF(AND((W98+X98)&gt;0,AO98=""),1,IF(AO98&gt;(W98+X98),1,0))</f>
        <v>0</v>
      </c>
      <c r="DH98" s="26">
        <f t="shared" si="148"/>
        <v>0</v>
      </c>
      <c r="DI98" s="26">
        <f t="shared" si="149"/>
        <v>0</v>
      </c>
      <c r="DJ98" s="182"/>
      <c r="DK98" s="26">
        <f t="shared" si="151"/>
        <v>0</v>
      </c>
      <c r="DL98" s="26">
        <f t="shared" si="152"/>
        <v>0</v>
      </c>
      <c r="DM98" s="26">
        <f t="shared" si="153"/>
        <v>0</v>
      </c>
      <c r="DN98" s="26">
        <f t="shared" si="154"/>
        <v>0</v>
      </c>
    </row>
    <row r="99" spans="1:118" x14ac:dyDescent="0.25">
      <c r="A99" s="751" t="s">
        <v>131</v>
      </c>
      <c r="B99" s="752"/>
      <c r="C99" s="753"/>
      <c r="D99" s="176">
        <f t="shared" si="136"/>
        <v>194</v>
      </c>
      <c r="E99" s="28">
        <f t="shared" si="137"/>
        <v>92</v>
      </c>
      <c r="F99" s="29">
        <f t="shared" si="137"/>
        <v>102</v>
      </c>
      <c r="G99" s="21">
        <f>SUM(ENERO:DICIEMBRE!G99)</f>
        <v>0</v>
      </c>
      <c r="H99" s="21">
        <f>SUM(ENERO:DICIEMBRE!H99)</f>
        <v>0</v>
      </c>
      <c r="I99" s="21">
        <f>SUM(ENERO:DICIEMBRE!I99)</f>
        <v>0</v>
      </c>
      <c r="J99" s="21">
        <f>SUM(ENERO:DICIEMBRE!J99)</f>
        <v>0</v>
      </c>
      <c r="K99" s="21">
        <f>SUM(ENERO:DICIEMBRE!K99)</f>
        <v>0</v>
      </c>
      <c r="L99" s="21">
        <f>SUM(ENERO:DICIEMBRE!L99)</f>
        <v>0</v>
      </c>
      <c r="M99" s="21">
        <f>SUM(ENERO:DICIEMBRE!M99)</f>
        <v>0</v>
      </c>
      <c r="N99" s="21">
        <f>SUM(ENERO:DICIEMBRE!N99)</f>
        <v>0</v>
      </c>
      <c r="O99" s="21">
        <f>SUM(ENERO:DICIEMBRE!O99)</f>
        <v>0</v>
      </c>
      <c r="P99" s="21">
        <f>SUM(ENERO:DICIEMBRE!P99)</f>
        <v>0</v>
      </c>
      <c r="Q99" s="21">
        <f>SUM(ENERO:DICIEMBRE!Q99)</f>
        <v>0</v>
      </c>
      <c r="R99" s="21">
        <f>SUM(ENERO:DICIEMBRE!R99)</f>
        <v>0</v>
      </c>
      <c r="S99" s="21">
        <f>SUM(ENERO:DICIEMBRE!S99)</f>
        <v>0</v>
      </c>
      <c r="T99" s="21">
        <f>SUM(ENERO:DICIEMBRE!T99)</f>
        <v>1</v>
      </c>
      <c r="U99" s="21">
        <f>SUM(ENERO:DICIEMBRE!U99)</f>
        <v>0</v>
      </c>
      <c r="V99" s="21">
        <f>SUM(ENERO:DICIEMBRE!V99)</f>
        <v>0</v>
      </c>
      <c r="W99" s="21">
        <f>SUM(ENERO:DICIEMBRE!W99)</f>
        <v>29</v>
      </c>
      <c r="X99" s="21">
        <f>SUM(ENERO:DICIEMBRE!X99)</f>
        <v>35</v>
      </c>
      <c r="Y99" s="21">
        <f>SUM(ENERO:DICIEMBRE!Y99)</f>
        <v>51</v>
      </c>
      <c r="Z99" s="21">
        <f>SUM(ENERO:DICIEMBRE!Z99)</f>
        <v>49</v>
      </c>
      <c r="AA99" s="21">
        <f>SUM(ENERO:DICIEMBRE!AA99)</f>
        <v>11</v>
      </c>
      <c r="AB99" s="21">
        <f>SUM(ENERO:DICIEMBRE!AB99)</f>
        <v>12</v>
      </c>
      <c r="AC99" s="21">
        <f>SUM(ENERO:DICIEMBRE!AC99)</f>
        <v>1</v>
      </c>
      <c r="AD99" s="21">
        <f>SUM(ENERO:DICIEMBRE!AD99)</f>
        <v>2</v>
      </c>
      <c r="AE99" s="21">
        <f>SUM(ENERO:DICIEMBRE!AE99)</f>
        <v>0</v>
      </c>
      <c r="AF99" s="21">
        <f>SUM(ENERO:DICIEMBRE!AF99)</f>
        <v>0</v>
      </c>
      <c r="AG99" s="21">
        <f>SUM(ENERO:DICIEMBRE!AG99)</f>
        <v>0</v>
      </c>
      <c r="AH99" s="21">
        <f>SUM(ENERO:DICIEMBRE!AH99)</f>
        <v>3</v>
      </c>
      <c r="AI99" s="21">
        <f>SUM(ENERO:DICIEMBRE!AI99)</f>
        <v>0</v>
      </c>
      <c r="AJ99" s="21">
        <f>SUM(ENERO:DICIEMBRE!AJ99)</f>
        <v>0</v>
      </c>
      <c r="AK99" s="21">
        <f>SUM(ENERO:DICIEMBRE!AK99)</f>
        <v>0</v>
      </c>
      <c r="AL99" s="21">
        <f>SUM(ENERO:DICIEMBRE!AL99)</f>
        <v>0</v>
      </c>
      <c r="AM99" s="21">
        <f>SUM(ENERO:DICIEMBRE!AM99)</f>
        <v>0</v>
      </c>
      <c r="AN99" s="21">
        <f>SUM(ENERO:DICIEMBRE!AN99)</f>
        <v>0</v>
      </c>
      <c r="AO99" s="21">
        <f>SUM(ENERO:DICIEMBRE!AO99)</f>
        <v>0</v>
      </c>
      <c r="AP99" s="21">
        <f>SUM(ENERO:DICIEMBRE!AP99)</f>
        <v>0</v>
      </c>
      <c r="AQ99" s="21">
        <f>SUM(ENERO:DICIEMBRE!AQ99)</f>
        <v>194</v>
      </c>
      <c r="AR99" s="21">
        <f>SUM(ENERO:DICIEMBRE!AR99)</f>
        <v>0</v>
      </c>
      <c r="AS99" s="21">
        <f>SUM(ENERO:DICIEMBRE!AS99)</f>
        <v>0</v>
      </c>
      <c r="AT99" s="21">
        <f>SUM(ENERO:DICIEMBRE!AT99)</f>
        <v>0</v>
      </c>
      <c r="AU99" s="21">
        <f>SUM(ENERO:DICIEMBRE!AU99)</f>
        <v>0</v>
      </c>
      <c r="AV99" s="21">
        <f>SUM(ENERO:DICIEMBRE!AV99)</f>
        <v>0</v>
      </c>
      <c r="AW99" s="21">
        <f>SUM(ENERO:DICIEMBRE!AW99)</f>
        <v>0</v>
      </c>
      <c r="AX99" t="str">
        <f t="shared" si="138"/>
        <v/>
      </c>
      <c r="CW99" s="25" t="str">
        <f t="shared" si="139"/>
        <v/>
      </c>
      <c r="CX99" s="25" t="str">
        <f t="shared" si="140"/>
        <v/>
      </c>
      <c r="CY99" s="25" t="str">
        <f t="shared" si="141"/>
        <v/>
      </c>
      <c r="CZ99" s="25" t="str">
        <f t="shared" si="142"/>
        <v/>
      </c>
      <c r="DA99" s="25" t="str">
        <f t="shared" si="143"/>
        <v/>
      </c>
      <c r="DB99" s="25" t="str">
        <f t="shared" si="144"/>
        <v/>
      </c>
      <c r="DC99" s="25" t="str">
        <f t="shared" si="145"/>
        <v/>
      </c>
      <c r="DD99" s="25" t="str">
        <f t="shared" si="146"/>
        <v/>
      </c>
      <c r="DE99"/>
      <c r="DG99" s="26">
        <f t="shared" si="156"/>
        <v>0</v>
      </c>
      <c r="DH99" s="26">
        <f t="shared" si="148"/>
        <v>0</v>
      </c>
      <c r="DI99" s="26">
        <f t="shared" si="149"/>
        <v>0</v>
      </c>
      <c r="DJ99" s="26">
        <f t="shared" si="150"/>
        <v>0</v>
      </c>
      <c r="DK99" s="26">
        <f t="shared" si="151"/>
        <v>0</v>
      </c>
      <c r="DL99" s="26">
        <f t="shared" si="152"/>
        <v>0</v>
      </c>
      <c r="DM99" s="26">
        <f t="shared" si="153"/>
        <v>0</v>
      </c>
      <c r="DN99" s="26">
        <f t="shared" si="154"/>
        <v>0</v>
      </c>
    </row>
    <row r="100" spans="1:118" x14ac:dyDescent="0.25">
      <c r="A100" s="751" t="s">
        <v>132</v>
      </c>
      <c r="B100" s="752"/>
      <c r="C100" s="753"/>
      <c r="D100" s="176">
        <f t="shared" si="136"/>
        <v>128</v>
      </c>
      <c r="E100" s="28">
        <f t="shared" si="137"/>
        <v>49</v>
      </c>
      <c r="F100" s="29">
        <f t="shared" si="137"/>
        <v>79</v>
      </c>
      <c r="G100" s="21">
        <f>SUM(ENERO:DICIEMBRE!G100)</f>
        <v>0</v>
      </c>
      <c r="H100" s="21">
        <f>SUM(ENERO:DICIEMBRE!H100)</f>
        <v>0</v>
      </c>
      <c r="I100" s="21">
        <f>SUM(ENERO:DICIEMBRE!I100)</f>
        <v>0</v>
      </c>
      <c r="J100" s="21">
        <f>SUM(ENERO:DICIEMBRE!J100)</f>
        <v>0</v>
      </c>
      <c r="K100" s="21">
        <f>SUM(ENERO:DICIEMBRE!K100)</f>
        <v>0</v>
      </c>
      <c r="L100" s="21">
        <f>SUM(ENERO:DICIEMBRE!L100)</f>
        <v>0</v>
      </c>
      <c r="M100" s="21">
        <f>SUM(ENERO:DICIEMBRE!M100)</f>
        <v>0</v>
      </c>
      <c r="N100" s="21">
        <f>SUM(ENERO:DICIEMBRE!N100)</f>
        <v>0</v>
      </c>
      <c r="O100" s="21">
        <f>SUM(ENERO:DICIEMBRE!O100)</f>
        <v>0</v>
      </c>
      <c r="P100" s="21">
        <f>SUM(ENERO:DICIEMBRE!P100)</f>
        <v>0</v>
      </c>
      <c r="Q100" s="21">
        <f>SUM(ENERO:DICIEMBRE!Q100)</f>
        <v>0</v>
      </c>
      <c r="R100" s="21">
        <f>SUM(ENERO:DICIEMBRE!R100)</f>
        <v>0</v>
      </c>
      <c r="S100" s="21">
        <f>SUM(ENERO:DICIEMBRE!S100)</f>
        <v>0</v>
      </c>
      <c r="T100" s="21">
        <f>SUM(ENERO:DICIEMBRE!T100)</f>
        <v>0</v>
      </c>
      <c r="U100" s="21">
        <f>SUM(ENERO:DICIEMBRE!U100)</f>
        <v>0</v>
      </c>
      <c r="V100" s="21">
        <f>SUM(ENERO:DICIEMBRE!V100)</f>
        <v>0</v>
      </c>
      <c r="W100" s="21">
        <f>SUM(ENERO:DICIEMBRE!W100)</f>
        <v>4</v>
      </c>
      <c r="X100" s="21">
        <f>SUM(ENERO:DICIEMBRE!X100)</f>
        <v>0</v>
      </c>
      <c r="Y100" s="21">
        <f>SUM(ENERO:DICIEMBRE!Y100)</f>
        <v>15</v>
      </c>
      <c r="Z100" s="21">
        <f>SUM(ENERO:DICIEMBRE!Z100)</f>
        <v>13</v>
      </c>
      <c r="AA100" s="21">
        <f>SUM(ENERO:DICIEMBRE!AA100)</f>
        <v>8</v>
      </c>
      <c r="AB100" s="21">
        <f>SUM(ENERO:DICIEMBRE!AB100)</f>
        <v>5</v>
      </c>
      <c r="AC100" s="21">
        <f>SUM(ENERO:DICIEMBRE!AC100)</f>
        <v>2</v>
      </c>
      <c r="AD100" s="21">
        <f>SUM(ENERO:DICIEMBRE!AD100)</f>
        <v>5</v>
      </c>
      <c r="AE100" s="21">
        <f>SUM(ENERO:DICIEMBRE!AE100)</f>
        <v>4</v>
      </c>
      <c r="AF100" s="21">
        <f>SUM(ENERO:DICIEMBRE!AF100)</f>
        <v>15</v>
      </c>
      <c r="AG100" s="21">
        <f>SUM(ENERO:DICIEMBRE!AG100)</f>
        <v>6</v>
      </c>
      <c r="AH100" s="21">
        <f>SUM(ENERO:DICIEMBRE!AH100)</f>
        <v>20</v>
      </c>
      <c r="AI100" s="21">
        <f>SUM(ENERO:DICIEMBRE!AI100)</f>
        <v>4</v>
      </c>
      <c r="AJ100" s="21">
        <f>SUM(ENERO:DICIEMBRE!AJ100)</f>
        <v>12</v>
      </c>
      <c r="AK100" s="21">
        <f>SUM(ENERO:DICIEMBRE!AK100)</f>
        <v>5</v>
      </c>
      <c r="AL100" s="21">
        <f>SUM(ENERO:DICIEMBRE!AL100)</f>
        <v>8</v>
      </c>
      <c r="AM100" s="21">
        <f>SUM(ENERO:DICIEMBRE!AM100)</f>
        <v>1</v>
      </c>
      <c r="AN100" s="21">
        <f>SUM(ENERO:DICIEMBRE!AN100)</f>
        <v>1</v>
      </c>
      <c r="AO100" s="21">
        <f>SUM(ENERO:DICIEMBRE!AO100)</f>
        <v>0</v>
      </c>
      <c r="AP100" s="21">
        <f>SUM(ENERO:DICIEMBRE!AP100)</f>
        <v>0</v>
      </c>
      <c r="AQ100" s="21">
        <f>SUM(ENERO:DICIEMBRE!AQ100)</f>
        <v>128</v>
      </c>
      <c r="AR100" s="21">
        <f>SUM(ENERO:DICIEMBRE!AR100)</f>
        <v>0</v>
      </c>
      <c r="AS100" s="21">
        <f>SUM(ENERO:DICIEMBRE!AS100)</f>
        <v>0</v>
      </c>
      <c r="AT100" s="21">
        <f>SUM(ENERO:DICIEMBRE!AT100)</f>
        <v>0</v>
      </c>
      <c r="AU100" s="21">
        <f>SUM(ENERO:DICIEMBRE!AU100)</f>
        <v>0</v>
      </c>
      <c r="AV100" s="21">
        <f>SUM(ENERO:DICIEMBRE!AV100)</f>
        <v>0</v>
      </c>
      <c r="AW100" s="21">
        <f>SUM(ENERO:DICIEMBRE!AW100)</f>
        <v>0</v>
      </c>
      <c r="AX100" t="str">
        <f t="shared" si="138"/>
        <v/>
      </c>
      <c r="CW100" s="25" t="str">
        <f t="shared" si="139"/>
        <v/>
      </c>
      <c r="CX100" s="25" t="str">
        <f t="shared" si="140"/>
        <v/>
      </c>
      <c r="CY100" s="25" t="str">
        <f t="shared" si="141"/>
        <v/>
      </c>
      <c r="CZ100" s="25" t="str">
        <f t="shared" si="142"/>
        <v/>
      </c>
      <c r="DA100" s="25" t="str">
        <f t="shared" si="143"/>
        <v/>
      </c>
      <c r="DB100" s="25" t="str">
        <f t="shared" si="144"/>
        <v/>
      </c>
      <c r="DC100" s="25" t="str">
        <f t="shared" si="145"/>
        <v/>
      </c>
      <c r="DD100" s="25" t="str">
        <f t="shared" si="146"/>
        <v/>
      </c>
      <c r="DE100"/>
      <c r="DG100" s="26">
        <f t="shared" si="156"/>
        <v>0</v>
      </c>
      <c r="DH100" s="26">
        <f t="shared" si="148"/>
        <v>0</v>
      </c>
      <c r="DI100" s="26">
        <f t="shared" si="149"/>
        <v>0</v>
      </c>
      <c r="DJ100" s="26">
        <f t="shared" si="150"/>
        <v>0</v>
      </c>
      <c r="DK100" s="26">
        <f t="shared" si="151"/>
        <v>0</v>
      </c>
      <c r="DL100" s="26">
        <f t="shared" si="152"/>
        <v>0</v>
      </c>
      <c r="DM100" s="26">
        <f t="shared" si="153"/>
        <v>0</v>
      </c>
      <c r="DN100" s="26">
        <f t="shared" si="154"/>
        <v>0</v>
      </c>
    </row>
    <row r="101" spans="1:118" x14ac:dyDescent="0.25">
      <c r="A101" s="754" t="s">
        <v>133</v>
      </c>
      <c r="B101" s="754"/>
      <c r="C101" s="754"/>
      <c r="D101" s="176">
        <f t="shared" si="136"/>
        <v>81</v>
      </c>
      <c r="E101" s="28">
        <f t="shared" si="137"/>
        <v>47</v>
      </c>
      <c r="F101" s="29">
        <f t="shared" si="137"/>
        <v>34</v>
      </c>
      <c r="G101" s="21">
        <f>SUM(ENERO:DICIEMBRE!G101)</f>
        <v>0</v>
      </c>
      <c r="H101" s="21">
        <f>SUM(ENERO:DICIEMBRE!H101)</f>
        <v>0</v>
      </c>
      <c r="I101" s="21">
        <f>SUM(ENERO:DICIEMBRE!I101)</f>
        <v>0</v>
      </c>
      <c r="J101" s="21">
        <f>SUM(ENERO:DICIEMBRE!J101)</f>
        <v>0</v>
      </c>
      <c r="K101" s="21">
        <f>SUM(ENERO:DICIEMBRE!K101)</f>
        <v>0</v>
      </c>
      <c r="L101" s="21">
        <f>SUM(ENERO:DICIEMBRE!L101)</f>
        <v>0</v>
      </c>
      <c r="M101" s="21">
        <f>SUM(ENERO:DICIEMBRE!M101)</f>
        <v>0</v>
      </c>
      <c r="N101" s="21">
        <f>SUM(ENERO:DICIEMBRE!N101)</f>
        <v>0</v>
      </c>
      <c r="O101" s="21">
        <f>SUM(ENERO:DICIEMBRE!O101)</f>
        <v>0</v>
      </c>
      <c r="P101" s="21">
        <f>SUM(ENERO:DICIEMBRE!P101)</f>
        <v>0</v>
      </c>
      <c r="Q101" s="21">
        <f>SUM(ENERO:DICIEMBRE!Q101)</f>
        <v>0</v>
      </c>
      <c r="R101" s="21">
        <f>SUM(ENERO:DICIEMBRE!R101)</f>
        <v>0</v>
      </c>
      <c r="S101" s="21">
        <f>SUM(ENERO:DICIEMBRE!S101)</f>
        <v>0</v>
      </c>
      <c r="T101" s="21">
        <f>SUM(ENERO:DICIEMBRE!T101)</f>
        <v>0</v>
      </c>
      <c r="U101" s="21">
        <f>SUM(ENERO:DICIEMBRE!U101)</f>
        <v>0</v>
      </c>
      <c r="V101" s="21">
        <f>SUM(ENERO:DICIEMBRE!V101)</f>
        <v>0</v>
      </c>
      <c r="W101" s="21">
        <f>SUM(ENERO:DICIEMBRE!W101)</f>
        <v>8</v>
      </c>
      <c r="X101" s="21">
        <f>SUM(ENERO:DICIEMBRE!X101)</f>
        <v>6</v>
      </c>
      <c r="Y101" s="21">
        <f>SUM(ENERO:DICIEMBRE!Y101)</f>
        <v>23</v>
      </c>
      <c r="Z101" s="21">
        <f>SUM(ENERO:DICIEMBRE!Z101)</f>
        <v>22</v>
      </c>
      <c r="AA101" s="21">
        <f>SUM(ENERO:DICIEMBRE!AA101)</f>
        <v>16</v>
      </c>
      <c r="AB101" s="21">
        <f>SUM(ENERO:DICIEMBRE!AB101)</f>
        <v>6</v>
      </c>
      <c r="AC101" s="21">
        <f>SUM(ENERO:DICIEMBRE!AC101)</f>
        <v>0</v>
      </c>
      <c r="AD101" s="21">
        <f>SUM(ENERO:DICIEMBRE!AD101)</f>
        <v>0</v>
      </c>
      <c r="AE101" s="21">
        <f>SUM(ENERO:DICIEMBRE!AE101)</f>
        <v>0</v>
      </c>
      <c r="AF101" s="21">
        <f>SUM(ENERO:DICIEMBRE!AF101)</f>
        <v>0</v>
      </c>
      <c r="AG101" s="21">
        <f>SUM(ENERO:DICIEMBRE!AG101)</f>
        <v>0</v>
      </c>
      <c r="AH101" s="21">
        <f>SUM(ENERO:DICIEMBRE!AH101)</f>
        <v>0</v>
      </c>
      <c r="AI101" s="21">
        <f>SUM(ENERO:DICIEMBRE!AI101)</f>
        <v>0</v>
      </c>
      <c r="AJ101" s="21">
        <f>SUM(ENERO:DICIEMBRE!AJ101)</f>
        <v>0</v>
      </c>
      <c r="AK101" s="21">
        <f>SUM(ENERO:DICIEMBRE!AK101)</f>
        <v>0</v>
      </c>
      <c r="AL101" s="21">
        <f>SUM(ENERO:DICIEMBRE!AL101)</f>
        <v>0</v>
      </c>
      <c r="AM101" s="21">
        <f>SUM(ENERO:DICIEMBRE!AM101)</f>
        <v>0</v>
      </c>
      <c r="AN101" s="21">
        <f>SUM(ENERO:DICIEMBRE!AN101)</f>
        <v>0</v>
      </c>
      <c r="AO101" s="21">
        <f>SUM(ENERO:DICIEMBRE!AO101)</f>
        <v>0</v>
      </c>
      <c r="AP101" s="21">
        <f>SUM(ENERO:DICIEMBRE!AP101)</f>
        <v>0</v>
      </c>
      <c r="AQ101" s="21">
        <f>SUM(ENERO:DICIEMBRE!AQ101)</f>
        <v>81</v>
      </c>
      <c r="AR101" s="21">
        <f>SUM(ENERO:DICIEMBRE!AR101)</f>
        <v>0</v>
      </c>
      <c r="AS101" s="21">
        <f>SUM(ENERO:DICIEMBRE!AS101)</f>
        <v>0</v>
      </c>
      <c r="AT101" s="21">
        <f>SUM(ENERO:DICIEMBRE!AT101)</f>
        <v>0</v>
      </c>
      <c r="AU101" s="21">
        <f>SUM(ENERO:DICIEMBRE!AU101)</f>
        <v>0</v>
      </c>
      <c r="AV101" s="21">
        <f>SUM(ENERO:DICIEMBRE!AV101)</f>
        <v>0</v>
      </c>
      <c r="AW101" s="21">
        <f>SUM(ENERO:DICIEMBRE!AW101)</f>
        <v>0</v>
      </c>
      <c r="AX101" t="str">
        <f t="shared" si="138"/>
        <v/>
      </c>
      <c r="CW101" s="25" t="str">
        <f t="shared" si="139"/>
        <v/>
      </c>
      <c r="CX101" s="25" t="str">
        <f t="shared" si="140"/>
        <v/>
      </c>
      <c r="CY101" s="25" t="str">
        <f t="shared" si="141"/>
        <v/>
      </c>
      <c r="CZ101" s="25" t="str">
        <f t="shared" si="142"/>
        <v/>
      </c>
      <c r="DA101" s="25" t="str">
        <f t="shared" si="143"/>
        <v/>
      </c>
      <c r="DB101" s="25" t="str">
        <f t="shared" si="144"/>
        <v/>
      </c>
      <c r="DC101" s="25" t="str">
        <f t="shared" si="145"/>
        <v/>
      </c>
      <c r="DD101" s="25" t="str">
        <f t="shared" si="146"/>
        <v/>
      </c>
      <c r="DE101"/>
      <c r="DG101" s="26">
        <f t="shared" si="156"/>
        <v>0</v>
      </c>
      <c r="DH101" s="26">
        <f t="shared" si="148"/>
        <v>0</v>
      </c>
      <c r="DI101" s="26">
        <f t="shared" si="149"/>
        <v>0</v>
      </c>
      <c r="DJ101" s="26">
        <f t="shared" si="150"/>
        <v>0</v>
      </c>
      <c r="DK101" s="26">
        <f t="shared" si="151"/>
        <v>0</v>
      </c>
      <c r="DL101" s="26">
        <f t="shared" si="152"/>
        <v>0</v>
      </c>
      <c r="DM101" s="26">
        <f t="shared" si="153"/>
        <v>0</v>
      </c>
      <c r="DN101" s="26">
        <f t="shared" si="154"/>
        <v>0</v>
      </c>
    </row>
    <row r="102" spans="1:118" x14ac:dyDescent="0.25">
      <c r="A102" s="754" t="s">
        <v>134</v>
      </c>
      <c r="B102" s="754"/>
      <c r="C102" s="754"/>
      <c r="D102" s="176">
        <f t="shared" si="136"/>
        <v>0</v>
      </c>
      <c r="E102" s="28">
        <f t="shared" si="137"/>
        <v>0</v>
      </c>
      <c r="F102" s="29">
        <f t="shared" si="137"/>
        <v>0</v>
      </c>
      <c r="G102" s="21">
        <f>SUM(ENERO:DICIEMBRE!G102)</f>
        <v>0</v>
      </c>
      <c r="H102" s="21">
        <f>SUM(ENERO:DICIEMBRE!H102)</f>
        <v>0</v>
      </c>
      <c r="I102" s="21">
        <f>SUM(ENERO:DICIEMBRE!I102)</f>
        <v>0</v>
      </c>
      <c r="J102" s="21">
        <f>SUM(ENERO:DICIEMBRE!J102)</f>
        <v>0</v>
      </c>
      <c r="K102" s="21">
        <f>SUM(ENERO:DICIEMBRE!K102)</f>
        <v>0</v>
      </c>
      <c r="L102" s="21">
        <f>SUM(ENERO:DICIEMBRE!L102)</f>
        <v>0</v>
      </c>
      <c r="M102" s="21">
        <f>SUM(ENERO:DICIEMBRE!M102)</f>
        <v>0</v>
      </c>
      <c r="N102" s="21">
        <f>SUM(ENERO:DICIEMBRE!N102)</f>
        <v>0</v>
      </c>
      <c r="O102" s="21">
        <f>SUM(ENERO:DICIEMBRE!O102)</f>
        <v>0</v>
      </c>
      <c r="P102" s="21">
        <f>SUM(ENERO:DICIEMBRE!P102)</f>
        <v>0</v>
      </c>
      <c r="Q102" s="21">
        <f>SUM(ENERO:DICIEMBRE!Q102)</f>
        <v>0</v>
      </c>
      <c r="R102" s="21">
        <f>SUM(ENERO:DICIEMBRE!R102)</f>
        <v>0</v>
      </c>
      <c r="S102" s="21">
        <f>SUM(ENERO:DICIEMBRE!S102)</f>
        <v>0</v>
      </c>
      <c r="T102" s="21">
        <f>SUM(ENERO:DICIEMBRE!T102)</f>
        <v>0</v>
      </c>
      <c r="U102" s="21">
        <f>SUM(ENERO:DICIEMBRE!U102)</f>
        <v>0</v>
      </c>
      <c r="V102" s="21">
        <f>SUM(ENERO:DICIEMBRE!V102)</f>
        <v>0</v>
      </c>
      <c r="W102" s="21">
        <f>SUM(ENERO:DICIEMBRE!W102)</f>
        <v>0</v>
      </c>
      <c r="X102" s="21">
        <f>SUM(ENERO:DICIEMBRE!X102)</f>
        <v>0</v>
      </c>
      <c r="Y102" s="21">
        <f>SUM(ENERO:DICIEMBRE!Y102)</f>
        <v>0</v>
      </c>
      <c r="Z102" s="21">
        <f>SUM(ENERO:DICIEMBRE!Z102)</f>
        <v>0</v>
      </c>
      <c r="AA102" s="21">
        <f>SUM(ENERO:DICIEMBRE!AA102)</f>
        <v>0</v>
      </c>
      <c r="AB102" s="21">
        <f>SUM(ENERO:DICIEMBRE!AB102)</f>
        <v>0</v>
      </c>
      <c r="AC102" s="21">
        <f>SUM(ENERO:DICIEMBRE!AC102)</f>
        <v>0</v>
      </c>
      <c r="AD102" s="21">
        <f>SUM(ENERO:DICIEMBRE!AD102)</f>
        <v>0</v>
      </c>
      <c r="AE102" s="21">
        <f>SUM(ENERO:DICIEMBRE!AE102)</f>
        <v>0</v>
      </c>
      <c r="AF102" s="21">
        <f>SUM(ENERO:DICIEMBRE!AF102)</f>
        <v>0</v>
      </c>
      <c r="AG102" s="21">
        <f>SUM(ENERO:DICIEMBRE!AG102)</f>
        <v>0</v>
      </c>
      <c r="AH102" s="21">
        <f>SUM(ENERO:DICIEMBRE!AH102)</f>
        <v>0</v>
      </c>
      <c r="AI102" s="21">
        <f>SUM(ENERO:DICIEMBRE!AI102)</f>
        <v>0</v>
      </c>
      <c r="AJ102" s="21">
        <f>SUM(ENERO:DICIEMBRE!AJ102)</f>
        <v>0</v>
      </c>
      <c r="AK102" s="21">
        <f>SUM(ENERO:DICIEMBRE!AK102)</f>
        <v>0</v>
      </c>
      <c r="AL102" s="21">
        <f>SUM(ENERO:DICIEMBRE!AL102)</f>
        <v>0</v>
      </c>
      <c r="AM102" s="21">
        <f>SUM(ENERO:DICIEMBRE!AM102)</f>
        <v>0</v>
      </c>
      <c r="AN102" s="21">
        <f>SUM(ENERO:DICIEMBRE!AN102)</f>
        <v>0</v>
      </c>
      <c r="AO102" s="21">
        <f>SUM(ENERO:DICIEMBRE!AO102)</f>
        <v>0</v>
      </c>
      <c r="AP102" s="21">
        <f>SUM(ENERO:DICIEMBRE!AP102)</f>
        <v>0</v>
      </c>
      <c r="AQ102" s="21">
        <f>SUM(ENERO:DICIEMBRE!AQ102)</f>
        <v>0</v>
      </c>
      <c r="AR102" s="21">
        <f>SUM(ENERO:DICIEMBRE!AR102)</f>
        <v>0</v>
      </c>
      <c r="AS102" s="21">
        <f>SUM(ENERO:DICIEMBRE!AS102)</f>
        <v>0</v>
      </c>
      <c r="AT102" s="21">
        <f>SUM(ENERO:DICIEMBRE!AT102)</f>
        <v>0</v>
      </c>
      <c r="AU102" s="21">
        <f>SUM(ENERO:DICIEMBRE!AU102)</f>
        <v>0</v>
      </c>
      <c r="AV102" s="21">
        <f>SUM(ENERO:DICIEMBRE!AV102)</f>
        <v>0</v>
      </c>
      <c r="AW102" s="21">
        <f>SUM(ENERO:DICIEMBRE!AW102)</f>
        <v>0</v>
      </c>
      <c r="AX102" t="str">
        <f t="shared" si="138"/>
        <v/>
      </c>
      <c r="CW102" s="25" t="str">
        <f t="shared" si="139"/>
        <v/>
      </c>
      <c r="CX102" s="25" t="str">
        <f t="shared" si="140"/>
        <v/>
      </c>
      <c r="CY102" s="25" t="str">
        <f t="shared" si="141"/>
        <v/>
      </c>
      <c r="CZ102" s="25" t="str">
        <f t="shared" si="142"/>
        <v/>
      </c>
      <c r="DA102" s="25" t="str">
        <f t="shared" si="143"/>
        <v/>
      </c>
      <c r="DB102" s="25" t="str">
        <f t="shared" si="144"/>
        <v/>
      </c>
      <c r="DC102" s="25" t="str">
        <f t="shared" si="145"/>
        <v/>
      </c>
      <c r="DD102" s="25" t="str">
        <f t="shared" si="146"/>
        <v/>
      </c>
      <c r="DE102"/>
      <c r="DG102" s="26">
        <f t="shared" si="156"/>
        <v>0</v>
      </c>
      <c r="DH102" s="26">
        <f t="shared" si="148"/>
        <v>0</v>
      </c>
      <c r="DI102" s="26">
        <f t="shared" si="149"/>
        <v>0</v>
      </c>
      <c r="DJ102" s="26">
        <f t="shared" si="150"/>
        <v>0</v>
      </c>
      <c r="DK102" s="26">
        <f t="shared" si="151"/>
        <v>0</v>
      </c>
      <c r="DL102" s="26">
        <f t="shared" si="152"/>
        <v>0</v>
      </c>
      <c r="DM102" s="26">
        <f t="shared" si="153"/>
        <v>0</v>
      </c>
      <c r="DN102" s="26">
        <f t="shared" si="154"/>
        <v>0</v>
      </c>
    </row>
    <row r="103" spans="1:118" x14ac:dyDescent="0.25">
      <c r="A103" s="754" t="s">
        <v>135</v>
      </c>
      <c r="B103" s="754"/>
      <c r="C103" s="754"/>
      <c r="D103" s="176">
        <f t="shared" si="136"/>
        <v>0</v>
      </c>
      <c r="E103" s="28">
        <f>SUM(G103+I103+K103+M103+O103+Q103+S103+U103+W103)</f>
        <v>0</v>
      </c>
      <c r="F103" s="29">
        <f>SUM(H103+J103+L103+N103+P103+R103+T103+V103+X103)</f>
        <v>0</v>
      </c>
      <c r="G103" s="21">
        <f>SUM(ENERO:DICIEMBRE!G103)</f>
        <v>0</v>
      </c>
      <c r="H103" s="21">
        <f>SUM(ENERO:DICIEMBRE!H103)</f>
        <v>0</v>
      </c>
      <c r="I103" s="21">
        <f>SUM(ENERO:DICIEMBRE!I103)</f>
        <v>0</v>
      </c>
      <c r="J103" s="21">
        <f>SUM(ENERO:DICIEMBRE!J103)</f>
        <v>0</v>
      </c>
      <c r="K103" s="21">
        <f>SUM(ENERO:DICIEMBRE!K103)</f>
        <v>0</v>
      </c>
      <c r="L103" s="21">
        <f>SUM(ENERO:DICIEMBRE!L103)</f>
        <v>0</v>
      </c>
      <c r="M103" s="21">
        <f>SUM(ENERO:DICIEMBRE!M103)</f>
        <v>0</v>
      </c>
      <c r="N103" s="21">
        <f>SUM(ENERO:DICIEMBRE!N103)</f>
        <v>0</v>
      </c>
      <c r="O103" s="21">
        <f>SUM(ENERO:DICIEMBRE!O103)</f>
        <v>0</v>
      </c>
      <c r="P103" s="21">
        <f>SUM(ENERO:DICIEMBRE!P103)</f>
        <v>0</v>
      </c>
      <c r="Q103" s="21">
        <f>SUM(ENERO:DICIEMBRE!Q103)</f>
        <v>0</v>
      </c>
      <c r="R103" s="21">
        <f>SUM(ENERO:DICIEMBRE!R103)</f>
        <v>0</v>
      </c>
      <c r="S103" s="21">
        <f>SUM(ENERO:DICIEMBRE!S103)</f>
        <v>0</v>
      </c>
      <c r="T103" s="21">
        <f>SUM(ENERO:DICIEMBRE!T103)</f>
        <v>0</v>
      </c>
      <c r="U103" s="21">
        <f>SUM(ENERO:DICIEMBRE!U103)</f>
        <v>0</v>
      </c>
      <c r="V103" s="21">
        <f>SUM(ENERO:DICIEMBRE!V103)</f>
        <v>0</v>
      </c>
      <c r="W103" s="21">
        <f>SUM(ENERO:DICIEMBRE!W103)</f>
        <v>0</v>
      </c>
      <c r="X103" s="21">
        <f>SUM(ENERO:DICIEMBRE!X103)</f>
        <v>0</v>
      </c>
      <c r="Y103" s="21">
        <f>SUM(ENERO:DICIEMBRE!Y103)</f>
        <v>0</v>
      </c>
      <c r="Z103" s="21">
        <f>SUM(ENERO:DICIEMBRE!Z103)</f>
        <v>0</v>
      </c>
      <c r="AA103" s="21">
        <f>SUM(ENERO:DICIEMBRE!AA103)</f>
        <v>0</v>
      </c>
      <c r="AB103" s="21">
        <f>SUM(ENERO:DICIEMBRE!AB103)</f>
        <v>0</v>
      </c>
      <c r="AC103" s="21">
        <f>SUM(ENERO:DICIEMBRE!AC103)</f>
        <v>0</v>
      </c>
      <c r="AD103" s="21">
        <f>SUM(ENERO:DICIEMBRE!AD103)</f>
        <v>0</v>
      </c>
      <c r="AE103" s="21">
        <f>SUM(ENERO:DICIEMBRE!AE103)</f>
        <v>0</v>
      </c>
      <c r="AF103" s="21">
        <f>SUM(ENERO:DICIEMBRE!AF103)</f>
        <v>0</v>
      </c>
      <c r="AG103" s="21">
        <f>SUM(ENERO:DICIEMBRE!AG103)</f>
        <v>0</v>
      </c>
      <c r="AH103" s="21">
        <f>SUM(ENERO:DICIEMBRE!AH103)</f>
        <v>0</v>
      </c>
      <c r="AI103" s="21">
        <f>SUM(ENERO:DICIEMBRE!AI103)</f>
        <v>0</v>
      </c>
      <c r="AJ103" s="21">
        <f>SUM(ENERO:DICIEMBRE!AJ103)</f>
        <v>0</v>
      </c>
      <c r="AK103" s="21">
        <f>SUM(ENERO:DICIEMBRE!AK103)</f>
        <v>0</v>
      </c>
      <c r="AL103" s="21">
        <f>SUM(ENERO:DICIEMBRE!AL103)</f>
        <v>0</v>
      </c>
      <c r="AM103" s="21">
        <f>SUM(ENERO:DICIEMBRE!AM103)</f>
        <v>0</v>
      </c>
      <c r="AN103" s="21">
        <f>SUM(ENERO:DICIEMBRE!AN103)</f>
        <v>0</v>
      </c>
      <c r="AO103" s="21">
        <f>SUM(ENERO:DICIEMBRE!AO103)</f>
        <v>0</v>
      </c>
      <c r="AP103" s="21">
        <f>SUM(ENERO:DICIEMBRE!AP103)</f>
        <v>0</v>
      </c>
      <c r="AQ103" s="21">
        <f>SUM(ENERO:DICIEMBRE!AQ103)</f>
        <v>0</v>
      </c>
      <c r="AR103" s="21">
        <f>SUM(ENERO:DICIEMBRE!AR103)</f>
        <v>0</v>
      </c>
      <c r="AS103" s="21">
        <f>SUM(ENERO:DICIEMBRE!AS103)</f>
        <v>0</v>
      </c>
      <c r="AT103" s="21">
        <f>SUM(ENERO:DICIEMBRE!AT103)</f>
        <v>0</v>
      </c>
      <c r="AU103" s="21">
        <f>SUM(ENERO:DICIEMBRE!AU103)</f>
        <v>0</v>
      </c>
      <c r="AV103" s="21">
        <f>SUM(ENERO:DICIEMBRE!AV103)</f>
        <v>0</v>
      </c>
      <c r="AW103" s="21">
        <f>SUM(ENERO:DICIEMBRE!AW103)</f>
        <v>0</v>
      </c>
      <c r="AX103" t="str">
        <f t="shared" si="138"/>
        <v/>
      </c>
      <c r="CW103" s="25" t="str">
        <f t="shared" si="139"/>
        <v/>
      </c>
      <c r="CX103" s="25" t="str">
        <f t="shared" si="140"/>
        <v/>
      </c>
      <c r="CY103" s="25" t="str">
        <f t="shared" si="141"/>
        <v/>
      </c>
      <c r="CZ103" s="25" t="str">
        <f t="shared" si="142"/>
        <v/>
      </c>
      <c r="DA103" s="25" t="str">
        <f t="shared" si="143"/>
        <v/>
      </c>
      <c r="DB103" s="25" t="str">
        <f t="shared" si="144"/>
        <v/>
      </c>
      <c r="DC103" s="25" t="str">
        <f t="shared" si="145"/>
        <v/>
      </c>
      <c r="DD103" s="25" t="str">
        <f t="shared" si="146"/>
        <v/>
      </c>
      <c r="DE103"/>
      <c r="DG103" s="26">
        <f t="shared" si="156"/>
        <v>0</v>
      </c>
      <c r="DH103" s="26">
        <f t="shared" si="148"/>
        <v>0</v>
      </c>
      <c r="DI103" s="26">
        <f t="shared" si="149"/>
        <v>0</v>
      </c>
      <c r="DJ103" s="26">
        <f t="shared" si="150"/>
        <v>0</v>
      </c>
      <c r="DK103" s="26">
        <f t="shared" si="151"/>
        <v>0</v>
      </c>
      <c r="DL103" s="26">
        <f t="shared" si="152"/>
        <v>0</v>
      </c>
      <c r="DM103" s="26">
        <f t="shared" si="153"/>
        <v>0</v>
      </c>
      <c r="DN103" s="26">
        <f t="shared" si="154"/>
        <v>0</v>
      </c>
    </row>
    <row r="104" spans="1:118" x14ac:dyDescent="0.25">
      <c r="A104" s="754" t="s">
        <v>136</v>
      </c>
      <c r="B104" s="754"/>
      <c r="C104" s="754"/>
      <c r="D104" s="176">
        <f t="shared" si="136"/>
        <v>125</v>
      </c>
      <c r="E104" s="28">
        <f t="shared" ref="E104:F106" si="157">SUM(Q104+S104+U104+W104+Y104+AA104+AC104+AE104+AG104+AI104+AK104+AM104)</f>
        <v>43</v>
      </c>
      <c r="F104" s="29">
        <f t="shared" si="157"/>
        <v>82</v>
      </c>
      <c r="G104" s="21">
        <f>SUM(ENERO:DICIEMBRE!G104)</f>
        <v>0</v>
      </c>
      <c r="H104" s="21">
        <f>SUM(ENERO:DICIEMBRE!H104)</f>
        <v>0</v>
      </c>
      <c r="I104" s="21">
        <f>SUM(ENERO:DICIEMBRE!I104)</f>
        <v>0</v>
      </c>
      <c r="J104" s="21">
        <f>SUM(ENERO:DICIEMBRE!J104)</f>
        <v>0</v>
      </c>
      <c r="K104" s="21">
        <f>SUM(ENERO:DICIEMBRE!K104)</f>
        <v>0</v>
      </c>
      <c r="L104" s="21">
        <f>SUM(ENERO:DICIEMBRE!L104)</f>
        <v>0</v>
      </c>
      <c r="M104" s="21">
        <f>SUM(ENERO:DICIEMBRE!M104)</f>
        <v>0</v>
      </c>
      <c r="N104" s="21">
        <f>SUM(ENERO:DICIEMBRE!N104)</f>
        <v>0</v>
      </c>
      <c r="O104" s="21">
        <f>SUM(ENERO:DICIEMBRE!O104)</f>
        <v>0</v>
      </c>
      <c r="P104" s="21">
        <f>SUM(ENERO:DICIEMBRE!P104)</f>
        <v>0</v>
      </c>
      <c r="Q104" s="21">
        <f>SUM(ENERO:DICIEMBRE!Q104)</f>
        <v>0</v>
      </c>
      <c r="R104" s="21">
        <f>SUM(ENERO:DICIEMBRE!R104)</f>
        <v>0</v>
      </c>
      <c r="S104" s="21">
        <f>SUM(ENERO:DICIEMBRE!S104)</f>
        <v>0</v>
      </c>
      <c r="T104" s="21">
        <f>SUM(ENERO:DICIEMBRE!T104)</f>
        <v>0</v>
      </c>
      <c r="U104" s="21">
        <f>SUM(ENERO:DICIEMBRE!U104)</f>
        <v>0</v>
      </c>
      <c r="V104" s="21">
        <f>SUM(ENERO:DICIEMBRE!V104)</f>
        <v>0</v>
      </c>
      <c r="W104" s="21">
        <f>SUM(ENERO:DICIEMBRE!W104)</f>
        <v>7</v>
      </c>
      <c r="X104" s="21">
        <f>SUM(ENERO:DICIEMBRE!X104)</f>
        <v>3</v>
      </c>
      <c r="Y104" s="21">
        <f>SUM(ENERO:DICIEMBRE!Y104)</f>
        <v>7</v>
      </c>
      <c r="Z104" s="21">
        <f>SUM(ENERO:DICIEMBRE!Z104)</f>
        <v>9</v>
      </c>
      <c r="AA104" s="21">
        <f>SUM(ENERO:DICIEMBRE!AA104)</f>
        <v>0</v>
      </c>
      <c r="AB104" s="21">
        <f>SUM(ENERO:DICIEMBRE!AB104)</f>
        <v>6</v>
      </c>
      <c r="AC104" s="21">
        <f>SUM(ENERO:DICIEMBRE!AC104)</f>
        <v>2</v>
      </c>
      <c r="AD104" s="21">
        <f>SUM(ENERO:DICIEMBRE!AD104)</f>
        <v>16</v>
      </c>
      <c r="AE104" s="21">
        <f>SUM(ENERO:DICIEMBRE!AE104)</f>
        <v>5</v>
      </c>
      <c r="AF104" s="21">
        <f>SUM(ENERO:DICIEMBRE!AF104)</f>
        <v>13</v>
      </c>
      <c r="AG104" s="21">
        <f>SUM(ENERO:DICIEMBRE!AG104)</f>
        <v>9</v>
      </c>
      <c r="AH104" s="21">
        <f>SUM(ENERO:DICIEMBRE!AH104)</f>
        <v>18</v>
      </c>
      <c r="AI104" s="21">
        <f>SUM(ENERO:DICIEMBRE!AI104)</f>
        <v>6</v>
      </c>
      <c r="AJ104" s="21">
        <f>SUM(ENERO:DICIEMBRE!AJ104)</f>
        <v>5</v>
      </c>
      <c r="AK104" s="21">
        <f>SUM(ENERO:DICIEMBRE!AK104)</f>
        <v>5</v>
      </c>
      <c r="AL104" s="21">
        <f>SUM(ENERO:DICIEMBRE!AL104)</f>
        <v>6</v>
      </c>
      <c r="AM104" s="21">
        <f>SUM(ENERO:DICIEMBRE!AM104)</f>
        <v>2</v>
      </c>
      <c r="AN104" s="21">
        <f>SUM(ENERO:DICIEMBRE!AN104)</f>
        <v>6</v>
      </c>
      <c r="AO104" s="21">
        <f>SUM(ENERO:DICIEMBRE!AO104)</f>
        <v>0</v>
      </c>
      <c r="AP104" s="21">
        <f>SUM(ENERO:DICIEMBRE!AP104)</f>
        <v>2</v>
      </c>
      <c r="AQ104" s="21">
        <f>SUM(ENERO:DICIEMBRE!AQ104)</f>
        <v>125</v>
      </c>
      <c r="AR104" s="21">
        <f>SUM(ENERO:DICIEMBRE!AR104)</f>
        <v>0</v>
      </c>
      <c r="AS104" s="21">
        <f>SUM(ENERO:DICIEMBRE!AS104)</f>
        <v>0</v>
      </c>
      <c r="AT104" s="21">
        <f>SUM(ENERO:DICIEMBRE!AT104)</f>
        <v>0</v>
      </c>
      <c r="AU104" s="21">
        <f>SUM(ENERO:DICIEMBRE!AU104)</f>
        <v>0</v>
      </c>
      <c r="AV104" s="21">
        <f>SUM(ENERO:DICIEMBRE!AV104)</f>
        <v>0</v>
      </c>
      <c r="AW104" s="21">
        <f>SUM(ENERO:DICIEMBRE!AW104)</f>
        <v>0</v>
      </c>
      <c r="AX104" t="str">
        <f t="shared" si="138"/>
        <v/>
      </c>
      <c r="CW104" s="25" t="str">
        <f t="shared" si="139"/>
        <v/>
      </c>
      <c r="CX104" s="25" t="str">
        <f t="shared" si="140"/>
        <v/>
      </c>
      <c r="CY104" s="25" t="str">
        <f t="shared" si="141"/>
        <v/>
      </c>
      <c r="CZ104" s="25" t="str">
        <f t="shared" si="142"/>
        <v/>
      </c>
      <c r="DA104" s="25" t="str">
        <f t="shared" si="143"/>
        <v/>
      </c>
      <c r="DB104" s="25" t="str">
        <f t="shared" si="144"/>
        <v/>
      </c>
      <c r="DC104" s="25" t="str">
        <f t="shared" si="145"/>
        <v/>
      </c>
      <c r="DD104" s="25" t="str">
        <f t="shared" si="146"/>
        <v/>
      </c>
      <c r="DE104"/>
      <c r="DG104" s="26">
        <f t="shared" si="156"/>
        <v>0</v>
      </c>
      <c r="DH104" s="26">
        <f t="shared" si="148"/>
        <v>0</v>
      </c>
      <c r="DI104" s="26">
        <f t="shared" si="149"/>
        <v>0</v>
      </c>
      <c r="DJ104" s="26">
        <f t="shared" si="150"/>
        <v>0</v>
      </c>
      <c r="DK104" s="26">
        <f t="shared" si="151"/>
        <v>0</v>
      </c>
      <c r="DL104" s="26">
        <f t="shared" si="152"/>
        <v>0</v>
      </c>
      <c r="DM104" s="26">
        <f t="shared" si="153"/>
        <v>0</v>
      </c>
      <c r="DN104" s="26">
        <f t="shared" si="154"/>
        <v>0</v>
      </c>
    </row>
    <row r="105" spans="1:118" x14ac:dyDescent="0.25">
      <c r="A105" s="754" t="s">
        <v>137</v>
      </c>
      <c r="B105" s="754"/>
      <c r="C105" s="754"/>
      <c r="D105" s="176">
        <f t="shared" si="136"/>
        <v>142</v>
      </c>
      <c r="E105" s="28">
        <f t="shared" si="157"/>
        <v>25</v>
      </c>
      <c r="F105" s="29">
        <f t="shared" si="157"/>
        <v>117</v>
      </c>
      <c r="G105" s="21">
        <f>SUM(ENERO:DICIEMBRE!G105)</f>
        <v>0</v>
      </c>
      <c r="H105" s="21">
        <f>SUM(ENERO:DICIEMBRE!H105)</f>
        <v>0</v>
      </c>
      <c r="I105" s="21">
        <f>SUM(ENERO:DICIEMBRE!I105)</f>
        <v>0</v>
      </c>
      <c r="J105" s="21">
        <f>SUM(ENERO:DICIEMBRE!J105)</f>
        <v>0</v>
      </c>
      <c r="K105" s="21">
        <f>SUM(ENERO:DICIEMBRE!K105)</f>
        <v>0</v>
      </c>
      <c r="L105" s="21">
        <f>SUM(ENERO:DICIEMBRE!L105)</f>
        <v>0</v>
      </c>
      <c r="M105" s="21">
        <f>SUM(ENERO:DICIEMBRE!M105)</f>
        <v>0</v>
      </c>
      <c r="N105" s="21">
        <f>SUM(ENERO:DICIEMBRE!N105)</f>
        <v>0</v>
      </c>
      <c r="O105" s="21">
        <f>SUM(ENERO:DICIEMBRE!O105)</f>
        <v>0</v>
      </c>
      <c r="P105" s="21">
        <f>SUM(ENERO:DICIEMBRE!P105)</f>
        <v>0</v>
      </c>
      <c r="Q105" s="21">
        <f>SUM(ENERO:DICIEMBRE!Q105)</f>
        <v>0</v>
      </c>
      <c r="R105" s="21">
        <f>SUM(ENERO:DICIEMBRE!R105)</f>
        <v>0</v>
      </c>
      <c r="S105" s="21">
        <f>SUM(ENERO:DICIEMBRE!S105)</f>
        <v>0</v>
      </c>
      <c r="T105" s="21">
        <f>SUM(ENERO:DICIEMBRE!T105)</f>
        <v>0</v>
      </c>
      <c r="U105" s="21">
        <f>SUM(ENERO:DICIEMBRE!U105)</f>
        <v>0</v>
      </c>
      <c r="V105" s="21">
        <f>SUM(ENERO:DICIEMBRE!V105)</f>
        <v>0</v>
      </c>
      <c r="W105" s="21">
        <f>SUM(ENERO:DICIEMBRE!W105)</f>
        <v>0</v>
      </c>
      <c r="X105" s="21">
        <f>SUM(ENERO:DICIEMBRE!X105)</f>
        <v>1</v>
      </c>
      <c r="Y105" s="21">
        <f>SUM(ENERO:DICIEMBRE!Y105)</f>
        <v>6</v>
      </c>
      <c r="Z105" s="21">
        <f>SUM(ENERO:DICIEMBRE!Z105)</f>
        <v>12</v>
      </c>
      <c r="AA105" s="21">
        <f>SUM(ENERO:DICIEMBRE!AA105)</f>
        <v>0</v>
      </c>
      <c r="AB105" s="21">
        <f>SUM(ENERO:DICIEMBRE!AB105)</f>
        <v>11</v>
      </c>
      <c r="AC105" s="21">
        <f>SUM(ENERO:DICIEMBRE!AC105)</f>
        <v>8</v>
      </c>
      <c r="AD105" s="21">
        <f>SUM(ENERO:DICIEMBRE!AD105)</f>
        <v>29</v>
      </c>
      <c r="AE105" s="21">
        <f>SUM(ENERO:DICIEMBRE!AE105)</f>
        <v>2</v>
      </c>
      <c r="AF105" s="21">
        <f>SUM(ENERO:DICIEMBRE!AF105)</f>
        <v>29</v>
      </c>
      <c r="AG105" s="21">
        <f>SUM(ENERO:DICIEMBRE!AG105)</f>
        <v>5</v>
      </c>
      <c r="AH105" s="21">
        <f>SUM(ENERO:DICIEMBRE!AH105)</f>
        <v>23</v>
      </c>
      <c r="AI105" s="21">
        <f>SUM(ENERO:DICIEMBRE!AI105)</f>
        <v>1</v>
      </c>
      <c r="AJ105" s="21">
        <f>SUM(ENERO:DICIEMBRE!AJ105)</f>
        <v>3</v>
      </c>
      <c r="AK105" s="21">
        <f>SUM(ENERO:DICIEMBRE!AK105)</f>
        <v>1</v>
      </c>
      <c r="AL105" s="21">
        <f>SUM(ENERO:DICIEMBRE!AL105)</f>
        <v>8</v>
      </c>
      <c r="AM105" s="21">
        <f>SUM(ENERO:DICIEMBRE!AM105)</f>
        <v>2</v>
      </c>
      <c r="AN105" s="21">
        <f>SUM(ENERO:DICIEMBRE!AN105)</f>
        <v>1</v>
      </c>
      <c r="AO105" s="21">
        <f>SUM(ENERO:DICIEMBRE!AO105)</f>
        <v>0</v>
      </c>
      <c r="AP105" s="21">
        <f>SUM(ENERO:DICIEMBRE!AP105)</f>
        <v>2</v>
      </c>
      <c r="AQ105" s="21">
        <f>SUM(ENERO:DICIEMBRE!AQ105)</f>
        <v>142</v>
      </c>
      <c r="AR105" s="21">
        <f>SUM(ENERO:DICIEMBRE!AR105)</f>
        <v>0</v>
      </c>
      <c r="AS105" s="21">
        <f>SUM(ENERO:DICIEMBRE!AS105)</f>
        <v>0</v>
      </c>
      <c r="AT105" s="21">
        <f>SUM(ENERO:DICIEMBRE!AT105)</f>
        <v>0</v>
      </c>
      <c r="AU105" s="21">
        <f>SUM(ENERO:DICIEMBRE!AU105)</f>
        <v>0</v>
      </c>
      <c r="AV105" s="21">
        <f>SUM(ENERO:DICIEMBRE!AV105)</f>
        <v>0</v>
      </c>
      <c r="AW105" s="21">
        <f>SUM(ENERO:DICIEMBRE!AW105)</f>
        <v>0</v>
      </c>
      <c r="AX105" t="str">
        <f t="shared" si="138"/>
        <v/>
      </c>
      <c r="CW105" s="25" t="str">
        <f t="shared" si="139"/>
        <v/>
      </c>
      <c r="CX105" s="25" t="str">
        <f t="shared" si="140"/>
        <v/>
      </c>
      <c r="CY105" s="25" t="str">
        <f t="shared" si="141"/>
        <v/>
      </c>
      <c r="CZ105" s="25" t="str">
        <f t="shared" si="142"/>
        <v/>
      </c>
      <c r="DA105" s="25" t="str">
        <f t="shared" si="143"/>
        <v/>
      </c>
      <c r="DB105" s="25" t="str">
        <f t="shared" si="144"/>
        <v/>
      </c>
      <c r="DC105" s="25" t="str">
        <f t="shared" si="145"/>
        <v/>
      </c>
      <c r="DD105" s="25" t="str">
        <f t="shared" si="146"/>
        <v/>
      </c>
      <c r="DE105"/>
      <c r="DG105" s="26">
        <f t="shared" si="156"/>
        <v>0</v>
      </c>
      <c r="DH105" s="26">
        <f t="shared" si="148"/>
        <v>0</v>
      </c>
      <c r="DI105" s="26">
        <f t="shared" si="149"/>
        <v>0</v>
      </c>
      <c r="DJ105" s="26">
        <f t="shared" si="150"/>
        <v>0</v>
      </c>
      <c r="DK105" s="26">
        <f t="shared" si="151"/>
        <v>0</v>
      </c>
      <c r="DL105" s="26">
        <f t="shared" si="152"/>
        <v>0</v>
      </c>
      <c r="DM105" s="26">
        <f t="shared" si="153"/>
        <v>0</v>
      </c>
      <c r="DN105" s="26">
        <f t="shared" si="154"/>
        <v>0</v>
      </c>
    </row>
    <row r="106" spans="1:118" x14ac:dyDescent="0.25">
      <c r="A106" s="754" t="s">
        <v>138</v>
      </c>
      <c r="B106" s="754"/>
      <c r="C106" s="754"/>
      <c r="D106" s="176">
        <f t="shared" si="136"/>
        <v>125</v>
      </c>
      <c r="E106" s="28">
        <f t="shared" si="157"/>
        <v>36</v>
      </c>
      <c r="F106" s="29">
        <f t="shared" si="157"/>
        <v>89</v>
      </c>
      <c r="G106" s="21">
        <f>SUM(ENERO:DICIEMBRE!G106)</f>
        <v>0</v>
      </c>
      <c r="H106" s="21">
        <f>SUM(ENERO:DICIEMBRE!H106)</f>
        <v>0</v>
      </c>
      <c r="I106" s="21">
        <f>SUM(ENERO:DICIEMBRE!I106)</f>
        <v>0</v>
      </c>
      <c r="J106" s="21">
        <f>SUM(ENERO:DICIEMBRE!J106)</f>
        <v>0</v>
      </c>
      <c r="K106" s="21">
        <f>SUM(ENERO:DICIEMBRE!K106)</f>
        <v>0</v>
      </c>
      <c r="L106" s="21">
        <f>SUM(ENERO:DICIEMBRE!L106)</f>
        <v>0</v>
      </c>
      <c r="M106" s="21">
        <f>SUM(ENERO:DICIEMBRE!M106)</f>
        <v>0</v>
      </c>
      <c r="N106" s="21">
        <f>SUM(ENERO:DICIEMBRE!N106)</f>
        <v>0</v>
      </c>
      <c r="O106" s="21">
        <f>SUM(ENERO:DICIEMBRE!O106)</f>
        <v>0</v>
      </c>
      <c r="P106" s="21">
        <f>SUM(ENERO:DICIEMBRE!P106)</f>
        <v>0</v>
      </c>
      <c r="Q106" s="21">
        <f>SUM(ENERO:DICIEMBRE!Q106)</f>
        <v>0</v>
      </c>
      <c r="R106" s="21">
        <f>SUM(ENERO:DICIEMBRE!R106)</f>
        <v>0</v>
      </c>
      <c r="S106" s="21">
        <f>SUM(ENERO:DICIEMBRE!S106)</f>
        <v>0</v>
      </c>
      <c r="T106" s="21">
        <f>SUM(ENERO:DICIEMBRE!T106)</f>
        <v>0</v>
      </c>
      <c r="U106" s="21">
        <f>SUM(ENERO:DICIEMBRE!U106)</f>
        <v>0</v>
      </c>
      <c r="V106" s="21">
        <f>SUM(ENERO:DICIEMBRE!V106)</f>
        <v>0</v>
      </c>
      <c r="W106" s="21">
        <f>SUM(ENERO:DICIEMBRE!W106)</f>
        <v>6</v>
      </c>
      <c r="X106" s="21">
        <f>SUM(ENERO:DICIEMBRE!X106)</f>
        <v>14</v>
      </c>
      <c r="Y106" s="21">
        <f>SUM(ENERO:DICIEMBRE!Y106)</f>
        <v>11</v>
      </c>
      <c r="Z106" s="21">
        <f>SUM(ENERO:DICIEMBRE!Z106)</f>
        <v>15</v>
      </c>
      <c r="AA106" s="21">
        <f>SUM(ENERO:DICIEMBRE!AA106)</f>
        <v>3</v>
      </c>
      <c r="AB106" s="21">
        <f>SUM(ENERO:DICIEMBRE!AB106)</f>
        <v>8</v>
      </c>
      <c r="AC106" s="21">
        <f>SUM(ENERO:DICIEMBRE!AC106)</f>
        <v>4</v>
      </c>
      <c r="AD106" s="21">
        <f>SUM(ENERO:DICIEMBRE!AD106)</f>
        <v>11</v>
      </c>
      <c r="AE106" s="21">
        <f>SUM(ENERO:DICIEMBRE!AE106)</f>
        <v>3</v>
      </c>
      <c r="AF106" s="21">
        <f>SUM(ENERO:DICIEMBRE!AF106)</f>
        <v>21</v>
      </c>
      <c r="AG106" s="21">
        <f>SUM(ENERO:DICIEMBRE!AG106)</f>
        <v>5</v>
      </c>
      <c r="AH106" s="21">
        <f>SUM(ENERO:DICIEMBRE!AH106)</f>
        <v>13</v>
      </c>
      <c r="AI106" s="21">
        <f>SUM(ENERO:DICIEMBRE!AI106)</f>
        <v>1</v>
      </c>
      <c r="AJ106" s="21">
        <f>SUM(ENERO:DICIEMBRE!AJ106)</f>
        <v>3</v>
      </c>
      <c r="AK106" s="21">
        <f>SUM(ENERO:DICIEMBRE!AK106)</f>
        <v>3</v>
      </c>
      <c r="AL106" s="21">
        <f>SUM(ENERO:DICIEMBRE!AL106)</f>
        <v>4</v>
      </c>
      <c r="AM106" s="21">
        <f>SUM(ENERO:DICIEMBRE!AM106)</f>
        <v>0</v>
      </c>
      <c r="AN106" s="21">
        <f>SUM(ENERO:DICIEMBRE!AN106)</f>
        <v>0</v>
      </c>
      <c r="AO106" s="21">
        <f>SUM(ENERO:DICIEMBRE!AO106)</f>
        <v>0</v>
      </c>
      <c r="AP106" s="21">
        <f>SUM(ENERO:DICIEMBRE!AP106)</f>
        <v>1</v>
      </c>
      <c r="AQ106" s="21">
        <f>SUM(ENERO:DICIEMBRE!AQ106)</f>
        <v>125</v>
      </c>
      <c r="AR106" s="21">
        <f>SUM(ENERO:DICIEMBRE!AR106)</f>
        <v>0</v>
      </c>
      <c r="AS106" s="21">
        <f>SUM(ENERO:DICIEMBRE!AS106)</f>
        <v>0</v>
      </c>
      <c r="AT106" s="21">
        <f>SUM(ENERO:DICIEMBRE!AT106)</f>
        <v>0</v>
      </c>
      <c r="AU106" s="21">
        <f>SUM(ENERO:DICIEMBRE!AU106)</f>
        <v>0</v>
      </c>
      <c r="AV106" s="21">
        <f>SUM(ENERO:DICIEMBRE!AV106)</f>
        <v>0</v>
      </c>
      <c r="AW106" s="21">
        <f>SUM(ENERO:DICIEMBRE!AW106)</f>
        <v>0</v>
      </c>
      <c r="AX106" t="str">
        <f t="shared" si="138"/>
        <v/>
      </c>
      <c r="CW106" s="25" t="str">
        <f t="shared" si="139"/>
        <v/>
      </c>
      <c r="CX106" s="25" t="str">
        <f t="shared" si="140"/>
        <v/>
      </c>
      <c r="CY106" s="25" t="str">
        <f t="shared" si="141"/>
        <v/>
      </c>
      <c r="CZ106" s="25" t="str">
        <f t="shared" si="142"/>
        <v/>
      </c>
      <c r="DA106" s="25" t="str">
        <f t="shared" si="143"/>
        <v/>
      </c>
      <c r="DB106" s="25" t="str">
        <f t="shared" si="144"/>
        <v/>
      </c>
      <c r="DC106" s="25" t="str">
        <f t="shared" si="145"/>
        <v/>
      </c>
      <c r="DD106" s="25" t="str">
        <f t="shared" si="146"/>
        <v/>
      </c>
      <c r="DE106"/>
      <c r="DG106" s="26">
        <f t="shared" si="156"/>
        <v>0</v>
      </c>
      <c r="DH106" s="26">
        <f t="shared" si="148"/>
        <v>0</v>
      </c>
      <c r="DI106" s="26">
        <f t="shared" si="149"/>
        <v>0</v>
      </c>
      <c r="DJ106" s="26">
        <f t="shared" si="150"/>
        <v>0</v>
      </c>
      <c r="DK106" s="26">
        <f t="shared" si="151"/>
        <v>0</v>
      </c>
      <c r="DL106" s="26">
        <f t="shared" si="152"/>
        <v>0</v>
      </c>
      <c r="DM106" s="26">
        <f t="shared" si="153"/>
        <v>0</v>
      </c>
      <c r="DN106" s="26">
        <f t="shared" si="154"/>
        <v>0</v>
      </c>
    </row>
    <row r="107" spans="1:118" x14ac:dyDescent="0.25">
      <c r="A107" s="748" t="s">
        <v>139</v>
      </c>
      <c r="B107" s="749"/>
      <c r="C107" s="750"/>
      <c r="D107" s="176">
        <f t="shared" si="136"/>
        <v>0</v>
      </c>
      <c r="E107" s="28">
        <f>SUM(Q107+S107+U107+W107+Y107)</f>
        <v>0</v>
      </c>
      <c r="F107" s="29">
        <f>SUM(R107+T107+V107+X107+Z107)</f>
        <v>0</v>
      </c>
      <c r="G107" s="21">
        <f>SUM(ENERO:DICIEMBRE!G107)</f>
        <v>0</v>
      </c>
      <c r="H107" s="21">
        <f>SUM(ENERO:DICIEMBRE!H107)</f>
        <v>0</v>
      </c>
      <c r="I107" s="21">
        <f>SUM(ENERO:DICIEMBRE!I107)</f>
        <v>0</v>
      </c>
      <c r="J107" s="21">
        <f>SUM(ENERO:DICIEMBRE!J107)</f>
        <v>0</v>
      </c>
      <c r="K107" s="21">
        <f>SUM(ENERO:DICIEMBRE!K107)</f>
        <v>0</v>
      </c>
      <c r="L107" s="21">
        <f>SUM(ENERO:DICIEMBRE!L107)</f>
        <v>0</v>
      </c>
      <c r="M107" s="21">
        <f>SUM(ENERO:DICIEMBRE!M107)</f>
        <v>0</v>
      </c>
      <c r="N107" s="21">
        <f>SUM(ENERO:DICIEMBRE!N107)</f>
        <v>0</v>
      </c>
      <c r="O107" s="21">
        <f>SUM(ENERO:DICIEMBRE!O107)</f>
        <v>0</v>
      </c>
      <c r="P107" s="21">
        <f>SUM(ENERO:DICIEMBRE!P107)</f>
        <v>0</v>
      </c>
      <c r="Q107" s="21">
        <f>SUM(ENERO:DICIEMBRE!Q107)</f>
        <v>0</v>
      </c>
      <c r="R107" s="21">
        <f>SUM(ENERO:DICIEMBRE!R107)</f>
        <v>0</v>
      </c>
      <c r="S107" s="21">
        <f>SUM(ENERO:DICIEMBRE!S107)</f>
        <v>0</v>
      </c>
      <c r="T107" s="21">
        <f>SUM(ENERO:DICIEMBRE!T107)</f>
        <v>0</v>
      </c>
      <c r="U107" s="21">
        <f>SUM(ENERO:DICIEMBRE!U107)</f>
        <v>0</v>
      </c>
      <c r="V107" s="21">
        <f>SUM(ENERO:DICIEMBRE!V107)</f>
        <v>0</v>
      </c>
      <c r="W107" s="21">
        <f>SUM(ENERO:DICIEMBRE!W107)</f>
        <v>0</v>
      </c>
      <c r="X107" s="21">
        <f>SUM(ENERO:DICIEMBRE!X107)</f>
        <v>0</v>
      </c>
      <c r="Y107" s="21">
        <f>SUM(ENERO:DICIEMBRE!Y107)</f>
        <v>0</v>
      </c>
      <c r="Z107" s="21">
        <f>SUM(ENERO:DICIEMBRE!Z107)</f>
        <v>0</v>
      </c>
      <c r="AA107" s="21">
        <f>SUM(ENERO:DICIEMBRE!AA107)</f>
        <v>0</v>
      </c>
      <c r="AB107" s="21">
        <f>SUM(ENERO:DICIEMBRE!AB107)</f>
        <v>0</v>
      </c>
      <c r="AC107" s="21">
        <f>SUM(ENERO:DICIEMBRE!AC107)</f>
        <v>0</v>
      </c>
      <c r="AD107" s="21">
        <f>SUM(ENERO:DICIEMBRE!AD107)</f>
        <v>0</v>
      </c>
      <c r="AE107" s="21">
        <f>SUM(ENERO:DICIEMBRE!AE107)</f>
        <v>0</v>
      </c>
      <c r="AF107" s="21">
        <f>SUM(ENERO:DICIEMBRE!AF107)</f>
        <v>0</v>
      </c>
      <c r="AG107" s="21">
        <f>SUM(ENERO:DICIEMBRE!AG107)</f>
        <v>0</v>
      </c>
      <c r="AH107" s="21">
        <f>SUM(ENERO:DICIEMBRE!AH107)</f>
        <v>0</v>
      </c>
      <c r="AI107" s="21">
        <f>SUM(ENERO:DICIEMBRE!AI107)</f>
        <v>0</v>
      </c>
      <c r="AJ107" s="21">
        <f>SUM(ENERO:DICIEMBRE!AJ107)</f>
        <v>0</v>
      </c>
      <c r="AK107" s="21">
        <f>SUM(ENERO:DICIEMBRE!AK107)</f>
        <v>0</v>
      </c>
      <c r="AL107" s="21">
        <f>SUM(ENERO:DICIEMBRE!AL107)</f>
        <v>0</v>
      </c>
      <c r="AM107" s="21">
        <f>SUM(ENERO:DICIEMBRE!AM107)</f>
        <v>0</v>
      </c>
      <c r="AN107" s="21">
        <f>SUM(ENERO:DICIEMBRE!AN107)</f>
        <v>0</v>
      </c>
      <c r="AO107" s="21">
        <f>SUM(ENERO:DICIEMBRE!AO107)</f>
        <v>0</v>
      </c>
      <c r="AP107" s="21">
        <f>SUM(ENERO:DICIEMBRE!AP107)</f>
        <v>0</v>
      </c>
      <c r="AQ107" s="21">
        <f>SUM(ENERO:DICIEMBRE!AQ107)</f>
        <v>0</v>
      </c>
      <c r="AR107" s="21">
        <f>SUM(ENERO:DICIEMBRE!AR107)</f>
        <v>0</v>
      </c>
      <c r="AS107" s="21">
        <f>SUM(ENERO:DICIEMBRE!AS107)</f>
        <v>0</v>
      </c>
      <c r="AT107" s="21">
        <f>SUM(ENERO:DICIEMBRE!AT107)</f>
        <v>0</v>
      </c>
      <c r="AU107" s="21">
        <f>SUM(ENERO:DICIEMBRE!AU107)</f>
        <v>0</v>
      </c>
      <c r="AV107" s="21">
        <f>SUM(ENERO:DICIEMBRE!AV107)</f>
        <v>0</v>
      </c>
      <c r="AW107" s="21">
        <f>SUM(ENERO:DICIEMBRE!AW107)</f>
        <v>0</v>
      </c>
      <c r="AX107" t="str">
        <f t="shared" si="138"/>
        <v/>
      </c>
      <c r="CW107" s="25" t="str">
        <f t="shared" si="139"/>
        <v/>
      </c>
      <c r="CX107" s="25" t="str">
        <f t="shared" si="140"/>
        <v/>
      </c>
      <c r="CY107" s="25" t="str">
        <f t="shared" si="141"/>
        <v/>
      </c>
      <c r="CZ107" s="25" t="str">
        <f t="shared" si="142"/>
        <v/>
      </c>
      <c r="DA107" s="25" t="str">
        <f t="shared" si="143"/>
        <v/>
      </c>
      <c r="DB107" s="25" t="str">
        <f t="shared" si="144"/>
        <v/>
      </c>
      <c r="DC107" s="25" t="str">
        <f t="shared" si="145"/>
        <v/>
      </c>
      <c r="DD107" s="25" t="str">
        <f t="shared" si="146"/>
        <v/>
      </c>
      <c r="DE107"/>
      <c r="DG107" s="26">
        <f t="shared" si="156"/>
        <v>0</v>
      </c>
      <c r="DH107" s="26">
        <f t="shared" si="148"/>
        <v>0</v>
      </c>
      <c r="DI107" s="26">
        <f t="shared" si="149"/>
        <v>0</v>
      </c>
      <c r="DJ107" s="26">
        <f t="shared" si="150"/>
        <v>0</v>
      </c>
      <c r="DK107" s="26">
        <f t="shared" si="151"/>
        <v>0</v>
      </c>
      <c r="DL107" s="26">
        <f t="shared" si="152"/>
        <v>0</v>
      </c>
      <c r="DM107" s="26">
        <f t="shared" si="153"/>
        <v>0</v>
      </c>
      <c r="DN107" s="26">
        <f t="shared" si="154"/>
        <v>0</v>
      </c>
    </row>
    <row r="108" spans="1:118" x14ac:dyDescent="0.25">
      <c r="A108" s="748" t="s">
        <v>140</v>
      </c>
      <c r="B108" s="749"/>
      <c r="C108" s="750"/>
      <c r="D108" s="176">
        <f t="shared" si="136"/>
        <v>0</v>
      </c>
      <c r="E108" s="28">
        <f>SUM(Q108+S108+U108+W108+Y108+AA108+AC108+AE108+AG108+AI108+AK108+AM108)</f>
        <v>0</v>
      </c>
      <c r="F108" s="29">
        <f>SUM(R108+T108+V108+X108+Z108+AB108+AD108+AF108+AH108+AJ108+AL108+AN108)</f>
        <v>0</v>
      </c>
      <c r="G108" s="21">
        <f>SUM(ENERO:DICIEMBRE!G108)</f>
        <v>0</v>
      </c>
      <c r="H108" s="21">
        <f>SUM(ENERO:DICIEMBRE!H108)</f>
        <v>0</v>
      </c>
      <c r="I108" s="21">
        <f>SUM(ENERO:DICIEMBRE!I108)</f>
        <v>0</v>
      </c>
      <c r="J108" s="21">
        <f>SUM(ENERO:DICIEMBRE!J108)</f>
        <v>0</v>
      </c>
      <c r="K108" s="21">
        <f>SUM(ENERO:DICIEMBRE!K108)</f>
        <v>0</v>
      </c>
      <c r="L108" s="21">
        <f>SUM(ENERO:DICIEMBRE!L108)</f>
        <v>0</v>
      </c>
      <c r="M108" s="21">
        <f>SUM(ENERO:DICIEMBRE!M108)</f>
        <v>0</v>
      </c>
      <c r="N108" s="21">
        <f>SUM(ENERO:DICIEMBRE!N108)</f>
        <v>0</v>
      </c>
      <c r="O108" s="21">
        <f>SUM(ENERO:DICIEMBRE!O108)</f>
        <v>0</v>
      </c>
      <c r="P108" s="21">
        <f>SUM(ENERO:DICIEMBRE!P108)</f>
        <v>0</v>
      </c>
      <c r="Q108" s="21">
        <f>SUM(ENERO:DICIEMBRE!Q108)</f>
        <v>0</v>
      </c>
      <c r="R108" s="21">
        <f>SUM(ENERO:DICIEMBRE!R108)</f>
        <v>0</v>
      </c>
      <c r="S108" s="21">
        <f>SUM(ENERO:DICIEMBRE!S108)</f>
        <v>0</v>
      </c>
      <c r="T108" s="21">
        <f>SUM(ENERO:DICIEMBRE!T108)</f>
        <v>0</v>
      </c>
      <c r="U108" s="21">
        <f>SUM(ENERO:DICIEMBRE!U108)</f>
        <v>0</v>
      </c>
      <c r="V108" s="21">
        <f>SUM(ENERO:DICIEMBRE!V108)</f>
        <v>0</v>
      </c>
      <c r="W108" s="21">
        <f>SUM(ENERO:DICIEMBRE!W108)</f>
        <v>0</v>
      </c>
      <c r="X108" s="21">
        <f>SUM(ENERO:DICIEMBRE!X108)</f>
        <v>0</v>
      </c>
      <c r="Y108" s="21">
        <f>SUM(ENERO:DICIEMBRE!Y108)</f>
        <v>0</v>
      </c>
      <c r="Z108" s="21">
        <f>SUM(ENERO:DICIEMBRE!Z108)</f>
        <v>0</v>
      </c>
      <c r="AA108" s="21">
        <f>SUM(ENERO:DICIEMBRE!AA108)</f>
        <v>0</v>
      </c>
      <c r="AB108" s="21">
        <f>SUM(ENERO:DICIEMBRE!AB108)</f>
        <v>0</v>
      </c>
      <c r="AC108" s="21">
        <f>SUM(ENERO:DICIEMBRE!AC108)</f>
        <v>0</v>
      </c>
      <c r="AD108" s="21">
        <f>SUM(ENERO:DICIEMBRE!AD108)</f>
        <v>0</v>
      </c>
      <c r="AE108" s="21">
        <f>SUM(ENERO:DICIEMBRE!AE108)</f>
        <v>0</v>
      </c>
      <c r="AF108" s="21">
        <f>SUM(ENERO:DICIEMBRE!AF108)</f>
        <v>0</v>
      </c>
      <c r="AG108" s="21">
        <f>SUM(ENERO:DICIEMBRE!AG108)</f>
        <v>0</v>
      </c>
      <c r="AH108" s="21">
        <f>SUM(ENERO:DICIEMBRE!AH108)</f>
        <v>0</v>
      </c>
      <c r="AI108" s="21">
        <f>SUM(ENERO:DICIEMBRE!AI108)</f>
        <v>0</v>
      </c>
      <c r="AJ108" s="21">
        <f>SUM(ENERO:DICIEMBRE!AJ108)</f>
        <v>0</v>
      </c>
      <c r="AK108" s="21">
        <f>SUM(ENERO:DICIEMBRE!AK108)</f>
        <v>0</v>
      </c>
      <c r="AL108" s="21">
        <f>SUM(ENERO:DICIEMBRE!AL108)</f>
        <v>0</v>
      </c>
      <c r="AM108" s="21">
        <f>SUM(ENERO:DICIEMBRE!AM108)</f>
        <v>0</v>
      </c>
      <c r="AN108" s="21">
        <f>SUM(ENERO:DICIEMBRE!AN108)</f>
        <v>0</v>
      </c>
      <c r="AO108" s="21">
        <f>SUM(ENERO:DICIEMBRE!AO108)</f>
        <v>0</v>
      </c>
      <c r="AP108" s="21">
        <f>SUM(ENERO:DICIEMBRE!AP108)</f>
        <v>0</v>
      </c>
      <c r="AQ108" s="21">
        <f>SUM(ENERO:DICIEMBRE!AQ108)</f>
        <v>0</v>
      </c>
      <c r="AR108" s="21">
        <f>SUM(ENERO:DICIEMBRE!AR108)</f>
        <v>0</v>
      </c>
      <c r="AS108" s="21">
        <f>SUM(ENERO:DICIEMBRE!AS108)</f>
        <v>0</v>
      </c>
      <c r="AT108" s="21">
        <f>SUM(ENERO:DICIEMBRE!AT108)</f>
        <v>0</v>
      </c>
      <c r="AU108" s="21">
        <f>SUM(ENERO:DICIEMBRE!AU108)</f>
        <v>0</v>
      </c>
      <c r="AV108" s="21">
        <f>SUM(ENERO:DICIEMBRE!AV108)</f>
        <v>0</v>
      </c>
      <c r="AW108" s="21">
        <f>SUM(ENERO:DICIEMBRE!AW108)</f>
        <v>0</v>
      </c>
      <c r="AX108" t="str">
        <f t="shared" si="138"/>
        <v/>
      </c>
      <c r="CW108" s="25" t="str">
        <f t="shared" si="139"/>
        <v/>
      </c>
      <c r="CX108" s="25" t="str">
        <f t="shared" si="140"/>
        <v/>
      </c>
      <c r="CY108" s="25" t="str">
        <f t="shared" si="141"/>
        <v/>
      </c>
      <c r="CZ108" s="25" t="str">
        <f t="shared" si="142"/>
        <v/>
      </c>
      <c r="DA108" s="25" t="str">
        <f t="shared" si="143"/>
        <v/>
      </c>
      <c r="DB108" s="25" t="str">
        <f t="shared" si="144"/>
        <v/>
      </c>
      <c r="DC108" s="25" t="str">
        <f t="shared" si="145"/>
        <v/>
      </c>
      <c r="DD108" s="25" t="str">
        <f t="shared" si="146"/>
        <v/>
      </c>
      <c r="DE108"/>
      <c r="DG108" s="26">
        <f t="shared" si="156"/>
        <v>0</v>
      </c>
      <c r="DH108" s="26">
        <f t="shared" si="148"/>
        <v>0</v>
      </c>
      <c r="DI108" s="26">
        <f t="shared" si="149"/>
        <v>0</v>
      </c>
      <c r="DJ108" s="26">
        <f t="shared" si="150"/>
        <v>0</v>
      </c>
      <c r="DK108" s="26">
        <f t="shared" si="151"/>
        <v>0</v>
      </c>
      <c r="DL108" s="26">
        <f t="shared" si="152"/>
        <v>0</v>
      </c>
      <c r="DM108" s="26">
        <f t="shared" si="153"/>
        <v>0</v>
      </c>
      <c r="DN108" s="26">
        <f t="shared" si="154"/>
        <v>0</v>
      </c>
    </row>
    <row r="109" spans="1:118" x14ac:dyDescent="0.25">
      <c r="A109" s="748" t="s">
        <v>141</v>
      </c>
      <c r="B109" s="749"/>
      <c r="C109" s="750"/>
      <c r="D109" s="176">
        <f t="shared" si="136"/>
        <v>0</v>
      </c>
      <c r="E109" s="28">
        <f>SUM(Q109+S109+U109+W109+Y109+AA109+AC109+AE109+AG109+AI109+AK109+AM109)</f>
        <v>0</v>
      </c>
      <c r="F109" s="29">
        <f>SUM(R109+T109+V109+X109+Z109+AB109+AD109+AF109+AH109+AJ109+AL109+AN109)</f>
        <v>0</v>
      </c>
      <c r="G109" s="21">
        <f>SUM(ENERO:DICIEMBRE!G109)</f>
        <v>0</v>
      </c>
      <c r="H109" s="21">
        <f>SUM(ENERO:DICIEMBRE!H109)</f>
        <v>0</v>
      </c>
      <c r="I109" s="21">
        <f>SUM(ENERO:DICIEMBRE!I109)</f>
        <v>0</v>
      </c>
      <c r="J109" s="21">
        <f>SUM(ENERO:DICIEMBRE!J109)</f>
        <v>0</v>
      </c>
      <c r="K109" s="21">
        <f>SUM(ENERO:DICIEMBRE!K109)</f>
        <v>0</v>
      </c>
      <c r="L109" s="21">
        <f>SUM(ENERO:DICIEMBRE!L109)</f>
        <v>0</v>
      </c>
      <c r="M109" s="21">
        <f>SUM(ENERO:DICIEMBRE!M109)</f>
        <v>0</v>
      </c>
      <c r="N109" s="21">
        <f>SUM(ENERO:DICIEMBRE!N109)</f>
        <v>0</v>
      </c>
      <c r="O109" s="21">
        <f>SUM(ENERO:DICIEMBRE!O109)</f>
        <v>0</v>
      </c>
      <c r="P109" s="21">
        <f>SUM(ENERO:DICIEMBRE!P109)</f>
        <v>0</v>
      </c>
      <c r="Q109" s="21">
        <f>SUM(ENERO:DICIEMBRE!Q109)</f>
        <v>0</v>
      </c>
      <c r="R109" s="21">
        <f>SUM(ENERO:DICIEMBRE!R109)</f>
        <v>0</v>
      </c>
      <c r="S109" s="21">
        <f>SUM(ENERO:DICIEMBRE!S109)</f>
        <v>0</v>
      </c>
      <c r="T109" s="21">
        <f>SUM(ENERO:DICIEMBRE!T109)</f>
        <v>0</v>
      </c>
      <c r="U109" s="21">
        <f>SUM(ENERO:DICIEMBRE!U109)</f>
        <v>0</v>
      </c>
      <c r="V109" s="21">
        <f>SUM(ENERO:DICIEMBRE!V109)</f>
        <v>0</v>
      </c>
      <c r="W109" s="21">
        <f>SUM(ENERO:DICIEMBRE!W109)</f>
        <v>0</v>
      </c>
      <c r="X109" s="21">
        <f>SUM(ENERO:DICIEMBRE!X109)</f>
        <v>0</v>
      </c>
      <c r="Y109" s="21">
        <f>SUM(ENERO:DICIEMBRE!Y109)</f>
        <v>0</v>
      </c>
      <c r="Z109" s="21">
        <f>SUM(ENERO:DICIEMBRE!Z109)</f>
        <v>0</v>
      </c>
      <c r="AA109" s="21">
        <f>SUM(ENERO:DICIEMBRE!AA109)</f>
        <v>0</v>
      </c>
      <c r="AB109" s="21">
        <f>SUM(ENERO:DICIEMBRE!AB109)</f>
        <v>0</v>
      </c>
      <c r="AC109" s="21">
        <f>SUM(ENERO:DICIEMBRE!AC109)</f>
        <v>0</v>
      </c>
      <c r="AD109" s="21">
        <f>SUM(ENERO:DICIEMBRE!AD109)</f>
        <v>0</v>
      </c>
      <c r="AE109" s="21">
        <f>SUM(ENERO:DICIEMBRE!AE109)</f>
        <v>0</v>
      </c>
      <c r="AF109" s="21">
        <f>SUM(ENERO:DICIEMBRE!AF109)</f>
        <v>0</v>
      </c>
      <c r="AG109" s="21">
        <f>SUM(ENERO:DICIEMBRE!AG109)</f>
        <v>0</v>
      </c>
      <c r="AH109" s="21">
        <f>SUM(ENERO:DICIEMBRE!AH109)</f>
        <v>0</v>
      </c>
      <c r="AI109" s="21">
        <f>SUM(ENERO:DICIEMBRE!AI109)</f>
        <v>0</v>
      </c>
      <c r="AJ109" s="21">
        <f>SUM(ENERO:DICIEMBRE!AJ109)</f>
        <v>0</v>
      </c>
      <c r="AK109" s="21">
        <f>SUM(ENERO:DICIEMBRE!AK109)</f>
        <v>0</v>
      </c>
      <c r="AL109" s="21">
        <f>SUM(ENERO:DICIEMBRE!AL109)</f>
        <v>0</v>
      </c>
      <c r="AM109" s="21">
        <f>SUM(ENERO:DICIEMBRE!AM109)</f>
        <v>0</v>
      </c>
      <c r="AN109" s="21">
        <f>SUM(ENERO:DICIEMBRE!AN109)</f>
        <v>0</v>
      </c>
      <c r="AO109" s="21">
        <f>SUM(ENERO:DICIEMBRE!AO109)</f>
        <v>0</v>
      </c>
      <c r="AP109" s="21">
        <f>SUM(ENERO:DICIEMBRE!AP109)</f>
        <v>0</v>
      </c>
      <c r="AQ109" s="21">
        <f>SUM(ENERO:DICIEMBRE!AQ109)</f>
        <v>0</v>
      </c>
      <c r="AR109" s="21">
        <f>SUM(ENERO:DICIEMBRE!AR109)</f>
        <v>0</v>
      </c>
      <c r="AS109" s="21">
        <f>SUM(ENERO:DICIEMBRE!AS109)</f>
        <v>0</v>
      </c>
      <c r="AT109" s="21">
        <f>SUM(ENERO:DICIEMBRE!AT109)</f>
        <v>0</v>
      </c>
      <c r="AU109" s="21">
        <f>SUM(ENERO:DICIEMBRE!AU109)</f>
        <v>0</v>
      </c>
      <c r="AV109" s="21">
        <f>SUM(ENERO:DICIEMBRE!AV109)</f>
        <v>0</v>
      </c>
      <c r="AW109" s="21">
        <f>SUM(ENERO:DICIEMBRE!AW109)</f>
        <v>0</v>
      </c>
      <c r="AX109" t="str">
        <f t="shared" si="138"/>
        <v/>
      </c>
      <c r="CW109" s="25" t="str">
        <f t="shared" si="139"/>
        <v/>
      </c>
      <c r="CX109" s="25" t="str">
        <f t="shared" si="140"/>
        <v/>
      </c>
      <c r="CY109" s="25" t="str">
        <f t="shared" si="141"/>
        <v/>
      </c>
      <c r="CZ109" s="25" t="str">
        <f t="shared" si="142"/>
        <v/>
      </c>
      <c r="DA109" s="25" t="str">
        <f t="shared" si="143"/>
        <v/>
      </c>
      <c r="DB109" s="25" t="str">
        <f t="shared" si="144"/>
        <v/>
      </c>
      <c r="DC109" s="25" t="str">
        <f t="shared" si="145"/>
        <v/>
      </c>
      <c r="DD109" s="25" t="str">
        <f t="shared" si="146"/>
        <v/>
      </c>
      <c r="DE109"/>
      <c r="DG109" s="26">
        <f t="shared" si="156"/>
        <v>0</v>
      </c>
      <c r="DH109" s="26">
        <f t="shared" si="148"/>
        <v>0</v>
      </c>
      <c r="DI109" s="26">
        <f t="shared" si="149"/>
        <v>0</v>
      </c>
      <c r="DJ109" s="26">
        <f t="shared" si="150"/>
        <v>0</v>
      </c>
      <c r="DK109" s="26">
        <f t="shared" si="151"/>
        <v>0</v>
      </c>
      <c r="DL109" s="26">
        <f t="shared" si="152"/>
        <v>0</v>
      </c>
      <c r="DM109" s="26">
        <f t="shared" si="153"/>
        <v>0</v>
      </c>
      <c r="DN109" s="26">
        <f t="shared" si="154"/>
        <v>0</v>
      </c>
    </row>
    <row r="110" spans="1:118" x14ac:dyDescent="0.25">
      <c r="A110" s="748" t="s">
        <v>142</v>
      </c>
      <c r="B110" s="749"/>
      <c r="C110" s="750"/>
      <c r="D110" s="176">
        <f t="shared" si="136"/>
        <v>0</v>
      </c>
      <c r="E110" s="28">
        <f t="shared" si="137"/>
        <v>0</v>
      </c>
      <c r="F110" s="29">
        <f t="shared" si="137"/>
        <v>0</v>
      </c>
      <c r="G110" s="21">
        <f>SUM(ENERO:DICIEMBRE!G110)</f>
        <v>0</v>
      </c>
      <c r="H110" s="21">
        <f>SUM(ENERO:DICIEMBRE!H110)</f>
        <v>0</v>
      </c>
      <c r="I110" s="21">
        <f>SUM(ENERO:DICIEMBRE!I110)</f>
        <v>0</v>
      </c>
      <c r="J110" s="21">
        <f>SUM(ENERO:DICIEMBRE!J110)</f>
        <v>0</v>
      </c>
      <c r="K110" s="21">
        <f>SUM(ENERO:DICIEMBRE!K110)</f>
        <v>0</v>
      </c>
      <c r="L110" s="21">
        <f>SUM(ENERO:DICIEMBRE!L110)</f>
        <v>0</v>
      </c>
      <c r="M110" s="21">
        <f>SUM(ENERO:DICIEMBRE!M110)</f>
        <v>0</v>
      </c>
      <c r="N110" s="21">
        <f>SUM(ENERO:DICIEMBRE!N110)</f>
        <v>0</v>
      </c>
      <c r="O110" s="21">
        <f>SUM(ENERO:DICIEMBRE!O110)</f>
        <v>0</v>
      </c>
      <c r="P110" s="21">
        <f>SUM(ENERO:DICIEMBRE!P110)</f>
        <v>0</v>
      </c>
      <c r="Q110" s="21">
        <f>SUM(ENERO:DICIEMBRE!Q110)</f>
        <v>0</v>
      </c>
      <c r="R110" s="21">
        <f>SUM(ENERO:DICIEMBRE!R110)</f>
        <v>0</v>
      </c>
      <c r="S110" s="21">
        <f>SUM(ENERO:DICIEMBRE!S110)</f>
        <v>0</v>
      </c>
      <c r="T110" s="21">
        <f>SUM(ENERO:DICIEMBRE!T110)</f>
        <v>0</v>
      </c>
      <c r="U110" s="21">
        <f>SUM(ENERO:DICIEMBRE!U110)</f>
        <v>0</v>
      </c>
      <c r="V110" s="21">
        <f>SUM(ENERO:DICIEMBRE!V110)</f>
        <v>0</v>
      </c>
      <c r="W110" s="21">
        <f>SUM(ENERO:DICIEMBRE!W110)</f>
        <v>0</v>
      </c>
      <c r="X110" s="21">
        <f>SUM(ENERO:DICIEMBRE!X110)</f>
        <v>0</v>
      </c>
      <c r="Y110" s="21">
        <f>SUM(ENERO:DICIEMBRE!Y110)</f>
        <v>0</v>
      </c>
      <c r="Z110" s="21">
        <f>SUM(ENERO:DICIEMBRE!Z110)</f>
        <v>0</v>
      </c>
      <c r="AA110" s="21">
        <f>SUM(ENERO:DICIEMBRE!AA110)</f>
        <v>0</v>
      </c>
      <c r="AB110" s="21">
        <f>SUM(ENERO:DICIEMBRE!AB110)</f>
        <v>0</v>
      </c>
      <c r="AC110" s="21">
        <f>SUM(ENERO:DICIEMBRE!AC110)</f>
        <v>0</v>
      </c>
      <c r="AD110" s="21">
        <f>SUM(ENERO:DICIEMBRE!AD110)</f>
        <v>0</v>
      </c>
      <c r="AE110" s="21">
        <f>SUM(ENERO:DICIEMBRE!AE110)</f>
        <v>0</v>
      </c>
      <c r="AF110" s="21">
        <f>SUM(ENERO:DICIEMBRE!AF110)</f>
        <v>0</v>
      </c>
      <c r="AG110" s="21">
        <f>SUM(ENERO:DICIEMBRE!AG110)</f>
        <v>0</v>
      </c>
      <c r="AH110" s="21">
        <f>SUM(ENERO:DICIEMBRE!AH110)</f>
        <v>0</v>
      </c>
      <c r="AI110" s="21">
        <f>SUM(ENERO:DICIEMBRE!AI110)</f>
        <v>0</v>
      </c>
      <c r="AJ110" s="21">
        <f>SUM(ENERO:DICIEMBRE!AJ110)</f>
        <v>0</v>
      </c>
      <c r="AK110" s="21">
        <f>SUM(ENERO:DICIEMBRE!AK110)</f>
        <v>0</v>
      </c>
      <c r="AL110" s="21">
        <f>SUM(ENERO:DICIEMBRE!AL110)</f>
        <v>0</v>
      </c>
      <c r="AM110" s="21">
        <f>SUM(ENERO:DICIEMBRE!AM110)</f>
        <v>0</v>
      </c>
      <c r="AN110" s="21">
        <f>SUM(ENERO:DICIEMBRE!AN110)</f>
        <v>0</v>
      </c>
      <c r="AO110" s="21">
        <f>SUM(ENERO:DICIEMBRE!AO110)</f>
        <v>0</v>
      </c>
      <c r="AP110" s="21">
        <f>SUM(ENERO:DICIEMBRE!AP110)</f>
        <v>0</v>
      </c>
      <c r="AQ110" s="21">
        <f>SUM(ENERO:DICIEMBRE!AQ110)</f>
        <v>0</v>
      </c>
      <c r="AR110" s="21">
        <f>SUM(ENERO:DICIEMBRE!AR110)</f>
        <v>0</v>
      </c>
      <c r="AS110" s="21">
        <f>SUM(ENERO:DICIEMBRE!AS110)</f>
        <v>0</v>
      </c>
      <c r="AT110" s="21">
        <f>SUM(ENERO:DICIEMBRE!AT110)</f>
        <v>0</v>
      </c>
      <c r="AU110" s="21">
        <f>SUM(ENERO:DICIEMBRE!AU110)</f>
        <v>0</v>
      </c>
      <c r="AV110" s="21">
        <f>SUM(ENERO:DICIEMBRE!AV110)</f>
        <v>0</v>
      </c>
      <c r="AW110" s="21">
        <f>SUM(ENERO:DICIEMBRE!AW110)</f>
        <v>0</v>
      </c>
      <c r="AX110" t="str">
        <f t="shared" si="138"/>
        <v/>
      </c>
      <c r="CW110" s="25" t="str">
        <f t="shared" si="139"/>
        <v/>
      </c>
      <c r="CX110" s="25" t="str">
        <f t="shared" si="140"/>
        <v/>
      </c>
      <c r="CY110" s="25" t="str">
        <f t="shared" si="141"/>
        <v/>
      </c>
      <c r="CZ110" s="25" t="str">
        <f t="shared" si="142"/>
        <v/>
      </c>
      <c r="DA110" s="25" t="str">
        <f t="shared" si="143"/>
        <v/>
      </c>
      <c r="DB110" s="25" t="str">
        <f t="shared" si="144"/>
        <v/>
      </c>
      <c r="DC110" s="25" t="str">
        <f t="shared" si="145"/>
        <v/>
      </c>
      <c r="DD110" s="25" t="str">
        <f t="shared" si="146"/>
        <v/>
      </c>
      <c r="DE110"/>
      <c r="DG110" s="26">
        <f t="shared" si="156"/>
        <v>0</v>
      </c>
      <c r="DH110" s="26">
        <f t="shared" si="148"/>
        <v>0</v>
      </c>
      <c r="DI110" s="26">
        <f t="shared" si="149"/>
        <v>0</v>
      </c>
      <c r="DJ110" s="26">
        <f t="shared" si="150"/>
        <v>0</v>
      </c>
      <c r="DK110" s="26">
        <f t="shared" si="151"/>
        <v>0</v>
      </c>
      <c r="DL110" s="26">
        <f t="shared" si="152"/>
        <v>0</v>
      </c>
      <c r="DM110" s="26">
        <f t="shared" si="153"/>
        <v>0</v>
      </c>
      <c r="DN110" s="26">
        <f t="shared" si="154"/>
        <v>0</v>
      </c>
    </row>
    <row r="111" spans="1:118" x14ac:dyDescent="0.25">
      <c r="A111" s="748" t="s">
        <v>143</v>
      </c>
      <c r="B111" s="749"/>
      <c r="C111" s="750"/>
      <c r="D111" s="176">
        <f t="shared" si="136"/>
        <v>0</v>
      </c>
      <c r="E111" s="28">
        <f t="shared" si="137"/>
        <v>0</v>
      </c>
      <c r="F111" s="29">
        <f t="shared" si="137"/>
        <v>0</v>
      </c>
      <c r="G111" s="21">
        <f>SUM(ENERO:DICIEMBRE!G111)</f>
        <v>0</v>
      </c>
      <c r="H111" s="21">
        <f>SUM(ENERO:DICIEMBRE!H111)</f>
        <v>0</v>
      </c>
      <c r="I111" s="21">
        <f>SUM(ENERO:DICIEMBRE!I111)</f>
        <v>0</v>
      </c>
      <c r="J111" s="21">
        <f>SUM(ENERO:DICIEMBRE!J111)</f>
        <v>0</v>
      </c>
      <c r="K111" s="21">
        <f>SUM(ENERO:DICIEMBRE!K111)</f>
        <v>0</v>
      </c>
      <c r="L111" s="21">
        <f>SUM(ENERO:DICIEMBRE!L111)</f>
        <v>0</v>
      </c>
      <c r="M111" s="21">
        <f>SUM(ENERO:DICIEMBRE!M111)</f>
        <v>0</v>
      </c>
      <c r="N111" s="21">
        <f>SUM(ENERO:DICIEMBRE!N111)</f>
        <v>0</v>
      </c>
      <c r="O111" s="21">
        <f>SUM(ENERO:DICIEMBRE!O111)</f>
        <v>0</v>
      </c>
      <c r="P111" s="21">
        <f>SUM(ENERO:DICIEMBRE!P111)</f>
        <v>0</v>
      </c>
      <c r="Q111" s="21">
        <f>SUM(ENERO:DICIEMBRE!Q111)</f>
        <v>0</v>
      </c>
      <c r="R111" s="21">
        <f>SUM(ENERO:DICIEMBRE!R111)</f>
        <v>0</v>
      </c>
      <c r="S111" s="21">
        <f>SUM(ENERO:DICIEMBRE!S111)</f>
        <v>0</v>
      </c>
      <c r="T111" s="21">
        <f>SUM(ENERO:DICIEMBRE!T111)</f>
        <v>0</v>
      </c>
      <c r="U111" s="21">
        <f>SUM(ENERO:DICIEMBRE!U111)</f>
        <v>0</v>
      </c>
      <c r="V111" s="21">
        <f>SUM(ENERO:DICIEMBRE!V111)</f>
        <v>0</v>
      </c>
      <c r="W111" s="21">
        <f>SUM(ENERO:DICIEMBRE!W111)</f>
        <v>0</v>
      </c>
      <c r="X111" s="21">
        <f>SUM(ENERO:DICIEMBRE!X111)</f>
        <v>0</v>
      </c>
      <c r="Y111" s="21">
        <f>SUM(ENERO:DICIEMBRE!Y111)</f>
        <v>0</v>
      </c>
      <c r="Z111" s="21">
        <f>SUM(ENERO:DICIEMBRE!Z111)</f>
        <v>0</v>
      </c>
      <c r="AA111" s="21">
        <f>SUM(ENERO:DICIEMBRE!AA111)</f>
        <v>0</v>
      </c>
      <c r="AB111" s="21">
        <f>SUM(ENERO:DICIEMBRE!AB111)</f>
        <v>0</v>
      </c>
      <c r="AC111" s="21">
        <f>SUM(ENERO:DICIEMBRE!AC111)</f>
        <v>0</v>
      </c>
      <c r="AD111" s="21">
        <f>SUM(ENERO:DICIEMBRE!AD111)</f>
        <v>0</v>
      </c>
      <c r="AE111" s="21">
        <f>SUM(ENERO:DICIEMBRE!AE111)</f>
        <v>0</v>
      </c>
      <c r="AF111" s="21">
        <f>SUM(ENERO:DICIEMBRE!AF111)</f>
        <v>0</v>
      </c>
      <c r="AG111" s="21">
        <f>SUM(ENERO:DICIEMBRE!AG111)</f>
        <v>0</v>
      </c>
      <c r="AH111" s="21">
        <f>SUM(ENERO:DICIEMBRE!AH111)</f>
        <v>0</v>
      </c>
      <c r="AI111" s="21">
        <f>SUM(ENERO:DICIEMBRE!AI111)</f>
        <v>0</v>
      </c>
      <c r="AJ111" s="21">
        <f>SUM(ENERO:DICIEMBRE!AJ111)</f>
        <v>0</v>
      </c>
      <c r="AK111" s="21">
        <f>SUM(ENERO:DICIEMBRE!AK111)</f>
        <v>0</v>
      </c>
      <c r="AL111" s="21">
        <f>SUM(ENERO:DICIEMBRE!AL111)</f>
        <v>0</v>
      </c>
      <c r="AM111" s="21">
        <f>SUM(ENERO:DICIEMBRE!AM111)</f>
        <v>0</v>
      </c>
      <c r="AN111" s="21">
        <f>SUM(ENERO:DICIEMBRE!AN111)</f>
        <v>0</v>
      </c>
      <c r="AO111" s="21">
        <f>SUM(ENERO:DICIEMBRE!AO111)</f>
        <v>0</v>
      </c>
      <c r="AP111" s="21">
        <f>SUM(ENERO:DICIEMBRE!AP111)</f>
        <v>0</v>
      </c>
      <c r="AQ111" s="21">
        <f>SUM(ENERO:DICIEMBRE!AQ111)</f>
        <v>0</v>
      </c>
      <c r="AR111" s="21">
        <f>SUM(ENERO:DICIEMBRE!AR111)</f>
        <v>0</v>
      </c>
      <c r="AS111" s="21">
        <f>SUM(ENERO:DICIEMBRE!AS111)</f>
        <v>0</v>
      </c>
      <c r="AT111" s="21">
        <f>SUM(ENERO:DICIEMBRE!AT111)</f>
        <v>0</v>
      </c>
      <c r="AU111" s="21">
        <f>SUM(ENERO:DICIEMBRE!AU111)</f>
        <v>0</v>
      </c>
      <c r="AV111" s="21">
        <f>SUM(ENERO:DICIEMBRE!AV111)</f>
        <v>0</v>
      </c>
      <c r="AW111" s="21">
        <f>SUM(ENERO:DICIEMBRE!AW111)</f>
        <v>0</v>
      </c>
      <c r="AX111" t="str">
        <f t="shared" si="138"/>
        <v/>
      </c>
      <c r="CW111" s="25" t="str">
        <f t="shared" si="139"/>
        <v/>
      </c>
      <c r="CX111" s="25" t="str">
        <f t="shared" si="140"/>
        <v/>
      </c>
      <c r="CY111" s="25" t="str">
        <f t="shared" si="141"/>
        <v/>
      </c>
      <c r="CZ111" s="25" t="str">
        <f t="shared" si="142"/>
        <v/>
      </c>
      <c r="DA111" s="25" t="str">
        <f t="shared" si="143"/>
        <v/>
      </c>
      <c r="DB111" s="25" t="str">
        <f t="shared" si="144"/>
        <v/>
      </c>
      <c r="DC111" s="25" t="str">
        <f t="shared" si="145"/>
        <v/>
      </c>
      <c r="DD111" s="25" t="str">
        <f t="shared" si="146"/>
        <v/>
      </c>
      <c r="DE111"/>
      <c r="DG111" s="26">
        <f t="shared" si="156"/>
        <v>0</v>
      </c>
      <c r="DH111" s="26">
        <f t="shared" si="148"/>
        <v>0</v>
      </c>
      <c r="DI111" s="26">
        <f t="shared" si="149"/>
        <v>0</v>
      </c>
      <c r="DJ111" s="26">
        <f t="shared" si="150"/>
        <v>0</v>
      </c>
      <c r="DK111" s="26">
        <f t="shared" si="151"/>
        <v>0</v>
      </c>
      <c r="DL111" s="26">
        <f t="shared" si="152"/>
        <v>0</v>
      </c>
      <c r="DM111" s="26">
        <f t="shared" si="153"/>
        <v>0</v>
      </c>
      <c r="DN111" s="26">
        <f t="shared" si="154"/>
        <v>0</v>
      </c>
    </row>
    <row r="112" spans="1:118" x14ac:dyDescent="0.25">
      <c r="A112" s="748" t="s">
        <v>144</v>
      </c>
      <c r="B112" s="749"/>
      <c r="C112" s="750"/>
      <c r="D112" s="176">
        <f t="shared" si="136"/>
        <v>0</v>
      </c>
      <c r="E112" s="28">
        <f t="shared" si="137"/>
        <v>0</v>
      </c>
      <c r="F112" s="29">
        <f t="shared" si="137"/>
        <v>0</v>
      </c>
      <c r="G112" s="21">
        <f>SUM(ENERO:DICIEMBRE!G112)</f>
        <v>0</v>
      </c>
      <c r="H112" s="21">
        <f>SUM(ENERO:DICIEMBRE!H112)</f>
        <v>0</v>
      </c>
      <c r="I112" s="21">
        <f>SUM(ENERO:DICIEMBRE!I112)</f>
        <v>0</v>
      </c>
      <c r="J112" s="21">
        <f>SUM(ENERO:DICIEMBRE!J112)</f>
        <v>0</v>
      </c>
      <c r="K112" s="21">
        <f>SUM(ENERO:DICIEMBRE!K112)</f>
        <v>0</v>
      </c>
      <c r="L112" s="21">
        <f>SUM(ENERO:DICIEMBRE!L112)</f>
        <v>0</v>
      </c>
      <c r="M112" s="21">
        <f>SUM(ENERO:DICIEMBRE!M112)</f>
        <v>0</v>
      </c>
      <c r="N112" s="21">
        <f>SUM(ENERO:DICIEMBRE!N112)</f>
        <v>0</v>
      </c>
      <c r="O112" s="21">
        <f>SUM(ENERO:DICIEMBRE!O112)</f>
        <v>0</v>
      </c>
      <c r="P112" s="21">
        <f>SUM(ENERO:DICIEMBRE!P112)</f>
        <v>0</v>
      </c>
      <c r="Q112" s="21">
        <f>SUM(ENERO:DICIEMBRE!Q112)</f>
        <v>0</v>
      </c>
      <c r="R112" s="21">
        <f>SUM(ENERO:DICIEMBRE!R112)</f>
        <v>0</v>
      </c>
      <c r="S112" s="21">
        <f>SUM(ENERO:DICIEMBRE!S112)</f>
        <v>0</v>
      </c>
      <c r="T112" s="21">
        <f>SUM(ENERO:DICIEMBRE!T112)</f>
        <v>0</v>
      </c>
      <c r="U112" s="21">
        <f>SUM(ENERO:DICIEMBRE!U112)</f>
        <v>0</v>
      </c>
      <c r="V112" s="21">
        <f>SUM(ENERO:DICIEMBRE!V112)</f>
        <v>0</v>
      </c>
      <c r="W112" s="21">
        <f>SUM(ENERO:DICIEMBRE!W112)</f>
        <v>0</v>
      </c>
      <c r="X112" s="21">
        <f>SUM(ENERO:DICIEMBRE!X112)</f>
        <v>0</v>
      </c>
      <c r="Y112" s="21">
        <f>SUM(ENERO:DICIEMBRE!Y112)</f>
        <v>0</v>
      </c>
      <c r="Z112" s="21">
        <f>SUM(ENERO:DICIEMBRE!Z112)</f>
        <v>0</v>
      </c>
      <c r="AA112" s="21">
        <f>SUM(ENERO:DICIEMBRE!AA112)</f>
        <v>0</v>
      </c>
      <c r="AB112" s="21">
        <f>SUM(ENERO:DICIEMBRE!AB112)</f>
        <v>0</v>
      </c>
      <c r="AC112" s="21">
        <f>SUM(ENERO:DICIEMBRE!AC112)</f>
        <v>0</v>
      </c>
      <c r="AD112" s="21">
        <f>SUM(ENERO:DICIEMBRE!AD112)</f>
        <v>0</v>
      </c>
      <c r="AE112" s="21">
        <f>SUM(ENERO:DICIEMBRE!AE112)</f>
        <v>0</v>
      </c>
      <c r="AF112" s="21">
        <f>SUM(ENERO:DICIEMBRE!AF112)</f>
        <v>0</v>
      </c>
      <c r="AG112" s="21">
        <f>SUM(ENERO:DICIEMBRE!AG112)</f>
        <v>0</v>
      </c>
      <c r="AH112" s="21">
        <f>SUM(ENERO:DICIEMBRE!AH112)</f>
        <v>0</v>
      </c>
      <c r="AI112" s="21">
        <f>SUM(ENERO:DICIEMBRE!AI112)</f>
        <v>0</v>
      </c>
      <c r="AJ112" s="21">
        <f>SUM(ENERO:DICIEMBRE!AJ112)</f>
        <v>0</v>
      </c>
      <c r="AK112" s="21">
        <f>SUM(ENERO:DICIEMBRE!AK112)</f>
        <v>0</v>
      </c>
      <c r="AL112" s="21">
        <f>SUM(ENERO:DICIEMBRE!AL112)</f>
        <v>0</v>
      </c>
      <c r="AM112" s="21">
        <f>SUM(ENERO:DICIEMBRE!AM112)</f>
        <v>0</v>
      </c>
      <c r="AN112" s="21">
        <f>SUM(ENERO:DICIEMBRE!AN112)</f>
        <v>0</v>
      </c>
      <c r="AO112" s="21">
        <f>SUM(ENERO:DICIEMBRE!AO112)</f>
        <v>0</v>
      </c>
      <c r="AP112" s="21">
        <f>SUM(ENERO:DICIEMBRE!AP112)</f>
        <v>0</v>
      </c>
      <c r="AQ112" s="21">
        <f>SUM(ENERO:DICIEMBRE!AQ112)</f>
        <v>0</v>
      </c>
      <c r="AR112" s="21">
        <f>SUM(ENERO:DICIEMBRE!AR112)</f>
        <v>0</v>
      </c>
      <c r="AS112" s="21">
        <f>SUM(ENERO:DICIEMBRE!AS112)</f>
        <v>0</v>
      </c>
      <c r="AT112" s="21">
        <f>SUM(ENERO:DICIEMBRE!AT112)</f>
        <v>0</v>
      </c>
      <c r="AU112" s="21">
        <f>SUM(ENERO:DICIEMBRE!AU112)</f>
        <v>0</v>
      </c>
      <c r="AV112" s="21">
        <f>SUM(ENERO:DICIEMBRE!AV112)</f>
        <v>0</v>
      </c>
      <c r="AW112" s="21">
        <f>SUM(ENERO:DICIEMBRE!AW112)</f>
        <v>0</v>
      </c>
      <c r="AX112" t="str">
        <f t="shared" si="138"/>
        <v/>
      </c>
      <c r="CW112" s="25" t="str">
        <f t="shared" si="139"/>
        <v/>
      </c>
      <c r="CX112" s="25" t="str">
        <f t="shared" si="140"/>
        <v/>
      </c>
      <c r="CY112" s="25" t="str">
        <f t="shared" si="141"/>
        <v/>
      </c>
      <c r="CZ112" s="25" t="str">
        <f t="shared" si="142"/>
        <v/>
      </c>
      <c r="DA112" s="25" t="str">
        <f t="shared" si="143"/>
        <v/>
      </c>
      <c r="DB112" s="25" t="str">
        <f t="shared" si="144"/>
        <v/>
      </c>
      <c r="DC112" s="25" t="str">
        <f t="shared" si="145"/>
        <v/>
      </c>
      <c r="DD112" s="25" t="str">
        <f t="shared" si="146"/>
        <v/>
      </c>
      <c r="DE112"/>
      <c r="DG112" s="26">
        <f t="shared" si="156"/>
        <v>0</v>
      </c>
      <c r="DH112" s="26">
        <f t="shared" si="148"/>
        <v>0</v>
      </c>
      <c r="DI112" s="26">
        <f t="shared" si="149"/>
        <v>0</v>
      </c>
      <c r="DJ112" s="26">
        <f t="shared" si="150"/>
        <v>0</v>
      </c>
      <c r="DK112" s="26">
        <f t="shared" si="151"/>
        <v>0</v>
      </c>
      <c r="DL112" s="26">
        <f t="shared" si="152"/>
        <v>0</v>
      </c>
      <c r="DM112" s="26">
        <f t="shared" si="153"/>
        <v>0</v>
      </c>
      <c r="DN112" s="26">
        <f t="shared" si="154"/>
        <v>0</v>
      </c>
    </row>
    <row r="113" spans="1:118" x14ac:dyDescent="0.25">
      <c r="A113" s="748" t="s">
        <v>145</v>
      </c>
      <c r="B113" s="749"/>
      <c r="C113" s="750"/>
      <c r="D113" s="176">
        <f t="shared" si="136"/>
        <v>0</v>
      </c>
      <c r="E113" s="28">
        <f t="shared" si="137"/>
        <v>0</v>
      </c>
      <c r="F113" s="29">
        <f t="shared" si="137"/>
        <v>0</v>
      </c>
      <c r="G113" s="21">
        <f>SUM(ENERO:DICIEMBRE!G113)</f>
        <v>0</v>
      </c>
      <c r="H113" s="21">
        <f>SUM(ENERO:DICIEMBRE!H113)</f>
        <v>0</v>
      </c>
      <c r="I113" s="21">
        <f>SUM(ENERO:DICIEMBRE!I113)</f>
        <v>0</v>
      </c>
      <c r="J113" s="21">
        <f>SUM(ENERO:DICIEMBRE!J113)</f>
        <v>0</v>
      </c>
      <c r="K113" s="21">
        <f>SUM(ENERO:DICIEMBRE!K113)</f>
        <v>0</v>
      </c>
      <c r="L113" s="21">
        <f>SUM(ENERO:DICIEMBRE!L113)</f>
        <v>0</v>
      </c>
      <c r="M113" s="21">
        <f>SUM(ENERO:DICIEMBRE!M113)</f>
        <v>0</v>
      </c>
      <c r="N113" s="21">
        <f>SUM(ENERO:DICIEMBRE!N113)</f>
        <v>0</v>
      </c>
      <c r="O113" s="21">
        <f>SUM(ENERO:DICIEMBRE!O113)</f>
        <v>0</v>
      </c>
      <c r="P113" s="21">
        <f>SUM(ENERO:DICIEMBRE!P113)</f>
        <v>0</v>
      </c>
      <c r="Q113" s="21">
        <f>SUM(ENERO:DICIEMBRE!Q113)</f>
        <v>0</v>
      </c>
      <c r="R113" s="21">
        <f>SUM(ENERO:DICIEMBRE!R113)</f>
        <v>0</v>
      </c>
      <c r="S113" s="21">
        <f>SUM(ENERO:DICIEMBRE!S113)</f>
        <v>0</v>
      </c>
      <c r="T113" s="21">
        <f>SUM(ENERO:DICIEMBRE!T113)</f>
        <v>0</v>
      </c>
      <c r="U113" s="21">
        <f>SUM(ENERO:DICIEMBRE!U113)</f>
        <v>0</v>
      </c>
      <c r="V113" s="21">
        <f>SUM(ENERO:DICIEMBRE!V113)</f>
        <v>0</v>
      </c>
      <c r="W113" s="21">
        <f>SUM(ENERO:DICIEMBRE!W113)</f>
        <v>0</v>
      </c>
      <c r="X113" s="21">
        <f>SUM(ENERO:DICIEMBRE!X113)</f>
        <v>0</v>
      </c>
      <c r="Y113" s="21">
        <f>SUM(ENERO:DICIEMBRE!Y113)</f>
        <v>0</v>
      </c>
      <c r="Z113" s="21">
        <f>SUM(ENERO:DICIEMBRE!Z113)</f>
        <v>0</v>
      </c>
      <c r="AA113" s="21">
        <f>SUM(ENERO:DICIEMBRE!AA113)</f>
        <v>0</v>
      </c>
      <c r="AB113" s="21">
        <f>SUM(ENERO:DICIEMBRE!AB113)</f>
        <v>0</v>
      </c>
      <c r="AC113" s="21">
        <f>SUM(ENERO:DICIEMBRE!AC113)</f>
        <v>0</v>
      </c>
      <c r="AD113" s="21">
        <f>SUM(ENERO:DICIEMBRE!AD113)</f>
        <v>0</v>
      </c>
      <c r="AE113" s="21">
        <f>SUM(ENERO:DICIEMBRE!AE113)</f>
        <v>0</v>
      </c>
      <c r="AF113" s="21">
        <f>SUM(ENERO:DICIEMBRE!AF113)</f>
        <v>0</v>
      </c>
      <c r="AG113" s="21">
        <f>SUM(ENERO:DICIEMBRE!AG113)</f>
        <v>0</v>
      </c>
      <c r="AH113" s="21">
        <f>SUM(ENERO:DICIEMBRE!AH113)</f>
        <v>0</v>
      </c>
      <c r="AI113" s="21">
        <f>SUM(ENERO:DICIEMBRE!AI113)</f>
        <v>0</v>
      </c>
      <c r="AJ113" s="21">
        <f>SUM(ENERO:DICIEMBRE!AJ113)</f>
        <v>0</v>
      </c>
      <c r="AK113" s="21">
        <f>SUM(ENERO:DICIEMBRE!AK113)</f>
        <v>0</v>
      </c>
      <c r="AL113" s="21">
        <f>SUM(ENERO:DICIEMBRE!AL113)</f>
        <v>0</v>
      </c>
      <c r="AM113" s="21">
        <f>SUM(ENERO:DICIEMBRE!AM113)</f>
        <v>0</v>
      </c>
      <c r="AN113" s="21">
        <f>SUM(ENERO:DICIEMBRE!AN113)</f>
        <v>0</v>
      </c>
      <c r="AO113" s="21">
        <f>SUM(ENERO:DICIEMBRE!AO113)</f>
        <v>0</v>
      </c>
      <c r="AP113" s="21">
        <f>SUM(ENERO:DICIEMBRE!AP113)</f>
        <v>0</v>
      </c>
      <c r="AQ113" s="21">
        <f>SUM(ENERO:DICIEMBRE!AQ113)</f>
        <v>0</v>
      </c>
      <c r="AR113" s="21">
        <f>SUM(ENERO:DICIEMBRE!AR113)</f>
        <v>0</v>
      </c>
      <c r="AS113" s="21">
        <f>SUM(ENERO:DICIEMBRE!AS113)</f>
        <v>0</v>
      </c>
      <c r="AT113" s="21">
        <f>SUM(ENERO:DICIEMBRE!AT113)</f>
        <v>0</v>
      </c>
      <c r="AU113" s="21">
        <f>SUM(ENERO:DICIEMBRE!AU113)</f>
        <v>0</v>
      </c>
      <c r="AV113" s="21">
        <f>SUM(ENERO:DICIEMBRE!AV113)</f>
        <v>0</v>
      </c>
      <c r="AW113" s="21">
        <f>SUM(ENERO:DICIEMBRE!AW113)</f>
        <v>0</v>
      </c>
      <c r="AX113" t="str">
        <f t="shared" si="138"/>
        <v/>
      </c>
      <c r="CW113" s="25" t="str">
        <f t="shared" si="139"/>
        <v/>
      </c>
      <c r="CX113" s="25" t="str">
        <f t="shared" si="140"/>
        <v/>
      </c>
      <c r="CY113" s="25" t="str">
        <f t="shared" si="141"/>
        <v/>
      </c>
      <c r="CZ113" s="25" t="str">
        <f t="shared" si="142"/>
        <v/>
      </c>
      <c r="DA113" s="25" t="str">
        <f t="shared" si="143"/>
        <v/>
      </c>
      <c r="DB113" s="25" t="str">
        <f t="shared" si="144"/>
        <v/>
      </c>
      <c r="DC113" s="25" t="str">
        <f t="shared" si="145"/>
        <v/>
      </c>
      <c r="DD113" s="25" t="str">
        <f t="shared" si="146"/>
        <v/>
      </c>
      <c r="DE113"/>
      <c r="DG113" s="26">
        <f t="shared" si="156"/>
        <v>0</v>
      </c>
      <c r="DH113" s="26">
        <f t="shared" si="148"/>
        <v>0</v>
      </c>
      <c r="DI113" s="26">
        <f t="shared" si="149"/>
        <v>0</v>
      </c>
      <c r="DJ113" s="26">
        <f t="shared" si="150"/>
        <v>0</v>
      </c>
      <c r="DK113" s="26">
        <f t="shared" si="151"/>
        <v>0</v>
      </c>
      <c r="DL113" s="26">
        <f t="shared" si="152"/>
        <v>0</v>
      </c>
      <c r="DM113" s="26">
        <f t="shared" si="153"/>
        <v>0</v>
      </c>
      <c r="DN113" s="26">
        <f t="shared" si="154"/>
        <v>0</v>
      </c>
    </row>
    <row r="114" spans="1:118" x14ac:dyDescent="0.25">
      <c r="A114" s="754" t="s">
        <v>146</v>
      </c>
      <c r="B114" s="754"/>
      <c r="C114" s="754"/>
      <c r="D114" s="176">
        <f t="shared" si="136"/>
        <v>0</v>
      </c>
      <c r="E114" s="28">
        <f>SUM(S114+U114+W114+Y114+AA114+AC114+AE114+AG114+AI114+AK114+AM114)</f>
        <v>0</v>
      </c>
      <c r="F114" s="29">
        <f>SUM(T114+V114+X114+Z114+AB114+AD114+AF114+AH114+AJ114+AL114+AN114)</f>
        <v>0</v>
      </c>
      <c r="G114" s="21">
        <f>SUM(ENERO:DICIEMBRE!G114)</f>
        <v>0</v>
      </c>
      <c r="H114" s="21">
        <f>SUM(ENERO:DICIEMBRE!H114)</f>
        <v>0</v>
      </c>
      <c r="I114" s="21">
        <f>SUM(ENERO:DICIEMBRE!I114)</f>
        <v>0</v>
      </c>
      <c r="J114" s="21">
        <f>SUM(ENERO:DICIEMBRE!J114)</f>
        <v>0</v>
      </c>
      <c r="K114" s="21">
        <f>SUM(ENERO:DICIEMBRE!K114)</f>
        <v>0</v>
      </c>
      <c r="L114" s="21">
        <f>SUM(ENERO:DICIEMBRE!L114)</f>
        <v>0</v>
      </c>
      <c r="M114" s="21">
        <f>SUM(ENERO:DICIEMBRE!M114)</f>
        <v>0</v>
      </c>
      <c r="N114" s="21">
        <f>SUM(ENERO:DICIEMBRE!N114)</f>
        <v>0</v>
      </c>
      <c r="O114" s="21">
        <f>SUM(ENERO:DICIEMBRE!O114)</f>
        <v>0</v>
      </c>
      <c r="P114" s="21">
        <f>SUM(ENERO:DICIEMBRE!P114)</f>
        <v>0</v>
      </c>
      <c r="Q114" s="21">
        <f>SUM(ENERO:DICIEMBRE!Q114)</f>
        <v>0</v>
      </c>
      <c r="R114" s="21">
        <f>SUM(ENERO:DICIEMBRE!R114)</f>
        <v>0</v>
      </c>
      <c r="S114" s="21">
        <f>SUM(ENERO:DICIEMBRE!S114)</f>
        <v>0</v>
      </c>
      <c r="T114" s="21">
        <f>SUM(ENERO:DICIEMBRE!T114)</f>
        <v>0</v>
      </c>
      <c r="U114" s="21">
        <f>SUM(ENERO:DICIEMBRE!U114)</f>
        <v>0</v>
      </c>
      <c r="V114" s="21">
        <f>SUM(ENERO:DICIEMBRE!V114)</f>
        <v>0</v>
      </c>
      <c r="W114" s="21">
        <f>SUM(ENERO:DICIEMBRE!W114)</f>
        <v>0</v>
      </c>
      <c r="X114" s="21">
        <f>SUM(ENERO:DICIEMBRE!X114)</f>
        <v>0</v>
      </c>
      <c r="Y114" s="21">
        <f>SUM(ENERO:DICIEMBRE!Y114)</f>
        <v>0</v>
      </c>
      <c r="Z114" s="21">
        <f>SUM(ENERO:DICIEMBRE!Z114)</f>
        <v>0</v>
      </c>
      <c r="AA114" s="21">
        <f>SUM(ENERO:DICIEMBRE!AA114)</f>
        <v>0</v>
      </c>
      <c r="AB114" s="21">
        <f>SUM(ENERO:DICIEMBRE!AB114)</f>
        <v>0</v>
      </c>
      <c r="AC114" s="21">
        <f>SUM(ENERO:DICIEMBRE!AC114)</f>
        <v>0</v>
      </c>
      <c r="AD114" s="21">
        <f>SUM(ENERO:DICIEMBRE!AD114)</f>
        <v>0</v>
      </c>
      <c r="AE114" s="21">
        <f>SUM(ENERO:DICIEMBRE!AE114)</f>
        <v>0</v>
      </c>
      <c r="AF114" s="21">
        <f>SUM(ENERO:DICIEMBRE!AF114)</f>
        <v>0</v>
      </c>
      <c r="AG114" s="21">
        <f>SUM(ENERO:DICIEMBRE!AG114)</f>
        <v>0</v>
      </c>
      <c r="AH114" s="21">
        <f>SUM(ENERO:DICIEMBRE!AH114)</f>
        <v>0</v>
      </c>
      <c r="AI114" s="21">
        <f>SUM(ENERO:DICIEMBRE!AI114)</f>
        <v>0</v>
      </c>
      <c r="AJ114" s="21">
        <f>SUM(ENERO:DICIEMBRE!AJ114)</f>
        <v>0</v>
      </c>
      <c r="AK114" s="21">
        <f>SUM(ENERO:DICIEMBRE!AK114)</f>
        <v>0</v>
      </c>
      <c r="AL114" s="21">
        <f>SUM(ENERO:DICIEMBRE!AL114)</f>
        <v>0</v>
      </c>
      <c r="AM114" s="21">
        <f>SUM(ENERO:DICIEMBRE!AM114)</f>
        <v>0</v>
      </c>
      <c r="AN114" s="21">
        <f>SUM(ENERO:DICIEMBRE!AN114)</f>
        <v>0</v>
      </c>
      <c r="AO114" s="21">
        <f>SUM(ENERO:DICIEMBRE!AO114)</f>
        <v>0</v>
      </c>
      <c r="AP114" s="21">
        <f>SUM(ENERO:DICIEMBRE!AP114)</f>
        <v>0</v>
      </c>
      <c r="AQ114" s="21">
        <f>SUM(ENERO:DICIEMBRE!AQ114)</f>
        <v>0</v>
      </c>
      <c r="AR114" s="21">
        <f>SUM(ENERO:DICIEMBRE!AR114)</f>
        <v>0</v>
      </c>
      <c r="AS114" s="21">
        <f>SUM(ENERO:DICIEMBRE!AS114)</f>
        <v>0</v>
      </c>
      <c r="AT114" s="21">
        <f>SUM(ENERO:DICIEMBRE!AT114)</f>
        <v>0</v>
      </c>
      <c r="AU114" s="21">
        <f>SUM(ENERO:DICIEMBRE!AU114)</f>
        <v>0</v>
      </c>
      <c r="AV114" s="21">
        <f>SUM(ENERO:DICIEMBRE!AV114)</f>
        <v>0</v>
      </c>
      <c r="AW114" s="21">
        <f>SUM(ENERO:DICIEMBRE!AW114)</f>
        <v>0</v>
      </c>
      <c r="AX114" t="str">
        <f t="shared" si="138"/>
        <v/>
      </c>
      <c r="CW114" s="25" t="str">
        <f t="shared" si="139"/>
        <v/>
      </c>
      <c r="CX114" s="25" t="str">
        <f t="shared" si="140"/>
        <v/>
      </c>
      <c r="CY114" s="25" t="str">
        <f t="shared" si="141"/>
        <v/>
      </c>
      <c r="CZ114" s="25" t="str">
        <f t="shared" si="142"/>
        <v/>
      </c>
      <c r="DA114" s="25" t="str">
        <f t="shared" si="143"/>
        <v/>
      </c>
      <c r="DB114" s="25" t="str">
        <f t="shared" si="144"/>
        <v/>
      </c>
      <c r="DC114" s="25" t="str">
        <f t="shared" si="145"/>
        <v/>
      </c>
      <c r="DD114" s="25" t="str">
        <f t="shared" si="146"/>
        <v/>
      </c>
      <c r="DE114"/>
      <c r="DG114" s="26">
        <f t="shared" si="156"/>
        <v>0</v>
      </c>
      <c r="DH114" s="26">
        <f t="shared" si="148"/>
        <v>0</v>
      </c>
      <c r="DI114" s="26">
        <f t="shared" si="149"/>
        <v>0</v>
      </c>
      <c r="DJ114" s="26">
        <f t="shared" si="150"/>
        <v>0</v>
      </c>
      <c r="DK114" s="26">
        <f t="shared" si="151"/>
        <v>0</v>
      </c>
      <c r="DL114" s="26">
        <f t="shared" si="152"/>
        <v>0</v>
      </c>
      <c r="DM114" s="26">
        <f t="shared" si="153"/>
        <v>0</v>
      </c>
      <c r="DN114" s="26">
        <f t="shared" si="154"/>
        <v>0</v>
      </c>
    </row>
    <row r="115" spans="1:118" x14ac:dyDescent="0.25">
      <c r="A115" s="754" t="s">
        <v>147</v>
      </c>
      <c r="B115" s="754"/>
      <c r="C115" s="754"/>
      <c r="D115" s="176">
        <f t="shared" si="136"/>
        <v>199</v>
      </c>
      <c r="E115" s="28">
        <f>SUM(S115+U115+W115+Y115+AA115+AC115+AE115+AG115+AI115+AK115+AM115)</f>
        <v>58</v>
      </c>
      <c r="F115" s="29">
        <f>SUM(T115+V115+X115+Z115+AB115+AD115+AF115+AH115+AJ115+AL115+AN115)</f>
        <v>141</v>
      </c>
      <c r="G115" s="21">
        <f>SUM(ENERO:DICIEMBRE!G115)</f>
        <v>0</v>
      </c>
      <c r="H115" s="21">
        <f>SUM(ENERO:DICIEMBRE!H115)</f>
        <v>0</v>
      </c>
      <c r="I115" s="21">
        <f>SUM(ENERO:DICIEMBRE!I115)</f>
        <v>0</v>
      </c>
      <c r="J115" s="21">
        <f>SUM(ENERO:DICIEMBRE!J115)</f>
        <v>0</v>
      </c>
      <c r="K115" s="21">
        <f>SUM(ENERO:DICIEMBRE!K115)</f>
        <v>0</v>
      </c>
      <c r="L115" s="21">
        <f>SUM(ENERO:DICIEMBRE!L115)</f>
        <v>0</v>
      </c>
      <c r="M115" s="21">
        <f>SUM(ENERO:DICIEMBRE!M115)</f>
        <v>0</v>
      </c>
      <c r="N115" s="21">
        <f>SUM(ENERO:DICIEMBRE!N115)</f>
        <v>0</v>
      </c>
      <c r="O115" s="21">
        <f>SUM(ENERO:DICIEMBRE!O115)</f>
        <v>0</v>
      </c>
      <c r="P115" s="21">
        <f>SUM(ENERO:DICIEMBRE!P115)</f>
        <v>0</v>
      </c>
      <c r="Q115" s="21">
        <f>SUM(ENERO:DICIEMBRE!Q115)</f>
        <v>0</v>
      </c>
      <c r="R115" s="21">
        <f>SUM(ENERO:DICIEMBRE!R115)</f>
        <v>0</v>
      </c>
      <c r="S115" s="21">
        <f>SUM(ENERO:DICIEMBRE!S115)</f>
        <v>0</v>
      </c>
      <c r="T115" s="21">
        <f>SUM(ENERO:DICIEMBRE!T115)</f>
        <v>0</v>
      </c>
      <c r="U115" s="21">
        <f>SUM(ENERO:DICIEMBRE!U115)</f>
        <v>0</v>
      </c>
      <c r="V115" s="21">
        <f>SUM(ENERO:DICIEMBRE!V115)</f>
        <v>0</v>
      </c>
      <c r="W115" s="21">
        <f>SUM(ENERO:DICIEMBRE!W115)</f>
        <v>5</v>
      </c>
      <c r="X115" s="21">
        <f>SUM(ENERO:DICIEMBRE!X115)</f>
        <v>1</v>
      </c>
      <c r="Y115" s="21">
        <f>SUM(ENERO:DICIEMBRE!Y115)</f>
        <v>5</v>
      </c>
      <c r="Z115" s="21">
        <f>SUM(ENERO:DICIEMBRE!Z115)</f>
        <v>6</v>
      </c>
      <c r="AA115" s="21">
        <f>SUM(ENERO:DICIEMBRE!AA115)</f>
        <v>3</v>
      </c>
      <c r="AB115" s="21">
        <f>SUM(ENERO:DICIEMBRE!AB115)</f>
        <v>10</v>
      </c>
      <c r="AC115" s="21">
        <f>SUM(ENERO:DICIEMBRE!AC115)</f>
        <v>13</v>
      </c>
      <c r="AD115" s="21">
        <f>SUM(ENERO:DICIEMBRE!AD115)</f>
        <v>14</v>
      </c>
      <c r="AE115" s="21">
        <f>SUM(ENERO:DICIEMBRE!AE115)</f>
        <v>12</v>
      </c>
      <c r="AF115" s="21">
        <f>SUM(ENERO:DICIEMBRE!AF115)</f>
        <v>43</v>
      </c>
      <c r="AG115" s="21">
        <f>SUM(ENERO:DICIEMBRE!AG115)</f>
        <v>14</v>
      </c>
      <c r="AH115" s="21">
        <f>SUM(ENERO:DICIEMBRE!AH115)</f>
        <v>30</v>
      </c>
      <c r="AI115" s="21">
        <f>SUM(ENERO:DICIEMBRE!AI115)</f>
        <v>0</v>
      </c>
      <c r="AJ115" s="21">
        <f>SUM(ENERO:DICIEMBRE!AJ115)</f>
        <v>16</v>
      </c>
      <c r="AK115" s="21">
        <f>SUM(ENERO:DICIEMBRE!AK115)</f>
        <v>6</v>
      </c>
      <c r="AL115" s="21">
        <f>SUM(ENERO:DICIEMBRE!AL115)</f>
        <v>19</v>
      </c>
      <c r="AM115" s="21">
        <f>SUM(ENERO:DICIEMBRE!AM115)</f>
        <v>0</v>
      </c>
      <c r="AN115" s="21">
        <f>SUM(ENERO:DICIEMBRE!AN115)</f>
        <v>2</v>
      </c>
      <c r="AO115" s="21">
        <f>SUM(ENERO:DICIEMBRE!AO115)</f>
        <v>0</v>
      </c>
      <c r="AP115" s="21">
        <f>SUM(ENERO:DICIEMBRE!AP115)</f>
        <v>0</v>
      </c>
      <c r="AQ115" s="21">
        <f>SUM(ENERO:DICIEMBRE!AQ115)</f>
        <v>199</v>
      </c>
      <c r="AR115" s="21">
        <f>SUM(ENERO:DICIEMBRE!AR115)</f>
        <v>0</v>
      </c>
      <c r="AS115" s="21">
        <f>SUM(ENERO:DICIEMBRE!AS115)</f>
        <v>0</v>
      </c>
      <c r="AT115" s="21">
        <f>SUM(ENERO:DICIEMBRE!AT115)</f>
        <v>0</v>
      </c>
      <c r="AU115" s="21">
        <f>SUM(ENERO:DICIEMBRE!AU115)</f>
        <v>0</v>
      </c>
      <c r="AV115" s="21">
        <f>SUM(ENERO:DICIEMBRE!AV115)</f>
        <v>0</v>
      </c>
      <c r="AW115" s="21">
        <f>SUM(ENERO:DICIEMBRE!AW115)</f>
        <v>0</v>
      </c>
      <c r="AX115" t="str">
        <f t="shared" si="138"/>
        <v/>
      </c>
      <c r="CW115" s="25" t="str">
        <f t="shared" si="139"/>
        <v/>
      </c>
      <c r="CX115" s="25" t="str">
        <f t="shared" si="140"/>
        <v/>
      </c>
      <c r="CY115" s="25" t="str">
        <f t="shared" si="141"/>
        <v/>
      </c>
      <c r="CZ115" s="25" t="str">
        <f t="shared" si="142"/>
        <v/>
      </c>
      <c r="DA115" s="25" t="str">
        <f t="shared" si="143"/>
        <v/>
      </c>
      <c r="DB115" s="25" t="str">
        <f t="shared" si="144"/>
        <v/>
      </c>
      <c r="DC115" s="25" t="str">
        <f t="shared" si="145"/>
        <v/>
      </c>
      <c r="DD115" s="25" t="str">
        <f t="shared" si="146"/>
        <v/>
      </c>
      <c r="DE115"/>
      <c r="DG115" s="26">
        <f t="shared" si="156"/>
        <v>0</v>
      </c>
      <c r="DH115" s="26">
        <f t="shared" si="148"/>
        <v>0</v>
      </c>
      <c r="DI115" s="26">
        <f t="shared" si="149"/>
        <v>0</v>
      </c>
      <c r="DJ115" s="26">
        <f t="shared" si="150"/>
        <v>0</v>
      </c>
      <c r="DK115" s="26">
        <f t="shared" si="151"/>
        <v>0</v>
      </c>
      <c r="DL115" s="26">
        <f t="shared" si="152"/>
        <v>0</v>
      </c>
      <c r="DM115" s="26">
        <f t="shared" si="153"/>
        <v>0</v>
      </c>
      <c r="DN115" s="26">
        <f t="shared" si="154"/>
        <v>0</v>
      </c>
    </row>
    <row r="116" spans="1:118" x14ac:dyDescent="0.25">
      <c r="A116" s="748" t="s">
        <v>148</v>
      </c>
      <c r="B116" s="749"/>
      <c r="C116" s="750"/>
      <c r="D116" s="176">
        <f t="shared" si="136"/>
        <v>160</v>
      </c>
      <c r="E116" s="28">
        <f>SUM(U116+W116+Y116+AA116+AC116+AE116+AG116+AI116+AK116+AM116)</f>
        <v>63</v>
      </c>
      <c r="F116" s="29">
        <f>SUM(V116+X116+Z116+AB116+AD116+AF116+AH116+AJ116+AL116+AN116)</f>
        <v>97</v>
      </c>
      <c r="G116" s="21">
        <f>SUM(ENERO:DICIEMBRE!G116)</f>
        <v>0</v>
      </c>
      <c r="H116" s="21">
        <f>SUM(ENERO:DICIEMBRE!H116)</f>
        <v>0</v>
      </c>
      <c r="I116" s="21">
        <f>SUM(ENERO:DICIEMBRE!I116)</f>
        <v>0</v>
      </c>
      <c r="J116" s="21">
        <f>SUM(ENERO:DICIEMBRE!J116)</f>
        <v>0</v>
      </c>
      <c r="K116" s="21">
        <f>SUM(ENERO:DICIEMBRE!K116)</f>
        <v>0</v>
      </c>
      <c r="L116" s="21">
        <f>SUM(ENERO:DICIEMBRE!L116)</f>
        <v>0</v>
      </c>
      <c r="M116" s="21">
        <f>SUM(ENERO:DICIEMBRE!M116)</f>
        <v>0</v>
      </c>
      <c r="N116" s="21">
        <f>SUM(ENERO:DICIEMBRE!N116)</f>
        <v>0</v>
      </c>
      <c r="O116" s="21">
        <f>SUM(ENERO:DICIEMBRE!O116)</f>
        <v>0</v>
      </c>
      <c r="P116" s="21">
        <f>SUM(ENERO:DICIEMBRE!P116)</f>
        <v>0</v>
      </c>
      <c r="Q116" s="21">
        <f>SUM(ENERO:DICIEMBRE!Q116)</f>
        <v>0</v>
      </c>
      <c r="R116" s="21">
        <f>SUM(ENERO:DICIEMBRE!R116)</f>
        <v>0</v>
      </c>
      <c r="S116" s="21">
        <f>SUM(ENERO:DICIEMBRE!S116)</f>
        <v>0</v>
      </c>
      <c r="T116" s="21">
        <f>SUM(ENERO:DICIEMBRE!T116)</f>
        <v>0</v>
      </c>
      <c r="U116" s="21">
        <f>SUM(ENERO:DICIEMBRE!U116)</f>
        <v>0</v>
      </c>
      <c r="V116" s="21">
        <f>SUM(ENERO:DICIEMBRE!V116)</f>
        <v>0</v>
      </c>
      <c r="W116" s="21">
        <f>SUM(ENERO:DICIEMBRE!W116)</f>
        <v>3</v>
      </c>
      <c r="X116" s="21">
        <f>SUM(ENERO:DICIEMBRE!X116)</f>
        <v>7</v>
      </c>
      <c r="Y116" s="21">
        <f>SUM(ENERO:DICIEMBRE!Y116)</f>
        <v>21</v>
      </c>
      <c r="Z116" s="21">
        <f>SUM(ENERO:DICIEMBRE!Z116)</f>
        <v>13</v>
      </c>
      <c r="AA116" s="21">
        <f>SUM(ENERO:DICIEMBRE!AA116)</f>
        <v>4</v>
      </c>
      <c r="AB116" s="21">
        <f>SUM(ENERO:DICIEMBRE!AB116)</f>
        <v>7</v>
      </c>
      <c r="AC116" s="21">
        <f>SUM(ENERO:DICIEMBRE!AC116)</f>
        <v>1</v>
      </c>
      <c r="AD116" s="21">
        <f>SUM(ENERO:DICIEMBRE!AD116)</f>
        <v>11</v>
      </c>
      <c r="AE116" s="21">
        <f>SUM(ENERO:DICIEMBRE!AE116)</f>
        <v>9</v>
      </c>
      <c r="AF116" s="21">
        <f>SUM(ENERO:DICIEMBRE!AF116)</f>
        <v>18</v>
      </c>
      <c r="AG116" s="21">
        <f>SUM(ENERO:DICIEMBRE!AG116)</f>
        <v>18</v>
      </c>
      <c r="AH116" s="21">
        <f>SUM(ENERO:DICIEMBRE!AH116)</f>
        <v>23</v>
      </c>
      <c r="AI116" s="21">
        <f>SUM(ENERO:DICIEMBRE!AI116)</f>
        <v>2</v>
      </c>
      <c r="AJ116" s="21">
        <f>SUM(ENERO:DICIEMBRE!AJ116)</f>
        <v>11</v>
      </c>
      <c r="AK116" s="21">
        <f>SUM(ENERO:DICIEMBRE!AK116)</f>
        <v>4</v>
      </c>
      <c r="AL116" s="21">
        <f>SUM(ENERO:DICIEMBRE!AL116)</f>
        <v>3</v>
      </c>
      <c r="AM116" s="21">
        <f>SUM(ENERO:DICIEMBRE!AM116)</f>
        <v>1</v>
      </c>
      <c r="AN116" s="21">
        <f>SUM(ENERO:DICIEMBRE!AN116)</f>
        <v>4</v>
      </c>
      <c r="AO116" s="21">
        <f>SUM(ENERO:DICIEMBRE!AO116)</f>
        <v>0</v>
      </c>
      <c r="AP116" s="21">
        <f>SUM(ENERO:DICIEMBRE!AP116)</f>
        <v>0</v>
      </c>
      <c r="AQ116" s="21">
        <f>SUM(ENERO:DICIEMBRE!AQ116)</f>
        <v>160</v>
      </c>
      <c r="AR116" s="21">
        <f>SUM(ENERO:DICIEMBRE!AR116)</f>
        <v>0</v>
      </c>
      <c r="AS116" s="21">
        <f>SUM(ENERO:DICIEMBRE!AS116)</f>
        <v>0</v>
      </c>
      <c r="AT116" s="21">
        <f>SUM(ENERO:DICIEMBRE!AT116)</f>
        <v>1</v>
      </c>
      <c r="AU116" s="21">
        <f>SUM(ENERO:DICIEMBRE!AU116)</f>
        <v>0</v>
      </c>
      <c r="AV116" s="21">
        <f>SUM(ENERO:DICIEMBRE!AV116)</f>
        <v>0</v>
      </c>
      <c r="AW116" s="21">
        <f>SUM(ENERO:DICIEMBRE!AW116)</f>
        <v>0</v>
      </c>
      <c r="AX116" t="str">
        <f t="shared" si="138"/>
        <v/>
      </c>
      <c r="CW116" s="25" t="str">
        <f t="shared" si="139"/>
        <v/>
      </c>
      <c r="CX116" s="25" t="str">
        <f t="shared" si="140"/>
        <v/>
      </c>
      <c r="CY116" s="25" t="str">
        <f t="shared" si="141"/>
        <v/>
      </c>
      <c r="CZ116" s="25" t="str">
        <f t="shared" si="142"/>
        <v/>
      </c>
      <c r="DA116" s="25" t="str">
        <f t="shared" si="143"/>
        <v/>
      </c>
      <c r="DB116" s="25" t="str">
        <f t="shared" si="144"/>
        <v/>
      </c>
      <c r="DC116" s="25" t="str">
        <f t="shared" si="145"/>
        <v/>
      </c>
      <c r="DD116" s="25" t="str">
        <f t="shared" si="146"/>
        <v/>
      </c>
      <c r="DE116"/>
      <c r="DG116" s="26">
        <f t="shared" si="156"/>
        <v>0</v>
      </c>
      <c r="DH116" s="26">
        <f t="shared" si="148"/>
        <v>0</v>
      </c>
      <c r="DI116" s="26">
        <f t="shared" si="149"/>
        <v>0</v>
      </c>
      <c r="DJ116" s="26">
        <f t="shared" si="150"/>
        <v>0</v>
      </c>
      <c r="DK116" s="26">
        <f t="shared" si="151"/>
        <v>0</v>
      </c>
      <c r="DL116" s="26">
        <f t="shared" si="152"/>
        <v>0</v>
      </c>
      <c r="DM116" s="26">
        <f t="shared" si="153"/>
        <v>0</v>
      </c>
      <c r="DN116" s="26">
        <f t="shared" si="154"/>
        <v>0</v>
      </c>
    </row>
    <row r="117" spans="1:118" x14ac:dyDescent="0.25">
      <c r="A117" s="748" t="s">
        <v>149</v>
      </c>
      <c r="B117" s="749"/>
      <c r="C117" s="750"/>
      <c r="D117" s="176">
        <f t="shared" si="136"/>
        <v>0</v>
      </c>
      <c r="E117" s="28">
        <f>SUM(Y117+AA117+AC117+AE117+AG117+AI117+AK117+AM117)</f>
        <v>0</v>
      </c>
      <c r="F117" s="29">
        <f>SUM(Z117+AB117+AD117+AF117+AH117+AJ117+AL117+AN117)</f>
        <v>0</v>
      </c>
      <c r="G117" s="21">
        <f>SUM(ENERO:DICIEMBRE!G117)</f>
        <v>0</v>
      </c>
      <c r="H117" s="21">
        <f>SUM(ENERO:DICIEMBRE!H117)</f>
        <v>0</v>
      </c>
      <c r="I117" s="21">
        <f>SUM(ENERO:DICIEMBRE!I117)</f>
        <v>0</v>
      </c>
      <c r="J117" s="21">
        <f>SUM(ENERO:DICIEMBRE!J117)</f>
        <v>0</v>
      </c>
      <c r="K117" s="21">
        <f>SUM(ENERO:DICIEMBRE!K117)</f>
        <v>0</v>
      </c>
      <c r="L117" s="21">
        <f>SUM(ENERO:DICIEMBRE!L117)</f>
        <v>0</v>
      </c>
      <c r="M117" s="21">
        <f>SUM(ENERO:DICIEMBRE!M117)</f>
        <v>0</v>
      </c>
      <c r="N117" s="21">
        <f>SUM(ENERO:DICIEMBRE!N117)</f>
        <v>0</v>
      </c>
      <c r="O117" s="21">
        <f>SUM(ENERO:DICIEMBRE!O117)</f>
        <v>0</v>
      </c>
      <c r="P117" s="21">
        <f>SUM(ENERO:DICIEMBRE!P117)</f>
        <v>0</v>
      </c>
      <c r="Q117" s="21">
        <f>SUM(ENERO:DICIEMBRE!Q117)</f>
        <v>0</v>
      </c>
      <c r="R117" s="21">
        <f>SUM(ENERO:DICIEMBRE!R117)</f>
        <v>0</v>
      </c>
      <c r="S117" s="21">
        <f>SUM(ENERO:DICIEMBRE!S117)</f>
        <v>0</v>
      </c>
      <c r="T117" s="21">
        <f>SUM(ENERO:DICIEMBRE!T117)</f>
        <v>0</v>
      </c>
      <c r="U117" s="21">
        <f>SUM(ENERO:DICIEMBRE!U117)</f>
        <v>0</v>
      </c>
      <c r="V117" s="21">
        <f>SUM(ENERO:DICIEMBRE!V117)</f>
        <v>0</v>
      </c>
      <c r="W117" s="21">
        <f>SUM(ENERO:DICIEMBRE!W117)</f>
        <v>0</v>
      </c>
      <c r="X117" s="21">
        <f>SUM(ENERO:DICIEMBRE!X117)</f>
        <v>0</v>
      </c>
      <c r="Y117" s="21">
        <f>SUM(ENERO:DICIEMBRE!Y117)</f>
        <v>0</v>
      </c>
      <c r="Z117" s="21">
        <f>SUM(ENERO:DICIEMBRE!Z117)</f>
        <v>0</v>
      </c>
      <c r="AA117" s="21">
        <f>SUM(ENERO:DICIEMBRE!AA117)</f>
        <v>0</v>
      </c>
      <c r="AB117" s="21">
        <f>SUM(ENERO:DICIEMBRE!AB117)</f>
        <v>0</v>
      </c>
      <c r="AC117" s="21">
        <f>SUM(ENERO:DICIEMBRE!AC117)</f>
        <v>0</v>
      </c>
      <c r="AD117" s="21">
        <f>SUM(ENERO:DICIEMBRE!AD117)</f>
        <v>0</v>
      </c>
      <c r="AE117" s="21">
        <f>SUM(ENERO:DICIEMBRE!AE117)</f>
        <v>0</v>
      </c>
      <c r="AF117" s="21">
        <f>SUM(ENERO:DICIEMBRE!AF117)</f>
        <v>0</v>
      </c>
      <c r="AG117" s="21">
        <f>SUM(ENERO:DICIEMBRE!AG117)</f>
        <v>0</v>
      </c>
      <c r="AH117" s="21">
        <f>SUM(ENERO:DICIEMBRE!AH117)</f>
        <v>0</v>
      </c>
      <c r="AI117" s="21">
        <f>SUM(ENERO:DICIEMBRE!AI117)</f>
        <v>0</v>
      </c>
      <c r="AJ117" s="21">
        <f>SUM(ENERO:DICIEMBRE!AJ117)</f>
        <v>0</v>
      </c>
      <c r="AK117" s="21">
        <f>SUM(ENERO:DICIEMBRE!AK117)</f>
        <v>0</v>
      </c>
      <c r="AL117" s="21">
        <f>SUM(ENERO:DICIEMBRE!AL117)</f>
        <v>0</v>
      </c>
      <c r="AM117" s="21">
        <f>SUM(ENERO:DICIEMBRE!AM117)</f>
        <v>0</v>
      </c>
      <c r="AN117" s="21">
        <f>SUM(ENERO:DICIEMBRE!AN117)</f>
        <v>0</v>
      </c>
      <c r="AO117" s="21">
        <f>SUM(ENERO:DICIEMBRE!AO117)</f>
        <v>0</v>
      </c>
      <c r="AP117" s="21">
        <f>SUM(ENERO:DICIEMBRE!AP117)</f>
        <v>0</v>
      </c>
      <c r="AQ117" s="21">
        <f>SUM(ENERO:DICIEMBRE!AQ117)</f>
        <v>0</v>
      </c>
      <c r="AR117" s="21">
        <f>SUM(ENERO:DICIEMBRE!AR117)</f>
        <v>0</v>
      </c>
      <c r="AS117" s="21">
        <f>SUM(ENERO:DICIEMBRE!AS117)</f>
        <v>0</v>
      </c>
      <c r="AT117" s="21">
        <f>SUM(ENERO:DICIEMBRE!AT117)</f>
        <v>0</v>
      </c>
      <c r="AU117" s="21">
        <f>SUM(ENERO:DICIEMBRE!AU117)</f>
        <v>0</v>
      </c>
      <c r="AV117" s="21">
        <f>SUM(ENERO:DICIEMBRE!AV117)</f>
        <v>0</v>
      </c>
      <c r="AW117" s="21">
        <f>SUM(ENERO:DICIEMBRE!AW117)</f>
        <v>0</v>
      </c>
      <c r="AX117" t="str">
        <f t="shared" si="138"/>
        <v/>
      </c>
      <c r="CW117" s="182"/>
      <c r="CX117" s="25" t="str">
        <f t="shared" si="140"/>
        <v/>
      </c>
      <c r="CY117" s="25" t="str">
        <f t="shared" si="141"/>
        <v/>
      </c>
      <c r="CZ117" s="25" t="str">
        <f t="shared" si="142"/>
        <v/>
      </c>
      <c r="DA117" s="25" t="str">
        <f t="shared" si="143"/>
        <v/>
      </c>
      <c r="DB117" s="25" t="str">
        <f t="shared" si="144"/>
        <v/>
      </c>
      <c r="DC117" s="25" t="str">
        <f t="shared" si="145"/>
        <v/>
      </c>
      <c r="DD117" s="25" t="str">
        <f t="shared" si="146"/>
        <v/>
      </c>
      <c r="DE117"/>
      <c r="DG117" s="182"/>
      <c r="DH117" s="26">
        <f t="shared" si="148"/>
        <v>0</v>
      </c>
      <c r="DI117" s="26">
        <f t="shared" si="149"/>
        <v>0</v>
      </c>
      <c r="DJ117" s="26">
        <f t="shared" si="150"/>
        <v>0</v>
      </c>
      <c r="DK117" s="26">
        <f t="shared" si="151"/>
        <v>0</v>
      </c>
      <c r="DL117" s="26">
        <f t="shared" si="152"/>
        <v>0</v>
      </c>
      <c r="DM117" s="26">
        <f t="shared" si="153"/>
        <v>0</v>
      </c>
      <c r="DN117" s="26">
        <f t="shared" si="154"/>
        <v>0</v>
      </c>
    </row>
    <row r="118" spans="1:118" x14ac:dyDescent="0.25">
      <c r="A118" s="747" t="s">
        <v>150</v>
      </c>
      <c r="B118" s="747"/>
      <c r="C118" s="747"/>
      <c r="D118" s="176">
        <f t="shared" si="136"/>
        <v>128</v>
      </c>
      <c r="E118" s="28">
        <f>SUM(G118+I118+K118+M118+O118+Q118+S118+U118+W118+Y118+AA118+AC118+AE118+AG118+AI118+AK118+AM118)</f>
        <v>49</v>
      </c>
      <c r="F118" s="29">
        <f t="shared" si="137"/>
        <v>79</v>
      </c>
      <c r="G118" s="21">
        <f>SUM(ENERO:DICIEMBRE!G118)</f>
        <v>0</v>
      </c>
      <c r="H118" s="21">
        <f>SUM(ENERO:DICIEMBRE!H118)</f>
        <v>0</v>
      </c>
      <c r="I118" s="21">
        <f>SUM(ENERO:DICIEMBRE!I118)</f>
        <v>0</v>
      </c>
      <c r="J118" s="21">
        <f>SUM(ENERO:DICIEMBRE!J118)</f>
        <v>0</v>
      </c>
      <c r="K118" s="21">
        <f>SUM(ENERO:DICIEMBRE!K118)</f>
        <v>0</v>
      </c>
      <c r="L118" s="21">
        <f>SUM(ENERO:DICIEMBRE!L118)</f>
        <v>0</v>
      </c>
      <c r="M118" s="21">
        <f>SUM(ENERO:DICIEMBRE!M118)</f>
        <v>0</v>
      </c>
      <c r="N118" s="21">
        <f>SUM(ENERO:DICIEMBRE!N118)</f>
        <v>0</v>
      </c>
      <c r="O118" s="21">
        <f>SUM(ENERO:DICIEMBRE!O118)</f>
        <v>0</v>
      </c>
      <c r="P118" s="21">
        <f>SUM(ENERO:DICIEMBRE!P118)</f>
        <v>0</v>
      </c>
      <c r="Q118" s="21">
        <f>SUM(ENERO:DICIEMBRE!Q118)</f>
        <v>0</v>
      </c>
      <c r="R118" s="21">
        <f>SUM(ENERO:DICIEMBRE!R118)</f>
        <v>0</v>
      </c>
      <c r="S118" s="21">
        <f>SUM(ENERO:DICIEMBRE!S118)</f>
        <v>0</v>
      </c>
      <c r="T118" s="21">
        <f>SUM(ENERO:DICIEMBRE!T118)</f>
        <v>0</v>
      </c>
      <c r="U118" s="21">
        <f>SUM(ENERO:DICIEMBRE!U118)</f>
        <v>0</v>
      </c>
      <c r="V118" s="21">
        <f>SUM(ENERO:DICIEMBRE!V118)</f>
        <v>0</v>
      </c>
      <c r="W118" s="21">
        <f>SUM(ENERO:DICIEMBRE!W118)</f>
        <v>4</v>
      </c>
      <c r="X118" s="21">
        <f>SUM(ENERO:DICIEMBRE!X118)</f>
        <v>0</v>
      </c>
      <c r="Y118" s="21">
        <f>SUM(ENERO:DICIEMBRE!Y118)</f>
        <v>15</v>
      </c>
      <c r="Z118" s="21">
        <f>SUM(ENERO:DICIEMBRE!Z118)</f>
        <v>13</v>
      </c>
      <c r="AA118" s="21">
        <f>SUM(ENERO:DICIEMBRE!AA118)</f>
        <v>8</v>
      </c>
      <c r="AB118" s="21">
        <f>SUM(ENERO:DICIEMBRE!AB118)</f>
        <v>5</v>
      </c>
      <c r="AC118" s="21">
        <f>SUM(ENERO:DICIEMBRE!AC118)</f>
        <v>2</v>
      </c>
      <c r="AD118" s="21">
        <f>SUM(ENERO:DICIEMBRE!AD118)</f>
        <v>5</v>
      </c>
      <c r="AE118" s="21">
        <f>SUM(ENERO:DICIEMBRE!AE118)</f>
        <v>4</v>
      </c>
      <c r="AF118" s="21">
        <f>SUM(ENERO:DICIEMBRE!AF118)</f>
        <v>15</v>
      </c>
      <c r="AG118" s="21">
        <f>SUM(ENERO:DICIEMBRE!AG118)</f>
        <v>6</v>
      </c>
      <c r="AH118" s="21">
        <f>SUM(ENERO:DICIEMBRE!AH118)</f>
        <v>20</v>
      </c>
      <c r="AI118" s="21">
        <f>SUM(ENERO:DICIEMBRE!AI118)</f>
        <v>4</v>
      </c>
      <c r="AJ118" s="21">
        <f>SUM(ENERO:DICIEMBRE!AJ118)</f>
        <v>12</v>
      </c>
      <c r="AK118" s="21">
        <f>SUM(ENERO:DICIEMBRE!AK118)</f>
        <v>5</v>
      </c>
      <c r="AL118" s="21">
        <f>SUM(ENERO:DICIEMBRE!AL118)</f>
        <v>8</v>
      </c>
      <c r="AM118" s="21">
        <f>SUM(ENERO:DICIEMBRE!AM118)</f>
        <v>1</v>
      </c>
      <c r="AN118" s="21">
        <f>SUM(ENERO:DICIEMBRE!AN118)</f>
        <v>1</v>
      </c>
      <c r="AO118" s="21">
        <f>SUM(ENERO:DICIEMBRE!AO118)</f>
        <v>0</v>
      </c>
      <c r="AP118" s="21">
        <f>SUM(ENERO:DICIEMBRE!AP118)</f>
        <v>0</v>
      </c>
      <c r="AQ118" s="21">
        <f>SUM(ENERO:DICIEMBRE!AQ118)</f>
        <v>128</v>
      </c>
      <c r="AR118" s="21">
        <f>SUM(ENERO:DICIEMBRE!AR118)</f>
        <v>0</v>
      </c>
      <c r="AS118" s="21">
        <f>SUM(ENERO:DICIEMBRE!AS118)</f>
        <v>0</v>
      </c>
      <c r="AT118" s="21">
        <f>SUM(ENERO:DICIEMBRE!AT118)</f>
        <v>0</v>
      </c>
      <c r="AU118" s="21">
        <f>SUM(ENERO:DICIEMBRE!AU118)</f>
        <v>0</v>
      </c>
      <c r="AV118" s="21">
        <f>SUM(ENERO:DICIEMBRE!AV118)</f>
        <v>0</v>
      </c>
      <c r="AW118" s="21">
        <f>SUM(ENERO:DICIEMBRE!AW118)</f>
        <v>0</v>
      </c>
      <c r="AX118" t="str">
        <f t="shared" si="138"/>
        <v/>
      </c>
      <c r="CW118" s="25" t="str">
        <f t="shared" si="139"/>
        <v/>
      </c>
      <c r="CX118" s="25" t="str">
        <f t="shared" si="140"/>
        <v/>
      </c>
      <c r="CY118" s="25" t="str">
        <f t="shared" si="141"/>
        <v/>
      </c>
      <c r="CZ118" s="25" t="str">
        <f t="shared" si="142"/>
        <v/>
      </c>
      <c r="DA118" s="25" t="str">
        <f t="shared" si="143"/>
        <v/>
      </c>
      <c r="DB118" s="25" t="str">
        <f t="shared" si="144"/>
        <v/>
      </c>
      <c r="DC118" s="25" t="str">
        <f t="shared" si="145"/>
        <v/>
      </c>
      <c r="DD118" s="25" t="str">
        <f t="shared" si="146"/>
        <v/>
      </c>
      <c r="DE118"/>
      <c r="DG118" s="26">
        <f>IF(AND((W118+X118)&gt;0,AO118=""),1,IF(AO118&gt;(W118+X118),1,0))</f>
        <v>0</v>
      </c>
      <c r="DH118" s="26">
        <f t="shared" si="148"/>
        <v>0</v>
      </c>
      <c r="DI118" s="26">
        <f t="shared" si="149"/>
        <v>0</v>
      </c>
      <c r="DJ118" s="26">
        <f t="shared" si="150"/>
        <v>0</v>
      </c>
      <c r="DK118" s="26">
        <f t="shared" si="151"/>
        <v>0</v>
      </c>
      <c r="DL118" s="26">
        <f t="shared" si="152"/>
        <v>0</v>
      </c>
      <c r="DM118" s="26">
        <f t="shared" si="153"/>
        <v>0</v>
      </c>
      <c r="DN118" s="26">
        <f t="shared" si="154"/>
        <v>0</v>
      </c>
    </row>
    <row r="119" spans="1:118" x14ac:dyDescent="0.25">
      <c r="A119" s="760" t="s">
        <v>151</v>
      </c>
      <c r="B119" s="761"/>
      <c r="C119" s="762"/>
      <c r="D119" s="176">
        <f t="shared" si="136"/>
        <v>334</v>
      </c>
      <c r="E119" s="28">
        <f>SUM(Y119+AA119+AC119+AE119+AG119+AI119+AK119+AM119)</f>
        <v>123</v>
      </c>
      <c r="F119" s="29">
        <f>SUM(Z119+AB119+AD119+AF119+AH119+AJ119+AL119+AN119)</f>
        <v>211</v>
      </c>
      <c r="G119" s="21">
        <f>SUM(ENERO:DICIEMBRE!G119)</f>
        <v>0</v>
      </c>
      <c r="H119" s="21">
        <f>SUM(ENERO:DICIEMBRE!H119)</f>
        <v>0</v>
      </c>
      <c r="I119" s="21">
        <f>SUM(ENERO:DICIEMBRE!I119)</f>
        <v>0</v>
      </c>
      <c r="J119" s="21">
        <f>SUM(ENERO:DICIEMBRE!J119)</f>
        <v>0</v>
      </c>
      <c r="K119" s="21">
        <f>SUM(ENERO:DICIEMBRE!K119)</f>
        <v>0</v>
      </c>
      <c r="L119" s="21">
        <f>SUM(ENERO:DICIEMBRE!L119)</f>
        <v>0</v>
      </c>
      <c r="M119" s="21">
        <f>SUM(ENERO:DICIEMBRE!M119)</f>
        <v>0</v>
      </c>
      <c r="N119" s="21">
        <f>SUM(ENERO:DICIEMBRE!N119)</f>
        <v>0</v>
      </c>
      <c r="O119" s="21">
        <f>SUM(ENERO:DICIEMBRE!O119)</f>
        <v>0</v>
      </c>
      <c r="P119" s="21">
        <f>SUM(ENERO:DICIEMBRE!P119)</f>
        <v>0</v>
      </c>
      <c r="Q119" s="21">
        <f>SUM(ENERO:DICIEMBRE!Q119)</f>
        <v>0</v>
      </c>
      <c r="R119" s="21">
        <f>SUM(ENERO:DICIEMBRE!R119)</f>
        <v>0</v>
      </c>
      <c r="S119" s="21">
        <f>SUM(ENERO:DICIEMBRE!S119)</f>
        <v>0</v>
      </c>
      <c r="T119" s="21">
        <f>SUM(ENERO:DICIEMBRE!T119)</f>
        <v>0</v>
      </c>
      <c r="U119" s="21">
        <f>SUM(ENERO:DICIEMBRE!U119)</f>
        <v>0</v>
      </c>
      <c r="V119" s="21">
        <f>SUM(ENERO:DICIEMBRE!V119)</f>
        <v>0</v>
      </c>
      <c r="W119" s="21">
        <f>SUM(ENERO:DICIEMBRE!W119)</f>
        <v>0</v>
      </c>
      <c r="X119" s="21">
        <f>SUM(ENERO:DICIEMBRE!X119)</f>
        <v>0</v>
      </c>
      <c r="Y119" s="21">
        <f>SUM(ENERO:DICIEMBRE!Y119)</f>
        <v>0</v>
      </c>
      <c r="Z119" s="21">
        <f>SUM(ENERO:DICIEMBRE!Z119)</f>
        <v>0</v>
      </c>
      <c r="AA119" s="21">
        <f>SUM(ENERO:DICIEMBRE!AA119)</f>
        <v>0</v>
      </c>
      <c r="AB119" s="21">
        <f>SUM(ENERO:DICIEMBRE!AB119)</f>
        <v>4</v>
      </c>
      <c r="AC119" s="21">
        <f>SUM(ENERO:DICIEMBRE!AC119)</f>
        <v>0</v>
      </c>
      <c r="AD119" s="21">
        <f>SUM(ENERO:DICIEMBRE!AD119)</f>
        <v>4</v>
      </c>
      <c r="AE119" s="21">
        <f>SUM(ENERO:DICIEMBRE!AE119)</f>
        <v>4</v>
      </c>
      <c r="AF119" s="21">
        <f>SUM(ENERO:DICIEMBRE!AF119)</f>
        <v>30</v>
      </c>
      <c r="AG119" s="21">
        <f>SUM(ENERO:DICIEMBRE!AG119)</f>
        <v>14</v>
      </c>
      <c r="AH119" s="21">
        <f>SUM(ENERO:DICIEMBRE!AH119)</f>
        <v>52</v>
      </c>
      <c r="AI119" s="21">
        <f>SUM(ENERO:DICIEMBRE!AI119)</f>
        <v>24</v>
      </c>
      <c r="AJ119" s="21">
        <f>SUM(ENERO:DICIEMBRE!AJ119)</f>
        <v>28</v>
      </c>
      <c r="AK119" s="21">
        <f>SUM(ENERO:DICIEMBRE!AK119)</f>
        <v>41</v>
      </c>
      <c r="AL119" s="21">
        <f>SUM(ENERO:DICIEMBRE!AL119)</f>
        <v>57</v>
      </c>
      <c r="AM119" s="21">
        <f>SUM(ENERO:DICIEMBRE!AM119)</f>
        <v>40</v>
      </c>
      <c r="AN119" s="21">
        <f>SUM(ENERO:DICIEMBRE!AN119)</f>
        <v>36</v>
      </c>
      <c r="AO119" s="21">
        <f>SUM(ENERO:DICIEMBRE!AO119)</f>
        <v>0</v>
      </c>
      <c r="AP119" s="21">
        <f>SUM(ENERO:DICIEMBRE!AP119)</f>
        <v>6</v>
      </c>
      <c r="AQ119" s="21">
        <f>SUM(ENERO:DICIEMBRE!AQ119)</f>
        <v>334</v>
      </c>
      <c r="AR119" s="21">
        <f>SUM(ENERO:DICIEMBRE!AR119)</f>
        <v>3</v>
      </c>
      <c r="AS119" s="21">
        <f>SUM(ENERO:DICIEMBRE!AS119)</f>
        <v>0</v>
      </c>
      <c r="AT119" s="21">
        <f>SUM(ENERO:DICIEMBRE!AT119)</f>
        <v>0</v>
      </c>
      <c r="AU119" s="21">
        <f>SUM(ENERO:DICIEMBRE!AU119)</f>
        <v>0</v>
      </c>
      <c r="AV119" s="21">
        <f>SUM(ENERO:DICIEMBRE!AV119)</f>
        <v>0</v>
      </c>
      <c r="AW119" s="21">
        <f>SUM(ENERO:DICIEMBRE!AW119)</f>
        <v>2</v>
      </c>
      <c r="AX119" t="str">
        <f t="shared" si="138"/>
        <v/>
      </c>
      <c r="CW119" s="182"/>
      <c r="CX119" s="25" t="str">
        <f t="shared" si="140"/>
        <v/>
      </c>
      <c r="CY119" s="25" t="str">
        <f t="shared" si="141"/>
        <v/>
      </c>
      <c r="CZ119" s="25" t="str">
        <f t="shared" si="142"/>
        <v/>
      </c>
      <c r="DA119" s="25" t="str">
        <f t="shared" si="143"/>
        <v/>
      </c>
      <c r="DB119" s="25" t="str">
        <f t="shared" si="144"/>
        <v/>
      </c>
      <c r="DC119" s="25" t="str">
        <f t="shared" si="145"/>
        <v/>
      </c>
      <c r="DD119" s="25" t="str">
        <f t="shared" si="146"/>
        <v/>
      </c>
      <c r="DE119"/>
      <c r="DG119" s="182"/>
      <c r="DH119" s="26">
        <f t="shared" si="148"/>
        <v>0</v>
      </c>
      <c r="DI119" s="26">
        <f t="shared" si="149"/>
        <v>0</v>
      </c>
      <c r="DJ119" s="26">
        <f t="shared" si="150"/>
        <v>0</v>
      </c>
      <c r="DK119" s="26">
        <f t="shared" si="151"/>
        <v>0</v>
      </c>
      <c r="DL119" s="26">
        <f t="shared" si="152"/>
        <v>0</v>
      </c>
      <c r="DM119" s="26">
        <f t="shared" si="153"/>
        <v>0</v>
      </c>
      <c r="DN119" s="26">
        <f t="shared" si="154"/>
        <v>0</v>
      </c>
    </row>
    <row r="120" spans="1:118" x14ac:dyDescent="0.25">
      <c r="A120" s="760" t="s">
        <v>152</v>
      </c>
      <c r="B120" s="761"/>
      <c r="C120" s="762"/>
      <c r="D120" s="176">
        <f t="shared" si="136"/>
        <v>0</v>
      </c>
      <c r="E120" s="28">
        <f t="shared" ref="E120:F125" si="158">SUM(Y120+AA120+AC120+AE120+AG120+AI120+AK120+AM120)</f>
        <v>0</v>
      </c>
      <c r="F120" s="29">
        <f t="shared" si="158"/>
        <v>0</v>
      </c>
      <c r="G120" s="21">
        <f>SUM(ENERO:DICIEMBRE!G120)</f>
        <v>0</v>
      </c>
      <c r="H120" s="21">
        <f>SUM(ENERO:DICIEMBRE!H120)</f>
        <v>0</v>
      </c>
      <c r="I120" s="21">
        <f>SUM(ENERO:DICIEMBRE!I120)</f>
        <v>0</v>
      </c>
      <c r="J120" s="21">
        <f>SUM(ENERO:DICIEMBRE!J120)</f>
        <v>0</v>
      </c>
      <c r="K120" s="21">
        <f>SUM(ENERO:DICIEMBRE!K120)</f>
        <v>0</v>
      </c>
      <c r="L120" s="21">
        <f>SUM(ENERO:DICIEMBRE!L120)</f>
        <v>0</v>
      </c>
      <c r="M120" s="21">
        <f>SUM(ENERO:DICIEMBRE!M120)</f>
        <v>0</v>
      </c>
      <c r="N120" s="21">
        <f>SUM(ENERO:DICIEMBRE!N120)</f>
        <v>0</v>
      </c>
      <c r="O120" s="21">
        <f>SUM(ENERO:DICIEMBRE!O120)</f>
        <v>0</v>
      </c>
      <c r="P120" s="21">
        <f>SUM(ENERO:DICIEMBRE!P120)</f>
        <v>0</v>
      </c>
      <c r="Q120" s="21">
        <f>SUM(ENERO:DICIEMBRE!Q120)</f>
        <v>0</v>
      </c>
      <c r="R120" s="21">
        <f>SUM(ENERO:DICIEMBRE!R120)</f>
        <v>0</v>
      </c>
      <c r="S120" s="21">
        <f>SUM(ENERO:DICIEMBRE!S120)</f>
        <v>0</v>
      </c>
      <c r="T120" s="21">
        <f>SUM(ENERO:DICIEMBRE!T120)</f>
        <v>0</v>
      </c>
      <c r="U120" s="21">
        <f>SUM(ENERO:DICIEMBRE!U120)</f>
        <v>0</v>
      </c>
      <c r="V120" s="21">
        <f>SUM(ENERO:DICIEMBRE!V120)</f>
        <v>0</v>
      </c>
      <c r="W120" s="21">
        <f>SUM(ENERO:DICIEMBRE!W120)</f>
        <v>0</v>
      </c>
      <c r="X120" s="21">
        <f>SUM(ENERO:DICIEMBRE!X120)</f>
        <v>0</v>
      </c>
      <c r="Y120" s="21">
        <f>SUM(ENERO:DICIEMBRE!Y120)</f>
        <v>0</v>
      </c>
      <c r="Z120" s="21">
        <f>SUM(ENERO:DICIEMBRE!Z120)</f>
        <v>0</v>
      </c>
      <c r="AA120" s="21">
        <f>SUM(ENERO:DICIEMBRE!AA120)</f>
        <v>0</v>
      </c>
      <c r="AB120" s="21">
        <f>SUM(ENERO:DICIEMBRE!AB120)</f>
        <v>0</v>
      </c>
      <c r="AC120" s="21">
        <f>SUM(ENERO:DICIEMBRE!AC120)</f>
        <v>0</v>
      </c>
      <c r="AD120" s="21">
        <f>SUM(ENERO:DICIEMBRE!AD120)</f>
        <v>0</v>
      </c>
      <c r="AE120" s="21">
        <f>SUM(ENERO:DICIEMBRE!AE120)</f>
        <v>0</v>
      </c>
      <c r="AF120" s="21">
        <f>SUM(ENERO:DICIEMBRE!AF120)</f>
        <v>0</v>
      </c>
      <c r="AG120" s="21">
        <f>SUM(ENERO:DICIEMBRE!AG120)</f>
        <v>0</v>
      </c>
      <c r="AH120" s="21">
        <f>SUM(ENERO:DICIEMBRE!AH120)</f>
        <v>0</v>
      </c>
      <c r="AI120" s="21">
        <f>SUM(ENERO:DICIEMBRE!AI120)</f>
        <v>0</v>
      </c>
      <c r="AJ120" s="21">
        <f>SUM(ENERO:DICIEMBRE!AJ120)</f>
        <v>0</v>
      </c>
      <c r="AK120" s="21">
        <f>SUM(ENERO:DICIEMBRE!AK120)</f>
        <v>0</v>
      </c>
      <c r="AL120" s="21">
        <f>SUM(ENERO:DICIEMBRE!AL120)</f>
        <v>0</v>
      </c>
      <c r="AM120" s="21">
        <f>SUM(ENERO:DICIEMBRE!AM120)</f>
        <v>0</v>
      </c>
      <c r="AN120" s="21">
        <f>SUM(ENERO:DICIEMBRE!AN120)</f>
        <v>0</v>
      </c>
      <c r="AO120" s="21">
        <f>SUM(ENERO:DICIEMBRE!AO120)</f>
        <v>0</v>
      </c>
      <c r="AP120" s="21">
        <f>SUM(ENERO:DICIEMBRE!AP120)</f>
        <v>0</v>
      </c>
      <c r="AQ120" s="21">
        <f>SUM(ENERO:DICIEMBRE!AQ120)</f>
        <v>0</v>
      </c>
      <c r="AR120" s="21">
        <f>SUM(ENERO:DICIEMBRE!AR120)</f>
        <v>0</v>
      </c>
      <c r="AS120" s="21">
        <f>SUM(ENERO:DICIEMBRE!AS120)</f>
        <v>0</v>
      </c>
      <c r="AT120" s="21">
        <f>SUM(ENERO:DICIEMBRE!AT120)</f>
        <v>0</v>
      </c>
      <c r="AU120" s="21">
        <f>SUM(ENERO:DICIEMBRE!AU120)</f>
        <v>0</v>
      </c>
      <c r="AV120" s="21">
        <f>SUM(ENERO:DICIEMBRE!AV120)</f>
        <v>0</v>
      </c>
      <c r="AW120" s="21">
        <f>SUM(ENERO:DICIEMBRE!AW120)</f>
        <v>0</v>
      </c>
      <c r="AX120" t="str">
        <f t="shared" si="138"/>
        <v/>
      </c>
      <c r="CW120" s="182"/>
      <c r="CX120" s="25" t="str">
        <f t="shared" si="140"/>
        <v/>
      </c>
      <c r="CY120" s="25" t="str">
        <f t="shared" si="141"/>
        <v/>
      </c>
      <c r="CZ120" s="25" t="str">
        <f t="shared" si="142"/>
        <v/>
      </c>
      <c r="DA120" s="25" t="str">
        <f t="shared" si="143"/>
        <v/>
      </c>
      <c r="DB120" s="25" t="str">
        <f t="shared" si="144"/>
        <v/>
      </c>
      <c r="DC120" s="25" t="str">
        <f t="shared" si="145"/>
        <v/>
      </c>
      <c r="DD120" s="25" t="str">
        <f t="shared" si="146"/>
        <v/>
      </c>
      <c r="DE120"/>
      <c r="DG120" s="182"/>
      <c r="DH120" s="26">
        <f t="shared" si="148"/>
        <v>0</v>
      </c>
      <c r="DI120" s="26">
        <f t="shared" si="149"/>
        <v>0</v>
      </c>
      <c r="DJ120" s="26">
        <f t="shared" si="150"/>
        <v>0</v>
      </c>
      <c r="DK120" s="26">
        <f t="shared" si="151"/>
        <v>0</v>
      </c>
      <c r="DL120" s="26">
        <f t="shared" si="152"/>
        <v>0</v>
      </c>
      <c r="DM120" s="26">
        <f t="shared" si="153"/>
        <v>0</v>
      </c>
      <c r="DN120" s="26">
        <f t="shared" si="154"/>
        <v>0</v>
      </c>
    </row>
    <row r="121" spans="1:118" x14ac:dyDescent="0.25">
      <c r="A121" s="759" t="s">
        <v>153</v>
      </c>
      <c r="B121" s="759"/>
      <c r="C121" s="759"/>
      <c r="D121" s="176">
        <f t="shared" si="136"/>
        <v>58</v>
      </c>
      <c r="E121" s="28">
        <f t="shared" si="158"/>
        <v>17</v>
      </c>
      <c r="F121" s="29">
        <f t="shared" si="158"/>
        <v>41</v>
      </c>
      <c r="G121" s="21">
        <f>SUM(ENERO:DICIEMBRE!G121)</f>
        <v>0</v>
      </c>
      <c r="H121" s="21">
        <f>SUM(ENERO:DICIEMBRE!H121)</f>
        <v>0</v>
      </c>
      <c r="I121" s="21">
        <f>SUM(ENERO:DICIEMBRE!I121)</f>
        <v>0</v>
      </c>
      <c r="J121" s="21">
        <f>SUM(ENERO:DICIEMBRE!J121)</f>
        <v>0</v>
      </c>
      <c r="K121" s="21">
        <f>SUM(ENERO:DICIEMBRE!K121)</f>
        <v>0</v>
      </c>
      <c r="L121" s="21">
        <f>SUM(ENERO:DICIEMBRE!L121)</f>
        <v>0</v>
      </c>
      <c r="M121" s="21">
        <f>SUM(ENERO:DICIEMBRE!M121)</f>
        <v>0</v>
      </c>
      <c r="N121" s="21">
        <f>SUM(ENERO:DICIEMBRE!N121)</f>
        <v>0</v>
      </c>
      <c r="O121" s="21">
        <f>SUM(ENERO:DICIEMBRE!O121)</f>
        <v>0</v>
      </c>
      <c r="P121" s="21">
        <f>SUM(ENERO:DICIEMBRE!P121)</f>
        <v>0</v>
      </c>
      <c r="Q121" s="21">
        <f>SUM(ENERO:DICIEMBRE!Q121)</f>
        <v>0</v>
      </c>
      <c r="R121" s="21">
        <f>SUM(ENERO:DICIEMBRE!R121)</f>
        <v>0</v>
      </c>
      <c r="S121" s="21">
        <f>SUM(ENERO:DICIEMBRE!S121)</f>
        <v>0</v>
      </c>
      <c r="T121" s="21">
        <f>SUM(ENERO:DICIEMBRE!T121)</f>
        <v>0</v>
      </c>
      <c r="U121" s="21">
        <f>SUM(ENERO:DICIEMBRE!U121)</f>
        <v>0</v>
      </c>
      <c r="V121" s="21">
        <f>SUM(ENERO:DICIEMBRE!V121)</f>
        <v>0</v>
      </c>
      <c r="W121" s="21">
        <f>SUM(ENERO:DICIEMBRE!W121)</f>
        <v>0</v>
      </c>
      <c r="X121" s="21">
        <f>SUM(ENERO:DICIEMBRE!X121)</f>
        <v>0</v>
      </c>
      <c r="Y121" s="21">
        <f>SUM(ENERO:DICIEMBRE!Y121)</f>
        <v>4</v>
      </c>
      <c r="Z121" s="21">
        <f>SUM(ENERO:DICIEMBRE!Z121)</f>
        <v>0</v>
      </c>
      <c r="AA121" s="21">
        <f>SUM(ENERO:DICIEMBRE!AA121)</f>
        <v>2</v>
      </c>
      <c r="AB121" s="21">
        <f>SUM(ENERO:DICIEMBRE!AB121)</f>
        <v>2</v>
      </c>
      <c r="AC121" s="21">
        <f>SUM(ENERO:DICIEMBRE!AC121)</f>
        <v>0</v>
      </c>
      <c r="AD121" s="21">
        <f>SUM(ENERO:DICIEMBRE!AD121)</f>
        <v>10</v>
      </c>
      <c r="AE121" s="21">
        <f>SUM(ENERO:DICIEMBRE!AE121)</f>
        <v>5</v>
      </c>
      <c r="AF121" s="21">
        <f>SUM(ENERO:DICIEMBRE!AF121)</f>
        <v>6</v>
      </c>
      <c r="AG121" s="21">
        <f>SUM(ENERO:DICIEMBRE!AG121)</f>
        <v>2</v>
      </c>
      <c r="AH121" s="21">
        <f>SUM(ENERO:DICIEMBRE!AH121)</f>
        <v>13</v>
      </c>
      <c r="AI121" s="21">
        <f>SUM(ENERO:DICIEMBRE!AI121)</f>
        <v>2</v>
      </c>
      <c r="AJ121" s="21">
        <f>SUM(ENERO:DICIEMBRE!AJ121)</f>
        <v>4</v>
      </c>
      <c r="AK121" s="21">
        <f>SUM(ENERO:DICIEMBRE!AK121)</f>
        <v>2</v>
      </c>
      <c r="AL121" s="21">
        <f>SUM(ENERO:DICIEMBRE!AL121)</f>
        <v>5</v>
      </c>
      <c r="AM121" s="21">
        <f>SUM(ENERO:DICIEMBRE!AM121)</f>
        <v>0</v>
      </c>
      <c r="AN121" s="21">
        <f>SUM(ENERO:DICIEMBRE!AN121)</f>
        <v>1</v>
      </c>
      <c r="AO121" s="21">
        <f>SUM(ENERO:DICIEMBRE!AO121)</f>
        <v>0</v>
      </c>
      <c r="AP121" s="21">
        <f>SUM(ENERO:DICIEMBRE!AP121)</f>
        <v>0</v>
      </c>
      <c r="AQ121" s="21">
        <f>SUM(ENERO:DICIEMBRE!AQ121)</f>
        <v>58</v>
      </c>
      <c r="AR121" s="21">
        <f>SUM(ENERO:DICIEMBRE!AR121)</f>
        <v>0</v>
      </c>
      <c r="AS121" s="21">
        <f>SUM(ENERO:DICIEMBRE!AS121)</f>
        <v>0</v>
      </c>
      <c r="AT121" s="21">
        <f>SUM(ENERO:DICIEMBRE!AT121)</f>
        <v>0</v>
      </c>
      <c r="AU121" s="21">
        <f>SUM(ENERO:DICIEMBRE!AU121)</f>
        <v>0</v>
      </c>
      <c r="AV121" s="21">
        <f>SUM(ENERO:DICIEMBRE!AV121)</f>
        <v>0</v>
      </c>
      <c r="AW121" s="21">
        <f>SUM(ENERO:DICIEMBRE!AW121)</f>
        <v>0</v>
      </c>
      <c r="AX121" t="str">
        <f t="shared" si="138"/>
        <v/>
      </c>
      <c r="CW121" s="182"/>
      <c r="CX121" s="25" t="str">
        <f t="shared" si="140"/>
        <v/>
      </c>
      <c r="CY121" s="25" t="str">
        <f t="shared" si="141"/>
        <v/>
      </c>
      <c r="CZ121" s="25" t="str">
        <f t="shared" si="142"/>
        <v/>
      </c>
      <c r="DA121" s="25" t="str">
        <f t="shared" si="143"/>
        <v/>
      </c>
      <c r="DB121" s="25" t="str">
        <f t="shared" si="144"/>
        <v/>
      </c>
      <c r="DC121" s="25" t="str">
        <f t="shared" si="145"/>
        <v/>
      </c>
      <c r="DD121" s="25" t="str">
        <f t="shared" si="146"/>
        <v/>
      </c>
      <c r="DE121"/>
      <c r="DG121" s="182"/>
      <c r="DH121" s="26">
        <f t="shared" si="148"/>
        <v>0</v>
      </c>
      <c r="DI121" s="26">
        <f t="shared" si="149"/>
        <v>0</v>
      </c>
      <c r="DJ121" s="26">
        <f t="shared" si="150"/>
        <v>0</v>
      </c>
      <c r="DK121" s="26">
        <f t="shared" si="151"/>
        <v>0</v>
      </c>
      <c r="DL121" s="26">
        <f t="shared" si="152"/>
        <v>0</v>
      </c>
      <c r="DM121" s="26">
        <f t="shared" si="153"/>
        <v>0</v>
      </c>
      <c r="DN121" s="26">
        <f t="shared" si="154"/>
        <v>0</v>
      </c>
    </row>
    <row r="122" spans="1:118" x14ac:dyDescent="0.25">
      <c r="A122" s="759" t="s">
        <v>154</v>
      </c>
      <c r="B122" s="759"/>
      <c r="C122" s="759"/>
      <c r="D122" s="176">
        <f t="shared" si="136"/>
        <v>0</v>
      </c>
      <c r="E122" s="28">
        <f t="shared" si="158"/>
        <v>0</v>
      </c>
      <c r="F122" s="29">
        <f t="shared" si="158"/>
        <v>0</v>
      </c>
      <c r="G122" s="21">
        <f>SUM(ENERO:DICIEMBRE!G122)</f>
        <v>0</v>
      </c>
      <c r="H122" s="21">
        <f>SUM(ENERO:DICIEMBRE!H122)</f>
        <v>0</v>
      </c>
      <c r="I122" s="21">
        <f>SUM(ENERO:DICIEMBRE!I122)</f>
        <v>0</v>
      </c>
      <c r="J122" s="21">
        <f>SUM(ENERO:DICIEMBRE!J122)</f>
        <v>0</v>
      </c>
      <c r="K122" s="21">
        <f>SUM(ENERO:DICIEMBRE!K122)</f>
        <v>0</v>
      </c>
      <c r="L122" s="21">
        <f>SUM(ENERO:DICIEMBRE!L122)</f>
        <v>0</v>
      </c>
      <c r="M122" s="21">
        <f>SUM(ENERO:DICIEMBRE!M122)</f>
        <v>0</v>
      </c>
      <c r="N122" s="21">
        <f>SUM(ENERO:DICIEMBRE!N122)</f>
        <v>0</v>
      </c>
      <c r="O122" s="21">
        <f>SUM(ENERO:DICIEMBRE!O122)</f>
        <v>0</v>
      </c>
      <c r="P122" s="21">
        <f>SUM(ENERO:DICIEMBRE!P122)</f>
        <v>0</v>
      </c>
      <c r="Q122" s="21">
        <f>SUM(ENERO:DICIEMBRE!Q122)</f>
        <v>0</v>
      </c>
      <c r="R122" s="21">
        <f>SUM(ENERO:DICIEMBRE!R122)</f>
        <v>0</v>
      </c>
      <c r="S122" s="21">
        <f>SUM(ENERO:DICIEMBRE!S122)</f>
        <v>0</v>
      </c>
      <c r="T122" s="21">
        <f>SUM(ENERO:DICIEMBRE!T122)</f>
        <v>0</v>
      </c>
      <c r="U122" s="21">
        <f>SUM(ENERO:DICIEMBRE!U122)</f>
        <v>0</v>
      </c>
      <c r="V122" s="21">
        <f>SUM(ENERO:DICIEMBRE!V122)</f>
        <v>0</v>
      </c>
      <c r="W122" s="21">
        <f>SUM(ENERO:DICIEMBRE!W122)</f>
        <v>0</v>
      </c>
      <c r="X122" s="21">
        <f>SUM(ENERO:DICIEMBRE!X122)</f>
        <v>0</v>
      </c>
      <c r="Y122" s="21">
        <f>SUM(ENERO:DICIEMBRE!Y122)</f>
        <v>0</v>
      </c>
      <c r="Z122" s="21">
        <f>SUM(ENERO:DICIEMBRE!Z122)</f>
        <v>0</v>
      </c>
      <c r="AA122" s="21">
        <f>SUM(ENERO:DICIEMBRE!AA122)</f>
        <v>0</v>
      </c>
      <c r="AB122" s="21">
        <f>SUM(ENERO:DICIEMBRE!AB122)</f>
        <v>0</v>
      </c>
      <c r="AC122" s="21">
        <f>SUM(ENERO:DICIEMBRE!AC122)</f>
        <v>0</v>
      </c>
      <c r="AD122" s="21">
        <f>SUM(ENERO:DICIEMBRE!AD122)</f>
        <v>0</v>
      </c>
      <c r="AE122" s="21">
        <f>SUM(ENERO:DICIEMBRE!AE122)</f>
        <v>0</v>
      </c>
      <c r="AF122" s="21">
        <f>SUM(ENERO:DICIEMBRE!AF122)</f>
        <v>0</v>
      </c>
      <c r="AG122" s="21">
        <f>SUM(ENERO:DICIEMBRE!AG122)</f>
        <v>0</v>
      </c>
      <c r="AH122" s="21">
        <f>SUM(ENERO:DICIEMBRE!AH122)</f>
        <v>0</v>
      </c>
      <c r="AI122" s="21">
        <f>SUM(ENERO:DICIEMBRE!AI122)</f>
        <v>0</v>
      </c>
      <c r="AJ122" s="21">
        <f>SUM(ENERO:DICIEMBRE!AJ122)</f>
        <v>0</v>
      </c>
      <c r="AK122" s="21">
        <f>SUM(ENERO:DICIEMBRE!AK122)</f>
        <v>0</v>
      </c>
      <c r="AL122" s="21">
        <f>SUM(ENERO:DICIEMBRE!AL122)</f>
        <v>0</v>
      </c>
      <c r="AM122" s="21">
        <f>SUM(ENERO:DICIEMBRE!AM122)</f>
        <v>0</v>
      </c>
      <c r="AN122" s="21">
        <f>SUM(ENERO:DICIEMBRE!AN122)</f>
        <v>0</v>
      </c>
      <c r="AO122" s="21">
        <f>SUM(ENERO:DICIEMBRE!AO122)</f>
        <v>0</v>
      </c>
      <c r="AP122" s="21">
        <f>SUM(ENERO:DICIEMBRE!AP122)</f>
        <v>0</v>
      </c>
      <c r="AQ122" s="21">
        <f>SUM(ENERO:DICIEMBRE!AQ122)</f>
        <v>0</v>
      </c>
      <c r="AR122" s="21">
        <f>SUM(ENERO:DICIEMBRE!AR122)</f>
        <v>0</v>
      </c>
      <c r="AS122" s="21">
        <f>SUM(ENERO:DICIEMBRE!AS122)</f>
        <v>0</v>
      </c>
      <c r="AT122" s="21">
        <f>SUM(ENERO:DICIEMBRE!AT122)</f>
        <v>0</v>
      </c>
      <c r="AU122" s="21">
        <f>SUM(ENERO:DICIEMBRE!AU122)</f>
        <v>0</v>
      </c>
      <c r="AV122" s="21">
        <f>SUM(ENERO:DICIEMBRE!AV122)</f>
        <v>0</v>
      </c>
      <c r="AW122" s="21">
        <f>SUM(ENERO:DICIEMBRE!AW122)</f>
        <v>0</v>
      </c>
      <c r="AX122" t="str">
        <f t="shared" si="138"/>
        <v/>
      </c>
      <c r="CW122" s="182"/>
      <c r="CX122" s="25" t="str">
        <f t="shared" si="140"/>
        <v/>
      </c>
      <c r="CY122" s="25" t="str">
        <f t="shared" si="141"/>
        <v/>
      </c>
      <c r="CZ122" s="25" t="str">
        <f t="shared" si="142"/>
        <v/>
      </c>
      <c r="DA122" s="25" t="str">
        <f t="shared" si="143"/>
        <v/>
      </c>
      <c r="DB122" s="25" t="str">
        <f t="shared" si="144"/>
        <v/>
      </c>
      <c r="DC122" s="25" t="str">
        <f t="shared" si="145"/>
        <v/>
      </c>
      <c r="DD122" s="25" t="str">
        <f t="shared" si="146"/>
        <v/>
      </c>
      <c r="DE122"/>
      <c r="DG122" s="182"/>
      <c r="DH122" s="26">
        <f t="shared" si="148"/>
        <v>0</v>
      </c>
      <c r="DI122" s="26">
        <f t="shared" si="149"/>
        <v>0</v>
      </c>
      <c r="DJ122" s="26">
        <f t="shared" si="150"/>
        <v>0</v>
      </c>
      <c r="DK122" s="26">
        <f t="shared" si="151"/>
        <v>0</v>
      </c>
      <c r="DL122" s="26">
        <f t="shared" si="152"/>
        <v>0</v>
      </c>
      <c r="DM122" s="26">
        <f t="shared" si="153"/>
        <v>0</v>
      </c>
      <c r="DN122" s="26">
        <f t="shared" si="154"/>
        <v>0</v>
      </c>
    </row>
    <row r="123" spans="1:118" x14ac:dyDescent="0.25">
      <c r="A123" s="759" t="s">
        <v>155</v>
      </c>
      <c r="B123" s="759"/>
      <c r="C123" s="759"/>
      <c r="D123" s="176">
        <f t="shared" si="136"/>
        <v>0</v>
      </c>
      <c r="E123" s="28">
        <f>SUM(Y123+AA123+AC123+AE123+AG123+AI123+AK123+AM123)</f>
        <v>0</v>
      </c>
      <c r="F123" s="29">
        <f t="shared" si="158"/>
        <v>0</v>
      </c>
      <c r="G123" s="21">
        <f>SUM(ENERO:DICIEMBRE!G123)</f>
        <v>0</v>
      </c>
      <c r="H123" s="21">
        <f>SUM(ENERO:DICIEMBRE!H123)</f>
        <v>0</v>
      </c>
      <c r="I123" s="21">
        <f>SUM(ENERO:DICIEMBRE!I123)</f>
        <v>0</v>
      </c>
      <c r="J123" s="21">
        <f>SUM(ENERO:DICIEMBRE!J123)</f>
        <v>0</v>
      </c>
      <c r="K123" s="21">
        <f>SUM(ENERO:DICIEMBRE!K123)</f>
        <v>0</v>
      </c>
      <c r="L123" s="21">
        <f>SUM(ENERO:DICIEMBRE!L123)</f>
        <v>0</v>
      </c>
      <c r="M123" s="21">
        <f>SUM(ENERO:DICIEMBRE!M123)</f>
        <v>0</v>
      </c>
      <c r="N123" s="21">
        <f>SUM(ENERO:DICIEMBRE!N123)</f>
        <v>0</v>
      </c>
      <c r="O123" s="21">
        <f>SUM(ENERO:DICIEMBRE!O123)</f>
        <v>0</v>
      </c>
      <c r="P123" s="21">
        <f>SUM(ENERO:DICIEMBRE!P123)</f>
        <v>0</v>
      </c>
      <c r="Q123" s="21">
        <f>SUM(ENERO:DICIEMBRE!Q123)</f>
        <v>0</v>
      </c>
      <c r="R123" s="21">
        <f>SUM(ENERO:DICIEMBRE!R123)</f>
        <v>0</v>
      </c>
      <c r="S123" s="21">
        <f>SUM(ENERO:DICIEMBRE!S123)</f>
        <v>0</v>
      </c>
      <c r="T123" s="21">
        <f>SUM(ENERO:DICIEMBRE!T123)</f>
        <v>0</v>
      </c>
      <c r="U123" s="21">
        <f>SUM(ENERO:DICIEMBRE!U123)</f>
        <v>0</v>
      </c>
      <c r="V123" s="21">
        <f>SUM(ENERO:DICIEMBRE!V123)</f>
        <v>0</v>
      </c>
      <c r="W123" s="21">
        <f>SUM(ENERO:DICIEMBRE!W123)</f>
        <v>0</v>
      </c>
      <c r="X123" s="21">
        <f>SUM(ENERO:DICIEMBRE!X123)</f>
        <v>0</v>
      </c>
      <c r="Y123" s="21">
        <f>SUM(ENERO:DICIEMBRE!Y123)</f>
        <v>0</v>
      </c>
      <c r="Z123" s="21">
        <f>SUM(ENERO:DICIEMBRE!Z123)</f>
        <v>0</v>
      </c>
      <c r="AA123" s="21">
        <f>SUM(ENERO:DICIEMBRE!AA123)</f>
        <v>0</v>
      </c>
      <c r="AB123" s="21">
        <f>SUM(ENERO:DICIEMBRE!AB123)</f>
        <v>0</v>
      </c>
      <c r="AC123" s="21">
        <f>SUM(ENERO:DICIEMBRE!AC123)</f>
        <v>0</v>
      </c>
      <c r="AD123" s="21">
        <f>SUM(ENERO:DICIEMBRE!AD123)</f>
        <v>0</v>
      </c>
      <c r="AE123" s="21">
        <f>SUM(ENERO:DICIEMBRE!AE123)</f>
        <v>0</v>
      </c>
      <c r="AF123" s="21">
        <f>SUM(ENERO:DICIEMBRE!AF123)</f>
        <v>0</v>
      </c>
      <c r="AG123" s="21">
        <f>SUM(ENERO:DICIEMBRE!AG123)</f>
        <v>0</v>
      </c>
      <c r="AH123" s="21">
        <f>SUM(ENERO:DICIEMBRE!AH123)</f>
        <v>0</v>
      </c>
      <c r="AI123" s="21">
        <f>SUM(ENERO:DICIEMBRE!AI123)</f>
        <v>0</v>
      </c>
      <c r="AJ123" s="21">
        <f>SUM(ENERO:DICIEMBRE!AJ123)</f>
        <v>0</v>
      </c>
      <c r="AK123" s="21">
        <f>SUM(ENERO:DICIEMBRE!AK123)</f>
        <v>0</v>
      </c>
      <c r="AL123" s="21">
        <f>SUM(ENERO:DICIEMBRE!AL123)</f>
        <v>0</v>
      </c>
      <c r="AM123" s="21">
        <f>SUM(ENERO:DICIEMBRE!AM123)</f>
        <v>0</v>
      </c>
      <c r="AN123" s="21">
        <f>SUM(ENERO:DICIEMBRE!AN123)</f>
        <v>0</v>
      </c>
      <c r="AO123" s="21">
        <f>SUM(ENERO:DICIEMBRE!AO123)</f>
        <v>0</v>
      </c>
      <c r="AP123" s="21">
        <f>SUM(ENERO:DICIEMBRE!AP123)</f>
        <v>0</v>
      </c>
      <c r="AQ123" s="21">
        <f>SUM(ENERO:DICIEMBRE!AQ123)</f>
        <v>0</v>
      </c>
      <c r="AR123" s="21">
        <f>SUM(ENERO:DICIEMBRE!AR123)</f>
        <v>0</v>
      </c>
      <c r="AS123" s="21">
        <f>SUM(ENERO:DICIEMBRE!AS123)</f>
        <v>0</v>
      </c>
      <c r="AT123" s="21">
        <f>SUM(ENERO:DICIEMBRE!AT123)</f>
        <v>0</v>
      </c>
      <c r="AU123" s="21">
        <f>SUM(ENERO:DICIEMBRE!AU123)</f>
        <v>0</v>
      </c>
      <c r="AV123" s="21">
        <f>SUM(ENERO:DICIEMBRE!AV123)</f>
        <v>0</v>
      </c>
      <c r="AW123" s="21">
        <f>SUM(ENERO:DICIEMBRE!AW123)</f>
        <v>0</v>
      </c>
      <c r="AX123" t="str">
        <f t="shared" si="138"/>
        <v/>
      </c>
      <c r="CW123" s="182"/>
      <c r="CX123" s="25" t="str">
        <f t="shared" si="140"/>
        <v/>
      </c>
      <c r="CY123" s="25" t="str">
        <f t="shared" si="141"/>
        <v/>
      </c>
      <c r="CZ123" s="25" t="str">
        <f t="shared" si="142"/>
        <v/>
      </c>
      <c r="DA123" s="25" t="str">
        <f t="shared" si="143"/>
        <v/>
      </c>
      <c r="DB123" s="25" t="str">
        <f t="shared" si="144"/>
        <v/>
      </c>
      <c r="DC123" s="25" t="str">
        <f t="shared" si="145"/>
        <v/>
      </c>
      <c r="DD123" s="25" t="str">
        <f t="shared" si="146"/>
        <v/>
      </c>
      <c r="DE123"/>
      <c r="DG123" s="182"/>
      <c r="DH123" s="26">
        <f t="shared" si="148"/>
        <v>0</v>
      </c>
      <c r="DI123" s="26">
        <f t="shared" si="149"/>
        <v>0</v>
      </c>
      <c r="DJ123" s="26">
        <f t="shared" si="150"/>
        <v>0</v>
      </c>
      <c r="DK123" s="26">
        <f t="shared" si="151"/>
        <v>0</v>
      </c>
      <c r="DL123" s="26">
        <f t="shared" si="152"/>
        <v>0</v>
      </c>
      <c r="DM123" s="26">
        <f t="shared" si="153"/>
        <v>0</v>
      </c>
      <c r="DN123" s="26">
        <f t="shared" si="154"/>
        <v>0</v>
      </c>
    </row>
    <row r="124" spans="1:118" x14ac:dyDescent="0.25">
      <c r="A124" s="751" t="s">
        <v>156</v>
      </c>
      <c r="B124" s="752"/>
      <c r="C124" s="753"/>
      <c r="D124" s="176">
        <f t="shared" si="136"/>
        <v>56</v>
      </c>
      <c r="E124" s="28">
        <f t="shared" si="158"/>
        <v>19</v>
      </c>
      <c r="F124" s="29">
        <f t="shared" si="158"/>
        <v>37</v>
      </c>
      <c r="G124" s="21">
        <f>SUM(ENERO:DICIEMBRE!G124)</f>
        <v>0</v>
      </c>
      <c r="H124" s="21">
        <f>SUM(ENERO:DICIEMBRE!H124)</f>
        <v>0</v>
      </c>
      <c r="I124" s="21">
        <f>SUM(ENERO:DICIEMBRE!I124)</f>
        <v>0</v>
      </c>
      <c r="J124" s="21">
        <f>SUM(ENERO:DICIEMBRE!J124)</f>
        <v>0</v>
      </c>
      <c r="K124" s="21">
        <f>SUM(ENERO:DICIEMBRE!K124)</f>
        <v>0</v>
      </c>
      <c r="L124" s="21">
        <f>SUM(ENERO:DICIEMBRE!L124)</f>
        <v>0</v>
      </c>
      <c r="M124" s="21">
        <f>SUM(ENERO:DICIEMBRE!M124)</f>
        <v>0</v>
      </c>
      <c r="N124" s="21">
        <f>SUM(ENERO:DICIEMBRE!N124)</f>
        <v>0</v>
      </c>
      <c r="O124" s="21">
        <f>SUM(ENERO:DICIEMBRE!O124)</f>
        <v>0</v>
      </c>
      <c r="P124" s="21">
        <f>SUM(ENERO:DICIEMBRE!P124)</f>
        <v>0</v>
      </c>
      <c r="Q124" s="21">
        <f>SUM(ENERO:DICIEMBRE!Q124)</f>
        <v>0</v>
      </c>
      <c r="R124" s="21">
        <f>SUM(ENERO:DICIEMBRE!R124)</f>
        <v>0</v>
      </c>
      <c r="S124" s="21">
        <f>SUM(ENERO:DICIEMBRE!S124)</f>
        <v>0</v>
      </c>
      <c r="T124" s="21">
        <f>SUM(ENERO:DICIEMBRE!T124)</f>
        <v>0</v>
      </c>
      <c r="U124" s="21">
        <f>SUM(ENERO:DICIEMBRE!U124)</f>
        <v>0</v>
      </c>
      <c r="V124" s="21">
        <f>SUM(ENERO:DICIEMBRE!V124)</f>
        <v>0</v>
      </c>
      <c r="W124" s="21">
        <f>SUM(ENERO:DICIEMBRE!W124)</f>
        <v>0</v>
      </c>
      <c r="X124" s="21">
        <f>SUM(ENERO:DICIEMBRE!X124)</f>
        <v>0</v>
      </c>
      <c r="Y124" s="21">
        <f>SUM(ENERO:DICIEMBRE!Y124)</f>
        <v>0</v>
      </c>
      <c r="Z124" s="21">
        <f>SUM(ENERO:DICIEMBRE!Z124)</f>
        <v>0</v>
      </c>
      <c r="AA124" s="21">
        <f>SUM(ENERO:DICIEMBRE!AA124)</f>
        <v>2</v>
      </c>
      <c r="AB124" s="21">
        <f>SUM(ENERO:DICIEMBRE!AB124)</f>
        <v>0</v>
      </c>
      <c r="AC124" s="21">
        <f>SUM(ENERO:DICIEMBRE!AC124)</f>
        <v>0</v>
      </c>
      <c r="AD124" s="21">
        <f>SUM(ENERO:DICIEMBRE!AD124)</f>
        <v>0</v>
      </c>
      <c r="AE124" s="21">
        <f>SUM(ENERO:DICIEMBRE!AE124)</f>
        <v>0</v>
      </c>
      <c r="AF124" s="21">
        <f>SUM(ENERO:DICIEMBRE!AF124)</f>
        <v>1</v>
      </c>
      <c r="AG124" s="21">
        <f>SUM(ENERO:DICIEMBRE!AG124)</f>
        <v>2</v>
      </c>
      <c r="AH124" s="21">
        <f>SUM(ENERO:DICIEMBRE!AH124)</f>
        <v>3</v>
      </c>
      <c r="AI124" s="21">
        <f>SUM(ENERO:DICIEMBRE!AI124)</f>
        <v>6</v>
      </c>
      <c r="AJ124" s="21">
        <f>SUM(ENERO:DICIEMBRE!AJ124)</f>
        <v>11</v>
      </c>
      <c r="AK124" s="21">
        <f>SUM(ENERO:DICIEMBRE!AK124)</f>
        <v>5</v>
      </c>
      <c r="AL124" s="21">
        <f>SUM(ENERO:DICIEMBRE!AL124)</f>
        <v>8</v>
      </c>
      <c r="AM124" s="21">
        <f>SUM(ENERO:DICIEMBRE!AM124)</f>
        <v>4</v>
      </c>
      <c r="AN124" s="21">
        <f>SUM(ENERO:DICIEMBRE!AN124)</f>
        <v>14</v>
      </c>
      <c r="AO124" s="21">
        <f>SUM(ENERO:DICIEMBRE!AO124)</f>
        <v>0</v>
      </c>
      <c r="AP124" s="21">
        <f>SUM(ENERO:DICIEMBRE!AP124)</f>
        <v>1</v>
      </c>
      <c r="AQ124" s="21">
        <f>SUM(ENERO:DICIEMBRE!AQ124)</f>
        <v>56</v>
      </c>
      <c r="AR124" s="21">
        <f>SUM(ENERO:DICIEMBRE!AR124)</f>
        <v>0</v>
      </c>
      <c r="AS124" s="21">
        <f>SUM(ENERO:DICIEMBRE!AS124)</f>
        <v>0</v>
      </c>
      <c r="AT124" s="21">
        <f>SUM(ENERO:DICIEMBRE!AT124)</f>
        <v>0</v>
      </c>
      <c r="AU124" s="21">
        <f>SUM(ENERO:DICIEMBRE!AU124)</f>
        <v>0</v>
      </c>
      <c r="AV124" s="21">
        <f>SUM(ENERO:DICIEMBRE!AV124)</f>
        <v>0</v>
      </c>
      <c r="AW124" s="21">
        <f>SUM(ENERO:DICIEMBRE!AW124)</f>
        <v>0</v>
      </c>
      <c r="AX124" t="str">
        <f t="shared" si="138"/>
        <v/>
      </c>
      <c r="CW124" s="182"/>
      <c r="CX124" s="25" t="str">
        <f t="shared" si="140"/>
        <v/>
      </c>
      <c r="CY124" s="25" t="str">
        <f t="shared" si="141"/>
        <v/>
      </c>
      <c r="CZ124" s="25" t="str">
        <f t="shared" si="142"/>
        <v/>
      </c>
      <c r="DA124" s="25" t="str">
        <f t="shared" si="143"/>
        <v/>
      </c>
      <c r="DB124" s="25" t="str">
        <f t="shared" si="144"/>
        <v/>
      </c>
      <c r="DC124" s="25" t="str">
        <f t="shared" si="145"/>
        <v/>
      </c>
      <c r="DD124" s="25" t="str">
        <f t="shared" si="146"/>
        <v/>
      </c>
      <c r="DE124"/>
      <c r="DG124" s="182"/>
      <c r="DH124" s="26">
        <f t="shared" si="148"/>
        <v>0</v>
      </c>
      <c r="DI124" s="26">
        <f t="shared" si="149"/>
        <v>0</v>
      </c>
      <c r="DJ124" s="26">
        <f t="shared" si="150"/>
        <v>0</v>
      </c>
      <c r="DK124" s="26">
        <f t="shared" si="151"/>
        <v>0</v>
      </c>
      <c r="DL124" s="26">
        <f t="shared" si="152"/>
        <v>0</v>
      </c>
      <c r="DM124" s="26">
        <f t="shared" si="153"/>
        <v>0</v>
      </c>
      <c r="DN124" s="26">
        <f t="shared" si="154"/>
        <v>0</v>
      </c>
    </row>
    <row r="125" spans="1:118" x14ac:dyDescent="0.25">
      <c r="A125" s="748" t="s">
        <v>157</v>
      </c>
      <c r="B125" s="749"/>
      <c r="C125" s="750"/>
      <c r="D125" s="176">
        <f t="shared" si="136"/>
        <v>0</v>
      </c>
      <c r="E125" s="28">
        <f t="shared" si="158"/>
        <v>0</v>
      </c>
      <c r="F125" s="29">
        <f t="shared" si="158"/>
        <v>0</v>
      </c>
      <c r="G125" s="21">
        <f>SUM(ENERO:DICIEMBRE!G125)</f>
        <v>0</v>
      </c>
      <c r="H125" s="21">
        <f>SUM(ENERO:DICIEMBRE!H125)</f>
        <v>0</v>
      </c>
      <c r="I125" s="21">
        <f>SUM(ENERO:DICIEMBRE!I125)</f>
        <v>0</v>
      </c>
      <c r="J125" s="21">
        <f>SUM(ENERO:DICIEMBRE!J125)</f>
        <v>0</v>
      </c>
      <c r="K125" s="21">
        <f>SUM(ENERO:DICIEMBRE!K125)</f>
        <v>0</v>
      </c>
      <c r="L125" s="21">
        <f>SUM(ENERO:DICIEMBRE!L125)</f>
        <v>0</v>
      </c>
      <c r="M125" s="21">
        <f>SUM(ENERO:DICIEMBRE!M125)</f>
        <v>0</v>
      </c>
      <c r="N125" s="21">
        <f>SUM(ENERO:DICIEMBRE!N125)</f>
        <v>0</v>
      </c>
      <c r="O125" s="21">
        <f>SUM(ENERO:DICIEMBRE!O125)</f>
        <v>0</v>
      </c>
      <c r="P125" s="21">
        <f>SUM(ENERO:DICIEMBRE!P125)</f>
        <v>0</v>
      </c>
      <c r="Q125" s="21">
        <f>SUM(ENERO:DICIEMBRE!Q125)</f>
        <v>0</v>
      </c>
      <c r="R125" s="21">
        <f>SUM(ENERO:DICIEMBRE!R125)</f>
        <v>0</v>
      </c>
      <c r="S125" s="21">
        <f>SUM(ENERO:DICIEMBRE!S125)</f>
        <v>0</v>
      </c>
      <c r="T125" s="21">
        <f>SUM(ENERO:DICIEMBRE!T125)</f>
        <v>0</v>
      </c>
      <c r="U125" s="21">
        <f>SUM(ENERO:DICIEMBRE!U125)</f>
        <v>0</v>
      </c>
      <c r="V125" s="21">
        <f>SUM(ENERO:DICIEMBRE!V125)</f>
        <v>0</v>
      </c>
      <c r="W125" s="21">
        <f>SUM(ENERO:DICIEMBRE!W125)</f>
        <v>0</v>
      </c>
      <c r="X125" s="21">
        <f>SUM(ENERO:DICIEMBRE!X125)</f>
        <v>0</v>
      </c>
      <c r="Y125" s="21">
        <f>SUM(ENERO:DICIEMBRE!Y125)</f>
        <v>0</v>
      </c>
      <c r="Z125" s="21">
        <f>SUM(ENERO:DICIEMBRE!Z125)</f>
        <v>0</v>
      </c>
      <c r="AA125" s="21">
        <f>SUM(ENERO:DICIEMBRE!AA125)</f>
        <v>0</v>
      </c>
      <c r="AB125" s="21">
        <f>SUM(ENERO:DICIEMBRE!AB125)</f>
        <v>0</v>
      </c>
      <c r="AC125" s="21">
        <f>SUM(ENERO:DICIEMBRE!AC125)</f>
        <v>0</v>
      </c>
      <c r="AD125" s="21">
        <f>SUM(ENERO:DICIEMBRE!AD125)</f>
        <v>0</v>
      </c>
      <c r="AE125" s="21">
        <f>SUM(ENERO:DICIEMBRE!AE125)</f>
        <v>0</v>
      </c>
      <c r="AF125" s="21">
        <f>SUM(ENERO:DICIEMBRE!AF125)</f>
        <v>0</v>
      </c>
      <c r="AG125" s="21">
        <f>SUM(ENERO:DICIEMBRE!AG125)</f>
        <v>0</v>
      </c>
      <c r="AH125" s="21">
        <f>SUM(ENERO:DICIEMBRE!AH125)</f>
        <v>0</v>
      </c>
      <c r="AI125" s="21">
        <f>SUM(ENERO:DICIEMBRE!AI125)</f>
        <v>0</v>
      </c>
      <c r="AJ125" s="21">
        <f>SUM(ENERO:DICIEMBRE!AJ125)</f>
        <v>0</v>
      </c>
      <c r="AK125" s="21">
        <f>SUM(ENERO:DICIEMBRE!AK125)</f>
        <v>0</v>
      </c>
      <c r="AL125" s="21">
        <f>SUM(ENERO:DICIEMBRE!AL125)</f>
        <v>0</v>
      </c>
      <c r="AM125" s="21">
        <f>SUM(ENERO:DICIEMBRE!AM125)</f>
        <v>0</v>
      </c>
      <c r="AN125" s="21">
        <f>SUM(ENERO:DICIEMBRE!AN125)</f>
        <v>0</v>
      </c>
      <c r="AO125" s="21">
        <f>SUM(ENERO:DICIEMBRE!AO125)</f>
        <v>0</v>
      </c>
      <c r="AP125" s="21">
        <f>SUM(ENERO:DICIEMBRE!AP125)</f>
        <v>0</v>
      </c>
      <c r="AQ125" s="21">
        <f>SUM(ENERO:DICIEMBRE!AQ125)</f>
        <v>0</v>
      </c>
      <c r="AR125" s="21">
        <f>SUM(ENERO:DICIEMBRE!AR125)</f>
        <v>0</v>
      </c>
      <c r="AS125" s="21">
        <f>SUM(ENERO:DICIEMBRE!AS125)</f>
        <v>0</v>
      </c>
      <c r="AT125" s="21">
        <f>SUM(ENERO:DICIEMBRE!AT125)</f>
        <v>0</v>
      </c>
      <c r="AU125" s="21">
        <f>SUM(ENERO:DICIEMBRE!AU125)</f>
        <v>0</v>
      </c>
      <c r="AV125" s="21">
        <f>SUM(ENERO:DICIEMBRE!AV125)</f>
        <v>0</v>
      </c>
      <c r="AW125" s="21">
        <f>SUM(ENERO:DICIEMBRE!AW125)</f>
        <v>0</v>
      </c>
      <c r="AX125" t="str">
        <f t="shared" si="138"/>
        <v/>
      </c>
      <c r="CW125" s="182"/>
      <c r="CX125" s="25" t="str">
        <f t="shared" si="140"/>
        <v/>
      </c>
      <c r="CY125" s="25" t="str">
        <f t="shared" si="141"/>
        <v/>
      </c>
      <c r="CZ125" s="25" t="str">
        <f t="shared" si="142"/>
        <v/>
      </c>
      <c r="DA125" s="25" t="str">
        <f t="shared" si="143"/>
        <v/>
      </c>
      <c r="DB125" s="25" t="str">
        <f t="shared" si="144"/>
        <v/>
      </c>
      <c r="DC125" s="25" t="str">
        <f t="shared" si="145"/>
        <v/>
      </c>
      <c r="DD125" s="25" t="str">
        <f t="shared" si="146"/>
        <v/>
      </c>
      <c r="DE125"/>
      <c r="DG125" s="182"/>
      <c r="DH125" s="26">
        <f t="shared" si="148"/>
        <v>0</v>
      </c>
      <c r="DI125" s="26">
        <f t="shared" si="149"/>
        <v>0</v>
      </c>
      <c r="DJ125" s="26">
        <f t="shared" si="150"/>
        <v>0</v>
      </c>
      <c r="DK125" s="26">
        <f t="shared" si="151"/>
        <v>0</v>
      </c>
      <c r="DL125" s="26">
        <f t="shared" si="152"/>
        <v>0</v>
      </c>
      <c r="DM125" s="26">
        <f t="shared" si="153"/>
        <v>0</v>
      </c>
      <c r="DN125" s="26">
        <f t="shared" si="154"/>
        <v>0</v>
      </c>
    </row>
    <row r="126" spans="1:118" x14ac:dyDescent="0.25">
      <c r="A126" s="748" t="s">
        <v>158</v>
      </c>
      <c r="B126" s="749"/>
      <c r="C126" s="750"/>
      <c r="D126" s="176">
        <f t="shared" si="136"/>
        <v>6</v>
      </c>
      <c r="E126" s="28">
        <f t="shared" si="137"/>
        <v>2</v>
      </c>
      <c r="F126" s="29">
        <f t="shared" si="137"/>
        <v>4</v>
      </c>
      <c r="G126" s="21">
        <f>SUM(ENERO:DICIEMBRE!G126)</f>
        <v>0</v>
      </c>
      <c r="H126" s="21">
        <f>SUM(ENERO:DICIEMBRE!H126)</f>
        <v>0</v>
      </c>
      <c r="I126" s="21">
        <f>SUM(ENERO:DICIEMBRE!I126)</f>
        <v>0</v>
      </c>
      <c r="J126" s="21">
        <f>SUM(ENERO:DICIEMBRE!J126)</f>
        <v>0</v>
      </c>
      <c r="K126" s="21">
        <f>SUM(ENERO:DICIEMBRE!K126)</f>
        <v>0</v>
      </c>
      <c r="L126" s="21">
        <f>SUM(ENERO:DICIEMBRE!L126)</f>
        <v>0</v>
      </c>
      <c r="M126" s="21">
        <f>SUM(ENERO:DICIEMBRE!M126)</f>
        <v>0</v>
      </c>
      <c r="N126" s="21">
        <f>SUM(ENERO:DICIEMBRE!N126)</f>
        <v>0</v>
      </c>
      <c r="O126" s="21">
        <f>SUM(ENERO:DICIEMBRE!O126)</f>
        <v>0</v>
      </c>
      <c r="P126" s="21">
        <f>SUM(ENERO:DICIEMBRE!P126)</f>
        <v>0</v>
      </c>
      <c r="Q126" s="21">
        <f>SUM(ENERO:DICIEMBRE!Q126)</f>
        <v>0</v>
      </c>
      <c r="R126" s="21">
        <f>SUM(ENERO:DICIEMBRE!R126)</f>
        <v>0</v>
      </c>
      <c r="S126" s="21">
        <f>SUM(ENERO:DICIEMBRE!S126)</f>
        <v>0</v>
      </c>
      <c r="T126" s="21">
        <f>SUM(ENERO:DICIEMBRE!T126)</f>
        <v>0</v>
      </c>
      <c r="U126" s="21">
        <f>SUM(ENERO:DICIEMBRE!U126)</f>
        <v>0</v>
      </c>
      <c r="V126" s="21">
        <f>SUM(ENERO:DICIEMBRE!V126)</f>
        <v>0</v>
      </c>
      <c r="W126" s="21">
        <f>SUM(ENERO:DICIEMBRE!W126)</f>
        <v>0</v>
      </c>
      <c r="X126" s="21">
        <f>SUM(ENERO:DICIEMBRE!X126)</f>
        <v>0</v>
      </c>
      <c r="Y126" s="21">
        <f>SUM(ENERO:DICIEMBRE!Y126)</f>
        <v>0</v>
      </c>
      <c r="Z126" s="21">
        <f>SUM(ENERO:DICIEMBRE!Z126)</f>
        <v>0</v>
      </c>
      <c r="AA126" s="21">
        <f>SUM(ENERO:DICIEMBRE!AA126)</f>
        <v>0</v>
      </c>
      <c r="AB126" s="21">
        <f>SUM(ENERO:DICIEMBRE!AB126)</f>
        <v>0</v>
      </c>
      <c r="AC126" s="21">
        <f>SUM(ENERO:DICIEMBRE!AC126)</f>
        <v>0</v>
      </c>
      <c r="AD126" s="21">
        <f>SUM(ENERO:DICIEMBRE!AD126)</f>
        <v>0</v>
      </c>
      <c r="AE126" s="21">
        <f>SUM(ENERO:DICIEMBRE!AE126)</f>
        <v>0</v>
      </c>
      <c r="AF126" s="21">
        <f>SUM(ENERO:DICIEMBRE!AF126)</f>
        <v>1</v>
      </c>
      <c r="AG126" s="21">
        <f>SUM(ENERO:DICIEMBRE!AG126)</f>
        <v>1</v>
      </c>
      <c r="AH126" s="21">
        <f>SUM(ENERO:DICIEMBRE!AH126)</f>
        <v>1</v>
      </c>
      <c r="AI126" s="21">
        <f>SUM(ENERO:DICIEMBRE!AI126)</f>
        <v>1</v>
      </c>
      <c r="AJ126" s="21">
        <f>SUM(ENERO:DICIEMBRE!AJ126)</f>
        <v>0</v>
      </c>
      <c r="AK126" s="21">
        <f>SUM(ENERO:DICIEMBRE!AK126)</f>
        <v>0</v>
      </c>
      <c r="AL126" s="21">
        <f>SUM(ENERO:DICIEMBRE!AL126)</f>
        <v>2</v>
      </c>
      <c r="AM126" s="21">
        <f>SUM(ENERO:DICIEMBRE!AM126)</f>
        <v>0</v>
      </c>
      <c r="AN126" s="21">
        <f>SUM(ENERO:DICIEMBRE!AN126)</f>
        <v>0</v>
      </c>
      <c r="AO126" s="21">
        <f>SUM(ENERO:DICIEMBRE!AO126)</f>
        <v>0</v>
      </c>
      <c r="AP126" s="21">
        <f>SUM(ENERO:DICIEMBRE!AP126)</f>
        <v>0</v>
      </c>
      <c r="AQ126" s="21">
        <f>SUM(ENERO:DICIEMBRE!AQ126)</f>
        <v>6</v>
      </c>
      <c r="AR126" s="21">
        <f>SUM(ENERO:DICIEMBRE!AR126)</f>
        <v>0</v>
      </c>
      <c r="AS126" s="21">
        <f>SUM(ENERO:DICIEMBRE!AS126)</f>
        <v>0</v>
      </c>
      <c r="AT126" s="21">
        <f>SUM(ENERO:DICIEMBRE!AT126)</f>
        <v>0</v>
      </c>
      <c r="AU126" s="21">
        <f>SUM(ENERO:DICIEMBRE!AU126)</f>
        <v>0</v>
      </c>
      <c r="AV126" s="21">
        <f>SUM(ENERO:DICIEMBRE!AV126)</f>
        <v>0</v>
      </c>
      <c r="AW126" s="21">
        <f>SUM(ENERO:DICIEMBRE!AW126)</f>
        <v>0</v>
      </c>
      <c r="AX126" t="str">
        <f t="shared" si="138"/>
        <v/>
      </c>
      <c r="CW126" s="25" t="str">
        <f t="shared" ref="CW126:CW140" si="159">IF(AND((W126+X126)&gt;0,AO126="")," * No olvide digitar la variable 12 años. Si no tiene digite Cero.",IF(AO126&gt;(W126+X126),"* Las Consultas de 12 años NO DEBEN ser mayor que el total de Consultas entre 10-14 años",""))</f>
        <v/>
      </c>
      <c r="CX126" s="25" t="str">
        <f t="shared" si="140"/>
        <v/>
      </c>
      <c r="CY126" s="25" t="str">
        <f t="shared" si="141"/>
        <v/>
      </c>
      <c r="CZ126" s="25" t="str">
        <f t="shared" si="142"/>
        <v/>
      </c>
      <c r="DA126" s="25" t="str">
        <f t="shared" si="143"/>
        <v/>
      </c>
      <c r="DB126" s="25" t="str">
        <f t="shared" si="144"/>
        <v/>
      </c>
      <c r="DC126" s="25" t="str">
        <f t="shared" si="145"/>
        <v/>
      </c>
      <c r="DD126" s="25" t="str">
        <f t="shared" si="146"/>
        <v/>
      </c>
      <c r="DE126"/>
      <c r="DG126" s="26">
        <f t="shared" ref="DG126:DG140" si="160">IF(AND((W126+X126)&gt;0,AO126=""),1,IF(AO126&gt;(W126+X126),1,0))</f>
        <v>0</v>
      </c>
      <c r="DH126" s="26">
        <f t="shared" si="148"/>
        <v>0</v>
      </c>
      <c r="DI126" s="26">
        <f t="shared" si="149"/>
        <v>0</v>
      </c>
      <c r="DJ126" s="26">
        <f t="shared" si="150"/>
        <v>0</v>
      </c>
      <c r="DK126" s="26">
        <f t="shared" si="151"/>
        <v>0</v>
      </c>
      <c r="DL126" s="26">
        <f t="shared" si="152"/>
        <v>0</v>
      </c>
      <c r="DM126" s="26">
        <f t="shared" si="153"/>
        <v>0</v>
      </c>
      <c r="DN126" s="26">
        <f t="shared" si="154"/>
        <v>0</v>
      </c>
    </row>
    <row r="127" spans="1:118" x14ac:dyDescent="0.25">
      <c r="A127" s="748" t="s">
        <v>159</v>
      </c>
      <c r="B127" s="749"/>
      <c r="C127" s="750"/>
      <c r="D127" s="176">
        <f t="shared" si="136"/>
        <v>0</v>
      </c>
      <c r="E127" s="28">
        <f t="shared" si="137"/>
        <v>0</v>
      </c>
      <c r="F127" s="29">
        <f t="shared" si="137"/>
        <v>0</v>
      </c>
      <c r="G127" s="21">
        <f>SUM(ENERO:DICIEMBRE!G127)</f>
        <v>0</v>
      </c>
      <c r="H127" s="21">
        <f>SUM(ENERO:DICIEMBRE!H127)</f>
        <v>0</v>
      </c>
      <c r="I127" s="21">
        <f>SUM(ENERO:DICIEMBRE!I127)</f>
        <v>0</v>
      </c>
      <c r="J127" s="21">
        <f>SUM(ENERO:DICIEMBRE!J127)</f>
        <v>0</v>
      </c>
      <c r="K127" s="21">
        <f>SUM(ENERO:DICIEMBRE!K127)</f>
        <v>0</v>
      </c>
      <c r="L127" s="21">
        <f>SUM(ENERO:DICIEMBRE!L127)</f>
        <v>0</v>
      </c>
      <c r="M127" s="21">
        <f>SUM(ENERO:DICIEMBRE!M127)</f>
        <v>0</v>
      </c>
      <c r="N127" s="21">
        <f>SUM(ENERO:DICIEMBRE!N127)</f>
        <v>0</v>
      </c>
      <c r="O127" s="21">
        <f>SUM(ENERO:DICIEMBRE!O127)</f>
        <v>0</v>
      </c>
      <c r="P127" s="21">
        <f>SUM(ENERO:DICIEMBRE!P127)</f>
        <v>0</v>
      </c>
      <c r="Q127" s="21">
        <f>SUM(ENERO:DICIEMBRE!Q127)</f>
        <v>0</v>
      </c>
      <c r="R127" s="21">
        <f>SUM(ENERO:DICIEMBRE!R127)</f>
        <v>0</v>
      </c>
      <c r="S127" s="21">
        <f>SUM(ENERO:DICIEMBRE!S127)</f>
        <v>0</v>
      </c>
      <c r="T127" s="21">
        <f>SUM(ENERO:DICIEMBRE!T127)</f>
        <v>0</v>
      </c>
      <c r="U127" s="21">
        <f>SUM(ENERO:DICIEMBRE!U127)</f>
        <v>0</v>
      </c>
      <c r="V127" s="21">
        <f>SUM(ENERO:DICIEMBRE!V127)</f>
        <v>0</v>
      </c>
      <c r="W127" s="21">
        <f>SUM(ENERO:DICIEMBRE!W127)</f>
        <v>0</v>
      </c>
      <c r="X127" s="21">
        <f>SUM(ENERO:DICIEMBRE!X127)</f>
        <v>0</v>
      </c>
      <c r="Y127" s="21">
        <f>SUM(ENERO:DICIEMBRE!Y127)</f>
        <v>0</v>
      </c>
      <c r="Z127" s="21">
        <f>SUM(ENERO:DICIEMBRE!Z127)</f>
        <v>0</v>
      </c>
      <c r="AA127" s="21">
        <f>SUM(ENERO:DICIEMBRE!AA127)</f>
        <v>0</v>
      </c>
      <c r="AB127" s="21">
        <f>SUM(ENERO:DICIEMBRE!AB127)</f>
        <v>0</v>
      </c>
      <c r="AC127" s="21">
        <f>SUM(ENERO:DICIEMBRE!AC127)</f>
        <v>0</v>
      </c>
      <c r="AD127" s="21">
        <f>SUM(ENERO:DICIEMBRE!AD127)</f>
        <v>0</v>
      </c>
      <c r="AE127" s="21">
        <f>SUM(ENERO:DICIEMBRE!AE127)</f>
        <v>0</v>
      </c>
      <c r="AF127" s="21">
        <f>SUM(ENERO:DICIEMBRE!AF127)</f>
        <v>0</v>
      </c>
      <c r="AG127" s="21">
        <f>SUM(ENERO:DICIEMBRE!AG127)</f>
        <v>0</v>
      </c>
      <c r="AH127" s="21">
        <f>SUM(ENERO:DICIEMBRE!AH127)</f>
        <v>0</v>
      </c>
      <c r="AI127" s="21">
        <f>SUM(ENERO:DICIEMBRE!AI127)</f>
        <v>0</v>
      </c>
      <c r="AJ127" s="21">
        <f>SUM(ENERO:DICIEMBRE!AJ127)</f>
        <v>0</v>
      </c>
      <c r="AK127" s="21">
        <f>SUM(ENERO:DICIEMBRE!AK127)</f>
        <v>0</v>
      </c>
      <c r="AL127" s="21">
        <f>SUM(ENERO:DICIEMBRE!AL127)</f>
        <v>0</v>
      </c>
      <c r="AM127" s="21">
        <f>SUM(ENERO:DICIEMBRE!AM127)</f>
        <v>0</v>
      </c>
      <c r="AN127" s="21">
        <f>SUM(ENERO:DICIEMBRE!AN127)</f>
        <v>0</v>
      </c>
      <c r="AO127" s="21">
        <f>SUM(ENERO:DICIEMBRE!AO127)</f>
        <v>0</v>
      </c>
      <c r="AP127" s="21">
        <f>SUM(ENERO:DICIEMBRE!AP127)</f>
        <v>0</v>
      </c>
      <c r="AQ127" s="21">
        <f>SUM(ENERO:DICIEMBRE!AQ127)</f>
        <v>0</v>
      </c>
      <c r="AR127" s="21">
        <f>SUM(ENERO:DICIEMBRE!AR127)</f>
        <v>0</v>
      </c>
      <c r="AS127" s="21">
        <f>SUM(ENERO:DICIEMBRE!AS127)</f>
        <v>0</v>
      </c>
      <c r="AT127" s="21">
        <f>SUM(ENERO:DICIEMBRE!AT127)</f>
        <v>0</v>
      </c>
      <c r="AU127" s="21">
        <f>SUM(ENERO:DICIEMBRE!AU127)</f>
        <v>0</v>
      </c>
      <c r="AV127" s="21">
        <f>SUM(ENERO:DICIEMBRE!AV127)</f>
        <v>0</v>
      </c>
      <c r="AW127" s="21">
        <f>SUM(ENERO:DICIEMBRE!AW127)</f>
        <v>0</v>
      </c>
      <c r="AX127" t="str">
        <f t="shared" si="138"/>
        <v/>
      </c>
      <c r="CW127" s="25" t="str">
        <f t="shared" si="159"/>
        <v/>
      </c>
      <c r="CX127" s="25" t="str">
        <f t="shared" si="140"/>
        <v/>
      </c>
      <c r="CY127" s="25" t="str">
        <f t="shared" si="141"/>
        <v/>
      </c>
      <c r="CZ127" s="25" t="str">
        <f t="shared" si="142"/>
        <v/>
      </c>
      <c r="DA127" s="25" t="str">
        <f t="shared" si="143"/>
        <v/>
      </c>
      <c r="DB127" s="25" t="str">
        <f t="shared" si="144"/>
        <v/>
      </c>
      <c r="DC127" s="25" t="str">
        <f t="shared" si="145"/>
        <v/>
      </c>
      <c r="DD127" s="25" t="str">
        <f t="shared" si="146"/>
        <v/>
      </c>
      <c r="DE127"/>
      <c r="DG127" s="26">
        <f t="shared" si="160"/>
        <v>0</v>
      </c>
      <c r="DH127" s="26">
        <f t="shared" si="148"/>
        <v>0</v>
      </c>
      <c r="DI127" s="26">
        <f t="shared" si="149"/>
        <v>0</v>
      </c>
      <c r="DJ127" s="26">
        <f t="shared" si="150"/>
        <v>0</v>
      </c>
      <c r="DK127" s="26">
        <f t="shared" si="151"/>
        <v>0</v>
      </c>
      <c r="DL127" s="26">
        <f t="shared" si="152"/>
        <v>0</v>
      </c>
      <c r="DM127" s="26">
        <f t="shared" si="153"/>
        <v>0</v>
      </c>
      <c r="DN127" s="26">
        <f t="shared" si="154"/>
        <v>0</v>
      </c>
    </row>
    <row r="128" spans="1:118" x14ac:dyDescent="0.25">
      <c r="A128" s="748" t="s">
        <v>160</v>
      </c>
      <c r="B128" s="749"/>
      <c r="C128" s="750"/>
      <c r="D128" s="176">
        <f t="shared" si="136"/>
        <v>0</v>
      </c>
      <c r="E128" s="28">
        <f t="shared" si="137"/>
        <v>0</v>
      </c>
      <c r="F128" s="29">
        <f t="shared" si="137"/>
        <v>0</v>
      </c>
      <c r="G128" s="21">
        <f>SUM(ENERO:DICIEMBRE!G128)</f>
        <v>0</v>
      </c>
      <c r="H128" s="21">
        <f>SUM(ENERO:DICIEMBRE!H128)</f>
        <v>0</v>
      </c>
      <c r="I128" s="21">
        <f>SUM(ENERO:DICIEMBRE!I128)</f>
        <v>0</v>
      </c>
      <c r="J128" s="21">
        <f>SUM(ENERO:DICIEMBRE!J128)</f>
        <v>0</v>
      </c>
      <c r="K128" s="21">
        <f>SUM(ENERO:DICIEMBRE!K128)</f>
        <v>0</v>
      </c>
      <c r="L128" s="21">
        <f>SUM(ENERO:DICIEMBRE!L128)</f>
        <v>0</v>
      </c>
      <c r="M128" s="21">
        <f>SUM(ENERO:DICIEMBRE!M128)</f>
        <v>0</v>
      </c>
      <c r="N128" s="21">
        <f>SUM(ENERO:DICIEMBRE!N128)</f>
        <v>0</v>
      </c>
      <c r="O128" s="21">
        <f>SUM(ENERO:DICIEMBRE!O128)</f>
        <v>0</v>
      </c>
      <c r="P128" s="21">
        <f>SUM(ENERO:DICIEMBRE!P128)</f>
        <v>0</v>
      </c>
      <c r="Q128" s="21">
        <f>SUM(ENERO:DICIEMBRE!Q128)</f>
        <v>0</v>
      </c>
      <c r="R128" s="21">
        <f>SUM(ENERO:DICIEMBRE!R128)</f>
        <v>0</v>
      </c>
      <c r="S128" s="21">
        <f>SUM(ENERO:DICIEMBRE!S128)</f>
        <v>0</v>
      </c>
      <c r="T128" s="21">
        <f>SUM(ENERO:DICIEMBRE!T128)</f>
        <v>0</v>
      </c>
      <c r="U128" s="21">
        <f>SUM(ENERO:DICIEMBRE!U128)</f>
        <v>0</v>
      </c>
      <c r="V128" s="21">
        <f>SUM(ENERO:DICIEMBRE!V128)</f>
        <v>0</v>
      </c>
      <c r="W128" s="21">
        <f>SUM(ENERO:DICIEMBRE!W128)</f>
        <v>0</v>
      </c>
      <c r="X128" s="21">
        <f>SUM(ENERO:DICIEMBRE!X128)</f>
        <v>0</v>
      </c>
      <c r="Y128" s="21">
        <f>SUM(ENERO:DICIEMBRE!Y128)</f>
        <v>0</v>
      </c>
      <c r="Z128" s="21">
        <f>SUM(ENERO:DICIEMBRE!Z128)</f>
        <v>0</v>
      </c>
      <c r="AA128" s="21">
        <f>SUM(ENERO:DICIEMBRE!AA128)</f>
        <v>0</v>
      </c>
      <c r="AB128" s="21">
        <f>SUM(ENERO:DICIEMBRE!AB128)</f>
        <v>0</v>
      </c>
      <c r="AC128" s="21">
        <f>SUM(ENERO:DICIEMBRE!AC128)</f>
        <v>0</v>
      </c>
      <c r="AD128" s="21">
        <f>SUM(ENERO:DICIEMBRE!AD128)</f>
        <v>0</v>
      </c>
      <c r="AE128" s="21">
        <f>SUM(ENERO:DICIEMBRE!AE128)</f>
        <v>0</v>
      </c>
      <c r="AF128" s="21">
        <f>SUM(ENERO:DICIEMBRE!AF128)</f>
        <v>0</v>
      </c>
      <c r="AG128" s="21">
        <f>SUM(ENERO:DICIEMBRE!AG128)</f>
        <v>0</v>
      </c>
      <c r="AH128" s="21">
        <f>SUM(ENERO:DICIEMBRE!AH128)</f>
        <v>0</v>
      </c>
      <c r="AI128" s="21">
        <f>SUM(ENERO:DICIEMBRE!AI128)</f>
        <v>0</v>
      </c>
      <c r="AJ128" s="21">
        <f>SUM(ENERO:DICIEMBRE!AJ128)</f>
        <v>0</v>
      </c>
      <c r="AK128" s="21">
        <f>SUM(ENERO:DICIEMBRE!AK128)</f>
        <v>0</v>
      </c>
      <c r="AL128" s="21">
        <f>SUM(ENERO:DICIEMBRE!AL128)</f>
        <v>0</v>
      </c>
      <c r="AM128" s="21">
        <f>SUM(ENERO:DICIEMBRE!AM128)</f>
        <v>0</v>
      </c>
      <c r="AN128" s="21">
        <f>SUM(ENERO:DICIEMBRE!AN128)</f>
        <v>0</v>
      </c>
      <c r="AO128" s="21">
        <f>SUM(ENERO:DICIEMBRE!AO128)</f>
        <v>0</v>
      </c>
      <c r="AP128" s="21">
        <f>SUM(ENERO:DICIEMBRE!AP128)</f>
        <v>0</v>
      </c>
      <c r="AQ128" s="21">
        <f>SUM(ENERO:DICIEMBRE!AQ128)</f>
        <v>0</v>
      </c>
      <c r="AR128" s="21">
        <f>SUM(ENERO:DICIEMBRE!AR128)</f>
        <v>0</v>
      </c>
      <c r="AS128" s="21">
        <f>SUM(ENERO:DICIEMBRE!AS128)</f>
        <v>0</v>
      </c>
      <c r="AT128" s="21">
        <f>SUM(ENERO:DICIEMBRE!AT128)</f>
        <v>0</v>
      </c>
      <c r="AU128" s="21">
        <f>SUM(ENERO:DICIEMBRE!AU128)</f>
        <v>0</v>
      </c>
      <c r="AV128" s="21">
        <f>SUM(ENERO:DICIEMBRE!AV128)</f>
        <v>0</v>
      </c>
      <c r="AW128" s="21">
        <f>SUM(ENERO:DICIEMBRE!AW128)</f>
        <v>0</v>
      </c>
      <c r="AX128" t="str">
        <f t="shared" si="138"/>
        <v/>
      </c>
      <c r="CW128" s="25" t="str">
        <f t="shared" si="159"/>
        <v/>
      </c>
      <c r="CX128" s="25" t="str">
        <f t="shared" si="140"/>
        <v/>
      </c>
      <c r="CY128" s="25" t="str">
        <f t="shared" si="141"/>
        <v/>
      </c>
      <c r="CZ128" s="25" t="str">
        <f t="shared" si="142"/>
        <v/>
      </c>
      <c r="DA128" s="25" t="str">
        <f t="shared" si="143"/>
        <v/>
      </c>
      <c r="DB128" s="25" t="str">
        <f t="shared" si="144"/>
        <v/>
      </c>
      <c r="DC128" s="25" t="str">
        <f t="shared" si="145"/>
        <v/>
      </c>
      <c r="DD128" s="25" t="str">
        <f t="shared" si="146"/>
        <v/>
      </c>
      <c r="DE128"/>
      <c r="DG128" s="26">
        <f t="shared" si="160"/>
        <v>0</v>
      </c>
      <c r="DH128" s="26">
        <f t="shared" si="148"/>
        <v>0</v>
      </c>
      <c r="DI128" s="26">
        <f t="shared" si="149"/>
        <v>0</v>
      </c>
      <c r="DJ128" s="26">
        <f t="shared" si="150"/>
        <v>0</v>
      </c>
      <c r="DK128" s="26">
        <f t="shared" si="151"/>
        <v>0</v>
      </c>
      <c r="DL128" s="26">
        <f t="shared" si="152"/>
        <v>0</v>
      </c>
      <c r="DM128" s="26">
        <f t="shared" si="153"/>
        <v>0</v>
      </c>
      <c r="DN128" s="26">
        <f t="shared" si="154"/>
        <v>0</v>
      </c>
    </row>
    <row r="129" spans="1:118" x14ac:dyDescent="0.25">
      <c r="A129" s="748" t="s">
        <v>161</v>
      </c>
      <c r="B129" s="749"/>
      <c r="C129" s="750"/>
      <c r="D129" s="176">
        <f t="shared" si="136"/>
        <v>0</v>
      </c>
      <c r="E129" s="28">
        <f t="shared" si="137"/>
        <v>0</v>
      </c>
      <c r="F129" s="29">
        <f t="shared" si="137"/>
        <v>0</v>
      </c>
      <c r="G129" s="21">
        <f>SUM(ENERO:DICIEMBRE!G129)</f>
        <v>0</v>
      </c>
      <c r="H129" s="21">
        <f>SUM(ENERO:DICIEMBRE!H129)</f>
        <v>0</v>
      </c>
      <c r="I129" s="21">
        <f>SUM(ENERO:DICIEMBRE!I129)</f>
        <v>0</v>
      </c>
      <c r="J129" s="21">
        <f>SUM(ENERO:DICIEMBRE!J129)</f>
        <v>0</v>
      </c>
      <c r="K129" s="21">
        <f>SUM(ENERO:DICIEMBRE!K129)</f>
        <v>0</v>
      </c>
      <c r="L129" s="21">
        <f>SUM(ENERO:DICIEMBRE!L129)</f>
        <v>0</v>
      </c>
      <c r="M129" s="21">
        <f>SUM(ENERO:DICIEMBRE!M129)</f>
        <v>0</v>
      </c>
      <c r="N129" s="21">
        <f>SUM(ENERO:DICIEMBRE!N129)</f>
        <v>0</v>
      </c>
      <c r="O129" s="21">
        <f>SUM(ENERO:DICIEMBRE!O129)</f>
        <v>0</v>
      </c>
      <c r="P129" s="21">
        <f>SUM(ENERO:DICIEMBRE!P129)</f>
        <v>0</v>
      </c>
      <c r="Q129" s="21">
        <f>SUM(ENERO:DICIEMBRE!Q129)</f>
        <v>0</v>
      </c>
      <c r="R129" s="21">
        <f>SUM(ENERO:DICIEMBRE!R129)</f>
        <v>0</v>
      </c>
      <c r="S129" s="21">
        <f>SUM(ENERO:DICIEMBRE!S129)</f>
        <v>0</v>
      </c>
      <c r="T129" s="21">
        <f>SUM(ENERO:DICIEMBRE!T129)</f>
        <v>0</v>
      </c>
      <c r="U129" s="21">
        <f>SUM(ENERO:DICIEMBRE!U129)</f>
        <v>0</v>
      </c>
      <c r="V129" s="21">
        <f>SUM(ENERO:DICIEMBRE!V129)</f>
        <v>0</v>
      </c>
      <c r="W129" s="21">
        <f>SUM(ENERO:DICIEMBRE!W129)</f>
        <v>0</v>
      </c>
      <c r="X129" s="21">
        <f>SUM(ENERO:DICIEMBRE!X129)</f>
        <v>0</v>
      </c>
      <c r="Y129" s="21">
        <f>SUM(ENERO:DICIEMBRE!Y129)</f>
        <v>0</v>
      </c>
      <c r="Z129" s="21">
        <f>SUM(ENERO:DICIEMBRE!Z129)</f>
        <v>0</v>
      </c>
      <c r="AA129" s="21">
        <f>SUM(ENERO:DICIEMBRE!AA129)</f>
        <v>0</v>
      </c>
      <c r="AB129" s="21">
        <f>SUM(ENERO:DICIEMBRE!AB129)</f>
        <v>0</v>
      </c>
      <c r="AC129" s="21">
        <f>SUM(ENERO:DICIEMBRE!AC129)</f>
        <v>0</v>
      </c>
      <c r="AD129" s="21">
        <f>SUM(ENERO:DICIEMBRE!AD129)</f>
        <v>0</v>
      </c>
      <c r="AE129" s="21">
        <f>SUM(ENERO:DICIEMBRE!AE129)</f>
        <v>0</v>
      </c>
      <c r="AF129" s="21">
        <f>SUM(ENERO:DICIEMBRE!AF129)</f>
        <v>0</v>
      </c>
      <c r="AG129" s="21">
        <f>SUM(ENERO:DICIEMBRE!AG129)</f>
        <v>0</v>
      </c>
      <c r="AH129" s="21">
        <f>SUM(ENERO:DICIEMBRE!AH129)</f>
        <v>0</v>
      </c>
      <c r="AI129" s="21">
        <f>SUM(ENERO:DICIEMBRE!AI129)</f>
        <v>0</v>
      </c>
      <c r="AJ129" s="21">
        <f>SUM(ENERO:DICIEMBRE!AJ129)</f>
        <v>0</v>
      </c>
      <c r="AK129" s="21">
        <f>SUM(ENERO:DICIEMBRE!AK129)</f>
        <v>0</v>
      </c>
      <c r="AL129" s="21">
        <f>SUM(ENERO:DICIEMBRE!AL129)</f>
        <v>0</v>
      </c>
      <c r="AM129" s="21">
        <f>SUM(ENERO:DICIEMBRE!AM129)</f>
        <v>0</v>
      </c>
      <c r="AN129" s="21">
        <f>SUM(ENERO:DICIEMBRE!AN129)</f>
        <v>0</v>
      </c>
      <c r="AO129" s="21">
        <f>SUM(ENERO:DICIEMBRE!AO129)</f>
        <v>0</v>
      </c>
      <c r="AP129" s="21">
        <f>SUM(ENERO:DICIEMBRE!AP129)</f>
        <v>0</v>
      </c>
      <c r="AQ129" s="21">
        <f>SUM(ENERO:DICIEMBRE!AQ129)</f>
        <v>0</v>
      </c>
      <c r="AR129" s="21">
        <f>SUM(ENERO:DICIEMBRE!AR129)</f>
        <v>0</v>
      </c>
      <c r="AS129" s="21">
        <f>SUM(ENERO:DICIEMBRE!AS129)</f>
        <v>0</v>
      </c>
      <c r="AT129" s="21">
        <f>SUM(ENERO:DICIEMBRE!AT129)</f>
        <v>0</v>
      </c>
      <c r="AU129" s="21">
        <f>SUM(ENERO:DICIEMBRE!AU129)</f>
        <v>0</v>
      </c>
      <c r="AV129" s="21">
        <f>SUM(ENERO:DICIEMBRE!AV129)</f>
        <v>0</v>
      </c>
      <c r="AW129" s="21">
        <f>SUM(ENERO:DICIEMBRE!AW129)</f>
        <v>0</v>
      </c>
      <c r="AX129" t="str">
        <f t="shared" si="138"/>
        <v/>
      </c>
      <c r="CW129" s="25" t="str">
        <f t="shared" si="159"/>
        <v/>
      </c>
      <c r="CX129" s="25" t="str">
        <f t="shared" si="140"/>
        <v/>
      </c>
      <c r="CY129" s="25" t="str">
        <f t="shared" si="141"/>
        <v/>
      </c>
      <c r="CZ129" s="25" t="str">
        <f t="shared" si="142"/>
        <v/>
      </c>
      <c r="DA129" s="25" t="str">
        <f t="shared" si="143"/>
        <v/>
      </c>
      <c r="DB129" s="25" t="str">
        <f t="shared" si="144"/>
        <v/>
      </c>
      <c r="DC129" s="25" t="str">
        <f t="shared" si="145"/>
        <v/>
      </c>
      <c r="DD129" s="25" t="str">
        <f t="shared" si="146"/>
        <v/>
      </c>
      <c r="DE129"/>
      <c r="DG129" s="26">
        <f t="shared" si="160"/>
        <v>0</v>
      </c>
      <c r="DH129" s="26">
        <f t="shared" si="148"/>
        <v>0</v>
      </c>
      <c r="DI129" s="26">
        <f t="shared" si="149"/>
        <v>0</v>
      </c>
      <c r="DJ129" s="26">
        <f t="shared" si="150"/>
        <v>0</v>
      </c>
      <c r="DK129" s="26">
        <f t="shared" si="151"/>
        <v>0</v>
      </c>
      <c r="DL129" s="26">
        <f t="shared" si="152"/>
        <v>0</v>
      </c>
      <c r="DM129" s="26">
        <f t="shared" si="153"/>
        <v>0</v>
      </c>
      <c r="DN129" s="26">
        <f t="shared" si="154"/>
        <v>0</v>
      </c>
    </row>
    <row r="130" spans="1:118" x14ac:dyDescent="0.25">
      <c r="A130" s="748" t="s">
        <v>162</v>
      </c>
      <c r="B130" s="749"/>
      <c r="C130" s="750"/>
      <c r="D130" s="176">
        <f t="shared" si="136"/>
        <v>0</v>
      </c>
      <c r="E130" s="28">
        <f t="shared" si="137"/>
        <v>0</v>
      </c>
      <c r="F130" s="29">
        <f t="shared" si="137"/>
        <v>0</v>
      </c>
      <c r="G130" s="21">
        <f>SUM(ENERO:DICIEMBRE!G130)</f>
        <v>0</v>
      </c>
      <c r="H130" s="21">
        <f>SUM(ENERO:DICIEMBRE!H130)</f>
        <v>0</v>
      </c>
      <c r="I130" s="21">
        <f>SUM(ENERO:DICIEMBRE!I130)</f>
        <v>0</v>
      </c>
      <c r="J130" s="21">
        <f>SUM(ENERO:DICIEMBRE!J130)</f>
        <v>0</v>
      </c>
      <c r="K130" s="21">
        <f>SUM(ENERO:DICIEMBRE!K130)</f>
        <v>0</v>
      </c>
      <c r="L130" s="21">
        <f>SUM(ENERO:DICIEMBRE!L130)</f>
        <v>0</v>
      </c>
      <c r="M130" s="21">
        <f>SUM(ENERO:DICIEMBRE!M130)</f>
        <v>0</v>
      </c>
      <c r="N130" s="21">
        <f>SUM(ENERO:DICIEMBRE!N130)</f>
        <v>0</v>
      </c>
      <c r="O130" s="21">
        <f>SUM(ENERO:DICIEMBRE!O130)</f>
        <v>0</v>
      </c>
      <c r="P130" s="21">
        <f>SUM(ENERO:DICIEMBRE!P130)</f>
        <v>0</v>
      </c>
      <c r="Q130" s="21">
        <f>SUM(ENERO:DICIEMBRE!Q130)</f>
        <v>0</v>
      </c>
      <c r="R130" s="21">
        <f>SUM(ENERO:DICIEMBRE!R130)</f>
        <v>0</v>
      </c>
      <c r="S130" s="21">
        <f>SUM(ENERO:DICIEMBRE!S130)</f>
        <v>0</v>
      </c>
      <c r="T130" s="21">
        <f>SUM(ENERO:DICIEMBRE!T130)</f>
        <v>0</v>
      </c>
      <c r="U130" s="21">
        <f>SUM(ENERO:DICIEMBRE!U130)</f>
        <v>0</v>
      </c>
      <c r="V130" s="21">
        <f>SUM(ENERO:DICIEMBRE!V130)</f>
        <v>0</v>
      </c>
      <c r="W130" s="21">
        <f>SUM(ENERO:DICIEMBRE!W130)</f>
        <v>0</v>
      </c>
      <c r="X130" s="21">
        <f>SUM(ENERO:DICIEMBRE!X130)</f>
        <v>0</v>
      </c>
      <c r="Y130" s="21">
        <f>SUM(ENERO:DICIEMBRE!Y130)</f>
        <v>0</v>
      </c>
      <c r="Z130" s="21">
        <f>SUM(ENERO:DICIEMBRE!Z130)</f>
        <v>0</v>
      </c>
      <c r="AA130" s="21">
        <f>SUM(ENERO:DICIEMBRE!AA130)</f>
        <v>0</v>
      </c>
      <c r="AB130" s="21">
        <f>SUM(ENERO:DICIEMBRE!AB130)</f>
        <v>0</v>
      </c>
      <c r="AC130" s="21">
        <f>SUM(ENERO:DICIEMBRE!AC130)</f>
        <v>0</v>
      </c>
      <c r="AD130" s="21">
        <f>SUM(ENERO:DICIEMBRE!AD130)</f>
        <v>0</v>
      </c>
      <c r="AE130" s="21">
        <f>SUM(ENERO:DICIEMBRE!AE130)</f>
        <v>0</v>
      </c>
      <c r="AF130" s="21">
        <f>SUM(ENERO:DICIEMBRE!AF130)</f>
        <v>0</v>
      </c>
      <c r="AG130" s="21">
        <f>SUM(ENERO:DICIEMBRE!AG130)</f>
        <v>0</v>
      </c>
      <c r="AH130" s="21">
        <f>SUM(ENERO:DICIEMBRE!AH130)</f>
        <v>0</v>
      </c>
      <c r="AI130" s="21">
        <f>SUM(ENERO:DICIEMBRE!AI130)</f>
        <v>0</v>
      </c>
      <c r="AJ130" s="21">
        <f>SUM(ENERO:DICIEMBRE!AJ130)</f>
        <v>0</v>
      </c>
      <c r="AK130" s="21">
        <f>SUM(ENERO:DICIEMBRE!AK130)</f>
        <v>0</v>
      </c>
      <c r="AL130" s="21">
        <f>SUM(ENERO:DICIEMBRE!AL130)</f>
        <v>0</v>
      </c>
      <c r="AM130" s="21">
        <f>SUM(ENERO:DICIEMBRE!AM130)</f>
        <v>0</v>
      </c>
      <c r="AN130" s="21">
        <f>SUM(ENERO:DICIEMBRE!AN130)</f>
        <v>0</v>
      </c>
      <c r="AO130" s="21">
        <f>SUM(ENERO:DICIEMBRE!AO130)</f>
        <v>0</v>
      </c>
      <c r="AP130" s="21">
        <f>SUM(ENERO:DICIEMBRE!AP130)</f>
        <v>0</v>
      </c>
      <c r="AQ130" s="21">
        <f>SUM(ENERO:DICIEMBRE!AQ130)</f>
        <v>0</v>
      </c>
      <c r="AR130" s="21">
        <f>SUM(ENERO:DICIEMBRE!AR130)</f>
        <v>0</v>
      </c>
      <c r="AS130" s="21">
        <f>SUM(ENERO:DICIEMBRE!AS130)</f>
        <v>0</v>
      </c>
      <c r="AT130" s="21">
        <f>SUM(ENERO:DICIEMBRE!AT130)</f>
        <v>0</v>
      </c>
      <c r="AU130" s="21">
        <f>SUM(ENERO:DICIEMBRE!AU130)</f>
        <v>0</v>
      </c>
      <c r="AV130" s="21">
        <f>SUM(ENERO:DICIEMBRE!AV130)</f>
        <v>0</v>
      </c>
      <c r="AW130" s="21">
        <f>SUM(ENERO:DICIEMBRE!AW130)</f>
        <v>0</v>
      </c>
      <c r="AX130" t="str">
        <f t="shared" si="138"/>
        <v/>
      </c>
      <c r="CW130" s="25" t="str">
        <f t="shared" si="159"/>
        <v/>
      </c>
      <c r="CX130" s="25" t="str">
        <f t="shared" si="140"/>
        <v/>
      </c>
      <c r="CY130" s="25" t="str">
        <f t="shared" si="141"/>
        <v/>
      </c>
      <c r="CZ130" s="25" t="str">
        <f t="shared" si="142"/>
        <v/>
      </c>
      <c r="DA130" s="25" t="str">
        <f t="shared" si="143"/>
        <v/>
      </c>
      <c r="DB130" s="25" t="str">
        <f t="shared" si="144"/>
        <v/>
      </c>
      <c r="DC130" s="25" t="str">
        <f t="shared" si="145"/>
        <v/>
      </c>
      <c r="DD130" s="25" t="str">
        <f t="shared" si="146"/>
        <v/>
      </c>
      <c r="DE130"/>
      <c r="DG130" s="26">
        <f t="shared" si="160"/>
        <v>0</v>
      </c>
      <c r="DH130" s="26">
        <f t="shared" si="148"/>
        <v>0</v>
      </c>
      <c r="DI130" s="26">
        <f t="shared" si="149"/>
        <v>0</v>
      </c>
      <c r="DJ130" s="26">
        <f t="shared" si="150"/>
        <v>0</v>
      </c>
      <c r="DK130" s="26">
        <f t="shared" si="151"/>
        <v>0</v>
      </c>
      <c r="DL130" s="26">
        <f t="shared" si="152"/>
        <v>0</v>
      </c>
      <c r="DM130" s="26">
        <f t="shared" si="153"/>
        <v>0</v>
      </c>
      <c r="DN130" s="26">
        <f t="shared" si="154"/>
        <v>0</v>
      </c>
    </row>
    <row r="131" spans="1:118" x14ac:dyDescent="0.25">
      <c r="A131" s="748" t="s">
        <v>163</v>
      </c>
      <c r="B131" s="749"/>
      <c r="C131" s="750"/>
      <c r="D131" s="176">
        <f t="shared" si="136"/>
        <v>0</v>
      </c>
      <c r="E131" s="28">
        <f t="shared" si="137"/>
        <v>0</v>
      </c>
      <c r="F131" s="29">
        <f t="shared" si="137"/>
        <v>0</v>
      </c>
      <c r="G131" s="21">
        <f>SUM(ENERO:DICIEMBRE!G131)</f>
        <v>0</v>
      </c>
      <c r="H131" s="21">
        <f>SUM(ENERO:DICIEMBRE!H131)</f>
        <v>0</v>
      </c>
      <c r="I131" s="21">
        <f>SUM(ENERO:DICIEMBRE!I131)</f>
        <v>0</v>
      </c>
      <c r="J131" s="21">
        <f>SUM(ENERO:DICIEMBRE!J131)</f>
        <v>0</v>
      </c>
      <c r="K131" s="21">
        <f>SUM(ENERO:DICIEMBRE!K131)</f>
        <v>0</v>
      </c>
      <c r="L131" s="21">
        <f>SUM(ENERO:DICIEMBRE!L131)</f>
        <v>0</v>
      </c>
      <c r="M131" s="21">
        <f>SUM(ENERO:DICIEMBRE!M131)</f>
        <v>0</v>
      </c>
      <c r="N131" s="21">
        <f>SUM(ENERO:DICIEMBRE!N131)</f>
        <v>0</v>
      </c>
      <c r="O131" s="21">
        <f>SUM(ENERO:DICIEMBRE!O131)</f>
        <v>0</v>
      </c>
      <c r="P131" s="21">
        <f>SUM(ENERO:DICIEMBRE!P131)</f>
        <v>0</v>
      </c>
      <c r="Q131" s="21">
        <f>SUM(ENERO:DICIEMBRE!Q131)</f>
        <v>0</v>
      </c>
      <c r="R131" s="21">
        <f>SUM(ENERO:DICIEMBRE!R131)</f>
        <v>0</v>
      </c>
      <c r="S131" s="21">
        <f>SUM(ENERO:DICIEMBRE!S131)</f>
        <v>0</v>
      </c>
      <c r="T131" s="21">
        <f>SUM(ENERO:DICIEMBRE!T131)</f>
        <v>0</v>
      </c>
      <c r="U131" s="21">
        <f>SUM(ENERO:DICIEMBRE!U131)</f>
        <v>0</v>
      </c>
      <c r="V131" s="21">
        <f>SUM(ENERO:DICIEMBRE!V131)</f>
        <v>0</v>
      </c>
      <c r="W131" s="21">
        <f>SUM(ENERO:DICIEMBRE!W131)</f>
        <v>0</v>
      </c>
      <c r="X131" s="21">
        <f>SUM(ENERO:DICIEMBRE!X131)</f>
        <v>0</v>
      </c>
      <c r="Y131" s="21">
        <f>SUM(ENERO:DICIEMBRE!Y131)</f>
        <v>0</v>
      </c>
      <c r="Z131" s="21">
        <f>SUM(ENERO:DICIEMBRE!Z131)</f>
        <v>0</v>
      </c>
      <c r="AA131" s="21">
        <f>SUM(ENERO:DICIEMBRE!AA131)</f>
        <v>0</v>
      </c>
      <c r="AB131" s="21">
        <f>SUM(ENERO:DICIEMBRE!AB131)</f>
        <v>0</v>
      </c>
      <c r="AC131" s="21">
        <f>SUM(ENERO:DICIEMBRE!AC131)</f>
        <v>0</v>
      </c>
      <c r="AD131" s="21">
        <f>SUM(ENERO:DICIEMBRE!AD131)</f>
        <v>0</v>
      </c>
      <c r="AE131" s="21">
        <f>SUM(ENERO:DICIEMBRE!AE131)</f>
        <v>0</v>
      </c>
      <c r="AF131" s="21">
        <f>SUM(ENERO:DICIEMBRE!AF131)</f>
        <v>0</v>
      </c>
      <c r="AG131" s="21">
        <f>SUM(ENERO:DICIEMBRE!AG131)</f>
        <v>0</v>
      </c>
      <c r="AH131" s="21">
        <f>SUM(ENERO:DICIEMBRE!AH131)</f>
        <v>0</v>
      </c>
      <c r="AI131" s="21">
        <f>SUM(ENERO:DICIEMBRE!AI131)</f>
        <v>0</v>
      </c>
      <c r="AJ131" s="21">
        <f>SUM(ENERO:DICIEMBRE!AJ131)</f>
        <v>0</v>
      </c>
      <c r="AK131" s="21">
        <f>SUM(ENERO:DICIEMBRE!AK131)</f>
        <v>0</v>
      </c>
      <c r="AL131" s="21">
        <f>SUM(ENERO:DICIEMBRE!AL131)</f>
        <v>0</v>
      </c>
      <c r="AM131" s="21">
        <f>SUM(ENERO:DICIEMBRE!AM131)</f>
        <v>0</v>
      </c>
      <c r="AN131" s="21">
        <f>SUM(ENERO:DICIEMBRE!AN131)</f>
        <v>0</v>
      </c>
      <c r="AO131" s="21">
        <f>SUM(ENERO:DICIEMBRE!AO131)</f>
        <v>0</v>
      </c>
      <c r="AP131" s="21">
        <f>SUM(ENERO:DICIEMBRE!AP131)</f>
        <v>0</v>
      </c>
      <c r="AQ131" s="21">
        <f>SUM(ENERO:DICIEMBRE!AQ131)</f>
        <v>0</v>
      </c>
      <c r="AR131" s="21">
        <f>SUM(ENERO:DICIEMBRE!AR131)</f>
        <v>0</v>
      </c>
      <c r="AS131" s="21">
        <f>SUM(ENERO:DICIEMBRE!AS131)</f>
        <v>0</v>
      </c>
      <c r="AT131" s="21">
        <f>SUM(ENERO:DICIEMBRE!AT131)</f>
        <v>0</v>
      </c>
      <c r="AU131" s="21">
        <f>SUM(ENERO:DICIEMBRE!AU131)</f>
        <v>0</v>
      </c>
      <c r="AV131" s="21">
        <f>SUM(ENERO:DICIEMBRE!AV131)</f>
        <v>0</v>
      </c>
      <c r="AW131" s="21">
        <f>SUM(ENERO:DICIEMBRE!AW131)</f>
        <v>0</v>
      </c>
      <c r="AX131" t="str">
        <f t="shared" si="138"/>
        <v/>
      </c>
      <c r="CW131" s="25" t="str">
        <f t="shared" si="159"/>
        <v/>
      </c>
      <c r="CX131" s="25" t="str">
        <f t="shared" si="140"/>
        <v/>
      </c>
      <c r="CY131" s="25" t="str">
        <f t="shared" si="141"/>
        <v/>
      </c>
      <c r="CZ131" s="25" t="str">
        <f t="shared" si="142"/>
        <v/>
      </c>
      <c r="DA131" s="25" t="str">
        <f t="shared" si="143"/>
        <v/>
      </c>
      <c r="DB131" s="25" t="str">
        <f t="shared" si="144"/>
        <v/>
      </c>
      <c r="DC131" s="25" t="str">
        <f t="shared" si="145"/>
        <v/>
      </c>
      <c r="DD131" s="25" t="str">
        <f t="shared" si="146"/>
        <v/>
      </c>
      <c r="DE131"/>
      <c r="DG131" s="26">
        <f t="shared" si="160"/>
        <v>0</v>
      </c>
      <c r="DH131" s="26">
        <f t="shared" si="148"/>
        <v>0</v>
      </c>
      <c r="DI131" s="26">
        <f t="shared" si="149"/>
        <v>0</v>
      </c>
      <c r="DJ131" s="26">
        <f t="shared" si="150"/>
        <v>0</v>
      </c>
      <c r="DK131" s="26">
        <f t="shared" si="151"/>
        <v>0</v>
      </c>
      <c r="DL131" s="26">
        <f t="shared" si="152"/>
        <v>0</v>
      </c>
      <c r="DM131" s="26">
        <f t="shared" si="153"/>
        <v>0</v>
      </c>
      <c r="DN131" s="26">
        <f t="shared" si="154"/>
        <v>0</v>
      </c>
    </row>
    <row r="132" spans="1:118" x14ac:dyDescent="0.25">
      <c r="A132" s="754" t="s">
        <v>164</v>
      </c>
      <c r="B132" s="754"/>
      <c r="C132" s="754"/>
      <c r="D132" s="176">
        <f t="shared" si="136"/>
        <v>0</v>
      </c>
      <c r="E132" s="28">
        <f t="shared" si="137"/>
        <v>0</v>
      </c>
      <c r="F132" s="29">
        <f t="shared" si="137"/>
        <v>0</v>
      </c>
      <c r="G132" s="21">
        <f>SUM(ENERO:DICIEMBRE!G132)</f>
        <v>0</v>
      </c>
      <c r="H132" s="21">
        <f>SUM(ENERO:DICIEMBRE!H132)</f>
        <v>0</v>
      </c>
      <c r="I132" s="21">
        <f>SUM(ENERO:DICIEMBRE!I132)</f>
        <v>0</v>
      </c>
      <c r="J132" s="21">
        <f>SUM(ENERO:DICIEMBRE!J132)</f>
        <v>0</v>
      </c>
      <c r="K132" s="21">
        <f>SUM(ENERO:DICIEMBRE!K132)</f>
        <v>0</v>
      </c>
      <c r="L132" s="21">
        <f>SUM(ENERO:DICIEMBRE!L132)</f>
        <v>0</v>
      </c>
      <c r="M132" s="21">
        <f>SUM(ENERO:DICIEMBRE!M132)</f>
        <v>0</v>
      </c>
      <c r="N132" s="21">
        <f>SUM(ENERO:DICIEMBRE!N132)</f>
        <v>0</v>
      </c>
      <c r="O132" s="21">
        <f>SUM(ENERO:DICIEMBRE!O132)</f>
        <v>0</v>
      </c>
      <c r="P132" s="21">
        <f>SUM(ENERO:DICIEMBRE!P132)</f>
        <v>0</v>
      </c>
      <c r="Q132" s="21">
        <f>SUM(ENERO:DICIEMBRE!Q132)</f>
        <v>0</v>
      </c>
      <c r="R132" s="21">
        <f>SUM(ENERO:DICIEMBRE!R132)</f>
        <v>0</v>
      </c>
      <c r="S132" s="21">
        <f>SUM(ENERO:DICIEMBRE!S132)</f>
        <v>0</v>
      </c>
      <c r="T132" s="21">
        <f>SUM(ENERO:DICIEMBRE!T132)</f>
        <v>0</v>
      </c>
      <c r="U132" s="21">
        <f>SUM(ENERO:DICIEMBRE!U132)</f>
        <v>0</v>
      </c>
      <c r="V132" s="21">
        <f>SUM(ENERO:DICIEMBRE!V132)</f>
        <v>0</v>
      </c>
      <c r="W132" s="21">
        <f>SUM(ENERO:DICIEMBRE!W132)</f>
        <v>0</v>
      </c>
      <c r="X132" s="21">
        <f>SUM(ENERO:DICIEMBRE!X132)</f>
        <v>0</v>
      </c>
      <c r="Y132" s="21">
        <f>SUM(ENERO:DICIEMBRE!Y132)</f>
        <v>0</v>
      </c>
      <c r="Z132" s="21">
        <f>SUM(ENERO:DICIEMBRE!Z132)</f>
        <v>0</v>
      </c>
      <c r="AA132" s="21">
        <f>SUM(ENERO:DICIEMBRE!AA132)</f>
        <v>0</v>
      </c>
      <c r="AB132" s="21">
        <f>SUM(ENERO:DICIEMBRE!AB132)</f>
        <v>0</v>
      </c>
      <c r="AC132" s="21">
        <f>SUM(ENERO:DICIEMBRE!AC132)</f>
        <v>0</v>
      </c>
      <c r="AD132" s="21">
        <f>SUM(ENERO:DICIEMBRE!AD132)</f>
        <v>0</v>
      </c>
      <c r="AE132" s="21">
        <f>SUM(ENERO:DICIEMBRE!AE132)</f>
        <v>0</v>
      </c>
      <c r="AF132" s="21">
        <f>SUM(ENERO:DICIEMBRE!AF132)</f>
        <v>0</v>
      </c>
      <c r="AG132" s="21">
        <f>SUM(ENERO:DICIEMBRE!AG132)</f>
        <v>0</v>
      </c>
      <c r="AH132" s="21">
        <f>SUM(ENERO:DICIEMBRE!AH132)</f>
        <v>0</v>
      </c>
      <c r="AI132" s="21">
        <f>SUM(ENERO:DICIEMBRE!AI132)</f>
        <v>0</v>
      </c>
      <c r="AJ132" s="21">
        <f>SUM(ENERO:DICIEMBRE!AJ132)</f>
        <v>0</v>
      </c>
      <c r="AK132" s="21">
        <f>SUM(ENERO:DICIEMBRE!AK132)</f>
        <v>0</v>
      </c>
      <c r="AL132" s="21">
        <f>SUM(ENERO:DICIEMBRE!AL132)</f>
        <v>0</v>
      </c>
      <c r="AM132" s="21">
        <f>SUM(ENERO:DICIEMBRE!AM132)</f>
        <v>0</v>
      </c>
      <c r="AN132" s="21">
        <f>SUM(ENERO:DICIEMBRE!AN132)</f>
        <v>0</v>
      </c>
      <c r="AO132" s="21">
        <f>SUM(ENERO:DICIEMBRE!AO132)</f>
        <v>0</v>
      </c>
      <c r="AP132" s="21">
        <f>SUM(ENERO:DICIEMBRE!AP132)</f>
        <v>0</v>
      </c>
      <c r="AQ132" s="21">
        <f>SUM(ENERO:DICIEMBRE!AQ132)</f>
        <v>0</v>
      </c>
      <c r="AR132" s="21">
        <f>SUM(ENERO:DICIEMBRE!AR132)</f>
        <v>0</v>
      </c>
      <c r="AS132" s="21">
        <f>SUM(ENERO:DICIEMBRE!AS132)</f>
        <v>0</v>
      </c>
      <c r="AT132" s="21">
        <f>SUM(ENERO:DICIEMBRE!AT132)</f>
        <v>0</v>
      </c>
      <c r="AU132" s="21">
        <f>SUM(ENERO:DICIEMBRE!AU132)</f>
        <v>0</v>
      </c>
      <c r="AV132" s="21">
        <f>SUM(ENERO:DICIEMBRE!AV132)</f>
        <v>0</v>
      </c>
      <c r="AW132" s="21">
        <f>SUM(ENERO:DICIEMBRE!AW132)</f>
        <v>0</v>
      </c>
      <c r="AX132" t="str">
        <f t="shared" si="138"/>
        <v/>
      </c>
      <c r="CW132" s="25" t="str">
        <f t="shared" si="159"/>
        <v/>
      </c>
      <c r="CX132" s="25" t="str">
        <f t="shared" si="140"/>
        <v/>
      </c>
      <c r="CY132" s="25" t="str">
        <f t="shared" si="141"/>
        <v/>
      </c>
      <c r="CZ132" s="25" t="str">
        <f t="shared" si="142"/>
        <v/>
      </c>
      <c r="DA132" s="25" t="str">
        <f t="shared" si="143"/>
        <v/>
      </c>
      <c r="DB132" s="25" t="str">
        <f t="shared" si="144"/>
        <v/>
      </c>
      <c r="DC132" s="25" t="str">
        <f t="shared" si="145"/>
        <v/>
      </c>
      <c r="DD132" s="25" t="str">
        <f t="shared" si="146"/>
        <v/>
      </c>
      <c r="DE132"/>
      <c r="DG132" s="26">
        <f t="shared" si="160"/>
        <v>0</v>
      </c>
      <c r="DH132" s="26">
        <f t="shared" si="148"/>
        <v>0</v>
      </c>
      <c r="DI132" s="26">
        <f t="shared" si="149"/>
        <v>0</v>
      </c>
      <c r="DJ132" s="26">
        <f t="shared" si="150"/>
        <v>0</v>
      </c>
      <c r="DK132" s="26">
        <f t="shared" si="151"/>
        <v>0</v>
      </c>
      <c r="DL132" s="26">
        <f t="shared" si="152"/>
        <v>0</v>
      </c>
      <c r="DM132" s="26">
        <f t="shared" si="153"/>
        <v>0</v>
      </c>
      <c r="DN132" s="26">
        <f t="shared" si="154"/>
        <v>0</v>
      </c>
    </row>
    <row r="133" spans="1:118" x14ac:dyDescent="0.25">
      <c r="A133" s="748" t="s">
        <v>165</v>
      </c>
      <c r="B133" s="749"/>
      <c r="C133" s="750"/>
      <c r="D133" s="176">
        <f t="shared" si="136"/>
        <v>0</v>
      </c>
      <c r="E133" s="28">
        <f t="shared" si="137"/>
        <v>0</v>
      </c>
      <c r="F133" s="29">
        <f t="shared" si="137"/>
        <v>0</v>
      </c>
      <c r="G133" s="21">
        <f>SUM(ENERO:DICIEMBRE!G133)</f>
        <v>0</v>
      </c>
      <c r="H133" s="21">
        <f>SUM(ENERO:DICIEMBRE!H133)</f>
        <v>0</v>
      </c>
      <c r="I133" s="21">
        <f>SUM(ENERO:DICIEMBRE!I133)</f>
        <v>0</v>
      </c>
      <c r="J133" s="21">
        <f>SUM(ENERO:DICIEMBRE!J133)</f>
        <v>0</v>
      </c>
      <c r="K133" s="21">
        <f>SUM(ENERO:DICIEMBRE!K133)</f>
        <v>0</v>
      </c>
      <c r="L133" s="21">
        <f>SUM(ENERO:DICIEMBRE!L133)</f>
        <v>0</v>
      </c>
      <c r="M133" s="21">
        <f>SUM(ENERO:DICIEMBRE!M133)</f>
        <v>0</v>
      </c>
      <c r="N133" s="21">
        <f>SUM(ENERO:DICIEMBRE!N133)</f>
        <v>0</v>
      </c>
      <c r="O133" s="21">
        <f>SUM(ENERO:DICIEMBRE!O133)</f>
        <v>0</v>
      </c>
      <c r="P133" s="21">
        <f>SUM(ENERO:DICIEMBRE!P133)</f>
        <v>0</v>
      </c>
      <c r="Q133" s="21">
        <f>SUM(ENERO:DICIEMBRE!Q133)</f>
        <v>0</v>
      </c>
      <c r="R133" s="21">
        <f>SUM(ENERO:DICIEMBRE!R133)</f>
        <v>0</v>
      </c>
      <c r="S133" s="21">
        <f>SUM(ENERO:DICIEMBRE!S133)</f>
        <v>0</v>
      </c>
      <c r="T133" s="21">
        <f>SUM(ENERO:DICIEMBRE!T133)</f>
        <v>0</v>
      </c>
      <c r="U133" s="21">
        <f>SUM(ENERO:DICIEMBRE!U133)</f>
        <v>0</v>
      </c>
      <c r="V133" s="21">
        <f>SUM(ENERO:DICIEMBRE!V133)</f>
        <v>0</v>
      </c>
      <c r="W133" s="21">
        <f>SUM(ENERO:DICIEMBRE!W133)</f>
        <v>0</v>
      </c>
      <c r="X133" s="21">
        <f>SUM(ENERO:DICIEMBRE!X133)</f>
        <v>0</v>
      </c>
      <c r="Y133" s="21">
        <f>SUM(ENERO:DICIEMBRE!Y133)</f>
        <v>0</v>
      </c>
      <c r="Z133" s="21">
        <f>SUM(ENERO:DICIEMBRE!Z133)</f>
        <v>0</v>
      </c>
      <c r="AA133" s="21">
        <f>SUM(ENERO:DICIEMBRE!AA133)</f>
        <v>0</v>
      </c>
      <c r="AB133" s="21">
        <f>SUM(ENERO:DICIEMBRE!AB133)</f>
        <v>0</v>
      </c>
      <c r="AC133" s="21">
        <f>SUM(ENERO:DICIEMBRE!AC133)</f>
        <v>0</v>
      </c>
      <c r="AD133" s="21">
        <f>SUM(ENERO:DICIEMBRE!AD133)</f>
        <v>0</v>
      </c>
      <c r="AE133" s="21">
        <f>SUM(ENERO:DICIEMBRE!AE133)</f>
        <v>0</v>
      </c>
      <c r="AF133" s="21">
        <f>SUM(ENERO:DICIEMBRE!AF133)</f>
        <v>0</v>
      </c>
      <c r="AG133" s="21">
        <f>SUM(ENERO:DICIEMBRE!AG133)</f>
        <v>0</v>
      </c>
      <c r="AH133" s="21">
        <f>SUM(ENERO:DICIEMBRE!AH133)</f>
        <v>0</v>
      </c>
      <c r="AI133" s="21">
        <f>SUM(ENERO:DICIEMBRE!AI133)</f>
        <v>0</v>
      </c>
      <c r="AJ133" s="21">
        <f>SUM(ENERO:DICIEMBRE!AJ133)</f>
        <v>0</v>
      </c>
      <c r="AK133" s="21">
        <f>SUM(ENERO:DICIEMBRE!AK133)</f>
        <v>0</v>
      </c>
      <c r="AL133" s="21">
        <f>SUM(ENERO:DICIEMBRE!AL133)</f>
        <v>0</v>
      </c>
      <c r="AM133" s="21">
        <f>SUM(ENERO:DICIEMBRE!AM133)</f>
        <v>0</v>
      </c>
      <c r="AN133" s="21">
        <f>SUM(ENERO:DICIEMBRE!AN133)</f>
        <v>0</v>
      </c>
      <c r="AO133" s="21">
        <f>SUM(ENERO:DICIEMBRE!AO133)</f>
        <v>0</v>
      </c>
      <c r="AP133" s="21">
        <f>SUM(ENERO:DICIEMBRE!AP133)</f>
        <v>0</v>
      </c>
      <c r="AQ133" s="21">
        <f>SUM(ENERO:DICIEMBRE!AQ133)</f>
        <v>0</v>
      </c>
      <c r="AR133" s="21">
        <f>SUM(ENERO:DICIEMBRE!AR133)</f>
        <v>0</v>
      </c>
      <c r="AS133" s="21">
        <f>SUM(ENERO:DICIEMBRE!AS133)</f>
        <v>0</v>
      </c>
      <c r="AT133" s="21">
        <f>SUM(ENERO:DICIEMBRE!AT133)</f>
        <v>0</v>
      </c>
      <c r="AU133" s="21">
        <f>SUM(ENERO:DICIEMBRE!AU133)</f>
        <v>0</v>
      </c>
      <c r="AV133" s="21">
        <f>SUM(ENERO:DICIEMBRE!AV133)</f>
        <v>0</v>
      </c>
      <c r="AW133" s="21">
        <f>SUM(ENERO:DICIEMBRE!AW133)</f>
        <v>0</v>
      </c>
      <c r="AX133" t="str">
        <f t="shared" si="138"/>
        <v/>
      </c>
      <c r="CW133" s="25" t="str">
        <f t="shared" si="159"/>
        <v/>
      </c>
      <c r="CX133" s="25" t="str">
        <f t="shared" si="140"/>
        <v/>
      </c>
      <c r="CY133" s="25" t="str">
        <f t="shared" si="141"/>
        <v/>
      </c>
      <c r="CZ133" s="25" t="str">
        <f t="shared" si="142"/>
        <v/>
      </c>
      <c r="DA133" s="25" t="str">
        <f t="shared" si="143"/>
        <v/>
      </c>
      <c r="DB133" s="25" t="str">
        <f t="shared" si="144"/>
        <v/>
      </c>
      <c r="DC133" s="25" t="str">
        <f t="shared" si="145"/>
        <v/>
      </c>
      <c r="DD133" s="25" t="str">
        <f t="shared" si="146"/>
        <v/>
      </c>
      <c r="DE133"/>
      <c r="DG133" s="26">
        <f t="shared" si="160"/>
        <v>0</v>
      </c>
      <c r="DH133" s="26">
        <f t="shared" si="148"/>
        <v>0</v>
      </c>
      <c r="DI133" s="26">
        <f t="shared" si="149"/>
        <v>0</v>
      </c>
      <c r="DJ133" s="26">
        <f t="shared" si="150"/>
        <v>0</v>
      </c>
      <c r="DK133" s="26">
        <f t="shared" si="151"/>
        <v>0</v>
      </c>
      <c r="DL133" s="26">
        <f t="shared" si="152"/>
        <v>0</v>
      </c>
      <c r="DM133" s="26">
        <f t="shared" si="153"/>
        <v>0</v>
      </c>
      <c r="DN133" s="26">
        <f t="shared" si="154"/>
        <v>0</v>
      </c>
    </row>
    <row r="134" spans="1:118" x14ac:dyDescent="0.25">
      <c r="A134" s="748" t="s">
        <v>166</v>
      </c>
      <c r="B134" s="749"/>
      <c r="C134" s="750"/>
      <c r="D134" s="176">
        <f t="shared" si="136"/>
        <v>1</v>
      </c>
      <c r="E134" s="28">
        <f t="shared" si="137"/>
        <v>0</v>
      </c>
      <c r="F134" s="29">
        <f t="shared" si="137"/>
        <v>1</v>
      </c>
      <c r="G134" s="21">
        <f>SUM(ENERO:DICIEMBRE!G134)</f>
        <v>0</v>
      </c>
      <c r="H134" s="21">
        <f>SUM(ENERO:DICIEMBRE!H134)</f>
        <v>0</v>
      </c>
      <c r="I134" s="21">
        <f>SUM(ENERO:DICIEMBRE!I134)</f>
        <v>0</v>
      </c>
      <c r="J134" s="21">
        <f>SUM(ENERO:DICIEMBRE!J134)</f>
        <v>0</v>
      </c>
      <c r="K134" s="21">
        <f>SUM(ENERO:DICIEMBRE!K134)</f>
        <v>0</v>
      </c>
      <c r="L134" s="21">
        <f>SUM(ENERO:DICIEMBRE!L134)</f>
        <v>0</v>
      </c>
      <c r="M134" s="21">
        <f>SUM(ENERO:DICIEMBRE!M134)</f>
        <v>0</v>
      </c>
      <c r="N134" s="21">
        <f>SUM(ENERO:DICIEMBRE!N134)</f>
        <v>0</v>
      </c>
      <c r="O134" s="21">
        <f>SUM(ENERO:DICIEMBRE!O134)</f>
        <v>0</v>
      </c>
      <c r="P134" s="21">
        <f>SUM(ENERO:DICIEMBRE!P134)</f>
        <v>0</v>
      </c>
      <c r="Q134" s="21">
        <f>SUM(ENERO:DICIEMBRE!Q134)</f>
        <v>0</v>
      </c>
      <c r="R134" s="21">
        <f>SUM(ENERO:DICIEMBRE!R134)</f>
        <v>0</v>
      </c>
      <c r="S134" s="21">
        <f>SUM(ENERO:DICIEMBRE!S134)</f>
        <v>0</v>
      </c>
      <c r="T134" s="21">
        <f>SUM(ENERO:DICIEMBRE!T134)</f>
        <v>0</v>
      </c>
      <c r="U134" s="21">
        <f>SUM(ENERO:DICIEMBRE!U134)</f>
        <v>0</v>
      </c>
      <c r="V134" s="21">
        <f>SUM(ENERO:DICIEMBRE!V134)</f>
        <v>0</v>
      </c>
      <c r="W134" s="21">
        <f>SUM(ENERO:DICIEMBRE!W134)</f>
        <v>0</v>
      </c>
      <c r="X134" s="21">
        <f>SUM(ENERO:DICIEMBRE!X134)</f>
        <v>0</v>
      </c>
      <c r="Y134" s="21">
        <f>SUM(ENERO:DICIEMBRE!Y134)</f>
        <v>0</v>
      </c>
      <c r="Z134" s="21">
        <f>SUM(ENERO:DICIEMBRE!Z134)</f>
        <v>0</v>
      </c>
      <c r="AA134" s="21">
        <f>SUM(ENERO:DICIEMBRE!AA134)</f>
        <v>0</v>
      </c>
      <c r="AB134" s="21">
        <f>SUM(ENERO:DICIEMBRE!AB134)</f>
        <v>0</v>
      </c>
      <c r="AC134" s="21">
        <f>SUM(ENERO:DICIEMBRE!AC134)</f>
        <v>0</v>
      </c>
      <c r="AD134" s="21">
        <f>SUM(ENERO:DICIEMBRE!AD134)</f>
        <v>0</v>
      </c>
      <c r="AE134" s="21">
        <f>SUM(ENERO:DICIEMBRE!AE134)</f>
        <v>0</v>
      </c>
      <c r="AF134" s="21">
        <f>SUM(ENERO:DICIEMBRE!AF134)</f>
        <v>1</v>
      </c>
      <c r="AG134" s="21">
        <f>SUM(ENERO:DICIEMBRE!AG134)</f>
        <v>0</v>
      </c>
      <c r="AH134" s="21">
        <f>SUM(ENERO:DICIEMBRE!AH134)</f>
        <v>0</v>
      </c>
      <c r="AI134" s="21">
        <f>SUM(ENERO:DICIEMBRE!AI134)</f>
        <v>0</v>
      </c>
      <c r="AJ134" s="21">
        <f>SUM(ENERO:DICIEMBRE!AJ134)</f>
        <v>0</v>
      </c>
      <c r="AK134" s="21">
        <f>SUM(ENERO:DICIEMBRE!AK134)</f>
        <v>0</v>
      </c>
      <c r="AL134" s="21">
        <f>SUM(ENERO:DICIEMBRE!AL134)</f>
        <v>0</v>
      </c>
      <c r="AM134" s="21">
        <f>SUM(ENERO:DICIEMBRE!AM134)</f>
        <v>0</v>
      </c>
      <c r="AN134" s="21">
        <f>SUM(ENERO:DICIEMBRE!AN134)</f>
        <v>0</v>
      </c>
      <c r="AO134" s="21">
        <f>SUM(ENERO:DICIEMBRE!AO134)</f>
        <v>0</v>
      </c>
      <c r="AP134" s="21">
        <f>SUM(ENERO:DICIEMBRE!AP134)</f>
        <v>0</v>
      </c>
      <c r="AQ134" s="21">
        <f>SUM(ENERO:DICIEMBRE!AQ134)</f>
        <v>1</v>
      </c>
      <c r="AR134" s="21">
        <f>SUM(ENERO:DICIEMBRE!AR134)</f>
        <v>0</v>
      </c>
      <c r="AS134" s="21">
        <f>SUM(ENERO:DICIEMBRE!AS134)</f>
        <v>0</v>
      </c>
      <c r="AT134" s="21">
        <f>SUM(ENERO:DICIEMBRE!AT134)</f>
        <v>0</v>
      </c>
      <c r="AU134" s="21">
        <f>SUM(ENERO:DICIEMBRE!AU134)</f>
        <v>0</v>
      </c>
      <c r="AV134" s="21">
        <f>SUM(ENERO:DICIEMBRE!AV134)</f>
        <v>0</v>
      </c>
      <c r="AW134" s="21">
        <f>SUM(ENERO:DICIEMBRE!AW134)</f>
        <v>0</v>
      </c>
      <c r="AX134" t="str">
        <f t="shared" si="138"/>
        <v/>
      </c>
      <c r="CW134" s="25" t="str">
        <f t="shared" si="159"/>
        <v/>
      </c>
      <c r="CX134" s="25" t="str">
        <f t="shared" si="140"/>
        <v/>
      </c>
      <c r="CY134" s="25" t="str">
        <f t="shared" si="141"/>
        <v/>
      </c>
      <c r="CZ134" s="25" t="str">
        <f t="shared" si="142"/>
        <v/>
      </c>
      <c r="DA134" s="25" t="str">
        <f t="shared" si="143"/>
        <v/>
      </c>
      <c r="DB134" s="25" t="str">
        <f t="shared" si="144"/>
        <v/>
      </c>
      <c r="DC134" s="25" t="str">
        <f t="shared" si="145"/>
        <v/>
      </c>
      <c r="DD134" s="25" t="str">
        <f t="shared" si="146"/>
        <v/>
      </c>
      <c r="DE134"/>
      <c r="DG134" s="26">
        <f t="shared" si="160"/>
        <v>0</v>
      </c>
      <c r="DH134" s="26">
        <f t="shared" si="148"/>
        <v>0</v>
      </c>
      <c r="DI134" s="26">
        <f t="shared" si="149"/>
        <v>0</v>
      </c>
      <c r="DJ134" s="26">
        <f t="shared" si="150"/>
        <v>0</v>
      </c>
      <c r="DK134" s="26">
        <f t="shared" si="151"/>
        <v>0</v>
      </c>
      <c r="DL134" s="26">
        <f t="shared" si="152"/>
        <v>0</v>
      </c>
      <c r="DM134" s="26">
        <f t="shared" si="153"/>
        <v>0</v>
      </c>
      <c r="DN134" s="26">
        <f t="shared" si="154"/>
        <v>0</v>
      </c>
    </row>
    <row r="135" spans="1:118" x14ac:dyDescent="0.25">
      <c r="A135" s="748" t="s">
        <v>167</v>
      </c>
      <c r="B135" s="749"/>
      <c r="C135" s="750"/>
      <c r="D135" s="176">
        <f t="shared" si="136"/>
        <v>0</v>
      </c>
      <c r="E135" s="28">
        <f t="shared" si="137"/>
        <v>0</v>
      </c>
      <c r="F135" s="29">
        <f t="shared" si="137"/>
        <v>0</v>
      </c>
      <c r="G135" s="21">
        <f>SUM(ENERO:DICIEMBRE!G135)</f>
        <v>0</v>
      </c>
      <c r="H135" s="21">
        <f>SUM(ENERO:DICIEMBRE!H135)</f>
        <v>0</v>
      </c>
      <c r="I135" s="21">
        <f>SUM(ENERO:DICIEMBRE!I135)</f>
        <v>0</v>
      </c>
      <c r="J135" s="21">
        <f>SUM(ENERO:DICIEMBRE!J135)</f>
        <v>0</v>
      </c>
      <c r="K135" s="21">
        <f>SUM(ENERO:DICIEMBRE!K135)</f>
        <v>0</v>
      </c>
      <c r="L135" s="21">
        <f>SUM(ENERO:DICIEMBRE!L135)</f>
        <v>0</v>
      </c>
      <c r="M135" s="21">
        <f>SUM(ENERO:DICIEMBRE!M135)</f>
        <v>0</v>
      </c>
      <c r="N135" s="21">
        <f>SUM(ENERO:DICIEMBRE!N135)</f>
        <v>0</v>
      </c>
      <c r="O135" s="21">
        <f>SUM(ENERO:DICIEMBRE!O135)</f>
        <v>0</v>
      </c>
      <c r="P135" s="21">
        <f>SUM(ENERO:DICIEMBRE!P135)</f>
        <v>0</v>
      </c>
      <c r="Q135" s="21">
        <f>SUM(ENERO:DICIEMBRE!Q135)</f>
        <v>0</v>
      </c>
      <c r="R135" s="21">
        <f>SUM(ENERO:DICIEMBRE!R135)</f>
        <v>0</v>
      </c>
      <c r="S135" s="21">
        <f>SUM(ENERO:DICIEMBRE!S135)</f>
        <v>0</v>
      </c>
      <c r="T135" s="21">
        <f>SUM(ENERO:DICIEMBRE!T135)</f>
        <v>0</v>
      </c>
      <c r="U135" s="21">
        <f>SUM(ENERO:DICIEMBRE!U135)</f>
        <v>0</v>
      </c>
      <c r="V135" s="21">
        <f>SUM(ENERO:DICIEMBRE!V135)</f>
        <v>0</v>
      </c>
      <c r="W135" s="21">
        <f>SUM(ENERO:DICIEMBRE!W135)</f>
        <v>0</v>
      </c>
      <c r="X135" s="21">
        <f>SUM(ENERO:DICIEMBRE!X135)</f>
        <v>0</v>
      </c>
      <c r="Y135" s="21">
        <f>SUM(ENERO:DICIEMBRE!Y135)</f>
        <v>0</v>
      </c>
      <c r="Z135" s="21">
        <f>SUM(ENERO:DICIEMBRE!Z135)</f>
        <v>0</v>
      </c>
      <c r="AA135" s="21">
        <f>SUM(ENERO:DICIEMBRE!AA135)</f>
        <v>0</v>
      </c>
      <c r="AB135" s="21">
        <f>SUM(ENERO:DICIEMBRE!AB135)</f>
        <v>0</v>
      </c>
      <c r="AC135" s="21">
        <f>SUM(ENERO:DICIEMBRE!AC135)</f>
        <v>0</v>
      </c>
      <c r="AD135" s="21">
        <f>SUM(ENERO:DICIEMBRE!AD135)</f>
        <v>0</v>
      </c>
      <c r="AE135" s="21">
        <f>SUM(ENERO:DICIEMBRE!AE135)</f>
        <v>0</v>
      </c>
      <c r="AF135" s="21">
        <f>SUM(ENERO:DICIEMBRE!AF135)</f>
        <v>0</v>
      </c>
      <c r="AG135" s="21">
        <f>SUM(ENERO:DICIEMBRE!AG135)</f>
        <v>0</v>
      </c>
      <c r="AH135" s="21">
        <f>SUM(ENERO:DICIEMBRE!AH135)</f>
        <v>0</v>
      </c>
      <c r="AI135" s="21">
        <f>SUM(ENERO:DICIEMBRE!AI135)</f>
        <v>0</v>
      </c>
      <c r="AJ135" s="21">
        <f>SUM(ENERO:DICIEMBRE!AJ135)</f>
        <v>0</v>
      </c>
      <c r="AK135" s="21">
        <f>SUM(ENERO:DICIEMBRE!AK135)</f>
        <v>0</v>
      </c>
      <c r="AL135" s="21">
        <f>SUM(ENERO:DICIEMBRE!AL135)</f>
        <v>0</v>
      </c>
      <c r="AM135" s="21">
        <f>SUM(ENERO:DICIEMBRE!AM135)</f>
        <v>0</v>
      </c>
      <c r="AN135" s="21">
        <f>SUM(ENERO:DICIEMBRE!AN135)</f>
        <v>0</v>
      </c>
      <c r="AO135" s="21">
        <f>SUM(ENERO:DICIEMBRE!AO135)</f>
        <v>0</v>
      </c>
      <c r="AP135" s="21">
        <f>SUM(ENERO:DICIEMBRE!AP135)</f>
        <v>0</v>
      </c>
      <c r="AQ135" s="21">
        <f>SUM(ENERO:DICIEMBRE!AQ135)</f>
        <v>0</v>
      </c>
      <c r="AR135" s="21">
        <f>SUM(ENERO:DICIEMBRE!AR135)</f>
        <v>0</v>
      </c>
      <c r="AS135" s="21">
        <f>SUM(ENERO:DICIEMBRE!AS135)</f>
        <v>0</v>
      </c>
      <c r="AT135" s="21">
        <f>SUM(ENERO:DICIEMBRE!AT135)</f>
        <v>0</v>
      </c>
      <c r="AU135" s="21">
        <f>SUM(ENERO:DICIEMBRE!AU135)</f>
        <v>0</v>
      </c>
      <c r="AV135" s="21">
        <f>SUM(ENERO:DICIEMBRE!AV135)</f>
        <v>0</v>
      </c>
      <c r="AW135" s="21">
        <f>SUM(ENERO:DICIEMBRE!AW135)</f>
        <v>0</v>
      </c>
      <c r="AX135" t="str">
        <f t="shared" si="138"/>
        <v/>
      </c>
      <c r="CW135" s="25" t="str">
        <f t="shared" si="159"/>
        <v/>
      </c>
      <c r="CX135" s="25" t="str">
        <f t="shared" si="140"/>
        <v/>
      </c>
      <c r="CY135" s="25" t="str">
        <f t="shared" si="141"/>
        <v/>
      </c>
      <c r="CZ135" s="25" t="str">
        <f t="shared" si="142"/>
        <v/>
      </c>
      <c r="DA135" s="25" t="str">
        <f t="shared" si="143"/>
        <v/>
      </c>
      <c r="DB135" s="25" t="str">
        <f t="shared" si="144"/>
        <v/>
      </c>
      <c r="DC135" s="25" t="str">
        <f t="shared" si="145"/>
        <v/>
      </c>
      <c r="DD135" s="25" t="str">
        <f t="shared" si="146"/>
        <v/>
      </c>
      <c r="DE135"/>
      <c r="DG135" s="26">
        <f t="shared" si="160"/>
        <v>0</v>
      </c>
      <c r="DH135" s="26">
        <f t="shared" si="148"/>
        <v>0</v>
      </c>
      <c r="DI135" s="26">
        <f t="shared" si="149"/>
        <v>0</v>
      </c>
      <c r="DJ135" s="26">
        <f t="shared" si="150"/>
        <v>0</v>
      </c>
      <c r="DK135" s="26">
        <f t="shared" si="151"/>
        <v>0</v>
      </c>
      <c r="DL135" s="26">
        <f t="shared" si="152"/>
        <v>0</v>
      </c>
      <c r="DM135" s="26">
        <f t="shared" si="153"/>
        <v>0</v>
      </c>
      <c r="DN135" s="26">
        <f t="shared" si="154"/>
        <v>0</v>
      </c>
    </row>
    <row r="136" spans="1:118" x14ac:dyDescent="0.25">
      <c r="A136" s="748" t="s">
        <v>168</v>
      </c>
      <c r="B136" s="749"/>
      <c r="C136" s="750"/>
      <c r="D136" s="176">
        <f t="shared" si="136"/>
        <v>0</v>
      </c>
      <c r="E136" s="28">
        <f t="shared" si="137"/>
        <v>0</v>
      </c>
      <c r="F136" s="29">
        <f t="shared" si="137"/>
        <v>0</v>
      </c>
      <c r="G136" s="21">
        <f>SUM(ENERO:DICIEMBRE!G136)</f>
        <v>0</v>
      </c>
      <c r="H136" s="21">
        <f>SUM(ENERO:DICIEMBRE!H136)</f>
        <v>0</v>
      </c>
      <c r="I136" s="21">
        <f>SUM(ENERO:DICIEMBRE!I136)</f>
        <v>0</v>
      </c>
      <c r="J136" s="21">
        <f>SUM(ENERO:DICIEMBRE!J136)</f>
        <v>0</v>
      </c>
      <c r="K136" s="21">
        <f>SUM(ENERO:DICIEMBRE!K136)</f>
        <v>0</v>
      </c>
      <c r="L136" s="21">
        <f>SUM(ENERO:DICIEMBRE!L136)</f>
        <v>0</v>
      </c>
      <c r="M136" s="21">
        <f>SUM(ENERO:DICIEMBRE!M136)</f>
        <v>0</v>
      </c>
      <c r="N136" s="21">
        <f>SUM(ENERO:DICIEMBRE!N136)</f>
        <v>0</v>
      </c>
      <c r="O136" s="21">
        <f>SUM(ENERO:DICIEMBRE!O136)</f>
        <v>0</v>
      </c>
      <c r="P136" s="21">
        <f>SUM(ENERO:DICIEMBRE!P136)</f>
        <v>0</v>
      </c>
      <c r="Q136" s="21">
        <f>SUM(ENERO:DICIEMBRE!Q136)</f>
        <v>0</v>
      </c>
      <c r="R136" s="21">
        <f>SUM(ENERO:DICIEMBRE!R136)</f>
        <v>0</v>
      </c>
      <c r="S136" s="21">
        <f>SUM(ENERO:DICIEMBRE!S136)</f>
        <v>0</v>
      </c>
      <c r="T136" s="21">
        <f>SUM(ENERO:DICIEMBRE!T136)</f>
        <v>0</v>
      </c>
      <c r="U136" s="21">
        <f>SUM(ENERO:DICIEMBRE!U136)</f>
        <v>0</v>
      </c>
      <c r="V136" s="21">
        <f>SUM(ENERO:DICIEMBRE!V136)</f>
        <v>0</v>
      </c>
      <c r="W136" s="21">
        <f>SUM(ENERO:DICIEMBRE!W136)</f>
        <v>0</v>
      </c>
      <c r="X136" s="21">
        <f>SUM(ENERO:DICIEMBRE!X136)</f>
        <v>0</v>
      </c>
      <c r="Y136" s="21">
        <f>SUM(ENERO:DICIEMBRE!Y136)</f>
        <v>0</v>
      </c>
      <c r="Z136" s="21">
        <f>SUM(ENERO:DICIEMBRE!Z136)</f>
        <v>0</v>
      </c>
      <c r="AA136" s="21">
        <f>SUM(ENERO:DICIEMBRE!AA136)</f>
        <v>0</v>
      </c>
      <c r="AB136" s="21">
        <f>SUM(ENERO:DICIEMBRE!AB136)</f>
        <v>0</v>
      </c>
      <c r="AC136" s="21">
        <f>SUM(ENERO:DICIEMBRE!AC136)</f>
        <v>0</v>
      </c>
      <c r="AD136" s="21">
        <f>SUM(ENERO:DICIEMBRE!AD136)</f>
        <v>0</v>
      </c>
      <c r="AE136" s="21">
        <f>SUM(ENERO:DICIEMBRE!AE136)</f>
        <v>0</v>
      </c>
      <c r="AF136" s="21">
        <f>SUM(ENERO:DICIEMBRE!AF136)</f>
        <v>0</v>
      </c>
      <c r="AG136" s="21">
        <f>SUM(ENERO:DICIEMBRE!AG136)</f>
        <v>0</v>
      </c>
      <c r="AH136" s="21">
        <f>SUM(ENERO:DICIEMBRE!AH136)</f>
        <v>0</v>
      </c>
      <c r="AI136" s="21">
        <f>SUM(ENERO:DICIEMBRE!AI136)</f>
        <v>0</v>
      </c>
      <c r="AJ136" s="21">
        <f>SUM(ENERO:DICIEMBRE!AJ136)</f>
        <v>0</v>
      </c>
      <c r="AK136" s="21">
        <f>SUM(ENERO:DICIEMBRE!AK136)</f>
        <v>0</v>
      </c>
      <c r="AL136" s="21">
        <f>SUM(ENERO:DICIEMBRE!AL136)</f>
        <v>0</v>
      </c>
      <c r="AM136" s="21">
        <f>SUM(ENERO:DICIEMBRE!AM136)</f>
        <v>0</v>
      </c>
      <c r="AN136" s="21">
        <f>SUM(ENERO:DICIEMBRE!AN136)</f>
        <v>0</v>
      </c>
      <c r="AO136" s="21">
        <f>SUM(ENERO:DICIEMBRE!AO136)</f>
        <v>0</v>
      </c>
      <c r="AP136" s="21">
        <f>SUM(ENERO:DICIEMBRE!AP136)</f>
        <v>0</v>
      </c>
      <c r="AQ136" s="21">
        <f>SUM(ENERO:DICIEMBRE!AQ136)</f>
        <v>0</v>
      </c>
      <c r="AR136" s="21">
        <f>SUM(ENERO:DICIEMBRE!AR136)</f>
        <v>0</v>
      </c>
      <c r="AS136" s="21">
        <f>SUM(ENERO:DICIEMBRE!AS136)</f>
        <v>0</v>
      </c>
      <c r="AT136" s="21">
        <f>SUM(ENERO:DICIEMBRE!AT136)</f>
        <v>0</v>
      </c>
      <c r="AU136" s="21">
        <f>SUM(ENERO:DICIEMBRE!AU136)</f>
        <v>0</v>
      </c>
      <c r="AV136" s="21">
        <f>SUM(ENERO:DICIEMBRE!AV136)</f>
        <v>0</v>
      </c>
      <c r="AW136" s="21">
        <f>SUM(ENERO:DICIEMBRE!AW136)</f>
        <v>0</v>
      </c>
      <c r="AX136" t="str">
        <f t="shared" si="138"/>
        <v/>
      </c>
      <c r="CW136" s="25" t="str">
        <f t="shared" si="159"/>
        <v/>
      </c>
      <c r="CX136" s="25" t="str">
        <f t="shared" si="140"/>
        <v/>
      </c>
      <c r="CY136" s="25" t="str">
        <f t="shared" si="141"/>
        <v/>
      </c>
      <c r="CZ136" s="25" t="str">
        <f t="shared" si="142"/>
        <v/>
      </c>
      <c r="DA136" s="25" t="str">
        <f t="shared" si="143"/>
        <v/>
      </c>
      <c r="DB136" s="25" t="str">
        <f t="shared" si="144"/>
        <v/>
      </c>
      <c r="DC136" s="25" t="str">
        <f t="shared" si="145"/>
        <v/>
      </c>
      <c r="DD136" s="25" t="str">
        <f t="shared" si="146"/>
        <v/>
      </c>
      <c r="DE136"/>
      <c r="DG136" s="26">
        <f t="shared" si="160"/>
        <v>0</v>
      </c>
      <c r="DH136" s="26">
        <f t="shared" si="148"/>
        <v>0</v>
      </c>
      <c r="DI136" s="26">
        <f t="shared" si="149"/>
        <v>0</v>
      </c>
      <c r="DJ136" s="26">
        <f t="shared" si="150"/>
        <v>0</v>
      </c>
      <c r="DK136" s="26">
        <f t="shared" si="151"/>
        <v>0</v>
      </c>
      <c r="DL136" s="26">
        <f t="shared" si="152"/>
        <v>0</v>
      </c>
      <c r="DM136" s="26">
        <f t="shared" si="153"/>
        <v>0</v>
      </c>
      <c r="DN136" s="26">
        <f t="shared" si="154"/>
        <v>0</v>
      </c>
    </row>
    <row r="137" spans="1:118" x14ac:dyDescent="0.25">
      <c r="A137" s="748" t="s">
        <v>169</v>
      </c>
      <c r="B137" s="749"/>
      <c r="C137" s="750"/>
      <c r="D137" s="176">
        <f t="shared" si="136"/>
        <v>0</v>
      </c>
      <c r="E137" s="28">
        <f t="shared" si="137"/>
        <v>0</v>
      </c>
      <c r="F137" s="29">
        <f t="shared" si="137"/>
        <v>0</v>
      </c>
      <c r="G137" s="21">
        <f>SUM(ENERO:DICIEMBRE!G137)</f>
        <v>0</v>
      </c>
      <c r="H137" s="21">
        <f>SUM(ENERO:DICIEMBRE!H137)</f>
        <v>0</v>
      </c>
      <c r="I137" s="21">
        <f>SUM(ENERO:DICIEMBRE!I137)</f>
        <v>0</v>
      </c>
      <c r="J137" s="21">
        <f>SUM(ENERO:DICIEMBRE!J137)</f>
        <v>0</v>
      </c>
      <c r="K137" s="21">
        <f>SUM(ENERO:DICIEMBRE!K137)</f>
        <v>0</v>
      </c>
      <c r="L137" s="21">
        <f>SUM(ENERO:DICIEMBRE!L137)</f>
        <v>0</v>
      </c>
      <c r="M137" s="21">
        <f>SUM(ENERO:DICIEMBRE!M137)</f>
        <v>0</v>
      </c>
      <c r="N137" s="21">
        <f>SUM(ENERO:DICIEMBRE!N137)</f>
        <v>0</v>
      </c>
      <c r="O137" s="21">
        <f>SUM(ENERO:DICIEMBRE!O137)</f>
        <v>0</v>
      </c>
      <c r="P137" s="21">
        <f>SUM(ENERO:DICIEMBRE!P137)</f>
        <v>0</v>
      </c>
      <c r="Q137" s="21">
        <f>SUM(ENERO:DICIEMBRE!Q137)</f>
        <v>0</v>
      </c>
      <c r="R137" s="21">
        <f>SUM(ENERO:DICIEMBRE!R137)</f>
        <v>0</v>
      </c>
      <c r="S137" s="21">
        <f>SUM(ENERO:DICIEMBRE!S137)</f>
        <v>0</v>
      </c>
      <c r="T137" s="21">
        <f>SUM(ENERO:DICIEMBRE!T137)</f>
        <v>0</v>
      </c>
      <c r="U137" s="21">
        <f>SUM(ENERO:DICIEMBRE!U137)</f>
        <v>0</v>
      </c>
      <c r="V137" s="21">
        <f>SUM(ENERO:DICIEMBRE!V137)</f>
        <v>0</v>
      </c>
      <c r="W137" s="21">
        <f>SUM(ENERO:DICIEMBRE!W137)</f>
        <v>0</v>
      </c>
      <c r="X137" s="21">
        <f>SUM(ENERO:DICIEMBRE!X137)</f>
        <v>0</v>
      </c>
      <c r="Y137" s="21">
        <f>SUM(ENERO:DICIEMBRE!Y137)</f>
        <v>0</v>
      </c>
      <c r="Z137" s="21">
        <f>SUM(ENERO:DICIEMBRE!Z137)</f>
        <v>0</v>
      </c>
      <c r="AA137" s="21">
        <f>SUM(ENERO:DICIEMBRE!AA137)</f>
        <v>0</v>
      </c>
      <c r="AB137" s="21">
        <f>SUM(ENERO:DICIEMBRE!AB137)</f>
        <v>0</v>
      </c>
      <c r="AC137" s="21">
        <f>SUM(ENERO:DICIEMBRE!AC137)</f>
        <v>0</v>
      </c>
      <c r="AD137" s="21">
        <f>SUM(ENERO:DICIEMBRE!AD137)</f>
        <v>0</v>
      </c>
      <c r="AE137" s="21">
        <f>SUM(ENERO:DICIEMBRE!AE137)</f>
        <v>0</v>
      </c>
      <c r="AF137" s="21">
        <f>SUM(ENERO:DICIEMBRE!AF137)</f>
        <v>0</v>
      </c>
      <c r="AG137" s="21">
        <f>SUM(ENERO:DICIEMBRE!AG137)</f>
        <v>0</v>
      </c>
      <c r="AH137" s="21">
        <f>SUM(ENERO:DICIEMBRE!AH137)</f>
        <v>0</v>
      </c>
      <c r="AI137" s="21">
        <f>SUM(ENERO:DICIEMBRE!AI137)</f>
        <v>0</v>
      </c>
      <c r="AJ137" s="21">
        <f>SUM(ENERO:DICIEMBRE!AJ137)</f>
        <v>0</v>
      </c>
      <c r="AK137" s="21">
        <f>SUM(ENERO:DICIEMBRE!AK137)</f>
        <v>0</v>
      </c>
      <c r="AL137" s="21">
        <f>SUM(ENERO:DICIEMBRE!AL137)</f>
        <v>0</v>
      </c>
      <c r="AM137" s="21">
        <f>SUM(ENERO:DICIEMBRE!AM137)</f>
        <v>0</v>
      </c>
      <c r="AN137" s="21">
        <f>SUM(ENERO:DICIEMBRE!AN137)</f>
        <v>0</v>
      </c>
      <c r="AO137" s="21">
        <f>SUM(ENERO:DICIEMBRE!AO137)</f>
        <v>0</v>
      </c>
      <c r="AP137" s="21">
        <f>SUM(ENERO:DICIEMBRE!AP137)</f>
        <v>0</v>
      </c>
      <c r="AQ137" s="21">
        <f>SUM(ENERO:DICIEMBRE!AQ137)</f>
        <v>0</v>
      </c>
      <c r="AR137" s="21">
        <f>SUM(ENERO:DICIEMBRE!AR137)</f>
        <v>0</v>
      </c>
      <c r="AS137" s="21">
        <f>SUM(ENERO:DICIEMBRE!AS137)</f>
        <v>0</v>
      </c>
      <c r="AT137" s="21">
        <f>SUM(ENERO:DICIEMBRE!AT137)</f>
        <v>0</v>
      </c>
      <c r="AU137" s="21">
        <f>SUM(ENERO:DICIEMBRE!AU137)</f>
        <v>0</v>
      </c>
      <c r="AV137" s="21">
        <f>SUM(ENERO:DICIEMBRE!AV137)</f>
        <v>0</v>
      </c>
      <c r="AW137" s="21">
        <f>SUM(ENERO:DICIEMBRE!AW137)</f>
        <v>0</v>
      </c>
      <c r="AX137" t="str">
        <f t="shared" si="138"/>
        <v/>
      </c>
      <c r="CW137" s="25" t="str">
        <f t="shared" si="159"/>
        <v/>
      </c>
      <c r="CX137" s="25" t="str">
        <f t="shared" si="140"/>
        <v/>
      </c>
      <c r="CY137" s="25" t="str">
        <f t="shared" si="141"/>
        <v/>
      </c>
      <c r="CZ137" s="25" t="str">
        <f t="shared" si="142"/>
        <v/>
      </c>
      <c r="DA137" s="25" t="str">
        <f t="shared" si="143"/>
        <v/>
      </c>
      <c r="DB137" s="25" t="str">
        <f t="shared" si="144"/>
        <v/>
      </c>
      <c r="DC137" s="25" t="str">
        <f t="shared" si="145"/>
        <v/>
      </c>
      <c r="DD137" s="25" t="str">
        <f t="shared" si="146"/>
        <v/>
      </c>
      <c r="DE137"/>
      <c r="DG137" s="26">
        <f t="shared" si="160"/>
        <v>0</v>
      </c>
      <c r="DH137" s="26">
        <f t="shared" si="148"/>
        <v>0</v>
      </c>
      <c r="DI137" s="26">
        <f t="shared" si="149"/>
        <v>0</v>
      </c>
      <c r="DJ137" s="26">
        <f t="shared" si="150"/>
        <v>0</v>
      </c>
      <c r="DK137" s="26">
        <f t="shared" si="151"/>
        <v>0</v>
      </c>
      <c r="DL137" s="26">
        <f t="shared" si="152"/>
        <v>0</v>
      </c>
      <c r="DM137" s="26">
        <f t="shared" si="153"/>
        <v>0</v>
      </c>
      <c r="DN137" s="26">
        <f t="shared" si="154"/>
        <v>0</v>
      </c>
    </row>
    <row r="138" spans="1:118" x14ac:dyDescent="0.25">
      <c r="A138" s="748" t="s">
        <v>170</v>
      </c>
      <c r="B138" s="749"/>
      <c r="C138" s="750"/>
      <c r="D138" s="176">
        <f t="shared" si="136"/>
        <v>0</v>
      </c>
      <c r="E138" s="28">
        <f t="shared" si="137"/>
        <v>0</v>
      </c>
      <c r="F138" s="29">
        <f t="shared" si="137"/>
        <v>0</v>
      </c>
      <c r="G138" s="21">
        <f>SUM(ENERO:DICIEMBRE!G138)</f>
        <v>0</v>
      </c>
      <c r="H138" s="21">
        <f>SUM(ENERO:DICIEMBRE!H138)</f>
        <v>0</v>
      </c>
      <c r="I138" s="21">
        <f>SUM(ENERO:DICIEMBRE!I138)</f>
        <v>0</v>
      </c>
      <c r="J138" s="21">
        <f>SUM(ENERO:DICIEMBRE!J138)</f>
        <v>0</v>
      </c>
      <c r="K138" s="21">
        <f>SUM(ENERO:DICIEMBRE!K138)</f>
        <v>0</v>
      </c>
      <c r="L138" s="21">
        <f>SUM(ENERO:DICIEMBRE!L138)</f>
        <v>0</v>
      </c>
      <c r="M138" s="21">
        <f>SUM(ENERO:DICIEMBRE!M138)</f>
        <v>0</v>
      </c>
      <c r="N138" s="21">
        <f>SUM(ENERO:DICIEMBRE!N138)</f>
        <v>0</v>
      </c>
      <c r="O138" s="21">
        <f>SUM(ENERO:DICIEMBRE!O138)</f>
        <v>0</v>
      </c>
      <c r="P138" s="21">
        <f>SUM(ENERO:DICIEMBRE!P138)</f>
        <v>0</v>
      </c>
      <c r="Q138" s="21">
        <f>SUM(ENERO:DICIEMBRE!Q138)</f>
        <v>0</v>
      </c>
      <c r="R138" s="21">
        <f>SUM(ENERO:DICIEMBRE!R138)</f>
        <v>0</v>
      </c>
      <c r="S138" s="21">
        <f>SUM(ENERO:DICIEMBRE!S138)</f>
        <v>0</v>
      </c>
      <c r="T138" s="21">
        <f>SUM(ENERO:DICIEMBRE!T138)</f>
        <v>0</v>
      </c>
      <c r="U138" s="21">
        <f>SUM(ENERO:DICIEMBRE!U138)</f>
        <v>0</v>
      </c>
      <c r="V138" s="21">
        <f>SUM(ENERO:DICIEMBRE!V138)</f>
        <v>0</v>
      </c>
      <c r="W138" s="21">
        <f>SUM(ENERO:DICIEMBRE!W138)</f>
        <v>0</v>
      </c>
      <c r="X138" s="21">
        <f>SUM(ENERO:DICIEMBRE!X138)</f>
        <v>0</v>
      </c>
      <c r="Y138" s="21">
        <f>SUM(ENERO:DICIEMBRE!Y138)</f>
        <v>0</v>
      </c>
      <c r="Z138" s="21">
        <f>SUM(ENERO:DICIEMBRE!Z138)</f>
        <v>0</v>
      </c>
      <c r="AA138" s="21">
        <f>SUM(ENERO:DICIEMBRE!AA138)</f>
        <v>0</v>
      </c>
      <c r="AB138" s="21">
        <f>SUM(ENERO:DICIEMBRE!AB138)</f>
        <v>0</v>
      </c>
      <c r="AC138" s="21">
        <f>SUM(ENERO:DICIEMBRE!AC138)</f>
        <v>0</v>
      </c>
      <c r="AD138" s="21">
        <f>SUM(ENERO:DICIEMBRE!AD138)</f>
        <v>0</v>
      </c>
      <c r="AE138" s="21">
        <f>SUM(ENERO:DICIEMBRE!AE138)</f>
        <v>0</v>
      </c>
      <c r="AF138" s="21">
        <f>SUM(ENERO:DICIEMBRE!AF138)</f>
        <v>0</v>
      </c>
      <c r="AG138" s="21">
        <f>SUM(ENERO:DICIEMBRE!AG138)</f>
        <v>0</v>
      </c>
      <c r="AH138" s="21">
        <f>SUM(ENERO:DICIEMBRE!AH138)</f>
        <v>0</v>
      </c>
      <c r="AI138" s="21">
        <f>SUM(ENERO:DICIEMBRE!AI138)</f>
        <v>0</v>
      </c>
      <c r="AJ138" s="21">
        <f>SUM(ENERO:DICIEMBRE!AJ138)</f>
        <v>0</v>
      </c>
      <c r="AK138" s="21">
        <f>SUM(ENERO:DICIEMBRE!AK138)</f>
        <v>0</v>
      </c>
      <c r="AL138" s="21">
        <f>SUM(ENERO:DICIEMBRE!AL138)</f>
        <v>0</v>
      </c>
      <c r="AM138" s="21">
        <f>SUM(ENERO:DICIEMBRE!AM138)</f>
        <v>0</v>
      </c>
      <c r="AN138" s="21">
        <f>SUM(ENERO:DICIEMBRE!AN138)</f>
        <v>0</v>
      </c>
      <c r="AO138" s="21">
        <f>SUM(ENERO:DICIEMBRE!AO138)</f>
        <v>0</v>
      </c>
      <c r="AP138" s="21">
        <f>SUM(ENERO:DICIEMBRE!AP138)</f>
        <v>0</v>
      </c>
      <c r="AQ138" s="21">
        <f>SUM(ENERO:DICIEMBRE!AQ138)</f>
        <v>0</v>
      </c>
      <c r="AR138" s="21">
        <f>SUM(ENERO:DICIEMBRE!AR138)</f>
        <v>0</v>
      </c>
      <c r="AS138" s="21">
        <f>SUM(ENERO:DICIEMBRE!AS138)</f>
        <v>0</v>
      </c>
      <c r="AT138" s="21">
        <f>SUM(ENERO:DICIEMBRE!AT138)</f>
        <v>0</v>
      </c>
      <c r="AU138" s="21">
        <f>SUM(ENERO:DICIEMBRE!AU138)</f>
        <v>0</v>
      </c>
      <c r="AV138" s="21">
        <f>SUM(ENERO:DICIEMBRE!AV138)</f>
        <v>0</v>
      </c>
      <c r="AW138" s="21">
        <f>SUM(ENERO:DICIEMBRE!AW138)</f>
        <v>0</v>
      </c>
      <c r="AX138" t="str">
        <f t="shared" si="138"/>
        <v/>
      </c>
      <c r="CW138" s="25" t="str">
        <f t="shared" si="159"/>
        <v/>
      </c>
      <c r="CX138" s="25" t="str">
        <f t="shared" si="140"/>
        <v/>
      </c>
      <c r="CY138" s="25" t="str">
        <f t="shared" si="141"/>
        <v/>
      </c>
      <c r="CZ138" s="25" t="str">
        <f t="shared" si="142"/>
        <v/>
      </c>
      <c r="DA138" s="25" t="str">
        <f t="shared" si="143"/>
        <v/>
      </c>
      <c r="DB138" s="25" t="str">
        <f t="shared" si="144"/>
        <v/>
      </c>
      <c r="DC138" s="25" t="str">
        <f t="shared" si="145"/>
        <v/>
      </c>
      <c r="DD138" s="25" t="str">
        <f t="shared" si="146"/>
        <v/>
      </c>
      <c r="DE138"/>
      <c r="DG138" s="26">
        <f t="shared" si="160"/>
        <v>0</v>
      </c>
      <c r="DH138" s="26">
        <f t="shared" si="148"/>
        <v>0</v>
      </c>
      <c r="DI138" s="26">
        <f t="shared" si="149"/>
        <v>0</v>
      </c>
      <c r="DJ138" s="26">
        <f t="shared" si="150"/>
        <v>0</v>
      </c>
      <c r="DK138" s="26">
        <f t="shared" si="151"/>
        <v>0</v>
      </c>
      <c r="DL138" s="26">
        <f t="shared" si="152"/>
        <v>0</v>
      </c>
      <c r="DM138" s="26">
        <f t="shared" si="153"/>
        <v>0</v>
      </c>
      <c r="DN138" s="26">
        <f t="shared" si="154"/>
        <v>0</v>
      </c>
    </row>
    <row r="139" spans="1:118" x14ac:dyDescent="0.25">
      <c r="A139" s="748" t="s">
        <v>171</v>
      </c>
      <c r="B139" s="749"/>
      <c r="C139" s="750"/>
      <c r="D139" s="176">
        <f t="shared" si="136"/>
        <v>0</v>
      </c>
      <c r="E139" s="28">
        <f t="shared" si="137"/>
        <v>0</v>
      </c>
      <c r="F139" s="29">
        <f t="shared" si="137"/>
        <v>0</v>
      </c>
      <c r="G139" s="21">
        <f>SUM(ENERO:DICIEMBRE!G139)</f>
        <v>0</v>
      </c>
      <c r="H139" s="21">
        <f>SUM(ENERO:DICIEMBRE!H139)</f>
        <v>0</v>
      </c>
      <c r="I139" s="21">
        <f>SUM(ENERO:DICIEMBRE!I139)</f>
        <v>0</v>
      </c>
      <c r="J139" s="21">
        <f>SUM(ENERO:DICIEMBRE!J139)</f>
        <v>0</v>
      </c>
      <c r="K139" s="21">
        <f>SUM(ENERO:DICIEMBRE!K139)</f>
        <v>0</v>
      </c>
      <c r="L139" s="21">
        <f>SUM(ENERO:DICIEMBRE!L139)</f>
        <v>0</v>
      </c>
      <c r="M139" s="21">
        <f>SUM(ENERO:DICIEMBRE!M139)</f>
        <v>0</v>
      </c>
      <c r="N139" s="21">
        <f>SUM(ENERO:DICIEMBRE!N139)</f>
        <v>0</v>
      </c>
      <c r="O139" s="21">
        <f>SUM(ENERO:DICIEMBRE!O139)</f>
        <v>0</v>
      </c>
      <c r="P139" s="21">
        <f>SUM(ENERO:DICIEMBRE!P139)</f>
        <v>0</v>
      </c>
      <c r="Q139" s="21">
        <f>SUM(ENERO:DICIEMBRE!Q139)</f>
        <v>0</v>
      </c>
      <c r="R139" s="21">
        <f>SUM(ENERO:DICIEMBRE!R139)</f>
        <v>0</v>
      </c>
      <c r="S139" s="21">
        <f>SUM(ENERO:DICIEMBRE!S139)</f>
        <v>0</v>
      </c>
      <c r="T139" s="21">
        <f>SUM(ENERO:DICIEMBRE!T139)</f>
        <v>0</v>
      </c>
      <c r="U139" s="21">
        <f>SUM(ENERO:DICIEMBRE!U139)</f>
        <v>0</v>
      </c>
      <c r="V139" s="21">
        <f>SUM(ENERO:DICIEMBRE!V139)</f>
        <v>0</v>
      </c>
      <c r="W139" s="21">
        <f>SUM(ENERO:DICIEMBRE!W139)</f>
        <v>0</v>
      </c>
      <c r="X139" s="21">
        <f>SUM(ENERO:DICIEMBRE!X139)</f>
        <v>0</v>
      </c>
      <c r="Y139" s="21">
        <f>SUM(ENERO:DICIEMBRE!Y139)</f>
        <v>0</v>
      </c>
      <c r="Z139" s="21">
        <f>SUM(ENERO:DICIEMBRE!Z139)</f>
        <v>0</v>
      </c>
      <c r="AA139" s="21">
        <f>SUM(ENERO:DICIEMBRE!AA139)</f>
        <v>0</v>
      </c>
      <c r="AB139" s="21">
        <f>SUM(ENERO:DICIEMBRE!AB139)</f>
        <v>0</v>
      </c>
      <c r="AC139" s="21">
        <f>SUM(ENERO:DICIEMBRE!AC139)</f>
        <v>0</v>
      </c>
      <c r="AD139" s="21">
        <f>SUM(ENERO:DICIEMBRE!AD139)</f>
        <v>0</v>
      </c>
      <c r="AE139" s="21">
        <f>SUM(ENERO:DICIEMBRE!AE139)</f>
        <v>0</v>
      </c>
      <c r="AF139" s="21">
        <f>SUM(ENERO:DICIEMBRE!AF139)</f>
        <v>0</v>
      </c>
      <c r="AG139" s="21">
        <f>SUM(ENERO:DICIEMBRE!AG139)</f>
        <v>0</v>
      </c>
      <c r="AH139" s="21">
        <f>SUM(ENERO:DICIEMBRE!AH139)</f>
        <v>0</v>
      </c>
      <c r="AI139" s="21">
        <f>SUM(ENERO:DICIEMBRE!AI139)</f>
        <v>0</v>
      </c>
      <c r="AJ139" s="21">
        <f>SUM(ENERO:DICIEMBRE!AJ139)</f>
        <v>0</v>
      </c>
      <c r="AK139" s="21">
        <f>SUM(ENERO:DICIEMBRE!AK139)</f>
        <v>0</v>
      </c>
      <c r="AL139" s="21">
        <f>SUM(ENERO:DICIEMBRE!AL139)</f>
        <v>0</v>
      </c>
      <c r="AM139" s="21">
        <f>SUM(ENERO:DICIEMBRE!AM139)</f>
        <v>0</v>
      </c>
      <c r="AN139" s="21">
        <f>SUM(ENERO:DICIEMBRE!AN139)</f>
        <v>0</v>
      </c>
      <c r="AO139" s="21">
        <f>SUM(ENERO:DICIEMBRE!AO139)</f>
        <v>0</v>
      </c>
      <c r="AP139" s="21">
        <f>SUM(ENERO:DICIEMBRE!AP139)</f>
        <v>0</v>
      </c>
      <c r="AQ139" s="21">
        <f>SUM(ENERO:DICIEMBRE!AQ139)</f>
        <v>0</v>
      </c>
      <c r="AR139" s="21">
        <f>SUM(ENERO:DICIEMBRE!AR139)</f>
        <v>0</v>
      </c>
      <c r="AS139" s="21">
        <f>SUM(ENERO:DICIEMBRE!AS139)</f>
        <v>0</v>
      </c>
      <c r="AT139" s="21">
        <f>SUM(ENERO:DICIEMBRE!AT139)</f>
        <v>0</v>
      </c>
      <c r="AU139" s="21">
        <f>SUM(ENERO:DICIEMBRE!AU139)</f>
        <v>0</v>
      </c>
      <c r="AV139" s="21">
        <f>SUM(ENERO:DICIEMBRE!AV139)</f>
        <v>0</v>
      </c>
      <c r="AW139" s="21">
        <f>SUM(ENERO:DICIEMBRE!AW139)</f>
        <v>0</v>
      </c>
      <c r="AX139" t="str">
        <f t="shared" si="138"/>
        <v/>
      </c>
      <c r="CW139" s="25" t="str">
        <f t="shared" si="159"/>
        <v/>
      </c>
      <c r="CX139" s="25" t="str">
        <f t="shared" si="140"/>
        <v/>
      </c>
      <c r="CY139" s="25" t="str">
        <f t="shared" si="141"/>
        <v/>
      </c>
      <c r="CZ139" s="25" t="str">
        <f t="shared" si="142"/>
        <v/>
      </c>
      <c r="DA139" s="25" t="str">
        <f t="shared" si="143"/>
        <v/>
      </c>
      <c r="DB139" s="25" t="str">
        <f t="shared" si="144"/>
        <v/>
      </c>
      <c r="DC139" s="25" t="str">
        <f t="shared" si="145"/>
        <v/>
      </c>
      <c r="DD139" s="25" t="str">
        <f t="shared" si="146"/>
        <v/>
      </c>
      <c r="DE139"/>
      <c r="DG139" s="26">
        <f t="shared" si="160"/>
        <v>0</v>
      </c>
      <c r="DH139" s="26">
        <f t="shared" si="148"/>
        <v>0</v>
      </c>
      <c r="DI139" s="26">
        <f t="shared" si="149"/>
        <v>0</v>
      </c>
      <c r="DJ139" s="26">
        <f t="shared" si="150"/>
        <v>0</v>
      </c>
      <c r="DK139" s="26">
        <f t="shared" si="151"/>
        <v>0</v>
      </c>
      <c r="DL139" s="26">
        <f t="shared" si="152"/>
        <v>0</v>
      </c>
      <c r="DM139" s="26">
        <f t="shared" si="153"/>
        <v>0</v>
      </c>
      <c r="DN139" s="26">
        <f t="shared" si="154"/>
        <v>0</v>
      </c>
    </row>
    <row r="140" spans="1:118" x14ac:dyDescent="0.25">
      <c r="A140" s="763" t="s">
        <v>172</v>
      </c>
      <c r="B140" s="764"/>
      <c r="C140" s="765"/>
      <c r="D140" s="190">
        <f t="shared" si="136"/>
        <v>0</v>
      </c>
      <c r="E140" s="36">
        <f t="shared" si="137"/>
        <v>0</v>
      </c>
      <c r="F140" s="37">
        <f t="shared" si="137"/>
        <v>0</v>
      </c>
      <c r="G140" s="21">
        <f>SUM(ENERO:DICIEMBRE!G140)</f>
        <v>0</v>
      </c>
      <c r="H140" s="21">
        <f>SUM(ENERO:DICIEMBRE!H140)</f>
        <v>0</v>
      </c>
      <c r="I140" s="21">
        <f>SUM(ENERO:DICIEMBRE!I140)</f>
        <v>0</v>
      </c>
      <c r="J140" s="21">
        <f>SUM(ENERO:DICIEMBRE!J140)</f>
        <v>0</v>
      </c>
      <c r="K140" s="21">
        <f>SUM(ENERO:DICIEMBRE!K140)</f>
        <v>0</v>
      </c>
      <c r="L140" s="21">
        <f>SUM(ENERO:DICIEMBRE!L140)</f>
        <v>0</v>
      </c>
      <c r="M140" s="21">
        <f>SUM(ENERO:DICIEMBRE!M140)</f>
        <v>0</v>
      </c>
      <c r="N140" s="21">
        <f>SUM(ENERO:DICIEMBRE!N140)</f>
        <v>0</v>
      </c>
      <c r="O140" s="21">
        <f>SUM(ENERO:DICIEMBRE!O140)</f>
        <v>0</v>
      </c>
      <c r="P140" s="21">
        <f>SUM(ENERO:DICIEMBRE!P140)</f>
        <v>0</v>
      </c>
      <c r="Q140" s="21">
        <f>SUM(ENERO:DICIEMBRE!Q140)</f>
        <v>0</v>
      </c>
      <c r="R140" s="21">
        <f>SUM(ENERO:DICIEMBRE!R140)</f>
        <v>0</v>
      </c>
      <c r="S140" s="21">
        <f>SUM(ENERO:DICIEMBRE!S140)</f>
        <v>0</v>
      </c>
      <c r="T140" s="21">
        <f>SUM(ENERO:DICIEMBRE!T140)</f>
        <v>0</v>
      </c>
      <c r="U140" s="21">
        <f>SUM(ENERO:DICIEMBRE!U140)</f>
        <v>0</v>
      </c>
      <c r="V140" s="21">
        <f>SUM(ENERO:DICIEMBRE!V140)</f>
        <v>0</v>
      </c>
      <c r="W140" s="21">
        <f>SUM(ENERO:DICIEMBRE!W140)</f>
        <v>0</v>
      </c>
      <c r="X140" s="21">
        <f>SUM(ENERO:DICIEMBRE!X140)</f>
        <v>0</v>
      </c>
      <c r="Y140" s="21">
        <f>SUM(ENERO:DICIEMBRE!Y140)</f>
        <v>0</v>
      </c>
      <c r="Z140" s="21">
        <f>SUM(ENERO:DICIEMBRE!Z140)</f>
        <v>0</v>
      </c>
      <c r="AA140" s="21">
        <f>SUM(ENERO:DICIEMBRE!AA140)</f>
        <v>0</v>
      </c>
      <c r="AB140" s="21">
        <f>SUM(ENERO:DICIEMBRE!AB140)</f>
        <v>0</v>
      </c>
      <c r="AC140" s="21">
        <f>SUM(ENERO:DICIEMBRE!AC140)</f>
        <v>0</v>
      </c>
      <c r="AD140" s="21">
        <f>SUM(ENERO:DICIEMBRE!AD140)</f>
        <v>0</v>
      </c>
      <c r="AE140" s="21">
        <f>SUM(ENERO:DICIEMBRE!AE140)</f>
        <v>0</v>
      </c>
      <c r="AF140" s="21">
        <f>SUM(ENERO:DICIEMBRE!AF140)</f>
        <v>0</v>
      </c>
      <c r="AG140" s="21">
        <f>SUM(ENERO:DICIEMBRE!AG140)</f>
        <v>0</v>
      </c>
      <c r="AH140" s="21">
        <f>SUM(ENERO:DICIEMBRE!AH140)</f>
        <v>0</v>
      </c>
      <c r="AI140" s="21">
        <f>SUM(ENERO:DICIEMBRE!AI140)</f>
        <v>0</v>
      </c>
      <c r="AJ140" s="21">
        <f>SUM(ENERO:DICIEMBRE!AJ140)</f>
        <v>0</v>
      </c>
      <c r="AK140" s="21">
        <f>SUM(ENERO:DICIEMBRE!AK140)</f>
        <v>0</v>
      </c>
      <c r="AL140" s="21">
        <f>SUM(ENERO:DICIEMBRE!AL140)</f>
        <v>0</v>
      </c>
      <c r="AM140" s="21">
        <f>SUM(ENERO:DICIEMBRE!AM140)</f>
        <v>0</v>
      </c>
      <c r="AN140" s="21">
        <f>SUM(ENERO:DICIEMBRE!AN140)</f>
        <v>0</v>
      </c>
      <c r="AO140" s="21">
        <f>SUM(ENERO:DICIEMBRE!AO140)</f>
        <v>0</v>
      </c>
      <c r="AP140" s="21">
        <f>SUM(ENERO:DICIEMBRE!AP140)</f>
        <v>0</v>
      </c>
      <c r="AQ140" s="21">
        <f>SUM(ENERO:DICIEMBRE!AQ140)</f>
        <v>0</v>
      </c>
      <c r="AR140" s="21">
        <f>SUM(ENERO:DICIEMBRE!AR140)</f>
        <v>0</v>
      </c>
      <c r="AS140" s="21">
        <f>SUM(ENERO:DICIEMBRE!AS140)</f>
        <v>0</v>
      </c>
      <c r="AT140" s="21">
        <f>SUM(ENERO:DICIEMBRE!AT140)</f>
        <v>0</v>
      </c>
      <c r="AU140" s="21">
        <f>SUM(ENERO:DICIEMBRE!AU140)</f>
        <v>0</v>
      </c>
      <c r="AV140" s="21">
        <f>SUM(ENERO:DICIEMBRE!AV140)</f>
        <v>0</v>
      </c>
      <c r="AW140" s="21">
        <f>SUM(ENERO:DICIEMBRE!AW140)</f>
        <v>0</v>
      </c>
      <c r="AX140" t="str">
        <f t="shared" si="138"/>
        <v/>
      </c>
      <c r="CW140" s="25" t="str">
        <f t="shared" si="159"/>
        <v/>
      </c>
      <c r="CX140" s="25" t="str">
        <f t="shared" si="140"/>
        <v/>
      </c>
      <c r="CY140" s="25" t="str">
        <f t="shared" si="141"/>
        <v/>
      </c>
      <c r="CZ140" s="25" t="str">
        <f t="shared" si="142"/>
        <v/>
      </c>
      <c r="DA140" s="25" t="str">
        <f t="shared" si="143"/>
        <v/>
      </c>
      <c r="DB140" s="25" t="str">
        <f t="shared" si="144"/>
        <v/>
      </c>
      <c r="DC140" s="25" t="str">
        <f t="shared" si="145"/>
        <v/>
      </c>
      <c r="DD140" s="25" t="str">
        <f t="shared" si="146"/>
        <v/>
      </c>
      <c r="DE140"/>
      <c r="DG140" s="26">
        <f t="shared" si="160"/>
        <v>0</v>
      </c>
      <c r="DH140" s="26">
        <f t="shared" si="148"/>
        <v>0</v>
      </c>
      <c r="DI140" s="26">
        <f t="shared" si="149"/>
        <v>0</v>
      </c>
      <c r="DJ140" s="26">
        <f t="shared" si="150"/>
        <v>0</v>
      </c>
      <c r="DK140" s="26">
        <f t="shared" si="151"/>
        <v>0</v>
      </c>
      <c r="DL140" s="26">
        <f t="shared" si="152"/>
        <v>0</v>
      </c>
      <c r="DM140" s="26">
        <f t="shared" si="153"/>
        <v>0</v>
      </c>
      <c r="DN140" s="26">
        <f t="shared" si="154"/>
        <v>0</v>
      </c>
    </row>
    <row r="141" spans="1:118" x14ac:dyDescent="0.25">
      <c r="A141" s="642" t="s">
        <v>4</v>
      </c>
      <c r="B141" s="643"/>
      <c r="C141" s="654"/>
      <c r="D141" s="194">
        <f t="shared" si="136"/>
        <v>8764</v>
      </c>
      <c r="E141" s="65">
        <f t="shared" si="137"/>
        <v>3947</v>
      </c>
      <c r="F141" s="195">
        <f t="shared" si="137"/>
        <v>4817</v>
      </c>
      <c r="G141" s="194">
        <f t="shared" ref="G141:AW141" si="161">SUM(G88:G140)</f>
        <v>33</v>
      </c>
      <c r="H141" s="196">
        <f t="shared" si="161"/>
        <v>31</v>
      </c>
      <c r="I141" s="194">
        <f t="shared" si="161"/>
        <v>10</v>
      </c>
      <c r="J141" s="197">
        <f t="shared" si="161"/>
        <v>13</v>
      </c>
      <c r="K141" s="194">
        <f t="shared" si="161"/>
        <v>70</v>
      </c>
      <c r="L141" s="196">
        <f t="shared" si="161"/>
        <v>76</v>
      </c>
      <c r="M141" s="198">
        <f t="shared" si="161"/>
        <v>80</v>
      </c>
      <c r="N141" s="199">
        <f t="shared" si="161"/>
        <v>105</v>
      </c>
      <c r="O141" s="200">
        <f t="shared" si="161"/>
        <v>127</v>
      </c>
      <c r="P141" s="199">
        <f t="shared" si="161"/>
        <v>116</v>
      </c>
      <c r="Q141" s="200">
        <f t="shared" si="161"/>
        <v>118</v>
      </c>
      <c r="R141" s="199">
        <f t="shared" si="161"/>
        <v>76</v>
      </c>
      <c r="S141" s="200">
        <f t="shared" si="161"/>
        <v>163</v>
      </c>
      <c r="T141" s="199">
        <f t="shared" si="161"/>
        <v>135</v>
      </c>
      <c r="U141" s="200">
        <f t="shared" si="161"/>
        <v>300</v>
      </c>
      <c r="V141" s="199">
        <f t="shared" si="161"/>
        <v>281</v>
      </c>
      <c r="W141" s="200">
        <f t="shared" si="161"/>
        <v>602</v>
      </c>
      <c r="X141" s="199">
        <f t="shared" si="161"/>
        <v>485</v>
      </c>
      <c r="Y141" s="200">
        <f t="shared" si="161"/>
        <v>830</v>
      </c>
      <c r="Z141" s="199">
        <f t="shared" si="161"/>
        <v>771</v>
      </c>
      <c r="AA141" s="200">
        <f t="shared" si="161"/>
        <v>310</v>
      </c>
      <c r="AB141" s="199">
        <f t="shared" si="161"/>
        <v>473</v>
      </c>
      <c r="AC141" s="200">
        <f t="shared" si="161"/>
        <v>235</v>
      </c>
      <c r="AD141" s="199">
        <f t="shared" si="161"/>
        <v>518</v>
      </c>
      <c r="AE141" s="200">
        <f t="shared" si="161"/>
        <v>202</v>
      </c>
      <c r="AF141" s="199">
        <f t="shared" si="161"/>
        <v>460</v>
      </c>
      <c r="AG141" s="200">
        <f t="shared" si="161"/>
        <v>262</v>
      </c>
      <c r="AH141" s="199">
        <f t="shared" si="161"/>
        <v>529</v>
      </c>
      <c r="AI141" s="200">
        <f t="shared" si="161"/>
        <v>168</v>
      </c>
      <c r="AJ141" s="199">
        <f t="shared" si="161"/>
        <v>232</v>
      </c>
      <c r="AK141" s="200">
        <f t="shared" si="161"/>
        <v>252</v>
      </c>
      <c r="AL141" s="199">
        <f t="shared" si="161"/>
        <v>338</v>
      </c>
      <c r="AM141" s="200">
        <f t="shared" si="161"/>
        <v>185</v>
      </c>
      <c r="AN141" s="201">
        <f t="shared" si="161"/>
        <v>178</v>
      </c>
      <c r="AO141" s="202">
        <f t="shared" si="161"/>
        <v>72</v>
      </c>
      <c r="AP141" s="203">
        <f t="shared" si="161"/>
        <v>14</v>
      </c>
      <c r="AQ141" s="203">
        <f t="shared" si="161"/>
        <v>8666</v>
      </c>
      <c r="AR141" s="203">
        <f t="shared" si="161"/>
        <v>19</v>
      </c>
      <c r="AS141" s="203">
        <f t="shared" si="161"/>
        <v>106</v>
      </c>
      <c r="AT141" s="203">
        <f t="shared" si="161"/>
        <v>82</v>
      </c>
      <c r="AU141" s="203">
        <f t="shared" si="161"/>
        <v>2</v>
      </c>
      <c r="AV141" s="203">
        <f t="shared" si="161"/>
        <v>1</v>
      </c>
      <c r="AW141" s="203">
        <f t="shared" si="161"/>
        <v>14</v>
      </c>
      <c r="CW141"/>
      <c r="CX141" t="str">
        <f t="shared" ref="CX141" si="162">IF(AND(F141&gt;0,AP141="")," * Recuerde que las Embarazadas deben ser incluidas en el ingreso por rango etario. Digite Cero si no tiene","")</f>
        <v/>
      </c>
      <c r="CY141"/>
      <c r="CZ141"/>
      <c r="DA141"/>
      <c r="DB141"/>
      <c r="DC141"/>
      <c r="DD141"/>
      <c r="DE141"/>
      <c r="DG141"/>
      <c r="DH141"/>
      <c r="DI141"/>
      <c r="DJ141"/>
      <c r="DK141"/>
      <c r="DL141"/>
      <c r="DM141"/>
    </row>
    <row r="142" spans="1:118" x14ac:dyDescent="0.25">
      <c r="A142" s="43" t="s">
        <v>173</v>
      </c>
      <c r="B142" s="204"/>
      <c r="C142" s="204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CW142"/>
      <c r="CX142"/>
      <c r="CY142"/>
      <c r="CZ142"/>
      <c r="DA142"/>
      <c r="DB142"/>
      <c r="DC142"/>
      <c r="DD142"/>
      <c r="DE142"/>
      <c r="DG142"/>
      <c r="DH142"/>
      <c r="DI142"/>
      <c r="DJ142"/>
      <c r="DK142"/>
      <c r="DL142"/>
      <c r="DM142"/>
    </row>
    <row r="143" spans="1:118" x14ac:dyDescent="0.25">
      <c r="A143" s="766" t="s">
        <v>174</v>
      </c>
      <c r="B143" s="766"/>
      <c r="C143" s="766"/>
      <c r="D143" s="687" t="s">
        <v>4</v>
      </c>
      <c r="E143" s="638"/>
      <c r="F143" s="639"/>
      <c r="G143" s="642" t="s">
        <v>175</v>
      </c>
      <c r="H143" s="643"/>
      <c r="I143" s="643"/>
      <c r="J143" s="643"/>
      <c r="K143" s="643"/>
      <c r="L143" s="643"/>
      <c r="M143" s="643"/>
      <c r="N143" s="643"/>
      <c r="O143" s="643"/>
      <c r="P143" s="643"/>
      <c r="Q143" s="643"/>
      <c r="R143" s="643"/>
      <c r="S143" s="643"/>
      <c r="T143" s="643"/>
      <c r="U143" s="643"/>
      <c r="V143" s="643"/>
      <c r="W143" s="643"/>
      <c r="X143" s="643"/>
      <c r="Y143" s="643"/>
      <c r="Z143" s="643"/>
      <c r="AA143" s="643"/>
      <c r="AB143" s="643"/>
      <c r="AC143" s="643"/>
      <c r="AD143" s="643"/>
      <c r="AE143" s="643"/>
      <c r="AF143" s="643"/>
      <c r="AG143" s="643"/>
      <c r="AH143" s="643"/>
      <c r="AI143" s="643"/>
      <c r="AJ143" s="643"/>
      <c r="AK143" s="643"/>
      <c r="AL143" s="643"/>
      <c r="AM143" s="643"/>
      <c r="AN143" s="643"/>
      <c r="AO143" s="643"/>
      <c r="AP143" s="644"/>
      <c r="AQ143" s="654" t="s">
        <v>114</v>
      </c>
      <c r="AR143" s="660" t="s">
        <v>7</v>
      </c>
      <c r="AS143" s="660" t="s">
        <v>8</v>
      </c>
      <c r="AT143" s="660" t="s">
        <v>42</v>
      </c>
      <c r="AU143" s="739" t="s">
        <v>118</v>
      </c>
      <c r="AV143" s="739" t="s">
        <v>12</v>
      </c>
      <c r="AW143" s="739" t="s">
        <v>13</v>
      </c>
      <c r="AX143" s="739" t="s">
        <v>10</v>
      </c>
      <c r="CW143"/>
      <c r="CX143"/>
      <c r="CY143"/>
      <c r="CZ143"/>
      <c r="DA143"/>
      <c r="DB143"/>
      <c r="DC143"/>
      <c r="DD143"/>
      <c r="DE143"/>
      <c r="DG143"/>
      <c r="DH143"/>
      <c r="DI143"/>
      <c r="DJ143"/>
      <c r="DK143"/>
      <c r="DL143"/>
      <c r="DM143"/>
    </row>
    <row r="144" spans="1:118" x14ac:dyDescent="0.25">
      <c r="A144" s="766"/>
      <c r="B144" s="766"/>
      <c r="C144" s="766"/>
      <c r="D144" s="767"/>
      <c r="E144" s="640"/>
      <c r="F144" s="641"/>
      <c r="G144" s="652" t="s">
        <v>14</v>
      </c>
      <c r="H144" s="653"/>
      <c r="I144" s="642" t="s">
        <v>15</v>
      </c>
      <c r="J144" s="654"/>
      <c r="K144" s="643" t="s">
        <v>16</v>
      </c>
      <c r="L144" s="654"/>
      <c r="M144" s="642" t="s">
        <v>17</v>
      </c>
      <c r="N144" s="654"/>
      <c r="O144" s="642" t="s">
        <v>18</v>
      </c>
      <c r="P144" s="654"/>
      <c r="Q144" s="642" t="s">
        <v>19</v>
      </c>
      <c r="R144" s="654"/>
      <c r="S144" s="642" t="s">
        <v>20</v>
      </c>
      <c r="T144" s="654"/>
      <c r="U144" s="642" t="s">
        <v>21</v>
      </c>
      <c r="V144" s="654"/>
      <c r="W144" s="642" t="s">
        <v>22</v>
      </c>
      <c r="X144" s="654"/>
      <c r="Y144" s="642" t="s">
        <v>23</v>
      </c>
      <c r="Z144" s="655"/>
      <c r="AA144" s="642" t="s">
        <v>24</v>
      </c>
      <c r="AB144" s="655"/>
      <c r="AC144" s="642" t="s">
        <v>25</v>
      </c>
      <c r="AD144" s="655"/>
      <c r="AE144" s="642" t="s">
        <v>26</v>
      </c>
      <c r="AF144" s="655"/>
      <c r="AG144" s="642" t="s">
        <v>27</v>
      </c>
      <c r="AH144" s="655"/>
      <c r="AI144" s="642" t="s">
        <v>28</v>
      </c>
      <c r="AJ144" s="655"/>
      <c r="AK144" s="642" t="s">
        <v>29</v>
      </c>
      <c r="AL144" s="655"/>
      <c r="AM144" s="642" t="s">
        <v>30</v>
      </c>
      <c r="AN144" s="655"/>
      <c r="AO144" s="642" t="s">
        <v>31</v>
      </c>
      <c r="AP144" s="656"/>
      <c r="AQ144" s="654"/>
      <c r="AR144" s="660"/>
      <c r="AS144" s="660"/>
      <c r="AT144" s="660"/>
      <c r="AU144" s="739"/>
      <c r="AV144" s="739"/>
      <c r="AW144" s="739"/>
      <c r="AX144" s="739"/>
      <c r="CW144"/>
      <c r="CX144"/>
      <c r="CY144"/>
      <c r="CZ144"/>
      <c r="DA144"/>
      <c r="DB144"/>
      <c r="DC144"/>
      <c r="DD144"/>
      <c r="DE144"/>
      <c r="DG144"/>
      <c r="DH144"/>
      <c r="DI144"/>
      <c r="DJ144"/>
      <c r="DK144"/>
      <c r="DL144"/>
      <c r="DM144"/>
    </row>
    <row r="145" spans="1:118" x14ac:dyDescent="0.25">
      <c r="A145" s="766"/>
      <c r="B145" s="766"/>
      <c r="C145" s="766"/>
      <c r="D145" s="14" t="s">
        <v>176</v>
      </c>
      <c r="E145" s="47" t="s">
        <v>33</v>
      </c>
      <c r="F145" s="13" t="s">
        <v>34</v>
      </c>
      <c r="G145" s="14" t="s">
        <v>33</v>
      </c>
      <c r="H145" s="13" t="s">
        <v>34</v>
      </c>
      <c r="I145" s="14" t="s">
        <v>33</v>
      </c>
      <c r="J145" s="13" t="s">
        <v>34</v>
      </c>
      <c r="K145" s="14" t="s">
        <v>33</v>
      </c>
      <c r="L145" s="13" t="s">
        <v>34</v>
      </c>
      <c r="M145" s="14" t="s">
        <v>33</v>
      </c>
      <c r="N145" s="13" t="s">
        <v>34</v>
      </c>
      <c r="O145" s="14" t="s">
        <v>33</v>
      </c>
      <c r="P145" s="13" t="s">
        <v>34</v>
      </c>
      <c r="Q145" s="14" t="s">
        <v>33</v>
      </c>
      <c r="R145" s="13" t="s">
        <v>34</v>
      </c>
      <c r="S145" s="14" t="s">
        <v>33</v>
      </c>
      <c r="T145" s="13" t="s">
        <v>34</v>
      </c>
      <c r="U145" s="14" t="s">
        <v>33</v>
      </c>
      <c r="V145" s="13" t="s">
        <v>34</v>
      </c>
      <c r="W145" s="14" t="s">
        <v>33</v>
      </c>
      <c r="X145" s="13" t="s">
        <v>34</v>
      </c>
      <c r="Y145" s="14" t="s">
        <v>33</v>
      </c>
      <c r="Z145" s="13" t="s">
        <v>34</v>
      </c>
      <c r="AA145" s="14" t="s">
        <v>33</v>
      </c>
      <c r="AB145" s="13" t="s">
        <v>34</v>
      </c>
      <c r="AC145" s="14" t="s">
        <v>33</v>
      </c>
      <c r="AD145" s="13" t="s">
        <v>34</v>
      </c>
      <c r="AE145" s="14" t="s">
        <v>33</v>
      </c>
      <c r="AF145" s="13" t="s">
        <v>34</v>
      </c>
      <c r="AG145" s="14" t="s">
        <v>33</v>
      </c>
      <c r="AH145" s="13" t="s">
        <v>34</v>
      </c>
      <c r="AI145" s="14" t="s">
        <v>33</v>
      </c>
      <c r="AJ145" s="13" t="s">
        <v>34</v>
      </c>
      <c r="AK145" s="14" t="s">
        <v>33</v>
      </c>
      <c r="AL145" s="13" t="s">
        <v>34</v>
      </c>
      <c r="AM145" s="14" t="s">
        <v>33</v>
      </c>
      <c r="AN145" s="13" t="s">
        <v>34</v>
      </c>
      <c r="AO145" s="14" t="s">
        <v>33</v>
      </c>
      <c r="AP145" s="15" t="s">
        <v>34</v>
      </c>
      <c r="AQ145" s="654"/>
      <c r="AR145" s="660"/>
      <c r="AS145" s="660"/>
      <c r="AT145" s="660"/>
      <c r="AU145" s="739"/>
      <c r="AV145" s="739"/>
      <c r="AW145" s="739"/>
      <c r="AX145" s="739"/>
      <c r="CW145"/>
      <c r="CX145"/>
      <c r="CY145"/>
      <c r="CZ145"/>
      <c r="DA145"/>
      <c r="DB145"/>
      <c r="DC145"/>
      <c r="DD145"/>
      <c r="DE145"/>
      <c r="DG145"/>
      <c r="DH145"/>
      <c r="DI145"/>
      <c r="DJ145"/>
      <c r="DK145"/>
      <c r="DL145"/>
      <c r="DM145"/>
    </row>
    <row r="146" spans="1:118" x14ac:dyDescent="0.25">
      <c r="A146" s="773" t="s">
        <v>177</v>
      </c>
      <c r="B146" s="774"/>
      <c r="C146" s="775"/>
      <c r="D146" s="17">
        <f>E146+F146</f>
        <v>4528</v>
      </c>
      <c r="E146" s="17">
        <f>SUM(G146+I146+K146+M146+O146+Q146+S146+U146+W146+Y146+AA146+AC146+AE146+AG146+AI146+AK146+AM146+AO146)</f>
        <v>1599</v>
      </c>
      <c r="F146" s="18">
        <f>SUM(H146+J146+L146+N146+P146+R146+T146+V146+X146+Z146+AB146+AD146+AF146+AH146+AJ146+AL146+AN146+AP146)</f>
        <v>2929</v>
      </c>
      <c r="G146" s="21">
        <f>SUM(ENERO:DICIEMBRE!G146)</f>
        <v>0</v>
      </c>
      <c r="H146" s="21">
        <f>SUM(ENERO:DICIEMBRE!H146)</f>
        <v>1</v>
      </c>
      <c r="I146" s="21">
        <f>SUM(ENERO:DICIEMBRE!I146)</f>
        <v>0</v>
      </c>
      <c r="J146" s="21">
        <f>SUM(ENERO:DICIEMBRE!J146)</f>
        <v>0</v>
      </c>
      <c r="K146" s="21">
        <f>SUM(ENERO:DICIEMBRE!K146)</f>
        <v>2</v>
      </c>
      <c r="L146" s="21">
        <f>SUM(ENERO:DICIEMBRE!L146)</f>
        <v>6</v>
      </c>
      <c r="M146" s="21">
        <f>SUM(ENERO:DICIEMBRE!M146)</f>
        <v>24</v>
      </c>
      <c r="N146" s="21">
        <f>SUM(ENERO:DICIEMBRE!N146)</f>
        <v>12</v>
      </c>
      <c r="O146" s="21">
        <f>SUM(ENERO:DICIEMBRE!O146)</f>
        <v>43</v>
      </c>
      <c r="P146" s="21">
        <f>SUM(ENERO:DICIEMBRE!P146)</f>
        <v>23</v>
      </c>
      <c r="Q146" s="21">
        <f>SUM(ENERO:DICIEMBRE!Q146)</f>
        <v>19</v>
      </c>
      <c r="R146" s="21">
        <f>SUM(ENERO:DICIEMBRE!R146)</f>
        <v>27</v>
      </c>
      <c r="S146" s="21">
        <f>SUM(ENERO:DICIEMBRE!S146)</f>
        <v>16</v>
      </c>
      <c r="T146" s="21">
        <f>SUM(ENERO:DICIEMBRE!T146)</f>
        <v>39</v>
      </c>
      <c r="U146" s="21">
        <f>SUM(ENERO:DICIEMBRE!U146)</f>
        <v>28</v>
      </c>
      <c r="V146" s="21">
        <f>SUM(ENERO:DICIEMBRE!V146)</f>
        <v>35</v>
      </c>
      <c r="W146" s="21">
        <f>SUM(ENERO:DICIEMBRE!W146)</f>
        <v>70</v>
      </c>
      <c r="X146" s="21">
        <f>SUM(ENERO:DICIEMBRE!X146)</f>
        <v>57</v>
      </c>
      <c r="Y146" s="21">
        <f>SUM(ENERO:DICIEMBRE!Y146)</f>
        <v>144</v>
      </c>
      <c r="Z146" s="21">
        <f>SUM(ENERO:DICIEMBRE!Z146)</f>
        <v>127</v>
      </c>
      <c r="AA146" s="21">
        <f>SUM(ENERO:DICIEMBRE!AA146)</f>
        <v>188</v>
      </c>
      <c r="AB146" s="21">
        <f>SUM(ENERO:DICIEMBRE!AB146)</f>
        <v>220</v>
      </c>
      <c r="AC146" s="21">
        <f>SUM(ENERO:DICIEMBRE!AC146)</f>
        <v>29</v>
      </c>
      <c r="AD146" s="21">
        <f>SUM(ENERO:DICIEMBRE!AD146)</f>
        <v>111</v>
      </c>
      <c r="AE146" s="21">
        <f>SUM(ENERO:DICIEMBRE!AE146)</f>
        <v>152</v>
      </c>
      <c r="AF146" s="21">
        <f>SUM(ENERO:DICIEMBRE!AF146)</f>
        <v>392</v>
      </c>
      <c r="AG146" s="21">
        <f>SUM(ENERO:DICIEMBRE!AG146)</f>
        <v>196</v>
      </c>
      <c r="AH146" s="21">
        <f>SUM(ENERO:DICIEMBRE!AH146)</f>
        <v>542</v>
      </c>
      <c r="AI146" s="21">
        <f>SUM(ENERO:DICIEMBRE!AI146)</f>
        <v>292</v>
      </c>
      <c r="AJ146" s="21">
        <f>SUM(ENERO:DICIEMBRE!AJ146)</f>
        <v>730</v>
      </c>
      <c r="AK146" s="21">
        <f>SUM(ENERO:DICIEMBRE!AK146)</f>
        <v>163</v>
      </c>
      <c r="AL146" s="21">
        <f>SUM(ENERO:DICIEMBRE!AL146)</f>
        <v>260</v>
      </c>
      <c r="AM146" s="21">
        <f>SUM(ENERO:DICIEMBRE!AM146)</f>
        <v>169</v>
      </c>
      <c r="AN146" s="21">
        <f>SUM(ENERO:DICIEMBRE!AN146)</f>
        <v>289</v>
      </c>
      <c r="AO146" s="21">
        <f>SUM(ENERO:DICIEMBRE!AO146)</f>
        <v>64</v>
      </c>
      <c r="AP146" s="21">
        <f>SUM(ENERO:DICIEMBRE!AP146)</f>
        <v>58</v>
      </c>
      <c r="AQ146" s="21">
        <f>SUM(ENERO:DICIEMBRE!AQ146)</f>
        <v>0</v>
      </c>
      <c r="AR146" s="21">
        <f>SUM(ENERO:DICIEMBRE!AR146)</f>
        <v>26</v>
      </c>
      <c r="AS146" s="21">
        <f>SUM(ENERO:DICIEMBRE!AS146)</f>
        <v>0</v>
      </c>
      <c r="AT146" s="21">
        <f>SUM(ENERO:DICIEMBRE!AT146)</f>
        <v>0</v>
      </c>
      <c r="AU146" s="21">
        <f>SUM(ENERO:DICIEMBRE!AU146)</f>
        <v>17</v>
      </c>
      <c r="AV146" s="21">
        <f>SUM(ENERO:DICIEMBRE!AV146)</f>
        <v>0</v>
      </c>
      <c r="AW146" s="21">
        <f>SUM(ENERO:DICIEMBRE!AW146)</f>
        <v>0</v>
      </c>
      <c r="AX146" s="21">
        <f>SUM(ENERO:DICIEMBRE!AX146)</f>
        <v>4</v>
      </c>
      <c r="AY146" t="str">
        <f>CW146&amp;CX146&amp;CY146&amp;CZ146&amp;DA146&amp;DB146&amp;DC146&amp;DD146</f>
        <v/>
      </c>
      <c r="CW146" s="25" t="str">
        <f>IF(AND((Y146+Z146)&gt;0,AQ146="")," * No olvide digitar la variable 12 años. Si no tiene digite Cero.",IF(AQ146&gt;(Y146+Z146),"* Las Consultas de 12 años NO DEBEN ser mayor que el total de Consultas entre 10-14 años",""))</f>
        <v/>
      </c>
      <c r="CX146" s="25" t="str">
        <f>IF(AND(F146&gt;0,AR146="")," * No olvide digitar la variable Embarazadas. Digite cero si no tiene.","")</f>
        <v/>
      </c>
      <c r="CY146" s="25" t="str">
        <f>IF(AR146&gt;F146," * Las Embarazadas NO DEBEN ser mayor al Total Mujeres. ","")</f>
        <v/>
      </c>
      <c r="CZ146" s="25" t="str">
        <f>IF(AND((AK146+AL146)&gt;0,AS146=""),"* No olvide digitar la variable 60 años. Si no tiene digite Cero.",IF(AS146&gt;(AK146+AL146)," * Las consultas de 60 años NO DEBEN ser mayor que el Total de consultas de entre 60-64 años",""))</f>
        <v/>
      </c>
      <c r="DA146" s="25" t="str">
        <f>IF(AND(D146&gt;0,AU146="")," * No olvide digitar la variable Usuarios con Discapacidad. Digite Cero si no tiene.",IF(AU146&gt;D146," * La variable Usuarios con Discapacidad No puede ser mayor al Total.",""))</f>
        <v/>
      </c>
      <c r="DB146" s="25" t="str">
        <f>IF(AND(D146&gt;0,AV146="")," * No olvide digitar la variable Niños, niñas adolescentes y Jóvenes SENAME. Digite Cero si no tiene.",IF(AV146&gt;D146," * La variable Niños, niñas adolescentes y Jóvenes SENAME No puede ser mayor al Total.",""))</f>
        <v/>
      </c>
      <c r="DC146" s="25" t="str">
        <f>IF(AND(D146&gt;0,AW146="")," * No olvide digitar la variable Niños, niñas adolescentes y Jóvenes Mejor Niñez. Digite Cero si no tiene.",IF(AW146&gt;D146," * La variable Niños, niñas adolescentes y Jóvenes mejor Niñez No puede ser mayor al Total.",""))</f>
        <v/>
      </c>
      <c r="DD146" s="25" t="str">
        <f>IF(AND(D146&gt;0,AX146="")," * No olvide digitar la variable Migrantes. Digite Cero si no tiene.",IF(AX146&gt;D146," * La variable Migrantes No puede ser mayor al Total.",""))</f>
        <v/>
      </c>
      <c r="DE146"/>
      <c r="DG146" s="26">
        <f>IF(AND((Y146+Z146)&gt;0,AQ146=""),1,IF(AQ146&gt;(Y146+Z146),1,0))</f>
        <v>0</v>
      </c>
      <c r="DH146" s="26">
        <f>IF(AND(F146&gt;0,AR146=""),1,0)</f>
        <v>0</v>
      </c>
      <c r="DI146" s="26">
        <f>IF(AR146&gt;F146,1,0)</f>
        <v>0</v>
      </c>
      <c r="DJ146" s="26">
        <f>IF(AND((AK146+AL146)&gt;0,AS146=""),1,IF(AS146&gt;(AK146+AL146),1,0))</f>
        <v>0</v>
      </c>
      <c r="DK146" s="26">
        <f>IF(AND(D146&gt;0,AU146=""),1,IF(AU146&gt;D146,1,0))</f>
        <v>0</v>
      </c>
      <c r="DL146" s="26">
        <f>IF(AND(D146&gt;0,AV146=""),1,IF(AV146&gt;D146,1,0))</f>
        <v>0</v>
      </c>
      <c r="DM146" s="26">
        <f>IF(AND(D146&gt;0,AW146=""),1,IF(AW146&gt;D146,1,0))</f>
        <v>0</v>
      </c>
      <c r="DN146" s="26">
        <f>IF(AND(D146&gt;0,AX146=""),1,IF(AX146&gt;D146,1,0))</f>
        <v>0</v>
      </c>
    </row>
    <row r="147" spans="1:118" x14ac:dyDescent="0.25">
      <c r="A147" s="748" t="s">
        <v>178</v>
      </c>
      <c r="B147" s="749"/>
      <c r="C147" s="750"/>
      <c r="D147" s="28">
        <f t="shared" ref="D147:D154" si="163">E147+F147</f>
        <v>899</v>
      </c>
      <c r="E147" s="28">
        <f t="shared" ref="E147:F154" si="164">SUM(G147+I147+K147+M147+O147+Q147+S147+U147+W147+Y147+AA147+AC147+AE147+AG147+AI147+AK147+AM147+AO147)</f>
        <v>383</v>
      </c>
      <c r="F147" s="29">
        <f t="shared" si="164"/>
        <v>516</v>
      </c>
      <c r="G147" s="21">
        <f>SUM(ENERO:DICIEMBRE!G147)</f>
        <v>0</v>
      </c>
      <c r="H147" s="21">
        <f>SUM(ENERO:DICIEMBRE!H147)</f>
        <v>0</v>
      </c>
      <c r="I147" s="21">
        <f>SUM(ENERO:DICIEMBRE!I147)</f>
        <v>0</v>
      </c>
      <c r="J147" s="21">
        <f>SUM(ENERO:DICIEMBRE!J147)</f>
        <v>0</v>
      </c>
      <c r="K147" s="21">
        <f>SUM(ENERO:DICIEMBRE!K147)</f>
        <v>0</v>
      </c>
      <c r="L147" s="21">
        <f>SUM(ENERO:DICIEMBRE!L147)</f>
        <v>0</v>
      </c>
      <c r="M147" s="21">
        <f>SUM(ENERO:DICIEMBRE!M147)</f>
        <v>0</v>
      </c>
      <c r="N147" s="21">
        <f>SUM(ENERO:DICIEMBRE!N147)</f>
        <v>0</v>
      </c>
      <c r="O147" s="21">
        <f>SUM(ENERO:DICIEMBRE!O147)</f>
        <v>8</v>
      </c>
      <c r="P147" s="21">
        <f>SUM(ENERO:DICIEMBRE!P147)</f>
        <v>4</v>
      </c>
      <c r="Q147" s="21">
        <f>SUM(ENERO:DICIEMBRE!Q147)</f>
        <v>4</v>
      </c>
      <c r="R147" s="21">
        <f>SUM(ENERO:DICIEMBRE!R147)</f>
        <v>2</v>
      </c>
      <c r="S147" s="21">
        <f>SUM(ENERO:DICIEMBRE!S147)</f>
        <v>8</v>
      </c>
      <c r="T147" s="21">
        <f>SUM(ENERO:DICIEMBRE!T147)</f>
        <v>5</v>
      </c>
      <c r="U147" s="21">
        <f>SUM(ENERO:DICIEMBRE!U147)</f>
        <v>6</v>
      </c>
      <c r="V147" s="21">
        <f>SUM(ENERO:DICIEMBRE!V147)</f>
        <v>4</v>
      </c>
      <c r="W147" s="21">
        <f>SUM(ENERO:DICIEMBRE!W147)</f>
        <v>20</v>
      </c>
      <c r="X147" s="21">
        <f>SUM(ENERO:DICIEMBRE!X147)</f>
        <v>16</v>
      </c>
      <c r="Y147" s="21">
        <f>SUM(ENERO:DICIEMBRE!Y147)</f>
        <v>61</v>
      </c>
      <c r="Z147" s="21">
        <f>SUM(ENERO:DICIEMBRE!Z147)</f>
        <v>74</v>
      </c>
      <c r="AA147" s="21">
        <f>SUM(ENERO:DICIEMBRE!AA147)</f>
        <v>128</v>
      </c>
      <c r="AB147" s="21">
        <f>SUM(ENERO:DICIEMBRE!AB147)</f>
        <v>120</v>
      </c>
      <c r="AC147" s="21">
        <f>SUM(ENERO:DICIEMBRE!AC147)</f>
        <v>14</v>
      </c>
      <c r="AD147" s="21">
        <f>SUM(ENERO:DICIEMBRE!AD147)</f>
        <v>57</v>
      </c>
      <c r="AE147" s="21">
        <f>SUM(ENERO:DICIEMBRE!AE147)</f>
        <v>44</v>
      </c>
      <c r="AF147" s="21">
        <f>SUM(ENERO:DICIEMBRE!AF147)</f>
        <v>72</v>
      </c>
      <c r="AG147" s="21">
        <f>SUM(ENERO:DICIEMBRE!AG147)</f>
        <v>37</v>
      </c>
      <c r="AH147" s="21">
        <f>SUM(ENERO:DICIEMBRE!AH147)</f>
        <v>100</v>
      </c>
      <c r="AI147" s="21">
        <f>SUM(ENERO:DICIEMBRE!AI147)</f>
        <v>33</v>
      </c>
      <c r="AJ147" s="21">
        <f>SUM(ENERO:DICIEMBRE!AJ147)</f>
        <v>45</v>
      </c>
      <c r="AK147" s="21">
        <f>SUM(ENERO:DICIEMBRE!AK147)</f>
        <v>16</v>
      </c>
      <c r="AL147" s="21">
        <f>SUM(ENERO:DICIEMBRE!AL147)</f>
        <v>13</v>
      </c>
      <c r="AM147" s="21">
        <f>SUM(ENERO:DICIEMBRE!AM147)</f>
        <v>4</v>
      </c>
      <c r="AN147" s="21">
        <f>SUM(ENERO:DICIEMBRE!AN147)</f>
        <v>4</v>
      </c>
      <c r="AO147" s="21">
        <f>SUM(ENERO:DICIEMBRE!AO147)</f>
        <v>0</v>
      </c>
      <c r="AP147" s="21">
        <f>SUM(ENERO:DICIEMBRE!AP147)</f>
        <v>0</v>
      </c>
      <c r="AQ147" s="21">
        <f>SUM(ENERO:DICIEMBRE!AQ147)</f>
        <v>0</v>
      </c>
      <c r="AR147" s="21">
        <f>SUM(ENERO:DICIEMBRE!AR147)</f>
        <v>4</v>
      </c>
      <c r="AS147" s="21">
        <f>SUM(ENERO:DICIEMBRE!AS147)</f>
        <v>0</v>
      </c>
      <c r="AT147" s="21">
        <f>SUM(ENERO:DICIEMBRE!AT147)</f>
        <v>0</v>
      </c>
      <c r="AU147" s="21">
        <f>SUM(ENERO:DICIEMBRE!AU147)</f>
        <v>0</v>
      </c>
      <c r="AV147" s="21">
        <f>SUM(ENERO:DICIEMBRE!AV147)</f>
        <v>0</v>
      </c>
      <c r="AW147" s="21">
        <f>SUM(ENERO:DICIEMBRE!AW147)</f>
        <v>0</v>
      </c>
      <c r="AX147" s="21">
        <f>SUM(ENERO:DICIEMBRE!AX147)</f>
        <v>0</v>
      </c>
      <c r="AY147" t="str">
        <f t="shared" ref="AY147:AY154" si="165">CW147&amp;CX147&amp;CY147&amp;CZ147&amp;DA147&amp;DB147&amp;DC147&amp;DD147&amp;DE147</f>
        <v/>
      </c>
      <c r="CW147" s="25" t="str">
        <f t="shared" ref="CW147:CW154" si="166">IF(AND((Y147+Z147)&gt;0,AQ147="")," * No olvide digitar la variable 12 años. Si no tiene digite Cero.",IF(AQ147&gt;(Y147+Z147),"* Las Consultas de 12 años NO DEBEN ser mayor que el total de Consultas entre 10-14 años",""))</f>
        <v/>
      </c>
      <c r="CX147" s="25" t="str">
        <f t="shared" ref="CX147:CX154" si="167">IF(AND(F147&gt;0,AR147="")," * No olvide digitar la variable Embarazadas. Digite cero si no tiene.","")</f>
        <v/>
      </c>
      <c r="CY147" s="25" t="str">
        <f t="shared" ref="CY147:CY154" si="168">IF(AR147&gt;F147," * Las Embarazadas NO DEBEN ser mayor al Total Mujeres. ","")</f>
        <v/>
      </c>
      <c r="CZ147" s="25" t="str">
        <f t="shared" ref="CZ147:CZ154" si="169">IF(AND((AK147+AL147)&gt;0,AS147=""),"* No olvide digitar la variable 60 años. Si no tiene digite Cero.",IF(AS147&gt;(AK147+AL147)," * Las consultas de 60 años NO DEBEN ser mayor que el Total de consultas de entre 60-64 años",""))</f>
        <v/>
      </c>
      <c r="DA147" s="25" t="str">
        <f t="shared" ref="DA147:DA154" si="170">IF(AND(D147&gt;0,AU147="")," * No olvide digitar la variable Usuarios con Discapacidad. Digite Cero si no tiene.",IF(AU147&gt;D147," * La variable Usuarios con Discapacidad No puede ser mayor al Total.",""))</f>
        <v/>
      </c>
      <c r="DB147" s="25" t="str">
        <f t="shared" ref="DB147:DB154" si="171">IF(AND(D147&gt;0,AV147="")," * No olvide digitar la variable Niños, niñas adolescentes y Jóvenes SENAME. Digite Cero si no tiene.",IF(AV147&gt;D147," * La variable Niños, niñas adolescentes y Jóvenes SENAME No puede ser mayor al Total.",""))</f>
        <v/>
      </c>
      <c r="DC147" s="25" t="str">
        <f t="shared" ref="DC147:DC154" si="172">IF(AND(D147&gt;0,AW147="")," * No olvide digitar la variable Niños, niñas adolescentes y Jóvenes Mejor Niñez. Digite Cero si no tiene.",IF(AW147&gt;D147," * La variable Niños, niñas adolescentes y Jóvenes mejor Niñez No puede ser mayor al Total.",""))</f>
        <v/>
      </c>
      <c r="DD147" s="25" t="str">
        <f t="shared" ref="DD147:DD154" si="173">IF(AND(D147&gt;0,AX147="")," * No olvide digitar la variable Migrantes. Digite Cero si no tiene.",IF(AX147&gt;D147," * La variable Migrantes No puede ser mayor al Total.",""))</f>
        <v/>
      </c>
      <c r="DE147"/>
      <c r="DG147" s="26">
        <f t="shared" ref="DG147:DG154" si="174">IF(AND((Y147+Z147)&gt;0,AQ147=""),1,IF(AQ147&gt;(Y147+Z147),1,0))</f>
        <v>0</v>
      </c>
      <c r="DH147" s="26">
        <f t="shared" ref="DH147:DH154" si="175">IF(AND(F147&gt;0,AR147=""),1,0)</f>
        <v>0</v>
      </c>
      <c r="DI147" s="26">
        <f t="shared" ref="DI147:DI154" si="176">IF(AR147&gt;F147,1,0)</f>
        <v>0</v>
      </c>
      <c r="DJ147" s="26">
        <f t="shared" ref="DJ147:DJ154" si="177">IF(AND((AK147+AL147)&gt;0,AS147=""),1,IF(AS147&gt;(AK147+AL147),1,0))</f>
        <v>0</v>
      </c>
      <c r="DK147" s="26">
        <f t="shared" ref="DK147:DK154" si="178">IF(AND(D147&gt;0,AU147=""),1,IF(AU147&gt;D147,1,0))</f>
        <v>0</v>
      </c>
      <c r="DL147" s="26">
        <f t="shared" ref="DL147:DL154" si="179">IF(AND(D147&gt;0,AV147=""),1,IF(AV147&gt;D147,1,0))</f>
        <v>0</v>
      </c>
      <c r="DM147" s="26">
        <f t="shared" ref="DM147:DM154" si="180">IF(AND(D147&gt;0,AW147=""),1,IF(AW147&gt;D147,1,0))</f>
        <v>0</v>
      </c>
      <c r="DN147" s="26">
        <f t="shared" ref="DN147:DN154" si="181">IF(AND(D147&gt;0,AX147=""),1,IF(AX147&gt;D147,1,0))</f>
        <v>0</v>
      </c>
    </row>
    <row r="148" spans="1:118" x14ac:dyDescent="0.25">
      <c r="A148" s="679" t="s">
        <v>179</v>
      </c>
      <c r="B148" s="680"/>
      <c r="C148" s="681"/>
      <c r="D148" s="28">
        <f t="shared" si="163"/>
        <v>0</v>
      </c>
      <c r="E148" s="28">
        <f t="shared" si="164"/>
        <v>0</v>
      </c>
      <c r="F148" s="29">
        <f t="shared" si="164"/>
        <v>0</v>
      </c>
      <c r="G148" s="21">
        <f>SUM(ENERO:DICIEMBRE!G148)</f>
        <v>0</v>
      </c>
      <c r="H148" s="21">
        <f>SUM(ENERO:DICIEMBRE!H148)</f>
        <v>0</v>
      </c>
      <c r="I148" s="21">
        <f>SUM(ENERO:DICIEMBRE!I148)</f>
        <v>0</v>
      </c>
      <c r="J148" s="21">
        <f>SUM(ENERO:DICIEMBRE!J148)</f>
        <v>0</v>
      </c>
      <c r="K148" s="21">
        <f>SUM(ENERO:DICIEMBRE!K148)</f>
        <v>0</v>
      </c>
      <c r="L148" s="21">
        <f>SUM(ENERO:DICIEMBRE!L148)</f>
        <v>0</v>
      </c>
      <c r="M148" s="21">
        <f>SUM(ENERO:DICIEMBRE!M148)</f>
        <v>0</v>
      </c>
      <c r="N148" s="21">
        <f>SUM(ENERO:DICIEMBRE!N148)</f>
        <v>0</v>
      </c>
      <c r="O148" s="21">
        <f>SUM(ENERO:DICIEMBRE!O148)</f>
        <v>0</v>
      </c>
      <c r="P148" s="21">
        <f>SUM(ENERO:DICIEMBRE!P148)</f>
        <v>0</v>
      </c>
      <c r="Q148" s="21">
        <f>SUM(ENERO:DICIEMBRE!Q148)</f>
        <v>0</v>
      </c>
      <c r="R148" s="21">
        <f>SUM(ENERO:DICIEMBRE!R148)</f>
        <v>0</v>
      </c>
      <c r="S148" s="21">
        <f>SUM(ENERO:DICIEMBRE!S148)</f>
        <v>0</v>
      </c>
      <c r="T148" s="21">
        <f>SUM(ENERO:DICIEMBRE!T148)</f>
        <v>0</v>
      </c>
      <c r="U148" s="21">
        <f>SUM(ENERO:DICIEMBRE!U148)</f>
        <v>0</v>
      </c>
      <c r="V148" s="21">
        <f>SUM(ENERO:DICIEMBRE!V148)</f>
        <v>0</v>
      </c>
      <c r="W148" s="21">
        <f>SUM(ENERO:DICIEMBRE!W148)</f>
        <v>0</v>
      </c>
      <c r="X148" s="21">
        <f>SUM(ENERO:DICIEMBRE!X148)</f>
        <v>0</v>
      </c>
      <c r="Y148" s="21">
        <f>SUM(ENERO:DICIEMBRE!Y148)</f>
        <v>0</v>
      </c>
      <c r="Z148" s="21">
        <f>SUM(ENERO:DICIEMBRE!Z148)</f>
        <v>0</v>
      </c>
      <c r="AA148" s="21">
        <f>SUM(ENERO:DICIEMBRE!AA148)</f>
        <v>0</v>
      </c>
      <c r="AB148" s="21">
        <f>SUM(ENERO:DICIEMBRE!AB148)</f>
        <v>0</v>
      </c>
      <c r="AC148" s="21">
        <f>SUM(ENERO:DICIEMBRE!AC148)</f>
        <v>0</v>
      </c>
      <c r="AD148" s="21">
        <f>SUM(ENERO:DICIEMBRE!AD148)</f>
        <v>0</v>
      </c>
      <c r="AE148" s="21">
        <f>SUM(ENERO:DICIEMBRE!AE148)</f>
        <v>0</v>
      </c>
      <c r="AF148" s="21">
        <f>SUM(ENERO:DICIEMBRE!AF148)</f>
        <v>0</v>
      </c>
      <c r="AG148" s="21">
        <f>SUM(ENERO:DICIEMBRE!AG148)</f>
        <v>0</v>
      </c>
      <c r="AH148" s="21">
        <f>SUM(ENERO:DICIEMBRE!AH148)</f>
        <v>0</v>
      </c>
      <c r="AI148" s="21">
        <f>SUM(ENERO:DICIEMBRE!AI148)</f>
        <v>0</v>
      </c>
      <c r="AJ148" s="21">
        <f>SUM(ENERO:DICIEMBRE!AJ148)</f>
        <v>0</v>
      </c>
      <c r="AK148" s="21">
        <f>SUM(ENERO:DICIEMBRE!AK148)</f>
        <v>0</v>
      </c>
      <c r="AL148" s="21">
        <f>SUM(ENERO:DICIEMBRE!AL148)</f>
        <v>0</v>
      </c>
      <c r="AM148" s="21">
        <f>SUM(ENERO:DICIEMBRE!AM148)</f>
        <v>0</v>
      </c>
      <c r="AN148" s="21">
        <f>SUM(ENERO:DICIEMBRE!AN148)</f>
        <v>0</v>
      </c>
      <c r="AO148" s="21">
        <f>SUM(ENERO:DICIEMBRE!AO148)</f>
        <v>0</v>
      </c>
      <c r="AP148" s="21">
        <f>SUM(ENERO:DICIEMBRE!AP148)</f>
        <v>0</v>
      </c>
      <c r="AQ148" s="21">
        <f>SUM(ENERO:DICIEMBRE!AQ148)</f>
        <v>0</v>
      </c>
      <c r="AR148" s="21">
        <f>SUM(ENERO:DICIEMBRE!AR148)</f>
        <v>0</v>
      </c>
      <c r="AS148" s="21">
        <f>SUM(ENERO:DICIEMBRE!AS148)</f>
        <v>0</v>
      </c>
      <c r="AT148" s="21">
        <f>SUM(ENERO:DICIEMBRE!AT148)</f>
        <v>0</v>
      </c>
      <c r="AU148" s="21">
        <f>SUM(ENERO:DICIEMBRE!AU148)</f>
        <v>0</v>
      </c>
      <c r="AV148" s="21">
        <f>SUM(ENERO:DICIEMBRE!AV148)</f>
        <v>0</v>
      </c>
      <c r="AW148" s="21">
        <f>SUM(ENERO:DICIEMBRE!AW148)</f>
        <v>0</v>
      </c>
      <c r="AX148" s="21">
        <f>SUM(ENERO:DICIEMBRE!AX148)</f>
        <v>0</v>
      </c>
      <c r="AY148" t="str">
        <f t="shared" si="165"/>
        <v/>
      </c>
      <c r="CW148" s="25" t="str">
        <f t="shared" si="166"/>
        <v/>
      </c>
      <c r="CX148" s="25" t="str">
        <f t="shared" si="167"/>
        <v/>
      </c>
      <c r="CY148" s="25" t="str">
        <f t="shared" si="168"/>
        <v/>
      </c>
      <c r="CZ148" s="25" t="str">
        <f t="shared" si="169"/>
        <v/>
      </c>
      <c r="DA148" s="25" t="str">
        <f t="shared" si="170"/>
        <v/>
      </c>
      <c r="DB148" s="25" t="str">
        <f t="shared" si="171"/>
        <v/>
      </c>
      <c r="DC148" s="25" t="str">
        <f t="shared" si="172"/>
        <v/>
      </c>
      <c r="DD148" s="25" t="str">
        <f t="shared" si="173"/>
        <v/>
      </c>
      <c r="DE148"/>
      <c r="DG148" s="26">
        <f t="shared" si="174"/>
        <v>0</v>
      </c>
      <c r="DH148" s="26">
        <f t="shared" si="175"/>
        <v>0</v>
      </c>
      <c r="DI148" s="26">
        <f t="shared" si="176"/>
        <v>0</v>
      </c>
      <c r="DJ148" s="26">
        <f t="shared" si="177"/>
        <v>0</v>
      </c>
      <c r="DK148" s="26">
        <f t="shared" si="178"/>
        <v>0</v>
      </c>
      <c r="DL148" s="26">
        <f t="shared" si="179"/>
        <v>0</v>
      </c>
      <c r="DM148" s="26">
        <f t="shared" si="180"/>
        <v>0</v>
      </c>
      <c r="DN148" s="26">
        <f t="shared" si="181"/>
        <v>0</v>
      </c>
    </row>
    <row r="149" spans="1:118" x14ac:dyDescent="0.25">
      <c r="A149" s="679" t="s">
        <v>180</v>
      </c>
      <c r="B149" s="680"/>
      <c r="C149" s="681"/>
      <c r="D149" s="28">
        <f t="shared" si="163"/>
        <v>0</v>
      </c>
      <c r="E149" s="28">
        <f t="shared" si="164"/>
        <v>0</v>
      </c>
      <c r="F149" s="29">
        <f t="shared" si="164"/>
        <v>0</v>
      </c>
      <c r="G149" s="21">
        <f>SUM(ENERO:DICIEMBRE!G149)</f>
        <v>0</v>
      </c>
      <c r="H149" s="21">
        <f>SUM(ENERO:DICIEMBRE!H149)</f>
        <v>0</v>
      </c>
      <c r="I149" s="21">
        <f>SUM(ENERO:DICIEMBRE!I149)</f>
        <v>0</v>
      </c>
      <c r="J149" s="21">
        <f>SUM(ENERO:DICIEMBRE!J149)</f>
        <v>0</v>
      </c>
      <c r="K149" s="21">
        <f>SUM(ENERO:DICIEMBRE!K149)</f>
        <v>0</v>
      </c>
      <c r="L149" s="21">
        <f>SUM(ENERO:DICIEMBRE!L149)</f>
        <v>0</v>
      </c>
      <c r="M149" s="21">
        <f>SUM(ENERO:DICIEMBRE!M149)</f>
        <v>0</v>
      </c>
      <c r="N149" s="21">
        <f>SUM(ENERO:DICIEMBRE!N149)</f>
        <v>0</v>
      </c>
      <c r="O149" s="21">
        <f>SUM(ENERO:DICIEMBRE!O149)</f>
        <v>0</v>
      </c>
      <c r="P149" s="21">
        <f>SUM(ENERO:DICIEMBRE!P149)</f>
        <v>0</v>
      </c>
      <c r="Q149" s="21">
        <f>SUM(ENERO:DICIEMBRE!Q149)</f>
        <v>0</v>
      </c>
      <c r="R149" s="21">
        <f>SUM(ENERO:DICIEMBRE!R149)</f>
        <v>0</v>
      </c>
      <c r="S149" s="21">
        <f>SUM(ENERO:DICIEMBRE!S149)</f>
        <v>0</v>
      </c>
      <c r="T149" s="21">
        <f>SUM(ENERO:DICIEMBRE!T149)</f>
        <v>0</v>
      </c>
      <c r="U149" s="21">
        <f>SUM(ENERO:DICIEMBRE!U149)</f>
        <v>0</v>
      </c>
      <c r="V149" s="21">
        <f>SUM(ENERO:DICIEMBRE!V149)</f>
        <v>0</v>
      </c>
      <c r="W149" s="21">
        <f>SUM(ENERO:DICIEMBRE!W149)</f>
        <v>0</v>
      </c>
      <c r="X149" s="21">
        <f>SUM(ENERO:DICIEMBRE!X149)</f>
        <v>0</v>
      </c>
      <c r="Y149" s="21">
        <f>SUM(ENERO:DICIEMBRE!Y149)</f>
        <v>0</v>
      </c>
      <c r="Z149" s="21">
        <f>SUM(ENERO:DICIEMBRE!Z149)</f>
        <v>0</v>
      </c>
      <c r="AA149" s="21">
        <f>SUM(ENERO:DICIEMBRE!AA149)</f>
        <v>0</v>
      </c>
      <c r="AB149" s="21">
        <f>SUM(ENERO:DICIEMBRE!AB149)</f>
        <v>0</v>
      </c>
      <c r="AC149" s="21">
        <f>SUM(ENERO:DICIEMBRE!AC149)</f>
        <v>0</v>
      </c>
      <c r="AD149" s="21">
        <f>SUM(ENERO:DICIEMBRE!AD149)</f>
        <v>0</v>
      </c>
      <c r="AE149" s="21">
        <f>SUM(ENERO:DICIEMBRE!AE149)</f>
        <v>0</v>
      </c>
      <c r="AF149" s="21">
        <f>SUM(ENERO:DICIEMBRE!AF149)</f>
        <v>0</v>
      </c>
      <c r="AG149" s="21">
        <f>SUM(ENERO:DICIEMBRE!AG149)</f>
        <v>0</v>
      </c>
      <c r="AH149" s="21">
        <f>SUM(ENERO:DICIEMBRE!AH149)</f>
        <v>0</v>
      </c>
      <c r="AI149" s="21">
        <f>SUM(ENERO:DICIEMBRE!AI149)</f>
        <v>0</v>
      </c>
      <c r="AJ149" s="21">
        <f>SUM(ENERO:DICIEMBRE!AJ149)</f>
        <v>0</v>
      </c>
      <c r="AK149" s="21">
        <f>SUM(ENERO:DICIEMBRE!AK149)</f>
        <v>0</v>
      </c>
      <c r="AL149" s="21">
        <f>SUM(ENERO:DICIEMBRE!AL149)</f>
        <v>0</v>
      </c>
      <c r="AM149" s="21">
        <f>SUM(ENERO:DICIEMBRE!AM149)</f>
        <v>0</v>
      </c>
      <c r="AN149" s="21">
        <f>SUM(ENERO:DICIEMBRE!AN149)</f>
        <v>0</v>
      </c>
      <c r="AO149" s="21">
        <f>SUM(ENERO:DICIEMBRE!AO149)</f>
        <v>0</v>
      </c>
      <c r="AP149" s="21">
        <f>SUM(ENERO:DICIEMBRE!AP149)</f>
        <v>0</v>
      </c>
      <c r="AQ149" s="21">
        <f>SUM(ENERO:DICIEMBRE!AQ149)</f>
        <v>0</v>
      </c>
      <c r="AR149" s="21">
        <f>SUM(ENERO:DICIEMBRE!AR149)</f>
        <v>0</v>
      </c>
      <c r="AS149" s="21">
        <f>SUM(ENERO:DICIEMBRE!AS149)</f>
        <v>0</v>
      </c>
      <c r="AT149" s="21">
        <f>SUM(ENERO:DICIEMBRE!AT149)</f>
        <v>0</v>
      </c>
      <c r="AU149" s="21">
        <f>SUM(ENERO:DICIEMBRE!AU149)</f>
        <v>0</v>
      </c>
      <c r="AV149" s="21">
        <f>SUM(ENERO:DICIEMBRE!AV149)</f>
        <v>0</v>
      </c>
      <c r="AW149" s="21">
        <f>SUM(ENERO:DICIEMBRE!AW149)</f>
        <v>0</v>
      </c>
      <c r="AX149" s="21">
        <f>SUM(ENERO:DICIEMBRE!AX149)</f>
        <v>0</v>
      </c>
      <c r="AY149" t="str">
        <f t="shared" si="165"/>
        <v/>
      </c>
      <c r="CW149" s="25" t="str">
        <f t="shared" si="166"/>
        <v/>
      </c>
      <c r="CX149" s="25" t="str">
        <f t="shared" si="167"/>
        <v/>
      </c>
      <c r="CY149" s="25" t="str">
        <f t="shared" si="168"/>
        <v/>
      </c>
      <c r="CZ149" s="25" t="str">
        <f t="shared" si="169"/>
        <v/>
      </c>
      <c r="DA149" s="25" t="str">
        <f t="shared" si="170"/>
        <v/>
      </c>
      <c r="DB149" s="25" t="str">
        <f t="shared" si="171"/>
        <v/>
      </c>
      <c r="DC149" s="25" t="str">
        <f t="shared" si="172"/>
        <v/>
      </c>
      <c r="DD149" s="25" t="str">
        <f t="shared" si="173"/>
        <v/>
      </c>
      <c r="DE149"/>
      <c r="DG149" s="26">
        <f t="shared" si="174"/>
        <v>0</v>
      </c>
      <c r="DH149" s="26">
        <f t="shared" si="175"/>
        <v>0</v>
      </c>
      <c r="DI149" s="26">
        <f t="shared" si="176"/>
        <v>0</v>
      </c>
      <c r="DJ149" s="26">
        <f t="shared" si="177"/>
        <v>0</v>
      </c>
      <c r="DK149" s="26">
        <f t="shared" si="178"/>
        <v>0</v>
      </c>
      <c r="DL149" s="26">
        <f t="shared" si="179"/>
        <v>0</v>
      </c>
      <c r="DM149" s="26">
        <f t="shared" si="180"/>
        <v>0</v>
      </c>
      <c r="DN149" s="26">
        <f t="shared" si="181"/>
        <v>0</v>
      </c>
    </row>
    <row r="150" spans="1:118" x14ac:dyDescent="0.25">
      <c r="A150" s="768" t="s">
        <v>181</v>
      </c>
      <c r="B150" s="769"/>
      <c r="C150" s="770"/>
      <c r="D150" s="28">
        <f t="shared" si="163"/>
        <v>189</v>
      </c>
      <c r="E150" s="28">
        <f t="shared" si="164"/>
        <v>95</v>
      </c>
      <c r="F150" s="29">
        <f t="shared" si="164"/>
        <v>94</v>
      </c>
      <c r="G150" s="21">
        <f>SUM(ENERO:DICIEMBRE!G150)</f>
        <v>0</v>
      </c>
      <c r="H150" s="21">
        <f>SUM(ENERO:DICIEMBRE!H150)</f>
        <v>0</v>
      </c>
      <c r="I150" s="21">
        <f>SUM(ENERO:DICIEMBRE!I150)</f>
        <v>0</v>
      </c>
      <c r="J150" s="21">
        <f>SUM(ENERO:DICIEMBRE!J150)</f>
        <v>0</v>
      </c>
      <c r="K150" s="21">
        <f>SUM(ENERO:DICIEMBRE!K150)</f>
        <v>0</v>
      </c>
      <c r="L150" s="21">
        <f>SUM(ENERO:DICIEMBRE!L150)</f>
        <v>0</v>
      </c>
      <c r="M150" s="21">
        <f>SUM(ENERO:DICIEMBRE!M150)</f>
        <v>0</v>
      </c>
      <c r="N150" s="21">
        <f>SUM(ENERO:DICIEMBRE!N150)</f>
        <v>0</v>
      </c>
      <c r="O150" s="21">
        <f>SUM(ENERO:DICIEMBRE!O150)</f>
        <v>0</v>
      </c>
      <c r="P150" s="21">
        <f>SUM(ENERO:DICIEMBRE!P150)</f>
        <v>0</v>
      </c>
      <c r="Q150" s="21">
        <f>SUM(ENERO:DICIEMBRE!Q150)</f>
        <v>0</v>
      </c>
      <c r="R150" s="21">
        <f>SUM(ENERO:DICIEMBRE!R150)</f>
        <v>0</v>
      </c>
      <c r="S150" s="21">
        <f>SUM(ENERO:DICIEMBRE!S150)</f>
        <v>5</v>
      </c>
      <c r="T150" s="21">
        <f>SUM(ENERO:DICIEMBRE!T150)</f>
        <v>0</v>
      </c>
      <c r="U150" s="21">
        <f>SUM(ENERO:DICIEMBRE!U150)</f>
        <v>3</v>
      </c>
      <c r="V150" s="21">
        <f>SUM(ENERO:DICIEMBRE!V150)</f>
        <v>1</v>
      </c>
      <c r="W150" s="21">
        <f>SUM(ENERO:DICIEMBRE!W150)</f>
        <v>4</v>
      </c>
      <c r="X150" s="21">
        <f>SUM(ENERO:DICIEMBRE!X150)</f>
        <v>3</v>
      </c>
      <c r="Y150" s="21">
        <f>SUM(ENERO:DICIEMBRE!Y150)</f>
        <v>32</v>
      </c>
      <c r="Z150" s="21">
        <f>SUM(ENERO:DICIEMBRE!Z150)</f>
        <v>31</v>
      </c>
      <c r="AA150" s="21">
        <f>SUM(ENERO:DICIEMBRE!AA150)</f>
        <v>42</v>
      </c>
      <c r="AB150" s="21">
        <f>SUM(ENERO:DICIEMBRE!AB150)</f>
        <v>45</v>
      </c>
      <c r="AC150" s="21">
        <f>SUM(ENERO:DICIEMBRE!AC150)</f>
        <v>8</v>
      </c>
      <c r="AD150" s="21">
        <f>SUM(ENERO:DICIEMBRE!AD150)</f>
        <v>8</v>
      </c>
      <c r="AE150" s="21">
        <f>SUM(ENERO:DICIEMBRE!AE150)</f>
        <v>1</v>
      </c>
      <c r="AF150" s="21">
        <f>SUM(ENERO:DICIEMBRE!AF150)</f>
        <v>4</v>
      </c>
      <c r="AG150" s="21">
        <f>SUM(ENERO:DICIEMBRE!AG150)</f>
        <v>0</v>
      </c>
      <c r="AH150" s="21">
        <f>SUM(ENERO:DICIEMBRE!AH150)</f>
        <v>1</v>
      </c>
      <c r="AI150" s="21">
        <f>SUM(ENERO:DICIEMBRE!AI150)</f>
        <v>0</v>
      </c>
      <c r="AJ150" s="21">
        <f>SUM(ENERO:DICIEMBRE!AJ150)</f>
        <v>1</v>
      </c>
      <c r="AK150" s="21">
        <f>SUM(ENERO:DICIEMBRE!AK150)</f>
        <v>0</v>
      </c>
      <c r="AL150" s="21">
        <f>SUM(ENERO:DICIEMBRE!AL150)</f>
        <v>0</v>
      </c>
      <c r="AM150" s="21">
        <f>SUM(ENERO:DICIEMBRE!AM150)</f>
        <v>0</v>
      </c>
      <c r="AN150" s="21">
        <f>SUM(ENERO:DICIEMBRE!AN150)</f>
        <v>0</v>
      </c>
      <c r="AO150" s="21">
        <f>SUM(ENERO:DICIEMBRE!AO150)</f>
        <v>0</v>
      </c>
      <c r="AP150" s="21">
        <f>SUM(ENERO:DICIEMBRE!AP150)</f>
        <v>0</v>
      </c>
      <c r="AQ150" s="21">
        <f>SUM(ENERO:DICIEMBRE!AQ150)</f>
        <v>0</v>
      </c>
      <c r="AR150" s="21">
        <f>SUM(ENERO:DICIEMBRE!AR150)</f>
        <v>0</v>
      </c>
      <c r="AS150" s="21">
        <f>SUM(ENERO:DICIEMBRE!AS150)</f>
        <v>0</v>
      </c>
      <c r="AT150" s="21">
        <f>SUM(ENERO:DICIEMBRE!AT150)</f>
        <v>0</v>
      </c>
      <c r="AU150" s="21">
        <f>SUM(ENERO:DICIEMBRE!AU150)</f>
        <v>1</v>
      </c>
      <c r="AV150" s="21">
        <f>SUM(ENERO:DICIEMBRE!AV150)</f>
        <v>0</v>
      </c>
      <c r="AW150" s="21">
        <f>SUM(ENERO:DICIEMBRE!AW150)</f>
        <v>0</v>
      </c>
      <c r="AX150" s="21">
        <f>SUM(ENERO:DICIEMBRE!AX150)</f>
        <v>0</v>
      </c>
      <c r="AY150" t="str">
        <f t="shared" si="165"/>
        <v/>
      </c>
      <c r="CW150" s="25" t="str">
        <f t="shared" si="166"/>
        <v/>
      </c>
      <c r="CX150" s="25" t="str">
        <f t="shared" si="167"/>
        <v/>
      </c>
      <c r="CY150" s="25" t="str">
        <f t="shared" si="168"/>
        <v/>
      </c>
      <c r="CZ150" s="25" t="str">
        <f t="shared" si="169"/>
        <v/>
      </c>
      <c r="DA150" s="25" t="str">
        <f t="shared" si="170"/>
        <v/>
      </c>
      <c r="DB150" s="25" t="str">
        <f t="shared" si="171"/>
        <v/>
      </c>
      <c r="DC150" s="25" t="str">
        <f t="shared" si="172"/>
        <v/>
      </c>
      <c r="DD150" s="25" t="str">
        <f t="shared" si="173"/>
        <v/>
      </c>
      <c r="DE150"/>
      <c r="DG150" s="26">
        <f t="shared" si="174"/>
        <v>0</v>
      </c>
      <c r="DH150" s="26">
        <f t="shared" si="175"/>
        <v>0</v>
      </c>
      <c r="DI150" s="26">
        <f t="shared" si="176"/>
        <v>0</v>
      </c>
      <c r="DJ150" s="26">
        <f t="shared" si="177"/>
        <v>0</v>
      </c>
      <c r="DK150" s="26">
        <f t="shared" si="178"/>
        <v>0</v>
      </c>
      <c r="DL150" s="26">
        <f t="shared" si="179"/>
        <v>0</v>
      </c>
      <c r="DM150" s="26">
        <f t="shared" si="180"/>
        <v>0</v>
      </c>
      <c r="DN150" s="26">
        <f t="shared" si="181"/>
        <v>0</v>
      </c>
    </row>
    <row r="151" spans="1:118" x14ac:dyDescent="0.25">
      <c r="A151" s="768" t="s">
        <v>182</v>
      </c>
      <c r="B151" s="769"/>
      <c r="C151" s="770"/>
      <c r="D151" s="28">
        <f t="shared" si="163"/>
        <v>808</v>
      </c>
      <c r="E151" s="28">
        <f t="shared" si="164"/>
        <v>315</v>
      </c>
      <c r="F151" s="29">
        <f t="shared" si="164"/>
        <v>493</v>
      </c>
      <c r="G151" s="21">
        <f>SUM(ENERO:DICIEMBRE!G151)</f>
        <v>0</v>
      </c>
      <c r="H151" s="21">
        <f>SUM(ENERO:DICIEMBRE!H151)</f>
        <v>0</v>
      </c>
      <c r="I151" s="21">
        <f>SUM(ENERO:DICIEMBRE!I151)</f>
        <v>0</v>
      </c>
      <c r="J151" s="21">
        <f>SUM(ENERO:DICIEMBRE!J151)</f>
        <v>0</v>
      </c>
      <c r="K151" s="21">
        <f>SUM(ENERO:DICIEMBRE!K151)</f>
        <v>0</v>
      </c>
      <c r="L151" s="21">
        <f>SUM(ENERO:DICIEMBRE!L151)</f>
        <v>0</v>
      </c>
      <c r="M151" s="21">
        <f>SUM(ENERO:DICIEMBRE!M151)</f>
        <v>0</v>
      </c>
      <c r="N151" s="21">
        <f>SUM(ENERO:DICIEMBRE!N151)</f>
        <v>1</v>
      </c>
      <c r="O151" s="21">
        <f>SUM(ENERO:DICIEMBRE!O151)</f>
        <v>1</v>
      </c>
      <c r="P151" s="21">
        <f>SUM(ENERO:DICIEMBRE!P151)</f>
        <v>0</v>
      </c>
      <c r="Q151" s="21">
        <f>SUM(ENERO:DICIEMBRE!Q151)</f>
        <v>2</v>
      </c>
      <c r="R151" s="21">
        <f>SUM(ENERO:DICIEMBRE!R151)</f>
        <v>4</v>
      </c>
      <c r="S151" s="21">
        <f>SUM(ENERO:DICIEMBRE!S151)</f>
        <v>8</v>
      </c>
      <c r="T151" s="21">
        <f>SUM(ENERO:DICIEMBRE!T151)</f>
        <v>3</v>
      </c>
      <c r="U151" s="21">
        <f>SUM(ENERO:DICIEMBRE!U151)</f>
        <v>12</v>
      </c>
      <c r="V151" s="21">
        <f>SUM(ENERO:DICIEMBRE!V151)</f>
        <v>8</v>
      </c>
      <c r="W151" s="21">
        <f>SUM(ENERO:DICIEMBRE!W151)</f>
        <v>24</v>
      </c>
      <c r="X151" s="21">
        <f>SUM(ENERO:DICIEMBRE!X151)</f>
        <v>29</v>
      </c>
      <c r="Y151" s="21">
        <f>SUM(ENERO:DICIEMBRE!Y151)</f>
        <v>62</v>
      </c>
      <c r="Z151" s="21">
        <f>SUM(ENERO:DICIEMBRE!Z151)</f>
        <v>55</v>
      </c>
      <c r="AA151" s="21">
        <f>SUM(ENERO:DICIEMBRE!AA151)</f>
        <v>91</v>
      </c>
      <c r="AB151" s="21">
        <f>SUM(ENERO:DICIEMBRE!AB151)</f>
        <v>99</v>
      </c>
      <c r="AC151" s="21">
        <f>SUM(ENERO:DICIEMBRE!AC151)</f>
        <v>31</v>
      </c>
      <c r="AD151" s="21">
        <f>SUM(ENERO:DICIEMBRE!AD151)</f>
        <v>52</v>
      </c>
      <c r="AE151" s="21">
        <f>SUM(ENERO:DICIEMBRE!AE151)</f>
        <v>12</v>
      </c>
      <c r="AF151" s="21">
        <f>SUM(ENERO:DICIEMBRE!AF151)</f>
        <v>70</v>
      </c>
      <c r="AG151" s="21">
        <f>SUM(ENERO:DICIEMBRE!AG151)</f>
        <v>9</v>
      </c>
      <c r="AH151" s="21">
        <f>SUM(ENERO:DICIEMBRE!AH151)</f>
        <v>53</v>
      </c>
      <c r="AI151" s="21">
        <f>SUM(ENERO:DICIEMBRE!AI151)</f>
        <v>20</v>
      </c>
      <c r="AJ151" s="21">
        <f>SUM(ENERO:DICIEMBRE!AJ151)</f>
        <v>62</v>
      </c>
      <c r="AK151" s="21">
        <f>SUM(ENERO:DICIEMBRE!AK151)</f>
        <v>19</v>
      </c>
      <c r="AL151" s="21">
        <f>SUM(ENERO:DICIEMBRE!AL151)</f>
        <v>15</v>
      </c>
      <c r="AM151" s="21">
        <f>SUM(ENERO:DICIEMBRE!AM151)</f>
        <v>13</v>
      </c>
      <c r="AN151" s="21">
        <f>SUM(ENERO:DICIEMBRE!AN151)</f>
        <v>33</v>
      </c>
      <c r="AO151" s="21">
        <f>SUM(ENERO:DICIEMBRE!AO151)</f>
        <v>11</v>
      </c>
      <c r="AP151" s="21">
        <f>SUM(ENERO:DICIEMBRE!AP151)</f>
        <v>9</v>
      </c>
      <c r="AQ151" s="21">
        <f>SUM(ENERO:DICIEMBRE!AQ151)</f>
        <v>0</v>
      </c>
      <c r="AR151" s="21">
        <f>SUM(ENERO:DICIEMBRE!AR151)</f>
        <v>0</v>
      </c>
      <c r="AS151" s="21">
        <f>SUM(ENERO:DICIEMBRE!AS151)</f>
        <v>0</v>
      </c>
      <c r="AT151" s="21">
        <f>SUM(ENERO:DICIEMBRE!AT151)</f>
        <v>0</v>
      </c>
      <c r="AU151" s="21">
        <f>SUM(ENERO:DICIEMBRE!AU151)</f>
        <v>7</v>
      </c>
      <c r="AV151" s="21">
        <f>SUM(ENERO:DICIEMBRE!AV151)</f>
        <v>0</v>
      </c>
      <c r="AW151" s="21">
        <f>SUM(ENERO:DICIEMBRE!AW151)</f>
        <v>0</v>
      </c>
      <c r="AX151" s="21">
        <f>SUM(ENERO:DICIEMBRE!AX151)</f>
        <v>1</v>
      </c>
      <c r="AY151" t="str">
        <f t="shared" si="165"/>
        <v/>
      </c>
      <c r="CW151" s="25" t="str">
        <f t="shared" si="166"/>
        <v/>
      </c>
      <c r="CX151" s="25" t="str">
        <f t="shared" si="167"/>
        <v/>
      </c>
      <c r="CY151" s="25" t="str">
        <f t="shared" si="168"/>
        <v/>
      </c>
      <c r="CZ151" s="25" t="str">
        <f t="shared" si="169"/>
        <v/>
      </c>
      <c r="DA151" s="25" t="str">
        <f t="shared" si="170"/>
        <v/>
      </c>
      <c r="DB151" s="25" t="str">
        <f t="shared" si="171"/>
        <v/>
      </c>
      <c r="DC151" s="25" t="str">
        <f t="shared" si="172"/>
        <v/>
      </c>
      <c r="DD151" s="25" t="str">
        <f t="shared" si="173"/>
        <v/>
      </c>
      <c r="DE151"/>
      <c r="DG151" s="26">
        <f t="shared" si="174"/>
        <v>0</v>
      </c>
      <c r="DH151" s="26">
        <f t="shared" si="175"/>
        <v>0</v>
      </c>
      <c r="DI151" s="26">
        <f t="shared" si="176"/>
        <v>0</v>
      </c>
      <c r="DJ151" s="26">
        <f t="shared" si="177"/>
        <v>0</v>
      </c>
      <c r="DK151" s="26">
        <f t="shared" si="178"/>
        <v>0</v>
      </c>
      <c r="DL151" s="26">
        <f t="shared" si="179"/>
        <v>0</v>
      </c>
      <c r="DM151" s="26">
        <f t="shared" si="180"/>
        <v>0</v>
      </c>
      <c r="DN151" s="26">
        <f t="shared" si="181"/>
        <v>0</v>
      </c>
    </row>
    <row r="152" spans="1:118" x14ac:dyDescent="0.25">
      <c r="A152" s="768" t="s">
        <v>183</v>
      </c>
      <c r="B152" s="769"/>
      <c r="C152" s="770"/>
      <c r="D152" s="28">
        <f t="shared" si="163"/>
        <v>380</v>
      </c>
      <c r="E152" s="28">
        <f t="shared" si="164"/>
        <v>158</v>
      </c>
      <c r="F152" s="29">
        <f t="shared" si="164"/>
        <v>222</v>
      </c>
      <c r="G152" s="21">
        <f>SUM(ENERO:DICIEMBRE!G152)</f>
        <v>0</v>
      </c>
      <c r="H152" s="21">
        <f>SUM(ENERO:DICIEMBRE!H152)</f>
        <v>0</v>
      </c>
      <c r="I152" s="21">
        <f>SUM(ENERO:DICIEMBRE!I152)</f>
        <v>0</v>
      </c>
      <c r="J152" s="21">
        <f>SUM(ENERO:DICIEMBRE!J152)</f>
        <v>0</v>
      </c>
      <c r="K152" s="21">
        <f>SUM(ENERO:DICIEMBRE!K152)</f>
        <v>0</v>
      </c>
      <c r="L152" s="21">
        <f>SUM(ENERO:DICIEMBRE!L152)</f>
        <v>0</v>
      </c>
      <c r="M152" s="21">
        <f>SUM(ENERO:DICIEMBRE!M152)</f>
        <v>1</v>
      </c>
      <c r="N152" s="21">
        <f>SUM(ENERO:DICIEMBRE!N152)</f>
        <v>0</v>
      </c>
      <c r="O152" s="21">
        <f>SUM(ENERO:DICIEMBRE!O152)</f>
        <v>0</v>
      </c>
      <c r="P152" s="21">
        <f>SUM(ENERO:DICIEMBRE!P152)</f>
        <v>0</v>
      </c>
      <c r="Q152" s="21">
        <f>SUM(ENERO:DICIEMBRE!Q152)</f>
        <v>1</v>
      </c>
      <c r="R152" s="21">
        <f>SUM(ENERO:DICIEMBRE!R152)</f>
        <v>1</v>
      </c>
      <c r="S152" s="21">
        <f>SUM(ENERO:DICIEMBRE!S152)</f>
        <v>2</v>
      </c>
      <c r="T152" s="21">
        <f>SUM(ENERO:DICIEMBRE!T152)</f>
        <v>0</v>
      </c>
      <c r="U152" s="21">
        <f>SUM(ENERO:DICIEMBRE!U152)</f>
        <v>3</v>
      </c>
      <c r="V152" s="21">
        <f>SUM(ENERO:DICIEMBRE!V152)</f>
        <v>1</v>
      </c>
      <c r="W152" s="21">
        <f>SUM(ENERO:DICIEMBRE!W152)</f>
        <v>7</v>
      </c>
      <c r="X152" s="21">
        <f>SUM(ENERO:DICIEMBRE!X152)</f>
        <v>2</v>
      </c>
      <c r="Y152" s="21">
        <f>SUM(ENERO:DICIEMBRE!Y152)</f>
        <v>24</v>
      </c>
      <c r="Z152" s="21">
        <f>SUM(ENERO:DICIEMBRE!Z152)</f>
        <v>32</v>
      </c>
      <c r="AA152" s="21">
        <f>SUM(ENERO:DICIEMBRE!AA152)</f>
        <v>53</v>
      </c>
      <c r="AB152" s="21">
        <f>SUM(ENERO:DICIEMBRE!AB152)</f>
        <v>50</v>
      </c>
      <c r="AC152" s="21">
        <f>SUM(ENERO:DICIEMBRE!AC152)</f>
        <v>22</v>
      </c>
      <c r="AD152" s="21">
        <f>SUM(ENERO:DICIEMBRE!AD152)</f>
        <v>21</v>
      </c>
      <c r="AE152" s="21">
        <f>SUM(ENERO:DICIEMBRE!AE152)</f>
        <v>12</v>
      </c>
      <c r="AF152" s="21">
        <f>SUM(ENERO:DICIEMBRE!AF152)</f>
        <v>37</v>
      </c>
      <c r="AG152" s="21">
        <f>SUM(ENERO:DICIEMBRE!AG152)</f>
        <v>11</v>
      </c>
      <c r="AH152" s="21">
        <f>SUM(ENERO:DICIEMBRE!AH152)</f>
        <v>32</v>
      </c>
      <c r="AI152" s="21">
        <f>SUM(ENERO:DICIEMBRE!AI152)</f>
        <v>9</v>
      </c>
      <c r="AJ152" s="21">
        <f>SUM(ENERO:DICIEMBRE!AJ152)</f>
        <v>22</v>
      </c>
      <c r="AK152" s="21">
        <f>SUM(ENERO:DICIEMBRE!AK152)</f>
        <v>5</v>
      </c>
      <c r="AL152" s="21">
        <f>SUM(ENERO:DICIEMBRE!AL152)</f>
        <v>5</v>
      </c>
      <c r="AM152" s="21">
        <f>SUM(ENERO:DICIEMBRE!AM152)</f>
        <v>4</v>
      </c>
      <c r="AN152" s="21">
        <f>SUM(ENERO:DICIEMBRE!AN152)</f>
        <v>10</v>
      </c>
      <c r="AO152" s="21">
        <f>SUM(ENERO:DICIEMBRE!AO152)</f>
        <v>4</v>
      </c>
      <c r="AP152" s="21">
        <f>SUM(ENERO:DICIEMBRE!AP152)</f>
        <v>9</v>
      </c>
      <c r="AQ152" s="21">
        <f>SUM(ENERO:DICIEMBRE!AQ152)</f>
        <v>0</v>
      </c>
      <c r="AR152" s="21">
        <f>SUM(ENERO:DICIEMBRE!AR152)</f>
        <v>0</v>
      </c>
      <c r="AS152" s="21">
        <f>SUM(ENERO:DICIEMBRE!AS152)</f>
        <v>0</v>
      </c>
      <c r="AT152" s="21">
        <f>SUM(ENERO:DICIEMBRE!AT152)</f>
        <v>0</v>
      </c>
      <c r="AU152" s="21">
        <f>SUM(ENERO:DICIEMBRE!AU152)</f>
        <v>3</v>
      </c>
      <c r="AV152" s="21">
        <f>SUM(ENERO:DICIEMBRE!AV152)</f>
        <v>0</v>
      </c>
      <c r="AW152" s="21">
        <f>SUM(ENERO:DICIEMBRE!AW152)</f>
        <v>0</v>
      </c>
      <c r="AX152" s="21">
        <f>SUM(ENERO:DICIEMBRE!AX152)</f>
        <v>0</v>
      </c>
      <c r="AY152" t="str">
        <f t="shared" si="165"/>
        <v/>
      </c>
      <c r="CW152" s="25" t="str">
        <f t="shared" si="166"/>
        <v/>
      </c>
      <c r="CX152" s="25" t="str">
        <f t="shared" si="167"/>
        <v/>
      </c>
      <c r="CY152" s="25" t="str">
        <f t="shared" si="168"/>
        <v/>
      </c>
      <c r="CZ152" s="25" t="str">
        <f t="shared" si="169"/>
        <v/>
      </c>
      <c r="DA152" s="25" t="str">
        <f t="shared" si="170"/>
        <v/>
      </c>
      <c r="DB152" s="25" t="str">
        <f t="shared" si="171"/>
        <v/>
      </c>
      <c r="DC152" s="25" t="str">
        <f t="shared" si="172"/>
        <v/>
      </c>
      <c r="DD152" s="25" t="str">
        <f t="shared" si="173"/>
        <v/>
      </c>
      <c r="DE152"/>
      <c r="DG152" s="26">
        <f t="shared" si="174"/>
        <v>0</v>
      </c>
      <c r="DH152" s="26">
        <f t="shared" si="175"/>
        <v>0</v>
      </c>
      <c r="DI152" s="26">
        <f t="shared" si="176"/>
        <v>0</v>
      </c>
      <c r="DJ152" s="26">
        <f t="shared" si="177"/>
        <v>0</v>
      </c>
      <c r="DK152" s="26">
        <f t="shared" si="178"/>
        <v>0</v>
      </c>
      <c r="DL152" s="26">
        <f t="shared" si="179"/>
        <v>0</v>
      </c>
      <c r="DM152" s="26">
        <f t="shared" si="180"/>
        <v>0</v>
      </c>
      <c r="DN152" s="26">
        <f t="shared" si="181"/>
        <v>0</v>
      </c>
    </row>
    <row r="153" spans="1:118" x14ac:dyDescent="0.25">
      <c r="A153" s="679" t="s">
        <v>184</v>
      </c>
      <c r="B153" s="680"/>
      <c r="C153" s="681"/>
      <c r="D153" s="28">
        <f t="shared" si="163"/>
        <v>0</v>
      </c>
      <c r="E153" s="28">
        <f t="shared" si="164"/>
        <v>0</v>
      </c>
      <c r="F153" s="29">
        <f t="shared" si="164"/>
        <v>0</v>
      </c>
      <c r="G153" s="21">
        <f>SUM(ENERO:DICIEMBRE!G153)</f>
        <v>0</v>
      </c>
      <c r="H153" s="21">
        <f>SUM(ENERO:DICIEMBRE!H153)</f>
        <v>0</v>
      </c>
      <c r="I153" s="21">
        <f>SUM(ENERO:DICIEMBRE!I153)</f>
        <v>0</v>
      </c>
      <c r="J153" s="21">
        <f>SUM(ENERO:DICIEMBRE!J153)</f>
        <v>0</v>
      </c>
      <c r="K153" s="21">
        <f>SUM(ENERO:DICIEMBRE!K153)</f>
        <v>0</v>
      </c>
      <c r="L153" s="21">
        <f>SUM(ENERO:DICIEMBRE!L153)</f>
        <v>0</v>
      </c>
      <c r="M153" s="21">
        <f>SUM(ENERO:DICIEMBRE!M153)</f>
        <v>0</v>
      </c>
      <c r="N153" s="21">
        <f>SUM(ENERO:DICIEMBRE!N153)</f>
        <v>0</v>
      </c>
      <c r="O153" s="21">
        <f>SUM(ENERO:DICIEMBRE!O153)</f>
        <v>0</v>
      </c>
      <c r="P153" s="21">
        <f>SUM(ENERO:DICIEMBRE!P153)</f>
        <v>0</v>
      </c>
      <c r="Q153" s="21">
        <f>SUM(ENERO:DICIEMBRE!Q153)</f>
        <v>0</v>
      </c>
      <c r="R153" s="21">
        <f>SUM(ENERO:DICIEMBRE!R153)</f>
        <v>0</v>
      </c>
      <c r="S153" s="21">
        <f>SUM(ENERO:DICIEMBRE!S153)</f>
        <v>0</v>
      </c>
      <c r="T153" s="21">
        <f>SUM(ENERO:DICIEMBRE!T153)</f>
        <v>0</v>
      </c>
      <c r="U153" s="21">
        <f>SUM(ENERO:DICIEMBRE!U153)</f>
        <v>0</v>
      </c>
      <c r="V153" s="21">
        <f>SUM(ENERO:DICIEMBRE!V153)</f>
        <v>0</v>
      </c>
      <c r="W153" s="21">
        <f>SUM(ENERO:DICIEMBRE!W153)</f>
        <v>0</v>
      </c>
      <c r="X153" s="21">
        <f>SUM(ENERO:DICIEMBRE!X153)</f>
        <v>0</v>
      </c>
      <c r="Y153" s="21">
        <f>SUM(ENERO:DICIEMBRE!Y153)</f>
        <v>0</v>
      </c>
      <c r="Z153" s="21">
        <f>SUM(ENERO:DICIEMBRE!Z153)</f>
        <v>0</v>
      </c>
      <c r="AA153" s="21">
        <f>SUM(ENERO:DICIEMBRE!AA153)</f>
        <v>0</v>
      </c>
      <c r="AB153" s="21">
        <f>SUM(ENERO:DICIEMBRE!AB153)</f>
        <v>0</v>
      </c>
      <c r="AC153" s="21">
        <f>SUM(ENERO:DICIEMBRE!AC153)</f>
        <v>0</v>
      </c>
      <c r="AD153" s="21">
        <f>SUM(ENERO:DICIEMBRE!AD153)</f>
        <v>0</v>
      </c>
      <c r="AE153" s="21">
        <f>SUM(ENERO:DICIEMBRE!AE153)</f>
        <v>0</v>
      </c>
      <c r="AF153" s="21">
        <f>SUM(ENERO:DICIEMBRE!AF153)</f>
        <v>0</v>
      </c>
      <c r="AG153" s="21">
        <f>SUM(ENERO:DICIEMBRE!AG153)</f>
        <v>0</v>
      </c>
      <c r="AH153" s="21">
        <f>SUM(ENERO:DICIEMBRE!AH153)</f>
        <v>0</v>
      </c>
      <c r="AI153" s="21">
        <f>SUM(ENERO:DICIEMBRE!AI153)</f>
        <v>0</v>
      </c>
      <c r="AJ153" s="21">
        <f>SUM(ENERO:DICIEMBRE!AJ153)</f>
        <v>0</v>
      </c>
      <c r="AK153" s="21">
        <f>SUM(ENERO:DICIEMBRE!AK153)</f>
        <v>0</v>
      </c>
      <c r="AL153" s="21">
        <f>SUM(ENERO:DICIEMBRE!AL153)</f>
        <v>0</v>
      </c>
      <c r="AM153" s="21">
        <f>SUM(ENERO:DICIEMBRE!AM153)</f>
        <v>0</v>
      </c>
      <c r="AN153" s="21">
        <f>SUM(ENERO:DICIEMBRE!AN153)</f>
        <v>0</v>
      </c>
      <c r="AO153" s="21">
        <f>SUM(ENERO:DICIEMBRE!AO153)</f>
        <v>0</v>
      </c>
      <c r="AP153" s="21">
        <f>SUM(ENERO:DICIEMBRE!AP153)</f>
        <v>0</v>
      </c>
      <c r="AQ153" s="21">
        <f>SUM(ENERO:DICIEMBRE!AQ153)</f>
        <v>0</v>
      </c>
      <c r="AR153" s="21">
        <f>SUM(ENERO:DICIEMBRE!AR153)</f>
        <v>0</v>
      </c>
      <c r="AS153" s="21">
        <f>SUM(ENERO:DICIEMBRE!AS153)</f>
        <v>0</v>
      </c>
      <c r="AT153" s="21">
        <f>SUM(ENERO:DICIEMBRE!AT153)</f>
        <v>0</v>
      </c>
      <c r="AU153" s="21">
        <f>SUM(ENERO:DICIEMBRE!AU153)</f>
        <v>0</v>
      </c>
      <c r="AV153" s="21">
        <f>SUM(ENERO:DICIEMBRE!AV153)</f>
        <v>0</v>
      </c>
      <c r="AW153" s="21">
        <f>SUM(ENERO:DICIEMBRE!AW153)</f>
        <v>0</v>
      </c>
      <c r="AX153" s="21">
        <f>SUM(ENERO:DICIEMBRE!AX153)</f>
        <v>0</v>
      </c>
      <c r="AY153" t="str">
        <f t="shared" si="165"/>
        <v/>
      </c>
      <c r="CW153" s="25" t="str">
        <f t="shared" si="166"/>
        <v/>
      </c>
      <c r="CX153" s="25" t="str">
        <f t="shared" si="167"/>
        <v/>
      </c>
      <c r="CY153" s="25" t="str">
        <f t="shared" si="168"/>
        <v/>
      </c>
      <c r="CZ153" s="25" t="str">
        <f t="shared" si="169"/>
        <v/>
      </c>
      <c r="DA153" s="25" t="str">
        <f t="shared" si="170"/>
        <v/>
      </c>
      <c r="DB153" s="25" t="str">
        <f t="shared" si="171"/>
        <v/>
      </c>
      <c r="DC153" s="25" t="str">
        <f t="shared" si="172"/>
        <v/>
      </c>
      <c r="DD153" s="25" t="str">
        <f t="shared" si="173"/>
        <v/>
      </c>
      <c r="DE153"/>
      <c r="DG153" s="26">
        <f t="shared" si="174"/>
        <v>0</v>
      </c>
      <c r="DH153" s="26">
        <f t="shared" si="175"/>
        <v>0</v>
      </c>
      <c r="DI153" s="26">
        <f t="shared" si="176"/>
        <v>0</v>
      </c>
      <c r="DJ153" s="26">
        <f t="shared" si="177"/>
        <v>0</v>
      </c>
      <c r="DK153" s="26">
        <f t="shared" si="178"/>
        <v>0</v>
      </c>
      <c r="DL153" s="26">
        <f t="shared" si="179"/>
        <v>0</v>
      </c>
      <c r="DM153" s="26">
        <f t="shared" si="180"/>
        <v>0</v>
      </c>
      <c r="DN153" s="26">
        <f t="shared" si="181"/>
        <v>0</v>
      </c>
    </row>
    <row r="154" spans="1:118" x14ac:dyDescent="0.25">
      <c r="A154" s="771" t="s">
        <v>185</v>
      </c>
      <c r="B154" s="771"/>
      <c r="C154" s="772"/>
      <c r="D154" s="28">
        <f t="shared" si="163"/>
        <v>0</v>
      </c>
      <c r="E154" s="28">
        <f>SUM(G154+I154+K154+M154+O154+Q154+S154+U154+W154+Y154+AA154+AC154+AE154+AG154+AI154+AK154+AM154+AO154)</f>
        <v>0</v>
      </c>
      <c r="F154" s="29">
        <f t="shared" si="164"/>
        <v>0</v>
      </c>
      <c r="G154" s="21">
        <f>SUM(ENERO:DICIEMBRE!G154)</f>
        <v>0</v>
      </c>
      <c r="H154" s="21">
        <f>SUM(ENERO:DICIEMBRE!H154)</f>
        <v>0</v>
      </c>
      <c r="I154" s="21">
        <f>SUM(ENERO:DICIEMBRE!I154)</f>
        <v>0</v>
      </c>
      <c r="J154" s="21">
        <f>SUM(ENERO:DICIEMBRE!J154)</f>
        <v>0</v>
      </c>
      <c r="K154" s="21">
        <f>SUM(ENERO:DICIEMBRE!K154)</f>
        <v>0</v>
      </c>
      <c r="L154" s="21">
        <f>SUM(ENERO:DICIEMBRE!L154)</f>
        <v>0</v>
      </c>
      <c r="M154" s="21">
        <f>SUM(ENERO:DICIEMBRE!M154)</f>
        <v>0</v>
      </c>
      <c r="N154" s="21">
        <f>SUM(ENERO:DICIEMBRE!N154)</f>
        <v>0</v>
      </c>
      <c r="O154" s="21">
        <f>SUM(ENERO:DICIEMBRE!O154)</f>
        <v>0</v>
      </c>
      <c r="P154" s="21">
        <f>SUM(ENERO:DICIEMBRE!P154)</f>
        <v>0</v>
      </c>
      <c r="Q154" s="21">
        <f>SUM(ENERO:DICIEMBRE!Q154)</f>
        <v>0</v>
      </c>
      <c r="R154" s="21">
        <f>SUM(ENERO:DICIEMBRE!R154)</f>
        <v>0</v>
      </c>
      <c r="S154" s="21">
        <f>SUM(ENERO:DICIEMBRE!S154)</f>
        <v>0</v>
      </c>
      <c r="T154" s="21">
        <f>SUM(ENERO:DICIEMBRE!T154)</f>
        <v>0</v>
      </c>
      <c r="U154" s="21">
        <f>SUM(ENERO:DICIEMBRE!U154)</f>
        <v>0</v>
      </c>
      <c r="V154" s="21">
        <f>SUM(ENERO:DICIEMBRE!V154)</f>
        <v>0</v>
      </c>
      <c r="W154" s="21">
        <f>SUM(ENERO:DICIEMBRE!W154)</f>
        <v>0</v>
      </c>
      <c r="X154" s="21">
        <f>SUM(ENERO:DICIEMBRE!X154)</f>
        <v>0</v>
      </c>
      <c r="Y154" s="21">
        <f>SUM(ENERO:DICIEMBRE!Y154)</f>
        <v>0</v>
      </c>
      <c r="Z154" s="21">
        <f>SUM(ENERO:DICIEMBRE!Z154)</f>
        <v>0</v>
      </c>
      <c r="AA154" s="21">
        <f>SUM(ENERO:DICIEMBRE!AA154)</f>
        <v>0</v>
      </c>
      <c r="AB154" s="21">
        <f>SUM(ENERO:DICIEMBRE!AB154)</f>
        <v>0</v>
      </c>
      <c r="AC154" s="21">
        <f>SUM(ENERO:DICIEMBRE!AC154)</f>
        <v>0</v>
      </c>
      <c r="AD154" s="21">
        <f>SUM(ENERO:DICIEMBRE!AD154)</f>
        <v>0</v>
      </c>
      <c r="AE154" s="21">
        <f>SUM(ENERO:DICIEMBRE!AE154)</f>
        <v>0</v>
      </c>
      <c r="AF154" s="21">
        <f>SUM(ENERO:DICIEMBRE!AF154)</f>
        <v>0</v>
      </c>
      <c r="AG154" s="21">
        <f>SUM(ENERO:DICIEMBRE!AG154)</f>
        <v>0</v>
      </c>
      <c r="AH154" s="21">
        <f>SUM(ENERO:DICIEMBRE!AH154)</f>
        <v>0</v>
      </c>
      <c r="AI154" s="21">
        <f>SUM(ENERO:DICIEMBRE!AI154)</f>
        <v>0</v>
      </c>
      <c r="AJ154" s="21">
        <f>SUM(ENERO:DICIEMBRE!AJ154)</f>
        <v>0</v>
      </c>
      <c r="AK154" s="21">
        <f>SUM(ENERO:DICIEMBRE!AK154)</f>
        <v>0</v>
      </c>
      <c r="AL154" s="21">
        <f>SUM(ENERO:DICIEMBRE!AL154)</f>
        <v>0</v>
      </c>
      <c r="AM154" s="21">
        <f>SUM(ENERO:DICIEMBRE!AM154)</f>
        <v>0</v>
      </c>
      <c r="AN154" s="21">
        <f>SUM(ENERO:DICIEMBRE!AN154)</f>
        <v>0</v>
      </c>
      <c r="AO154" s="21">
        <f>SUM(ENERO:DICIEMBRE!AO154)</f>
        <v>0</v>
      </c>
      <c r="AP154" s="21">
        <f>SUM(ENERO:DICIEMBRE!AP154)</f>
        <v>0</v>
      </c>
      <c r="AQ154" s="21">
        <f>SUM(ENERO:DICIEMBRE!AQ154)</f>
        <v>0</v>
      </c>
      <c r="AR154" s="21">
        <f>SUM(ENERO:DICIEMBRE!AR154)</f>
        <v>0</v>
      </c>
      <c r="AS154" s="21">
        <f>SUM(ENERO:DICIEMBRE!AS154)</f>
        <v>0</v>
      </c>
      <c r="AT154" s="21">
        <f>SUM(ENERO:DICIEMBRE!AT154)</f>
        <v>0</v>
      </c>
      <c r="AU154" s="21">
        <f>SUM(ENERO:DICIEMBRE!AU154)</f>
        <v>0</v>
      </c>
      <c r="AV154" s="21">
        <f>SUM(ENERO:DICIEMBRE!AV154)</f>
        <v>0</v>
      </c>
      <c r="AW154" s="21">
        <f>SUM(ENERO:DICIEMBRE!AW154)</f>
        <v>0</v>
      </c>
      <c r="AX154" s="21">
        <f>SUM(ENERO:DICIEMBRE!AX154)</f>
        <v>0</v>
      </c>
      <c r="AY154" t="str">
        <f t="shared" si="165"/>
        <v/>
      </c>
      <c r="CW154" s="25" t="str">
        <f t="shared" si="166"/>
        <v/>
      </c>
      <c r="CX154" s="25" t="str">
        <f t="shared" si="167"/>
        <v/>
      </c>
      <c r="CY154" s="25" t="str">
        <f t="shared" si="168"/>
        <v/>
      </c>
      <c r="CZ154" s="25" t="str">
        <f t="shared" si="169"/>
        <v/>
      </c>
      <c r="DA154" s="25" t="str">
        <f t="shared" si="170"/>
        <v/>
      </c>
      <c r="DB154" s="25" t="str">
        <f t="shared" si="171"/>
        <v/>
      </c>
      <c r="DC154" s="25" t="str">
        <f t="shared" si="172"/>
        <v/>
      </c>
      <c r="DD154" s="25" t="str">
        <f t="shared" si="173"/>
        <v/>
      </c>
      <c r="DE154"/>
      <c r="DG154" s="26">
        <f t="shared" si="174"/>
        <v>0</v>
      </c>
      <c r="DH154" s="26">
        <f t="shared" si="175"/>
        <v>0</v>
      </c>
      <c r="DI154" s="26">
        <f t="shared" si="176"/>
        <v>0</v>
      </c>
      <c r="DJ154" s="26">
        <f t="shared" si="177"/>
        <v>0</v>
      </c>
      <c r="DK154" s="26">
        <f t="shared" si="178"/>
        <v>0</v>
      </c>
      <c r="DL154" s="26">
        <f t="shared" si="179"/>
        <v>0</v>
      </c>
      <c r="DM154" s="26">
        <f t="shared" si="180"/>
        <v>0</v>
      </c>
      <c r="DN154" s="26">
        <f t="shared" si="181"/>
        <v>0</v>
      </c>
    </row>
    <row r="155" spans="1:118" x14ac:dyDescent="0.25">
      <c r="A155" s="642" t="s">
        <v>4</v>
      </c>
      <c r="B155" s="643"/>
      <c r="C155" s="654"/>
      <c r="D155" s="194">
        <f>SUM(D146:D154)</f>
        <v>6804</v>
      </c>
      <c r="E155" s="208">
        <f>SUM(E146:E154)</f>
        <v>2550</v>
      </c>
      <c r="F155" s="199">
        <f>SUM(F146:F154)</f>
        <v>4254</v>
      </c>
      <c r="G155" s="209">
        <f t="shared" ref="G155:AT155" si="182">SUM(G146:G154)</f>
        <v>0</v>
      </c>
      <c r="H155" s="199">
        <f t="shared" si="182"/>
        <v>1</v>
      </c>
      <c r="I155" s="209">
        <f t="shared" si="182"/>
        <v>0</v>
      </c>
      <c r="J155" s="210">
        <f t="shared" si="182"/>
        <v>0</v>
      </c>
      <c r="K155" s="209">
        <f t="shared" si="182"/>
        <v>2</v>
      </c>
      <c r="L155" s="210">
        <f t="shared" si="182"/>
        <v>6</v>
      </c>
      <c r="M155" s="209">
        <f t="shared" si="182"/>
        <v>25</v>
      </c>
      <c r="N155" s="199">
        <f t="shared" si="182"/>
        <v>13</v>
      </c>
      <c r="O155" s="209">
        <f t="shared" si="182"/>
        <v>52</v>
      </c>
      <c r="P155" s="199">
        <f t="shared" si="182"/>
        <v>27</v>
      </c>
      <c r="Q155" s="209">
        <f t="shared" si="182"/>
        <v>26</v>
      </c>
      <c r="R155" s="199">
        <f t="shared" si="182"/>
        <v>34</v>
      </c>
      <c r="S155" s="209">
        <f t="shared" si="182"/>
        <v>39</v>
      </c>
      <c r="T155" s="199">
        <f t="shared" si="182"/>
        <v>47</v>
      </c>
      <c r="U155" s="209">
        <f t="shared" si="182"/>
        <v>52</v>
      </c>
      <c r="V155" s="199">
        <f t="shared" si="182"/>
        <v>49</v>
      </c>
      <c r="W155" s="209">
        <f t="shared" si="182"/>
        <v>125</v>
      </c>
      <c r="X155" s="199">
        <f t="shared" si="182"/>
        <v>107</v>
      </c>
      <c r="Y155" s="209">
        <f t="shared" si="182"/>
        <v>323</v>
      </c>
      <c r="Z155" s="199">
        <f t="shared" si="182"/>
        <v>319</v>
      </c>
      <c r="AA155" s="209">
        <f t="shared" si="182"/>
        <v>502</v>
      </c>
      <c r="AB155" s="199">
        <f t="shared" si="182"/>
        <v>534</v>
      </c>
      <c r="AC155" s="209">
        <f t="shared" si="182"/>
        <v>104</v>
      </c>
      <c r="AD155" s="199">
        <f t="shared" si="182"/>
        <v>249</v>
      </c>
      <c r="AE155" s="209">
        <f t="shared" si="182"/>
        <v>221</v>
      </c>
      <c r="AF155" s="199">
        <f t="shared" si="182"/>
        <v>575</v>
      </c>
      <c r="AG155" s="209">
        <f t="shared" si="182"/>
        <v>253</v>
      </c>
      <c r="AH155" s="199">
        <f t="shared" si="182"/>
        <v>728</v>
      </c>
      <c r="AI155" s="209">
        <f t="shared" si="182"/>
        <v>354</v>
      </c>
      <c r="AJ155" s="199">
        <f t="shared" si="182"/>
        <v>860</v>
      </c>
      <c r="AK155" s="209">
        <f t="shared" si="182"/>
        <v>203</v>
      </c>
      <c r="AL155" s="199">
        <f t="shared" si="182"/>
        <v>293</v>
      </c>
      <c r="AM155" s="209">
        <f t="shared" si="182"/>
        <v>190</v>
      </c>
      <c r="AN155" s="199">
        <f t="shared" si="182"/>
        <v>336</v>
      </c>
      <c r="AO155" s="209">
        <f t="shared" si="182"/>
        <v>79</v>
      </c>
      <c r="AP155" s="201">
        <f t="shared" si="182"/>
        <v>76</v>
      </c>
      <c r="AQ155" s="199">
        <f t="shared" si="182"/>
        <v>0</v>
      </c>
      <c r="AR155" s="200">
        <f t="shared" si="182"/>
        <v>30</v>
      </c>
      <c r="AS155" s="199">
        <f t="shared" si="182"/>
        <v>0</v>
      </c>
      <c r="AT155" s="211">
        <f t="shared" si="182"/>
        <v>0</v>
      </c>
      <c r="AU155" s="211">
        <f>SUM(AU146:AU154)</f>
        <v>28</v>
      </c>
      <c r="AV155" s="211">
        <f>SUM(AV146:AV154)</f>
        <v>0</v>
      </c>
      <c r="AW155" s="211">
        <f>SUM(AW146:AW154)</f>
        <v>0</v>
      </c>
      <c r="AX155" s="211">
        <f>SUM(AX146:AX154)</f>
        <v>5</v>
      </c>
      <c r="CW155"/>
      <c r="CX155"/>
      <c r="CY155"/>
      <c r="CZ155"/>
      <c r="DA155"/>
      <c r="DB155"/>
      <c r="DC155"/>
      <c r="DD155"/>
      <c r="DE155"/>
      <c r="DG155"/>
      <c r="DH155"/>
      <c r="DI155"/>
      <c r="DJ155"/>
      <c r="DK155"/>
      <c r="DL155"/>
      <c r="DM155"/>
    </row>
    <row r="156" spans="1:118" x14ac:dyDescent="0.25">
      <c r="A156" s="43" t="s">
        <v>186</v>
      </c>
      <c r="B156" s="212"/>
      <c r="C156" s="212"/>
      <c r="D156" s="212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4"/>
      <c r="R156" s="46"/>
      <c r="S156" s="10"/>
      <c r="T156" s="10"/>
      <c r="U156" s="10"/>
      <c r="V156" s="10"/>
      <c r="W156" s="10"/>
      <c r="X156" s="204"/>
      <c r="Y156" s="10"/>
      <c r="Z156" s="10"/>
      <c r="AA156" s="10"/>
      <c r="AB156" s="10"/>
      <c r="AC156" s="10"/>
      <c r="AD156" s="10"/>
      <c r="AE156" s="10"/>
      <c r="AF156" s="10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CW156"/>
      <c r="CX156"/>
      <c r="CY156"/>
      <c r="CZ156"/>
      <c r="DA156"/>
      <c r="DB156"/>
      <c r="DC156"/>
      <c r="DD156"/>
      <c r="DE156"/>
      <c r="DG156"/>
      <c r="DH156"/>
      <c r="DI156"/>
      <c r="DJ156"/>
      <c r="DK156"/>
      <c r="DL156"/>
      <c r="DM156"/>
    </row>
    <row r="157" spans="1:118" x14ac:dyDescent="0.25">
      <c r="A157" s="667" t="s">
        <v>187</v>
      </c>
      <c r="B157" s="632"/>
      <c r="C157" s="633"/>
      <c r="D157" s="687" t="s">
        <v>4</v>
      </c>
      <c r="E157" s="638"/>
      <c r="F157" s="639"/>
      <c r="G157" s="642" t="s">
        <v>5</v>
      </c>
      <c r="H157" s="643"/>
      <c r="I157" s="643"/>
      <c r="J157" s="643"/>
      <c r="K157" s="643"/>
      <c r="L157" s="643"/>
      <c r="M157" s="643"/>
      <c r="N157" s="643"/>
      <c r="O157" s="643"/>
      <c r="P157" s="643"/>
      <c r="Q157" s="643"/>
      <c r="R157" s="643"/>
      <c r="S157" s="643"/>
      <c r="T157" s="643"/>
      <c r="U157" s="643"/>
      <c r="V157" s="643"/>
      <c r="W157" s="643"/>
      <c r="X157" s="643"/>
      <c r="Y157" s="643"/>
      <c r="Z157" s="643"/>
      <c r="AA157" s="643"/>
      <c r="AB157" s="643"/>
      <c r="AC157" s="643"/>
      <c r="AD157" s="643"/>
      <c r="AE157" s="643"/>
      <c r="AF157" s="643"/>
      <c r="AG157" s="643"/>
      <c r="AH157" s="643"/>
      <c r="AI157" s="643"/>
      <c r="AJ157" s="643"/>
      <c r="AK157" s="643"/>
      <c r="AL157" s="643"/>
      <c r="AM157" s="643"/>
      <c r="AN157" s="643"/>
      <c r="AO157" s="643"/>
      <c r="AP157" s="654"/>
      <c r="AQ157" s="693" t="s">
        <v>42</v>
      </c>
      <c r="AR157" s="710" t="s">
        <v>9</v>
      </c>
      <c r="AS157" s="739" t="s">
        <v>12</v>
      </c>
      <c r="AT157" s="739" t="s">
        <v>13</v>
      </c>
      <c r="AU157" s="740" t="s">
        <v>10</v>
      </c>
      <c r="AV157" s="740" t="s">
        <v>188</v>
      </c>
      <c r="AW157" s="649" t="s">
        <v>189</v>
      </c>
      <c r="CW157"/>
      <c r="CX157"/>
      <c r="CY157"/>
      <c r="CZ157"/>
      <c r="DA157"/>
      <c r="DB157"/>
      <c r="DC157"/>
      <c r="DD157"/>
      <c r="DE157"/>
      <c r="DG157"/>
      <c r="DH157"/>
      <c r="DI157"/>
      <c r="DJ157"/>
      <c r="DK157"/>
      <c r="DL157"/>
      <c r="DM157"/>
    </row>
    <row r="158" spans="1:118" x14ac:dyDescent="0.25">
      <c r="A158" s="783"/>
      <c r="B158" s="634"/>
      <c r="C158" s="635"/>
      <c r="D158" s="688"/>
      <c r="E158" s="689"/>
      <c r="F158" s="645"/>
      <c r="G158" s="652" t="s">
        <v>14</v>
      </c>
      <c r="H158" s="653"/>
      <c r="I158" s="642" t="s">
        <v>15</v>
      </c>
      <c r="J158" s="654"/>
      <c r="K158" s="643" t="s">
        <v>16</v>
      </c>
      <c r="L158" s="654"/>
      <c r="M158" s="642" t="s">
        <v>17</v>
      </c>
      <c r="N158" s="654"/>
      <c r="O158" s="642" t="s">
        <v>18</v>
      </c>
      <c r="P158" s="654"/>
      <c r="Q158" s="642" t="s">
        <v>19</v>
      </c>
      <c r="R158" s="654"/>
      <c r="S158" s="642" t="s">
        <v>20</v>
      </c>
      <c r="T158" s="654"/>
      <c r="U158" s="642" t="s">
        <v>21</v>
      </c>
      <c r="V158" s="654"/>
      <c r="W158" s="642" t="s">
        <v>22</v>
      </c>
      <c r="X158" s="654"/>
      <c r="Y158" s="642" t="s">
        <v>23</v>
      </c>
      <c r="Z158" s="655"/>
      <c r="AA158" s="642" t="s">
        <v>24</v>
      </c>
      <c r="AB158" s="655"/>
      <c r="AC158" s="777" t="s">
        <v>25</v>
      </c>
      <c r="AD158" s="778"/>
      <c r="AE158" s="777" t="s">
        <v>26</v>
      </c>
      <c r="AF158" s="778"/>
      <c r="AG158" s="777" t="s">
        <v>27</v>
      </c>
      <c r="AH158" s="778"/>
      <c r="AI158" s="777" t="s">
        <v>28</v>
      </c>
      <c r="AJ158" s="778"/>
      <c r="AK158" s="642" t="s">
        <v>29</v>
      </c>
      <c r="AL158" s="655"/>
      <c r="AM158" s="642" t="s">
        <v>30</v>
      </c>
      <c r="AN158" s="655"/>
      <c r="AO158" s="642" t="s">
        <v>31</v>
      </c>
      <c r="AP158" s="655"/>
      <c r="AQ158" s="694"/>
      <c r="AR158" s="712"/>
      <c r="AS158" s="739"/>
      <c r="AT158" s="739"/>
      <c r="AU158" s="741"/>
      <c r="AV158" s="741"/>
      <c r="AW158" s="650"/>
      <c r="CW158"/>
      <c r="CX158"/>
      <c r="CY158"/>
      <c r="CZ158"/>
      <c r="DA158"/>
      <c r="DB158"/>
      <c r="DC158"/>
      <c r="DD158"/>
      <c r="DE158"/>
      <c r="DG158"/>
      <c r="DH158"/>
      <c r="DI158"/>
      <c r="DJ158"/>
      <c r="DK158"/>
      <c r="DL158"/>
      <c r="DM158"/>
    </row>
    <row r="159" spans="1:118" x14ac:dyDescent="0.25">
      <c r="A159" s="668"/>
      <c r="B159" s="636"/>
      <c r="C159" s="637"/>
      <c r="D159" s="11" t="s">
        <v>32</v>
      </c>
      <c r="E159" s="72" t="s">
        <v>33</v>
      </c>
      <c r="F159" s="13" t="s">
        <v>34</v>
      </c>
      <c r="G159" s="47" t="s">
        <v>33</v>
      </c>
      <c r="H159" s="13" t="s">
        <v>34</v>
      </c>
      <c r="I159" s="14" t="s">
        <v>33</v>
      </c>
      <c r="J159" s="13" t="s">
        <v>34</v>
      </c>
      <c r="K159" s="14" t="s">
        <v>33</v>
      </c>
      <c r="L159" s="13" t="s">
        <v>34</v>
      </c>
      <c r="M159" s="14" t="s">
        <v>33</v>
      </c>
      <c r="N159" s="13" t="s">
        <v>34</v>
      </c>
      <c r="O159" s="14" t="s">
        <v>33</v>
      </c>
      <c r="P159" s="13" t="s">
        <v>34</v>
      </c>
      <c r="Q159" s="14" t="s">
        <v>33</v>
      </c>
      <c r="R159" s="13" t="s">
        <v>34</v>
      </c>
      <c r="S159" s="14" t="s">
        <v>33</v>
      </c>
      <c r="T159" s="13" t="s">
        <v>34</v>
      </c>
      <c r="U159" s="14" t="s">
        <v>33</v>
      </c>
      <c r="V159" s="13" t="s">
        <v>34</v>
      </c>
      <c r="W159" s="14" t="s">
        <v>33</v>
      </c>
      <c r="X159" s="13" t="s">
        <v>34</v>
      </c>
      <c r="Y159" s="14" t="s">
        <v>33</v>
      </c>
      <c r="Z159" s="13" t="s">
        <v>34</v>
      </c>
      <c r="AA159" s="14" t="s">
        <v>33</v>
      </c>
      <c r="AB159" s="13" t="s">
        <v>34</v>
      </c>
      <c r="AC159" s="14" t="s">
        <v>33</v>
      </c>
      <c r="AD159" s="13" t="s">
        <v>34</v>
      </c>
      <c r="AE159" s="14" t="s">
        <v>33</v>
      </c>
      <c r="AF159" s="13" t="s">
        <v>34</v>
      </c>
      <c r="AG159" s="14" t="s">
        <v>33</v>
      </c>
      <c r="AH159" s="13" t="s">
        <v>34</v>
      </c>
      <c r="AI159" s="14" t="s">
        <v>33</v>
      </c>
      <c r="AJ159" s="13" t="s">
        <v>34</v>
      </c>
      <c r="AK159" s="14" t="s">
        <v>33</v>
      </c>
      <c r="AL159" s="13" t="s">
        <v>34</v>
      </c>
      <c r="AM159" s="14" t="s">
        <v>33</v>
      </c>
      <c r="AN159" s="13" t="s">
        <v>34</v>
      </c>
      <c r="AO159" s="14" t="s">
        <v>33</v>
      </c>
      <c r="AP159" s="13" t="s">
        <v>34</v>
      </c>
      <c r="AQ159" s="695"/>
      <c r="AR159" s="776"/>
      <c r="AS159" s="739"/>
      <c r="AT159" s="739"/>
      <c r="AU159" s="742"/>
      <c r="AV159" s="742"/>
      <c r="AW159" s="651"/>
      <c r="CW159"/>
      <c r="CX159"/>
      <c r="CY159"/>
      <c r="CZ159"/>
      <c r="DA159"/>
      <c r="DB159"/>
      <c r="DC159"/>
      <c r="DD159"/>
      <c r="DE159"/>
      <c r="DG159"/>
      <c r="DH159"/>
      <c r="DI159"/>
      <c r="DJ159"/>
      <c r="DK159"/>
      <c r="DL159"/>
      <c r="DM159"/>
    </row>
    <row r="160" spans="1:118" x14ac:dyDescent="0.25">
      <c r="A160" s="730" t="s">
        <v>190</v>
      </c>
      <c r="B160" s="779" t="s">
        <v>191</v>
      </c>
      <c r="C160" s="780"/>
      <c r="D160" s="215">
        <f t="shared" ref="D160:D170" si="183">SUM(F160)</f>
        <v>0</v>
      </c>
      <c r="E160" s="216"/>
      <c r="F160" s="217">
        <f>SUM(AD160+AF160+AH160+AJ160+AL160+AN160+AP160)</f>
        <v>0</v>
      </c>
      <c r="G160" s="218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20"/>
      <c r="AD160" s="52"/>
      <c r="AE160" s="221"/>
      <c r="AF160" s="52"/>
      <c r="AG160" s="221"/>
      <c r="AH160" s="52"/>
      <c r="AI160" s="221"/>
      <c r="AJ160" s="52"/>
      <c r="AK160" s="221"/>
      <c r="AL160" s="52"/>
      <c r="AM160" s="221"/>
      <c r="AN160" s="52"/>
      <c r="AO160" s="221"/>
      <c r="AP160" s="52"/>
      <c r="AQ160" s="222"/>
      <c r="AR160" s="52"/>
      <c r="AS160" s="53"/>
      <c r="AT160" s="53"/>
      <c r="AU160" s="56"/>
      <c r="AV160" s="223"/>
      <c r="AW160" s="223"/>
      <c r="AX160" t="str">
        <f>CW160&amp;CW160&amp;CX160&amp;CY160&amp;CZ160&amp;DA160&amp;DB160&amp;DC160</f>
        <v/>
      </c>
      <c r="CW160"/>
      <c r="CX160" s="25" t="str">
        <f>IF(AND(D160&gt;0,AR160=""),"  * No olvide digitar la variable  Usuarios con Discapacidad. Digite Cero si no tiene.",IF(AR160&gt;D160," * La variable Usuarios con Discapacidad no pueden superar el Total Ambos Sexos.",""))</f>
        <v/>
      </c>
      <c r="CY160" s="25" t="str">
        <f>IF(AND(D160&gt;0,AS160=""),"  * No olvide digitar la variable Niños, niñas, adolescentes y jóvenes SENAME. Digite Cero si no tiene.",IF(AS160&gt;D160," * La variable Niños, niñas, adolescentes y jóvenes SENAME no pueden superar el Total Ambos Sexos.",""))</f>
        <v/>
      </c>
      <c r="CZ160" s="25" t="str">
        <f>IF(AND(D160&gt;0,AT160=""),"  * No olvide digitar la variable Niños, niñas, adolescentes y jóvenes Mejor Niñez. Digite Cero si no tiene.",IF(AT160&gt;D160," * La variable Niños, niñas, adolescentes y jóvenes Mejor Niñez  no pueden superar el Total Ambos Sexos.",""))</f>
        <v/>
      </c>
      <c r="DA160" s="25" t="str">
        <f>IF(AND(D160&gt;0,AU160=""),"  * No olvide digitar la variable Migrantes. Digite Cero si no tiene.",IF(AU160&gt;D160," * La variable Migrantes no pueden superar el Total Ambos Sexos.",""))</f>
        <v/>
      </c>
      <c r="DB160" s="224"/>
      <c r="DC160" s="224"/>
      <c r="DD160"/>
      <c r="DE160"/>
      <c r="DG160"/>
      <c r="DH160" s="26">
        <f>IF(AND(D160&gt;0,AR160=""),1,IF(AR160&gt;D160,1,0))</f>
        <v>0</v>
      </c>
      <c r="DI160" s="26">
        <f>IF(AND(D160&gt;0,AS160=""),1,IF(AS160&gt;D160,1,0))</f>
        <v>0</v>
      </c>
      <c r="DJ160" s="26">
        <f>IF(AND(D160&gt;0,AT160=""),1,IF(AT160&gt;D160,1,0))</f>
        <v>0</v>
      </c>
      <c r="DK160" s="26">
        <f>IF(AND(D160&gt;0,AU160=""),1,IF(AU160&gt;D160,1,0))</f>
        <v>0</v>
      </c>
      <c r="DL160" s="224"/>
      <c r="DM160" s="224"/>
    </row>
    <row r="161" spans="1:117" x14ac:dyDescent="0.25">
      <c r="A161" s="713"/>
      <c r="B161" s="768" t="s">
        <v>95</v>
      </c>
      <c r="C161" s="770"/>
      <c r="D161" s="225">
        <f t="shared" si="183"/>
        <v>0</v>
      </c>
      <c r="E161" s="226"/>
      <c r="F161" s="227">
        <f t="shared" ref="F161:F170" si="184">SUM(AD161+AF161+AH161+AJ161+AL161+AN161+AP161)</f>
        <v>0</v>
      </c>
      <c r="G161" s="184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  <c r="AA161" s="228"/>
      <c r="AB161" s="228"/>
      <c r="AC161" s="229"/>
      <c r="AD161" s="22"/>
      <c r="AE161" s="178"/>
      <c r="AF161" s="22"/>
      <c r="AG161" s="178"/>
      <c r="AH161" s="22"/>
      <c r="AI161" s="178"/>
      <c r="AJ161" s="22"/>
      <c r="AK161" s="178"/>
      <c r="AL161" s="22"/>
      <c r="AM161" s="178"/>
      <c r="AN161" s="22"/>
      <c r="AO161" s="178"/>
      <c r="AP161" s="22"/>
      <c r="AQ161" s="230"/>
      <c r="AR161" s="22"/>
      <c r="AS161" s="20"/>
      <c r="AT161" s="20"/>
      <c r="AU161" s="34"/>
      <c r="AV161" s="231"/>
      <c r="AW161" s="24"/>
      <c r="AX161" t="str">
        <f t="shared" ref="AX161:AX163" si="185">CW161&amp;CW161&amp;CX161&amp;CY161&amp;CZ161&amp;DA161&amp;DB161&amp;DC161</f>
        <v/>
      </c>
      <c r="CW161"/>
      <c r="CX161" s="25" t="str">
        <f t="shared" ref="CX161:CX163" si="186">IF(AND(D161&gt;0,AR161=""),"  * No olvide digitar la variable  Usuarios con Discapacidad. Digite Cero si no tiene.",IF(AR161&gt;D161," * La variable Usuarios con Discapacidad no pueden superar el Total Ambos Sexos.",""))</f>
        <v/>
      </c>
      <c r="CY161" s="25" t="str">
        <f t="shared" ref="CY161:CY163" si="187">IF(AND(D161&gt;0,AS161=""),"  * No olvide digitar la variable Niños, niñas, adolescentes y jóvenes SENAME. Digite Cero si no tiene.",IF(AS161&gt;D161," * La variable Niños, niñas, adolescentes y jóvenes SENAME no pueden superar el Total Ambos Sexos.",""))</f>
        <v/>
      </c>
      <c r="CZ161" s="25" t="str">
        <f t="shared" ref="CZ161:CZ163" si="188">IF(AND(D161&gt;0,AT161=""),"  * No olvide digitar la variable Niños, niñas, adolescentes y jóvenes Mejor Niñez. Digite Cero si no tiene.",IF(AT161&gt;D161," * La variable Niños, niñas, adolescentes y jóvenes Mejor Niñez  no pueden superar el Total Ambos Sexos.",""))</f>
        <v/>
      </c>
      <c r="DA161" s="25" t="str">
        <f t="shared" ref="DA161:DA163" si="189">IF(AND(D161&gt;0,AU161=""),"  * No olvide digitar la variable Migrantes. Digite Cero si no tiene.",IF(AU161&gt;D161," * La variable Migrantes no pueden superar el Total Ambos Sexos.",""))</f>
        <v/>
      </c>
      <c r="DB161" s="224"/>
      <c r="DC161" s="25" t="str">
        <f>IF(AND(D161&gt;0,AW161=""),"  * No olvide digitar la variable Paciente Diabético en control PSCV. Digite Cero si no tiene.",IF(AW161&gt;D161," * La variable Paciente Diabético en control PSCV no pueden superar el Total Ambos Sexos.",""))</f>
        <v/>
      </c>
      <c r="DD161"/>
      <c r="DE161"/>
      <c r="DG161"/>
      <c r="DH161" s="26">
        <f t="shared" ref="DH161:DH163" si="190">IF(AND(D161&gt;0,AR161=""),1,IF(AR161&gt;D161,1,0))</f>
        <v>0</v>
      </c>
      <c r="DI161" s="26">
        <f t="shared" ref="DI161:DI163" si="191">IF(AND(D161&gt;0,AS161=""),1,IF(AS161&gt;D161,1,0))</f>
        <v>0</v>
      </c>
      <c r="DJ161" s="26">
        <f t="shared" ref="DJ161:DJ163" si="192">IF(AND(D161&gt;0,AT161=""),1,IF(AT161&gt;D161,1,0))</f>
        <v>0</v>
      </c>
      <c r="DK161" s="26">
        <f t="shared" ref="DK161:DK163" si="193">IF(AND(D161&gt;0,AU161=""),1,IF(AU161&gt;D161,1,0))</f>
        <v>0</v>
      </c>
      <c r="DL161" s="224"/>
      <c r="DM161" s="26">
        <f>IF(AND(D161&gt;0,AW161=""),1,IF(AW161&gt;D161,1,0))</f>
        <v>0</v>
      </c>
    </row>
    <row r="162" spans="1:117" x14ac:dyDescent="0.25">
      <c r="A162" s="713"/>
      <c r="B162" s="781" t="s">
        <v>93</v>
      </c>
      <c r="C162" s="782"/>
      <c r="D162" s="225">
        <f t="shared" si="183"/>
        <v>0</v>
      </c>
      <c r="E162" s="226"/>
      <c r="F162" s="227">
        <f t="shared" si="184"/>
        <v>0</v>
      </c>
      <c r="G162" s="184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  <c r="AA162" s="228"/>
      <c r="AB162" s="228"/>
      <c r="AC162" s="229"/>
      <c r="AD162" s="232"/>
      <c r="AE162" s="178"/>
      <c r="AF162" s="232"/>
      <c r="AG162" s="178"/>
      <c r="AH162" s="232"/>
      <c r="AI162" s="178"/>
      <c r="AJ162" s="232"/>
      <c r="AK162" s="178"/>
      <c r="AL162" s="232"/>
      <c r="AM162" s="178"/>
      <c r="AN162" s="232"/>
      <c r="AO162" s="178"/>
      <c r="AP162" s="232"/>
      <c r="AQ162" s="233"/>
      <c r="AR162" s="32"/>
      <c r="AS162" s="31"/>
      <c r="AT162" s="31"/>
      <c r="AU162" s="34"/>
      <c r="AV162" s="234"/>
      <c r="AW162" s="235"/>
      <c r="AX162" t="str">
        <f t="shared" si="185"/>
        <v/>
      </c>
      <c r="CW162"/>
      <c r="CX162" s="25" t="str">
        <f t="shared" si="186"/>
        <v/>
      </c>
      <c r="CY162" s="25" t="str">
        <f t="shared" si="187"/>
        <v/>
      </c>
      <c r="CZ162" s="25" t="str">
        <f t="shared" si="188"/>
        <v/>
      </c>
      <c r="DA162" s="25" t="str">
        <f t="shared" si="189"/>
        <v/>
      </c>
      <c r="DB162" s="224"/>
      <c r="DC162" s="25" t="str">
        <f>IF(AND(D162&gt;0,AW162=""),"  * No olvide digitar la variable Paciente Diabético en control PSCV. Digite Cero si no tiene.",IF(AW162&gt;D162," * La variable Paciente Diabético en control PSCV no pueden superar el Total Ambos Sexos.",""))</f>
        <v/>
      </c>
      <c r="DD162"/>
      <c r="DE162"/>
      <c r="DG162"/>
      <c r="DH162" s="26">
        <f t="shared" si="190"/>
        <v>0</v>
      </c>
      <c r="DI162" s="26">
        <f t="shared" si="191"/>
        <v>0</v>
      </c>
      <c r="DJ162" s="26">
        <f t="shared" si="192"/>
        <v>0</v>
      </c>
      <c r="DK162" s="26">
        <f t="shared" si="193"/>
        <v>0</v>
      </c>
      <c r="DL162" s="224"/>
      <c r="DM162" s="26">
        <f>IF(AND(D162&gt;0,AW162=""),1,IF(AW162&gt;D162,1,0))</f>
        <v>0</v>
      </c>
    </row>
    <row r="163" spans="1:117" x14ac:dyDescent="0.25">
      <c r="A163" s="713"/>
      <c r="B163" s="684" t="s">
        <v>156</v>
      </c>
      <c r="C163" s="686"/>
      <c r="D163" s="236">
        <f t="shared" si="183"/>
        <v>0</v>
      </c>
      <c r="E163" s="226"/>
      <c r="F163" s="237">
        <f t="shared" si="184"/>
        <v>0</v>
      </c>
      <c r="G163" s="184"/>
      <c r="H163" s="228"/>
      <c r="I163" s="228"/>
      <c r="J163" s="228"/>
      <c r="K163" s="228"/>
      <c r="L163" s="228"/>
      <c r="M163" s="228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  <c r="AA163" s="228"/>
      <c r="AB163" s="228"/>
      <c r="AC163" s="229"/>
      <c r="AD163" s="40"/>
      <c r="AE163" s="178"/>
      <c r="AF163" s="40"/>
      <c r="AG163" s="178"/>
      <c r="AH163" s="40"/>
      <c r="AI163" s="178"/>
      <c r="AJ163" s="40"/>
      <c r="AK163" s="178"/>
      <c r="AL163" s="40"/>
      <c r="AM163" s="178"/>
      <c r="AN163" s="40"/>
      <c r="AO163" s="178"/>
      <c r="AP163" s="40"/>
      <c r="AQ163" s="238"/>
      <c r="AR163" s="40"/>
      <c r="AS163" s="39"/>
      <c r="AT163" s="39"/>
      <c r="AU163" s="42"/>
      <c r="AV163" s="239"/>
      <c r="AW163" s="239"/>
      <c r="AX163" t="str">
        <f t="shared" si="185"/>
        <v/>
      </c>
      <c r="CW163"/>
      <c r="CX163" s="25" t="str">
        <f t="shared" si="186"/>
        <v/>
      </c>
      <c r="CY163" s="25" t="str">
        <f t="shared" si="187"/>
        <v/>
      </c>
      <c r="CZ163" s="25" t="str">
        <f t="shared" si="188"/>
        <v/>
      </c>
      <c r="DA163" s="25" t="str">
        <f t="shared" si="189"/>
        <v/>
      </c>
      <c r="DB163" s="224"/>
      <c r="DC163" s="224"/>
      <c r="DD163"/>
      <c r="DE163"/>
      <c r="DG163"/>
      <c r="DH163" s="26">
        <f t="shared" si="190"/>
        <v>0</v>
      </c>
      <c r="DI163" s="26">
        <f t="shared" si="191"/>
        <v>0</v>
      </c>
      <c r="DJ163" s="26">
        <f t="shared" si="192"/>
        <v>0</v>
      </c>
      <c r="DK163" s="26">
        <f t="shared" si="193"/>
        <v>0</v>
      </c>
      <c r="DL163" s="224"/>
      <c r="DM163" s="224"/>
    </row>
    <row r="164" spans="1:117" x14ac:dyDescent="0.25">
      <c r="A164" s="713"/>
      <c r="B164" s="730" t="s">
        <v>192</v>
      </c>
      <c r="C164" s="170" t="s">
        <v>4</v>
      </c>
      <c r="D164" s="240">
        <f t="shared" si="183"/>
        <v>0</v>
      </c>
      <c r="E164" s="226"/>
      <c r="F164" s="241">
        <f t="shared" si="184"/>
        <v>0</v>
      </c>
      <c r="G164" s="184"/>
      <c r="H164" s="228"/>
      <c r="I164" s="228"/>
      <c r="J164" s="228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  <c r="AA164" s="228"/>
      <c r="AB164" s="228"/>
      <c r="AC164" s="229"/>
      <c r="AD164" s="195">
        <f>SUM(AD165:AD170)</f>
        <v>0</v>
      </c>
      <c r="AE164" s="178"/>
      <c r="AF164" s="195">
        <f t="shared" ref="AF164:AW164" si="194">SUM(AF165:AF170)</f>
        <v>0</v>
      </c>
      <c r="AG164" s="178"/>
      <c r="AH164" s="195">
        <f t="shared" si="194"/>
        <v>0</v>
      </c>
      <c r="AI164" s="178"/>
      <c r="AJ164" s="195">
        <f t="shared" si="194"/>
        <v>0</v>
      </c>
      <c r="AK164" s="178"/>
      <c r="AL164" s="195">
        <f t="shared" si="194"/>
        <v>0</v>
      </c>
      <c r="AM164" s="178"/>
      <c r="AN164" s="195">
        <f t="shared" si="194"/>
        <v>0</v>
      </c>
      <c r="AO164" s="178"/>
      <c r="AP164" s="195">
        <f t="shared" si="194"/>
        <v>0</v>
      </c>
      <c r="AQ164" s="242">
        <f>SUM(AQ165:AQ170)</f>
        <v>0</v>
      </c>
      <c r="AR164" s="195">
        <f t="shared" si="194"/>
        <v>0</v>
      </c>
      <c r="AS164" s="66">
        <f>SUM(AS165:AS170)</f>
        <v>0</v>
      </c>
      <c r="AT164" s="66">
        <f>SUM(AT165:AT170)</f>
        <v>0</v>
      </c>
      <c r="AU164" s="66">
        <f>SUM(AU165:AU170)</f>
        <v>0</v>
      </c>
      <c r="AV164" s="69">
        <f t="shared" si="194"/>
        <v>0</v>
      </c>
      <c r="AW164" s="66">
        <f t="shared" si="194"/>
        <v>0</v>
      </c>
      <c r="CW164"/>
      <c r="CX164"/>
      <c r="CY164"/>
      <c r="CZ164"/>
      <c r="DA164" s="243"/>
      <c r="DB164"/>
      <c r="DC164"/>
      <c r="DD164"/>
      <c r="DE164"/>
      <c r="DG164"/>
      <c r="DH164"/>
      <c r="DI164"/>
      <c r="DJ164"/>
      <c r="DK164"/>
      <c r="DL164"/>
      <c r="DM164"/>
    </row>
    <row r="165" spans="1:117" x14ac:dyDescent="0.25">
      <c r="A165" s="713"/>
      <c r="B165" s="713"/>
      <c r="C165" s="244" t="s">
        <v>193</v>
      </c>
      <c r="D165" s="245">
        <f t="shared" si="183"/>
        <v>0</v>
      </c>
      <c r="E165" s="226"/>
      <c r="F165" s="246">
        <f>SUM(AD165+AF165+AH165+AJ165+AL165+AN165+AP165)</f>
        <v>0</v>
      </c>
      <c r="G165" s="184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  <c r="AA165" s="228"/>
      <c r="AB165" s="228"/>
      <c r="AC165" s="229"/>
      <c r="AD165" s="22"/>
      <c r="AE165" s="178"/>
      <c r="AF165" s="22"/>
      <c r="AG165" s="178"/>
      <c r="AH165" s="22"/>
      <c r="AI165" s="178"/>
      <c r="AJ165" s="22"/>
      <c r="AK165" s="178"/>
      <c r="AL165" s="22"/>
      <c r="AM165" s="178"/>
      <c r="AN165" s="22"/>
      <c r="AO165" s="178"/>
      <c r="AP165" s="22"/>
      <c r="AQ165" s="230"/>
      <c r="AR165" s="22"/>
      <c r="AS165" s="20"/>
      <c r="AT165" s="20"/>
      <c r="AU165" s="20"/>
      <c r="AV165" s="24"/>
      <c r="AW165" s="20"/>
      <c r="AX165" t="str">
        <f t="shared" ref="AX165:AX196" si="195">CW165&amp;CX165&amp;CY165&amp;CZ165&amp;DA165&amp;DB165&amp;DC165&amp;DD165&amp;DE165</f>
        <v/>
      </c>
      <c r="CW165"/>
      <c r="CX165" s="25" t="str">
        <f t="shared" ref="CX165:CX175" si="196">IF(AND(D165&gt;0,AR165=""),"  * No olvide digitar la variable  Usuarios con Discapacidad. Digite Cero si no tiene.",IF(AR165&gt;D165," * La variable Usuarios con Discapacidad no pueden superar el Total Ambos Sexos.",""))</f>
        <v/>
      </c>
      <c r="CY165" s="25" t="str">
        <f t="shared" ref="CY165:CY175" si="197">IF(AND(D165&gt;0,AS165=""),"  * No olvide digitar la variable Niños, niñas, adolescentes y jóvenes SENAME. Digite Cero si no tiene.",IF(AS165&gt;D165," * La variable Niños, niñas, adolescentes y jóvenes SENAME no pueden superar el Total Ambos Sexos.",""))</f>
        <v/>
      </c>
      <c r="CZ165" s="25" t="str">
        <f t="shared" ref="CZ165:CZ175" si="198">IF(AND(D165&gt;0,AT165=""),"  * No olvide digitar la variable Niños, niñas, adolescentes y jóvenes Mejor Niñez. Digite Cero si no tiene.",IF(AT165&gt;D165," * La variable Niños, niñas, adolescentes y jóvenes Mejor Niñez  no pueden superar el Total Ambos Sexos.",""))</f>
        <v/>
      </c>
      <c r="DA165" s="25" t="str">
        <f t="shared" ref="DA165:DA175" si="199">IF(AND(D165&gt;0,AU165=""),"  * No olvide digitar la variable Migrantes. Digite Cero si no tiene.",IF(AU165&gt;D165," * La variable Migrantes no pueden superar el Total Ambos Sexos.",""))</f>
        <v/>
      </c>
      <c r="DB165" s="25" t="str">
        <f>IF(AND($D165&gt;0,AV165=""),"  * No olvide digitar la variable Egreso por Abandono. Digite Cero si no tiene.",IF(AV165&gt;$D165," * La variable Egreso por Abandono no pueden superar el Total Ambos Sexos.",""))</f>
        <v/>
      </c>
      <c r="DC165" s="25" t="str">
        <f t="shared" ref="DC165:DC175" si="200">IF(AND(D165&gt;0,AW165=""),"  * No olvide digitar la variable Paciente Diabético en control PSCV. Digite Cero si no tiene.",IF(AW165&gt;D165," * La variable Paciente Diabético en control PSCV no pueden superar el Total Ambos Sexos.",""))</f>
        <v/>
      </c>
      <c r="DD165"/>
      <c r="DE165"/>
      <c r="DG165"/>
      <c r="DH165" s="26">
        <f>IF(AND(D165&gt;0,AR165=""),1,IF(AR165&gt;D165,1,0))</f>
        <v>0</v>
      </c>
      <c r="DI165" s="26">
        <f>IF(AND(D165&gt;0,AS165=""),1,IF(AS165&gt;D165,1,0))</f>
        <v>0</v>
      </c>
      <c r="DJ165" s="26">
        <f>IF(AND(D165&gt;0,AT165=""),1,IF(AT165&gt;D165,1,0))</f>
        <v>0</v>
      </c>
      <c r="DK165" s="26">
        <f>IF(AND(D165&gt;0,AU165=""),1,IF(AU165&gt;D165,1,0))</f>
        <v>0</v>
      </c>
      <c r="DL165" s="26">
        <f>IF(AND(D165&gt;0,AV165=""),1,IF(AV165&gt;D165,1,0))</f>
        <v>0</v>
      </c>
      <c r="DM165" s="26">
        <f>IF(AND(D165&gt;0,AW165=""),1,IF(AW165&gt;D165,1,0))</f>
        <v>0</v>
      </c>
    </row>
    <row r="166" spans="1:117" x14ac:dyDescent="0.25">
      <c r="A166" s="713"/>
      <c r="B166" s="713"/>
      <c r="C166" s="247" t="s">
        <v>194</v>
      </c>
      <c r="D166" s="245">
        <f t="shared" si="183"/>
        <v>0</v>
      </c>
      <c r="E166" s="226"/>
      <c r="F166" s="227">
        <f t="shared" si="184"/>
        <v>0</v>
      </c>
      <c r="G166" s="184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  <c r="Z166" s="228"/>
      <c r="AA166" s="228"/>
      <c r="AB166" s="228"/>
      <c r="AC166" s="229"/>
      <c r="AD166" s="22"/>
      <c r="AE166" s="178"/>
      <c r="AF166" s="22"/>
      <c r="AG166" s="178"/>
      <c r="AH166" s="22"/>
      <c r="AI166" s="178"/>
      <c r="AJ166" s="22"/>
      <c r="AK166" s="178"/>
      <c r="AL166" s="22"/>
      <c r="AM166" s="178"/>
      <c r="AN166" s="22"/>
      <c r="AO166" s="178"/>
      <c r="AP166" s="22"/>
      <c r="AQ166" s="230"/>
      <c r="AR166" s="22"/>
      <c r="AS166" s="20"/>
      <c r="AT166" s="20"/>
      <c r="AU166" s="20"/>
      <c r="AV166" s="24"/>
      <c r="AW166" s="20"/>
      <c r="AX166" t="str">
        <f t="shared" si="195"/>
        <v/>
      </c>
      <c r="CW166"/>
      <c r="CX166" s="25" t="str">
        <f t="shared" si="196"/>
        <v/>
      </c>
      <c r="CY166" s="25" t="str">
        <f t="shared" si="197"/>
        <v/>
      </c>
      <c r="CZ166" s="25" t="str">
        <f t="shared" si="198"/>
        <v/>
      </c>
      <c r="DA166" s="25" t="str">
        <f t="shared" si="199"/>
        <v/>
      </c>
      <c r="DB166" s="25" t="str">
        <f t="shared" ref="DB166:DB170" si="201">IF(AND($D166&gt;0,AV166=""),"  * No olvide digitar la variable Egreso por Abandono. Digite Cero si no tiene.",IF(AV166&gt;$D166," * La variable Egreso por Abandono no pueden superar el Total Ambos Sexos.",""))</f>
        <v/>
      </c>
      <c r="DC166" s="25" t="str">
        <f t="shared" si="200"/>
        <v/>
      </c>
      <c r="DD166"/>
      <c r="DE166"/>
      <c r="DG166"/>
      <c r="DH166" s="26">
        <f t="shared" ref="DH166:DH170" si="202">IF(AND(D166&gt;0,AR166=""),1,IF(AR166&gt;D166,1,0))</f>
        <v>0</v>
      </c>
      <c r="DI166" s="26">
        <f t="shared" ref="DI166:DI170" si="203">IF(AND(D166&gt;0,AS166=""),1,IF(AS166&gt;D166,1,0))</f>
        <v>0</v>
      </c>
      <c r="DJ166" s="26">
        <f t="shared" ref="DJ166:DJ170" si="204">IF(AND(D166&gt;0,AT166=""),1,IF(AT166&gt;D166,1,0))</f>
        <v>0</v>
      </c>
      <c r="DK166" s="26">
        <f t="shared" ref="DK166:DK170" si="205">IF(AND(D166&gt;0,AU166=""),1,IF(AU166&gt;D166,1,0))</f>
        <v>0</v>
      </c>
      <c r="DL166" s="26">
        <f t="shared" ref="DL166:DL170" si="206">IF(AND(D166&gt;0,AV166=""),1,IF(AV166&gt;D166,1,0))</f>
        <v>0</v>
      </c>
      <c r="DM166" s="26">
        <f t="shared" ref="DM166:DM170" si="207">IF(AND(D166&gt;0,AW166=""),1,IF(AW166&gt;D166,1,0))</f>
        <v>0</v>
      </c>
    </row>
    <row r="167" spans="1:117" x14ac:dyDescent="0.25">
      <c r="A167" s="713"/>
      <c r="B167" s="713"/>
      <c r="C167" s="244" t="s">
        <v>195</v>
      </c>
      <c r="D167" s="245">
        <f t="shared" si="183"/>
        <v>0</v>
      </c>
      <c r="E167" s="226"/>
      <c r="F167" s="227">
        <f t="shared" si="184"/>
        <v>0</v>
      </c>
      <c r="G167" s="184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  <c r="AA167" s="228"/>
      <c r="AB167" s="228"/>
      <c r="AC167" s="229"/>
      <c r="AD167" s="22"/>
      <c r="AE167" s="178"/>
      <c r="AF167" s="22"/>
      <c r="AG167" s="178"/>
      <c r="AH167" s="22"/>
      <c r="AI167" s="178"/>
      <c r="AJ167" s="22"/>
      <c r="AK167" s="178"/>
      <c r="AL167" s="22"/>
      <c r="AM167" s="178"/>
      <c r="AN167" s="22"/>
      <c r="AO167" s="178"/>
      <c r="AP167" s="22"/>
      <c r="AQ167" s="230"/>
      <c r="AR167" s="22"/>
      <c r="AS167" s="20"/>
      <c r="AT167" s="20"/>
      <c r="AU167" s="20"/>
      <c r="AV167" s="24"/>
      <c r="AW167" s="20"/>
      <c r="AX167" t="str">
        <f t="shared" si="195"/>
        <v/>
      </c>
      <c r="CW167"/>
      <c r="CX167" s="25" t="str">
        <f t="shared" si="196"/>
        <v/>
      </c>
      <c r="CY167" s="25" t="str">
        <f t="shared" si="197"/>
        <v/>
      </c>
      <c r="CZ167" s="25" t="str">
        <f t="shared" si="198"/>
        <v/>
      </c>
      <c r="DA167" s="25" t="str">
        <f t="shared" si="199"/>
        <v/>
      </c>
      <c r="DB167" s="25" t="str">
        <f t="shared" si="201"/>
        <v/>
      </c>
      <c r="DC167" s="25" t="str">
        <f t="shared" si="200"/>
        <v/>
      </c>
      <c r="DD167"/>
      <c r="DE167"/>
      <c r="DG167"/>
      <c r="DH167" s="26">
        <f t="shared" si="202"/>
        <v>0</v>
      </c>
      <c r="DI167" s="26">
        <f t="shared" si="203"/>
        <v>0</v>
      </c>
      <c r="DJ167" s="26">
        <f t="shared" si="204"/>
        <v>0</v>
      </c>
      <c r="DK167" s="26">
        <f t="shared" si="205"/>
        <v>0</v>
      </c>
      <c r="DL167" s="26">
        <f t="shared" si="206"/>
        <v>0</v>
      </c>
      <c r="DM167" s="26">
        <f t="shared" si="207"/>
        <v>0</v>
      </c>
    </row>
    <row r="168" spans="1:117" x14ac:dyDescent="0.25">
      <c r="A168" s="713"/>
      <c r="B168" s="713"/>
      <c r="C168" s="244" t="s">
        <v>196</v>
      </c>
      <c r="D168" s="245">
        <f t="shared" si="183"/>
        <v>0</v>
      </c>
      <c r="E168" s="226"/>
      <c r="F168" s="227">
        <f t="shared" si="184"/>
        <v>0</v>
      </c>
      <c r="G168" s="184"/>
      <c r="H168" s="228"/>
      <c r="I168" s="228"/>
      <c r="J168" s="228"/>
      <c r="K168" s="228"/>
      <c r="L168" s="228"/>
      <c r="M168" s="228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  <c r="AA168" s="228"/>
      <c r="AB168" s="228"/>
      <c r="AC168" s="229"/>
      <c r="AD168" s="22"/>
      <c r="AE168" s="178"/>
      <c r="AF168" s="22"/>
      <c r="AG168" s="178"/>
      <c r="AH168" s="22"/>
      <c r="AI168" s="178"/>
      <c r="AJ168" s="22"/>
      <c r="AK168" s="178"/>
      <c r="AL168" s="22"/>
      <c r="AM168" s="178"/>
      <c r="AN168" s="22"/>
      <c r="AO168" s="178"/>
      <c r="AP168" s="22"/>
      <c r="AQ168" s="230"/>
      <c r="AR168" s="34"/>
      <c r="AS168" s="20"/>
      <c r="AT168" s="20"/>
      <c r="AU168" s="20"/>
      <c r="AV168" s="24"/>
      <c r="AW168" s="20"/>
      <c r="AX168" t="str">
        <f t="shared" si="195"/>
        <v/>
      </c>
      <c r="CW168"/>
      <c r="CX168" s="25" t="str">
        <f t="shared" si="196"/>
        <v/>
      </c>
      <c r="CY168" s="25" t="str">
        <f t="shared" si="197"/>
        <v/>
      </c>
      <c r="CZ168" s="25" t="str">
        <f t="shared" si="198"/>
        <v/>
      </c>
      <c r="DA168" s="25" t="str">
        <f t="shared" si="199"/>
        <v/>
      </c>
      <c r="DB168" s="25" t="str">
        <f t="shared" si="201"/>
        <v/>
      </c>
      <c r="DC168" s="25" t="str">
        <f t="shared" si="200"/>
        <v/>
      </c>
      <c r="DD168"/>
      <c r="DE168"/>
      <c r="DG168"/>
      <c r="DH168" s="26">
        <f t="shared" si="202"/>
        <v>0</v>
      </c>
      <c r="DI168" s="26">
        <f t="shared" si="203"/>
        <v>0</v>
      </c>
      <c r="DJ168" s="26">
        <f t="shared" si="204"/>
        <v>0</v>
      </c>
      <c r="DK168" s="26">
        <f t="shared" si="205"/>
        <v>0</v>
      </c>
      <c r="DL168" s="26">
        <f t="shared" si="206"/>
        <v>0</v>
      </c>
      <c r="DM168" s="26">
        <f t="shared" si="207"/>
        <v>0</v>
      </c>
    </row>
    <row r="169" spans="1:117" x14ac:dyDescent="0.25">
      <c r="A169" s="713"/>
      <c r="B169" s="713"/>
      <c r="C169" s="247" t="s">
        <v>197</v>
      </c>
      <c r="D169" s="245">
        <f t="shared" si="183"/>
        <v>0</v>
      </c>
      <c r="E169" s="226"/>
      <c r="F169" s="227">
        <f t="shared" si="184"/>
        <v>0</v>
      </c>
      <c r="G169" s="184"/>
      <c r="H169" s="228"/>
      <c r="I169" s="228"/>
      <c r="J169" s="228"/>
      <c r="K169" s="228"/>
      <c r="L169" s="228"/>
      <c r="M169" s="228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  <c r="AA169" s="228"/>
      <c r="AB169" s="228"/>
      <c r="AC169" s="229"/>
      <c r="AD169" s="22"/>
      <c r="AE169" s="178"/>
      <c r="AF169" s="22"/>
      <c r="AG169" s="178"/>
      <c r="AH169" s="22"/>
      <c r="AI169" s="178"/>
      <c r="AJ169" s="22"/>
      <c r="AK169" s="178"/>
      <c r="AL169" s="22"/>
      <c r="AM169" s="178"/>
      <c r="AN169" s="22"/>
      <c r="AO169" s="178"/>
      <c r="AP169" s="22"/>
      <c r="AQ169" s="233"/>
      <c r="AR169" s="24"/>
      <c r="AS169" s="31"/>
      <c r="AT169" s="31"/>
      <c r="AU169" s="20"/>
      <c r="AV169" s="24"/>
      <c r="AW169" s="20"/>
      <c r="AX169" t="str">
        <f t="shared" si="195"/>
        <v/>
      </c>
      <c r="CW169"/>
      <c r="CX169" s="25" t="str">
        <f t="shared" si="196"/>
        <v/>
      </c>
      <c r="CY169" s="25" t="str">
        <f t="shared" si="197"/>
        <v/>
      </c>
      <c r="CZ169" s="25" t="str">
        <f t="shared" si="198"/>
        <v/>
      </c>
      <c r="DA169" s="25" t="str">
        <f t="shared" si="199"/>
        <v/>
      </c>
      <c r="DB169" s="25" t="str">
        <f t="shared" si="201"/>
        <v/>
      </c>
      <c r="DC169" s="25" t="str">
        <f t="shared" si="200"/>
        <v/>
      </c>
      <c r="DD169"/>
      <c r="DE169"/>
      <c r="DG169"/>
      <c r="DH169" s="26">
        <f t="shared" si="202"/>
        <v>0</v>
      </c>
      <c r="DI169" s="26">
        <f t="shared" si="203"/>
        <v>0</v>
      </c>
      <c r="DJ169" s="26">
        <f t="shared" si="204"/>
        <v>0</v>
      </c>
      <c r="DK169" s="26">
        <f t="shared" si="205"/>
        <v>0</v>
      </c>
      <c r="DL169" s="26">
        <f t="shared" si="206"/>
        <v>0</v>
      </c>
      <c r="DM169" s="26">
        <f t="shared" si="207"/>
        <v>0</v>
      </c>
    </row>
    <row r="170" spans="1:117" x14ac:dyDescent="0.25">
      <c r="A170" s="731"/>
      <c r="B170" s="731"/>
      <c r="C170" s="244" t="s">
        <v>198</v>
      </c>
      <c r="D170" s="236">
        <f t="shared" si="183"/>
        <v>0</v>
      </c>
      <c r="E170" s="248"/>
      <c r="F170" s="249">
        <f t="shared" si="184"/>
        <v>0</v>
      </c>
      <c r="G170" s="184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28"/>
      <c r="X170" s="228"/>
      <c r="Y170" s="228"/>
      <c r="Z170" s="228"/>
      <c r="AA170" s="228"/>
      <c r="AB170" s="228"/>
      <c r="AC170" s="250"/>
      <c r="AD170" s="232"/>
      <c r="AE170" s="251"/>
      <c r="AF170" s="232"/>
      <c r="AG170" s="251"/>
      <c r="AH170" s="232"/>
      <c r="AI170" s="251"/>
      <c r="AJ170" s="232"/>
      <c r="AK170" s="251"/>
      <c r="AL170" s="232"/>
      <c r="AM170" s="251"/>
      <c r="AN170" s="232"/>
      <c r="AO170" s="251"/>
      <c r="AP170" s="232"/>
      <c r="AQ170" s="252"/>
      <c r="AR170" s="232"/>
      <c r="AS170" s="63"/>
      <c r="AT170" s="63"/>
      <c r="AU170" s="63"/>
      <c r="AV170" s="235"/>
      <c r="AW170" s="42"/>
      <c r="AX170" t="str">
        <f t="shared" si="195"/>
        <v/>
      </c>
      <c r="CW170"/>
      <c r="CX170" s="25" t="str">
        <f t="shared" si="196"/>
        <v/>
      </c>
      <c r="CY170" s="25" t="str">
        <f t="shared" si="197"/>
        <v/>
      </c>
      <c r="CZ170" s="25" t="str">
        <f t="shared" si="198"/>
        <v/>
      </c>
      <c r="DA170" s="25" t="str">
        <f t="shared" si="199"/>
        <v/>
      </c>
      <c r="DB170" s="25" t="str">
        <f t="shared" si="201"/>
        <v/>
      </c>
      <c r="DC170" s="25" t="str">
        <f t="shared" si="200"/>
        <v/>
      </c>
      <c r="DD170"/>
      <c r="DE170"/>
      <c r="DG170"/>
      <c r="DH170" s="26">
        <f t="shared" si="202"/>
        <v>0</v>
      </c>
      <c r="DI170" s="26">
        <f t="shared" si="203"/>
        <v>0</v>
      </c>
      <c r="DJ170" s="26">
        <f t="shared" si="204"/>
        <v>0</v>
      </c>
      <c r="DK170" s="26">
        <f t="shared" si="205"/>
        <v>0</v>
      </c>
      <c r="DL170" s="26">
        <f t="shared" si="206"/>
        <v>0</v>
      </c>
      <c r="DM170" s="26">
        <f t="shared" si="207"/>
        <v>0</v>
      </c>
    </row>
    <row r="171" spans="1:117" x14ac:dyDescent="0.25">
      <c r="A171" s="730" t="s">
        <v>199</v>
      </c>
      <c r="B171" s="730" t="s">
        <v>200</v>
      </c>
      <c r="C171" s="253" t="s">
        <v>95</v>
      </c>
      <c r="D171" s="245">
        <f t="shared" ref="D171:D175" si="208">SUM(E171)</f>
        <v>0</v>
      </c>
      <c r="E171" s="254">
        <f>SUM(AC171+AE171+AG171+AI171+AK171+AM171+AO171)</f>
        <v>0</v>
      </c>
      <c r="F171" s="255"/>
      <c r="G171" s="256"/>
      <c r="H171" s="257"/>
      <c r="I171" s="257"/>
      <c r="J171" s="258"/>
      <c r="K171" s="257"/>
      <c r="L171" s="257"/>
      <c r="M171" s="257"/>
      <c r="N171" s="258"/>
      <c r="O171" s="257"/>
      <c r="P171" s="257"/>
      <c r="Q171" s="257"/>
      <c r="R171" s="258"/>
      <c r="S171" s="257"/>
      <c r="T171" s="257"/>
      <c r="U171" s="257"/>
      <c r="V171" s="258"/>
      <c r="W171" s="257"/>
      <c r="X171" s="257"/>
      <c r="Y171" s="257"/>
      <c r="Z171" s="258"/>
      <c r="AA171" s="257"/>
      <c r="AB171" s="259"/>
      <c r="AC171" s="21"/>
      <c r="AD171" s="260"/>
      <c r="AE171" s="21"/>
      <c r="AF171" s="260"/>
      <c r="AG171" s="21"/>
      <c r="AH171" s="260"/>
      <c r="AI171" s="21"/>
      <c r="AJ171" s="260"/>
      <c r="AK171" s="21"/>
      <c r="AL171" s="260"/>
      <c r="AM171" s="21"/>
      <c r="AN171" s="260"/>
      <c r="AO171" s="21"/>
      <c r="AP171" s="260"/>
      <c r="AQ171" s="222"/>
      <c r="AR171" s="53"/>
      <c r="AS171" s="53"/>
      <c r="AT171" s="53"/>
      <c r="AU171" s="53"/>
      <c r="AV171" s="223"/>
      <c r="AW171" s="20"/>
      <c r="AX171" t="str">
        <f t="shared" si="195"/>
        <v/>
      </c>
      <c r="CW171"/>
      <c r="CX171" s="25" t="str">
        <f t="shared" si="196"/>
        <v/>
      </c>
      <c r="CY171" s="25" t="str">
        <f t="shared" si="197"/>
        <v/>
      </c>
      <c r="CZ171" s="25" t="str">
        <f t="shared" si="198"/>
        <v/>
      </c>
      <c r="DA171" s="25" t="str">
        <f t="shared" si="199"/>
        <v/>
      </c>
      <c r="DB171" s="261"/>
      <c r="DC171" s="25" t="str">
        <f t="shared" si="200"/>
        <v/>
      </c>
      <c r="DD171"/>
      <c r="DE171"/>
      <c r="DG171"/>
      <c r="DH171" s="26">
        <f>IF(AND(D171&gt;0,AR171=""),1,IF(AR171&gt;D171,1,0))</f>
        <v>0</v>
      </c>
      <c r="DI171" s="26">
        <f>IF(AND(D171&gt;0,AS171=""),1,IF(AS171&gt;D171,1,0))</f>
        <v>0</v>
      </c>
      <c r="DJ171" s="26">
        <f>IF(AND(D171&gt;0,AT171=""),1,IF(AT171&gt;D171,1,0))</f>
        <v>0</v>
      </c>
      <c r="DK171" s="26">
        <f>IF(AND(D171&gt;0,AU171=""),1,IF(AU171&gt;D171,1,0))</f>
        <v>0</v>
      </c>
      <c r="DL171" s="261"/>
      <c r="DM171" s="26">
        <f>IF(AND(D171&gt;0,AW171=""),1,IF(AW171&gt;D171,1,0))</f>
        <v>0</v>
      </c>
    </row>
    <row r="172" spans="1:117" x14ac:dyDescent="0.25">
      <c r="A172" s="713"/>
      <c r="B172" s="713"/>
      <c r="C172" s="247" t="s">
        <v>201</v>
      </c>
      <c r="D172" s="245">
        <f t="shared" si="208"/>
        <v>0</v>
      </c>
      <c r="E172" s="262">
        <f>SUM(AC172+AE172+AG172+AI172+AK172+AM172+AO172)</f>
        <v>0</v>
      </c>
      <c r="F172" s="263"/>
      <c r="G172" s="184"/>
      <c r="H172" s="228"/>
      <c r="I172" s="228"/>
      <c r="J172" s="229"/>
      <c r="K172" s="228"/>
      <c r="L172" s="228"/>
      <c r="M172" s="228"/>
      <c r="N172" s="229"/>
      <c r="O172" s="228"/>
      <c r="P172" s="228"/>
      <c r="Q172" s="228"/>
      <c r="R172" s="229"/>
      <c r="S172" s="228"/>
      <c r="T172" s="228"/>
      <c r="U172" s="228"/>
      <c r="V172" s="229"/>
      <c r="W172" s="228"/>
      <c r="X172" s="228"/>
      <c r="Y172" s="228"/>
      <c r="Z172" s="229"/>
      <c r="AA172" s="228"/>
      <c r="AB172" s="179"/>
      <c r="AC172" s="30"/>
      <c r="AD172" s="264"/>
      <c r="AE172" s="30"/>
      <c r="AF172" s="264"/>
      <c r="AG172" s="30"/>
      <c r="AH172" s="264"/>
      <c r="AI172" s="30"/>
      <c r="AJ172" s="264"/>
      <c r="AK172" s="30"/>
      <c r="AL172" s="264"/>
      <c r="AM172" s="30"/>
      <c r="AN172" s="264"/>
      <c r="AO172" s="30"/>
      <c r="AP172" s="264"/>
      <c r="AQ172" s="233"/>
      <c r="AR172" s="20"/>
      <c r="AS172" s="31"/>
      <c r="AT172" s="31"/>
      <c r="AU172" s="20"/>
      <c r="AV172" s="24"/>
      <c r="AW172" s="20"/>
      <c r="AX172" t="str">
        <f t="shared" si="195"/>
        <v/>
      </c>
      <c r="CW172"/>
      <c r="CX172" s="25" t="str">
        <f t="shared" si="196"/>
        <v/>
      </c>
      <c r="CY172" s="25" t="str">
        <f t="shared" si="197"/>
        <v/>
      </c>
      <c r="CZ172" s="25" t="str">
        <f t="shared" si="198"/>
        <v/>
      </c>
      <c r="DA172" s="25" t="str">
        <f t="shared" si="199"/>
        <v/>
      </c>
      <c r="DB172" s="25" t="str">
        <f>IF(AND($D172&gt;0,AV172=""),"  * No olvide digitar la variable Egreso por Abandono. Digite Cero si no tiene.",IF(AV172&gt;$D172," * La variable Egreso por Abandono no pueden superar el Total Ambos Sexos.",""))</f>
        <v/>
      </c>
      <c r="DC172" s="25" t="str">
        <f t="shared" si="200"/>
        <v/>
      </c>
      <c r="DD172"/>
      <c r="DE172"/>
      <c r="DG172"/>
      <c r="DH172" s="26">
        <f t="shared" ref="DH172:DH175" si="209">IF(AND(D172&gt;0,AR172=""),1,IF(AR172&gt;D172,1,0))</f>
        <v>0</v>
      </c>
      <c r="DI172" s="26">
        <f t="shared" ref="DI172:DI175" si="210">IF(AND(D172&gt;0,AS172=""),1,IF(AS172&gt;D172,1,0))</f>
        <v>0</v>
      </c>
      <c r="DJ172" s="26">
        <f t="shared" ref="DJ172:DJ175" si="211">IF(AND(D172&gt;0,AT172=""),1,IF(AT172&gt;D172,1,0))</f>
        <v>0</v>
      </c>
      <c r="DK172" s="26">
        <f t="shared" ref="DK172:DK175" si="212">IF(AND(D172&gt;0,AU172=""),1,IF(AU172&gt;D172,1,0))</f>
        <v>0</v>
      </c>
      <c r="DL172" s="26">
        <f t="shared" ref="DL172" si="213">IF(AND(D172&gt;0,AV172=""),1,IF(AV172&gt;D172,1,0))</f>
        <v>0</v>
      </c>
      <c r="DM172" s="26">
        <f t="shared" ref="DM172:DM175" si="214">IF(AND(D172&gt;0,AW172=""),1,IF(AW172&gt;D172,1,0))</f>
        <v>0</v>
      </c>
    </row>
    <row r="173" spans="1:117" x14ac:dyDescent="0.25">
      <c r="A173" s="713"/>
      <c r="B173" s="713"/>
      <c r="C173" s="265" t="s">
        <v>202</v>
      </c>
      <c r="D173" s="245">
        <f t="shared" si="208"/>
        <v>0</v>
      </c>
      <c r="E173" s="262">
        <f>SUM(AC173+AE173+AG173+AI173+AK173+AM173+AO173)</f>
        <v>0</v>
      </c>
      <c r="F173" s="266"/>
      <c r="G173" s="184"/>
      <c r="H173" s="228"/>
      <c r="I173" s="228"/>
      <c r="J173" s="229"/>
      <c r="K173" s="228"/>
      <c r="L173" s="228"/>
      <c r="M173" s="228"/>
      <c r="N173" s="229"/>
      <c r="O173" s="228"/>
      <c r="P173" s="228"/>
      <c r="Q173" s="228"/>
      <c r="R173" s="229"/>
      <c r="S173" s="228"/>
      <c r="T173" s="228"/>
      <c r="U173" s="228"/>
      <c r="V173" s="229"/>
      <c r="W173" s="228"/>
      <c r="X173" s="228"/>
      <c r="Y173" s="228"/>
      <c r="Z173" s="229"/>
      <c r="AA173" s="228"/>
      <c r="AB173" s="179"/>
      <c r="AC173" s="30"/>
      <c r="AD173" s="264"/>
      <c r="AE173" s="30"/>
      <c r="AF173" s="264"/>
      <c r="AG173" s="30"/>
      <c r="AH173" s="264"/>
      <c r="AI173" s="30"/>
      <c r="AJ173" s="264"/>
      <c r="AK173" s="30"/>
      <c r="AL173" s="264"/>
      <c r="AM173" s="30"/>
      <c r="AN173" s="264"/>
      <c r="AO173" s="30"/>
      <c r="AP173" s="264"/>
      <c r="AQ173" s="233"/>
      <c r="AR173" s="31"/>
      <c r="AS173" s="31"/>
      <c r="AT173" s="31"/>
      <c r="AU173" s="20"/>
      <c r="AV173" s="231"/>
      <c r="AW173" s="20"/>
      <c r="AX173" t="str">
        <f t="shared" si="195"/>
        <v/>
      </c>
      <c r="CW173"/>
      <c r="CX173" s="25" t="str">
        <f t="shared" si="196"/>
        <v/>
      </c>
      <c r="CY173" s="25" t="str">
        <f t="shared" si="197"/>
        <v/>
      </c>
      <c r="CZ173" s="25" t="str">
        <f t="shared" si="198"/>
        <v/>
      </c>
      <c r="DA173" s="25" t="str">
        <f t="shared" si="199"/>
        <v/>
      </c>
      <c r="DB173" s="261"/>
      <c r="DC173" s="25" t="str">
        <f t="shared" si="200"/>
        <v/>
      </c>
      <c r="DD173"/>
      <c r="DE173"/>
      <c r="DG173"/>
      <c r="DH173" s="26">
        <f t="shared" si="209"/>
        <v>0</v>
      </c>
      <c r="DI173" s="26">
        <f t="shared" si="210"/>
        <v>0</v>
      </c>
      <c r="DJ173" s="26">
        <f t="shared" si="211"/>
        <v>0</v>
      </c>
      <c r="DK173" s="26">
        <f t="shared" si="212"/>
        <v>0</v>
      </c>
      <c r="DL173" s="261"/>
      <c r="DM173" s="26">
        <f t="shared" si="214"/>
        <v>0</v>
      </c>
    </row>
    <row r="174" spans="1:117" x14ac:dyDescent="0.25">
      <c r="A174" s="713"/>
      <c r="B174" s="713"/>
      <c r="C174" s="244" t="s">
        <v>93</v>
      </c>
      <c r="D174" s="245">
        <f t="shared" si="208"/>
        <v>0</v>
      </c>
      <c r="E174" s="262">
        <f>SUM(AC174+AE174+AG174+AI174+AK174+AM174+AO174)</f>
        <v>0</v>
      </c>
      <c r="F174" s="266"/>
      <c r="G174" s="184"/>
      <c r="H174" s="228"/>
      <c r="I174" s="228"/>
      <c r="J174" s="229"/>
      <c r="K174" s="228"/>
      <c r="L174" s="228"/>
      <c r="M174" s="228"/>
      <c r="N174" s="229"/>
      <c r="O174" s="228"/>
      <c r="P174" s="228"/>
      <c r="Q174" s="228"/>
      <c r="R174" s="229"/>
      <c r="S174" s="228"/>
      <c r="T174" s="228"/>
      <c r="U174" s="228"/>
      <c r="V174" s="229"/>
      <c r="W174" s="228"/>
      <c r="X174" s="228"/>
      <c r="Y174" s="228"/>
      <c r="Z174" s="229"/>
      <c r="AA174" s="228"/>
      <c r="AB174" s="179"/>
      <c r="AC174" s="185"/>
      <c r="AD174" s="267"/>
      <c r="AE174" s="185"/>
      <c r="AF174" s="267"/>
      <c r="AG174" s="185"/>
      <c r="AH174" s="267"/>
      <c r="AI174" s="185"/>
      <c r="AJ174" s="267"/>
      <c r="AK174" s="185"/>
      <c r="AL174" s="267"/>
      <c r="AM174" s="185"/>
      <c r="AN174" s="267"/>
      <c r="AO174" s="185"/>
      <c r="AP174" s="267"/>
      <c r="AQ174" s="268"/>
      <c r="AR174" s="188"/>
      <c r="AS174" s="188"/>
      <c r="AT174" s="188"/>
      <c r="AU174" s="63"/>
      <c r="AV174" s="234"/>
      <c r="AW174" s="63"/>
      <c r="AX174" t="str">
        <f t="shared" si="195"/>
        <v/>
      </c>
      <c r="CW174"/>
      <c r="CX174" s="25" t="str">
        <f t="shared" si="196"/>
        <v/>
      </c>
      <c r="CY174" s="25" t="str">
        <f t="shared" si="197"/>
        <v/>
      </c>
      <c r="CZ174" s="25" t="str">
        <f t="shared" si="198"/>
        <v/>
      </c>
      <c r="DA174" s="25" t="str">
        <f t="shared" si="199"/>
        <v/>
      </c>
      <c r="DB174" s="261"/>
      <c r="DC174" s="25" t="str">
        <f t="shared" si="200"/>
        <v/>
      </c>
      <c r="DD174"/>
      <c r="DE174"/>
      <c r="DG174"/>
      <c r="DH174" s="26">
        <f t="shared" si="209"/>
        <v>0</v>
      </c>
      <c r="DI174" s="26">
        <f t="shared" si="210"/>
        <v>0</v>
      </c>
      <c r="DJ174" s="26">
        <f t="shared" si="211"/>
        <v>0</v>
      </c>
      <c r="DK174" s="26">
        <f t="shared" si="212"/>
        <v>0</v>
      </c>
      <c r="DL174" s="261"/>
      <c r="DM174" s="26">
        <f t="shared" si="214"/>
        <v>0</v>
      </c>
    </row>
    <row r="175" spans="1:117" x14ac:dyDescent="0.25">
      <c r="A175" s="731"/>
      <c r="B175" s="713"/>
      <c r="C175" s="265" t="s">
        <v>156</v>
      </c>
      <c r="D175" s="236">
        <f t="shared" si="208"/>
        <v>0</v>
      </c>
      <c r="E175" s="269">
        <f>SUM(AC175+AE175+AG175+AI175+AK175+AM175+AO175)</f>
        <v>0</v>
      </c>
      <c r="F175" s="270"/>
      <c r="G175" s="271"/>
      <c r="H175" s="272"/>
      <c r="I175" s="272"/>
      <c r="J175" s="250"/>
      <c r="K175" s="272"/>
      <c r="L175" s="272"/>
      <c r="M175" s="272"/>
      <c r="N175" s="250"/>
      <c r="O175" s="272"/>
      <c r="P175" s="272"/>
      <c r="Q175" s="272"/>
      <c r="R175" s="250"/>
      <c r="S175" s="272"/>
      <c r="T175" s="272"/>
      <c r="U175" s="272"/>
      <c r="V175" s="250"/>
      <c r="W175" s="272"/>
      <c r="X175" s="272"/>
      <c r="Y175" s="272"/>
      <c r="Z175" s="250"/>
      <c r="AA175" s="272"/>
      <c r="AB175" s="273"/>
      <c r="AC175" s="38"/>
      <c r="AD175" s="274"/>
      <c r="AE175" s="38"/>
      <c r="AF175" s="274"/>
      <c r="AG175" s="38"/>
      <c r="AH175" s="274"/>
      <c r="AI175" s="38"/>
      <c r="AJ175" s="274"/>
      <c r="AK175" s="38"/>
      <c r="AL175" s="274"/>
      <c r="AM175" s="38"/>
      <c r="AN175" s="274"/>
      <c r="AO175" s="38"/>
      <c r="AP175" s="274"/>
      <c r="AQ175" s="238"/>
      <c r="AR175" s="39"/>
      <c r="AS175" s="39"/>
      <c r="AT175" s="39"/>
      <c r="AU175" s="39"/>
      <c r="AV175" s="275"/>
      <c r="AW175" s="39"/>
      <c r="AX175" t="str">
        <f t="shared" si="195"/>
        <v/>
      </c>
      <c r="CW175"/>
      <c r="CX175" s="25" t="str">
        <f t="shared" si="196"/>
        <v/>
      </c>
      <c r="CY175" s="25" t="str">
        <f t="shared" si="197"/>
        <v/>
      </c>
      <c r="CZ175" s="25" t="str">
        <f t="shared" si="198"/>
        <v/>
      </c>
      <c r="DA175" s="25" t="str">
        <f t="shared" si="199"/>
        <v/>
      </c>
      <c r="DB175" s="261"/>
      <c r="DC175" s="25" t="str">
        <f t="shared" si="200"/>
        <v/>
      </c>
      <c r="DD175"/>
      <c r="DE175"/>
      <c r="DG175"/>
      <c r="DH175" s="26">
        <f t="shared" si="209"/>
        <v>0</v>
      </c>
      <c r="DI175" s="26">
        <f t="shared" si="210"/>
        <v>0</v>
      </c>
      <c r="DJ175" s="26">
        <f t="shared" si="211"/>
        <v>0</v>
      </c>
      <c r="DK175" s="26">
        <f t="shared" si="212"/>
        <v>0</v>
      </c>
      <c r="DL175" s="261"/>
      <c r="DM175" s="26">
        <f t="shared" si="214"/>
        <v>0</v>
      </c>
    </row>
    <row r="176" spans="1:117" x14ac:dyDescent="0.25">
      <c r="A176" s="790" t="s">
        <v>203</v>
      </c>
      <c r="B176" s="793" t="s">
        <v>204</v>
      </c>
      <c r="C176" s="276" t="s">
        <v>205</v>
      </c>
      <c r="D176" s="277">
        <f>SUM(E176:F176)</f>
        <v>0</v>
      </c>
      <c r="E176" s="278">
        <f>+G176+I176+K176+M176+O176+Q176+S176+U176+W176+Y176+AA176+AC176+AE176+AG176+AI176+AK176+AM176+AO176</f>
        <v>0</v>
      </c>
      <c r="F176" s="279">
        <f t="shared" ref="E176:F178" si="215">+H176+J176+L176+N176+P176+R176+T176+V176+X176+Z176+AB176+AD176+AF176+AH176+AJ176+AL176+AN176+AP176</f>
        <v>0</v>
      </c>
      <c r="G176" s="280">
        <f>SUM(G177:G178)</f>
        <v>0</v>
      </c>
      <c r="H176" s="281">
        <f t="shared" ref="H176:AS176" si="216">SUM(H177:H178)</f>
        <v>0</v>
      </c>
      <c r="I176" s="282">
        <f t="shared" si="216"/>
        <v>0</v>
      </c>
      <c r="J176" s="281">
        <f t="shared" si="216"/>
        <v>0</v>
      </c>
      <c r="K176" s="282">
        <f>SUM(K177:K178)</f>
        <v>0</v>
      </c>
      <c r="L176" s="283">
        <f t="shared" si="216"/>
        <v>0</v>
      </c>
      <c r="M176" s="282">
        <f t="shared" si="216"/>
        <v>0</v>
      </c>
      <c r="N176" s="284">
        <f t="shared" si="216"/>
        <v>0</v>
      </c>
      <c r="O176" s="285">
        <f t="shared" si="216"/>
        <v>0</v>
      </c>
      <c r="P176" s="281">
        <f t="shared" si="216"/>
        <v>0</v>
      </c>
      <c r="Q176" s="285">
        <f t="shared" si="216"/>
        <v>0</v>
      </c>
      <c r="R176" s="281">
        <f t="shared" si="216"/>
        <v>0</v>
      </c>
      <c r="S176" s="285">
        <f t="shared" si="216"/>
        <v>0</v>
      </c>
      <c r="T176" s="281">
        <f t="shared" si="216"/>
        <v>0</v>
      </c>
      <c r="U176" s="285">
        <f t="shared" si="216"/>
        <v>0</v>
      </c>
      <c r="V176" s="281">
        <f t="shared" si="216"/>
        <v>0</v>
      </c>
      <c r="W176" s="285">
        <f t="shared" si="216"/>
        <v>0</v>
      </c>
      <c r="X176" s="281">
        <f t="shared" si="216"/>
        <v>0</v>
      </c>
      <c r="Y176" s="285">
        <f t="shared" si="216"/>
        <v>0</v>
      </c>
      <c r="Z176" s="281">
        <f t="shared" si="216"/>
        <v>0</v>
      </c>
      <c r="AA176" s="285">
        <f t="shared" si="216"/>
        <v>0</v>
      </c>
      <c r="AB176" s="281">
        <f t="shared" si="216"/>
        <v>0</v>
      </c>
      <c r="AC176" s="282">
        <f>SUM(AC177:AC178)</f>
        <v>0</v>
      </c>
      <c r="AD176" s="281">
        <f t="shared" si="216"/>
        <v>0</v>
      </c>
      <c r="AE176" s="282">
        <f t="shared" si="216"/>
        <v>0</v>
      </c>
      <c r="AF176" s="281">
        <f t="shared" si="216"/>
        <v>0</v>
      </c>
      <c r="AG176" s="282">
        <f t="shared" si="216"/>
        <v>0</v>
      </c>
      <c r="AH176" s="281">
        <f t="shared" si="216"/>
        <v>0</v>
      </c>
      <c r="AI176" s="282">
        <f t="shared" si="216"/>
        <v>0</v>
      </c>
      <c r="AJ176" s="281">
        <f t="shared" si="216"/>
        <v>0</v>
      </c>
      <c r="AK176" s="282">
        <f t="shared" si="216"/>
        <v>0</v>
      </c>
      <c r="AL176" s="281">
        <f t="shared" si="216"/>
        <v>0</v>
      </c>
      <c r="AM176" s="282">
        <f t="shared" si="216"/>
        <v>0</v>
      </c>
      <c r="AN176" s="281">
        <f t="shared" si="216"/>
        <v>0</v>
      </c>
      <c r="AO176" s="282">
        <f t="shared" si="216"/>
        <v>0</v>
      </c>
      <c r="AP176" s="281">
        <f t="shared" si="216"/>
        <v>0</v>
      </c>
      <c r="AQ176" s="286">
        <f t="shared" si="216"/>
        <v>0</v>
      </c>
      <c r="AR176" s="281">
        <f t="shared" si="216"/>
        <v>0</v>
      </c>
      <c r="AS176" s="281">
        <f t="shared" si="216"/>
        <v>0</v>
      </c>
      <c r="AT176" s="281">
        <f>SUM(AT177:AT178)</f>
        <v>0</v>
      </c>
      <c r="AU176" s="281">
        <f>SUM(AU177:AU178)</f>
        <v>0</v>
      </c>
      <c r="AV176" s="287">
        <f>SUM(AV177:AV178)</f>
        <v>0</v>
      </c>
      <c r="AW176" s="281">
        <f>SUM(AW177:AW178)</f>
        <v>0</v>
      </c>
      <c r="CW176"/>
      <c r="CX176"/>
      <c r="CY176"/>
      <c r="CZ176"/>
      <c r="DA176" s="288"/>
      <c r="DB176"/>
      <c r="DC176"/>
      <c r="DD176"/>
      <c r="DE176"/>
      <c r="DG176"/>
      <c r="DH176"/>
      <c r="DI176"/>
      <c r="DJ176"/>
      <c r="DK176"/>
      <c r="DL176"/>
      <c r="DM176"/>
    </row>
    <row r="177" spans="1:117" x14ac:dyDescent="0.25">
      <c r="A177" s="791"/>
      <c r="B177" s="794"/>
      <c r="C177" s="289" t="s">
        <v>206</v>
      </c>
      <c r="D177" s="245">
        <f>SUM(E177:F177)</f>
        <v>0</v>
      </c>
      <c r="E177" s="290">
        <f t="shared" si="215"/>
        <v>0</v>
      </c>
      <c r="F177" s="291">
        <f t="shared" si="215"/>
        <v>0</v>
      </c>
      <c r="G177" s="54"/>
      <c r="H177" s="52"/>
      <c r="I177" s="21"/>
      <c r="J177" s="53"/>
      <c r="K177" s="21"/>
      <c r="L177" s="292"/>
      <c r="M177" s="21"/>
      <c r="N177" s="52"/>
      <c r="O177" s="21"/>
      <c r="P177" s="20"/>
      <c r="Q177" s="21"/>
      <c r="R177" s="20"/>
      <c r="S177" s="21"/>
      <c r="T177" s="20"/>
      <c r="U177" s="21"/>
      <c r="V177" s="20"/>
      <c r="W177" s="21"/>
      <c r="X177" s="20"/>
      <c r="Y177" s="21"/>
      <c r="Z177" s="20"/>
      <c r="AA177" s="19"/>
      <c r="AB177" s="20"/>
      <c r="AC177" s="19"/>
      <c r="AD177" s="20"/>
      <c r="AE177" s="19"/>
      <c r="AF177" s="20"/>
      <c r="AG177" s="19"/>
      <c r="AH177" s="20"/>
      <c r="AI177" s="19"/>
      <c r="AJ177" s="20"/>
      <c r="AK177" s="19"/>
      <c r="AL177" s="20"/>
      <c r="AM177" s="19"/>
      <c r="AN177" s="20"/>
      <c r="AO177" s="19"/>
      <c r="AP177" s="20"/>
      <c r="AQ177" s="230"/>
      <c r="AR177" s="20"/>
      <c r="AS177" s="20"/>
      <c r="AT177" s="20"/>
      <c r="AU177" s="20"/>
      <c r="AV177" s="24"/>
      <c r="AW177" s="20"/>
      <c r="AX177" t="str">
        <f t="shared" si="195"/>
        <v/>
      </c>
      <c r="CW177"/>
      <c r="CX177" s="25" t="str">
        <f t="shared" ref="CX177:CX196" si="217">IF(AND(D177&gt;0,AR177=""),"  * No olvide digitar la variable  Usuarios con Discapacidad. Digite Cero si no tiene.",IF(AR177&gt;D177," * La variable Usuarios con Discapacidad no pueden superar el Total Ambos Sexos.",""))</f>
        <v/>
      </c>
      <c r="CY177" s="25" t="str">
        <f t="shared" ref="CY177:CY186" si="218">IF(AND(D177&gt;0,AS177=""),"  * No olvide digitar la variable Niños, niñas, adolescentes y jóvenes SENAME. Digite Cero si no tiene.",IF(AS177&gt;D177," * La variable Niños, niñas, adolescentes y jóvenes SENAME no pueden superar el Total Ambos Sexos.",""))</f>
        <v/>
      </c>
      <c r="CZ177" s="25" t="str">
        <f t="shared" ref="CZ177:CZ186" si="219">IF(AND(D177&gt;0,AT177=""),"  * No olvide digitar la variable Niños, niñas, adolescentes y jóvenes Mejor Niñez. Digite Cero si no tiene.",IF(AT177&gt;D177," * La variable Niños, niñas, adolescentes y jóvenes Mejor Niñez  no pueden superar el Total Ambos Sexos.",""))</f>
        <v/>
      </c>
      <c r="DA177" s="25" t="str">
        <f t="shared" ref="DA177:DA196" si="220">IF(AND(D177&gt;0,AU177=""),"  * No olvide digitar la variable Migrantes. Digite Cero si no tiene.",IF(AU177&gt;D177," * La variable Migrantes no pueden superar el Total Ambos Sexos.",""))</f>
        <v/>
      </c>
      <c r="DB177" s="25" t="str">
        <f>IF(AND($D177&gt;0,AV177=""),"  * No olvide digitar la variable Egreso por Abandono. Digite Cero si no tiene.",IF(AV177&gt;$D177," * La variable Egreso por Abandono no pueden superar el Total Ambos Sexos.",""))</f>
        <v/>
      </c>
      <c r="DC177" s="25" t="str">
        <f t="shared" ref="DC177:DC196" si="221">IF(AND(D177&gt;0,AW177=""),"  * No olvide digitar la variable Paciente Diabético en control PSCV. Digite Cero si no tiene.",IF(AW177&gt;D177," * La variable Paciente Diabético en control PSCV no pueden superar el Total Ambos Sexos.",""))</f>
        <v/>
      </c>
      <c r="DD177"/>
      <c r="DE177"/>
      <c r="DG177"/>
      <c r="DH177" s="26">
        <f>IF(AND(D177&gt;0,AR177=""),1,IF(AR177&gt;D177,1,0))</f>
        <v>0</v>
      </c>
      <c r="DI177" s="26">
        <f>IF(AND(D177&gt;0,AS177=""),1,IF(AS177&gt;D177,1,0))</f>
        <v>0</v>
      </c>
      <c r="DJ177" s="26">
        <f>IF(AND(D177&gt;0,AT177=""),1,IF(AT177&gt;D177,1,0))</f>
        <v>0</v>
      </c>
      <c r="DK177" s="26">
        <f>IF(AND(D177&gt;0,AU177=""),1,IF(AU177&gt;D177,1,0))</f>
        <v>0</v>
      </c>
      <c r="DL177" s="26">
        <f>IF(AND(D177&gt;0,AV177=""),1,IF(AV177&gt;D177,1,0))</f>
        <v>0</v>
      </c>
      <c r="DM177" s="26">
        <f>IF(AND(D177&gt;0,AW177=""),1,IF(AW177&gt;D177,1,0))</f>
        <v>0</v>
      </c>
    </row>
    <row r="178" spans="1:117" x14ac:dyDescent="0.25">
      <c r="A178" s="792"/>
      <c r="B178" s="795"/>
      <c r="C178" s="293" t="s">
        <v>207</v>
      </c>
      <c r="D178" s="236">
        <f>SUM(E178:F178)</f>
        <v>0</v>
      </c>
      <c r="E178" s="269">
        <f t="shared" si="215"/>
        <v>0</v>
      </c>
      <c r="F178" s="294">
        <f t="shared" si="215"/>
        <v>0</v>
      </c>
      <c r="G178" s="62"/>
      <c r="H178" s="40"/>
      <c r="I178" s="38"/>
      <c r="J178" s="39"/>
      <c r="K178" s="38"/>
      <c r="L178" s="295"/>
      <c r="M178" s="38"/>
      <c r="N178" s="40"/>
      <c r="O178" s="38"/>
      <c r="P178" s="39"/>
      <c r="Q178" s="38"/>
      <c r="R178" s="39"/>
      <c r="S178" s="38"/>
      <c r="T178" s="39"/>
      <c r="U178" s="38"/>
      <c r="V178" s="39"/>
      <c r="W178" s="38"/>
      <c r="X178" s="39"/>
      <c r="Y178" s="38"/>
      <c r="Z178" s="39"/>
      <c r="AA178" s="38"/>
      <c r="AB178" s="39"/>
      <c r="AC178" s="38"/>
      <c r="AD178" s="39"/>
      <c r="AE178" s="38"/>
      <c r="AF178" s="39"/>
      <c r="AG178" s="38"/>
      <c r="AH178" s="39"/>
      <c r="AI178" s="38"/>
      <c r="AJ178" s="39"/>
      <c r="AK178" s="38"/>
      <c r="AL178" s="39"/>
      <c r="AM178" s="38"/>
      <c r="AN178" s="39"/>
      <c r="AO178" s="38"/>
      <c r="AP178" s="39"/>
      <c r="AQ178" s="238"/>
      <c r="AR178" s="39"/>
      <c r="AS178" s="39"/>
      <c r="AT178" s="39"/>
      <c r="AU178" s="39"/>
      <c r="AV178" s="42"/>
      <c r="AW178" s="39"/>
      <c r="AX178" t="str">
        <f t="shared" si="195"/>
        <v/>
      </c>
      <c r="CW178"/>
      <c r="CX178" s="25" t="str">
        <f t="shared" si="217"/>
        <v/>
      </c>
      <c r="CY178" s="25" t="str">
        <f t="shared" si="218"/>
        <v/>
      </c>
      <c r="CZ178" s="25" t="str">
        <f t="shared" si="219"/>
        <v/>
      </c>
      <c r="DA178" s="25" t="str">
        <f t="shared" si="220"/>
        <v/>
      </c>
      <c r="DB178" s="25" t="str">
        <f t="shared" ref="DB178:DB194" si="222">IF(AND($D178&gt;0,AV178=""),"  * No olvide digitar la variable Egreso por Abandono. Digite Cero si no tiene.",IF(AV178&gt;$D178," * La variable Egreso por Abandono no pueden superar el Total Ambos Sexos.",""))</f>
        <v/>
      </c>
      <c r="DC178" s="25" t="str">
        <f t="shared" si="221"/>
        <v/>
      </c>
      <c r="DD178"/>
      <c r="DE178"/>
      <c r="DG178"/>
      <c r="DH178" s="26">
        <f t="shared" ref="DH178:DH196" si="223">IF(AND(D178&gt;0,AR178=""),1,IF(AR178&gt;D178,1,0))</f>
        <v>0</v>
      </c>
      <c r="DI178" s="26">
        <f t="shared" ref="DI178:DI196" si="224">IF(AND(D178&gt;0,AS178=""),1,IF(AS178&gt;D178,1,0))</f>
        <v>0</v>
      </c>
      <c r="DJ178" s="26">
        <f t="shared" ref="DJ178:DJ196" si="225">IF(AND(D178&gt;0,AT178=""),1,IF(AT178&gt;D178,1,0))</f>
        <v>0</v>
      </c>
      <c r="DK178" s="26">
        <f t="shared" ref="DK178:DK196" si="226">IF(AND(D178&gt;0,AU178=""),1,IF(AU178&gt;D178,1,0))</f>
        <v>0</v>
      </c>
      <c r="DL178" s="26">
        <f t="shared" ref="DL178:DL194" si="227">IF(AND(D178&gt;0,AV178=""),1,IF(AV178&gt;D178,1,0))</f>
        <v>0</v>
      </c>
      <c r="DM178" s="26">
        <f t="shared" ref="DM178:DM196" si="228">IF(AND(D178&gt;0,AW178=""),1,IF(AW178&gt;D178,1,0))</f>
        <v>0</v>
      </c>
    </row>
    <row r="179" spans="1:117" x14ac:dyDescent="0.25">
      <c r="A179" s="790" t="s">
        <v>208</v>
      </c>
      <c r="B179" s="730" t="s">
        <v>209</v>
      </c>
      <c r="C179" s="296" t="s">
        <v>210</v>
      </c>
      <c r="D179" s="245">
        <f>SUM(E179+F179)</f>
        <v>0</v>
      </c>
      <c r="E179" s="290">
        <f>SUM(AA179+AC179+AE179+AG179+AI179+AK179+AM179+AO179)</f>
        <v>0</v>
      </c>
      <c r="F179" s="297">
        <f>SUM(AB179+AD179+AF179+AH179+AJ179+AL179+AN179+AP179)</f>
        <v>0</v>
      </c>
      <c r="G179" s="298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299"/>
      <c r="Y179" s="220"/>
      <c r="Z179" s="220"/>
      <c r="AA179" s="300"/>
      <c r="AB179" s="20"/>
      <c r="AC179" s="19"/>
      <c r="AD179" s="20"/>
      <c r="AE179" s="19"/>
      <c r="AF179" s="20"/>
      <c r="AG179" s="19"/>
      <c r="AH179" s="20"/>
      <c r="AI179" s="19"/>
      <c r="AJ179" s="20"/>
      <c r="AK179" s="19"/>
      <c r="AL179" s="20"/>
      <c r="AM179" s="19"/>
      <c r="AN179" s="20"/>
      <c r="AO179" s="19"/>
      <c r="AP179" s="20"/>
      <c r="AQ179" s="230"/>
      <c r="AR179" s="22"/>
      <c r="AS179" s="20"/>
      <c r="AT179" s="20"/>
      <c r="AU179" s="20"/>
      <c r="AV179" s="24"/>
      <c r="AW179" s="20"/>
      <c r="AX179" t="str">
        <f t="shared" si="195"/>
        <v/>
      </c>
      <c r="CW179"/>
      <c r="CX179" s="25" t="str">
        <f t="shared" si="217"/>
        <v/>
      </c>
      <c r="CY179" s="25" t="str">
        <f t="shared" si="218"/>
        <v/>
      </c>
      <c r="CZ179" s="25" t="str">
        <f t="shared" si="219"/>
        <v/>
      </c>
      <c r="DA179" s="25" t="str">
        <f t="shared" si="220"/>
        <v/>
      </c>
      <c r="DB179" s="25" t="str">
        <f t="shared" si="222"/>
        <v/>
      </c>
      <c r="DC179" s="25" t="str">
        <f t="shared" si="221"/>
        <v/>
      </c>
      <c r="DD179"/>
      <c r="DE179"/>
      <c r="DG179"/>
      <c r="DH179" s="26">
        <f t="shared" si="223"/>
        <v>0</v>
      </c>
      <c r="DI179" s="26">
        <f t="shared" si="224"/>
        <v>0</v>
      </c>
      <c r="DJ179" s="26">
        <f t="shared" si="225"/>
        <v>0</v>
      </c>
      <c r="DK179" s="26">
        <f t="shared" si="226"/>
        <v>0</v>
      </c>
      <c r="DL179" s="26">
        <f t="shared" si="227"/>
        <v>0</v>
      </c>
      <c r="DM179" s="26">
        <f t="shared" si="228"/>
        <v>0</v>
      </c>
    </row>
    <row r="180" spans="1:117" x14ac:dyDescent="0.25">
      <c r="A180" s="791"/>
      <c r="B180" s="713"/>
      <c r="C180" s="247" t="s">
        <v>211</v>
      </c>
      <c r="D180" s="301">
        <f>SUM(E180+F180)</f>
        <v>0</v>
      </c>
      <c r="E180" s="290">
        <f t="shared" ref="E180:F183" si="229">SUM(AA180+AC180+AE180+AG180+AI180+AK180+AM180+AO180)</f>
        <v>0</v>
      </c>
      <c r="F180" s="297">
        <f t="shared" si="229"/>
        <v>0</v>
      </c>
      <c r="G180" s="181"/>
      <c r="H180" s="229"/>
      <c r="I180" s="229"/>
      <c r="J180" s="229"/>
      <c r="K180" s="229"/>
      <c r="L180" s="229"/>
      <c r="M180" s="229"/>
      <c r="N180" s="229"/>
      <c r="O180" s="229"/>
      <c r="P180" s="229"/>
      <c r="Q180" s="229"/>
      <c r="R180" s="229"/>
      <c r="S180" s="229"/>
      <c r="T180" s="229"/>
      <c r="U180" s="229"/>
      <c r="V180" s="229"/>
      <c r="W180" s="229"/>
      <c r="X180" s="180"/>
      <c r="Y180" s="229"/>
      <c r="Z180" s="229"/>
      <c r="AA180" s="302"/>
      <c r="AB180" s="63"/>
      <c r="AC180" s="193"/>
      <c r="AD180" s="63"/>
      <c r="AE180" s="193"/>
      <c r="AF180" s="63"/>
      <c r="AG180" s="193"/>
      <c r="AH180" s="63"/>
      <c r="AI180" s="193"/>
      <c r="AJ180" s="63"/>
      <c r="AK180" s="193"/>
      <c r="AL180" s="63"/>
      <c r="AM180" s="193"/>
      <c r="AN180" s="63"/>
      <c r="AO180" s="193"/>
      <c r="AP180" s="63"/>
      <c r="AQ180" s="252"/>
      <c r="AR180" s="232"/>
      <c r="AS180" s="63"/>
      <c r="AT180" s="63"/>
      <c r="AU180" s="63"/>
      <c r="AV180" s="303"/>
      <c r="AW180" s="63"/>
      <c r="AX180" t="str">
        <f t="shared" si="195"/>
        <v/>
      </c>
      <c r="CW180"/>
      <c r="CX180" s="25" t="str">
        <f t="shared" si="217"/>
        <v/>
      </c>
      <c r="CY180" s="25" t="str">
        <f t="shared" si="218"/>
        <v/>
      </c>
      <c r="CZ180" s="25" t="str">
        <f t="shared" si="219"/>
        <v/>
      </c>
      <c r="DA180" s="25" t="str">
        <f t="shared" si="220"/>
        <v/>
      </c>
      <c r="DB180" s="304"/>
      <c r="DC180" s="25" t="str">
        <f t="shared" si="221"/>
        <v/>
      </c>
      <c r="DD180"/>
      <c r="DE180"/>
      <c r="DG180"/>
      <c r="DH180" s="26">
        <f t="shared" si="223"/>
        <v>0</v>
      </c>
      <c r="DI180" s="26">
        <f t="shared" si="224"/>
        <v>0</v>
      </c>
      <c r="DJ180" s="26">
        <f t="shared" si="225"/>
        <v>0</v>
      </c>
      <c r="DK180" s="26">
        <f t="shared" si="226"/>
        <v>0</v>
      </c>
      <c r="DL180" s="304"/>
      <c r="DM180" s="26">
        <f t="shared" si="228"/>
        <v>0</v>
      </c>
    </row>
    <row r="181" spans="1:117" x14ac:dyDescent="0.25">
      <c r="A181" s="791"/>
      <c r="B181" s="731"/>
      <c r="C181" s="305" t="s">
        <v>212</v>
      </c>
      <c r="D181" s="301">
        <f t="shared" ref="D181:D194" si="230">SUM(E181+F181)</f>
        <v>0</v>
      </c>
      <c r="E181" s="269">
        <f>SUM(AA181+AC181+AE181+AG181+AI181+AK181+AM181+AO181)</f>
        <v>0</v>
      </c>
      <c r="F181" s="294">
        <f t="shared" si="229"/>
        <v>0</v>
      </c>
      <c r="G181" s="181"/>
      <c r="H181" s="229"/>
      <c r="I181" s="229"/>
      <c r="J181" s="229"/>
      <c r="K181" s="229"/>
      <c r="L181" s="229"/>
      <c r="M181" s="229"/>
      <c r="N181" s="229"/>
      <c r="O181" s="229"/>
      <c r="P181" s="229"/>
      <c r="Q181" s="229"/>
      <c r="R181" s="229"/>
      <c r="S181" s="229"/>
      <c r="T181" s="229"/>
      <c r="U181" s="229"/>
      <c r="V181" s="229"/>
      <c r="W181" s="229"/>
      <c r="X181" s="180"/>
      <c r="Y181" s="229"/>
      <c r="Z181" s="229"/>
      <c r="AA181" s="62"/>
      <c r="AB181" s="39"/>
      <c r="AC181" s="38"/>
      <c r="AD181" s="39"/>
      <c r="AE181" s="38"/>
      <c r="AF181" s="39"/>
      <c r="AG181" s="38"/>
      <c r="AH181" s="39"/>
      <c r="AI181" s="38"/>
      <c r="AJ181" s="39"/>
      <c r="AK181" s="38"/>
      <c r="AL181" s="39"/>
      <c r="AM181" s="38"/>
      <c r="AN181" s="39"/>
      <c r="AO181" s="38"/>
      <c r="AP181" s="39"/>
      <c r="AQ181" s="238"/>
      <c r="AR181" s="40"/>
      <c r="AS181" s="39"/>
      <c r="AT181" s="39"/>
      <c r="AU181" s="39"/>
      <c r="AV181" s="275"/>
      <c r="AW181" s="39"/>
      <c r="AX181" t="str">
        <f t="shared" si="195"/>
        <v/>
      </c>
      <c r="CW181"/>
      <c r="CX181" s="25" t="str">
        <f t="shared" si="217"/>
        <v/>
      </c>
      <c r="CY181" s="25" t="str">
        <f t="shared" si="218"/>
        <v/>
      </c>
      <c r="CZ181" s="25" t="str">
        <f t="shared" si="219"/>
        <v/>
      </c>
      <c r="DA181" s="25" t="str">
        <f t="shared" si="220"/>
        <v/>
      </c>
      <c r="DB181" s="304"/>
      <c r="DC181" s="25" t="str">
        <f t="shared" si="221"/>
        <v/>
      </c>
      <c r="DD181"/>
      <c r="DE181"/>
      <c r="DG181"/>
      <c r="DH181" s="26">
        <f t="shared" si="223"/>
        <v>0</v>
      </c>
      <c r="DI181" s="26">
        <f t="shared" si="224"/>
        <v>0</v>
      </c>
      <c r="DJ181" s="26">
        <f t="shared" si="225"/>
        <v>0</v>
      </c>
      <c r="DK181" s="26">
        <f t="shared" si="226"/>
        <v>0</v>
      </c>
      <c r="DL181" s="304"/>
      <c r="DM181" s="26">
        <f t="shared" si="228"/>
        <v>0</v>
      </c>
    </row>
    <row r="182" spans="1:117" x14ac:dyDescent="0.25">
      <c r="A182" s="791"/>
      <c r="B182" s="793" t="s">
        <v>213</v>
      </c>
      <c r="C182" s="289" t="s">
        <v>210</v>
      </c>
      <c r="D182" s="215">
        <f t="shared" si="230"/>
        <v>0</v>
      </c>
      <c r="E182" s="290">
        <f>SUM(AA182+AC182+AE182+AG182+AI182+AK182+AM182+AO182)</f>
        <v>0</v>
      </c>
      <c r="F182" s="297">
        <f t="shared" si="229"/>
        <v>0</v>
      </c>
      <c r="G182" s="181"/>
      <c r="H182" s="229"/>
      <c r="I182" s="229"/>
      <c r="J182" s="229"/>
      <c r="K182" s="229"/>
      <c r="L182" s="229"/>
      <c r="M182" s="229"/>
      <c r="N182" s="229"/>
      <c r="O182" s="229"/>
      <c r="P182" s="229"/>
      <c r="Q182" s="229"/>
      <c r="R182" s="229"/>
      <c r="S182" s="229"/>
      <c r="T182" s="229"/>
      <c r="U182" s="229"/>
      <c r="V182" s="229"/>
      <c r="W182" s="229"/>
      <c r="X182" s="180"/>
      <c r="Y182" s="229"/>
      <c r="Z182" s="229"/>
      <c r="AA182" s="205"/>
      <c r="AB182" s="53"/>
      <c r="AC182" s="21"/>
      <c r="AD182" s="53"/>
      <c r="AE182" s="21"/>
      <c r="AF182" s="53"/>
      <c r="AG182" s="21"/>
      <c r="AH182" s="53"/>
      <c r="AI182" s="21"/>
      <c r="AJ182" s="53"/>
      <c r="AK182" s="21"/>
      <c r="AL182" s="53"/>
      <c r="AM182" s="21"/>
      <c r="AN182" s="53"/>
      <c r="AO182" s="21"/>
      <c r="AP182" s="53"/>
      <c r="AQ182" s="222"/>
      <c r="AR182" s="52"/>
      <c r="AS182" s="53"/>
      <c r="AT182" s="53"/>
      <c r="AU182" s="53"/>
      <c r="AV182" s="56"/>
      <c r="AW182" s="53"/>
      <c r="AX182" t="str">
        <f t="shared" si="195"/>
        <v/>
      </c>
      <c r="CW182"/>
      <c r="CX182" s="25" t="str">
        <f t="shared" si="217"/>
        <v/>
      </c>
      <c r="CY182" s="25" t="str">
        <f t="shared" si="218"/>
        <v/>
      </c>
      <c r="CZ182" s="25" t="str">
        <f t="shared" si="219"/>
        <v/>
      </c>
      <c r="DA182" s="25" t="str">
        <f t="shared" si="220"/>
        <v/>
      </c>
      <c r="DB182" s="25" t="str">
        <f t="shared" si="222"/>
        <v/>
      </c>
      <c r="DC182" s="25" t="str">
        <f t="shared" si="221"/>
        <v/>
      </c>
      <c r="DD182"/>
      <c r="DE182"/>
      <c r="DG182"/>
      <c r="DH182" s="26">
        <f t="shared" si="223"/>
        <v>0</v>
      </c>
      <c r="DI182" s="26">
        <f t="shared" si="224"/>
        <v>0</v>
      </c>
      <c r="DJ182" s="26">
        <f t="shared" si="225"/>
        <v>0</v>
      </c>
      <c r="DK182" s="26">
        <f t="shared" si="226"/>
        <v>0</v>
      </c>
      <c r="DL182" s="26">
        <f t="shared" si="227"/>
        <v>0</v>
      </c>
      <c r="DM182" s="26">
        <f t="shared" si="228"/>
        <v>0</v>
      </c>
    </row>
    <row r="183" spans="1:117" x14ac:dyDescent="0.25">
      <c r="A183" s="791"/>
      <c r="B183" s="795"/>
      <c r="C183" s="306" t="s">
        <v>214</v>
      </c>
      <c r="D183" s="240">
        <f t="shared" si="230"/>
        <v>0</v>
      </c>
      <c r="E183" s="269">
        <f>SUM(AA183+AC183+AE183+AG183+AI183+AK183+AM183+AO183)</f>
        <v>0</v>
      </c>
      <c r="F183" s="294">
        <f t="shared" si="229"/>
        <v>0</v>
      </c>
      <c r="G183" s="181"/>
      <c r="H183" s="229"/>
      <c r="I183" s="229"/>
      <c r="J183" s="229"/>
      <c r="K183" s="229"/>
      <c r="L183" s="229"/>
      <c r="M183" s="229"/>
      <c r="N183" s="229"/>
      <c r="O183" s="229"/>
      <c r="P183" s="229"/>
      <c r="Q183" s="229"/>
      <c r="R183" s="229"/>
      <c r="S183" s="229"/>
      <c r="T183" s="229"/>
      <c r="U183" s="229"/>
      <c r="V183" s="229"/>
      <c r="W183" s="229"/>
      <c r="X183" s="180"/>
      <c r="Y183" s="229"/>
      <c r="Z183" s="229"/>
      <c r="AA183" s="207"/>
      <c r="AB183" s="39"/>
      <c r="AC183" s="38"/>
      <c r="AD183" s="39"/>
      <c r="AE183" s="38"/>
      <c r="AF183" s="39"/>
      <c r="AG183" s="38"/>
      <c r="AH183" s="39"/>
      <c r="AI183" s="38"/>
      <c r="AJ183" s="39"/>
      <c r="AK183" s="38"/>
      <c r="AL183" s="39"/>
      <c r="AM183" s="38"/>
      <c r="AN183" s="39"/>
      <c r="AO183" s="38"/>
      <c r="AP183" s="39"/>
      <c r="AQ183" s="238"/>
      <c r="AR183" s="40"/>
      <c r="AS183" s="39"/>
      <c r="AT183" s="39"/>
      <c r="AU183" s="39"/>
      <c r="AV183" s="275"/>
      <c r="AW183" s="39"/>
      <c r="AX183" t="str">
        <f t="shared" si="195"/>
        <v/>
      </c>
      <c r="CW183"/>
      <c r="CX183" s="25" t="str">
        <f t="shared" si="217"/>
        <v/>
      </c>
      <c r="CY183" s="25" t="str">
        <f t="shared" si="218"/>
        <v/>
      </c>
      <c r="CZ183" s="25" t="str">
        <f t="shared" si="219"/>
        <v/>
      </c>
      <c r="DA183" s="25" t="str">
        <f t="shared" si="220"/>
        <v/>
      </c>
      <c r="DB183" s="304"/>
      <c r="DC183" s="25" t="str">
        <f t="shared" si="221"/>
        <v/>
      </c>
      <c r="DD183"/>
      <c r="DE183"/>
      <c r="DG183"/>
      <c r="DH183" s="26">
        <f t="shared" si="223"/>
        <v>0</v>
      </c>
      <c r="DI183" s="26">
        <f t="shared" si="224"/>
        <v>0</v>
      </c>
      <c r="DJ183" s="26">
        <f t="shared" si="225"/>
        <v>0</v>
      </c>
      <c r="DK183" s="26">
        <f t="shared" si="226"/>
        <v>0</v>
      </c>
      <c r="DL183" s="304"/>
      <c r="DM183" s="26">
        <f t="shared" si="228"/>
        <v>0</v>
      </c>
    </row>
    <row r="184" spans="1:117" x14ac:dyDescent="0.25">
      <c r="A184" s="791"/>
      <c r="B184" s="726" t="s">
        <v>95</v>
      </c>
      <c r="C184" s="296" t="s">
        <v>210</v>
      </c>
      <c r="D184" s="245">
        <f t="shared" si="230"/>
        <v>0</v>
      </c>
      <c r="E184" s="290">
        <f t="shared" ref="E184:F186" si="231">SUM(AC184+AE184+AG184+AI184+AK184+AM184+AO184)</f>
        <v>0</v>
      </c>
      <c r="F184" s="297">
        <f t="shared" si="231"/>
        <v>0</v>
      </c>
      <c r="G184" s="181"/>
      <c r="H184" s="229"/>
      <c r="I184" s="229"/>
      <c r="J184" s="229"/>
      <c r="K184" s="229"/>
      <c r="L184" s="229"/>
      <c r="M184" s="229"/>
      <c r="N184" s="229"/>
      <c r="O184" s="229"/>
      <c r="P184" s="229"/>
      <c r="Q184" s="229"/>
      <c r="R184" s="229"/>
      <c r="S184" s="229"/>
      <c r="T184" s="229"/>
      <c r="U184" s="229"/>
      <c r="V184" s="229"/>
      <c r="W184" s="229"/>
      <c r="X184" s="180"/>
      <c r="Y184" s="229"/>
      <c r="Z184" s="229"/>
      <c r="AA184" s="220"/>
      <c r="AB184" s="220"/>
      <c r="AC184" s="54"/>
      <c r="AD184" s="53"/>
      <c r="AE184" s="21"/>
      <c r="AF184" s="53"/>
      <c r="AG184" s="21"/>
      <c r="AH184" s="53"/>
      <c r="AI184" s="21"/>
      <c r="AJ184" s="53"/>
      <c r="AK184" s="21"/>
      <c r="AL184" s="53"/>
      <c r="AM184" s="21"/>
      <c r="AN184" s="53"/>
      <c r="AO184" s="21"/>
      <c r="AP184" s="53"/>
      <c r="AQ184" s="222"/>
      <c r="AR184" s="52"/>
      <c r="AS184" s="53"/>
      <c r="AT184" s="53"/>
      <c r="AU184" s="53"/>
      <c r="AV184" s="56"/>
      <c r="AW184" s="53"/>
      <c r="AX184" t="str">
        <f t="shared" si="195"/>
        <v/>
      </c>
      <c r="CW184"/>
      <c r="CX184" s="25" t="str">
        <f t="shared" si="217"/>
        <v/>
      </c>
      <c r="CY184" s="25" t="str">
        <f t="shared" si="218"/>
        <v/>
      </c>
      <c r="CZ184" s="25" t="str">
        <f t="shared" si="219"/>
        <v/>
      </c>
      <c r="DA184" s="25" t="str">
        <f t="shared" si="220"/>
        <v/>
      </c>
      <c r="DB184" s="25" t="str">
        <f t="shared" si="222"/>
        <v/>
      </c>
      <c r="DC184" s="25" t="str">
        <f t="shared" si="221"/>
        <v/>
      </c>
      <c r="DD184"/>
      <c r="DE184"/>
      <c r="DG184"/>
      <c r="DH184" s="26">
        <f t="shared" si="223"/>
        <v>0</v>
      </c>
      <c r="DI184" s="26">
        <f t="shared" si="224"/>
        <v>0</v>
      </c>
      <c r="DJ184" s="26">
        <f t="shared" si="225"/>
        <v>0</v>
      </c>
      <c r="DK184" s="26">
        <f t="shared" si="226"/>
        <v>0</v>
      </c>
      <c r="DL184" s="26">
        <f t="shared" si="227"/>
        <v>0</v>
      </c>
      <c r="DM184" s="26">
        <f t="shared" si="228"/>
        <v>0</v>
      </c>
    </row>
    <row r="185" spans="1:117" x14ac:dyDescent="0.25">
      <c r="A185" s="791"/>
      <c r="B185" s="728"/>
      <c r="C185" s="247" t="s">
        <v>215</v>
      </c>
      <c r="D185" s="301">
        <f t="shared" si="230"/>
        <v>0</v>
      </c>
      <c r="E185" s="290">
        <f t="shared" si="231"/>
        <v>0</v>
      </c>
      <c r="F185" s="297">
        <f t="shared" si="231"/>
        <v>0</v>
      </c>
      <c r="G185" s="181"/>
      <c r="H185" s="229"/>
      <c r="I185" s="229"/>
      <c r="J185" s="229"/>
      <c r="K185" s="229"/>
      <c r="L185" s="229"/>
      <c r="M185" s="229"/>
      <c r="N185" s="229"/>
      <c r="O185" s="229"/>
      <c r="P185" s="229"/>
      <c r="Q185" s="229"/>
      <c r="R185" s="229"/>
      <c r="S185" s="229"/>
      <c r="T185" s="229"/>
      <c r="U185" s="229"/>
      <c r="V185" s="229"/>
      <c r="W185" s="229"/>
      <c r="X185" s="180"/>
      <c r="Y185" s="229"/>
      <c r="Z185" s="229"/>
      <c r="AA185" s="229"/>
      <c r="AB185" s="229"/>
      <c r="AC185" s="302"/>
      <c r="AD185" s="63"/>
      <c r="AE185" s="193"/>
      <c r="AF185" s="63"/>
      <c r="AG185" s="193"/>
      <c r="AH185" s="63"/>
      <c r="AI185" s="193"/>
      <c r="AJ185" s="63"/>
      <c r="AK185" s="193"/>
      <c r="AL185" s="63"/>
      <c r="AM185" s="193"/>
      <c r="AN185" s="63"/>
      <c r="AO185" s="193"/>
      <c r="AP185" s="63"/>
      <c r="AQ185" s="252"/>
      <c r="AR185" s="232"/>
      <c r="AS185" s="63"/>
      <c r="AT185" s="63"/>
      <c r="AU185" s="63"/>
      <c r="AV185" s="234"/>
      <c r="AW185" s="63"/>
      <c r="AX185" t="str">
        <f t="shared" si="195"/>
        <v/>
      </c>
      <c r="CW185"/>
      <c r="CX185" s="25" t="str">
        <f t="shared" si="217"/>
        <v/>
      </c>
      <c r="CY185" s="25" t="str">
        <f t="shared" si="218"/>
        <v/>
      </c>
      <c r="CZ185" s="25" t="str">
        <f t="shared" si="219"/>
        <v/>
      </c>
      <c r="DA185" s="25" t="str">
        <f t="shared" si="220"/>
        <v/>
      </c>
      <c r="DB185" s="304"/>
      <c r="DC185" s="25" t="str">
        <f t="shared" si="221"/>
        <v/>
      </c>
      <c r="DD185"/>
      <c r="DE185"/>
      <c r="DG185"/>
      <c r="DH185" s="26">
        <f t="shared" si="223"/>
        <v>0</v>
      </c>
      <c r="DI185" s="26">
        <f t="shared" si="224"/>
        <v>0</v>
      </c>
      <c r="DJ185" s="26">
        <f t="shared" si="225"/>
        <v>0</v>
      </c>
      <c r="DK185" s="26">
        <f t="shared" si="226"/>
        <v>0</v>
      </c>
      <c r="DL185" s="304"/>
      <c r="DM185" s="26">
        <f t="shared" si="228"/>
        <v>0</v>
      </c>
    </row>
    <row r="186" spans="1:117" x14ac:dyDescent="0.25">
      <c r="A186" s="792"/>
      <c r="B186" s="719"/>
      <c r="C186" s="307" t="s">
        <v>216</v>
      </c>
      <c r="D186" s="301">
        <f t="shared" si="230"/>
        <v>0</v>
      </c>
      <c r="E186" s="269">
        <f t="shared" si="231"/>
        <v>0</v>
      </c>
      <c r="F186" s="294">
        <f t="shared" si="231"/>
        <v>0</v>
      </c>
      <c r="G186" s="181"/>
      <c r="H186" s="229"/>
      <c r="I186" s="229"/>
      <c r="J186" s="229"/>
      <c r="K186" s="229"/>
      <c r="L186" s="229"/>
      <c r="M186" s="229"/>
      <c r="N186" s="229"/>
      <c r="O186" s="229"/>
      <c r="P186" s="229"/>
      <c r="Q186" s="229"/>
      <c r="R186" s="229"/>
      <c r="S186" s="229"/>
      <c r="T186" s="229"/>
      <c r="U186" s="229"/>
      <c r="V186" s="229"/>
      <c r="W186" s="229"/>
      <c r="X186" s="180"/>
      <c r="Y186" s="229"/>
      <c r="Z186" s="229"/>
      <c r="AA186" s="229"/>
      <c r="AB186" s="229"/>
      <c r="AC186" s="62"/>
      <c r="AD186" s="39"/>
      <c r="AE186" s="38"/>
      <c r="AF186" s="39"/>
      <c r="AG186" s="38"/>
      <c r="AH186" s="39"/>
      <c r="AI186" s="38"/>
      <c r="AJ186" s="39"/>
      <c r="AK186" s="38"/>
      <c r="AL186" s="39"/>
      <c r="AM186" s="38"/>
      <c r="AN186" s="39"/>
      <c r="AO186" s="38"/>
      <c r="AP186" s="39"/>
      <c r="AQ186" s="238"/>
      <c r="AR186" s="40"/>
      <c r="AS186" s="39"/>
      <c r="AT186" s="39"/>
      <c r="AU186" s="39"/>
      <c r="AV186" s="275"/>
      <c r="AW186" s="39"/>
      <c r="AX186" t="str">
        <f t="shared" si="195"/>
        <v/>
      </c>
      <c r="CW186"/>
      <c r="CX186" s="25" t="str">
        <f t="shared" si="217"/>
        <v/>
      </c>
      <c r="CY186" s="25" t="str">
        <f t="shared" si="218"/>
        <v/>
      </c>
      <c r="CZ186" s="25" t="str">
        <f t="shared" si="219"/>
        <v/>
      </c>
      <c r="DA186" s="25" t="str">
        <f t="shared" si="220"/>
        <v/>
      </c>
      <c r="DB186" s="304"/>
      <c r="DC186" s="25" t="str">
        <f t="shared" si="221"/>
        <v/>
      </c>
      <c r="DD186"/>
      <c r="DE186"/>
      <c r="DG186"/>
      <c r="DH186" s="26">
        <f t="shared" si="223"/>
        <v>0</v>
      </c>
      <c r="DI186" s="26">
        <f t="shared" si="224"/>
        <v>0</v>
      </c>
      <c r="DJ186" s="26">
        <f t="shared" si="225"/>
        <v>0</v>
      </c>
      <c r="DK186" s="26">
        <f t="shared" si="226"/>
        <v>0</v>
      </c>
      <c r="DL186" s="304"/>
      <c r="DM186" s="26">
        <f t="shared" si="228"/>
        <v>0</v>
      </c>
    </row>
    <row r="187" spans="1:117" x14ac:dyDescent="0.25">
      <c r="A187" s="730" t="s">
        <v>217</v>
      </c>
      <c r="B187" s="696" t="s">
        <v>218</v>
      </c>
      <c r="C187" s="655"/>
      <c r="D187" s="308">
        <f>SUM(E187+F187)</f>
        <v>0</v>
      </c>
      <c r="E187" s="309">
        <f t="shared" ref="E187:F191" si="232">SUM(AK187)</f>
        <v>0</v>
      </c>
      <c r="F187" s="310">
        <f t="shared" si="232"/>
        <v>0</v>
      </c>
      <c r="G187" s="184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183"/>
      <c r="Y187" s="228"/>
      <c r="Z187" s="228"/>
      <c r="AA187" s="228"/>
      <c r="AB187" s="228"/>
      <c r="AC187" s="218"/>
      <c r="AD187" s="219"/>
      <c r="AE187" s="219"/>
      <c r="AF187" s="219"/>
      <c r="AG187" s="219"/>
      <c r="AH187" s="219"/>
      <c r="AI187" s="219"/>
      <c r="AJ187" s="311"/>
      <c r="AK187" s="312"/>
      <c r="AL187" s="313"/>
      <c r="AM187" s="314"/>
      <c r="AN187" s="219"/>
      <c r="AO187" s="219"/>
      <c r="AP187" s="311"/>
      <c r="AQ187" s="315"/>
      <c r="AR187" s="316"/>
      <c r="AS187" s="228"/>
      <c r="AT187" s="183"/>
      <c r="AU187" s="317"/>
      <c r="AV187" s="317"/>
      <c r="AW187" s="317"/>
      <c r="AX187" t="str">
        <f t="shared" si="195"/>
        <v/>
      </c>
      <c r="CW187"/>
      <c r="CX187" s="25" t="str">
        <f t="shared" si="217"/>
        <v/>
      </c>
      <c r="CY187" s="304"/>
      <c r="CZ187" s="304"/>
      <c r="DA187" s="25" t="str">
        <f t="shared" si="220"/>
        <v/>
      </c>
      <c r="DB187" s="25" t="str">
        <f t="shared" si="222"/>
        <v/>
      </c>
      <c r="DC187" s="25" t="str">
        <f t="shared" si="221"/>
        <v/>
      </c>
      <c r="DD187"/>
      <c r="DE187"/>
      <c r="DG187"/>
      <c r="DH187" s="26">
        <f t="shared" si="223"/>
        <v>0</v>
      </c>
      <c r="DI187" s="304"/>
      <c r="DJ187" s="304"/>
      <c r="DK187" s="26">
        <f t="shared" si="226"/>
        <v>0</v>
      </c>
      <c r="DL187" s="26">
        <f t="shared" si="227"/>
        <v>0</v>
      </c>
      <c r="DM187" s="26">
        <f t="shared" si="228"/>
        <v>0</v>
      </c>
    </row>
    <row r="188" spans="1:117" x14ac:dyDescent="0.25">
      <c r="A188" s="713"/>
      <c r="B188" s="713" t="s">
        <v>209</v>
      </c>
      <c r="C188" s="244" t="s">
        <v>210</v>
      </c>
      <c r="D188" s="215">
        <f t="shared" si="230"/>
        <v>0</v>
      </c>
      <c r="E188" s="254">
        <f t="shared" si="232"/>
        <v>0</v>
      </c>
      <c r="F188" s="297">
        <f t="shared" si="232"/>
        <v>0</v>
      </c>
      <c r="G188" s="184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183"/>
      <c r="Y188" s="228"/>
      <c r="Z188" s="228"/>
      <c r="AA188" s="228"/>
      <c r="AB188" s="228"/>
      <c r="AC188" s="184"/>
      <c r="AD188" s="228"/>
      <c r="AE188" s="228"/>
      <c r="AF188" s="228"/>
      <c r="AG188" s="228"/>
      <c r="AH188" s="228"/>
      <c r="AI188" s="228"/>
      <c r="AJ188" s="58"/>
      <c r="AK188" s="19"/>
      <c r="AL188" s="20"/>
      <c r="AM188" s="57"/>
      <c r="AN188" s="228"/>
      <c r="AO188" s="228"/>
      <c r="AP188" s="58"/>
      <c r="AQ188" s="230"/>
      <c r="AR188" s="22"/>
      <c r="AS188" s="228"/>
      <c r="AT188" s="183"/>
      <c r="AU188" s="24"/>
      <c r="AV188" s="24"/>
      <c r="AW188" s="20"/>
      <c r="AX188" t="str">
        <f t="shared" si="195"/>
        <v/>
      </c>
      <c r="CW188"/>
      <c r="CX188" s="25" t="str">
        <f t="shared" si="217"/>
        <v/>
      </c>
      <c r="CY188" s="304"/>
      <c r="CZ188" s="304"/>
      <c r="DA188" s="25" t="str">
        <f t="shared" si="220"/>
        <v/>
      </c>
      <c r="DB188" s="25" t="str">
        <f t="shared" si="222"/>
        <v/>
      </c>
      <c r="DC188" s="25" t="str">
        <f t="shared" si="221"/>
        <v/>
      </c>
      <c r="DD188"/>
      <c r="DE188"/>
      <c r="DG188"/>
      <c r="DH188" s="26">
        <f t="shared" si="223"/>
        <v>0</v>
      </c>
      <c r="DI188" s="304"/>
      <c r="DJ188" s="304"/>
      <c r="DK188" s="26">
        <f t="shared" si="226"/>
        <v>0</v>
      </c>
      <c r="DL188" s="26">
        <f t="shared" si="227"/>
        <v>0</v>
      </c>
      <c r="DM188" s="26">
        <f t="shared" si="228"/>
        <v>0</v>
      </c>
    </row>
    <row r="189" spans="1:117" x14ac:dyDescent="0.25">
      <c r="A189" s="713"/>
      <c r="B189" s="713"/>
      <c r="C189" s="318" t="s">
        <v>219</v>
      </c>
      <c r="D189" s="236">
        <f t="shared" si="230"/>
        <v>0</v>
      </c>
      <c r="E189" s="269">
        <f t="shared" si="232"/>
        <v>0</v>
      </c>
      <c r="F189" s="294">
        <f t="shared" si="232"/>
        <v>0</v>
      </c>
      <c r="G189" s="184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183"/>
      <c r="Y189" s="228"/>
      <c r="Z189" s="228"/>
      <c r="AA189" s="228"/>
      <c r="AB189" s="228"/>
      <c r="AC189" s="184"/>
      <c r="AD189" s="228"/>
      <c r="AE189" s="228"/>
      <c r="AF189" s="228"/>
      <c r="AG189" s="228"/>
      <c r="AH189" s="228"/>
      <c r="AI189" s="228"/>
      <c r="AJ189" s="58"/>
      <c r="AK189" s="193"/>
      <c r="AL189" s="63"/>
      <c r="AM189" s="57"/>
      <c r="AN189" s="228"/>
      <c r="AO189" s="228"/>
      <c r="AP189" s="58"/>
      <c r="AQ189" s="252"/>
      <c r="AR189" s="232"/>
      <c r="AS189" s="228"/>
      <c r="AT189" s="183"/>
      <c r="AU189" s="42"/>
      <c r="AV189" s="275"/>
      <c r="AW189" s="42"/>
      <c r="AX189" t="str">
        <f t="shared" si="195"/>
        <v/>
      </c>
      <c r="CW189"/>
      <c r="CX189" s="25" t="str">
        <f t="shared" si="217"/>
        <v/>
      </c>
      <c r="CY189" s="304"/>
      <c r="CZ189" s="304"/>
      <c r="DA189" s="25" t="str">
        <f t="shared" si="220"/>
        <v/>
      </c>
      <c r="DB189" s="304"/>
      <c r="DC189" s="25" t="str">
        <f t="shared" si="221"/>
        <v/>
      </c>
      <c r="DD189"/>
      <c r="DE189"/>
      <c r="DG189"/>
      <c r="DH189" s="26">
        <f t="shared" si="223"/>
        <v>0</v>
      </c>
      <c r="DI189" s="304"/>
      <c r="DJ189" s="304"/>
      <c r="DK189" s="26">
        <f t="shared" si="226"/>
        <v>0</v>
      </c>
      <c r="DL189" s="304"/>
      <c r="DM189" s="26">
        <f t="shared" si="228"/>
        <v>0</v>
      </c>
    </row>
    <row r="190" spans="1:117" x14ac:dyDescent="0.25">
      <c r="A190" s="713"/>
      <c r="B190" s="730" t="s">
        <v>95</v>
      </c>
      <c r="C190" s="296" t="s">
        <v>220</v>
      </c>
      <c r="D190" s="215">
        <f t="shared" si="230"/>
        <v>0</v>
      </c>
      <c r="E190" s="290">
        <f t="shared" si="232"/>
        <v>0</v>
      </c>
      <c r="F190" s="297">
        <f t="shared" si="232"/>
        <v>0</v>
      </c>
      <c r="G190" s="184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183"/>
      <c r="Y190" s="228"/>
      <c r="Z190" s="228"/>
      <c r="AA190" s="228"/>
      <c r="AB190" s="228"/>
      <c r="AC190" s="184"/>
      <c r="AD190" s="228"/>
      <c r="AE190" s="228"/>
      <c r="AF190" s="228"/>
      <c r="AG190" s="228"/>
      <c r="AH190" s="228"/>
      <c r="AI190" s="228"/>
      <c r="AJ190" s="58"/>
      <c r="AK190" s="21"/>
      <c r="AL190" s="53"/>
      <c r="AM190" s="57"/>
      <c r="AN190" s="228"/>
      <c r="AO190" s="228"/>
      <c r="AP190" s="58"/>
      <c r="AQ190" s="222"/>
      <c r="AR190" s="52"/>
      <c r="AS190" s="228"/>
      <c r="AT190" s="183"/>
      <c r="AU190" s="24"/>
      <c r="AV190" s="24"/>
      <c r="AW190" s="24"/>
      <c r="AX190" t="str">
        <f t="shared" si="195"/>
        <v/>
      </c>
      <c r="CW190"/>
      <c r="CX190" s="25" t="str">
        <f t="shared" si="217"/>
        <v/>
      </c>
      <c r="CY190" s="304"/>
      <c r="CZ190" s="304"/>
      <c r="DA190" s="25" t="str">
        <f t="shared" si="220"/>
        <v/>
      </c>
      <c r="DB190" s="25" t="str">
        <f t="shared" si="222"/>
        <v/>
      </c>
      <c r="DC190" s="25" t="str">
        <f t="shared" si="221"/>
        <v/>
      </c>
      <c r="DD190"/>
      <c r="DE190"/>
      <c r="DG190"/>
      <c r="DH190" s="26">
        <f t="shared" si="223"/>
        <v>0</v>
      </c>
      <c r="DI190" s="304"/>
      <c r="DJ190" s="304"/>
      <c r="DK190" s="26">
        <f t="shared" si="226"/>
        <v>0</v>
      </c>
      <c r="DL190" s="26">
        <f t="shared" si="227"/>
        <v>0</v>
      </c>
      <c r="DM190" s="26">
        <f t="shared" si="228"/>
        <v>0</v>
      </c>
    </row>
    <row r="191" spans="1:117" x14ac:dyDescent="0.25">
      <c r="A191" s="731"/>
      <c r="B191" s="731"/>
      <c r="C191" s="319" t="s">
        <v>221</v>
      </c>
      <c r="D191" s="236">
        <f t="shared" si="230"/>
        <v>0</v>
      </c>
      <c r="E191" s="290">
        <f t="shared" si="232"/>
        <v>0</v>
      </c>
      <c r="F191" s="297">
        <f t="shared" si="232"/>
        <v>0</v>
      </c>
      <c r="G191" s="184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183"/>
      <c r="Y191" s="272"/>
      <c r="Z191" s="272"/>
      <c r="AA191" s="272"/>
      <c r="AB191" s="272"/>
      <c r="AC191" s="271"/>
      <c r="AD191" s="272"/>
      <c r="AE191" s="272"/>
      <c r="AF191" s="272"/>
      <c r="AG191" s="272"/>
      <c r="AH191" s="272"/>
      <c r="AI191" s="272"/>
      <c r="AJ191" s="320"/>
      <c r="AK191" s="321"/>
      <c r="AL191" s="322"/>
      <c r="AM191" s="323"/>
      <c r="AN191" s="272"/>
      <c r="AO191" s="272"/>
      <c r="AP191" s="320"/>
      <c r="AQ191" s="324"/>
      <c r="AR191" s="325"/>
      <c r="AS191" s="323"/>
      <c r="AT191" s="326"/>
      <c r="AU191" s="327"/>
      <c r="AV191" s="275"/>
      <c r="AW191" s="39"/>
      <c r="AX191" t="str">
        <f t="shared" si="195"/>
        <v/>
      </c>
      <c r="CW191"/>
      <c r="CX191" s="25" t="str">
        <f t="shared" si="217"/>
        <v/>
      </c>
      <c r="CY191" s="304"/>
      <c r="CZ191" s="304"/>
      <c r="DA191" s="25" t="str">
        <f t="shared" si="220"/>
        <v/>
      </c>
      <c r="DB191" s="304"/>
      <c r="DC191" s="25" t="str">
        <f t="shared" si="221"/>
        <v/>
      </c>
      <c r="DD191"/>
      <c r="DE191"/>
      <c r="DG191"/>
      <c r="DH191" s="26">
        <f t="shared" si="223"/>
        <v>0</v>
      </c>
      <c r="DI191" s="304"/>
      <c r="DJ191" s="304"/>
      <c r="DK191" s="26">
        <f t="shared" si="226"/>
        <v>0</v>
      </c>
      <c r="DL191" s="304"/>
      <c r="DM191" s="26">
        <f t="shared" si="228"/>
        <v>0</v>
      </c>
    </row>
    <row r="192" spans="1:117" x14ac:dyDescent="0.25">
      <c r="A192" s="784" t="s">
        <v>222</v>
      </c>
      <c r="B192" s="787" t="s">
        <v>223</v>
      </c>
      <c r="C192" s="328" t="s">
        <v>224</v>
      </c>
      <c r="D192" s="215">
        <f t="shared" si="230"/>
        <v>0</v>
      </c>
      <c r="E192" s="254">
        <f t="shared" ref="E192:F194" si="233">SUM(Y192+AA192+AC192+AE192+AG192+AI192+AK192+AM192+AO192)</f>
        <v>0</v>
      </c>
      <c r="F192" s="217">
        <f t="shared" si="233"/>
        <v>0</v>
      </c>
      <c r="G192" s="181"/>
      <c r="H192" s="229"/>
      <c r="I192" s="229"/>
      <c r="J192" s="229"/>
      <c r="K192" s="229"/>
      <c r="L192" s="229"/>
      <c r="M192" s="229"/>
      <c r="N192" s="229"/>
      <c r="O192" s="229"/>
      <c r="P192" s="229"/>
      <c r="Q192" s="229"/>
      <c r="R192" s="229"/>
      <c r="S192" s="229"/>
      <c r="T192" s="229"/>
      <c r="U192" s="229"/>
      <c r="V192" s="229"/>
      <c r="W192" s="229"/>
      <c r="X192" s="179"/>
      <c r="Y192" s="19"/>
      <c r="Z192" s="20"/>
      <c r="AA192" s="19"/>
      <c r="AB192" s="20"/>
      <c r="AC192" s="19"/>
      <c r="AD192" s="20"/>
      <c r="AE192" s="19"/>
      <c r="AF192" s="20"/>
      <c r="AG192" s="19"/>
      <c r="AH192" s="20"/>
      <c r="AI192" s="19"/>
      <c r="AJ192" s="20"/>
      <c r="AK192" s="19"/>
      <c r="AL192" s="20"/>
      <c r="AM192" s="19"/>
      <c r="AN192" s="20"/>
      <c r="AO192" s="19"/>
      <c r="AP192" s="20"/>
      <c r="AQ192" s="230"/>
      <c r="AR192" s="22"/>
      <c r="AS192" s="20"/>
      <c r="AT192" s="20"/>
      <c r="AU192" s="20"/>
      <c r="AV192" s="24"/>
      <c r="AW192" s="20"/>
      <c r="AX192" t="str">
        <f t="shared" si="195"/>
        <v/>
      </c>
      <c r="CW192"/>
      <c r="CX192" s="25" t="str">
        <f t="shared" si="217"/>
        <v/>
      </c>
      <c r="CY192" s="25" t="str">
        <f t="shared" ref="CY192:CY196" si="234">IF(AND(D192&gt;0,AS192=""),"  * No olvide digitar la variable Niños, niñas, adolescentes y jóvenes SENAME. Digite Cero si no tiene.",IF(AS192&gt;D192," * La variable Niños, niñas, adolescentes y jóvenes SENAME no pueden superar el Total Ambos Sexos.",""))</f>
        <v/>
      </c>
      <c r="CZ192" s="25" t="str">
        <f t="shared" ref="CZ192:CZ196" si="235">IF(AND(D192&gt;0,AT192=""),"  * No olvide digitar la variable Niños, niñas, adolescentes y jóvenes Mejor Niñez. Digite Cero si no tiene.",IF(AT192&gt;D192," * La variable Niños, niñas, adolescentes y jóvenes Mejor Niñez  no pueden superar el Total Ambos Sexos.",""))</f>
        <v/>
      </c>
      <c r="DA192" s="25" t="str">
        <f t="shared" si="220"/>
        <v/>
      </c>
      <c r="DB192" s="25" t="str">
        <f t="shared" si="222"/>
        <v/>
      </c>
      <c r="DC192" s="25" t="str">
        <f t="shared" si="221"/>
        <v/>
      </c>
      <c r="DD192"/>
      <c r="DE192"/>
      <c r="DG192"/>
      <c r="DH192" s="26">
        <f t="shared" si="223"/>
        <v>0</v>
      </c>
      <c r="DI192" s="26">
        <f t="shared" si="224"/>
        <v>0</v>
      </c>
      <c r="DJ192" s="26">
        <f t="shared" si="225"/>
        <v>0</v>
      </c>
      <c r="DK192" s="26">
        <f t="shared" si="226"/>
        <v>0</v>
      </c>
      <c r="DL192" s="26">
        <f t="shared" si="227"/>
        <v>0</v>
      </c>
      <c r="DM192" s="26">
        <f t="shared" si="228"/>
        <v>0</v>
      </c>
    </row>
    <row r="193" spans="1:117" x14ac:dyDescent="0.25">
      <c r="A193" s="785"/>
      <c r="B193" s="788"/>
      <c r="C193" s="329" t="s">
        <v>225</v>
      </c>
      <c r="D193" s="225">
        <f t="shared" si="230"/>
        <v>0</v>
      </c>
      <c r="E193" s="262">
        <f t="shared" si="233"/>
        <v>0</v>
      </c>
      <c r="F193" s="227">
        <f t="shared" si="233"/>
        <v>0</v>
      </c>
      <c r="G193" s="181"/>
      <c r="H193" s="229"/>
      <c r="I193" s="229"/>
      <c r="J193" s="229"/>
      <c r="K193" s="229"/>
      <c r="L193" s="229"/>
      <c r="M193" s="229"/>
      <c r="N193" s="229"/>
      <c r="O193" s="229"/>
      <c r="P193" s="229"/>
      <c r="Q193" s="229"/>
      <c r="R193" s="229"/>
      <c r="S193" s="229"/>
      <c r="T193" s="229"/>
      <c r="U193" s="229"/>
      <c r="V193" s="229"/>
      <c r="W193" s="229"/>
      <c r="X193" s="179"/>
      <c r="Y193" s="193"/>
      <c r="Z193" s="63"/>
      <c r="AA193" s="193"/>
      <c r="AB193" s="63"/>
      <c r="AC193" s="193"/>
      <c r="AD193" s="63"/>
      <c r="AE193" s="193"/>
      <c r="AF193" s="63"/>
      <c r="AG193" s="193"/>
      <c r="AH193" s="63"/>
      <c r="AI193" s="193"/>
      <c r="AJ193" s="63"/>
      <c r="AK193" s="193"/>
      <c r="AL193" s="63"/>
      <c r="AM193" s="193"/>
      <c r="AN193" s="63"/>
      <c r="AO193" s="193"/>
      <c r="AP193" s="63"/>
      <c r="AQ193" s="252"/>
      <c r="AR193" s="232"/>
      <c r="AS193" s="63"/>
      <c r="AT193" s="63"/>
      <c r="AU193" s="63"/>
      <c r="AV193" s="235"/>
      <c r="AW193" s="63"/>
      <c r="AX193" t="str">
        <f t="shared" si="195"/>
        <v/>
      </c>
      <c r="CW193"/>
      <c r="CX193" s="25" t="str">
        <f t="shared" si="217"/>
        <v/>
      </c>
      <c r="CY193" s="25" t="str">
        <f t="shared" si="234"/>
        <v/>
      </c>
      <c r="CZ193" s="25" t="str">
        <f t="shared" si="235"/>
        <v/>
      </c>
      <c r="DA193" s="25" t="str">
        <f t="shared" si="220"/>
        <v/>
      </c>
      <c r="DB193" s="25" t="str">
        <f t="shared" si="222"/>
        <v/>
      </c>
      <c r="DC193" s="25" t="str">
        <f t="shared" si="221"/>
        <v/>
      </c>
      <c r="DD193"/>
      <c r="DE193"/>
      <c r="DG193"/>
      <c r="DH193" s="26">
        <f t="shared" si="223"/>
        <v>0</v>
      </c>
      <c r="DI193" s="26">
        <f t="shared" si="224"/>
        <v>0</v>
      </c>
      <c r="DJ193" s="26">
        <f t="shared" si="225"/>
        <v>0</v>
      </c>
      <c r="DK193" s="26">
        <f t="shared" si="226"/>
        <v>0</v>
      </c>
      <c r="DL193" s="26">
        <f t="shared" si="227"/>
        <v>0</v>
      </c>
      <c r="DM193" s="26">
        <f t="shared" si="228"/>
        <v>0</v>
      </c>
    </row>
    <row r="194" spans="1:117" x14ac:dyDescent="0.25">
      <c r="A194" s="786"/>
      <c r="B194" s="789"/>
      <c r="C194" s="330" t="s">
        <v>226</v>
      </c>
      <c r="D194" s="236">
        <f t="shared" si="230"/>
        <v>0</v>
      </c>
      <c r="E194" s="269">
        <f t="shared" si="233"/>
        <v>0</v>
      </c>
      <c r="F194" s="249">
        <f t="shared" si="233"/>
        <v>0</v>
      </c>
      <c r="G194" s="181"/>
      <c r="H194" s="229"/>
      <c r="I194" s="229"/>
      <c r="J194" s="229"/>
      <c r="K194" s="229"/>
      <c r="L194" s="229"/>
      <c r="M194" s="229"/>
      <c r="N194" s="229"/>
      <c r="O194" s="229"/>
      <c r="P194" s="229"/>
      <c r="Q194" s="229"/>
      <c r="R194" s="229"/>
      <c r="S194" s="229"/>
      <c r="T194" s="229"/>
      <c r="U194" s="229"/>
      <c r="V194" s="229"/>
      <c r="W194" s="229"/>
      <c r="X194" s="179"/>
      <c r="Y194" s="38"/>
      <c r="Z194" s="39"/>
      <c r="AA194" s="38"/>
      <c r="AB194" s="39"/>
      <c r="AC194" s="38"/>
      <c r="AD194" s="39"/>
      <c r="AE194" s="38"/>
      <c r="AF194" s="39"/>
      <c r="AG194" s="38"/>
      <c r="AH194" s="39"/>
      <c r="AI194" s="38"/>
      <c r="AJ194" s="39"/>
      <c r="AK194" s="38"/>
      <c r="AL194" s="39"/>
      <c r="AM194" s="38"/>
      <c r="AN194" s="39"/>
      <c r="AO194" s="38"/>
      <c r="AP194" s="39"/>
      <c r="AQ194" s="238"/>
      <c r="AR194" s="39"/>
      <c r="AS194" s="39"/>
      <c r="AT194" s="39"/>
      <c r="AU194" s="39"/>
      <c r="AV194" s="42"/>
      <c r="AW194" s="39"/>
      <c r="AX194" t="str">
        <f t="shared" si="195"/>
        <v/>
      </c>
      <c r="CW194"/>
      <c r="CX194" s="25" t="str">
        <f t="shared" si="217"/>
        <v/>
      </c>
      <c r="CY194" s="25" t="str">
        <f t="shared" si="234"/>
        <v/>
      </c>
      <c r="CZ194" s="25" t="str">
        <f t="shared" si="235"/>
        <v/>
      </c>
      <c r="DA194" s="25" t="str">
        <f t="shared" si="220"/>
        <v/>
      </c>
      <c r="DB194" s="25" t="str">
        <f t="shared" si="222"/>
        <v/>
      </c>
      <c r="DC194" s="25" t="str">
        <f t="shared" si="221"/>
        <v/>
      </c>
      <c r="DD194"/>
      <c r="DE194"/>
      <c r="DG194"/>
      <c r="DH194" s="26">
        <f t="shared" si="223"/>
        <v>0</v>
      </c>
      <c r="DI194" s="26">
        <f t="shared" si="224"/>
        <v>0</v>
      </c>
      <c r="DJ194" s="26">
        <f t="shared" si="225"/>
        <v>0</v>
      </c>
      <c r="DK194" s="26">
        <f t="shared" si="226"/>
        <v>0</v>
      </c>
      <c r="DL194" s="26">
        <f t="shared" si="227"/>
        <v>0</v>
      </c>
      <c r="DM194" s="26">
        <f t="shared" si="228"/>
        <v>0</v>
      </c>
    </row>
    <row r="195" spans="1:117" ht="21" x14ac:dyDescent="0.25">
      <c r="A195" s="791" t="s">
        <v>227</v>
      </c>
      <c r="B195" s="730" t="s">
        <v>228</v>
      </c>
      <c r="C195" s="331" t="s">
        <v>229</v>
      </c>
      <c r="D195" s="245">
        <f>SUM(E195+F195)</f>
        <v>0</v>
      </c>
      <c r="E195" s="290">
        <f>SUM(AC195+AE195+AG195+AI195+AK195+AM195+AO195)</f>
        <v>0</v>
      </c>
      <c r="F195" s="246">
        <f>SUM(AD195+AF195+AH195+AJ195+AL195+AN195+AP195)</f>
        <v>0</v>
      </c>
      <c r="G195" s="184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19"/>
      <c r="Z195" s="219"/>
      <c r="AA195" s="219"/>
      <c r="AB195" s="219"/>
      <c r="AC195" s="54"/>
      <c r="AD195" s="53"/>
      <c r="AE195" s="21"/>
      <c r="AF195" s="53"/>
      <c r="AG195" s="21"/>
      <c r="AH195" s="53"/>
      <c r="AI195" s="21"/>
      <c r="AJ195" s="53"/>
      <c r="AK195" s="21"/>
      <c r="AL195" s="53"/>
      <c r="AM195" s="21"/>
      <c r="AN195" s="53"/>
      <c r="AO195" s="21"/>
      <c r="AP195" s="292"/>
      <c r="AQ195" s="222"/>
      <c r="AR195" s="53"/>
      <c r="AS195" s="53"/>
      <c r="AT195" s="53"/>
      <c r="AU195" s="53"/>
      <c r="AV195" s="332"/>
      <c r="AW195" s="53"/>
      <c r="AX195" t="str">
        <f t="shared" si="195"/>
        <v/>
      </c>
      <c r="CW195"/>
      <c r="CX195" s="25" t="str">
        <f t="shared" si="217"/>
        <v/>
      </c>
      <c r="CY195" s="25" t="str">
        <f t="shared" si="234"/>
        <v/>
      </c>
      <c r="CZ195" s="25" t="str">
        <f t="shared" si="235"/>
        <v/>
      </c>
      <c r="DA195" s="25" t="str">
        <f t="shared" si="220"/>
        <v/>
      </c>
      <c r="DB195" s="304"/>
      <c r="DC195" s="25" t="str">
        <f t="shared" si="221"/>
        <v/>
      </c>
      <c r="DD195"/>
      <c r="DE195"/>
      <c r="DG195"/>
      <c r="DH195" s="26">
        <f t="shared" si="223"/>
        <v>0</v>
      </c>
      <c r="DI195" s="26">
        <f t="shared" si="224"/>
        <v>0</v>
      </c>
      <c r="DJ195" s="26">
        <f t="shared" si="225"/>
        <v>0</v>
      </c>
      <c r="DK195" s="26">
        <f t="shared" si="226"/>
        <v>0</v>
      </c>
      <c r="DL195" s="304"/>
      <c r="DM195" s="26">
        <f t="shared" si="228"/>
        <v>0</v>
      </c>
    </row>
    <row r="196" spans="1:117" ht="21" x14ac:dyDescent="0.25">
      <c r="A196" s="792"/>
      <c r="B196" s="731"/>
      <c r="C196" s="333" t="s">
        <v>230</v>
      </c>
      <c r="D196" s="236">
        <f>SUM(E196+F196)</f>
        <v>0</v>
      </c>
      <c r="E196" s="269">
        <f>SUM(AC196+AE196+AG196+AI196+AK196+AM196+AO196)</f>
        <v>0</v>
      </c>
      <c r="F196" s="249">
        <f>SUM(AD196+AF196+AH196+AJ196+AL196+AN196+AP196)</f>
        <v>0</v>
      </c>
      <c r="G196" s="271"/>
      <c r="H196" s="272"/>
      <c r="I196" s="272"/>
      <c r="J196" s="272"/>
      <c r="K196" s="272"/>
      <c r="L196" s="272"/>
      <c r="M196" s="272"/>
      <c r="N196" s="272"/>
      <c r="O196" s="272"/>
      <c r="P196" s="272"/>
      <c r="Q196" s="272"/>
      <c r="R196" s="272"/>
      <c r="S196" s="272"/>
      <c r="T196" s="272"/>
      <c r="U196" s="272"/>
      <c r="V196" s="272"/>
      <c r="W196" s="272"/>
      <c r="X196" s="272"/>
      <c r="Y196" s="272"/>
      <c r="Z196" s="272"/>
      <c r="AA196" s="272"/>
      <c r="AB196" s="272"/>
      <c r="AC196" s="62"/>
      <c r="AD196" s="39"/>
      <c r="AE196" s="38"/>
      <c r="AF196" s="39"/>
      <c r="AG196" s="38"/>
      <c r="AH196" s="39"/>
      <c r="AI196" s="38"/>
      <c r="AJ196" s="39"/>
      <c r="AK196" s="38"/>
      <c r="AL196" s="39"/>
      <c r="AM196" s="38"/>
      <c r="AN196" s="39"/>
      <c r="AO196" s="38"/>
      <c r="AP196" s="295"/>
      <c r="AQ196" s="238"/>
      <c r="AR196" s="39"/>
      <c r="AS196" s="39"/>
      <c r="AT196" s="39"/>
      <c r="AU196" s="39"/>
      <c r="AV196" s="334"/>
      <c r="AW196" s="39"/>
      <c r="AX196" t="str">
        <f t="shared" si="195"/>
        <v/>
      </c>
      <c r="CW196"/>
      <c r="CX196" s="25" t="str">
        <f t="shared" si="217"/>
        <v/>
      </c>
      <c r="CY196" s="25" t="str">
        <f t="shared" si="234"/>
        <v/>
      </c>
      <c r="CZ196" s="25" t="str">
        <f t="shared" si="235"/>
        <v/>
      </c>
      <c r="DA196" s="25" t="str">
        <f t="shared" si="220"/>
        <v/>
      </c>
      <c r="DB196" s="304"/>
      <c r="DC196" s="25" t="str">
        <f t="shared" si="221"/>
        <v/>
      </c>
      <c r="DD196"/>
      <c r="DE196"/>
      <c r="DG196"/>
      <c r="DH196" s="26">
        <f t="shared" si="223"/>
        <v>0</v>
      </c>
      <c r="DI196" s="26">
        <f t="shared" si="224"/>
        <v>0</v>
      </c>
      <c r="DJ196" s="26">
        <f t="shared" si="225"/>
        <v>0</v>
      </c>
      <c r="DK196" s="26">
        <f t="shared" si="226"/>
        <v>0</v>
      </c>
      <c r="DL196" s="304"/>
      <c r="DM196" s="26">
        <f t="shared" si="228"/>
        <v>0</v>
      </c>
    </row>
    <row r="197" spans="1:117" x14ac:dyDescent="0.25">
      <c r="A197" s="43" t="s">
        <v>231</v>
      </c>
      <c r="B197" s="212"/>
      <c r="C197" s="212"/>
      <c r="D197" s="212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10"/>
      <c r="Z197" s="10"/>
      <c r="AA197" s="10"/>
      <c r="AB197" s="10"/>
      <c r="AC197" s="10"/>
      <c r="AD197" s="10"/>
      <c r="AE197" s="10"/>
      <c r="AF197" s="10"/>
      <c r="AG197" s="10"/>
      <c r="CW197"/>
      <c r="CX197"/>
      <c r="CY197"/>
      <c r="CZ197"/>
      <c r="DA197"/>
      <c r="DB197"/>
      <c r="DC197"/>
      <c r="DD197"/>
      <c r="DE197"/>
      <c r="DG197"/>
      <c r="DH197"/>
      <c r="DI197"/>
      <c r="DJ197"/>
      <c r="DK197"/>
      <c r="DL197"/>
      <c r="DM197"/>
    </row>
    <row r="198" spans="1:117" x14ac:dyDescent="0.25">
      <c r="A198" s="667" t="s">
        <v>232</v>
      </c>
      <c r="B198" s="632"/>
      <c r="C198" s="633"/>
      <c r="D198" s="687" t="s">
        <v>4</v>
      </c>
      <c r="E198" s="638"/>
      <c r="F198" s="639"/>
      <c r="G198" s="642" t="s">
        <v>5</v>
      </c>
      <c r="H198" s="643"/>
      <c r="I198" s="643"/>
      <c r="J198" s="643"/>
      <c r="K198" s="643"/>
      <c r="L198" s="643"/>
      <c r="M198" s="643"/>
      <c r="N198" s="643"/>
      <c r="O198" s="643"/>
      <c r="P198" s="643"/>
      <c r="Q198" s="643"/>
      <c r="R198" s="643"/>
      <c r="S198" s="643"/>
      <c r="T198" s="643"/>
      <c r="U198" s="643"/>
      <c r="V198" s="643"/>
      <c r="W198" s="643"/>
      <c r="X198" s="643"/>
      <c r="Y198" s="643"/>
      <c r="Z198" s="643"/>
      <c r="AA198" s="643"/>
      <c r="AB198" s="644"/>
      <c r="AC198" s="796" t="s">
        <v>9</v>
      </c>
      <c r="AD198" s="710" t="s">
        <v>233</v>
      </c>
      <c r="AE198" s="710" t="s">
        <v>234</v>
      </c>
      <c r="AF198" s="710" t="s">
        <v>235</v>
      </c>
      <c r="AG198" s="710" t="s">
        <v>236</v>
      </c>
      <c r="CW198"/>
      <c r="CX198"/>
      <c r="CY198"/>
      <c r="CZ198"/>
      <c r="DA198"/>
      <c r="DB198"/>
      <c r="DC198"/>
      <c r="DD198"/>
      <c r="DE198"/>
      <c r="DG198"/>
      <c r="DH198"/>
      <c r="DI198"/>
      <c r="DJ198"/>
      <c r="DK198"/>
      <c r="DL198"/>
      <c r="DM198"/>
    </row>
    <row r="199" spans="1:117" x14ac:dyDescent="0.25">
      <c r="A199" s="783"/>
      <c r="B199" s="634"/>
      <c r="C199" s="635"/>
      <c r="D199" s="688"/>
      <c r="E199" s="689"/>
      <c r="F199" s="645"/>
      <c r="G199" s="652" t="s">
        <v>14</v>
      </c>
      <c r="H199" s="653"/>
      <c r="I199" s="642" t="s">
        <v>15</v>
      </c>
      <c r="J199" s="654"/>
      <c r="K199" s="643" t="s">
        <v>16</v>
      </c>
      <c r="L199" s="654"/>
      <c r="M199" s="642" t="s">
        <v>17</v>
      </c>
      <c r="N199" s="654"/>
      <c r="O199" s="642" t="s">
        <v>18</v>
      </c>
      <c r="P199" s="654"/>
      <c r="Q199" s="642" t="s">
        <v>19</v>
      </c>
      <c r="R199" s="654"/>
      <c r="S199" s="642" t="s">
        <v>20</v>
      </c>
      <c r="T199" s="654"/>
      <c r="U199" s="642" t="s">
        <v>21</v>
      </c>
      <c r="V199" s="654"/>
      <c r="W199" s="642" t="s">
        <v>22</v>
      </c>
      <c r="X199" s="654"/>
      <c r="Y199" s="642" t="s">
        <v>23</v>
      </c>
      <c r="Z199" s="655"/>
      <c r="AA199" s="642" t="s">
        <v>24</v>
      </c>
      <c r="AB199" s="655"/>
      <c r="AC199" s="797"/>
      <c r="AD199" s="712"/>
      <c r="AE199" s="712"/>
      <c r="AF199" s="712"/>
      <c r="AG199" s="712"/>
      <c r="CW199"/>
      <c r="CX199"/>
      <c r="CY199"/>
      <c r="CZ199"/>
      <c r="DA199"/>
      <c r="DB199"/>
      <c r="DC199"/>
      <c r="DD199"/>
      <c r="DE199"/>
      <c r="DG199"/>
      <c r="DH199"/>
      <c r="DI199"/>
      <c r="DJ199"/>
      <c r="DK199"/>
      <c r="DL199"/>
      <c r="DM199"/>
    </row>
    <row r="200" spans="1:117" x14ac:dyDescent="0.25">
      <c r="A200" s="668"/>
      <c r="B200" s="636"/>
      <c r="C200" s="637"/>
      <c r="D200" s="11" t="s">
        <v>32</v>
      </c>
      <c r="E200" s="72" t="s">
        <v>33</v>
      </c>
      <c r="F200" s="13" t="s">
        <v>34</v>
      </c>
      <c r="G200" s="74" t="s">
        <v>33</v>
      </c>
      <c r="H200" s="13" t="s">
        <v>34</v>
      </c>
      <c r="I200" s="74" t="s">
        <v>33</v>
      </c>
      <c r="J200" s="13" t="s">
        <v>34</v>
      </c>
      <c r="K200" s="14" t="s">
        <v>33</v>
      </c>
      <c r="L200" s="13" t="s">
        <v>34</v>
      </c>
      <c r="M200" s="14" t="s">
        <v>33</v>
      </c>
      <c r="N200" s="13" t="s">
        <v>34</v>
      </c>
      <c r="O200" s="14" t="s">
        <v>33</v>
      </c>
      <c r="P200" s="13" t="s">
        <v>34</v>
      </c>
      <c r="Q200" s="14" t="s">
        <v>33</v>
      </c>
      <c r="R200" s="13" t="s">
        <v>34</v>
      </c>
      <c r="S200" s="14" t="s">
        <v>33</v>
      </c>
      <c r="T200" s="13" t="s">
        <v>34</v>
      </c>
      <c r="U200" s="14" t="s">
        <v>33</v>
      </c>
      <c r="V200" s="13" t="s">
        <v>34</v>
      </c>
      <c r="W200" s="14" t="s">
        <v>33</v>
      </c>
      <c r="X200" s="13" t="s">
        <v>34</v>
      </c>
      <c r="Y200" s="14" t="s">
        <v>33</v>
      </c>
      <c r="Z200" s="13" t="s">
        <v>34</v>
      </c>
      <c r="AA200" s="14" t="s">
        <v>33</v>
      </c>
      <c r="AB200" s="13" t="s">
        <v>34</v>
      </c>
      <c r="AC200" s="798"/>
      <c r="AD200" s="776"/>
      <c r="AE200" s="776"/>
      <c r="AF200" s="776"/>
      <c r="AG200" s="776"/>
      <c r="CW200"/>
      <c r="CX200"/>
      <c r="CY200"/>
      <c r="CZ200"/>
      <c r="DA200"/>
      <c r="DB200"/>
      <c r="DC200"/>
      <c r="DD200"/>
      <c r="DE200"/>
      <c r="DG200"/>
      <c r="DH200"/>
      <c r="DI200"/>
      <c r="DJ200"/>
      <c r="DK200"/>
      <c r="DL200"/>
      <c r="DM200"/>
    </row>
    <row r="201" spans="1:117" x14ac:dyDescent="0.25">
      <c r="A201" s="697" t="s">
        <v>237</v>
      </c>
      <c r="B201" s="698"/>
      <c r="C201" s="699"/>
      <c r="D201" s="215">
        <f>SUM(E201+F201)</f>
        <v>0</v>
      </c>
      <c r="E201" s="335">
        <f>+K201+M201+O201+Q201+S201</f>
        <v>0</v>
      </c>
      <c r="F201" s="336">
        <f>+L201+N201+P201+R201+T201</f>
        <v>0</v>
      </c>
      <c r="G201" s="314"/>
      <c r="H201" s="337"/>
      <c r="I201" s="314"/>
      <c r="J201" s="337"/>
      <c r="K201" s="21"/>
      <c r="L201" s="53"/>
      <c r="M201" s="21"/>
      <c r="N201" s="53"/>
      <c r="O201" s="21"/>
      <c r="P201" s="53"/>
      <c r="Q201" s="21"/>
      <c r="R201" s="53"/>
      <c r="S201" s="21"/>
      <c r="T201" s="53"/>
      <c r="U201" s="221"/>
      <c r="V201" s="260"/>
      <c r="W201" s="221"/>
      <c r="X201" s="260"/>
      <c r="Y201" s="221"/>
      <c r="Z201" s="260"/>
      <c r="AA201" s="221"/>
      <c r="AB201" s="338"/>
      <c r="AC201" s="222"/>
      <c r="AD201" s="339">
        <f t="shared" ref="AD201:AD206" si="236">SUM(AE201:AG201)</f>
        <v>0</v>
      </c>
      <c r="AE201" s="53"/>
      <c r="AF201" s="53"/>
      <c r="AG201" s="53"/>
      <c r="AH201" t="str">
        <f>CW201&amp;CX201&amp;CY201&amp;CZ201&amp;DA201</f>
        <v/>
      </c>
      <c r="CW201"/>
      <c r="CX201" s="25" t="str">
        <f>IF(AND(D201&gt;0,AC201=""),"  * No olvide digitar la variable  Usuarios con Discapacidad. Digite Cero si no tiene.",IF(AC201&gt;D201," * La variable Usuarios con Discapacidad no pueden superar el Total Ambos Sexos.",""))</f>
        <v/>
      </c>
      <c r="CY201"/>
      <c r="CZ201" s="25" t="str">
        <f>IF((AE201+AF201+AG201)&gt;D201," * El total de actividades de JUNJI, INTEGRA y MINEDUC no puede ser mayor al Total Ambos Sexos.","")</f>
        <v/>
      </c>
      <c r="DA201"/>
      <c r="DB201"/>
      <c r="DC201"/>
      <c r="DD201"/>
      <c r="DE201"/>
      <c r="DG201"/>
      <c r="DH201"/>
      <c r="DI201"/>
      <c r="DJ201" s="26">
        <f>IF((AE201+AF201+AG201)&gt;D201,1,0)</f>
        <v>0</v>
      </c>
      <c r="DK201" s="26">
        <f>IF(AND(D201&gt;0,AC201=""),1,IF(AC201&gt;D201,1,0))</f>
        <v>0</v>
      </c>
      <c r="DL201"/>
      <c r="DM201"/>
    </row>
    <row r="202" spans="1:117" x14ac:dyDescent="0.25">
      <c r="A202" s="768" t="s">
        <v>238</v>
      </c>
      <c r="B202" s="769"/>
      <c r="C202" s="770"/>
      <c r="D202" s="245">
        <f>SUM(E202+F202)</f>
        <v>0</v>
      </c>
      <c r="E202" s="340">
        <f t="shared" ref="E202:F204" si="237">+K202+M202+O202+Q202+S202</f>
        <v>0</v>
      </c>
      <c r="F202" s="341">
        <f t="shared" si="237"/>
        <v>0</v>
      </c>
      <c r="G202" s="342"/>
      <c r="H202" s="343"/>
      <c r="I202" s="342"/>
      <c r="J202" s="343"/>
      <c r="K202" s="19"/>
      <c r="L202" s="20"/>
      <c r="M202" s="19"/>
      <c r="N202" s="20"/>
      <c r="O202" s="19"/>
      <c r="P202" s="20"/>
      <c r="Q202" s="19"/>
      <c r="R202" s="20"/>
      <c r="S202" s="19"/>
      <c r="T202" s="20"/>
      <c r="U202" s="344"/>
      <c r="V202" s="264"/>
      <c r="W202" s="344"/>
      <c r="X202" s="264"/>
      <c r="Y202" s="344"/>
      <c r="Z202" s="264"/>
      <c r="AA202" s="344"/>
      <c r="AB202" s="345"/>
      <c r="AC202" s="230"/>
      <c r="AD202" s="346">
        <f t="shared" si="236"/>
        <v>0</v>
      </c>
      <c r="AE202" s="20"/>
      <c r="AF202" s="20"/>
      <c r="AG202" s="20"/>
      <c r="AH202" t="str">
        <f t="shared" ref="AH202:AH206" si="238">CW202&amp;CX202&amp;CY202&amp;CZ202&amp;DA202</f>
        <v/>
      </c>
      <c r="CW202"/>
      <c r="CX202" s="25" t="str">
        <f t="shared" ref="CX202:CX204" si="239">IF(AND(D202&gt;0,AC202=""),"  * No olvide digitar la variable  Usuarios con Discapacidad. Digite Cero si no tiene.",IF(AC202&gt;D202," * La variable Usuarios con Discapacidad no pueden superar el Total Ambos Sexos.",""))</f>
        <v/>
      </c>
      <c r="CY202"/>
      <c r="CZ202" s="25" t="str">
        <f t="shared" ref="CZ202:CZ203" si="240">IF((AE202+AF202+AG202)&gt;D202," * El total de actividades de JUNJI, INTEGRA y MINEDUC no puede ser mayor al Total Ambos Sexos.","")</f>
        <v/>
      </c>
      <c r="DA202"/>
      <c r="DB202"/>
      <c r="DC202"/>
      <c r="DD202"/>
      <c r="DE202"/>
      <c r="DG202"/>
      <c r="DH202"/>
      <c r="DI202"/>
      <c r="DJ202" s="26">
        <f t="shared" ref="DJ202:DJ204" si="241">IF((AE202+AF202+AG202)&gt;D202,1,0)</f>
        <v>0</v>
      </c>
      <c r="DK202" s="26">
        <f t="shared" ref="DK202:DK204" si="242">IF(AND(D202&gt;0,AC202=""),1,IF(AC202&gt;D202,1,0))</f>
        <v>0</v>
      </c>
      <c r="DL202"/>
      <c r="DM202"/>
    </row>
    <row r="203" spans="1:117" x14ac:dyDescent="0.25">
      <c r="A203" s="722" t="s">
        <v>239</v>
      </c>
      <c r="B203" s="799"/>
      <c r="C203" s="723"/>
      <c r="D203" s="225">
        <f>SUM(E203+F203)</f>
        <v>0</v>
      </c>
      <c r="E203" s="347">
        <f t="shared" si="237"/>
        <v>0</v>
      </c>
      <c r="F203" s="348">
        <f t="shared" si="237"/>
        <v>0</v>
      </c>
      <c r="G203" s="342"/>
      <c r="H203" s="343"/>
      <c r="I203" s="342"/>
      <c r="J203" s="343"/>
      <c r="K203" s="19"/>
      <c r="L203" s="20"/>
      <c r="M203" s="19"/>
      <c r="N203" s="20"/>
      <c r="O203" s="19"/>
      <c r="P203" s="20"/>
      <c r="Q203" s="19"/>
      <c r="R203" s="20"/>
      <c r="S203" s="19"/>
      <c r="T203" s="20"/>
      <c r="U203" s="344"/>
      <c r="V203" s="264"/>
      <c r="W203" s="344"/>
      <c r="X203" s="264"/>
      <c r="Y203" s="344"/>
      <c r="Z203" s="264"/>
      <c r="AA203" s="344"/>
      <c r="AB203" s="345"/>
      <c r="AC203" s="230"/>
      <c r="AD203" s="346">
        <f t="shared" si="236"/>
        <v>0</v>
      </c>
      <c r="AE203" s="20"/>
      <c r="AF203" s="20"/>
      <c r="AG203" s="20"/>
      <c r="AH203" t="str">
        <f t="shared" si="238"/>
        <v/>
      </c>
      <c r="CW203"/>
      <c r="CX203" s="25" t="str">
        <f t="shared" si="239"/>
        <v/>
      </c>
      <c r="CY203"/>
      <c r="CZ203" s="25" t="str">
        <f t="shared" si="240"/>
        <v/>
      </c>
      <c r="DA203"/>
      <c r="DB203"/>
      <c r="DC203"/>
      <c r="DD203"/>
      <c r="DE203"/>
      <c r="DG203"/>
      <c r="DH203"/>
      <c r="DI203"/>
      <c r="DJ203" s="26">
        <f t="shared" si="241"/>
        <v>0</v>
      </c>
      <c r="DK203" s="26">
        <f t="shared" si="242"/>
        <v>0</v>
      </c>
      <c r="DL203"/>
      <c r="DM203"/>
    </row>
    <row r="204" spans="1:117" x14ac:dyDescent="0.25">
      <c r="A204" s="768" t="s">
        <v>240</v>
      </c>
      <c r="B204" s="769"/>
      <c r="C204" s="770"/>
      <c r="D204" s="225">
        <f>SUM(E204+F204)</f>
        <v>0</v>
      </c>
      <c r="E204" s="347">
        <f t="shared" si="237"/>
        <v>0</v>
      </c>
      <c r="F204" s="349">
        <f t="shared" si="237"/>
        <v>0</v>
      </c>
      <c r="G204" s="57"/>
      <c r="H204" s="59"/>
      <c r="I204" s="57"/>
      <c r="J204" s="59"/>
      <c r="K204" s="30"/>
      <c r="L204" s="31"/>
      <c r="M204" s="30"/>
      <c r="N204" s="31"/>
      <c r="O204" s="30"/>
      <c r="P204" s="31"/>
      <c r="Q204" s="30"/>
      <c r="R204" s="31"/>
      <c r="S204" s="30"/>
      <c r="T204" s="31"/>
      <c r="U204" s="178"/>
      <c r="V204" s="350"/>
      <c r="W204" s="178"/>
      <c r="X204" s="350"/>
      <c r="Y204" s="178"/>
      <c r="Z204" s="350"/>
      <c r="AA204" s="178"/>
      <c r="AB204" s="351"/>
      <c r="AC204" s="233"/>
      <c r="AD204" s="346">
        <f t="shared" si="236"/>
        <v>0</v>
      </c>
      <c r="AE204" s="31"/>
      <c r="AF204" s="31"/>
      <c r="AG204" s="31"/>
      <c r="AH204" t="str">
        <f t="shared" si="238"/>
        <v/>
      </c>
      <c r="CW204"/>
      <c r="CX204" s="25" t="str">
        <f t="shared" si="239"/>
        <v/>
      </c>
      <c r="CY204"/>
      <c r="CZ204" s="25" t="str">
        <f>IF((AE204+AF204+AG204)&gt;D204," * El total de actividades de JUNJI, INTEGRA y MINEDUC no puede ser mayor al Total Ambos Sexos.","")</f>
        <v/>
      </c>
      <c r="DA204"/>
      <c r="DB204"/>
      <c r="DC204"/>
      <c r="DD204"/>
      <c r="DE204"/>
      <c r="DG204"/>
      <c r="DH204"/>
      <c r="DI204"/>
      <c r="DJ204" s="26">
        <f t="shared" si="241"/>
        <v>0</v>
      </c>
      <c r="DK204" s="26">
        <f t="shared" si="242"/>
        <v>0</v>
      </c>
      <c r="DL204"/>
      <c r="DM204"/>
    </row>
    <row r="205" spans="1:117" x14ac:dyDescent="0.25">
      <c r="A205" s="800" t="s">
        <v>241</v>
      </c>
      <c r="B205" s="801"/>
      <c r="C205" s="801"/>
      <c r="D205" s="352"/>
      <c r="E205" s="353"/>
      <c r="F205" s="354"/>
      <c r="G205" s="355"/>
      <c r="H205" s="356"/>
      <c r="I205" s="357"/>
      <c r="J205" s="356"/>
      <c r="K205" s="357"/>
      <c r="L205" s="356"/>
      <c r="M205" s="357"/>
      <c r="N205" s="356"/>
      <c r="O205" s="357"/>
      <c r="P205" s="356"/>
      <c r="Q205" s="357"/>
      <c r="R205" s="356"/>
      <c r="S205" s="357"/>
      <c r="T205" s="356"/>
      <c r="U205" s="357"/>
      <c r="V205" s="356"/>
      <c r="W205" s="357"/>
      <c r="X205" s="356"/>
      <c r="Y205" s="357"/>
      <c r="Z205" s="356"/>
      <c r="AA205" s="357"/>
      <c r="AB205" s="358"/>
      <c r="AC205" s="359"/>
      <c r="AD205" s="360">
        <f t="shared" si="236"/>
        <v>0</v>
      </c>
      <c r="AE205" s="20"/>
      <c r="AF205" s="20"/>
      <c r="AG205" s="20"/>
      <c r="AH205" t="str">
        <f t="shared" si="238"/>
        <v/>
      </c>
      <c r="CW205"/>
      <c r="CX205"/>
      <c r="CY205"/>
      <c r="CZ205"/>
      <c r="DA205"/>
      <c r="DB205"/>
      <c r="DC205"/>
      <c r="DD205"/>
      <c r="DE205"/>
      <c r="DG205"/>
      <c r="DH205"/>
      <c r="DI205"/>
      <c r="DJ205"/>
      <c r="DK205"/>
      <c r="DL205"/>
      <c r="DM205"/>
    </row>
    <row r="206" spans="1:117" x14ac:dyDescent="0.25">
      <c r="A206" s="685" t="s">
        <v>242</v>
      </c>
      <c r="B206" s="685"/>
      <c r="C206" s="685"/>
      <c r="D206" s="361"/>
      <c r="E206" s="362"/>
      <c r="F206" s="270"/>
      <c r="G206" s="323"/>
      <c r="H206" s="363"/>
      <c r="I206" s="323"/>
      <c r="J206" s="363"/>
      <c r="K206" s="323"/>
      <c r="L206" s="363"/>
      <c r="M206" s="323"/>
      <c r="N206" s="363"/>
      <c r="O206" s="323"/>
      <c r="P206" s="363"/>
      <c r="Q206" s="323"/>
      <c r="R206" s="363"/>
      <c r="S206" s="323"/>
      <c r="T206" s="363"/>
      <c r="U206" s="323"/>
      <c r="V206" s="363"/>
      <c r="W206" s="323"/>
      <c r="X206" s="363"/>
      <c r="Y206" s="323"/>
      <c r="Z206" s="363"/>
      <c r="AA206" s="323"/>
      <c r="AB206" s="326"/>
      <c r="AC206" s="364"/>
      <c r="AD206" s="173">
        <f t="shared" si="236"/>
        <v>0</v>
      </c>
      <c r="AE206" s="42"/>
      <c r="AF206" s="39"/>
      <c r="AG206" s="39"/>
      <c r="AH206" t="str">
        <f t="shared" si="238"/>
        <v/>
      </c>
      <c r="CW206"/>
      <c r="CX206"/>
      <c r="CY206"/>
      <c r="CZ206"/>
      <c r="DA206"/>
      <c r="DB206"/>
      <c r="DC206"/>
      <c r="DD206"/>
      <c r="DE206"/>
      <c r="DG206"/>
      <c r="DH206"/>
      <c r="DI206"/>
      <c r="DJ206"/>
      <c r="DK206"/>
      <c r="DL206"/>
      <c r="DM206"/>
    </row>
    <row r="207" spans="1:117" x14ac:dyDescent="0.25">
      <c r="A207" s="43" t="s">
        <v>243</v>
      </c>
      <c r="B207" s="365"/>
      <c r="C207" s="70"/>
      <c r="D207" s="46"/>
      <c r="E207" s="46"/>
      <c r="F207" s="43"/>
      <c r="G207" s="43"/>
      <c r="H207" s="43"/>
      <c r="I207" s="46"/>
      <c r="J207" s="366"/>
      <c r="K207" s="367"/>
      <c r="L207" s="46"/>
      <c r="M207" s="368"/>
      <c r="N207" s="368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71"/>
      <c r="AM207" s="71"/>
      <c r="AN207" s="71"/>
      <c r="AO207" s="71"/>
      <c r="AP207" s="71"/>
      <c r="CW207"/>
      <c r="CX207"/>
      <c r="CY207"/>
      <c r="CZ207"/>
      <c r="DA207"/>
      <c r="DB207"/>
      <c r="DC207"/>
      <c r="DD207"/>
      <c r="DE207"/>
      <c r="DG207"/>
      <c r="DH207"/>
      <c r="DI207"/>
      <c r="DJ207"/>
      <c r="DK207"/>
      <c r="DL207"/>
      <c r="DM207"/>
    </row>
    <row r="208" spans="1:117" x14ac:dyDescent="0.25">
      <c r="A208" s="667" t="s">
        <v>232</v>
      </c>
      <c r="B208" s="632"/>
      <c r="C208" s="633"/>
      <c r="D208" s="687" t="s">
        <v>4</v>
      </c>
      <c r="E208" s="638"/>
      <c r="F208" s="808"/>
      <c r="G208" s="810" t="s">
        <v>5</v>
      </c>
      <c r="H208" s="643"/>
      <c r="I208" s="643"/>
      <c r="J208" s="643"/>
      <c r="K208" s="643"/>
      <c r="L208" s="643"/>
      <c r="M208" s="643"/>
      <c r="N208" s="643"/>
      <c r="O208" s="643"/>
      <c r="P208" s="643"/>
      <c r="Q208" s="643"/>
      <c r="R208" s="643"/>
      <c r="S208" s="643"/>
      <c r="T208" s="643"/>
      <c r="U208" s="643"/>
      <c r="V208" s="643"/>
      <c r="W208" s="643"/>
      <c r="X208" s="643"/>
      <c r="Y208" s="643"/>
      <c r="Z208" s="643"/>
      <c r="AA208" s="643"/>
      <c r="AB208" s="643"/>
      <c r="AC208" s="643"/>
      <c r="AD208" s="643"/>
      <c r="AE208" s="643"/>
      <c r="AF208" s="643"/>
      <c r="AG208" s="643"/>
      <c r="AH208" s="643"/>
      <c r="AI208" s="643"/>
      <c r="AJ208" s="643"/>
      <c r="AK208" s="643"/>
      <c r="AL208" s="643"/>
      <c r="AM208" s="643"/>
      <c r="AN208" s="643"/>
      <c r="AO208" s="643"/>
      <c r="AP208" s="654"/>
      <c r="CW208"/>
      <c r="CX208"/>
      <c r="CY208"/>
      <c r="CZ208"/>
      <c r="DA208"/>
      <c r="DB208"/>
      <c r="DC208"/>
      <c r="DD208"/>
      <c r="DE208"/>
      <c r="DG208"/>
      <c r="DH208"/>
      <c r="DI208"/>
      <c r="DJ208"/>
      <c r="DK208"/>
      <c r="DL208"/>
      <c r="DM208"/>
    </row>
    <row r="209" spans="1:117" x14ac:dyDescent="0.25">
      <c r="A209" s="783"/>
      <c r="B209" s="634"/>
      <c r="C209" s="635"/>
      <c r="D209" s="767"/>
      <c r="E209" s="640"/>
      <c r="F209" s="809"/>
      <c r="G209" s="696" t="s">
        <v>14</v>
      </c>
      <c r="H209" s="655"/>
      <c r="I209" s="642" t="s">
        <v>15</v>
      </c>
      <c r="J209" s="654"/>
      <c r="K209" s="643" t="s">
        <v>16</v>
      </c>
      <c r="L209" s="654"/>
      <c r="M209" s="642" t="s">
        <v>17</v>
      </c>
      <c r="N209" s="654"/>
      <c r="O209" s="642" t="s">
        <v>18</v>
      </c>
      <c r="P209" s="654"/>
      <c r="Q209" s="642" t="s">
        <v>19</v>
      </c>
      <c r="R209" s="654"/>
      <c r="S209" s="642" t="s">
        <v>20</v>
      </c>
      <c r="T209" s="654"/>
      <c r="U209" s="642" t="s">
        <v>21</v>
      </c>
      <c r="V209" s="654"/>
      <c r="W209" s="642" t="s">
        <v>22</v>
      </c>
      <c r="X209" s="654"/>
      <c r="Y209" s="642" t="s">
        <v>23</v>
      </c>
      <c r="Z209" s="655"/>
      <c r="AA209" s="642" t="s">
        <v>24</v>
      </c>
      <c r="AB209" s="655"/>
      <c r="AC209" s="642" t="s">
        <v>244</v>
      </c>
      <c r="AD209" s="655"/>
      <c r="AE209" s="642" t="s">
        <v>245</v>
      </c>
      <c r="AF209" s="655"/>
      <c r="AG209" s="642" t="s">
        <v>246</v>
      </c>
      <c r="AH209" s="655"/>
      <c r="AI209" s="642" t="s">
        <v>247</v>
      </c>
      <c r="AJ209" s="655"/>
      <c r="AK209" s="642" t="s">
        <v>29</v>
      </c>
      <c r="AL209" s="655"/>
      <c r="AM209" s="642" t="s">
        <v>30</v>
      </c>
      <c r="AN209" s="655"/>
      <c r="AO209" s="642" t="s">
        <v>31</v>
      </c>
      <c r="AP209" s="655"/>
      <c r="CW209"/>
      <c r="CX209"/>
      <c r="CY209"/>
      <c r="CZ209"/>
      <c r="DA209"/>
      <c r="DB209"/>
      <c r="DC209"/>
      <c r="DD209"/>
      <c r="DE209"/>
      <c r="DG209"/>
      <c r="DH209"/>
      <c r="DI209"/>
      <c r="DJ209"/>
      <c r="DK209"/>
      <c r="DL209"/>
      <c r="DM209"/>
    </row>
    <row r="210" spans="1:117" x14ac:dyDescent="0.25">
      <c r="A210" s="668"/>
      <c r="B210" s="636"/>
      <c r="C210" s="637"/>
      <c r="D210" s="11" t="s">
        <v>32</v>
      </c>
      <c r="E210" s="73" t="s">
        <v>33</v>
      </c>
      <c r="F210" s="369" t="s">
        <v>34</v>
      </c>
      <c r="G210" s="14" t="s">
        <v>33</v>
      </c>
      <c r="H210" s="13" t="s">
        <v>34</v>
      </c>
      <c r="I210" s="14" t="s">
        <v>33</v>
      </c>
      <c r="J210" s="13" t="s">
        <v>34</v>
      </c>
      <c r="K210" s="14" t="s">
        <v>33</v>
      </c>
      <c r="L210" s="13" t="s">
        <v>34</v>
      </c>
      <c r="M210" s="14" t="s">
        <v>33</v>
      </c>
      <c r="N210" s="13" t="s">
        <v>34</v>
      </c>
      <c r="O210" s="14" t="s">
        <v>33</v>
      </c>
      <c r="P210" s="13" t="s">
        <v>34</v>
      </c>
      <c r="Q210" s="14" t="s">
        <v>33</v>
      </c>
      <c r="R210" s="13" t="s">
        <v>34</v>
      </c>
      <c r="S210" s="14" t="s">
        <v>33</v>
      </c>
      <c r="T210" s="13" t="s">
        <v>34</v>
      </c>
      <c r="U210" s="14" t="s">
        <v>33</v>
      </c>
      <c r="V210" s="13" t="s">
        <v>34</v>
      </c>
      <c r="W210" s="14" t="s">
        <v>33</v>
      </c>
      <c r="X210" s="13" t="s">
        <v>34</v>
      </c>
      <c r="Y210" s="14" t="s">
        <v>33</v>
      </c>
      <c r="Z210" s="13" t="s">
        <v>34</v>
      </c>
      <c r="AA210" s="14" t="s">
        <v>33</v>
      </c>
      <c r="AB210" s="13" t="s">
        <v>34</v>
      </c>
      <c r="AC210" s="14" t="s">
        <v>33</v>
      </c>
      <c r="AD210" s="13" t="s">
        <v>34</v>
      </c>
      <c r="AE210" s="14" t="s">
        <v>33</v>
      </c>
      <c r="AF210" s="13" t="s">
        <v>34</v>
      </c>
      <c r="AG210" s="14" t="s">
        <v>33</v>
      </c>
      <c r="AH210" s="13" t="s">
        <v>34</v>
      </c>
      <c r="AI210" s="14" t="s">
        <v>33</v>
      </c>
      <c r="AJ210" s="13" t="s">
        <v>34</v>
      </c>
      <c r="AK210" s="14" t="s">
        <v>33</v>
      </c>
      <c r="AL210" s="13" t="s">
        <v>34</v>
      </c>
      <c r="AM210" s="14" t="s">
        <v>33</v>
      </c>
      <c r="AN210" s="13" t="s">
        <v>34</v>
      </c>
      <c r="AO210" s="14" t="s">
        <v>33</v>
      </c>
      <c r="AP210" s="13" t="s">
        <v>34</v>
      </c>
      <c r="CW210"/>
      <c r="CX210"/>
      <c r="CY210"/>
      <c r="CZ210"/>
      <c r="DA210"/>
      <c r="DB210"/>
      <c r="DC210"/>
      <c r="DD210"/>
      <c r="DE210"/>
      <c r="DG210"/>
      <c r="DH210"/>
      <c r="DI210"/>
      <c r="DJ210"/>
      <c r="DK210"/>
      <c r="DL210"/>
      <c r="DM210"/>
    </row>
    <row r="211" spans="1:117" x14ac:dyDescent="0.25">
      <c r="A211" s="673" t="s">
        <v>248</v>
      </c>
      <c r="B211" s="674"/>
      <c r="C211" s="802"/>
      <c r="D211" s="175">
        <f>SUM(E211:F211)</f>
        <v>0</v>
      </c>
      <c r="E211" s="336">
        <f>SUM(G211+I211+K211+M211+O211+Q211+S211+U211+W211+Y211+AA211+AC211+AE211+AG211+AI211+AK211+AM211+AO211)</f>
        <v>0</v>
      </c>
      <c r="F211" s="370">
        <f t="shared" ref="E211:F214" si="243">SUM(H211+J211+L211+N211+P211+R211+T211+V211+X211+Z211+AB211+AD211+AF211+AH211+AJ211+AL211+AN211+AP211)</f>
        <v>0</v>
      </c>
      <c r="G211" s="371"/>
      <c r="H211" s="52"/>
      <c r="I211" s="54"/>
      <c r="J211" s="52"/>
      <c r="K211" s="54"/>
      <c r="L211" s="52"/>
      <c r="M211" s="54"/>
      <c r="N211" s="52"/>
      <c r="O211" s="54"/>
      <c r="P211" s="52"/>
      <c r="Q211" s="54"/>
      <c r="R211" s="52"/>
      <c r="S211" s="54"/>
      <c r="T211" s="52"/>
      <c r="U211" s="54"/>
      <c r="V211" s="52"/>
      <c r="W211" s="205"/>
      <c r="X211" s="52"/>
      <c r="Y211" s="54"/>
      <c r="Z211" s="52"/>
      <c r="AA211" s="54"/>
      <c r="AB211" s="52"/>
      <c r="AC211" s="54"/>
      <c r="AD211" s="52"/>
      <c r="AE211" s="54"/>
      <c r="AF211" s="52"/>
      <c r="AG211" s="54"/>
      <c r="AH211" s="52"/>
      <c r="AI211" s="54"/>
      <c r="AJ211" s="52"/>
      <c r="AK211" s="205"/>
      <c r="AL211" s="52"/>
      <c r="AM211" s="54"/>
      <c r="AN211" s="52"/>
      <c r="AO211" s="54"/>
      <c r="AP211" s="52"/>
      <c r="CW211"/>
      <c r="CX211"/>
      <c r="CY211"/>
      <c r="CZ211"/>
      <c r="DA211"/>
      <c r="DB211"/>
      <c r="DC211"/>
      <c r="DD211"/>
      <c r="DE211"/>
      <c r="DG211"/>
      <c r="DH211"/>
      <c r="DI211"/>
      <c r="DJ211"/>
      <c r="DK211"/>
      <c r="DL211"/>
      <c r="DM211"/>
    </row>
    <row r="212" spans="1:117" x14ac:dyDescent="0.25">
      <c r="A212" s="679" t="s">
        <v>249</v>
      </c>
      <c r="B212" s="680"/>
      <c r="C212" s="681"/>
      <c r="D212" s="176">
        <f>SUM(E212:F212)</f>
        <v>0</v>
      </c>
      <c r="E212" s="341">
        <f t="shared" si="243"/>
        <v>0</v>
      </c>
      <c r="F212" s="372">
        <f t="shared" si="243"/>
        <v>0</v>
      </c>
      <c r="G212" s="373"/>
      <c r="H212" s="32"/>
      <c r="I212" s="60"/>
      <c r="J212" s="32"/>
      <c r="K212" s="60"/>
      <c r="L212" s="32"/>
      <c r="M212" s="60"/>
      <c r="N212" s="32"/>
      <c r="O212" s="60"/>
      <c r="P212" s="32"/>
      <c r="Q212" s="60"/>
      <c r="R212" s="32"/>
      <c r="S212" s="60"/>
      <c r="T212" s="32"/>
      <c r="U212" s="60"/>
      <c r="V212" s="32"/>
      <c r="W212" s="206"/>
      <c r="X212" s="32"/>
      <c r="Y212" s="60"/>
      <c r="Z212" s="32"/>
      <c r="AA212" s="60"/>
      <c r="AB212" s="32"/>
      <c r="AC212" s="60"/>
      <c r="AD212" s="32"/>
      <c r="AE212" s="60"/>
      <c r="AF212" s="32"/>
      <c r="AG212" s="60"/>
      <c r="AH212" s="32"/>
      <c r="AI212" s="60"/>
      <c r="AJ212" s="32"/>
      <c r="AK212" s="206"/>
      <c r="AL212" s="32"/>
      <c r="AM212" s="60"/>
      <c r="AN212" s="32"/>
      <c r="AO212" s="60"/>
      <c r="AP212" s="32"/>
      <c r="CW212"/>
      <c r="CX212"/>
      <c r="CY212"/>
      <c r="CZ212"/>
      <c r="DA212"/>
      <c r="DB212"/>
      <c r="DC212"/>
      <c r="DD212"/>
      <c r="DE212"/>
      <c r="DG212"/>
      <c r="DH212"/>
      <c r="DI212"/>
      <c r="DJ212"/>
      <c r="DK212"/>
      <c r="DL212"/>
      <c r="DM212"/>
    </row>
    <row r="213" spans="1:117" x14ac:dyDescent="0.25">
      <c r="A213" s="676" t="s">
        <v>250</v>
      </c>
      <c r="B213" s="677"/>
      <c r="C213" s="678"/>
      <c r="D213" s="176">
        <f>SUM(E213:F213)</f>
        <v>0</v>
      </c>
      <c r="E213" s="341">
        <f t="shared" si="243"/>
        <v>0</v>
      </c>
      <c r="F213" s="372">
        <f t="shared" si="243"/>
        <v>0</v>
      </c>
      <c r="G213" s="373"/>
      <c r="H213" s="32"/>
      <c r="I213" s="60"/>
      <c r="J213" s="32"/>
      <c r="K213" s="60"/>
      <c r="L213" s="32"/>
      <c r="M213" s="60"/>
      <c r="N213" s="32"/>
      <c r="O213" s="60"/>
      <c r="P213" s="32"/>
      <c r="Q213" s="60"/>
      <c r="R213" s="32"/>
      <c r="S213" s="60"/>
      <c r="T213" s="32"/>
      <c r="U213" s="60"/>
      <c r="V213" s="32"/>
      <c r="W213" s="206"/>
      <c r="X213" s="32"/>
      <c r="Y213" s="60"/>
      <c r="Z213" s="32"/>
      <c r="AA213" s="60"/>
      <c r="AB213" s="32"/>
      <c r="AC213" s="60"/>
      <c r="AD213" s="32"/>
      <c r="AE213" s="60"/>
      <c r="AF213" s="32"/>
      <c r="AG213" s="60"/>
      <c r="AH213" s="32"/>
      <c r="AI213" s="60"/>
      <c r="AJ213" s="32"/>
      <c r="AK213" s="206"/>
      <c r="AL213" s="32"/>
      <c r="AM213" s="60"/>
      <c r="AN213" s="32"/>
      <c r="AO213" s="60"/>
      <c r="AP213" s="32"/>
      <c r="CW213"/>
      <c r="CX213"/>
      <c r="CY213"/>
      <c r="CZ213"/>
      <c r="DA213"/>
      <c r="DB213"/>
      <c r="DC213"/>
      <c r="DD213"/>
      <c r="DE213"/>
      <c r="DG213"/>
      <c r="DH213"/>
      <c r="DI213"/>
      <c r="DJ213"/>
      <c r="DK213"/>
      <c r="DL213"/>
      <c r="DM213"/>
    </row>
    <row r="214" spans="1:117" x14ac:dyDescent="0.25">
      <c r="A214" s="803" t="s">
        <v>251</v>
      </c>
      <c r="B214" s="803"/>
      <c r="C214" s="735"/>
      <c r="D214" s="190">
        <f>SUM(E214:F214)</f>
        <v>0</v>
      </c>
      <c r="E214" s="374">
        <f t="shared" si="243"/>
        <v>0</v>
      </c>
      <c r="F214" s="375">
        <f t="shared" si="243"/>
        <v>0</v>
      </c>
      <c r="G214" s="376"/>
      <c r="H214" s="40"/>
      <c r="I214" s="62"/>
      <c r="J214" s="40"/>
      <c r="K214" s="62"/>
      <c r="L214" s="40"/>
      <c r="M214" s="62"/>
      <c r="N214" s="40"/>
      <c r="O214" s="62"/>
      <c r="P214" s="40"/>
      <c r="Q214" s="62"/>
      <c r="R214" s="40"/>
      <c r="S214" s="62"/>
      <c r="T214" s="40"/>
      <c r="U214" s="62"/>
      <c r="V214" s="40"/>
      <c r="W214" s="207"/>
      <c r="X214" s="40"/>
      <c r="Y214" s="62"/>
      <c r="Z214" s="40"/>
      <c r="AA214" s="62"/>
      <c r="AB214" s="40"/>
      <c r="AC214" s="62"/>
      <c r="AD214" s="40"/>
      <c r="AE214" s="62"/>
      <c r="AF214" s="40"/>
      <c r="AG214" s="62"/>
      <c r="AH214" s="40"/>
      <c r="AI214" s="62"/>
      <c r="AJ214" s="40"/>
      <c r="AK214" s="207"/>
      <c r="AL214" s="40"/>
      <c r="AM214" s="62"/>
      <c r="AN214" s="40"/>
      <c r="AO214" s="62"/>
      <c r="AP214" s="40"/>
      <c r="CW214"/>
      <c r="CX214"/>
      <c r="CY214"/>
      <c r="CZ214"/>
      <c r="DA214"/>
      <c r="DB214"/>
      <c r="DC214"/>
      <c r="DD214"/>
      <c r="DE214"/>
      <c r="DG214"/>
      <c r="DH214"/>
      <c r="DI214"/>
      <c r="DJ214"/>
      <c r="DK214"/>
      <c r="DL214"/>
      <c r="DM214"/>
    </row>
    <row r="215" spans="1:117" x14ac:dyDescent="0.25">
      <c r="A215" s="43" t="s">
        <v>252</v>
      </c>
      <c r="B215" s="377"/>
      <c r="C215" s="377"/>
      <c r="D215" s="378"/>
      <c r="E215" s="378"/>
      <c r="F215" s="378"/>
      <c r="G215" s="379"/>
      <c r="H215" s="379"/>
      <c r="I215" s="379"/>
      <c r="J215" s="380"/>
      <c r="K215" s="381"/>
      <c r="L215" s="379"/>
      <c r="M215" s="381"/>
      <c r="N215" s="382"/>
      <c r="O215" s="10"/>
      <c r="P215" s="10"/>
      <c r="Q215" s="10"/>
      <c r="R215" s="10"/>
      <c r="S215" s="10"/>
      <c r="T215" s="10"/>
      <c r="U215" s="10"/>
      <c r="V215" s="10"/>
      <c r="W215" s="10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CW215"/>
      <c r="CX215"/>
      <c r="CY215"/>
      <c r="CZ215"/>
      <c r="DA215"/>
      <c r="DB215"/>
      <c r="DC215"/>
      <c r="DD215"/>
      <c r="DE215"/>
      <c r="DG215"/>
      <c r="DH215"/>
      <c r="DI215"/>
      <c r="DJ215"/>
      <c r="DK215"/>
      <c r="DL215"/>
      <c r="DM215"/>
    </row>
    <row r="216" spans="1:117" x14ac:dyDescent="0.25">
      <c r="A216" s="709" t="s">
        <v>253</v>
      </c>
      <c r="B216" s="804"/>
      <c r="C216" s="710"/>
      <c r="D216" s="687" t="s">
        <v>254</v>
      </c>
      <c r="E216" s="638"/>
      <c r="F216" s="639"/>
      <c r="G216" s="642" t="s">
        <v>5</v>
      </c>
      <c r="H216" s="643"/>
      <c r="I216" s="643"/>
      <c r="J216" s="643"/>
      <c r="K216" s="643"/>
      <c r="L216" s="643"/>
      <c r="M216" s="643"/>
      <c r="N216" s="643"/>
      <c r="O216" s="643"/>
      <c r="P216" s="643"/>
      <c r="Q216" s="643"/>
      <c r="R216" s="643"/>
      <c r="S216" s="643"/>
      <c r="T216" s="643"/>
      <c r="U216" s="643"/>
      <c r="V216" s="643"/>
      <c r="W216" s="643"/>
      <c r="X216" s="643"/>
      <c r="Y216" s="643"/>
      <c r="Z216" s="643"/>
      <c r="AA216" s="643"/>
      <c r="AB216" s="643"/>
      <c r="AC216" s="643"/>
      <c r="AD216" s="643"/>
      <c r="AE216" s="643"/>
      <c r="AF216" s="643"/>
      <c r="AG216" s="643"/>
      <c r="AH216" s="643"/>
      <c r="AI216" s="643"/>
      <c r="AJ216" s="643"/>
      <c r="AK216" s="643"/>
      <c r="AL216" s="643"/>
      <c r="AM216" s="643"/>
      <c r="AN216" s="644"/>
      <c r="AO216" s="818" t="s">
        <v>7</v>
      </c>
      <c r="AP216" s="821" t="s">
        <v>255</v>
      </c>
      <c r="AQ216" s="824" t="s">
        <v>256</v>
      </c>
      <c r="AR216" s="817"/>
      <c r="AS216" s="825" t="s">
        <v>257</v>
      </c>
      <c r="AT216" s="811" t="s">
        <v>42</v>
      </c>
      <c r="AU216" s="811" t="s">
        <v>258</v>
      </c>
      <c r="AV216" s="814" t="s">
        <v>9</v>
      </c>
      <c r="AW216" s="814" t="s">
        <v>259</v>
      </c>
      <c r="AX216" s="817" t="s">
        <v>10</v>
      </c>
      <c r="CW216"/>
      <c r="CX216"/>
      <c r="CY216"/>
      <c r="CZ216"/>
      <c r="DA216"/>
      <c r="DB216"/>
      <c r="DC216"/>
      <c r="DD216"/>
      <c r="DE216"/>
      <c r="DG216"/>
      <c r="DH216"/>
      <c r="DI216"/>
      <c r="DJ216"/>
      <c r="DK216"/>
      <c r="DL216"/>
      <c r="DM216"/>
    </row>
    <row r="217" spans="1:117" x14ac:dyDescent="0.25">
      <c r="A217" s="711"/>
      <c r="B217" s="805"/>
      <c r="C217" s="712"/>
      <c r="D217" s="767"/>
      <c r="E217" s="640"/>
      <c r="F217" s="641"/>
      <c r="G217" s="652" t="s">
        <v>119</v>
      </c>
      <c r="H217" s="653"/>
      <c r="I217" s="643" t="s">
        <v>16</v>
      </c>
      <c r="J217" s="654"/>
      <c r="K217" s="642" t="s">
        <v>17</v>
      </c>
      <c r="L217" s="654"/>
      <c r="M217" s="642" t="s">
        <v>18</v>
      </c>
      <c r="N217" s="654"/>
      <c r="O217" s="642" t="s">
        <v>19</v>
      </c>
      <c r="P217" s="654"/>
      <c r="Q217" s="642" t="s">
        <v>20</v>
      </c>
      <c r="R217" s="654"/>
      <c r="S217" s="642" t="s">
        <v>21</v>
      </c>
      <c r="T217" s="654"/>
      <c r="U217" s="642" t="s">
        <v>22</v>
      </c>
      <c r="V217" s="654"/>
      <c r="W217" s="642" t="s">
        <v>23</v>
      </c>
      <c r="X217" s="655"/>
      <c r="Y217" s="642" t="s">
        <v>24</v>
      </c>
      <c r="Z217" s="655"/>
      <c r="AA217" s="642" t="s">
        <v>244</v>
      </c>
      <c r="AB217" s="655"/>
      <c r="AC217" s="642" t="s">
        <v>245</v>
      </c>
      <c r="AD217" s="655"/>
      <c r="AE217" s="642" t="s">
        <v>246</v>
      </c>
      <c r="AF217" s="655"/>
      <c r="AG217" s="642" t="s">
        <v>247</v>
      </c>
      <c r="AH217" s="655"/>
      <c r="AI217" s="642" t="s">
        <v>29</v>
      </c>
      <c r="AJ217" s="655"/>
      <c r="AK217" s="642" t="s">
        <v>30</v>
      </c>
      <c r="AL217" s="655"/>
      <c r="AM217" s="642" t="s">
        <v>31</v>
      </c>
      <c r="AN217" s="655"/>
      <c r="AO217" s="819"/>
      <c r="AP217" s="822"/>
      <c r="AQ217" s="832" t="s">
        <v>260</v>
      </c>
      <c r="AR217" s="828" t="s">
        <v>261</v>
      </c>
      <c r="AS217" s="826"/>
      <c r="AT217" s="812"/>
      <c r="AU217" s="812"/>
      <c r="AV217" s="815"/>
      <c r="AW217" s="815"/>
      <c r="AX217" s="817"/>
      <c r="CW217"/>
      <c r="CX217"/>
      <c r="CY217"/>
      <c r="CZ217"/>
      <c r="DA217"/>
      <c r="DB217"/>
      <c r="DC217"/>
      <c r="DD217"/>
      <c r="DE217"/>
      <c r="DG217"/>
      <c r="DH217"/>
      <c r="DI217"/>
      <c r="DJ217"/>
      <c r="DK217"/>
      <c r="DL217"/>
      <c r="DM217"/>
    </row>
    <row r="218" spans="1:117" x14ac:dyDescent="0.25">
      <c r="A218" s="806"/>
      <c r="B218" s="807"/>
      <c r="C218" s="776"/>
      <c r="D218" s="383" t="s">
        <v>32</v>
      </c>
      <c r="E218" s="384" t="s">
        <v>33</v>
      </c>
      <c r="F218" s="48" t="s">
        <v>34</v>
      </c>
      <c r="G218" s="14" t="s">
        <v>33</v>
      </c>
      <c r="H218" s="13" t="s">
        <v>34</v>
      </c>
      <c r="I218" s="14" t="s">
        <v>33</v>
      </c>
      <c r="J218" s="13" t="s">
        <v>34</v>
      </c>
      <c r="K218" s="14" t="s">
        <v>33</v>
      </c>
      <c r="L218" s="13" t="s">
        <v>34</v>
      </c>
      <c r="M218" s="14" t="s">
        <v>33</v>
      </c>
      <c r="N218" s="13" t="s">
        <v>34</v>
      </c>
      <c r="O218" s="14" t="s">
        <v>33</v>
      </c>
      <c r="P218" s="13" t="s">
        <v>34</v>
      </c>
      <c r="Q218" s="14" t="s">
        <v>33</v>
      </c>
      <c r="R218" s="13" t="s">
        <v>34</v>
      </c>
      <c r="S218" s="14" t="s">
        <v>33</v>
      </c>
      <c r="T218" s="13" t="s">
        <v>34</v>
      </c>
      <c r="U218" s="14" t="s">
        <v>33</v>
      </c>
      <c r="V218" s="13" t="s">
        <v>34</v>
      </c>
      <c r="W218" s="14" t="s">
        <v>33</v>
      </c>
      <c r="X218" s="13" t="s">
        <v>34</v>
      </c>
      <c r="Y218" s="14" t="s">
        <v>33</v>
      </c>
      <c r="Z218" s="13" t="s">
        <v>34</v>
      </c>
      <c r="AA218" s="14" t="s">
        <v>33</v>
      </c>
      <c r="AB218" s="13" t="s">
        <v>34</v>
      </c>
      <c r="AC218" s="14" t="s">
        <v>33</v>
      </c>
      <c r="AD218" s="13" t="s">
        <v>34</v>
      </c>
      <c r="AE218" s="14" t="s">
        <v>33</v>
      </c>
      <c r="AF218" s="13" t="s">
        <v>34</v>
      </c>
      <c r="AG218" s="14" t="s">
        <v>33</v>
      </c>
      <c r="AH218" s="13" t="s">
        <v>34</v>
      </c>
      <c r="AI218" s="14" t="s">
        <v>33</v>
      </c>
      <c r="AJ218" s="13" t="s">
        <v>34</v>
      </c>
      <c r="AK218" s="14" t="s">
        <v>33</v>
      </c>
      <c r="AL218" s="13" t="s">
        <v>34</v>
      </c>
      <c r="AM218" s="14" t="s">
        <v>33</v>
      </c>
      <c r="AN218" s="13" t="s">
        <v>34</v>
      </c>
      <c r="AO218" s="820"/>
      <c r="AP218" s="823"/>
      <c r="AQ218" s="833"/>
      <c r="AR218" s="829"/>
      <c r="AS218" s="827"/>
      <c r="AT218" s="813"/>
      <c r="AU218" s="813"/>
      <c r="AV218" s="816"/>
      <c r="AW218" s="816"/>
      <c r="AX218" s="817"/>
      <c r="CW218"/>
      <c r="CX218"/>
      <c r="CY218"/>
      <c r="CZ218"/>
      <c r="DA218"/>
      <c r="DB218"/>
      <c r="DC218"/>
      <c r="DD218"/>
      <c r="DE218"/>
      <c r="DG218"/>
      <c r="DH218"/>
      <c r="DI218"/>
      <c r="DJ218"/>
      <c r="DK218"/>
      <c r="DL218"/>
      <c r="DM218"/>
    </row>
    <row r="219" spans="1:117" x14ac:dyDescent="0.25">
      <c r="A219" s="746" t="s">
        <v>262</v>
      </c>
      <c r="B219" s="835" t="s">
        <v>263</v>
      </c>
      <c r="C219" s="836"/>
      <c r="D219" s="385">
        <f t="shared" ref="D219:D263" si="244">SUM(E219+F219)</f>
        <v>141</v>
      </c>
      <c r="E219" s="135">
        <f t="shared" ref="E219:F234" si="245">SUM(G219+I219+K219+M219+O219+Q219+S219+U219+W219+Y219+AA219+AC219+AE219+AG219+AI219+AK219+AM219)</f>
        <v>77</v>
      </c>
      <c r="F219" s="77">
        <f t="shared" si="245"/>
        <v>64</v>
      </c>
      <c r="G219" s="21">
        <f>SUM(ENERO:DICIEMBRE!G219)</f>
        <v>0</v>
      </c>
      <c r="H219" s="21">
        <f>SUM(ENERO:DICIEMBRE!H219)</f>
        <v>1</v>
      </c>
      <c r="I219" s="21">
        <f>SUM(ENERO:DICIEMBRE!I219)</f>
        <v>0</v>
      </c>
      <c r="J219" s="21">
        <f>SUM(ENERO:DICIEMBRE!J219)</f>
        <v>4</v>
      </c>
      <c r="K219" s="21">
        <f>SUM(ENERO:DICIEMBRE!K219)</f>
        <v>5</v>
      </c>
      <c r="L219" s="21">
        <f>SUM(ENERO:DICIEMBRE!L219)</f>
        <v>2</v>
      </c>
      <c r="M219" s="21">
        <f>SUM(ENERO:DICIEMBRE!M219)</f>
        <v>7</v>
      </c>
      <c r="N219" s="21">
        <f>SUM(ENERO:DICIEMBRE!N219)</f>
        <v>2</v>
      </c>
      <c r="O219" s="21">
        <f>SUM(ENERO:DICIEMBRE!O219)</f>
        <v>5</v>
      </c>
      <c r="P219" s="21">
        <f>SUM(ENERO:DICIEMBRE!P219)</f>
        <v>3</v>
      </c>
      <c r="Q219" s="21">
        <f>SUM(ENERO:DICIEMBRE!Q219)</f>
        <v>1</v>
      </c>
      <c r="R219" s="21">
        <f>SUM(ENERO:DICIEMBRE!R219)</f>
        <v>3</v>
      </c>
      <c r="S219" s="21">
        <f>SUM(ENERO:DICIEMBRE!S219)</f>
        <v>6</v>
      </c>
      <c r="T219" s="21">
        <f>SUM(ENERO:DICIEMBRE!T219)</f>
        <v>2</v>
      </c>
      <c r="U219" s="21">
        <f>SUM(ENERO:DICIEMBRE!U219)</f>
        <v>16</v>
      </c>
      <c r="V219" s="21">
        <f>SUM(ENERO:DICIEMBRE!V219)</f>
        <v>14</v>
      </c>
      <c r="W219" s="21">
        <f>SUM(ENERO:DICIEMBRE!W219)</f>
        <v>17</v>
      </c>
      <c r="X219" s="21">
        <f>SUM(ENERO:DICIEMBRE!X219)</f>
        <v>8</v>
      </c>
      <c r="Y219" s="21">
        <f>SUM(ENERO:DICIEMBRE!Y219)</f>
        <v>5</v>
      </c>
      <c r="Z219" s="21">
        <f>SUM(ENERO:DICIEMBRE!Z219)</f>
        <v>0</v>
      </c>
      <c r="AA219" s="21">
        <f>SUM(ENERO:DICIEMBRE!AA219)</f>
        <v>1</v>
      </c>
      <c r="AB219" s="21">
        <f>SUM(ENERO:DICIEMBRE!AB219)</f>
        <v>5</v>
      </c>
      <c r="AC219" s="21">
        <f>SUM(ENERO:DICIEMBRE!AC219)</f>
        <v>1</v>
      </c>
      <c r="AD219" s="21">
        <f>SUM(ENERO:DICIEMBRE!AD219)</f>
        <v>0</v>
      </c>
      <c r="AE219" s="21">
        <f>SUM(ENERO:DICIEMBRE!AE219)</f>
        <v>0</v>
      </c>
      <c r="AF219" s="21">
        <f>SUM(ENERO:DICIEMBRE!AF219)</f>
        <v>3</v>
      </c>
      <c r="AG219" s="21">
        <f>SUM(ENERO:DICIEMBRE!AG219)</f>
        <v>6</v>
      </c>
      <c r="AH219" s="21">
        <f>SUM(ENERO:DICIEMBRE!AH219)</f>
        <v>8</v>
      </c>
      <c r="AI219" s="21">
        <f>SUM(ENERO:DICIEMBRE!AI219)</f>
        <v>2</v>
      </c>
      <c r="AJ219" s="21">
        <f>SUM(ENERO:DICIEMBRE!AJ219)</f>
        <v>2</v>
      </c>
      <c r="AK219" s="21">
        <f>SUM(ENERO:DICIEMBRE!AK219)</f>
        <v>2</v>
      </c>
      <c r="AL219" s="21">
        <f>SUM(ENERO:DICIEMBRE!AL219)</f>
        <v>3</v>
      </c>
      <c r="AM219" s="21">
        <f>SUM(ENERO:DICIEMBRE!AM219)</f>
        <v>3</v>
      </c>
      <c r="AN219" s="21">
        <f>SUM(ENERO:DICIEMBRE!AN219)</f>
        <v>4</v>
      </c>
      <c r="AO219" s="21">
        <f>SUM(ENERO:DICIEMBRE!AO219)</f>
        <v>0</v>
      </c>
      <c r="AP219" s="21">
        <f>SUM(ENERO:DICIEMBRE!AP219)</f>
        <v>0</v>
      </c>
      <c r="AQ219" s="21">
        <f>SUM(ENERO:DICIEMBRE!AQ219)</f>
        <v>0</v>
      </c>
      <c r="AR219" s="21">
        <f>SUM(ENERO:DICIEMBRE!AR219)</f>
        <v>0</v>
      </c>
      <c r="AS219" s="21">
        <f>SUM(ENERO:DICIEMBRE!AS219)</f>
        <v>0</v>
      </c>
      <c r="AT219" s="21">
        <f>SUM(ENERO:DICIEMBRE!AT219)</f>
        <v>0</v>
      </c>
      <c r="AU219" s="21">
        <f>SUM(ENERO:DICIEMBRE!AU219)</f>
        <v>0</v>
      </c>
      <c r="AV219" s="21">
        <f>SUM(ENERO:DICIEMBRE!AV219)</f>
        <v>2</v>
      </c>
      <c r="AW219" s="21">
        <f>SUM(ENERO:DICIEMBRE!AW219)</f>
        <v>0</v>
      </c>
      <c r="AX219" s="21">
        <f>SUM(ENERO:DICIEMBRE!AX219)</f>
        <v>2</v>
      </c>
      <c r="AY219" t="str">
        <f>CW219&amp;CX219&amp;CY219&amp;CZ219&amp;DA219&amp;DB219&amp;DC219</f>
        <v/>
      </c>
      <c r="CW219" s="25" t="str">
        <f>IF(AND(F219&gt;0,AO219=""),"  * No olvide digitar Embarazadas. Digite Cero si no tiene.",IF(AO219&gt;F219," * Las Embarazadas no pueden superar el Total Mujeres.",""))</f>
        <v/>
      </c>
      <c r="CX219" s="25" t="str">
        <f>IF(AND(D219&gt;0,AV219="")," * No olvide ingresar datos en Usuarios con Discapacidad. (Digite cero si no tiene).",IF(AV219&gt;D219," * La variable Usuarios con discapacidad No puede ser mayor al Total.",""))</f>
        <v/>
      </c>
      <c r="CY219" s="25" t="str">
        <f>IF(AND(D219&gt;0,AW219="")," * No olvide ingresar datos en Usuarios Oncológicos. (Digite cero si no tiene).",IF(AW219&gt;D219," * La variable Usuarios oncológicos No puede ser mayor al Total.",""))</f>
        <v/>
      </c>
      <c r="CZ219" s="25" t="str">
        <f>IF(AND((AI219+AJ219)&gt;0,AP219="")," * No olvide digitar la variable 60 años. Si no tiene digite Cero.",IF(AP219&gt;(AI219+AJ219), "* El número de pacientes de 60 años NO DEBE ser mayor a lo registrado en el grupo etario de 60 a 64 años.",""))</f>
        <v/>
      </c>
      <c r="DA219" s="25" t="str">
        <f t="shared" ref="DA219:DA282" si="246">IF(AND(D219&gt;0,AX219="")," * No olvide ingresar datos en Usuarios Migrantes. (Digite cero si no tiene).","")</f>
        <v/>
      </c>
      <c r="DB219" s="25" t="str">
        <f t="shared" ref="DB219:DB282" si="247">IF(AX219&gt;D219, "* Migrantes no puede ser mayor al Total","")</f>
        <v/>
      </c>
      <c r="DC219"/>
      <c r="DD219"/>
      <c r="DE219"/>
      <c r="DG219" s="26">
        <f>IF(AND(F219&gt;0,AO219=""),1,IF(AO219&gt;F219,1,0))</f>
        <v>0</v>
      </c>
      <c r="DH219" s="26">
        <f>IF(AND(D219&gt;0,AV219=""),1,IF(AV219&gt;D219,1,0))</f>
        <v>0</v>
      </c>
      <c r="DI219" s="26">
        <f>IF(AND(D219&gt;0,AW219=""),1,IF(AW219&gt;D219,1,0))</f>
        <v>0</v>
      </c>
      <c r="DJ219" s="26">
        <f>IF(AND((AI219+AJ219)&gt;0,AP219=""),1,IF(AP219&gt;(AI219+AJ219),1,0))</f>
        <v>0</v>
      </c>
      <c r="DK219" s="26">
        <f>IF(AND(D219&gt;0,AX219=""),1,0)</f>
        <v>0</v>
      </c>
      <c r="DL219" s="26">
        <f>IF(AX219&gt;D219,1,0)</f>
        <v>0</v>
      </c>
      <c r="DM219"/>
    </row>
    <row r="220" spans="1:117" x14ac:dyDescent="0.25">
      <c r="A220" s="834"/>
      <c r="B220" s="837" t="s">
        <v>264</v>
      </c>
      <c r="C220" s="838"/>
      <c r="D220" s="388">
        <f>SUM(E220+F220)</f>
        <v>872</v>
      </c>
      <c r="E220" s="131">
        <f t="shared" si="245"/>
        <v>394</v>
      </c>
      <c r="F220" s="132">
        <f t="shared" si="245"/>
        <v>478</v>
      </c>
      <c r="G220" s="21">
        <f>SUM(ENERO:DICIEMBRE!G220)</f>
        <v>12</v>
      </c>
      <c r="H220" s="21">
        <f>SUM(ENERO:DICIEMBRE!H220)</f>
        <v>10</v>
      </c>
      <c r="I220" s="21">
        <f>SUM(ENERO:DICIEMBRE!I220)</f>
        <v>6</v>
      </c>
      <c r="J220" s="21">
        <f>SUM(ENERO:DICIEMBRE!J220)</f>
        <v>5</v>
      </c>
      <c r="K220" s="21">
        <f>SUM(ENERO:DICIEMBRE!K220)</f>
        <v>22</v>
      </c>
      <c r="L220" s="21">
        <f>SUM(ENERO:DICIEMBRE!L220)</f>
        <v>8</v>
      </c>
      <c r="M220" s="21">
        <f>SUM(ENERO:DICIEMBRE!M220)</f>
        <v>17</v>
      </c>
      <c r="N220" s="21">
        <f>SUM(ENERO:DICIEMBRE!N220)</f>
        <v>12</v>
      </c>
      <c r="O220" s="21">
        <f>SUM(ENERO:DICIEMBRE!O220)</f>
        <v>23</v>
      </c>
      <c r="P220" s="21">
        <f>SUM(ENERO:DICIEMBRE!P220)</f>
        <v>27</v>
      </c>
      <c r="Q220" s="21">
        <f>SUM(ENERO:DICIEMBRE!Q220)</f>
        <v>17</v>
      </c>
      <c r="R220" s="21">
        <f>SUM(ENERO:DICIEMBRE!R220)</f>
        <v>9</v>
      </c>
      <c r="S220" s="21">
        <f>SUM(ENERO:DICIEMBRE!S220)</f>
        <v>18</v>
      </c>
      <c r="T220" s="21">
        <f>SUM(ENERO:DICIEMBRE!T220)</f>
        <v>14</v>
      </c>
      <c r="U220" s="21">
        <f>SUM(ENERO:DICIEMBRE!U220)</f>
        <v>44</v>
      </c>
      <c r="V220" s="21">
        <f>SUM(ENERO:DICIEMBRE!V220)</f>
        <v>37</v>
      </c>
      <c r="W220" s="21">
        <f>SUM(ENERO:DICIEMBRE!W220)</f>
        <v>42</v>
      </c>
      <c r="X220" s="21">
        <f>SUM(ENERO:DICIEMBRE!X220)</f>
        <v>23</v>
      </c>
      <c r="Y220" s="21">
        <f>SUM(ENERO:DICIEMBRE!Y220)</f>
        <v>29</v>
      </c>
      <c r="Z220" s="21">
        <f>SUM(ENERO:DICIEMBRE!Z220)</f>
        <v>24</v>
      </c>
      <c r="AA220" s="21">
        <f>SUM(ENERO:DICIEMBRE!AA220)</f>
        <v>11</v>
      </c>
      <c r="AB220" s="21">
        <f>SUM(ENERO:DICIEMBRE!AB220)</f>
        <v>23</v>
      </c>
      <c r="AC220" s="21">
        <f>SUM(ENERO:DICIEMBRE!AC220)</f>
        <v>18</v>
      </c>
      <c r="AD220" s="21">
        <f>SUM(ENERO:DICIEMBRE!AD220)</f>
        <v>40</v>
      </c>
      <c r="AE220" s="21">
        <f>SUM(ENERO:DICIEMBRE!AE220)</f>
        <v>23</v>
      </c>
      <c r="AF220" s="21">
        <f>SUM(ENERO:DICIEMBRE!AF220)</f>
        <v>70</v>
      </c>
      <c r="AG220" s="21">
        <f>SUM(ENERO:DICIEMBRE!AG220)</f>
        <v>38</v>
      </c>
      <c r="AH220" s="21">
        <f>SUM(ENERO:DICIEMBRE!AH220)</f>
        <v>83</v>
      </c>
      <c r="AI220" s="21">
        <f>SUM(ENERO:DICIEMBRE!AI220)</f>
        <v>22</v>
      </c>
      <c r="AJ220" s="21">
        <f>SUM(ENERO:DICIEMBRE!AJ220)</f>
        <v>29</v>
      </c>
      <c r="AK220" s="21">
        <f>SUM(ENERO:DICIEMBRE!AK220)</f>
        <v>32</v>
      </c>
      <c r="AL220" s="21">
        <f>SUM(ENERO:DICIEMBRE!AL220)</f>
        <v>36</v>
      </c>
      <c r="AM220" s="21">
        <f>SUM(ENERO:DICIEMBRE!AM220)</f>
        <v>20</v>
      </c>
      <c r="AN220" s="21">
        <f>SUM(ENERO:DICIEMBRE!AN220)</f>
        <v>28</v>
      </c>
      <c r="AO220" s="21">
        <f>SUM(ENERO:DICIEMBRE!AO220)</f>
        <v>2</v>
      </c>
      <c r="AP220" s="21">
        <f>SUM(ENERO:DICIEMBRE!AP220)</f>
        <v>0</v>
      </c>
      <c r="AQ220" s="21">
        <f>SUM(ENERO:DICIEMBRE!AQ220)</f>
        <v>0</v>
      </c>
      <c r="AR220" s="21">
        <f>SUM(ENERO:DICIEMBRE!AR220)</f>
        <v>0</v>
      </c>
      <c r="AS220" s="21">
        <f>SUM(ENERO:DICIEMBRE!AS220)</f>
        <v>0</v>
      </c>
      <c r="AT220" s="21">
        <f>SUM(ENERO:DICIEMBRE!AT220)</f>
        <v>0</v>
      </c>
      <c r="AU220" s="21">
        <f>SUM(ENERO:DICIEMBRE!AU220)</f>
        <v>0</v>
      </c>
      <c r="AV220" s="21">
        <f>SUM(ENERO:DICIEMBRE!AV220)</f>
        <v>42</v>
      </c>
      <c r="AW220" s="21">
        <f>SUM(ENERO:DICIEMBRE!AW220)</f>
        <v>0</v>
      </c>
      <c r="AX220" s="21">
        <f>SUM(ENERO:DICIEMBRE!AX220)</f>
        <v>5</v>
      </c>
      <c r="AY220" t="str">
        <f t="shared" ref="AY220:AY283" si="248">CW220&amp;CX220&amp;CY220&amp;CZ220&amp;DA220&amp;DB220&amp;DC220</f>
        <v/>
      </c>
      <c r="CW220" s="25" t="str">
        <f t="shared" ref="CW220:CW283" si="249">IF(AND(F220&gt;0,AO220=""),"  * No olvide digitar Embarazadas. Digite Cero si no tiene.",IF(AO220&gt;F220," * Las Embarazadas no pueden superar el Total Mujeres.",""))</f>
        <v/>
      </c>
      <c r="CX220" s="25" t="str">
        <f t="shared" ref="CX220:CX283" si="250">IF(AND(D220&gt;0,AV220="")," * No olvide ingresar datos en Usuarios con Discapacidad. (Digite cero si no tiene).",IF(AV220&gt;D220," * La variable Usuarios con discapacidad No puede ser mayor al Total.",""))</f>
        <v/>
      </c>
      <c r="CY220" s="25" t="str">
        <f t="shared" ref="CY220:CY283" si="251">IF(AND(D220&gt;0,AW220="")," * No olvide ingresar datos en Usuarios Oncológicos. (Digite cero si no tiene).",IF(AW220&gt;D220," * La variable Usuarios oncológicos No puede ser mayor al Total.",""))</f>
        <v/>
      </c>
      <c r="CZ220" s="25" t="str">
        <f t="shared" ref="CZ220:CZ283" si="252">IF(AND((AI220+AJ220)&gt;0,AP220="")," * No olvide digitar la variable 60 años. Si no tiene digite Cero.",IF(AP220&gt;(AI220+AJ220), "* El número de pacientes de 60 años NO DEBE ser mayor a lo registrado en el grupo etario de 60 a 64 años.",""))</f>
        <v/>
      </c>
      <c r="DA220" s="25" t="str">
        <f t="shared" si="246"/>
        <v/>
      </c>
      <c r="DB220" s="25" t="str">
        <f t="shared" si="247"/>
        <v/>
      </c>
      <c r="DC220"/>
      <c r="DD220"/>
      <c r="DE220"/>
      <c r="DG220" s="26">
        <f t="shared" ref="DG220:DG283" si="253">IF(AND(F220&gt;0,AO220=""),1,IF(AO220&gt;F220,1,0))</f>
        <v>0</v>
      </c>
      <c r="DH220" s="26">
        <f t="shared" ref="DH220:DH283" si="254">IF(AND(D220&gt;0,AV220=""),1,IF(AV220&gt;D220,1,0))</f>
        <v>0</v>
      </c>
      <c r="DI220" s="26">
        <f t="shared" ref="DI220:DI283" si="255">IF(AND(D220&gt;0,AW220=""),1,IF(AW220&gt;D220,1,0))</f>
        <v>0</v>
      </c>
      <c r="DJ220" s="26">
        <f t="shared" ref="DJ220:DJ283" si="256">IF(AND((AI220+AJ220)&gt;0,AP220=""),1,IF(AP220&gt;(AI220+AJ220),1,0))</f>
        <v>0</v>
      </c>
      <c r="DK220" s="26">
        <f t="shared" ref="DK220:DK283" si="257">IF(AND(D220&gt;0,AX220=""),1,0)</f>
        <v>0</v>
      </c>
      <c r="DL220" s="26">
        <f t="shared" ref="DL220:DL283" si="258">IF(AX220&gt;D220,1,0)</f>
        <v>0</v>
      </c>
      <c r="DM220"/>
    </row>
    <row r="221" spans="1:117" x14ac:dyDescent="0.25">
      <c r="A221" s="713" t="s">
        <v>265</v>
      </c>
      <c r="B221" s="830" t="s">
        <v>266</v>
      </c>
      <c r="C221" s="830"/>
      <c r="D221" s="245">
        <f t="shared" si="244"/>
        <v>0</v>
      </c>
      <c r="E221" s="390">
        <f t="shared" si="245"/>
        <v>0</v>
      </c>
      <c r="F221" s="391">
        <f t="shared" si="245"/>
        <v>0</v>
      </c>
      <c r="G221" s="21">
        <f>SUM(ENERO:DICIEMBRE!G221)</f>
        <v>0</v>
      </c>
      <c r="H221" s="21">
        <f>SUM(ENERO:DICIEMBRE!H221)</f>
        <v>0</v>
      </c>
      <c r="I221" s="21">
        <f>SUM(ENERO:DICIEMBRE!I221)</f>
        <v>0</v>
      </c>
      <c r="J221" s="21">
        <f>SUM(ENERO:DICIEMBRE!J221)</f>
        <v>0</v>
      </c>
      <c r="K221" s="21">
        <f>SUM(ENERO:DICIEMBRE!K221)</f>
        <v>0</v>
      </c>
      <c r="L221" s="21">
        <f>SUM(ENERO:DICIEMBRE!L221)</f>
        <v>0</v>
      </c>
      <c r="M221" s="21">
        <f>SUM(ENERO:DICIEMBRE!M221)</f>
        <v>0</v>
      </c>
      <c r="N221" s="21">
        <f>SUM(ENERO:DICIEMBRE!N221)</f>
        <v>0</v>
      </c>
      <c r="O221" s="21">
        <f>SUM(ENERO:DICIEMBRE!O221)</f>
        <v>0</v>
      </c>
      <c r="P221" s="21">
        <f>SUM(ENERO:DICIEMBRE!P221)</f>
        <v>0</v>
      </c>
      <c r="Q221" s="21">
        <f>SUM(ENERO:DICIEMBRE!Q221)</f>
        <v>0</v>
      </c>
      <c r="R221" s="21">
        <f>SUM(ENERO:DICIEMBRE!R221)</f>
        <v>0</v>
      </c>
      <c r="S221" s="21">
        <f>SUM(ENERO:DICIEMBRE!S221)</f>
        <v>0</v>
      </c>
      <c r="T221" s="21">
        <f>SUM(ENERO:DICIEMBRE!T221)</f>
        <v>0</v>
      </c>
      <c r="U221" s="21">
        <f>SUM(ENERO:DICIEMBRE!U221)</f>
        <v>0</v>
      </c>
      <c r="V221" s="21">
        <f>SUM(ENERO:DICIEMBRE!V221)</f>
        <v>0</v>
      </c>
      <c r="W221" s="21">
        <f>SUM(ENERO:DICIEMBRE!W221)</f>
        <v>0</v>
      </c>
      <c r="X221" s="21">
        <f>SUM(ENERO:DICIEMBRE!X221)</f>
        <v>0</v>
      </c>
      <c r="Y221" s="21">
        <f>SUM(ENERO:DICIEMBRE!Y221)</f>
        <v>0</v>
      </c>
      <c r="Z221" s="21">
        <f>SUM(ENERO:DICIEMBRE!Z221)</f>
        <v>0</v>
      </c>
      <c r="AA221" s="21">
        <f>SUM(ENERO:DICIEMBRE!AA221)</f>
        <v>0</v>
      </c>
      <c r="AB221" s="21">
        <f>SUM(ENERO:DICIEMBRE!AB221)</f>
        <v>0</v>
      </c>
      <c r="AC221" s="21">
        <f>SUM(ENERO:DICIEMBRE!AC221)</f>
        <v>0</v>
      </c>
      <c r="AD221" s="21">
        <f>SUM(ENERO:DICIEMBRE!AD221)</f>
        <v>0</v>
      </c>
      <c r="AE221" s="21">
        <f>SUM(ENERO:DICIEMBRE!AE221)</f>
        <v>0</v>
      </c>
      <c r="AF221" s="21">
        <f>SUM(ENERO:DICIEMBRE!AF221)</f>
        <v>0</v>
      </c>
      <c r="AG221" s="21">
        <f>SUM(ENERO:DICIEMBRE!AG221)</f>
        <v>0</v>
      </c>
      <c r="AH221" s="21">
        <f>SUM(ENERO:DICIEMBRE!AH221)</f>
        <v>0</v>
      </c>
      <c r="AI221" s="21">
        <f>SUM(ENERO:DICIEMBRE!AI221)</f>
        <v>0</v>
      </c>
      <c r="AJ221" s="21">
        <f>SUM(ENERO:DICIEMBRE!AJ221)</f>
        <v>0</v>
      </c>
      <c r="AK221" s="21">
        <f>SUM(ENERO:DICIEMBRE!AK221)</f>
        <v>0</v>
      </c>
      <c r="AL221" s="21">
        <f>SUM(ENERO:DICIEMBRE!AL221)</f>
        <v>0</v>
      </c>
      <c r="AM221" s="21">
        <f>SUM(ENERO:DICIEMBRE!AM221)</f>
        <v>0</v>
      </c>
      <c r="AN221" s="21">
        <f>SUM(ENERO:DICIEMBRE!AN221)</f>
        <v>0</v>
      </c>
      <c r="AO221" s="21">
        <f>SUM(ENERO:DICIEMBRE!AO221)</f>
        <v>0</v>
      </c>
      <c r="AP221" s="21">
        <f>SUM(ENERO:DICIEMBRE!AP221)</f>
        <v>0</v>
      </c>
      <c r="AQ221" s="21">
        <f>SUM(ENERO:DICIEMBRE!AQ221)</f>
        <v>0</v>
      </c>
      <c r="AR221" s="21">
        <f>SUM(ENERO:DICIEMBRE!AR221)</f>
        <v>0</v>
      </c>
      <c r="AS221" s="21">
        <f>SUM(ENERO:DICIEMBRE!AS221)</f>
        <v>0</v>
      </c>
      <c r="AT221" s="21">
        <f>SUM(ENERO:DICIEMBRE!AT221)</f>
        <v>0</v>
      </c>
      <c r="AU221" s="21">
        <f>SUM(ENERO:DICIEMBRE!AU221)</f>
        <v>0</v>
      </c>
      <c r="AV221" s="21">
        <f>SUM(ENERO:DICIEMBRE!AV221)</f>
        <v>0</v>
      </c>
      <c r="AW221" s="21">
        <f>SUM(ENERO:DICIEMBRE!AW221)</f>
        <v>0</v>
      </c>
      <c r="AX221" s="21">
        <f>SUM(ENERO:DICIEMBRE!AX221)</f>
        <v>0</v>
      </c>
      <c r="AY221" t="str">
        <f t="shared" si="248"/>
        <v/>
      </c>
      <c r="CW221" s="25" t="str">
        <f t="shared" si="249"/>
        <v/>
      </c>
      <c r="CX221" s="25" t="str">
        <f t="shared" si="250"/>
        <v/>
      </c>
      <c r="CY221" s="25" t="str">
        <f t="shared" si="251"/>
        <v/>
      </c>
      <c r="CZ221" s="25" t="str">
        <f t="shared" si="252"/>
        <v/>
      </c>
      <c r="DA221" s="25" t="str">
        <f t="shared" si="246"/>
        <v/>
      </c>
      <c r="DB221" s="25" t="str">
        <f t="shared" si="247"/>
        <v/>
      </c>
      <c r="DC221"/>
      <c r="DD221"/>
      <c r="DE221"/>
      <c r="DG221" s="26">
        <f t="shared" si="253"/>
        <v>0</v>
      </c>
      <c r="DH221" s="26">
        <f t="shared" si="254"/>
        <v>0</v>
      </c>
      <c r="DI221" s="26">
        <f t="shared" si="255"/>
        <v>0</v>
      </c>
      <c r="DJ221" s="26">
        <f t="shared" si="256"/>
        <v>0</v>
      </c>
      <c r="DK221" s="26">
        <f t="shared" si="257"/>
        <v>0</v>
      </c>
      <c r="DL221" s="26">
        <f t="shared" si="258"/>
        <v>0</v>
      </c>
      <c r="DM221"/>
    </row>
    <row r="222" spans="1:117" x14ac:dyDescent="0.25">
      <c r="A222" s="713"/>
      <c r="B222" s="755" t="s">
        <v>267</v>
      </c>
      <c r="C222" s="755"/>
      <c r="D222" s="225">
        <f t="shared" si="244"/>
        <v>0</v>
      </c>
      <c r="E222" s="399">
        <f t="shared" si="245"/>
        <v>0</v>
      </c>
      <c r="F222" s="400">
        <f t="shared" si="245"/>
        <v>0</v>
      </c>
      <c r="G222" s="21">
        <f>SUM(ENERO:DICIEMBRE!G222)</f>
        <v>0</v>
      </c>
      <c r="H222" s="21">
        <f>SUM(ENERO:DICIEMBRE!H222)</f>
        <v>0</v>
      </c>
      <c r="I222" s="21">
        <f>SUM(ENERO:DICIEMBRE!I222)</f>
        <v>0</v>
      </c>
      <c r="J222" s="21">
        <f>SUM(ENERO:DICIEMBRE!J222)</f>
        <v>0</v>
      </c>
      <c r="K222" s="21">
        <f>SUM(ENERO:DICIEMBRE!K222)</f>
        <v>0</v>
      </c>
      <c r="L222" s="21">
        <f>SUM(ENERO:DICIEMBRE!L222)</f>
        <v>0</v>
      </c>
      <c r="M222" s="21">
        <f>SUM(ENERO:DICIEMBRE!M222)</f>
        <v>0</v>
      </c>
      <c r="N222" s="21">
        <f>SUM(ENERO:DICIEMBRE!N222)</f>
        <v>0</v>
      </c>
      <c r="O222" s="21">
        <f>SUM(ENERO:DICIEMBRE!O222)</f>
        <v>0</v>
      </c>
      <c r="P222" s="21">
        <f>SUM(ENERO:DICIEMBRE!P222)</f>
        <v>0</v>
      </c>
      <c r="Q222" s="21">
        <f>SUM(ENERO:DICIEMBRE!Q222)</f>
        <v>0</v>
      </c>
      <c r="R222" s="21">
        <f>SUM(ENERO:DICIEMBRE!R222)</f>
        <v>0</v>
      </c>
      <c r="S222" s="21">
        <f>SUM(ENERO:DICIEMBRE!S222)</f>
        <v>0</v>
      </c>
      <c r="T222" s="21">
        <f>SUM(ENERO:DICIEMBRE!T222)</f>
        <v>0</v>
      </c>
      <c r="U222" s="21">
        <f>SUM(ENERO:DICIEMBRE!U222)</f>
        <v>0</v>
      </c>
      <c r="V222" s="21">
        <f>SUM(ENERO:DICIEMBRE!V222)</f>
        <v>0</v>
      </c>
      <c r="W222" s="21">
        <f>SUM(ENERO:DICIEMBRE!W222)</f>
        <v>0</v>
      </c>
      <c r="X222" s="21">
        <f>SUM(ENERO:DICIEMBRE!X222)</f>
        <v>0</v>
      </c>
      <c r="Y222" s="21">
        <f>SUM(ENERO:DICIEMBRE!Y222)</f>
        <v>0</v>
      </c>
      <c r="Z222" s="21">
        <f>SUM(ENERO:DICIEMBRE!Z222)</f>
        <v>0</v>
      </c>
      <c r="AA222" s="21">
        <f>SUM(ENERO:DICIEMBRE!AA222)</f>
        <v>0</v>
      </c>
      <c r="AB222" s="21">
        <f>SUM(ENERO:DICIEMBRE!AB222)</f>
        <v>0</v>
      </c>
      <c r="AC222" s="21">
        <f>SUM(ENERO:DICIEMBRE!AC222)</f>
        <v>0</v>
      </c>
      <c r="AD222" s="21">
        <f>SUM(ENERO:DICIEMBRE!AD222)</f>
        <v>0</v>
      </c>
      <c r="AE222" s="21">
        <f>SUM(ENERO:DICIEMBRE!AE222)</f>
        <v>0</v>
      </c>
      <c r="AF222" s="21">
        <f>SUM(ENERO:DICIEMBRE!AF222)</f>
        <v>0</v>
      </c>
      <c r="AG222" s="21">
        <f>SUM(ENERO:DICIEMBRE!AG222)</f>
        <v>0</v>
      </c>
      <c r="AH222" s="21">
        <f>SUM(ENERO:DICIEMBRE!AH222)</f>
        <v>0</v>
      </c>
      <c r="AI222" s="21">
        <f>SUM(ENERO:DICIEMBRE!AI222)</f>
        <v>0</v>
      </c>
      <c r="AJ222" s="21">
        <f>SUM(ENERO:DICIEMBRE!AJ222)</f>
        <v>0</v>
      </c>
      <c r="AK222" s="21">
        <f>SUM(ENERO:DICIEMBRE!AK222)</f>
        <v>0</v>
      </c>
      <c r="AL222" s="21">
        <f>SUM(ENERO:DICIEMBRE!AL222)</f>
        <v>0</v>
      </c>
      <c r="AM222" s="21">
        <f>SUM(ENERO:DICIEMBRE!AM222)</f>
        <v>0</v>
      </c>
      <c r="AN222" s="21">
        <f>SUM(ENERO:DICIEMBRE!AN222)</f>
        <v>0</v>
      </c>
      <c r="AO222" s="21">
        <f>SUM(ENERO:DICIEMBRE!AO222)</f>
        <v>0</v>
      </c>
      <c r="AP222" s="21">
        <f>SUM(ENERO:DICIEMBRE!AP222)</f>
        <v>0</v>
      </c>
      <c r="AQ222" s="21">
        <f>SUM(ENERO:DICIEMBRE!AQ222)</f>
        <v>0</v>
      </c>
      <c r="AR222" s="21">
        <f>SUM(ENERO:DICIEMBRE!AR222)</f>
        <v>0</v>
      </c>
      <c r="AS222" s="21">
        <f>SUM(ENERO:DICIEMBRE!AS222)</f>
        <v>0</v>
      </c>
      <c r="AT222" s="21">
        <f>SUM(ENERO:DICIEMBRE!AT222)</f>
        <v>0</v>
      </c>
      <c r="AU222" s="21">
        <f>SUM(ENERO:DICIEMBRE!AU222)</f>
        <v>0</v>
      </c>
      <c r="AV222" s="21">
        <f>SUM(ENERO:DICIEMBRE!AV222)</f>
        <v>0</v>
      </c>
      <c r="AW222" s="21">
        <f>SUM(ENERO:DICIEMBRE!AW222)</f>
        <v>0</v>
      </c>
      <c r="AX222" s="21">
        <f>SUM(ENERO:DICIEMBRE!AX222)</f>
        <v>0</v>
      </c>
      <c r="AY222" t="str">
        <f t="shared" si="248"/>
        <v/>
      </c>
      <c r="CW222" s="25" t="str">
        <f t="shared" si="249"/>
        <v/>
      </c>
      <c r="CX222" s="25" t="str">
        <f t="shared" si="250"/>
        <v/>
      </c>
      <c r="CY222" s="25" t="str">
        <f t="shared" si="251"/>
        <v/>
      </c>
      <c r="CZ222" s="25" t="str">
        <f t="shared" si="252"/>
        <v/>
      </c>
      <c r="DA222" s="25" t="str">
        <f t="shared" si="246"/>
        <v/>
      </c>
      <c r="DB222" s="25" t="str">
        <f t="shared" si="247"/>
        <v/>
      </c>
      <c r="DC222"/>
      <c r="DD222"/>
      <c r="DE222"/>
      <c r="DG222" s="26">
        <f t="shared" si="253"/>
        <v>0</v>
      </c>
      <c r="DH222" s="26">
        <f t="shared" si="254"/>
        <v>0</v>
      </c>
      <c r="DI222" s="26">
        <f t="shared" si="255"/>
        <v>0</v>
      </c>
      <c r="DJ222" s="26">
        <f t="shared" si="256"/>
        <v>0</v>
      </c>
      <c r="DK222" s="26">
        <f t="shared" si="257"/>
        <v>0</v>
      </c>
      <c r="DL222" s="26">
        <f t="shared" si="258"/>
        <v>0</v>
      </c>
      <c r="DM222"/>
    </row>
    <row r="223" spans="1:117" x14ac:dyDescent="0.25">
      <c r="A223" s="713"/>
      <c r="B223" s="755" t="s">
        <v>268</v>
      </c>
      <c r="C223" s="755"/>
      <c r="D223" s="225">
        <f t="shared" si="244"/>
        <v>0</v>
      </c>
      <c r="E223" s="399">
        <f t="shared" si="245"/>
        <v>0</v>
      </c>
      <c r="F223" s="400">
        <f t="shared" si="245"/>
        <v>0</v>
      </c>
      <c r="G223" s="21">
        <f>SUM(ENERO:DICIEMBRE!G223)</f>
        <v>0</v>
      </c>
      <c r="H223" s="21">
        <f>SUM(ENERO:DICIEMBRE!H223)</f>
        <v>0</v>
      </c>
      <c r="I223" s="21">
        <f>SUM(ENERO:DICIEMBRE!I223)</f>
        <v>0</v>
      </c>
      <c r="J223" s="21">
        <f>SUM(ENERO:DICIEMBRE!J223)</f>
        <v>0</v>
      </c>
      <c r="K223" s="21">
        <f>SUM(ENERO:DICIEMBRE!K223)</f>
        <v>0</v>
      </c>
      <c r="L223" s="21">
        <f>SUM(ENERO:DICIEMBRE!L223)</f>
        <v>0</v>
      </c>
      <c r="M223" s="21">
        <f>SUM(ENERO:DICIEMBRE!M223)</f>
        <v>0</v>
      </c>
      <c r="N223" s="21">
        <f>SUM(ENERO:DICIEMBRE!N223)</f>
        <v>0</v>
      </c>
      <c r="O223" s="21">
        <f>SUM(ENERO:DICIEMBRE!O223)</f>
        <v>0</v>
      </c>
      <c r="P223" s="21">
        <f>SUM(ENERO:DICIEMBRE!P223)</f>
        <v>0</v>
      </c>
      <c r="Q223" s="21">
        <f>SUM(ENERO:DICIEMBRE!Q223)</f>
        <v>0</v>
      </c>
      <c r="R223" s="21">
        <f>SUM(ENERO:DICIEMBRE!R223)</f>
        <v>0</v>
      </c>
      <c r="S223" s="21">
        <f>SUM(ENERO:DICIEMBRE!S223)</f>
        <v>0</v>
      </c>
      <c r="T223" s="21">
        <f>SUM(ENERO:DICIEMBRE!T223)</f>
        <v>0</v>
      </c>
      <c r="U223" s="21">
        <f>SUM(ENERO:DICIEMBRE!U223)</f>
        <v>0</v>
      </c>
      <c r="V223" s="21">
        <f>SUM(ENERO:DICIEMBRE!V223)</f>
        <v>0</v>
      </c>
      <c r="W223" s="21">
        <f>SUM(ENERO:DICIEMBRE!W223)</f>
        <v>0</v>
      </c>
      <c r="X223" s="21">
        <f>SUM(ENERO:DICIEMBRE!X223)</f>
        <v>0</v>
      </c>
      <c r="Y223" s="21">
        <f>SUM(ENERO:DICIEMBRE!Y223)</f>
        <v>0</v>
      </c>
      <c r="Z223" s="21">
        <f>SUM(ENERO:DICIEMBRE!Z223)</f>
        <v>0</v>
      </c>
      <c r="AA223" s="21">
        <f>SUM(ENERO:DICIEMBRE!AA223)</f>
        <v>0</v>
      </c>
      <c r="AB223" s="21">
        <f>SUM(ENERO:DICIEMBRE!AB223)</f>
        <v>0</v>
      </c>
      <c r="AC223" s="21">
        <f>SUM(ENERO:DICIEMBRE!AC223)</f>
        <v>0</v>
      </c>
      <c r="AD223" s="21">
        <f>SUM(ENERO:DICIEMBRE!AD223)</f>
        <v>0</v>
      </c>
      <c r="AE223" s="21">
        <f>SUM(ENERO:DICIEMBRE!AE223)</f>
        <v>0</v>
      </c>
      <c r="AF223" s="21">
        <f>SUM(ENERO:DICIEMBRE!AF223)</f>
        <v>0</v>
      </c>
      <c r="AG223" s="21">
        <f>SUM(ENERO:DICIEMBRE!AG223)</f>
        <v>0</v>
      </c>
      <c r="AH223" s="21">
        <f>SUM(ENERO:DICIEMBRE!AH223)</f>
        <v>0</v>
      </c>
      <c r="AI223" s="21">
        <f>SUM(ENERO:DICIEMBRE!AI223)</f>
        <v>0</v>
      </c>
      <c r="AJ223" s="21">
        <f>SUM(ENERO:DICIEMBRE!AJ223)</f>
        <v>0</v>
      </c>
      <c r="AK223" s="21">
        <f>SUM(ENERO:DICIEMBRE!AK223)</f>
        <v>0</v>
      </c>
      <c r="AL223" s="21">
        <f>SUM(ENERO:DICIEMBRE!AL223)</f>
        <v>0</v>
      </c>
      <c r="AM223" s="21">
        <f>SUM(ENERO:DICIEMBRE!AM223)</f>
        <v>0</v>
      </c>
      <c r="AN223" s="21">
        <f>SUM(ENERO:DICIEMBRE!AN223)</f>
        <v>0</v>
      </c>
      <c r="AO223" s="21">
        <f>SUM(ENERO:DICIEMBRE!AO223)</f>
        <v>0</v>
      </c>
      <c r="AP223" s="21">
        <f>SUM(ENERO:DICIEMBRE!AP223)</f>
        <v>0</v>
      </c>
      <c r="AQ223" s="21">
        <f>SUM(ENERO:DICIEMBRE!AQ223)</f>
        <v>0</v>
      </c>
      <c r="AR223" s="21">
        <f>SUM(ENERO:DICIEMBRE!AR223)</f>
        <v>0</v>
      </c>
      <c r="AS223" s="21">
        <f>SUM(ENERO:DICIEMBRE!AS223)</f>
        <v>0</v>
      </c>
      <c r="AT223" s="21">
        <f>SUM(ENERO:DICIEMBRE!AT223)</f>
        <v>0</v>
      </c>
      <c r="AU223" s="21">
        <f>SUM(ENERO:DICIEMBRE!AU223)</f>
        <v>0</v>
      </c>
      <c r="AV223" s="21">
        <f>SUM(ENERO:DICIEMBRE!AV223)</f>
        <v>0</v>
      </c>
      <c r="AW223" s="21">
        <f>SUM(ENERO:DICIEMBRE!AW223)</f>
        <v>0</v>
      </c>
      <c r="AX223" s="21">
        <f>SUM(ENERO:DICIEMBRE!AX223)</f>
        <v>0</v>
      </c>
      <c r="AY223" t="str">
        <f t="shared" si="248"/>
        <v/>
      </c>
      <c r="CW223" s="25" t="str">
        <f t="shared" si="249"/>
        <v/>
      </c>
      <c r="CX223" s="25" t="str">
        <f t="shared" si="250"/>
        <v/>
      </c>
      <c r="CY223" s="25" t="str">
        <f t="shared" si="251"/>
        <v/>
      </c>
      <c r="CZ223" s="25" t="str">
        <f t="shared" si="252"/>
        <v/>
      </c>
      <c r="DA223" s="25" t="str">
        <f t="shared" si="246"/>
        <v/>
      </c>
      <c r="DB223" s="25" t="str">
        <f t="shared" si="247"/>
        <v/>
      </c>
      <c r="DC223"/>
      <c r="DD223"/>
      <c r="DE223"/>
      <c r="DG223" s="26">
        <f t="shared" si="253"/>
        <v>0</v>
      </c>
      <c r="DH223" s="26">
        <f t="shared" si="254"/>
        <v>0</v>
      </c>
      <c r="DI223" s="26">
        <f t="shared" si="255"/>
        <v>0</v>
      </c>
      <c r="DJ223" s="26">
        <f t="shared" si="256"/>
        <v>0</v>
      </c>
      <c r="DK223" s="26">
        <f t="shared" si="257"/>
        <v>0</v>
      </c>
      <c r="DL223" s="26">
        <f t="shared" si="258"/>
        <v>0</v>
      </c>
      <c r="DM223"/>
    </row>
    <row r="224" spans="1:117" x14ac:dyDescent="0.25">
      <c r="A224" s="713"/>
      <c r="B224" s="768" t="s">
        <v>269</v>
      </c>
      <c r="C224" s="770"/>
      <c r="D224" s="225">
        <f t="shared" si="244"/>
        <v>0</v>
      </c>
      <c r="E224" s="399">
        <f t="shared" si="245"/>
        <v>0</v>
      </c>
      <c r="F224" s="400">
        <f t="shared" si="245"/>
        <v>0</v>
      </c>
      <c r="G224" s="21">
        <f>SUM(ENERO:DICIEMBRE!G224)</f>
        <v>0</v>
      </c>
      <c r="H224" s="21">
        <f>SUM(ENERO:DICIEMBRE!H224)</f>
        <v>0</v>
      </c>
      <c r="I224" s="21">
        <f>SUM(ENERO:DICIEMBRE!I224)</f>
        <v>0</v>
      </c>
      <c r="J224" s="21">
        <f>SUM(ENERO:DICIEMBRE!J224)</f>
        <v>0</v>
      </c>
      <c r="K224" s="21">
        <f>SUM(ENERO:DICIEMBRE!K224)</f>
        <v>0</v>
      </c>
      <c r="L224" s="21">
        <f>SUM(ENERO:DICIEMBRE!L224)</f>
        <v>0</v>
      </c>
      <c r="M224" s="21">
        <f>SUM(ENERO:DICIEMBRE!M224)</f>
        <v>0</v>
      </c>
      <c r="N224" s="21">
        <f>SUM(ENERO:DICIEMBRE!N224)</f>
        <v>0</v>
      </c>
      <c r="O224" s="21">
        <f>SUM(ENERO:DICIEMBRE!O224)</f>
        <v>0</v>
      </c>
      <c r="P224" s="21">
        <f>SUM(ENERO:DICIEMBRE!P224)</f>
        <v>0</v>
      </c>
      <c r="Q224" s="21">
        <f>SUM(ENERO:DICIEMBRE!Q224)</f>
        <v>0</v>
      </c>
      <c r="R224" s="21">
        <f>SUM(ENERO:DICIEMBRE!R224)</f>
        <v>0</v>
      </c>
      <c r="S224" s="21">
        <f>SUM(ENERO:DICIEMBRE!S224)</f>
        <v>0</v>
      </c>
      <c r="T224" s="21">
        <f>SUM(ENERO:DICIEMBRE!T224)</f>
        <v>0</v>
      </c>
      <c r="U224" s="21">
        <f>SUM(ENERO:DICIEMBRE!U224)</f>
        <v>0</v>
      </c>
      <c r="V224" s="21">
        <f>SUM(ENERO:DICIEMBRE!V224)</f>
        <v>0</v>
      </c>
      <c r="W224" s="21">
        <f>SUM(ENERO:DICIEMBRE!W224)</f>
        <v>0</v>
      </c>
      <c r="X224" s="21">
        <f>SUM(ENERO:DICIEMBRE!X224)</f>
        <v>0</v>
      </c>
      <c r="Y224" s="21">
        <f>SUM(ENERO:DICIEMBRE!Y224)</f>
        <v>0</v>
      </c>
      <c r="Z224" s="21">
        <f>SUM(ENERO:DICIEMBRE!Z224)</f>
        <v>0</v>
      </c>
      <c r="AA224" s="21">
        <f>SUM(ENERO:DICIEMBRE!AA224)</f>
        <v>0</v>
      </c>
      <c r="AB224" s="21">
        <f>SUM(ENERO:DICIEMBRE!AB224)</f>
        <v>0</v>
      </c>
      <c r="AC224" s="21">
        <f>SUM(ENERO:DICIEMBRE!AC224)</f>
        <v>0</v>
      </c>
      <c r="AD224" s="21">
        <f>SUM(ENERO:DICIEMBRE!AD224)</f>
        <v>0</v>
      </c>
      <c r="AE224" s="21">
        <f>SUM(ENERO:DICIEMBRE!AE224)</f>
        <v>0</v>
      </c>
      <c r="AF224" s="21">
        <f>SUM(ENERO:DICIEMBRE!AF224)</f>
        <v>0</v>
      </c>
      <c r="AG224" s="21">
        <f>SUM(ENERO:DICIEMBRE!AG224)</f>
        <v>0</v>
      </c>
      <c r="AH224" s="21">
        <f>SUM(ENERO:DICIEMBRE!AH224)</f>
        <v>0</v>
      </c>
      <c r="AI224" s="21">
        <f>SUM(ENERO:DICIEMBRE!AI224)</f>
        <v>0</v>
      </c>
      <c r="AJ224" s="21">
        <f>SUM(ENERO:DICIEMBRE!AJ224)</f>
        <v>0</v>
      </c>
      <c r="AK224" s="21">
        <f>SUM(ENERO:DICIEMBRE!AK224)</f>
        <v>0</v>
      </c>
      <c r="AL224" s="21">
        <f>SUM(ENERO:DICIEMBRE!AL224)</f>
        <v>0</v>
      </c>
      <c r="AM224" s="21">
        <f>SUM(ENERO:DICIEMBRE!AM224)</f>
        <v>0</v>
      </c>
      <c r="AN224" s="21">
        <f>SUM(ENERO:DICIEMBRE!AN224)</f>
        <v>0</v>
      </c>
      <c r="AO224" s="21">
        <f>SUM(ENERO:DICIEMBRE!AO224)</f>
        <v>0</v>
      </c>
      <c r="AP224" s="21">
        <f>SUM(ENERO:DICIEMBRE!AP224)</f>
        <v>0</v>
      </c>
      <c r="AQ224" s="21">
        <f>SUM(ENERO:DICIEMBRE!AQ224)</f>
        <v>0</v>
      </c>
      <c r="AR224" s="21">
        <f>SUM(ENERO:DICIEMBRE!AR224)</f>
        <v>0</v>
      </c>
      <c r="AS224" s="21">
        <f>SUM(ENERO:DICIEMBRE!AS224)</f>
        <v>0</v>
      </c>
      <c r="AT224" s="21">
        <f>SUM(ENERO:DICIEMBRE!AT224)</f>
        <v>0</v>
      </c>
      <c r="AU224" s="21">
        <f>SUM(ENERO:DICIEMBRE!AU224)</f>
        <v>0</v>
      </c>
      <c r="AV224" s="21">
        <f>SUM(ENERO:DICIEMBRE!AV224)</f>
        <v>0</v>
      </c>
      <c r="AW224" s="21">
        <f>SUM(ENERO:DICIEMBRE!AW224)</f>
        <v>0</v>
      </c>
      <c r="AX224" s="21">
        <f>SUM(ENERO:DICIEMBRE!AX224)</f>
        <v>0</v>
      </c>
      <c r="AY224" t="str">
        <f t="shared" si="248"/>
        <v/>
      </c>
      <c r="CW224" s="25" t="str">
        <f t="shared" si="249"/>
        <v/>
      </c>
      <c r="CX224" s="25" t="str">
        <f t="shared" si="250"/>
        <v/>
      </c>
      <c r="CY224" s="25" t="str">
        <f t="shared" si="251"/>
        <v/>
      </c>
      <c r="CZ224" s="25" t="str">
        <f t="shared" si="252"/>
        <v/>
      </c>
      <c r="DA224" s="25" t="str">
        <f t="shared" si="246"/>
        <v/>
      </c>
      <c r="DB224" s="25" t="str">
        <f t="shared" si="247"/>
        <v/>
      </c>
      <c r="DC224"/>
      <c r="DD224"/>
      <c r="DE224"/>
      <c r="DG224" s="26">
        <f t="shared" si="253"/>
        <v>0</v>
      </c>
      <c r="DH224" s="26">
        <f t="shared" si="254"/>
        <v>0</v>
      </c>
      <c r="DI224" s="26">
        <f t="shared" si="255"/>
        <v>0</v>
      </c>
      <c r="DJ224" s="26">
        <f t="shared" si="256"/>
        <v>0</v>
      </c>
      <c r="DK224" s="26">
        <f t="shared" si="257"/>
        <v>0</v>
      </c>
      <c r="DL224" s="26">
        <f t="shared" si="258"/>
        <v>0</v>
      </c>
      <c r="DM224"/>
    </row>
    <row r="225" spans="1:117" x14ac:dyDescent="0.25">
      <c r="A225" s="713"/>
      <c r="B225" s="768" t="s">
        <v>270</v>
      </c>
      <c r="C225" s="770"/>
      <c r="D225" s="225">
        <f t="shared" si="244"/>
        <v>0</v>
      </c>
      <c r="E225" s="399">
        <f t="shared" si="245"/>
        <v>0</v>
      </c>
      <c r="F225" s="400">
        <f t="shared" si="245"/>
        <v>0</v>
      </c>
      <c r="G225" s="21">
        <f>SUM(ENERO:DICIEMBRE!G225)</f>
        <v>0</v>
      </c>
      <c r="H225" s="21">
        <f>SUM(ENERO:DICIEMBRE!H225)</f>
        <v>0</v>
      </c>
      <c r="I225" s="21">
        <f>SUM(ENERO:DICIEMBRE!I225)</f>
        <v>0</v>
      </c>
      <c r="J225" s="21">
        <f>SUM(ENERO:DICIEMBRE!J225)</f>
        <v>0</v>
      </c>
      <c r="K225" s="21">
        <f>SUM(ENERO:DICIEMBRE!K225)</f>
        <v>0</v>
      </c>
      <c r="L225" s="21">
        <f>SUM(ENERO:DICIEMBRE!L225)</f>
        <v>0</v>
      </c>
      <c r="M225" s="21">
        <f>SUM(ENERO:DICIEMBRE!M225)</f>
        <v>0</v>
      </c>
      <c r="N225" s="21">
        <f>SUM(ENERO:DICIEMBRE!N225)</f>
        <v>0</v>
      </c>
      <c r="O225" s="21">
        <f>SUM(ENERO:DICIEMBRE!O225)</f>
        <v>0</v>
      </c>
      <c r="P225" s="21">
        <f>SUM(ENERO:DICIEMBRE!P225)</f>
        <v>0</v>
      </c>
      <c r="Q225" s="21">
        <f>SUM(ENERO:DICIEMBRE!Q225)</f>
        <v>0</v>
      </c>
      <c r="R225" s="21">
        <f>SUM(ENERO:DICIEMBRE!R225)</f>
        <v>0</v>
      </c>
      <c r="S225" s="21">
        <f>SUM(ENERO:DICIEMBRE!S225)</f>
        <v>0</v>
      </c>
      <c r="T225" s="21">
        <f>SUM(ENERO:DICIEMBRE!T225)</f>
        <v>0</v>
      </c>
      <c r="U225" s="21">
        <f>SUM(ENERO:DICIEMBRE!U225)</f>
        <v>0</v>
      </c>
      <c r="V225" s="21">
        <f>SUM(ENERO:DICIEMBRE!V225)</f>
        <v>0</v>
      </c>
      <c r="W225" s="21">
        <f>SUM(ENERO:DICIEMBRE!W225)</f>
        <v>0</v>
      </c>
      <c r="X225" s="21">
        <f>SUM(ENERO:DICIEMBRE!X225)</f>
        <v>0</v>
      </c>
      <c r="Y225" s="21">
        <f>SUM(ENERO:DICIEMBRE!Y225)</f>
        <v>0</v>
      </c>
      <c r="Z225" s="21">
        <f>SUM(ENERO:DICIEMBRE!Z225)</f>
        <v>0</v>
      </c>
      <c r="AA225" s="21">
        <f>SUM(ENERO:DICIEMBRE!AA225)</f>
        <v>0</v>
      </c>
      <c r="AB225" s="21">
        <f>SUM(ENERO:DICIEMBRE!AB225)</f>
        <v>0</v>
      </c>
      <c r="AC225" s="21">
        <f>SUM(ENERO:DICIEMBRE!AC225)</f>
        <v>0</v>
      </c>
      <c r="AD225" s="21">
        <f>SUM(ENERO:DICIEMBRE!AD225)</f>
        <v>0</v>
      </c>
      <c r="AE225" s="21">
        <f>SUM(ENERO:DICIEMBRE!AE225)</f>
        <v>0</v>
      </c>
      <c r="AF225" s="21">
        <f>SUM(ENERO:DICIEMBRE!AF225)</f>
        <v>0</v>
      </c>
      <c r="AG225" s="21">
        <f>SUM(ENERO:DICIEMBRE!AG225)</f>
        <v>0</v>
      </c>
      <c r="AH225" s="21">
        <f>SUM(ENERO:DICIEMBRE!AH225)</f>
        <v>0</v>
      </c>
      <c r="AI225" s="21">
        <f>SUM(ENERO:DICIEMBRE!AI225)</f>
        <v>0</v>
      </c>
      <c r="AJ225" s="21">
        <f>SUM(ENERO:DICIEMBRE!AJ225)</f>
        <v>0</v>
      </c>
      <c r="AK225" s="21">
        <f>SUM(ENERO:DICIEMBRE!AK225)</f>
        <v>0</v>
      </c>
      <c r="AL225" s="21">
        <f>SUM(ENERO:DICIEMBRE!AL225)</f>
        <v>0</v>
      </c>
      <c r="AM225" s="21">
        <f>SUM(ENERO:DICIEMBRE!AM225)</f>
        <v>0</v>
      </c>
      <c r="AN225" s="21">
        <f>SUM(ENERO:DICIEMBRE!AN225)</f>
        <v>0</v>
      </c>
      <c r="AO225" s="21">
        <f>SUM(ENERO:DICIEMBRE!AO225)</f>
        <v>0</v>
      </c>
      <c r="AP225" s="21">
        <f>SUM(ENERO:DICIEMBRE!AP225)</f>
        <v>0</v>
      </c>
      <c r="AQ225" s="21">
        <f>SUM(ENERO:DICIEMBRE!AQ225)</f>
        <v>0</v>
      </c>
      <c r="AR225" s="21">
        <f>SUM(ENERO:DICIEMBRE!AR225)</f>
        <v>0</v>
      </c>
      <c r="AS225" s="21">
        <f>SUM(ENERO:DICIEMBRE!AS225)</f>
        <v>0</v>
      </c>
      <c r="AT225" s="21">
        <f>SUM(ENERO:DICIEMBRE!AT225)</f>
        <v>0</v>
      </c>
      <c r="AU225" s="21">
        <f>SUM(ENERO:DICIEMBRE!AU225)</f>
        <v>0</v>
      </c>
      <c r="AV225" s="21">
        <f>SUM(ENERO:DICIEMBRE!AV225)</f>
        <v>0</v>
      </c>
      <c r="AW225" s="21">
        <f>SUM(ENERO:DICIEMBRE!AW225)</f>
        <v>0</v>
      </c>
      <c r="AX225" s="21">
        <f>SUM(ENERO:DICIEMBRE!AX225)</f>
        <v>0</v>
      </c>
      <c r="AY225" t="str">
        <f t="shared" si="248"/>
        <v/>
      </c>
      <c r="CW225" s="25" t="str">
        <f t="shared" si="249"/>
        <v/>
      </c>
      <c r="CX225" s="25" t="str">
        <f t="shared" si="250"/>
        <v/>
      </c>
      <c r="CY225" s="25" t="str">
        <f t="shared" si="251"/>
        <v/>
      </c>
      <c r="CZ225" s="25" t="str">
        <f t="shared" si="252"/>
        <v/>
      </c>
      <c r="DA225" s="25" t="str">
        <f t="shared" si="246"/>
        <v/>
      </c>
      <c r="DB225" s="25" t="str">
        <f t="shared" si="247"/>
        <v/>
      </c>
      <c r="DC225"/>
      <c r="DD225"/>
      <c r="DE225"/>
      <c r="DG225" s="26">
        <f t="shared" si="253"/>
        <v>0</v>
      </c>
      <c r="DH225" s="26">
        <f t="shared" si="254"/>
        <v>0</v>
      </c>
      <c r="DI225" s="26">
        <f t="shared" si="255"/>
        <v>0</v>
      </c>
      <c r="DJ225" s="26">
        <f t="shared" si="256"/>
        <v>0</v>
      </c>
      <c r="DK225" s="26">
        <f t="shared" si="257"/>
        <v>0</v>
      </c>
      <c r="DL225" s="26">
        <f t="shared" si="258"/>
        <v>0</v>
      </c>
      <c r="DM225"/>
    </row>
    <row r="226" spans="1:117" x14ac:dyDescent="0.25">
      <c r="A226" s="731"/>
      <c r="B226" s="831" t="s">
        <v>271</v>
      </c>
      <c r="C226" s="831"/>
      <c r="D226" s="236">
        <f t="shared" si="244"/>
        <v>0</v>
      </c>
      <c r="E226" s="411">
        <f>SUM(I226+K226+M226+O226+Q226+S226+U226+W226+Y226+AA226+AC226+AE226+AG226+AI226+AK226+AM226)</f>
        <v>0</v>
      </c>
      <c r="F226" s="412">
        <f>SUM(J226+L226+N226+P226+R226+T226+V226+X226+Z226+AB226+AD226+AF226+AH226+AJ226+AL226+AN226)</f>
        <v>0</v>
      </c>
      <c r="G226" s="21">
        <f>SUM(ENERO:DICIEMBRE!G226)</f>
        <v>0</v>
      </c>
      <c r="H226" s="21">
        <f>SUM(ENERO:DICIEMBRE!H226)</f>
        <v>0</v>
      </c>
      <c r="I226" s="21">
        <f>SUM(ENERO:DICIEMBRE!I226)</f>
        <v>0</v>
      </c>
      <c r="J226" s="21">
        <f>SUM(ENERO:DICIEMBRE!J226)</f>
        <v>0</v>
      </c>
      <c r="K226" s="21">
        <f>SUM(ENERO:DICIEMBRE!K226)</f>
        <v>0</v>
      </c>
      <c r="L226" s="21">
        <f>SUM(ENERO:DICIEMBRE!L226)</f>
        <v>0</v>
      </c>
      <c r="M226" s="21">
        <f>SUM(ENERO:DICIEMBRE!M226)</f>
        <v>0</v>
      </c>
      <c r="N226" s="21">
        <f>SUM(ENERO:DICIEMBRE!N226)</f>
        <v>0</v>
      </c>
      <c r="O226" s="21">
        <f>SUM(ENERO:DICIEMBRE!O226)</f>
        <v>0</v>
      </c>
      <c r="P226" s="21">
        <f>SUM(ENERO:DICIEMBRE!P226)</f>
        <v>0</v>
      </c>
      <c r="Q226" s="21">
        <f>SUM(ENERO:DICIEMBRE!Q226)</f>
        <v>0</v>
      </c>
      <c r="R226" s="21">
        <f>SUM(ENERO:DICIEMBRE!R226)</f>
        <v>0</v>
      </c>
      <c r="S226" s="21">
        <f>SUM(ENERO:DICIEMBRE!S226)</f>
        <v>0</v>
      </c>
      <c r="T226" s="21">
        <f>SUM(ENERO:DICIEMBRE!T226)</f>
        <v>0</v>
      </c>
      <c r="U226" s="21">
        <f>SUM(ENERO:DICIEMBRE!U226)</f>
        <v>0</v>
      </c>
      <c r="V226" s="21">
        <f>SUM(ENERO:DICIEMBRE!V226)</f>
        <v>0</v>
      </c>
      <c r="W226" s="21">
        <f>SUM(ENERO:DICIEMBRE!W226)</f>
        <v>0</v>
      </c>
      <c r="X226" s="21">
        <f>SUM(ENERO:DICIEMBRE!X226)</f>
        <v>0</v>
      </c>
      <c r="Y226" s="21">
        <f>SUM(ENERO:DICIEMBRE!Y226)</f>
        <v>0</v>
      </c>
      <c r="Z226" s="21">
        <f>SUM(ENERO:DICIEMBRE!Z226)</f>
        <v>0</v>
      </c>
      <c r="AA226" s="21">
        <f>SUM(ENERO:DICIEMBRE!AA226)</f>
        <v>0</v>
      </c>
      <c r="AB226" s="21">
        <f>SUM(ENERO:DICIEMBRE!AB226)</f>
        <v>0</v>
      </c>
      <c r="AC226" s="21">
        <f>SUM(ENERO:DICIEMBRE!AC226)</f>
        <v>0</v>
      </c>
      <c r="AD226" s="21">
        <f>SUM(ENERO:DICIEMBRE!AD226)</f>
        <v>0</v>
      </c>
      <c r="AE226" s="21">
        <f>SUM(ENERO:DICIEMBRE!AE226)</f>
        <v>0</v>
      </c>
      <c r="AF226" s="21">
        <f>SUM(ENERO:DICIEMBRE!AF226)</f>
        <v>0</v>
      </c>
      <c r="AG226" s="21">
        <f>SUM(ENERO:DICIEMBRE!AG226)</f>
        <v>0</v>
      </c>
      <c r="AH226" s="21">
        <f>SUM(ENERO:DICIEMBRE!AH226)</f>
        <v>0</v>
      </c>
      <c r="AI226" s="21">
        <f>SUM(ENERO:DICIEMBRE!AI226)</f>
        <v>0</v>
      </c>
      <c r="AJ226" s="21">
        <f>SUM(ENERO:DICIEMBRE!AJ226)</f>
        <v>0</v>
      </c>
      <c r="AK226" s="21">
        <f>SUM(ENERO:DICIEMBRE!AK226)</f>
        <v>0</v>
      </c>
      <c r="AL226" s="21">
        <f>SUM(ENERO:DICIEMBRE!AL226)</f>
        <v>0</v>
      </c>
      <c r="AM226" s="21">
        <f>SUM(ENERO:DICIEMBRE!AM226)</f>
        <v>0</v>
      </c>
      <c r="AN226" s="21">
        <f>SUM(ENERO:DICIEMBRE!AN226)</f>
        <v>0</v>
      </c>
      <c r="AO226" s="21">
        <f>SUM(ENERO:DICIEMBRE!AO226)</f>
        <v>0</v>
      </c>
      <c r="AP226" s="21">
        <f>SUM(ENERO:DICIEMBRE!AP226)</f>
        <v>0</v>
      </c>
      <c r="AQ226" s="21">
        <f>SUM(ENERO:DICIEMBRE!AQ226)</f>
        <v>0</v>
      </c>
      <c r="AR226" s="21">
        <f>SUM(ENERO:DICIEMBRE!AR226)</f>
        <v>0</v>
      </c>
      <c r="AS226" s="21">
        <f>SUM(ENERO:DICIEMBRE!AS226)</f>
        <v>0</v>
      </c>
      <c r="AT226" s="21">
        <f>SUM(ENERO:DICIEMBRE!AT226)</f>
        <v>0</v>
      </c>
      <c r="AU226" s="21">
        <f>SUM(ENERO:DICIEMBRE!AU226)</f>
        <v>0</v>
      </c>
      <c r="AV226" s="21">
        <f>SUM(ENERO:DICIEMBRE!AV226)</f>
        <v>0</v>
      </c>
      <c r="AW226" s="21">
        <f>SUM(ENERO:DICIEMBRE!AW226)</f>
        <v>0</v>
      </c>
      <c r="AX226" s="21">
        <f>SUM(ENERO:DICIEMBRE!AX226)</f>
        <v>0</v>
      </c>
      <c r="AY226" t="str">
        <f t="shared" si="248"/>
        <v/>
      </c>
      <c r="CW226" s="25" t="str">
        <f t="shared" si="249"/>
        <v/>
      </c>
      <c r="CX226" s="25" t="str">
        <f t="shared" si="250"/>
        <v/>
      </c>
      <c r="CY226" s="25" t="str">
        <f t="shared" si="251"/>
        <v/>
      </c>
      <c r="CZ226" s="25" t="str">
        <f t="shared" si="252"/>
        <v/>
      </c>
      <c r="DA226" s="25" t="str">
        <f t="shared" si="246"/>
        <v/>
      </c>
      <c r="DB226" s="25" t="str">
        <f t="shared" si="247"/>
        <v/>
      </c>
      <c r="DC226"/>
      <c r="DD226"/>
      <c r="DE226"/>
      <c r="DG226" s="26">
        <f t="shared" si="253"/>
        <v>0</v>
      </c>
      <c r="DH226" s="26">
        <f t="shared" si="254"/>
        <v>0</v>
      </c>
      <c r="DI226" s="26">
        <f t="shared" si="255"/>
        <v>0</v>
      </c>
      <c r="DJ226" s="26">
        <f t="shared" si="256"/>
        <v>0</v>
      </c>
      <c r="DK226" s="26">
        <f t="shared" si="257"/>
        <v>0</v>
      </c>
      <c r="DL226" s="26">
        <f t="shared" si="258"/>
        <v>0</v>
      </c>
      <c r="DM226"/>
    </row>
    <row r="227" spans="1:117" x14ac:dyDescent="0.25">
      <c r="A227" s="730" t="s">
        <v>272</v>
      </c>
      <c r="B227" s="830" t="s">
        <v>266</v>
      </c>
      <c r="C227" s="830"/>
      <c r="D227" s="215">
        <f t="shared" si="244"/>
        <v>1046</v>
      </c>
      <c r="E227" s="414">
        <f t="shared" si="245"/>
        <v>439</v>
      </c>
      <c r="F227" s="415">
        <f t="shared" si="245"/>
        <v>607</v>
      </c>
      <c r="G227" s="21">
        <f>SUM(ENERO:DICIEMBRE!G227)</f>
        <v>38</v>
      </c>
      <c r="H227" s="21">
        <f>SUM(ENERO:DICIEMBRE!H227)</f>
        <v>30</v>
      </c>
      <c r="I227" s="21">
        <f>SUM(ENERO:DICIEMBRE!I227)</f>
        <v>3</v>
      </c>
      <c r="J227" s="21">
        <f>SUM(ENERO:DICIEMBRE!J227)</f>
        <v>0</v>
      </c>
      <c r="K227" s="21">
        <f>SUM(ENERO:DICIEMBRE!K227)</f>
        <v>2</v>
      </c>
      <c r="L227" s="21">
        <f>SUM(ENERO:DICIEMBRE!L227)</f>
        <v>0</v>
      </c>
      <c r="M227" s="21">
        <f>SUM(ENERO:DICIEMBRE!M227)</f>
        <v>4</v>
      </c>
      <c r="N227" s="21">
        <f>SUM(ENERO:DICIEMBRE!N227)</f>
        <v>3</v>
      </c>
      <c r="O227" s="21">
        <f>SUM(ENERO:DICIEMBRE!O227)</f>
        <v>5</v>
      </c>
      <c r="P227" s="21">
        <f>SUM(ENERO:DICIEMBRE!P227)</f>
        <v>4</v>
      </c>
      <c r="Q227" s="21">
        <f>SUM(ENERO:DICIEMBRE!Q227)</f>
        <v>6</v>
      </c>
      <c r="R227" s="21">
        <f>SUM(ENERO:DICIEMBRE!R227)</f>
        <v>4</v>
      </c>
      <c r="S227" s="21">
        <f>SUM(ENERO:DICIEMBRE!S227)</f>
        <v>3</v>
      </c>
      <c r="T227" s="21">
        <f>SUM(ENERO:DICIEMBRE!T227)</f>
        <v>3</v>
      </c>
      <c r="U227" s="21">
        <f>SUM(ENERO:DICIEMBRE!U227)</f>
        <v>16</v>
      </c>
      <c r="V227" s="21">
        <f>SUM(ENERO:DICIEMBRE!V227)</f>
        <v>11</v>
      </c>
      <c r="W227" s="21">
        <f>SUM(ENERO:DICIEMBRE!W227)</f>
        <v>36</v>
      </c>
      <c r="X227" s="21">
        <f>SUM(ENERO:DICIEMBRE!X227)</f>
        <v>27</v>
      </c>
      <c r="Y227" s="21">
        <f>SUM(ENERO:DICIEMBRE!Y227)</f>
        <v>93</v>
      </c>
      <c r="Z227" s="21">
        <f>SUM(ENERO:DICIEMBRE!Z227)</f>
        <v>125</v>
      </c>
      <c r="AA227" s="21">
        <f>SUM(ENERO:DICIEMBRE!AA227)</f>
        <v>49</v>
      </c>
      <c r="AB227" s="21">
        <f>SUM(ENERO:DICIEMBRE!AB227)</f>
        <v>88</v>
      </c>
      <c r="AC227" s="21">
        <f>SUM(ENERO:DICIEMBRE!AC227)</f>
        <v>57</v>
      </c>
      <c r="AD227" s="21">
        <f>SUM(ENERO:DICIEMBRE!AD227)</f>
        <v>123</v>
      </c>
      <c r="AE227" s="21">
        <f>SUM(ENERO:DICIEMBRE!AE227)</f>
        <v>34</v>
      </c>
      <c r="AF227" s="21">
        <f>SUM(ENERO:DICIEMBRE!AF227)</f>
        <v>74</v>
      </c>
      <c r="AG227" s="21">
        <f>SUM(ENERO:DICIEMBRE!AG227)</f>
        <v>43</v>
      </c>
      <c r="AH227" s="21">
        <f>SUM(ENERO:DICIEMBRE!AH227)</f>
        <v>54</v>
      </c>
      <c r="AI227" s="21">
        <f>SUM(ENERO:DICIEMBRE!AI227)</f>
        <v>17</v>
      </c>
      <c r="AJ227" s="21">
        <f>SUM(ENERO:DICIEMBRE!AJ227)</f>
        <v>18</v>
      </c>
      <c r="AK227" s="21">
        <f>SUM(ENERO:DICIEMBRE!AK227)</f>
        <v>19</v>
      </c>
      <c r="AL227" s="21">
        <f>SUM(ENERO:DICIEMBRE!AL227)</f>
        <v>26</v>
      </c>
      <c r="AM227" s="21">
        <f>SUM(ENERO:DICIEMBRE!AM227)</f>
        <v>14</v>
      </c>
      <c r="AN227" s="21">
        <f>SUM(ENERO:DICIEMBRE!AN227)</f>
        <v>17</v>
      </c>
      <c r="AO227" s="21">
        <f>SUM(ENERO:DICIEMBRE!AO227)</f>
        <v>9</v>
      </c>
      <c r="AP227" s="21">
        <f>SUM(ENERO:DICIEMBRE!AP227)</f>
        <v>0</v>
      </c>
      <c r="AQ227" s="21">
        <f>SUM(ENERO:DICIEMBRE!AQ227)</f>
        <v>441</v>
      </c>
      <c r="AR227" s="21">
        <f>SUM(ENERO:DICIEMBRE!AR227)</f>
        <v>327</v>
      </c>
      <c r="AS227" s="21">
        <f>SUM(ENERO:DICIEMBRE!AS227)</f>
        <v>332</v>
      </c>
      <c r="AT227" s="21">
        <f>SUM(ENERO:DICIEMBRE!AT227)</f>
        <v>39</v>
      </c>
      <c r="AU227" s="21">
        <f>SUM(ENERO:DICIEMBRE!AU227)</f>
        <v>0</v>
      </c>
      <c r="AV227" s="21">
        <f>SUM(ENERO:DICIEMBRE!AV227)</f>
        <v>9</v>
      </c>
      <c r="AW227" s="21">
        <f>SUM(ENERO:DICIEMBRE!AW227)</f>
        <v>0</v>
      </c>
      <c r="AX227" s="21">
        <f>SUM(ENERO:DICIEMBRE!AX227)</f>
        <v>3</v>
      </c>
      <c r="AY227" t="str">
        <f t="shared" si="248"/>
        <v/>
      </c>
      <c r="CW227" s="25" t="str">
        <f t="shared" si="249"/>
        <v/>
      </c>
      <c r="CX227" s="25" t="str">
        <f t="shared" si="250"/>
        <v/>
      </c>
      <c r="CY227" s="25" t="str">
        <f t="shared" si="251"/>
        <v/>
      </c>
      <c r="CZ227" s="25" t="str">
        <f t="shared" si="252"/>
        <v/>
      </c>
      <c r="DA227" s="25" t="str">
        <f t="shared" si="246"/>
        <v/>
      </c>
      <c r="DB227" s="25" t="str">
        <f t="shared" si="247"/>
        <v/>
      </c>
      <c r="DC227"/>
      <c r="DD227"/>
      <c r="DE227"/>
      <c r="DG227" s="26">
        <f t="shared" si="253"/>
        <v>0</v>
      </c>
      <c r="DH227" s="26">
        <f t="shared" si="254"/>
        <v>0</v>
      </c>
      <c r="DI227" s="26">
        <f t="shared" si="255"/>
        <v>0</v>
      </c>
      <c r="DJ227" s="26">
        <f t="shared" si="256"/>
        <v>0</v>
      </c>
      <c r="DK227" s="26">
        <f t="shared" si="257"/>
        <v>0</v>
      </c>
      <c r="DL227" s="26">
        <f t="shared" si="258"/>
        <v>0</v>
      </c>
      <c r="DM227"/>
    </row>
    <row r="228" spans="1:117" x14ac:dyDescent="0.25">
      <c r="A228" s="713"/>
      <c r="B228" s="755" t="s">
        <v>267</v>
      </c>
      <c r="C228" s="755"/>
      <c r="D228" s="225">
        <f t="shared" si="244"/>
        <v>1394</v>
      </c>
      <c r="E228" s="399">
        <f t="shared" si="245"/>
        <v>623</v>
      </c>
      <c r="F228" s="400">
        <f t="shared" si="245"/>
        <v>771</v>
      </c>
      <c r="G228" s="21">
        <f>SUM(ENERO:DICIEMBRE!G228)</f>
        <v>27</v>
      </c>
      <c r="H228" s="21">
        <f>SUM(ENERO:DICIEMBRE!H228)</f>
        <v>24</v>
      </c>
      <c r="I228" s="21">
        <f>SUM(ENERO:DICIEMBRE!I228)</f>
        <v>1</v>
      </c>
      <c r="J228" s="21">
        <f>SUM(ENERO:DICIEMBRE!J228)</f>
        <v>0</v>
      </c>
      <c r="K228" s="21">
        <f>SUM(ENERO:DICIEMBRE!K228)</f>
        <v>6</v>
      </c>
      <c r="L228" s="21">
        <f>SUM(ENERO:DICIEMBRE!L228)</f>
        <v>0</v>
      </c>
      <c r="M228" s="21">
        <f>SUM(ENERO:DICIEMBRE!M228)</f>
        <v>6</v>
      </c>
      <c r="N228" s="21">
        <f>SUM(ENERO:DICIEMBRE!N228)</f>
        <v>2</v>
      </c>
      <c r="O228" s="21">
        <f>SUM(ENERO:DICIEMBRE!O228)</f>
        <v>3</v>
      </c>
      <c r="P228" s="21">
        <f>SUM(ENERO:DICIEMBRE!P228)</f>
        <v>3</v>
      </c>
      <c r="Q228" s="21">
        <f>SUM(ENERO:DICIEMBRE!Q228)</f>
        <v>5</v>
      </c>
      <c r="R228" s="21">
        <f>SUM(ENERO:DICIEMBRE!R228)</f>
        <v>5</v>
      </c>
      <c r="S228" s="21">
        <f>SUM(ENERO:DICIEMBRE!S228)</f>
        <v>6</v>
      </c>
      <c r="T228" s="21">
        <f>SUM(ENERO:DICIEMBRE!T228)</f>
        <v>3</v>
      </c>
      <c r="U228" s="21">
        <f>SUM(ENERO:DICIEMBRE!U228)</f>
        <v>22</v>
      </c>
      <c r="V228" s="21">
        <f>SUM(ENERO:DICIEMBRE!V228)</f>
        <v>13</v>
      </c>
      <c r="W228" s="21">
        <f>SUM(ENERO:DICIEMBRE!W228)</f>
        <v>41</v>
      </c>
      <c r="X228" s="21">
        <f>SUM(ENERO:DICIEMBRE!X228)</f>
        <v>40</v>
      </c>
      <c r="Y228" s="21">
        <f>SUM(ENERO:DICIEMBRE!Y228)</f>
        <v>123</v>
      </c>
      <c r="Z228" s="21">
        <f>SUM(ENERO:DICIEMBRE!Z228)</f>
        <v>136</v>
      </c>
      <c r="AA228" s="21">
        <f>SUM(ENERO:DICIEMBRE!AA228)</f>
        <v>74</v>
      </c>
      <c r="AB228" s="21">
        <f>SUM(ENERO:DICIEMBRE!AB228)</f>
        <v>123</v>
      </c>
      <c r="AC228" s="21">
        <f>SUM(ENERO:DICIEMBRE!AC228)</f>
        <v>67</v>
      </c>
      <c r="AD228" s="21">
        <f>SUM(ENERO:DICIEMBRE!AD228)</f>
        <v>139</v>
      </c>
      <c r="AE228" s="21">
        <f>SUM(ENERO:DICIEMBRE!AE228)</f>
        <v>69</v>
      </c>
      <c r="AF228" s="21">
        <f>SUM(ENERO:DICIEMBRE!AF228)</f>
        <v>85</v>
      </c>
      <c r="AG228" s="21">
        <f>SUM(ENERO:DICIEMBRE!AG228)</f>
        <v>61</v>
      </c>
      <c r="AH228" s="21">
        <f>SUM(ENERO:DICIEMBRE!AH228)</f>
        <v>79</v>
      </c>
      <c r="AI228" s="21">
        <f>SUM(ENERO:DICIEMBRE!AI228)</f>
        <v>53</v>
      </c>
      <c r="AJ228" s="21">
        <f>SUM(ENERO:DICIEMBRE!AJ228)</f>
        <v>27</v>
      </c>
      <c r="AK228" s="21">
        <f>SUM(ENERO:DICIEMBRE!AK228)</f>
        <v>33</v>
      </c>
      <c r="AL228" s="21">
        <f>SUM(ENERO:DICIEMBRE!AL228)</f>
        <v>69</v>
      </c>
      <c r="AM228" s="21">
        <f>SUM(ENERO:DICIEMBRE!AM228)</f>
        <v>26</v>
      </c>
      <c r="AN228" s="21">
        <f>SUM(ENERO:DICIEMBRE!AN228)</f>
        <v>23</v>
      </c>
      <c r="AO228" s="21">
        <f>SUM(ENERO:DICIEMBRE!AO228)</f>
        <v>4</v>
      </c>
      <c r="AP228" s="21">
        <f>SUM(ENERO:DICIEMBRE!AP228)</f>
        <v>0</v>
      </c>
      <c r="AQ228" s="21">
        <f>SUM(ENERO:DICIEMBRE!AQ228)</f>
        <v>0</v>
      </c>
      <c r="AR228" s="21">
        <f>SUM(ENERO:DICIEMBRE!AR228)</f>
        <v>0</v>
      </c>
      <c r="AS228" s="21">
        <f>SUM(ENERO:DICIEMBRE!AS228)</f>
        <v>178</v>
      </c>
      <c r="AT228" s="21">
        <f>SUM(ENERO:DICIEMBRE!AT228)</f>
        <v>0</v>
      </c>
      <c r="AU228" s="21">
        <f>SUM(ENERO:DICIEMBRE!AU228)</f>
        <v>0</v>
      </c>
      <c r="AV228" s="21">
        <f>SUM(ENERO:DICIEMBRE!AV228)</f>
        <v>10</v>
      </c>
      <c r="AW228" s="21">
        <f>SUM(ENERO:DICIEMBRE!AW228)</f>
        <v>0</v>
      </c>
      <c r="AX228" s="21">
        <f>SUM(ENERO:DICIEMBRE!AX228)</f>
        <v>2</v>
      </c>
      <c r="AY228" t="str">
        <f t="shared" si="248"/>
        <v/>
      </c>
      <c r="CW228" s="25" t="str">
        <f t="shared" si="249"/>
        <v/>
      </c>
      <c r="CX228" s="25" t="str">
        <f t="shared" si="250"/>
        <v/>
      </c>
      <c r="CY228" s="25" t="str">
        <f t="shared" si="251"/>
        <v/>
      </c>
      <c r="CZ228" s="25" t="str">
        <f t="shared" si="252"/>
        <v/>
      </c>
      <c r="DA228" s="25" t="str">
        <f t="shared" si="246"/>
        <v/>
      </c>
      <c r="DB228" s="25" t="str">
        <f t="shared" si="247"/>
        <v/>
      </c>
      <c r="DC228"/>
      <c r="DD228"/>
      <c r="DE228"/>
      <c r="DG228" s="26">
        <f t="shared" si="253"/>
        <v>0</v>
      </c>
      <c r="DH228" s="26">
        <f t="shared" si="254"/>
        <v>0</v>
      </c>
      <c r="DI228" s="26">
        <f t="shared" si="255"/>
        <v>0</v>
      </c>
      <c r="DJ228" s="26">
        <f t="shared" si="256"/>
        <v>0</v>
      </c>
      <c r="DK228" s="26">
        <f t="shared" si="257"/>
        <v>0</v>
      </c>
      <c r="DL228" s="26">
        <f t="shared" si="258"/>
        <v>0</v>
      </c>
      <c r="DM228"/>
    </row>
    <row r="229" spans="1:117" x14ac:dyDescent="0.25">
      <c r="A229" s="713"/>
      <c r="B229" s="755" t="s">
        <v>268</v>
      </c>
      <c r="C229" s="755"/>
      <c r="D229" s="225">
        <f t="shared" si="244"/>
        <v>860</v>
      </c>
      <c r="E229" s="399">
        <f t="shared" si="245"/>
        <v>360</v>
      </c>
      <c r="F229" s="400">
        <f t="shared" si="245"/>
        <v>500</v>
      </c>
      <c r="G229" s="21">
        <f>SUM(ENERO:DICIEMBRE!G229)</f>
        <v>31</v>
      </c>
      <c r="H229" s="21">
        <f>SUM(ENERO:DICIEMBRE!H229)</f>
        <v>27</v>
      </c>
      <c r="I229" s="21">
        <f>SUM(ENERO:DICIEMBRE!I229)</f>
        <v>2</v>
      </c>
      <c r="J229" s="21">
        <f>SUM(ENERO:DICIEMBRE!J229)</f>
        <v>0</v>
      </c>
      <c r="K229" s="21">
        <f>SUM(ENERO:DICIEMBRE!K229)</f>
        <v>0</v>
      </c>
      <c r="L229" s="21">
        <f>SUM(ENERO:DICIEMBRE!L229)</f>
        <v>0</v>
      </c>
      <c r="M229" s="21">
        <f>SUM(ENERO:DICIEMBRE!M229)</f>
        <v>3</v>
      </c>
      <c r="N229" s="21">
        <f>SUM(ENERO:DICIEMBRE!N229)</f>
        <v>2</v>
      </c>
      <c r="O229" s="21">
        <f>SUM(ENERO:DICIEMBRE!O229)</f>
        <v>3</v>
      </c>
      <c r="P229" s="21">
        <f>SUM(ENERO:DICIEMBRE!P229)</f>
        <v>3</v>
      </c>
      <c r="Q229" s="21">
        <f>SUM(ENERO:DICIEMBRE!Q229)</f>
        <v>4</v>
      </c>
      <c r="R229" s="21">
        <f>SUM(ENERO:DICIEMBRE!R229)</f>
        <v>2</v>
      </c>
      <c r="S229" s="21">
        <f>SUM(ENERO:DICIEMBRE!S229)</f>
        <v>3</v>
      </c>
      <c r="T229" s="21">
        <f>SUM(ENERO:DICIEMBRE!T229)</f>
        <v>1</v>
      </c>
      <c r="U229" s="21">
        <f>SUM(ENERO:DICIEMBRE!U229)</f>
        <v>14</v>
      </c>
      <c r="V229" s="21">
        <f>SUM(ENERO:DICIEMBRE!V229)</f>
        <v>7</v>
      </c>
      <c r="W229" s="21">
        <f>SUM(ENERO:DICIEMBRE!W229)</f>
        <v>28</v>
      </c>
      <c r="X229" s="21">
        <f>SUM(ENERO:DICIEMBRE!X229)</f>
        <v>24</v>
      </c>
      <c r="Y229" s="21">
        <f>SUM(ENERO:DICIEMBRE!Y229)</f>
        <v>71</v>
      </c>
      <c r="Z229" s="21">
        <f>SUM(ENERO:DICIEMBRE!Z229)</f>
        <v>99</v>
      </c>
      <c r="AA229" s="21">
        <f>SUM(ENERO:DICIEMBRE!AA229)</f>
        <v>41</v>
      </c>
      <c r="AB229" s="21">
        <f>SUM(ENERO:DICIEMBRE!AB229)</f>
        <v>73</v>
      </c>
      <c r="AC229" s="21">
        <f>SUM(ENERO:DICIEMBRE!AC229)</f>
        <v>52</v>
      </c>
      <c r="AD229" s="21">
        <f>SUM(ENERO:DICIEMBRE!AD229)</f>
        <v>103</v>
      </c>
      <c r="AE229" s="21">
        <f>SUM(ENERO:DICIEMBRE!AE229)</f>
        <v>34</v>
      </c>
      <c r="AF229" s="21">
        <f>SUM(ENERO:DICIEMBRE!AF229)</f>
        <v>66</v>
      </c>
      <c r="AG229" s="21">
        <f>SUM(ENERO:DICIEMBRE!AG229)</f>
        <v>34</v>
      </c>
      <c r="AH229" s="21">
        <f>SUM(ENERO:DICIEMBRE!AH229)</f>
        <v>48</v>
      </c>
      <c r="AI229" s="21">
        <f>SUM(ENERO:DICIEMBRE!AI229)</f>
        <v>13</v>
      </c>
      <c r="AJ229" s="21">
        <f>SUM(ENERO:DICIEMBRE!AJ229)</f>
        <v>13</v>
      </c>
      <c r="AK229" s="21">
        <f>SUM(ENERO:DICIEMBRE!AK229)</f>
        <v>14</v>
      </c>
      <c r="AL229" s="21">
        <f>SUM(ENERO:DICIEMBRE!AL229)</f>
        <v>20</v>
      </c>
      <c r="AM229" s="21">
        <f>SUM(ENERO:DICIEMBRE!AM229)</f>
        <v>13</v>
      </c>
      <c r="AN229" s="21">
        <f>SUM(ENERO:DICIEMBRE!AN229)</f>
        <v>12</v>
      </c>
      <c r="AO229" s="21">
        <f>SUM(ENERO:DICIEMBRE!AO229)</f>
        <v>9</v>
      </c>
      <c r="AP229" s="21">
        <f>SUM(ENERO:DICIEMBRE!AP229)</f>
        <v>0</v>
      </c>
      <c r="AQ229" s="21">
        <f>SUM(ENERO:DICIEMBRE!AQ229)</f>
        <v>0</v>
      </c>
      <c r="AR229" s="21">
        <f>SUM(ENERO:DICIEMBRE!AR229)</f>
        <v>0</v>
      </c>
      <c r="AS229" s="21">
        <f>SUM(ENERO:DICIEMBRE!AS229)</f>
        <v>0</v>
      </c>
      <c r="AT229" s="21">
        <f>SUM(ENERO:DICIEMBRE!AT229)</f>
        <v>0</v>
      </c>
      <c r="AU229" s="21">
        <f>SUM(ENERO:DICIEMBRE!AU229)</f>
        <v>0</v>
      </c>
      <c r="AV229" s="21">
        <f>SUM(ENERO:DICIEMBRE!AV229)</f>
        <v>6</v>
      </c>
      <c r="AW229" s="21">
        <f>SUM(ENERO:DICIEMBRE!AW229)</f>
        <v>0</v>
      </c>
      <c r="AX229" s="21">
        <f>SUM(ENERO:DICIEMBRE!AX229)</f>
        <v>2</v>
      </c>
      <c r="AY229" t="str">
        <f t="shared" si="248"/>
        <v/>
      </c>
      <c r="CW229" s="25" t="str">
        <f t="shared" si="249"/>
        <v/>
      </c>
      <c r="CX229" s="25" t="str">
        <f t="shared" si="250"/>
        <v/>
      </c>
      <c r="CY229" s="25" t="str">
        <f t="shared" si="251"/>
        <v/>
      </c>
      <c r="CZ229" s="25" t="str">
        <f t="shared" si="252"/>
        <v/>
      </c>
      <c r="DA229" s="25" t="str">
        <f t="shared" si="246"/>
        <v/>
      </c>
      <c r="DB229" s="25" t="str">
        <f t="shared" si="247"/>
        <v/>
      </c>
      <c r="DC229"/>
      <c r="DD229"/>
      <c r="DE229"/>
      <c r="DG229" s="26">
        <f t="shared" si="253"/>
        <v>0</v>
      </c>
      <c r="DH229" s="26">
        <f t="shared" si="254"/>
        <v>0</v>
      </c>
      <c r="DI229" s="26">
        <f t="shared" si="255"/>
        <v>0</v>
      </c>
      <c r="DJ229" s="26">
        <f t="shared" si="256"/>
        <v>0</v>
      </c>
      <c r="DK229" s="26">
        <f t="shared" si="257"/>
        <v>0</v>
      </c>
      <c r="DL229" s="26">
        <f t="shared" si="258"/>
        <v>0</v>
      </c>
      <c r="DM229"/>
    </row>
    <row r="230" spans="1:117" x14ac:dyDescent="0.25">
      <c r="A230" s="713"/>
      <c r="B230" s="768" t="s">
        <v>269</v>
      </c>
      <c r="C230" s="770"/>
      <c r="D230" s="225">
        <f t="shared" si="244"/>
        <v>536</v>
      </c>
      <c r="E230" s="399">
        <f t="shared" si="245"/>
        <v>243</v>
      </c>
      <c r="F230" s="400">
        <f t="shared" si="245"/>
        <v>293</v>
      </c>
      <c r="G230" s="21">
        <f>SUM(ENERO:DICIEMBRE!G230)</f>
        <v>28</v>
      </c>
      <c r="H230" s="21">
        <f>SUM(ENERO:DICIEMBRE!H230)</f>
        <v>23</v>
      </c>
      <c r="I230" s="21">
        <f>SUM(ENERO:DICIEMBRE!I230)</f>
        <v>1</v>
      </c>
      <c r="J230" s="21">
        <f>SUM(ENERO:DICIEMBRE!J230)</f>
        <v>1</v>
      </c>
      <c r="K230" s="21">
        <f>SUM(ENERO:DICIEMBRE!K230)</f>
        <v>3</v>
      </c>
      <c r="L230" s="21">
        <f>SUM(ENERO:DICIEMBRE!L230)</f>
        <v>0</v>
      </c>
      <c r="M230" s="21">
        <f>SUM(ENERO:DICIEMBRE!M230)</f>
        <v>4</v>
      </c>
      <c r="N230" s="21">
        <f>SUM(ENERO:DICIEMBRE!N230)</f>
        <v>3</v>
      </c>
      <c r="O230" s="21">
        <f>SUM(ENERO:DICIEMBRE!O230)</f>
        <v>2</v>
      </c>
      <c r="P230" s="21">
        <f>SUM(ENERO:DICIEMBRE!P230)</f>
        <v>3</v>
      </c>
      <c r="Q230" s="21">
        <f>SUM(ENERO:DICIEMBRE!Q230)</f>
        <v>4</v>
      </c>
      <c r="R230" s="21">
        <f>SUM(ENERO:DICIEMBRE!R230)</f>
        <v>3</v>
      </c>
      <c r="S230" s="21">
        <f>SUM(ENERO:DICIEMBRE!S230)</f>
        <v>2</v>
      </c>
      <c r="T230" s="21">
        <f>SUM(ENERO:DICIEMBRE!T230)</f>
        <v>4</v>
      </c>
      <c r="U230" s="21">
        <f>SUM(ENERO:DICIEMBRE!U230)</f>
        <v>10</v>
      </c>
      <c r="V230" s="21">
        <f>SUM(ENERO:DICIEMBRE!V230)</f>
        <v>3</v>
      </c>
      <c r="W230" s="21">
        <f>SUM(ENERO:DICIEMBRE!W230)</f>
        <v>23</v>
      </c>
      <c r="X230" s="21">
        <f>SUM(ENERO:DICIEMBRE!X230)</f>
        <v>11</v>
      </c>
      <c r="Y230" s="21">
        <f>SUM(ENERO:DICIEMBRE!Y230)</f>
        <v>47</v>
      </c>
      <c r="Z230" s="21">
        <f>SUM(ENERO:DICIEMBRE!Z230)</f>
        <v>51</v>
      </c>
      <c r="AA230" s="21">
        <f>SUM(ENERO:DICIEMBRE!AA230)</f>
        <v>28</v>
      </c>
      <c r="AB230" s="21">
        <f>SUM(ENERO:DICIEMBRE!AB230)</f>
        <v>47</v>
      </c>
      <c r="AC230" s="21">
        <f>SUM(ENERO:DICIEMBRE!AC230)</f>
        <v>27</v>
      </c>
      <c r="AD230" s="21">
        <f>SUM(ENERO:DICIEMBRE!AD230)</f>
        <v>53</v>
      </c>
      <c r="AE230" s="21">
        <f>SUM(ENERO:DICIEMBRE!AE230)</f>
        <v>18</v>
      </c>
      <c r="AF230" s="21">
        <f>SUM(ENERO:DICIEMBRE!AF230)</f>
        <v>27</v>
      </c>
      <c r="AG230" s="21">
        <f>SUM(ENERO:DICIEMBRE!AG230)</f>
        <v>17</v>
      </c>
      <c r="AH230" s="21">
        <f>SUM(ENERO:DICIEMBRE!AH230)</f>
        <v>20</v>
      </c>
      <c r="AI230" s="21">
        <f>SUM(ENERO:DICIEMBRE!AI230)</f>
        <v>6</v>
      </c>
      <c r="AJ230" s="21">
        <f>SUM(ENERO:DICIEMBRE!AJ230)</f>
        <v>10</v>
      </c>
      <c r="AK230" s="21">
        <f>SUM(ENERO:DICIEMBRE!AK230)</f>
        <v>12</v>
      </c>
      <c r="AL230" s="21">
        <f>SUM(ENERO:DICIEMBRE!AL230)</f>
        <v>24</v>
      </c>
      <c r="AM230" s="21">
        <f>SUM(ENERO:DICIEMBRE!AM230)</f>
        <v>11</v>
      </c>
      <c r="AN230" s="21">
        <f>SUM(ENERO:DICIEMBRE!AN230)</f>
        <v>10</v>
      </c>
      <c r="AO230" s="21">
        <f>SUM(ENERO:DICIEMBRE!AO230)</f>
        <v>1</v>
      </c>
      <c r="AP230" s="21">
        <f>SUM(ENERO:DICIEMBRE!AP230)</f>
        <v>0</v>
      </c>
      <c r="AQ230" s="21">
        <f>SUM(ENERO:DICIEMBRE!AQ230)</f>
        <v>0</v>
      </c>
      <c r="AR230" s="21">
        <f>SUM(ENERO:DICIEMBRE!AR230)</f>
        <v>0</v>
      </c>
      <c r="AS230" s="21">
        <f>SUM(ENERO:DICIEMBRE!AS230)</f>
        <v>0</v>
      </c>
      <c r="AT230" s="21">
        <f>SUM(ENERO:DICIEMBRE!AT230)</f>
        <v>0</v>
      </c>
      <c r="AU230" s="21">
        <f>SUM(ENERO:DICIEMBRE!AU230)</f>
        <v>0</v>
      </c>
      <c r="AV230" s="21">
        <f>SUM(ENERO:DICIEMBRE!AV230)</f>
        <v>7</v>
      </c>
      <c r="AW230" s="21">
        <f>SUM(ENERO:DICIEMBRE!AW230)</f>
        <v>0</v>
      </c>
      <c r="AX230" s="21">
        <f>SUM(ENERO:DICIEMBRE!AX230)</f>
        <v>1</v>
      </c>
      <c r="AY230" t="str">
        <f t="shared" si="248"/>
        <v/>
      </c>
      <c r="CW230" s="25" t="str">
        <f t="shared" si="249"/>
        <v/>
      </c>
      <c r="CX230" s="25" t="str">
        <f t="shared" si="250"/>
        <v/>
      </c>
      <c r="CY230" s="25" t="str">
        <f t="shared" si="251"/>
        <v/>
      </c>
      <c r="CZ230" s="25" t="str">
        <f t="shared" si="252"/>
        <v/>
      </c>
      <c r="DA230" s="25" t="str">
        <f t="shared" si="246"/>
        <v/>
      </c>
      <c r="DB230" s="25" t="str">
        <f t="shared" si="247"/>
        <v/>
      </c>
      <c r="DC230"/>
      <c r="DD230"/>
      <c r="DE230"/>
      <c r="DG230" s="26">
        <f t="shared" si="253"/>
        <v>0</v>
      </c>
      <c r="DH230" s="26">
        <f t="shared" si="254"/>
        <v>0</v>
      </c>
      <c r="DI230" s="26">
        <f t="shared" si="255"/>
        <v>0</v>
      </c>
      <c r="DJ230" s="26">
        <f t="shared" si="256"/>
        <v>0</v>
      </c>
      <c r="DK230" s="26">
        <f t="shared" si="257"/>
        <v>0</v>
      </c>
      <c r="DL230" s="26">
        <f t="shared" si="258"/>
        <v>0</v>
      </c>
      <c r="DM230"/>
    </row>
    <row r="231" spans="1:117" x14ac:dyDescent="0.25">
      <c r="A231" s="713"/>
      <c r="B231" s="768" t="s">
        <v>270</v>
      </c>
      <c r="C231" s="770"/>
      <c r="D231" s="225">
        <f t="shared" si="244"/>
        <v>54</v>
      </c>
      <c r="E231" s="399">
        <f t="shared" si="245"/>
        <v>24</v>
      </c>
      <c r="F231" s="400">
        <f t="shared" si="245"/>
        <v>30</v>
      </c>
      <c r="G231" s="21">
        <f>SUM(ENERO:DICIEMBRE!G231)</f>
        <v>0</v>
      </c>
      <c r="H231" s="21">
        <f>SUM(ENERO:DICIEMBRE!H231)</f>
        <v>1</v>
      </c>
      <c r="I231" s="21">
        <f>SUM(ENERO:DICIEMBRE!I231)</f>
        <v>0</v>
      </c>
      <c r="J231" s="21">
        <f>SUM(ENERO:DICIEMBRE!J231)</f>
        <v>0</v>
      </c>
      <c r="K231" s="21">
        <f>SUM(ENERO:DICIEMBRE!K231)</f>
        <v>0</v>
      </c>
      <c r="L231" s="21">
        <f>SUM(ENERO:DICIEMBRE!L231)</f>
        <v>0</v>
      </c>
      <c r="M231" s="21">
        <f>SUM(ENERO:DICIEMBRE!M231)</f>
        <v>0</v>
      </c>
      <c r="N231" s="21">
        <f>SUM(ENERO:DICIEMBRE!N231)</f>
        <v>1</v>
      </c>
      <c r="O231" s="21">
        <f>SUM(ENERO:DICIEMBRE!O231)</f>
        <v>0</v>
      </c>
      <c r="P231" s="21">
        <f>SUM(ENERO:DICIEMBRE!P231)</f>
        <v>0</v>
      </c>
      <c r="Q231" s="21">
        <f>SUM(ENERO:DICIEMBRE!Q231)</f>
        <v>0</v>
      </c>
      <c r="R231" s="21">
        <f>SUM(ENERO:DICIEMBRE!R231)</f>
        <v>0</v>
      </c>
      <c r="S231" s="21">
        <f>SUM(ENERO:DICIEMBRE!S231)</f>
        <v>2</v>
      </c>
      <c r="T231" s="21">
        <f>SUM(ENERO:DICIEMBRE!T231)</f>
        <v>0</v>
      </c>
      <c r="U231" s="21">
        <f>SUM(ENERO:DICIEMBRE!U231)</f>
        <v>1</v>
      </c>
      <c r="V231" s="21">
        <f>SUM(ENERO:DICIEMBRE!V231)</f>
        <v>0</v>
      </c>
      <c r="W231" s="21">
        <f>SUM(ENERO:DICIEMBRE!W231)</f>
        <v>3</v>
      </c>
      <c r="X231" s="21">
        <f>SUM(ENERO:DICIEMBRE!X231)</f>
        <v>3</v>
      </c>
      <c r="Y231" s="21">
        <f>SUM(ENERO:DICIEMBRE!Y231)</f>
        <v>3</v>
      </c>
      <c r="Z231" s="21">
        <f>SUM(ENERO:DICIEMBRE!Z231)</f>
        <v>1</v>
      </c>
      <c r="AA231" s="21">
        <f>SUM(ENERO:DICIEMBRE!AA231)</f>
        <v>4</v>
      </c>
      <c r="AB231" s="21">
        <f>SUM(ENERO:DICIEMBRE!AB231)</f>
        <v>2</v>
      </c>
      <c r="AC231" s="21">
        <f>SUM(ENERO:DICIEMBRE!AC231)</f>
        <v>2</v>
      </c>
      <c r="AD231" s="21">
        <f>SUM(ENERO:DICIEMBRE!AD231)</f>
        <v>3</v>
      </c>
      <c r="AE231" s="21">
        <f>SUM(ENERO:DICIEMBRE!AE231)</f>
        <v>0</v>
      </c>
      <c r="AF231" s="21">
        <f>SUM(ENERO:DICIEMBRE!AF231)</f>
        <v>3</v>
      </c>
      <c r="AG231" s="21">
        <f>SUM(ENERO:DICIEMBRE!AG231)</f>
        <v>5</v>
      </c>
      <c r="AH231" s="21">
        <f>SUM(ENERO:DICIEMBRE!AH231)</f>
        <v>8</v>
      </c>
      <c r="AI231" s="21">
        <f>SUM(ENERO:DICIEMBRE!AI231)</f>
        <v>2</v>
      </c>
      <c r="AJ231" s="21">
        <f>SUM(ENERO:DICIEMBRE!AJ231)</f>
        <v>1</v>
      </c>
      <c r="AK231" s="21">
        <f>SUM(ENERO:DICIEMBRE!AK231)</f>
        <v>1</v>
      </c>
      <c r="AL231" s="21">
        <f>SUM(ENERO:DICIEMBRE!AL231)</f>
        <v>5</v>
      </c>
      <c r="AM231" s="21">
        <f>SUM(ENERO:DICIEMBRE!AM231)</f>
        <v>1</v>
      </c>
      <c r="AN231" s="21">
        <f>SUM(ENERO:DICIEMBRE!AN231)</f>
        <v>2</v>
      </c>
      <c r="AO231" s="21">
        <f>SUM(ENERO:DICIEMBRE!AO231)</f>
        <v>0</v>
      </c>
      <c r="AP231" s="21">
        <f>SUM(ENERO:DICIEMBRE!AP231)</f>
        <v>0</v>
      </c>
      <c r="AQ231" s="21">
        <f>SUM(ENERO:DICIEMBRE!AQ231)</f>
        <v>0</v>
      </c>
      <c r="AR231" s="21">
        <f>SUM(ENERO:DICIEMBRE!AR231)</f>
        <v>0</v>
      </c>
      <c r="AS231" s="21">
        <f>SUM(ENERO:DICIEMBRE!AS231)</f>
        <v>0</v>
      </c>
      <c r="AT231" s="21">
        <f>SUM(ENERO:DICIEMBRE!AT231)</f>
        <v>0</v>
      </c>
      <c r="AU231" s="21">
        <f>SUM(ENERO:DICIEMBRE!AU231)</f>
        <v>0</v>
      </c>
      <c r="AV231" s="21">
        <f>SUM(ENERO:DICIEMBRE!AV231)</f>
        <v>2</v>
      </c>
      <c r="AW231" s="21">
        <f>SUM(ENERO:DICIEMBRE!AW231)</f>
        <v>0</v>
      </c>
      <c r="AX231" s="21">
        <f>SUM(ENERO:DICIEMBRE!AX231)</f>
        <v>0</v>
      </c>
      <c r="AY231" t="str">
        <f t="shared" si="248"/>
        <v/>
      </c>
      <c r="CW231" s="25" t="str">
        <f t="shared" si="249"/>
        <v/>
      </c>
      <c r="CX231" s="25" t="str">
        <f t="shared" si="250"/>
        <v/>
      </c>
      <c r="CY231" s="25" t="str">
        <f t="shared" si="251"/>
        <v/>
      </c>
      <c r="CZ231" s="25" t="str">
        <f t="shared" si="252"/>
        <v/>
      </c>
      <c r="DA231" s="25" t="str">
        <f t="shared" si="246"/>
        <v/>
      </c>
      <c r="DB231" s="25" t="str">
        <f t="shared" si="247"/>
        <v/>
      </c>
      <c r="DC231"/>
      <c r="DD231"/>
      <c r="DE231"/>
      <c r="DG231" s="26">
        <f t="shared" si="253"/>
        <v>0</v>
      </c>
      <c r="DH231" s="26">
        <f t="shared" si="254"/>
        <v>0</v>
      </c>
      <c r="DI231" s="26">
        <f t="shared" si="255"/>
        <v>0</v>
      </c>
      <c r="DJ231" s="26">
        <f t="shared" si="256"/>
        <v>0</v>
      </c>
      <c r="DK231" s="26">
        <f t="shared" si="257"/>
        <v>0</v>
      </c>
      <c r="DL231" s="26">
        <f t="shared" si="258"/>
        <v>0</v>
      </c>
      <c r="DM231"/>
    </row>
    <row r="232" spans="1:117" x14ac:dyDescent="0.25">
      <c r="A232" s="731"/>
      <c r="B232" s="831" t="s">
        <v>271</v>
      </c>
      <c r="C232" s="831"/>
      <c r="D232" s="236">
        <f t="shared" si="244"/>
        <v>4</v>
      </c>
      <c r="E232" s="411">
        <f>SUM(I232+K232+M232+O232+Q232+S232+U232+W232+Y232+AA232+AC232+AE232+AG232+AI232+AK232+AM232)</f>
        <v>1</v>
      </c>
      <c r="F232" s="412">
        <f>SUM(J232+L232+N232+P232+R232+T232+V232+X232+Z232+AB232+AD232+AF232+AH232+AJ232+AL232+AN232)</f>
        <v>3</v>
      </c>
      <c r="G232" s="21">
        <f>SUM(ENERO:DICIEMBRE!G232)</f>
        <v>0</v>
      </c>
      <c r="H232" s="21">
        <f>SUM(ENERO:DICIEMBRE!H232)</f>
        <v>0</v>
      </c>
      <c r="I232" s="21">
        <f>SUM(ENERO:DICIEMBRE!I232)</f>
        <v>0</v>
      </c>
      <c r="J232" s="21">
        <f>SUM(ENERO:DICIEMBRE!J232)</f>
        <v>0</v>
      </c>
      <c r="K232" s="21">
        <f>SUM(ENERO:DICIEMBRE!K232)</f>
        <v>0</v>
      </c>
      <c r="L232" s="21">
        <f>SUM(ENERO:DICIEMBRE!L232)</f>
        <v>0</v>
      </c>
      <c r="M232" s="21">
        <f>SUM(ENERO:DICIEMBRE!M232)</f>
        <v>0</v>
      </c>
      <c r="N232" s="21">
        <f>SUM(ENERO:DICIEMBRE!N232)</f>
        <v>1</v>
      </c>
      <c r="O232" s="21">
        <f>SUM(ENERO:DICIEMBRE!O232)</f>
        <v>0</v>
      </c>
      <c r="P232" s="21">
        <f>SUM(ENERO:DICIEMBRE!P232)</f>
        <v>0</v>
      </c>
      <c r="Q232" s="21">
        <f>SUM(ENERO:DICIEMBRE!Q232)</f>
        <v>0</v>
      </c>
      <c r="R232" s="21">
        <f>SUM(ENERO:DICIEMBRE!R232)</f>
        <v>0</v>
      </c>
      <c r="S232" s="21">
        <f>SUM(ENERO:DICIEMBRE!S232)</f>
        <v>0</v>
      </c>
      <c r="T232" s="21">
        <f>SUM(ENERO:DICIEMBRE!T232)</f>
        <v>0</v>
      </c>
      <c r="U232" s="21">
        <f>SUM(ENERO:DICIEMBRE!U232)</f>
        <v>0</v>
      </c>
      <c r="V232" s="21">
        <f>SUM(ENERO:DICIEMBRE!V232)</f>
        <v>0</v>
      </c>
      <c r="W232" s="21">
        <f>SUM(ENERO:DICIEMBRE!W232)</f>
        <v>0</v>
      </c>
      <c r="X232" s="21">
        <f>SUM(ENERO:DICIEMBRE!X232)</f>
        <v>0</v>
      </c>
      <c r="Y232" s="21">
        <f>SUM(ENERO:DICIEMBRE!Y232)</f>
        <v>0</v>
      </c>
      <c r="Z232" s="21">
        <f>SUM(ENERO:DICIEMBRE!Z232)</f>
        <v>1</v>
      </c>
      <c r="AA232" s="21">
        <f>SUM(ENERO:DICIEMBRE!AA232)</f>
        <v>0</v>
      </c>
      <c r="AB232" s="21">
        <f>SUM(ENERO:DICIEMBRE!AB232)</f>
        <v>0</v>
      </c>
      <c r="AC232" s="21">
        <f>SUM(ENERO:DICIEMBRE!AC232)</f>
        <v>0</v>
      </c>
      <c r="AD232" s="21">
        <f>SUM(ENERO:DICIEMBRE!AD232)</f>
        <v>1</v>
      </c>
      <c r="AE232" s="21">
        <f>SUM(ENERO:DICIEMBRE!AE232)</f>
        <v>0</v>
      </c>
      <c r="AF232" s="21">
        <f>SUM(ENERO:DICIEMBRE!AF232)</f>
        <v>0</v>
      </c>
      <c r="AG232" s="21">
        <f>SUM(ENERO:DICIEMBRE!AG232)</f>
        <v>0</v>
      </c>
      <c r="AH232" s="21">
        <f>SUM(ENERO:DICIEMBRE!AH232)</f>
        <v>0</v>
      </c>
      <c r="AI232" s="21">
        <f>SUM(ENERO:DICIEMBRE!AI232)</f>
        <v>1</v>
      </c>
      <c r="AJ232" s="21">
        <f>SUM(ENERO:DICIEMBRE!AJ232)</f>
        <v>0</v>
      </c>
      <c r="AK232" s="21">
        <f>SUM(ENERO:DICIEMBRE!AK232)</f>
        <v>0</v>
      </c>
      <c r="AL232" s="21">
        <f>SUM(ENERO:DICIEMBRE!AL232)</f>
        <v>0</v>
      </c>
      <c r="AM232" s="21">
        <f>SUM(ENERO:DICIEMBRE!AM232)</f>
        <v>0</v>
      </c>
      <c r="AN232" s="21">
        <f>SUM(ENERO:DICIEMBRE!AN232)</f>
        <v>0</v>
      </c>
      <c r="AO232" s="21">
        <f>SUM(ENERO:DICIEMBRE!AO232)</f>
        <v>0</v>
      </c>
      <c r="AP232" s="21">
        <f>SUM(ENERO:DICIEMBRE!AP232)</f>
        <v>0</v>
      </c>
      <c r="AQ232" s="21">
        <f>SUM(ENERO:DICIEMBRE!AQ232)</f>
        <v>0</v>
      </c>
      <c r="AR232" s="21">
        <f>SUM(ENERO:DICIEMBRE!AR232)</f>
        <v>0</v>
      </c>
      <c r="AS232" s="21">
        <f>SUM(ENERO:DICIEMBRE!AS232)</f>
        <v>0</v>
      </c>
      <c r="AT232" s="21">
        <f>SUM(ENERO:DICIEMBRE!AT232)</f>
        <v>0</v>
      </c>
      <c r="AU232" s="21">
        <f>SUM(ENERO:DICIEMBRE!AU232)</f>
        <v>0</v>
      </c>
      <c r="AV232" s="21">
        <f>SUM(ENERO:DICIEMBRE!AV232)</f>
        <v>0</v>
      </c>
      <c r="AW232" s="21">
        <f>SUM(ENERO:DICIEMBRE!AW232)</f>
        <v>0</v>
      </c>
      <c r="AX232" s="21">
        <f>SUM(ENERO:DICIEMBRE!AX232)</f>
        <v>0</v>
      </c>
      <c r="AY232" t="str">
        <f t="shared" si="248"/>
        <v/>
      </c>
      <c r="CW232" s="25" t="str">
        <f t="shared" si="249"/>
        <v/>
      </c>
      <c r="CX232" s="25" t="str">
        <f t="shared" si="250"/>
        <v/>
      </c>
      <c r="CY232" s="25" t="str">
        <f t="shared" si="251"/>
        <v/>
      </c>
      <c r="CZ232" s="25" t="str">
        <f t="shared" si="252"/>
        <v/>
      </c>
      <c r="DA232" s="25" t="str">
        <f t="shared" si="246"/>
        <v/>
      </c>
      <c r="DB232" s="25" t="str">
        <f t="shared" si="247"/>
        <v/>
      </c>
      <c r="DC232"/>
      <c r="DD232"/>
      <c r="DE232"/>
      <c r="DG232" s="26">
        <f t="shared" si="253"/>
        <v>0</v>
      </c>
      <c r="DH232" s="26">
        <f t="shared" si="254"/>
        <v>0</v>
      </c>
      <c r="DI232" s="26">
        <f t="shared" si="255"/>
        <v>0</v>
      </c>
      <c r="DJ232" s="26">
        <f t="shared" si="256"/>
        <v>0</v>
      </c>
      <c r="DK232" s="26">
        <f t="shared" si="257"/>
        <v>0</v>
      </c>
      <c r="DL232" s="26">
        <f t="shared" si="258"/>
        <v>0</v>
      </c>
      <c r="DM232"/>
    </row>
    <row r="233" spans="1:117" x14ac:dyDescent="0.25">
      <c r="A233" s="730" t="s">
        <v>93</v>
      </c>
      <c r="B233" s="830" t="s">
        <v>266</v>
      </c>
      <c r="C233" s="830"/>
      <c r="D233" s="215">
        <f t="shared" si="244"/>
        <v>548</v>
      </c>
      <c r="E233" s="414">
        <f t="shared" si="245"/>
        <v>172</v>
      </c>
      <c r="F233" s="415">
        <f t="shared" si="245"/>
        <v>376</v>
      </c>
      <c r="G233" s="21">
        <f>SUM(ENERO:DICIEMBRE!G233)</f>
        <v>1</v>
      </c>
      <c r="H233" s="21">
        <f>SUM(ENERO:DICIEMBRE!H233)</f>
        <v>0</v>
      </c>
      <c r="I233" s="21">
        <f>SUM(ENERO:DICIEMBRE!I233)</f>
        <v>1</v>
      </c>
      <c r="J233" s="21">
        <f>SUM(ENERO:DICIEMBRE!J233)</f>
        <v>0</v>
      </c>
      <c r="K233" s="21">
        <f>SUM(ENERO:DICIEMBRE!K233)</f>
        <v>0</v>
      </c>
      <c r="L233" s="21">
        <f>SUM(ENERO:DICIEMBRE!L233)</f>
        <v>0</v>
      </c>
      <c r="M233" s="21">
        <f>SUM(ENERO:DICIEMBRE!M233)</f>
        <v>0</v>
      </c>
      <c r="N233" s="21">
        <f>SUM(ENERO:DICIEMBRE!N233)</f>
        <v>0</v>
      </c>
      <c r="O233" s="21">
        <f>SUM(ENERO:DICIEMBRE!O233)</f>
        <v>0</v>
      </c>
      <c r="P233" s="21">
        <f>SUM(ENERO:DICIEMBRE!P233)</f>
        <v>0</v>
      </c>
      <c r="Q233" s="21">
        <f>SUM(ENERO:DICIEMBRE!Q233)</f>
        <v>0</v>
      </c>
      <c r="R233" s="21">
        <f>SUM(ENERO:DICIEMBRE!R233)</f>
        <v>0</v>
      </c>
      <c r="S233" s="21">
        <f>SUM(ENERO:DICIEMBRE!S233)</f>
        <v>1</v>
      </c>
      <c r="T233" s="21">
        <f>SUM(ENERO:DICIEMBRE!T233)</f>
        <v>0</v>
      </c>
      <c r="U233" s="21">
        <f>SUM(ENERO:DICIEMBRE!U233)</f>
        <v>3</v>
      </c>
      <c r="V233" s="21">
        <f>SUM(ENERO:DICIEMBRE!V233)</f>
        <v>3</v>
      </c>
      <c r="W233" s="21">
        <f>SUM(ENERO:DICIEMBRE!W233)</f>
        <v>28</v>
      </c>
      <c r="X233" s="21">
        <f>SUM(ENERO:DICIEMBRE!X233)</f>
        <v>29</v>
      </c>
      <c r="Y233" s="21">
        <f>SUM(ENERO:DICIEMBRE!Y233)</f>
        <v>32</v>
      </c>
      <c r="Z233" s="21">
        <f>SUM(ENERO:DICIEMBRE!Z233)</f>
        <v>42</v>
      </c>
      <c r="AA233" s="21">
        <f>SUM(ENERO:DICIEMBRE!AA233)</f>
        <v>9</v>
      </c>
      <c r="AB233" s="21">
        <f>SUM(ENERO:DICIEMBRE!AB233)</f>
        <v>29</v>
      </c>
      <c r="AC233" s="21">
        <f>SUM(ENERO:DICIEMBRE!AC233)</f>
        <v>22</v>
      </c>
      <c r="AD233" s="21">
        <f>SUM(ENERO:DICIEMBRE!AD233)</f>
        <v>72</v>
      </c>
      <c r="AE233" s="21">
        <f>SUM(ENERO:DICIEMBRE!AE233)</f>
        <v>23</v>
      </c>
      <c r="AF233" s="21">
        <f>SUM(ENERO:DICIEMBRE!AF233)</f>
        <v>75</v>
      </c>
      <c r="AG233" s="21">
        <f>SUM(ENERO:DICIEMBRE!AG233)</f>
        <v>27</v>
      </c>
      <c r="AH233" s="21">
        <f>SUM(ENERO:DICIEMBRE!AH233)</f>
        <v>75</v>
      </c>
      <c r="AI233" s="21">
        <f>SUM(ENERO:DICIEMBRE!AI233)</f>
        <v>12</v>
      </c>
      <c r="AJ233" s="21">
        <f>SUM(ENERO:DICIEMBRE!AJ233)</f>
        <v>20</v>
      </c>
      <c r="AK233" s="21">
        <f>SUM(ENERO:DICIEMBRE!AK233)</f>
        <v>9</v>
      </c>
      <c r="AL233" s="21">
        <f>SUM(ENERO:DICIEMBRE!AL233)</f>
        <v>27</v>
      </c>
      <c r="AM233" s="21">
        <f>SUM(ENERO:DICIEMBRE!AM233)</f>
        <v>4</v>
      </c>
      <c r="AN233" s="21">
        <f>SUM(ENERO:DICIEMBRE!AN233)</f>
        <v>4</v>
      </c>
      <c r="AO233" s="21">
        <f>SUM(ENERO:DICIEMBRE!AO233)</f>
        <v>5</v>
      </c>
      <c r="AP233" s="21">
        <f>SUM(ENERO:DICIEMBRE!AP233)</f>
        <v>1</v>
      </c>
      <c r="AQ233" s="21">
        <f>SUM(ENERO:DICIEMBRE!AQ233)</f>
        <v>415</v>
      </c>
      <c r="AR233" s="21">
        <f>SUM(ENERO:DICIEMBRE!AR233)</f>
        <v>270</v>
      </c>
      <c r="AS233" s="21">
        <f>SUM(ENERO:DICIEMBRE!AS233)</f>
        <v>202</v>
      </c>
      <c r="AT233" s="21">
        <f>SUM(ENERO:DICIEMBRE!AT233)</f>
        <v>0</v>
      </c>
      <c r="AU233" s="21">
        <f>SUM(ENERO:DICIEMBRE!AU233)</f>
        <v>0</v>
      </c>
      <c r="AV233" s="21">
        <f>SUM(ENERO:DICIEMBRE!AV233)</f>
        <v>0</v>
      </c>
      <c r="AW233" s="21">
        <f>SUM(ENERO:DICIEMBRE!AW233)</f>
        <v>0</v>
      </c>
      <c r="AX233" s="21">
        <f>SUM(ENERO:DICIEMBRE!AX233)</f>
        <v>0</v>
      </c>
      <c r="AY233" t="str">
        <f t="shared" si="248"/>
        <v/>
      </c>
      <c r="CW233" s="25" t="str">
        <f t="shared" si="249"/>
        <v/>
      </c>
      <c r="CX233" s="25" t="str">
        <f t="shared" si="250"/>
        <v/>
      </c>
      <c r="CY233" s="25" t="str">
        <f t="shared" si="251"/>
        <v/>
      </c>
      <c r="CZ233" s="25" t="str">
        <f t="shared" si="252"/>
        <v/>
      </c>
      <c r="DA233" s="25" t="str">
        <f t="shared" si="246"/>
        <v/>
      </c>
      <c r="DB233" s="25" t="str">
        <f t="shared" si="247"/>
        <v/>
      </c>
      <c r="DC233"/>
      <c r="DD233"/>
      <c r="DE233"/>
      <c r="DG233" s="26">
        <f t="shared" si="253"/>
        <v>0</v>
      </c>
      <c r="DH233" s="26">
        <f t="shared" si="254"/>
        <v>0</v>
      </c>
      <c r="DI233" s="26">
        <f t="shared" si="255"/>
        <v>0</v>
      </c>
      <c r="DJ233" s="26">
        <f t="shared" si="256"/>
        <v>0</v>
      </c>
      <c r="DK233" s="26">
        <f t="shared" si="257"/>
        <v>0</v>
      </c>
      <c r="DL233" s="26">
        <f t="shared" si="258"/>
        <v>0</v>
      </c>
      <c r="DM233"/>
    </row>
    <row r="234" spans="1:117" x14ac:dyDescent="0.25">
      <c r="A234" s="713"/>
      <c r="B234" s="755" t="s">
        <v>267</v>
      </c>
      <c r="C234" s="755"/>
      <c r="D234" s="225">
        <f t="shared" si="244"/>
        <v>953</v>
      </c>
      <c r="E234" s="399">
        <f t="shared" si="245"/>
        <v>266</v>
      </c>
      <c r="F234" s="400">
        <f t="shared" si="245"/>
        <v>687</v>
      </c>
      <c r="G234" s="21">
        <f>SUM(ENERO:DICIEMBRE!G234)</f>
        <v>0</v>
      </c>
      <c r="H234" s="21">
        <f>SUM(ENERO:DICIEMBRE!H234)</f>
        <v>0</v>
      </c>
      <c r="I234" s="21">
        <f>SUM(ENERO:DICIEMBRE!I234)</f>
        <v>0</v>
      </c>
      <c r="J234" s="21">
        <f>SUM(ENERO:DICIEMBRE!J234)</f>
        <v>0</v>
      </c>
      <c r="K234" s="21">
        <f>SUM(ENERO:DICIEMBRE!K234)</f>
        <v>0</v>
      </c>
      <c r="L234" s="21">
        <f>SUM(ENERO:DICIEMBRE!L234)</f>
        <v>0</v>
      </c>
      <c r="M234" s="21">
        <f>SUM(ENERO:DICIEMBRE!M234)</f>
        <v>0</v>
      </c>
      <c r="N234" s="21">
        <f>SUM(ENERO:DICIEMBRE!N234)</f>
        <v>0</v>
      </c>
      <c r="O234" s="21">
        <f>SUM(ENERO:DICIEMBRE!O234)</f>
        <v>0</v>
      </c>
      <c r="P234" s="21">
        <f>SUM(ENERO:DICIEMBRE!P234)</f>
        <v>0</v>
      </c>
      <c r="Q234" s="21">
        <f>SUM(ENERO:DICIEMBRE!Q234)</f>
        <v>0</v>
      </c>
      <c r="R234" s="21">
        <f>SUM(ENERO:DICIEMBRE!R234)</f>
        <v>0</v>
      </c>
      <c r="S234" s="21">
        <f>SUM(ENERO:DICIEMBRE!S234)</f>
        <v>1</v>
      </c>
      <c r="T234" s="21">
        <f>SUM(ENERO:DICIEMBRE!T234)</f>
        <v>0</v>
      </c>
      <c r="U234" s="21">
        <f>SUM(ENERO:DICIEMBRE!U234)</f>
        <v>1</v>
      </c>
      <c r="V234" s="21">
        <f>SUM(ENERO:DICIEMBRE!V234)</f>
        <v>1</v>
      </c>
      <c r="W234" s="21">
        <f>SUM(ENERO:DICIEMBRE!W234)</f>
        <v>53</v>
      </c>
      <c r="X234" s="21">
        <f>SUM(ENERO:DICIEMBRE!X234)</f>
        <v>60</v>
      </c>
      <c r="Y234" s="21">
        <f>SUM(ENERO:DICIEMBRE!Y234)</f>
        <v>52</v>
      </c>
      <c r="Z234" s="21">
        <f>SUM(ENERO:DICIEMBRE!Z234)</f>
        <v>86</v>
      </c>
      <c r="AA234" s="21">
        <f>SUM(ENERO:DICIEMBRE!AA234)</f>
        <v>13</v>
      </c>
      <c r="AB234" s="21">
        <f>SUM(ENERO:DICIEMBRE!AB234)</f>
        <v>48</v>
      </c>
      <c r="AC234" s="21">
        <f>SUM(ENERO:DICIEMBRE!AC234)</f>
        <v>31</v>
      </c>
      <c r="AD234" s="21">
        <f>SUM(ENERO:DICIEMBRE!AD234)</f>
        <v>126</v>
      </c>
      <c r="AE234" s="21">
        <f>SUM(ENERO:DICIEMBRE!AE234)</f>
        <v>27</v>
      </c>
      <c r="AF234" s="21">
        <f>SUM(ENERO:DICIEMBRE!AF234)</f>
        <v>164</v>
      </c>
      <c r="AG234" s="21">
        <f>SUM(ENERO:DICIEMBRE!AG234)</f>
        <v>43</v>
      </c>
      <c r="AH234" s="21">
        <f>SUM(ENERO:DICIEMBRE!AH234)</f>
        <v>126</v>
      </c>
      <c r="AI234" s="21">
        <f>SUM(ENERO:DICIEMBRE!AI234)</f>
        <v>20</v>
      </c>
      <c r="AJ234" s="21">
        <f>SUM(ENERO:DICIEMBRE!AJ234)</f>
        <v>27</v>
      </c>
      <c r="AK234" s="21">
        <f>SUM(ENERO:DICIEMBRE!AK234)</f>
        <v>16</v>
      </c>
      <c r="AL234" s="21">
        <f>SUM(ENERO:DICIEMBRE!AL234)</f>
        <v>39</v>
      </c>
      <c r="AM234" s="21">
        <f>SUM(ENERO:DICIEMBRE!AM234)</f>
        <v>9</v>
      </c>
      <c r="AN234" s="21">
        <f>SUM(ENERO:DICIEMBRE!AN234)</f>
        <v>10</v>
      </c>
      <c r="AO234" s="21">
        <f>SUM(ENERO:DICIEMBRE!AO234)</f>
        <v>7</v>
      </c>
      <c r="AP234" s="21">
        <f>SUM(ENERO:DICIEMBRE!AP234)</f>
        <v>0</v>
      </c>
      <c r="AQ234" s="21">
        <f>SUM(ENERO:DICIEMBRE!AQ234)</f>
        <v>0</v>
      </c>
      <c r="AR234" s="21">
        <f>SUM(ENERO:DICIEMBRE!AR234)</f>
        <v>0</v>
      </c>
      <c r="AS234" s="21">
        <f>SUM(ENERO:DICIEMBRE!AS234)</f>
        <v>251</v>
      </c>
      <c r="AT234" s="21">
        <f>SUM(ENERO:DICIEMBRE!AT234)</f>
        <v>0</v>
      </c>
      <c r="AU234" s="21">
        <f>SUM(ENERO:DICIEMBRE!AU234)</f>
        <v>0</v>
      </c>
      <c r="AV234" s="21">
        <f>SUM(ENERO:DICIEMBRE!AV234)</f>
        <v>0</v>
      </c>
      <c r="AW234" s="21">
        <f>SUM(ENERO:DICIEMBRE!AW234)</f>
        <v>0</v>
      </c>
      <c r="AX234" s="21">
        <f>SUM(ENERO:DICIEMBRE!AX234)</f>
        <v>0</v>
      </c>
      <c r="AY234" t="str">
        <f t="shared" si="248"/>
        <v/>
      </c>
      <c r="CW234" s="25" t="str">
        <f t="shared" si="249"/>
        <v/>
      </c>
      <c r="CX234" s="25" t="str">
        <f t="shared" si="250"/>
        <v/>
      </c>
      <c r="CY234" s="25" t="str">
        <f t="shared" si="251"/>
        <v/>
      </c>
      <c r="CZ234" s="25" t="str">
        <f t="shared" si="252"/>
        <v/>
      </c>
      <c r="DA234" s="25" t="str">
        <f t="shared" si="246"/>
        <v/>
      </c>
      <c r="DB234" s="25" t="str">
        <f t="shared" si="247"/>
        <v/>
      </c>
      <c r="DC234"/>
      <c r="DD234"/>
      <c r="DE234"/>
      <c r="DG234" s="26">
        <f t="shared" si="253"/>
        <v>0</v>
      </c>
      <c r="DH234" s="26">
        <f t="shared" si="254"/>
        <v>0</v>
      </c>
      <c r="DI234" s="26">
        <f t="shared" si="255"/>
        <v>0</v>
      </c>
      <c r="DJ234" s="26">
        <f t="shared" si="256"/>
        <v>0</v>
      </c>
      <c r="DK234" s="26">
        <f t="shared" si="257"/>
        <v>0</v>
      </c>
      <c r="DL234" s="26">
        <f t="shared" si="258"/>
        <v>0</v>
      </c>
      <c r="DM234"/>
    </row>
    <row r="235" spans="1:117" x14ac:dyDescent="0.25">
      <c r="A235" s="713"/>
      <c r="B235" s="755" t="s">
        <v>268</v>
      </c>
      <c r="C235" s="755"/>
      <c r="D235" s="225">
        <f t="shared" si="244"/>
        <v>458</v>
      </c>
      <c r="E235" s="399">
        <f t="shared" ref="E235:F262" si="259">SUM(G235+I235+K235+M235+O235+Q235+S235+U235+W235+Y235+AA235+AC235+AE235+AG235+AI235+AK235+AM235)</f>
        <v>142</v>
      </c>
      <c r="F235" s="400">
        <f t="shared" si="259"/>
        <v>316</v>
      </c>
      <c r="G235" s="21">
        <f>SUM(ENERO:DICIEMBRE!G235)</f>
        <v>0</v>
      </c>
      <c r="H235" s="21">
        <f>SUM(ENERO:DICIEMBRE!H235)</f>
        <v>0</v>
      </c>
      <c r="I235" s="21">
        <f>SUM(ENERO:DICIEMBRE!I235)</f>
        <v>0</v>
      </c>
      <c r="J235" s="21">
        <f>SUM(ENERO:DICIEMBRE!J235)</f>
        <v>0</v>
      </c>
      <c r="K235" s="21">
        <f>SUM(ENERO:DICIEMBRE!K235)</f>
        <v>0</v>
      </c>
      <c r="L235" s="21">
        <f>SUM(ENERO:DICIEMBRE!L235)</f>
        <v>0</v>
      </c>
      <c r="M235" s="21">
        <f>SUM(ENERO:DICIEMBRE!M235)</f>
        <v>0</v>
      </c>
      <c r="N235" s="21">
        <f>SUM(ENERO:DICIEMBRE!N235)</f>
        <v>0</v>
      </c>
      <c r="O235" s="21">
        <f>SUM(ENERO:DICIEMBRE!O235)</f>
        <v>0</v>
      </c>
      <c r="P235" s="21">
        <f>SUM(ENERO:DICIEMBRE!P235)</f>
        <v>0</v>
      </c>
      <c r="Q235" s="21">
        <f>SUM(ENERO:DICIEMBRE!Q235)</f>
        <v>0</v>
      </c>
      <c r="R235" s="21">
        <f>SUM(ENERO:DICIEMBRE!R235)</f>
        <v>0</v>
      </c>
      <c r="S235" s="21">
        <f>SUM(ENERO:DICIEMBRE!S235)</f>
        <v>1</v>
      </c>
      <c r="T235" s="21">
        <f>SUM(ENERO:DICIEMBRE!T235)</f>
        <v>0</v>
      </c>
      <c r="U235" s="21">
        <f>SUM(ENERO:DICIEMBRE!U235)</f>
        <v>1</v>
      </c>
      <c r="V235" s="21">
        <f>SUM(ENERO:DICIEMBRE!V235)</f>
        <v>2</v>
      </c>
      <c r="W235" s="21">
        <f>SUM(ENERO:DICIEMBRE!W235)</f>
        <v>26</v>
      </c>
      <c r="X235" s="21">
        <f>SUM(ENERO:DICIEMBRE!X235)</f>
        <v>24</v>
      </c>
      <c r="Y235" s="21">
        <f>SUM(ENERO:DICIEMBRE!Y235)</f>
        <v>27</v>
      </c>
      <c r="Z235" s="21">
        <f>SUM(ENERO:DICIEMBRE!Z235)</f>
        <v>35</v>
      </c>
      <c r="AA235" s="21">
        <f>SUM(ENERO:DICIEMBRE!AA235)</f>
        <v>7</v>
      </c>
      <c r="AB235" s="21">
        <f>SUM(ENERO:DICIEMBRE!AB235)</f>
        <v>25</v>
      </c>
      <c r="AC235" s="21">
        <f>SUM(ENERO:DICIEMBRE!AC235)</f>
        <v>18</v>
      </c>
      <c r="AD235" s="21">
        <f>SUM(ENERO:DICIEMBRE!AD235)</f>
        <v>63</v>
      </c>
      <c r="AE235" s="21">
        <f>SUM(ENERO:DICIEMBRE!AE235)</f>
        <v>14</v>
      </c>
      <c r="AF235" s="21">
        <f>SUM(ENERO:DICIEMBRE!AF235)</f>
        <v>67</v>
      </c>
      <c r="AG235" s="21">
        <f>SUM(ENERO:DICIEMBRE!AG235)</f>
        <v>26</v>
      </c>
      <c r="AH235" s="21">
        <f>SUM(ENERO:DICIEMBRE!AH235)</f>
        <v>65</v>
      </c>
      <c r="AI235" s="21">
        <f>SUM(ENERO:DICIEMBRE!AI235)</f>
        <v>10</v>
      </c>
      <c r="AJ235" s="21">
        <f>SUM(ENERO:DICIEMBRE!AJ235)</f>
        <v>14</v>
      </c>
      <c r="AK235" s="21">
        <f>SUM(ENERO:DICIEMBRE!AK235)</f>
        <v>8</v>
      </c>
      <c r="AL235" s="21">
        <f>SUM(ENERO:DICIEMBRE!AL235)</f>
        <v>20</v>
      </c>
      <c r="AM235" s="21">
        <f>SUM(ENERO:DICIEMBRE!AM235)</f>
        <v>4</v>
      </c>
      <c r="AN235" s="21">
        <f>SUM(ENERO:DICIEMBRE!AN235)</f>
        <v>1</v>
      </c>
      <c r="AO235" s="21">
        <f>SUM(ENERO:DICIEMBRE!AO235)</f>
        <v>4</v>
      </c>
      <c r="AP235" s="21">
        <f>SUM(ENERO:DICIEMBRE!AP235)</f>
        <v>0</v>
      </c>
      <c r="AQ235" s="21">
        <f>SUM(ENERO:DICIEMBRE!AQ235)</f>
        <v>0</v>
      </c>
      <c r="AR235" s="21">
        <f>SUM(ENERO:DICIEMBRE!AR235)</f>
        <v>0</v>
      </c>
      <c r="AS235" s="21">
        <f>SUM(ENERO:DICIEMBRE!AS235)</f>
        <v>0</v>
      </c>
      <c r="AT235" s="21">
        <f>SUM(ENERO:DICIEMBRE!AT235)</f>
        <v>0</v>
      </c>
      <c r="AU235" s="21">
        <f>SUM(ENERO:DICIEMBRE!AU235)</f>
        <v>0</v>
      </c>
      <c r="AV235" s="21">
        <f>SUM(ENERO:DICIEMBRE!AV235)</f>
        <v>0</v>
      </c>
      <c r="AW235" s="21">
        <f>SUM(ENERO:DICIEMBRE!AW235)</f>
        <v>0</v>
      </c>
      <c r="AX235" s="21">
        <f>SUM(ENERO:DICIEMBRE!AX235)</f>
        <v>0</v>
      </c>
      <c r="AY235" t="str">
        <f t="shared" si="248"/>
        <v/>
      </c>
      <c r="CW235" s="25" t="str">
        <f t="shared" si="249"/>
        <v/>
      </c>
      <c r="CX235" s="25" t="str">
        <f t="shared" si="250"/>
        <v/>
      </c>
      <c r="CY235" s="25" t="str">
        <f t="shared" si="251"/>
        <v/>
      </c>
      <c r="CZ235" s="25" t="str">
        <f t="shared" si="252"/>
        <v/>
      </c>
      <c r="DA235" s="25" t="str">
        <f t="shared" si="246"/>
        <v/>
      </c>
      <c r="DB235" s="25" t="str">
        <f t="shared" si="247"/>
        <v/>
      </c>
      <c r="DC235"/>
      <c r="DD235"/>
      <c r="DE235"/>
      <c r="DG235" s="26">
        <f t="shared" si="253"/>
        <v>0</v>
      </c>
      <c r="DH235" s="26">
        <f t="shared" si="254"/>
        <v>0</v>
      </c>
      <c r="DI235" s="26">
        <f t="shared" si="255"/>
        <v>0</v>
      </c>
      <c r="DJ235" s="26">
        <f t="shared" si="256"/>
        <v>0</v>
      </c>
      <c r="DK235" s="26">
        <f t="shared" si="257"/>
        <v>0</v>
      </c>
      <c r="DL235" s="26">
        <f t="shared" si="258"/>
        <v>0</v>
      </c>
      <c r="DM235"/>
    </row>
    <row r="236" spans="1:117" x14ac:dyDescent="0.25">
      <c r="A236" s="713"/>
      <c r="B236" s="768" t="s">
        <v>269</v>
      </c>
      <c r="C236" s="770"/>
      <c r="D236" s="225">
        <f t="shared" si="244"/>
        <v>419</v>
      </c>
      <c r="E236" s="399">
        <f t="shared" si="259"/>
        <v>111</v>
      </c>
      <c r="F236" s="400">
        <f t="shared" si="259"/>
        <v>308</v>
      </c>
      <c r="G236" s="21">
        <f>SUM(ENERO:DICIEMBRE!G236)</f>
        <v>0</v>
      </c>
      <c r="H236" s="21">
        <f>SUM(ENERO:DICIEMBRE!H236)</f>
        <v>0</v>
      </c>
      <c r="I236" s="21">
        <f>SUM(ENERO:DICIEMBRE!I236)</f>
        <v>0</v>
      </c>
      <c r="J236" s="21">
        <f>SUM(ENERO:DICIEMBRE!J236)</f>
        <v>0</v>
      </c>
      <c r="K236" s="21">
        <f>SUM(ENERO:DICIEMBRE!K236)</f>
        <v>0</v>
      </c>
      <c r="L236" s="21">
        <f>SUM(ENERO:DICIEMBRE!L236)</f>
        <v>0</v>
      </c>
      <c r="M236" s="21">
        <f>SUM(ENERO:DICIEMBRE!M236)</f>
        <v>0</v>
      </c>
      <c r="N236" s="21">
        <f>SUM(ENERO:DICIEMBRE!N236)</f>
        <v>0</v>
      </c>
      <c r="O236" s="21">
        <f>SUM(ENERO:DICIEMBRE!O236)</f>
        <v>0</v>
      </c>
      <c r="P236" s="21">
        <f>SUM(ENERO:DICIEMBRE!P236)</f>
        <v>0</v>
      </c>
      <c r="Q236" s="21">
        <f>SUM(ENERO:DICIEMBRE!Q236)</f>
        <v>0</v>
      </c>
      <c r="R236" s="21">
        <f>SUM(ENERO:DICIEMBRE!R236)</f>
        <v>0</v>
      </c>
      <c r="S236" s="21">
        <f>SUM(ENERO:DICIEMBRE!S236)</f>
        <v>0</v>
      </c>
      <c r="T236" s="21">
        <f>SUM(ENERO:DICIEMBRE!T236)</f>
        <v>0</v>
      </c>
      <c r="U236" s="21">
        <f>SUM(ENERO:DICIEMBRE!U236)</f>
        <v>0</v>
      </c>
      <c r="V236" s="21">
        <f>SUM(ENERO:DICIEMBRE!V236)</f>
        <v>0</v>
      </c>
      <c r="W236" s="21">
        <f>SUM(ENERO:DICIEMBRE!W236)</f>
        <v>16</v>
      </c>
      <c r="X236" s="21">
        <f>SUM(ENERO:DICIEMBRE!X236)</f>
        <v>19</v>
      </c>
      <c r="Y236" s="21">
        <f>SUM(ENERO:DICIEMBRE!Y236)</f>
        <v>24</v>
      </c>
      <c r="Z236" s="21">
        <f>SUM(ENERO:DICIEMBRE!Z236)</f>
        <v>42</v>
      </c>
      <c r="AA236" s="21">
        <f>SUM(ENERO:DICIEMBRE!AA236)</f>
        <v>4</v>
      </c>
      <c r="AB236" s="21">
        <f>SUM(ENERO:DICIEMBRE!AB236)</f>
        <v>23</v>
      </c>
      <c r="AC236" s="21">
        <f>SUM(ENERO:DICIEMBRE!AC236)</f>
        <v>15</v>
      </c>
      <c r="AD236" s="21">
        <f>SUM(ENERO:DICIEMBRE!AD236)</f>
        <v>62</v>
      </c>
      <c r="AE236" s="21">
        <f>SUM(ENERO:DICIEMBRE!AE236)</f>
        <v>9</v>
      </c>
      <c r="AF236" s="21">
        <f>SUM(ENERO:DICIEMBRE!AF236)</f>
        <v>69</v>
      </c>
      <c r="AG236" s="21">
        <f>SUM(ENERO:DICIEMBRE!AG236)</f>
        <v>21</v>
      </c>
      <c r="AH236" s="21">
        <f>SUM(ENERO:DICIEMBRE!AH236)</f>
        <v>54</v>
      </c>
      <c r="AI236" s="21">
        <f>SUM(ENERO:DICIEMBRE!AI236)</f>
        <v>7</v>
      </c>
      <c r="AJ236" s="21">
        <f>SUM(ENERO:DICIEMBRE!AJ236)</f>
        <v>12</v>
      </c>
      <c r="AK236" s="21">
        <f>SUM(ENERO:DICIEMBRE!AK236)</f>
        <v>10</v>
      </c>
      <c r="AL236" s="21">
        <f>SUM(ENERO:DICIEMBRE!AL236)</f>
        <v>20</v>
      </c>
      <c r="AM236" s="21">
        <f>SUM(ENERO:DICIEMBRE!AM236)</f>
        <v>5</v>
      </c>
      <c r="AN236" s="21">
        <f>SUM(ENERO:DICIEMBRE!AN236)</f>
        <v>7</v>
      </c>
      <c r="AO236" s="21">
        <f>SUM(ENERO:DICIEMBRE!AO236)</f>
        <v>5</v>
      </c>
      <c r="AP236" s="21">
        <f>SUM(ENERO:DICIEMBRE!AP236)</f>
        <v>0</v>
      </c>
      <c r="AQ236" s="21">
        <f>SUM(ENERO:DICIEMBRE!AQ236)</f>
        <v>0</v>
      </c>
      <c r="AR236" s="21">
        <f>SUM(ENERO:DICIEMBRE!AR236)</f>
        <v>0</v>
      </c>
      <c r="AS236" s="21">
        <f>SUM(ENERO:DICIEMBRE!AS236)</f>
        <v>0</v>
      </c>
      <c r="AT236" s="21">
        <f>SUM(ENERO:DICIEMBRE!AT236)</f>
        <v>0</v>
      </c>
      <c r="AU236" s="21">
        <f>SUM(ENERO:DICIEMBRE!AU236)</f>
        <v>0</v>
      </c>
      <c r="AV236" s="21">
        <f>SUM(ENERO:DICIEMBRE!AV236)</f>
        <v>0</v>
      </c>
      <c r="AW236" s="21">
        <f>SUM(ENERO:DICIEMBRE!AW236)</f>
        <v>0</v>
      </c>
      <c r="AX236" s="21">
        <f>SUM(ENERO:DICIEMBRE!AX236)</f>
        <v>0</v>
      </c>
      <c r="AY236" t="str">
        <f t="shared" si="248"/>
        <v/>
      </c>
      <c r="CW236" s="25" t="str">
        <f t="shared" si="249"/>
        <v/>
      </c>
      <c r="CX236" s="25" t="str">
        <f t="shared" si="250"/>
        <v/>
      </c>
      <c r="CY236" s="25" t="str">
        <f t="shared" si="251"/>
        <v/>
      </c>
      <c r="CZ236" s="25" t="str">
        <f t="shared" si="252"/>
        <v/>
      </c>
      <c r="DA236" s="25" t="str">
        <f t="shared" si="246"/>
        <v/>
      </c>
      <c r="DB236" s="25" t="str">
        <f t="shared" si="247"/>
        <v/>
      </c>
      <c r="DC236"/>
      <c r="DD236"/>
      <c r="DE236"/>
      <c r="DG236" s="26">
        <f t="shared" si="253"/>
        <v>0</v>
      </c>
      <c r="DH236" s="26">
        <f t="shared" si="254"/>
        <v>0</v>
      </c>
      <c r="DI236" s="26">
        <f t="shared" si="255"/>
        <v>0</v>
      </c>
      <c r="DJ236" s="26">
        <f t="shared" si="256"/>
        <v>0</v>
      </c>
      <c r="DK236" s="26">
        <f t="shared" si="257"/>
        <v>0</v>
      </c>
      <c r="DL236" s="26">
        <f t="shared" si="258"/>
        <v>0</v>
      </c>
      <c r="DM236"/>
    </row>
    <row r="237" spans="1:117" x14ac:dyDescent="0.25">
      <c r="A237" s="713"/>
      <c r="B237" s="768" t="s">
        <v>270</v>
      </c>
      <c r="C237" s="770"/>
      <c r="D237" s="225">
        <f t="shared" si="244"/>
        <v>54</v>
      </c>
      <c r="E237" s="399">
        <f t="shared" si="259"/>
        <v>16</v>
      </c>
      <c r="F237" s="400">
        <f t="shared" si="259"/>
        <v>38</v>
      </c>
      <c r="G237" s="21">
        <f>SUM(ENERO:DICIEMBRE!G237)</f>
        <v>0</v>
      </c>
      <c r="H237" s="21">
        <f>SUM(ENERO:DICIEMBRE!H237)</f>
        <v>0</v>
      </c>
      <c r="I237" s="21">
        <f>SUM(ENERO:DICIEMBRE!I237)</f>
        <v>0</v>
      </c>
      <c r="J237" s="21">
        <f>SUM(ENERO:DICIEMBRE!J237)</f>
        <v>0</v>
      </c>
      <c r="K237" s="21">
        <f>SUM(ENERO:DICIEMBRE!K237)</f>
        <v>0</v>
      </c>
      <c r="L237" s="21">
        <f>SUM(ENERO:DICIEMBRE!L237)</f>
        <v>0</v>
      </c>
      <c r="M237" s="21">
        <f>SUM(ENERO:DICIEMBRE!M237)</f>
        <v>0</v>
      </c>
      <c r="N237" s="21">
        <f>SUM(ENERO:DICIEMBRE!N237)</f>
        <v>0</v>
      </c>
      <c r="O237" s="21">
        <f>SUM(ENERO:DICIEMBRE!O237)</f>
        <v>0</v>
      </c>
      <c r="P237" s="21">
        <f>SUM(ENERO:DICIEMBRE!P237)</f>
        <v>0</v>
      </c>
      <c r="Q237" s="21">
        <f>SUM(ENERO:DICIEMBRE!Q237)</f>
        <v>0</v>
      </c>
      <c r="R237" s="21">
        <f>SUM(ENERO:DICIEMBRE!R237)</f>
        <v>0</v>
      </c>
      <c r="S237" s="21">
        <f>SUM(ENERO:DICIEMBRE!S237)</f>
        <v>0</v>
      </c>
      <c r="T237" s="21">
        <f>SUM(ENERO:DICIEMBRE!T237)</f>
        <v>0</v>
      </c>
      <c r="U237" s="21">
        <f>SUM(ENERO:DICIEMBRE!U237)</f>
        <v>0</v>
      </c>
      <c r="V237" s="21">
        <f>SUM(ENERO:DICIEMBRE!V237)</f>
        <v>0</v>
      </c>
      <c r="W237" s="21">
        <f>SUM(ENERO:DICIEMBRE!W237)</f>
        <v>0</v>
      </c>
      <c r="X237" s="21">
        <f>SUM(ENERO:DICIEMBRE!X237)</f>
        <v>1</v>
      </c>
      <c r="Y237" s="21">
        <f>SUM(ENERO:DICIEMBRE!Y237)</f>
        <v>1</v>
      </c>
      <c r="Z237" s="21">
        <f>SUM(ENERO:DICIEMBRE!Z237)</f>
        <v>2</v>
      </c>
      <c r="AA237" s="21">
        <f>SUM(ENERO:DICIEMBRE!AA237)</f>
        <v>1</v>
      </c>
      <c r="AB237" s="21">
        <f>SUM(ENERO:DICIEMBRE!AB237)</f>
        <v>5</v>
      </c>
      <c r="AC237" s="21">
        <f>SUM(ENERO:DICIEMBRE!AC237)</f>
        <v>1</v>
      </c>
      <c r="AD237" s="21">
        <f>SUM(ENERO:DICIEMBRE!AD237)</f>
        <v>9</v>
      </c>
      <c r="AE237" s="21">
        <f>SUM(ENERO:DICIEMBRE!AE237)</f>
        <v>3</v>
      </c>
      <c r="AF237" s="21">
        <f>SUM(ENERO:DICIEMBRE!AF237)</f>
        <v>13</v>
      </c>
      <c r="AG237" s="21">
        <f>SUM(ENERO:DICIEMBRE!AG237)</f>
        <v>4</v>
      </c>
      <c r="AH237" s="21">
        <f>SUM(ENERO:DICIEMBRE!AH237)</f>
        <v>4</v>
      </c>
      <c r="AI237" s="21">
        <f>SUM(ENERO:DICIEMBRE!AI237)</f>
        <v>2</v>
      </c>
      <c r="AJ237" s="21">
        <f>SUM(ENERO:DICIEMBRE!AJ237)</f>
        <v>2</v>
      </c>
      <c r="AK237" s="21">
        <f>SUM(ENERO:DICIEMBRE!AK237)</f>
        <v>2</v>
      </c>
      <c r="AL237" s="21">
        <f>SUM(ENERO:DICIEMBRE!AL237)</f>
        <v>2</v>
      </c>
      <c r="AM237" s="21">
        <f>SUM(ENERO:DICIEMBRE!AM237)</f>
        <v>2</v>
      </c>
      <c r="AN237" s="21">
        <f>SUM(ENERO:DICIEMBRE!AN237)</f>
        <v>0</v>
      </c>
      <c r="AO237" s="21">
        <f>SUM(ENERO:DICIEMBRE!AO237)</f>
        <v>1</v>
      </c>
      <c r="AP237" s="21">
        <f>SUM(ENERO:DICIEMBRE!AP237)</f>
        <v>0</v>
      </c>
      <c r="AQ237" s="21">
        <f>SUM(ENERO:DICIEMBRE!AQ237)</f>
        <v>0</v>
      </c>
      <c r="AR237" s="21">
        <f>SUM(ENERO:DICIEMBRE!AR237)</f>
        <v>0</v>
      </c>
      <c r="AS237" s="21">
        <f>SUM(ENERO:DICIEMBRE!AS237)</f>
        <v>0</v>
      </c>
      <c r="AT237" s="21">
        <f>SUM(ENERO:DICIEMBRE!AT237)</f>
        <v>0</v>
      </c>
      <c r="AU237" s="21">
        <f>SUM(ENERO:DICIEMBRE!AU237)</f>
        <v>0</v>
      </c>
      <c r="AV237" s="21">
        <f>SUM(ENERO:DICIEMBRE!AV237)</f>
        <v>0</v>
      </c>
      <c r="AW237" s="21">
        <f>SUM(ENERO:DICIEMBRE!AW237)</f>
        <v>0</v>
      </c>
      <c r="AX237" s="21">
        <f>SUM(ENERO:DICIEMBRE!AX237)</f>
        <v>0</v>
      </c>
      <c r="AY237" t="str">
        <f t="shared" si="248"/>
        <v/>
      </c>
      <c r="CW237" s="25" t="str">
        <f t="shared" si="249"/>
        <v/>
      </c>
      <c r="CX237" s="25" t="str">
        <f t="shared" si="250"/>
        <v/>
      </c>
      <c r="CY237" s="25" t="str">
        <f t="shared" si="251"/>
        <v/>
      </c>
      <c r="CZ237" s="25" t="str">
        <f t="shared" si="252"/>
        <v/>
      </c>
      <c r="DA237" s="25" t="str">
        <f t="shared" si="246"/>
        <v/>
      </c>
      <c r="DB237" s="25" t="str">
        <f t="shared" si="247"/>
        <v/>
      </c>
      <c r="DC237"/>
      <c r="DD237"/>
      <c r="DE237"/>
      <c r="DG237" s="26">
        <f t="shared" si="253"/>
        <v>0</v>
      </c>
      <c r="DH237" s="26">
        <f t="shared" si="254"/>
        <v>0</v>
      </c>
      <c r="DI237" s="26">
        <f t="shared" si="255"/>
        <v>0</v>
      </c>
      <c r="DJ237" s="26">
        <f t="shared" si="256"/>
        <v>0</v>
      </c>
      <c r="DK237" s="26">
        <f t="shared" si="257"/>
        <v>0</v>
      </c>
      <c r="DL237" s="26">
        <f t="shared" si="258"/>
        <v>0</v>
      </c>
      <c r="DM237"/>
    </row>
    <row r="238" spans="1:117" x14ac:dyDescent="0.25">
      <c r="A238" s="731"/>
      <c r="B238" s="831" t="s">
        <v>271</v>
      </c>
      <c r="C238" s="831"/>
      <c r="D238" s="236">
        <f t="shared" si="244"/>
        <v>4</v>
      </c>
      <c r="E238" s="411">
        <f>SUM(I238+K238+M238+O238+Q238+S238+U238+W238+Y238+AA238+AC238+AE238+AG238+AI238+AK238+AM238)</f>
        <v>2</v>
      </c>
      <c r="F238" s="412">
        <f>SUM(J238+L238+N238+P238+R238+T238+V238+X238+Z238+AB238+AD238+AF238+AH238+AJ238+AL238+AN238)</f>
        <v>2</v>
      </c>
      <c r="G238" s="21">
        <f>SUM(ENERO:DICIEMBRE!G238)</f>
        <v>0</v>
      </c>
      <c r="H238" s="21">
        <f>SUM(ENERO:DICIEMBRE!H238)</f>
        <v>0</v>
      </c>
      <c r="I238" s="21">
        <f>SUM(ENERO:DICIEMBRE!I238)</f>
        <v>0</v>
      </c>
      <c r="J238" s="21">
        <f>SUM(ENERO:DICIEMBRE!J238)</f>
        <v>0</v>
      </c>
      <c r="K238" s="21">
        <f>SUM(ENERO:DICIEMBRE!K238)</f>
        <v>0</v>
      </c>
      <c r="L238" s="21">
        <f>SUM(ENERO:DICIEMBRE!L238)</f>
        <v>0</v>
      </c>
      <c r="M238" s="21">
        <f>SUM(ENERO:DICIEMBRE!M238)</f>
        <v>0</v>
      </c>
      <c r="N238" s="21">
        <f>SUM(ENERO:DICIEMBRE!N238)</f>
        <v>0</v>
      </c>
      <c r="O238" s="21">
        <f>SUM(ENERO:DICIEMBRE!O238)</f>
        <v>0</v>
      </c>
      <c r="P238" s="21">
        <f>SUM(ENERO:DICIEMBRE!P238)</f>
        <v>0</v>
      </c>
      <c r="Q238" s="21">
        <f>SUM(ENERO:DICIEMBRE!Q238)</f>
        <v>0</v>
      </c>
      <c r="R238" s="21">
        <f>SUM(ENERO:DICIEMBRE!R238)</f>
        <v>0</v>
      </c>
      <c r="S238" s="21">
        <f>SUM(ENERO:DICIEMBRE!S238)</f>
        <v>0</v>
      </c>
      <c r="T238" s="21">
        <f>SUM(ENERO:DICIEMBRE!T238)</f>
        <v>0</v>
      </c>
      <c r="U238" s="21">
        <f>SUM(ENERO:DICIEMBRE!U238)</f>
        <v>0</v>
      </c>
      <c r="V238" s="21">
        <f>SUM(ENERO:DICIEMBRE!V238)</f>
        <v>0</v>
      </c>
      <c r="W238" s="21">
        <f>SUM(ENERO:DICIEMBRE!W238)</f>
        <v>1</v>
      </c>
      <c r="X238" s="21">
        <f>SUM(ENERO:DICIEMBRE!X238)</f>
        <v>0</v>
      </c>
      <c r="Y238" s="21">
        <f>SUM(ENERO:DICIEMBRE!Y238)</f>
        <v>0</v>
      </c>
      <c r="Z238" s="21">
        <f>SUM(ENERO:DICIEMBRE!Z238)</f>
        <v>0</v>
      </c>
      <c r="AA238" s="21">
        <f>SUM(ENERO:DICIEMBRE!AA238)</f>
        <v>0</v>
      </c>
      <c r="AB238" s="21">
        <f>SUM(ENERO:DICIEMBRE!AB238)</f>
        <v>0</v>
      </c>
      <c r="AC238" s="21">
        <f>SUM(ENERO:DICIEMBRE!AC238)</f>
        <v>1</v>
      </c>
      <c r="AD238" s="21">
        <f>SUM(ENERO:DICIEMBRE!AD238)</f>
        <v>0</v>
      </c>
      <c r="AE238" s="21">
        <f>SUM(ENERO:DICIEMBRE!AE238)</f>
        <v>0</v>
      </c>
      <c r="AF238" s="21">
        <f>SUM(ENERO:DICIEMBRE!AF238)</f>
        <v>1</v>
      </c>
      <c r="AG238" s="21">
        <f>SUM(ENERO:DICIEMBRE!AG238)</f>
        <v>0</v>
      </c>
      <c r="AH238" s="21">
        <f>SUM(ENERO:DICIEMBRE!AH238)</f>
        <v>1</v>
      </c>
      <c r="AI238" s="21">
        <f>SUM(ENERO:DICIEMBRE!AI238)</f>
        <v>0</v>
      </c>
      <c r="AJ238" s="21">
        <f>SUM(ENERO:DICIEMBRE!AJ238)</f>
        <v>0</v>
      </c>
      <c r="AK238" s="21">
        <f>SUM(ENERO:DICIEMBRE!AK238)</f>
        <v>0</v>
      </c>
      <c r="AL238" s="21">
        <f>SUM(ENERO:DICIEMBRE!AL238)</f>
        <v>0</v>
      </c>
      <c r="AM238" s="21">
        <f>SUM(ENERO:DICIEMBRE!AM238)</f>
        <v>0</v>
      </c>
      <c r="AN238" s="21">
        <f>SUM(ENERO:DICIEMBRE!AN238)</f>
        <v>0</v>
      </c>
      <c r="AO238" s="21">
        <f>SUM(ENERO:DICIEMBRE!AO238)</f>
        <v>0</v>
      </c>
      <c r="AP238" s="21">
        <f>SUM(ENERO:DICIEMBRE!AP238)</f>
        <v>0</v>
      </c>
      <c r="AQ238" s="21">
        <f>SUM(ENERO:DICIEMBRE!AQ238)</f>
        <v>0</v>
      </c>
      <c r="AR238" s="21">
        <f>SUM(ENERO:DICIEMBRE!AR238)</f>
        <v>0</v>
      </c>
      <c r="AS238" s="21">
        <f>SUM(ENERO:DICIEMBRE!AS238)</f>
        <v>0</v>
      </c>
      <c r="AT238" s="21">
        <f>SUM(ENERO:DICIEMBRE!AT238)</f>
        <v>0</v>
      </c>
      <c r="AU238" s="21">
        <f>SUM(ENERO:DICIEMBRE!AU238)</f>
        <v>0</v>
      </c>
      <c r="AV238" s="21">
        <f>SUM(ENERO:DICIEMBRE!AV238)</f>
        <v>0</v>
      </c>
      <c r="AW238" s="21">
        <f>SUM(ENERO:DICIEMBRE!AW238)</f>
        <v>0</v>
      </c>
      <c r="AX238" s="21">
        <f>SUM(ENERO:DICIEMBRE!AX238)</f>
        <v>0</v>
      </c>
      <c r="AY238" t="str">
        <f t="shared" si="248"/>
        <v/>
      </c>
      <c r="CW238" s="25" t="str">
        <f t="shared" si="249"/>
        <v/>
      </c>
      <c r="CX238" s="25" t="str">
        <f t="shared" si="250"/>
        <v/>
      </c>
      <c r="CY238" s="25" t="str">
        <f t="shared" si="251"/>
        <v/>
      </c>
      <c r="CZ238" s="25" t="str">
        <f t="shared" si="252"/>
        <v/>
      </c>
      <c r="DA238" s="25" t="str">
        <f t="shared" si="246"/>
        <v/>
      </c>
      <c r="DB238" s="25" t="str">
        <f t="shared" si="247"/>
        <v/>
      </c>
      <c r="DC238"/>
      <c r="DD238"/>
      <c r="DE238"/>
      <c r="DG238" s="26">
        <f t="shared" si="253"/>
        <v>0</v>
      </c>
      <c r="DH238" s="26">
        <f t="shared" si="254"/>
        <v>0</v>
      </c>
      <c r="DI238" s="26">
        <f t="shared" si="255"/>
        <v>0</v>
      </c>
      <c r="DJ238" s="26">
        <f t="shared" si="256"/>
        <v>0</v>
      </c>
      <c r="DK238" s="26">
        <f t="shared" si="257"/>
        <v>0</v>
      </c>
      <c r="DL238" s="26">
        <f t="shared" si="258"/>
        <v>0</v>
      </c>
      <c r="DM238"/>
    </row>
    <row r="239" spans="1:117" x14ac:dyDescent="0.25">
      <c r="A239" s="730" t="s">
        <v>99</v>
      </c>
      <c r="B239" s="830" t="s">
        <v>266</v>
      </c>
      <c r="C239" s="830"/>
      <c r="D239" s="215">
        <f>SUM(E239+F239)</f>
        <v>330</v>
      </c>
      <c r="E239" s="414">
        <f t="shared" si="259"/>
        <v>193</v>
      </c>
      <c r="F239" s="415">
        <f t="shared" si="259"/>
        <v>137</v>
      </c>
      <c r="G239" s="21">
        <f>SUM(ENERO:DICIEMBRE!G239)</f>
        <v>2</v>
      </c>
      <c r="H239" s="21">
        <f>SUM(ENERO:DICIEMBRE!H239)</f>
        <v>7</v>
      </c>
      <c r="I239" s="21">
        <f>SUM(ENERO:DICIEMBRE!I239)</f>
        <v>6</v>
      </c>
      <c r="J239" s="21">
        <f>SUM(ENERO:DICIEMBRE!J239)</f>
        <v>13</v>
      </c>
      <c r="K239" s="21">
        <f>SUM(ENERO:DICIEMBRE!K239)</f>
        <v>22</v>
      </c>
      <c r="L239" s="21">
        <f>SUM(ENERO:DICIEMBRE!L239)</f>
        <v>10</v>
      </c>
      <c r="M239" s="21">
        <f>SUM(ENERO:DICIEMBRE!M239)</f>
        <v>25</v>
      </c>
      <c r="N239" s="21">
        <f>SUM(ENERO:DICIEMBRE!N239)</f>
        <v>13</v>
      </c>
      <c r="O239" s="21">
        <f>SUM(ENERO:DICIEMBRE!O239)</f>
        <v>16</v>
      </c>
      <c r="P239" s="21">
        <f>SUM(ENERO:DICIEMBRE!P239)</f>
        <v>15</v>
      </c>
      <c r="Q239" s="21">
        <f>SUM(ENERO:DICIEMBRE!Q239)</f>
        <v>18</v>
      </c>
      <c r="R239" s="21">
        <f>SUM(ENERO:DICIEMBRE!R239)</f>
        <v>18</v>
      </c>
      <c r="S239" s="21">
        <f>SUM(ENERO:DICIEMBRE!S239)</f>
        <v>24</v>
      </c>
      <c r="T239" s="21">
        <f>SUM(ENERO:DICIEMBRE!T239)</f>
        <v>15</v>
      </c>
      <c r="U239" s="21">
        <f>SUM(ENERO:DICIEMBRE!U239)</f>
        <v>43</v>
      </c>
      <c r="V239" s="21">
        <f>SUM(ENERO:DICIEMBRE!V239)</f>
        <v>25</v>
      </c>
      <c r="W239" s="21">
        <f>SUM(ENERO:DICIEMBRE!W239)</f>
        <v>28</v>
      </c>
      <c r="X239" s="21">
        <f>SUM(ENERO:DICIEMBRE!X239)</f>
        <v>14</v>
      </c>
      <c r="Y239" s="21">
        <f>SUM(ENERO:DICIEMBRE!Y239)</f>
        <v>7</v>
      </c>
      <c r="Z239" s="21">
        <f>SUM(ENERO:DICIEMBRE!Z239)</f>
        <v>3</v>
      </c>
      <c r="AA239" s="21">
        <f>SUM(ENERO:DICIEMBRE!AA239)</f>
        <v>1</v>
      </c>
      <c r="AB239" s="21">
        <f>SUM(ENERO:DICIEMBRE!AB239)</f>
        <v>1</v>
      </c>
      <c r="AC239" s="21">
        <f>SUM(ENERO:DICIEMBRE!AC239)</f>
        <v>1</v>
      </c>
      <c r="AD239" s="21">
        <f>SUM(ENERO:DICIEMBRE!AD239)</f>
        <v>2</v>
      </c>
      <c r="AE239" s="21">
        <f>SUM(ENERO:DICIEMBRE!AE239)</f>
        <v>0</v>
      </c>
      <c r="AF239" s="21">
        <f>SUM(ENERO:DICIEMBRE!AF239)</f>
        <v>1</v>
      </c>
      <c r="AG239" s="21">
        <f>SUM(ENERO:DICIEMBRE!AG239)</f>
        <v>0</v>
      </c>
      <c r="AH239" s="21">
        <f>SUM(ENERO:DICIEMBRE!AH239)</f>
        <v>0</v>
      </c>
      <c r="AI239" s="21">
        <f>SUM(ENERO:DICIEMBRE!AI239)</f>
        <v>0</v>
      </c>
      <c r="AJ239" s="21">
        <f>SUM(ENERO:DICIEMBRE!AJ239)</f>
        <v>0</v>
      </c>
      <c r="AK239" s="21">
        <f>SUM(ENERO:DICIEMBRE!AK239)</f>
        <v>0</v>
      </c>
      <c r="AL239" s="21">
        <f>SUM(ENERO:DICIEMBRE!AL239)</f>
        <v>0</v>
      </c>
      <c r="AM239" s="21">
        <f>SUM(ENERO:DICIEMBRE!AM239)</f>
        <v>0</v>
      </c>
      <c r="AN239" s="21">
        <f>SUM(ENERO:DICIEMBRE!AN239)</f>
        <v>0</v>
      </c>
      <c r="AO239" s="21">
        <f>SUM(ENERO:DICIEMBRE!AO239)</f>
        <v>0</v>
      </c>
      <c r="AP239" s="21">
        <f>SUM(ENERO:DICIEMBRE!AP239)</f>
        <v>0</v>
      </c>
      <c r="AQ239" s="21">
        <f>SUM(ENERO:DICIEMBRE!AQ239)</f>
        <v>143</v>
      </c>
      <c r="AR239" s="21">
        <f>SUM(ENERO:DICIEMBRE!AR239)</f>
        <v>112</v>
      </c>
      <c r="AS239" s="21">
        <f>SUM(ENERO:DICIEMBRE!AS239)</f>
        <v>41</v>
      </c>
      <c r="AT239" s="21">
        <f>SUM(ENERO:DICIEMBRE!AT239)</f>
        <v>0</v>
      </c>
      <c r="AU239" s="21">
        <f>SUM(ENERO:DICIEMBRE!AU239)</f>
        <v>0</v>
      </c>
      <c r="AV239" s="21">
        <f>SUM(ENERO:DICIEMBRE!AV239)</f>
        <v>40</v>
      </c>
      <c r="AW239" s="21">
        <f>SUM(ENERO:DICIEMBRE!AW239)</f>
        <v>0</v>
      </c>
      <c r="AX239" s="21">
        <f>SUM(ENERO:DICIEMBRE!AX239)</f>
        <v>7</v>
      </c>
      <c r="AY239" t="str">
        <f t="shared" si="248"/>
        <v/>
      </c>
      <c r="CW239" s="25" t="str">
        <f t="shared" si="249"/>
        <v/>
      </c>
      <c r="CX239" s="25" t="str">
        <f t="shared" si="250"/>
        <v/>
      </c>
      <c r="CY239" s="25" t="str">
        <f t="shared" si="251"/>
        <v/>
      </c>
      <c r="CZ239" s="304"/>
      <c r="DA239" s="25" t="str">
        <f t="shared" si="246"/>
        <v/>
      </c>
      <c r="DB239" s="25" t="str">
        <f t="shared" si="247"/>
        <v/>
      </c>
      <c r="DC239"/>
      <c r="DD239"/>
      <c r="DE239"/>
      <c r="DG239" s="26">
        <f t="shared" si="253"/>
        <v>0</v>
      </c>
      <c r="DH239" s="26">
        <f t="shared" si="254"/>
        <v>0</v>
      </c>
      <c r="DI239" s="26">
        <f t="shared" si="255"/>
        <v>0</v>
      </c>
      <c r="DJ239" s="304"/>
      <c r="DK239" s="26">
        <f t="shared" si="257"/>
        <v>0</v>
      </c>
      <c r="DL239" s="26">
        <f t="shared" si="258"/>
        <v>0</v>
      </c>
      <c r="DM239"/>
    </row>
    <row r="240" spans="1:117" x14ac:dyDescent="0.25">
      <c r="A240" s="713"/>
      <c r="B240" s="755" t="s">
        <v>267</v>
      </c>
      <c r="C240" s="755"/>
      <c r="D240" s="225">
        <f t="shared" si="244"/>
        <v>1127</v>
      </c>
      <c r="E240" s="399">
        <f t="shared" si="259"/>
        <v>642</v>
      </c>
      <c r="F240" s="400">
        <f t="shared" si="259"/>
        <v>485</v>
      </c>
      <c r="G240" s="21">
        <f>SUM(ENERO:DICIEMBRE!G240)</f>
        <v>0</v>
      </c>
      <c r="H240" s="21">
        <f>SUM(ENERO:DICIEMBRE!H240)</f>
        <v>2</v>
      </c>
      <c r="I240" s="21">
        <f>SUM(ENERO:DICIEMBRE!I240)</f>
        <v>13</v>
      </c>
      <c r="J240" s="21">
        <f>SUM(ENERO:DICIEMBRE!J240)</f>
        <v>9</v>
      </c>
      <c r="K240" s="21">
        <f>SUM(ENERO:DICIEMBRE!K240)</f>
        <v>59</v>
      </c>
      <c r="L240" s="21">
        <f>SUM(ENERO:DICIEMBRE!L240)</f>
        <v>64</v>
      </c>
      <c r="M240" s="21">
        <f>SUM(ENERO:DICIEMBRE!M240)</f>
        <v>42</v>
      </c>
      <c r="N240" s="21">
        <f>SUM(ENERO:DICIEMBRE!N240)</f>
        <v>68</v>
      </c>
      <c r="O240" s="21">
        <f>SUM(ENERO:DICIEMBRE!O240)</f>
        <v>102</v>
      </c>
      <c r="P240" s="21">
        <f>SUM(ENERO:DICIEMBRE!P240)</f>
        <v>73</v>
      </c>
      <c r="Q240" s="21">
        <f>SUM(ENERO:DICIEMBRE!Q240)</f>
        <v>74</v>
      </c>
      <c r="R240" s="21">
        <f>SUM(ENERO:DICIEMBRE!R240)</f>
        <v>37</v>
      </c>
      <c r="S240" s="21">
        <f>SUM(ENERO:DICIEMBRE!S240)</f>
        <v>78</v>
      </c>
      <c r="T240" s="21">
        <f>SUM(ENERO:DICIEMBRE!T240)</f>
        <v>65</v>
      </c>
      <c r="U240" s="21">
        <f>SUM(ENERO:DICIEMBRE!U240)</f>
        <v>125</v>
      </c>
      <c r="V240" s="21">
        <f>SUM(ENERO:DICIEMBRE!V240)</f>
        <v>97</v>
      </c>
      <c r="W240" s="21">
        <f>SUM(ENERO:DICIEMBRE!W240)</f>
        <v>98</v>
      </c>
      <c r="X240" s="21">
        <f>SUM(ENERO:DICIEMBRE!X240)</f>
        <v>31</v>
      </c>
      <c r="Y240" s="21">
        <f>SUM(ENERO:DICIEMBRE!Y240)</f>
        <v>42</v>
      </c>
      <c r="Z240" s="21">
        <f>SUM(ENERO:DICIEMBRE!Z240)</f>
        <v>22</v>
      </c>
      <c r="AA240" s="21">
        <f>SUM(ENERO:DICIEMBRE!AA240)</f>
        <v>4</v>
      </c>
      <c r="AB240" s="21">
        <f>SUM(ENERO:DICIEMBRE!AB240)</f>
        <v>5</v>
      </c>
      <c r="AC240" s="21">
        <f>SUM(ENERO:DICIEMBRE!AC240)</f>
        <v>4</v>
      </c>
      <c r="AD240" s="21">
        <f>SUM(ENERO:DICIEMBRE!AD240)</f>
        <v>11</v>
      </c>
      <c r="AE240" s="21">
        <f>SUM(ENERO:DICIEMBRE!AE240)</f>
        <v>1</v>
      </c>
      <c r="AF240" s="21">
        <f>SUM(ENERO:DICIEMBRE!AF240)</f>
        <v>1</v>
      </c>
      <c r="AG240" s="21">
        <f>SUM(ENERO:DICIEMBRE!AG240)</f>
        <v>0</v>
      </c>
      <c r="AH240" s="21">
        <f>SUM(ENERO:DICIEMBRE!AH240)</f>
        <v>0</v>
      </c>
      <c r="AI240" s="21">
        <f>SUM(ENERO:DICIEMBRE!AI240)</f>
        <v>0</v>
      </c>
      <c r="AJ240" s="21">
        <f>SUM(ENERO:DICIEMBRE!AJ240)</f>
        <v>0</v>
      </c>
      <c r="AK240" s="21">
        <f>SUM(ENERO:DICIEMBRE!AK240)</f>
        <v>0</v>
      </c>
      <c r="AL240" s="21">
        <f>SUM(ENERO:DICIEMBRE!AL240)</f>
        <v>0</v>
      </c>
      <c r="AM240" s="21">
        <f>SUM(ENERO:DICIEMBRE!AM240)</f>
        <v>0</v>
      </c>
      <c r="AN240" s="21">
        <f>SUM(ENERO:DICIEMBRE!AN240)</f>
        <v>0</v>
      </c>
      <c r="AO240" s="21">
        <f>SUM(ENERO:DICIEMBRE!AO240)</f>
        <v>0</v>
      </c>
      <c r="AP240" s="21">
        <f>SUM(ENERO:DICIEMBRE!AP240)</f>
        <v>0</v>
      </c>
      <c r="AQ240" s="21">
        <f>SUM(ENERO:DICIEMBRE!AQ240)</f>
        <v>0</v>
      </c>
      <c r="AR240" s="21">
        <f>SUM(ENERO:DICIEMBRE!AR240)</f>
        <v>0</v>
      </c>
      <c r="AS240" s="21">
        <f>SUM(ENERO:DICIEMBRE!AS240)</f>
        <v>290</v>
      </c>
      <c r="AT240" s="21">
        <f>SUM(ENERO:DICIEMBRE!AT240)</f>
        <v>0</v>
      </c>
      <c r="AU240" s="21">
        <f>SUM(ENERO:DICIEMBRE!AU240)</f>
        <v>0</v>
      </c>
      <c r="AV240" s="21">
        <f>SUM(ENERO:DICIEMBRE!AV240)</f>
        <v>141</v>
      </c>
      <c r="AW240" s="21">
        <f>SUM(ENERO:DICIEMBRE!AW240)</f>
        <v>0</v>
      </c>
      <c r="AX240" s="21">
        <f>SUM(ENERO:DICIEMBRE!AX240)</f>
        <v>6</v>
      </c>
      <c r="AY240" t="str">
        <f t="shared" si="248"/>
        <v/>
      </c>
      <c r="CW240" s="25" t="str">
        <f t="shared" si="249"/>
        <v/>
      </c>
      <c r="CX240" s="25" t="str">
        <f t="shared" si="250"/>
        <v/>
      </c>
      <c r="CY240" s="25" t="str">
        <f t="shared" si="251"/>
        <v/>
      </c>
      <c r="CZ240" s="304"/>
      <c r="DA240" s="25" t="str">
        <f t="shared" si="246"/>
        <v/>
      </c>
      <c r="DB240" s="25" t="str">
        <f t="shared" si="247"/>
        <v/>
      </c>
      <c r="DC240"/>
      <c r="DD240"/>
      <c r="DE240"/>
      <c r="DG240" s="26">
        <f t="shared" si="253"/>
        <v>0</v>
      </c>
      <c r="DH240" s="26">
        <f t="shared" si="254"/>
        <v>0</v>
      </c>
      <c r="DI240" s="26">
        <f t="shared" si="255"/>
        <v>0</v>
      </c>
      <c r="DJ240" s="304"/>
      <c r="DK240" s="26">
        <f t="shared" si="257"/>
        <v>0</v>
      </c>
      <c r="DL240" s="26">
        <f t="shared" si="258"/>
        <v>0</v>
      </c>
      <c r="DM240"/>
    </row>
    <row r="241" spans="1:117" x14ac:dyDescent="0.25">
      <c r="A241" s="713"/>
      <c r="B241" s="755" t="s">
        <v>268</v>
      </c>
      <c r="C241" s="755"/>
      <c r="D241" s="225">
        <f t="shared" si="244"/>
        <v>244</v>
      </c>
      <c r="E241" s="399">
        <f t="shared" si="259"/>
        <v>143</v>
      </c>
      <c r="F241" s="400">
        <f t="shared" si="259"/>
        <v>101</v>
      </c>
      <c r="G241" s="21">
        <f>SUM(ENERO:DICIEMBRE!G241)</f>
        <v>0</v>
      </c>
      <c r="H241" s="21">
        <f>SUM(ENERO:DICIEMBRE!H241)</f>
        <v>4</v>
      </c>
      <c r="I241" s="21">
        <f>SUM(ENERO:DICIEMBRE!I241)</f>
        <v>3</v>
      </c>
      <c r="J241" s="21">
        <f>SUM(ENERO:DICIEMBRE!J241)</f>
        <v>6</v>
      </c>
      <c r="K241" s="21">
        <f>SUM(ENERO:DICIEMBRE!K241)</f>
        <v>15</v>
      </c>
      <c r="L241" s="21">
        <f>SUM(ENERO:DICIEMBRE!L241)</f>
        <v>9</v>
      </c>
      <c r="M241" s="21">
        <f>SUM(ENERO:DICIEMBRE!M241)</f>
        <v>22</v>
      </c>
      <c r="N241" s="21">
        <f>SUM(ENERO:DICIEMBRE!N241)</f>
        <v>8</v>
      </c>
      <c r="O241" s="21">
        <f>SUM(ENERO:DICIEMBRE!O241)</f>
        <v>13</v>
      </c>
      <c r="P241" s="21">
        <f>SUM(ENERO:DICIEMBRE!P241)</f>
        <v>11</v>
      </c>
      <c r="Q241" s="21">
        <f>SUM(ENERO:DICIEMBRE!Q241)</f>
        <v>12</v>
      </c>
      <c r="R241" s="21">
        <f>SUM(ENERO:DICIEMBRE!R241)</f>
        <v>14</v>
      </c>
      <c r="S241" s="21">
        <f>SUM(ENERO:DICIEMBRE!S241)</f>
        <v>13</v>
      </c>
      <c r="T241" s="21">
        <f>SUM(ENERO:DICIEMBRE!T241)</f>
        <v>12</v>
      </c>
      <c r="U241" s="21">
        <f>SUM(ENERO:DICIEMBRE!U241)</f>
        <v>35</v>
      </c>
      <c r="V241" s="21">
        <f>SUM(ENERO:DICIEMBRE!V241)</f>
        <v>22</v>
      </c>
      <c r="W241" s="21">
        <f>SUM(ENERO:DICIEMBRE!W241)</f>
        <v>22</v>
      </c>
      <c r="X241" s="21">
        <f>SUM(ENERO:DICIEMBRE!X241)</f>
        <v>12</v>
      </c>
      <c r="Y241" s="21">
        <f>SUM(ENERO:DICIEMBRE!Y241)</f>
        <v>7</v>
      </c>
      <c r="Z241" s="21">
        <f>SUM(ENERO:DICIEMBRE!Z241)</f>
        <v>3</v>
      </c>
      <c r="AA241" s="21">
        <f>SUM(ENERO:DICIEMBRE!AA241)</f>
        <v>1</v>
      </c>
      <c r="AB241" s="21">
        <f>SUM(ENERO:DICIEMBRE!AB241)</f>
        <v>0</v>
      </c>
      <c r="AC241" s="21">
        <f>SUM(ENERO:DICIEMBRE!AC241)</f>
        <v>0</v>
      </c>
      <c r="AD241" s="21">
        <f>SUM(ENERO:DICIEMBRE!AD241)</f>
        <v>0</v>
      </c>
      <c r="AE241" s="21">
        <f>SUM(ENERO:DICIEMBRE!AE241)</f>
        <v>0</v>
      </c>
      <c r="AF241" s="21">
        <f>SUM(ENERO:DICIEMBRE!AF241)</f>
        <v>0</v>
      </c>
      <c r="AG241" s="21">
        <f>SUM(ENERO:DICIEMBRE!AG241)</f>
        <v>0</v>
      </c>
      <c r="AH241" s="21">
        <f>SUM(ENERO:DICIEMBRE!AH241)</f>
        <v>0</v>
      </c>
      <c r="AI241" s="21">
        <f>SUM(ENERO:DICIEMBRE!AI241)</f>
        <v>0</v>
      </c>
      <c r="AJ241" s="21">
        <f>SUM(ENERO:DICIEMBRE!AJ241)</f>
        <v>0</v>
      </c>
      <c r="AK241" s="21">
        <f>SUM(ENERO:DICIEMBRE!AK241)</f>
        <v>0</v>
      </c>
      <c r="AL241" s="21">
        <f>SUM(ENERO:DICIEMBRE!AL241)</f>
        <v>0</v>
      </c>
      <c r="AM241" s="21">
        <f>SUM(ENERO:DICIEMBRE!AM241)</f>
        <v>0</v>
      </c>
      <c r="AN241" s="21">
        <f>SUM(ENERO:DICIEMBRE!AN241)</f>
        <v>0</v>
      </c>
      <c r="AO241" s="21">
        <f>SUM(ENERO:DICIEMBRE!AO241)</f>
        <v>0</v>
      </c>
      <c r="AP241" s="21">
        <f>SUM(ENERO:DICIEMBRE!AP241)</f>
        <v>0</v>
      </c>
      <c r="AQ241" s="21">
        <f>SUM(ENERO:DICIEMBRE!AQ241)</f>
        <v>0</v>
      </c>
      <c r="AR241" s="21">
        <f>SUM(ENERO:DICIEMBRE!AR241)</f>
        <v>0</v>
      </c>
      <c r="AS241" s="21">
        <f>SUM(ENERO:DICIEMBRE!AS241)</f>
        <v>0</v>
      </c>
      <c r="AT241" s="21">
        <f>SUM(ENERO:DICIEMBRE!AT241)</f>
        <v>0</v>
      </c>
      <c r="AU241" s="21">
        <f>SUM(ENERO:DICIEMBRE!AU241)</f>
        <v>0</v>
      </c>
      <c r="AV241" s="21">
        <f>SUM(ENERO:DICIEMBRE!AV241)</f>
        <v>34</v>
      </c>
      <c r="AW241" s="21">
        <f>SUM(ENERO:DICIEMBRE!AW241)</f>
        <v>0</v>
      </c>
      <c r="AX241" s="21">
        <f>SUM(ENERO:DICIEMBRE!AX241)</f>
        <v>8</v>
      </c>
      <c r="AY241" t="str">
        <f t="shared" si="248"/>
        <v/>
      </c>
      <c r="CW241" s="25" t="str">
        <f t="shared" si="249"/>
        <v/>
      </c>
      <c r="CX241" s="25" t="str">
        <f t="shared" si="250"/>
        <v/>
      </c>
      <c r="CY241" s="25" t="str">
        <f t="shared" si="251"/>
        <v/>
      </c>
      <c r="CZ241" s="304"/>
      <c r="DA241" s="25" t="str">
        <f t="shared" si="246"/>
        <v/>
      </c>
      <c r="DB241" s="25" t="str">
        <f t="shared" si="247"/>
        <v/>
      </c>
      <c r="DC241"/>
      <c r="DD241"/>
      <c r="DE241"/>
      <c r="DG241" s="26">
        <f t="shared" si="253"/>
        <v>0</v>
      </c>
      <c r="DH241" s="26">
        <f t="shared" si="254"/>
        <v>0</v>
      </c>
      <c r="DI241" s="26">
        <f t="shared" si="255"/>
        <v>0</v>
      </c>
      <c r="DJ241" s="304"/>
      <c r="DK241" s="26">
        <f t="shared" si="257"/>
        <v>0</v>
      </c>
      <c r="DL241" s="26">
        <f t="shared" si="258"/>
        <v>0</v>
      </c>
      <c r="DM241"/>
    </row>
    <row r="242" spans="1:117" x14ac:dyDescent="0.25">
      <c r="A242" s="713"/>
      <c r="B242" s="768" t="s">
        <v>269</v>
      </c>
      <c r="C242" s="770"/>
      <c r="D242" s="225">
        <f t="shared" si="244"/>
        <v>313</v>
      </c>
      <c r="E242" s="399">
        <f t="shared" si="259"/>
        <v>181</v>
      </c>
      <c r="F242" s="400">
        <f t="shared" si="259"/>
        <v>132</v>
      </c>
      <c r="G242" s="21">
        <f>SUM(ENERO:DICIEMBRE!G242)</f>
        <v>2</v>
      </c>
      <c r="H242" s="21">
        <f>SUM(ENERO:DICIEMBRE!H242)</f>
        <v>5</v>
      </c>
      <c r="I242" s="21">
        <f>SUM(ENERO:DICIEMBRE!I242)</f>
        <v>3</v>
      </c>
      <c r="J242" s="21">
        <f>SUM(ENERO:DICIEMBRE!J242)</f>
        <v>5</v>
      </c>
      <c r="K242" s="21">
        <f>SUM(ENERO:DICIEMBRE!K242)</f>
        <v>21</v>
      </c>
      <c r="L242" s="21">
        <f>SUM(ENERO:DICIEMBRE!L242)</f>
        <v>9</v>
      </c>
      <c r="M242" s="21">
        <f>SUM(ENERO:DICIEMBRE!M242)</f>
        <v>7</v>
      </c>
      <c r="N242" s="21">
        <f>SUM(ENERO:DICIEMBRE!N242)</f>
        <v>11</v>
      </c>
      <c r="O242" s="21">
        <f>SUM(ENERO:DICIEMBRE!O242)</f>
        <v>16</v>
      </c>
      <c r="P242" s="21">
        <f>SUM(ENERO:DICIEMBRE!P242)</f>
        <v>19</v>
      </c>
      <c r="Q242" s="21">
        <f>SUM(ENERO:DICIEMBRE!Q242)</f>
        <v>13</v>
      </c>
      <c r="R242" s="21">
        <f>SUM(ENERO:DICIEMBRE!R242)</f>
        <v>13</v>
      </c>
      <c r="S242" s="21">
        <f>SUM(ENERO:DICIEMBRE!S242)</f>
        <v>20</v>
      </c>
      <c r="T242" s="21">
        <f>SUM(ENERO:DICIEMBRE!T242)</f>
        <v>21</v>
      </c>
      <c r="U242" s="21">
        <f>SUM(ENERO:DICIEMBRE!U242)</f>
        <v>41</v>
      </c>
      <c r="V242" s="21">
        <f>SUM(ENERO:DICIEMBRE!V242)</f>
        <v>23</v>
      </c>
      <c r="W242" s="21">
        <f>SUM(ENERO:DICIEMBRE!W242)</f>
        <v>38</v>
      </c>
      <c r="X242" s="21">
        <f>SUM(ENERO:DICIEMBRE!X242)</f>
        <v>14</v>
      </c>
      <c r="Y242" s="21">
        <f>SUM(ENERO:DICIEMBRE!Y242)</f>
        <v>15</v>
      </c>
      <c r="Z242" s="21">
        <f>SUM(ENERO:DICIEMBRE!Z242)</f>
        <v>6</v>
      </c>
      <c r="AA242" s="21">
        <f>SUM(ENERO:DICIEMBRE!AA242)</f>
        <v>3</v>
      </c>
      <c r="AB242" s="21">
        <f>SUM(ENERO:DICIEMBRE!AB242)</f>
        <v>1</v>
      </c>
      <c r="AC242" s="21">
        <f>SUM(ENERO:DICIEMBRE!AC242)</f>
        <v>2</v>
      </c>
      <c r="AD242" s="21">
        <f>SUM(ENERO:DICIEMBRE!AD242)</f>
        <v>3</v>
      </c>
      <c r="AE242" s="21">
        <f>SUM(ENERO:DICIEMBRE!AE242)</f>
        <v>0</v>
      </c>
      <c r="AF242" s="21">
        <f>SUM(ENERO:DICIEMBRE!AF242)</f>
        <v>2</v>
      </c>
      <c r="AG242" s="21">
        <f>SUM(ENERO:DICIEMBRE!AG242)</f>
        <v>0</v>
      </c>
      <c r="AH242" s="21">
        <f>SUM(ENERO:DICIEMBRE!AH242)</f>
        <v>0</v>
      </c>
      <c r="AI242" s="21">
        <f>SUM(ENERO:DICIEMBRE!AI242)</f>
        <v>0</v>
      </c>
      <c r="AJ242" s="21">
        <f>SUM(ENERO:DICIEMBRE!AJ242)</f>
        <v>0</v>
      </c>
      <c r="AK242" s="21">
        <f>SUM(ENERO:DICIEMBRE!AK242)</f>
        <v>0</v>
      </c>
      <c r="AL242" s="21">
        <f>SUM(ENERO:DICIEMBRE!AL242)</f>
        <v>0</v>
      </c>
      <c r="AM242" s="21">
        <f>SUM(ENERO:DICIEMBRE!AM242)</f>
        <v>0</v>
      </c>
      <c r="AN242" s="21">
        <f>SUM(ENERO:DICIEMBRE!AN242)</f>
        <v>0</v>
      </c>
      <c r="AO242" s="21">
        <f>SUM(ENERO:DICIEMBRE!AO242)</f>
        <v>0</v>
      </c>
      <c r="AP242" s="21">
        <f>SUM(ENERO:DICIEMBRE!AP242)</f>
        <v>0</v>
      </c>
      <c r="AQ242" s="21">
        <f>SUM(ENERO:DICIEMBRE!AQ242)</f>
        <v>0</v>
      </c>
      <c r="AR242" s="21">
        <f>SUM(ENERO:DICIEMBRE!AR242)</f>
        <v>0</v>
      </c>
      <c r="AS242" s="21">
        <f>SUM(ENERO:DICIEMBRE!AS242)</f>
        <v>0</v>
      </c>
      <c r="AT242" s="21">
        <f>SUM(ENERO:DICIEMBRE!AT242)</f>
        <v>0</v>
      </c>
      <c r="AU242" s="21">
        <f>SUM(ENERO:DICIEMBRE!AU242)</f>
        <v>0</v>
      </c>
      <c r="AV242" s="21">
        <f>SUM(ENERO:DICIEMBRE!AV242)</f>
        <v>36</v>
      </c>
      <c r="AW242" s="21">
        <f>SUM(ENERO:DICIEMBRE!AW242)</f>
        <v>0</v>
      </c>
      <c r="AX242" s="21">
        <f>SUM(ENERO:DICIEMBRE!AX242)</f>
        <v>2</v>
      </c>
      <c r="AY242" t="str">
        <f t="shared" si="248"/>
        <v/>
      </c>
      <c r="CW242" s="25" t="str">
        <f t="shared" si="249"/>
        <v/>
      </c>
      <c r="CX242" s="25" t="str">
        <f t="shared" si="250"/>
        <v/>
      </c>
      <c r="CY242" s="25" t="str">
        <f t="shared" si="251"/>
        <v/>
      </c>
      <c r="CZ242" s="304"/>
      <c r="DA242" s="25" t="str">
        <f t="shared" si="246"/>
        <v/>
      </c>
      <c r="DB242" s="25" t="str">
        <f t="shared" si="247"/>
        <v/>
      </c>
      <c r="DC242"/>
      <c r="DD242"/>
      <c r="DE242"/>
      <c r="DG242" s="26">
        <f t="shared" si="253"/>
        <v>0</v>
      </c>
      <c r="DH242" s="26">
        <f t="shared" si="254"/>
        <v>0</v>
      </c>
      <c r="DI242" s="26">
        <f t="shared" si="255"/>
        <v>0</v>
      </c>
      <c r="DJ242" s="304"/>
      <c r="DK242" s="26">
        <f t="shared" si="257"/>
        <v>0</v>
      </c>
      <c r="DL242" s="26">
        <f t="shared" si="258"/>
        <v>0</v>
      </c>
      <c r="DM242"/>
    </row>
    <row r="243" spans="1:117" x14ac:dyDescent="0.25">
      <c r="A243" s="713"/>
      <c r="B243" s="768" t="s">
        <v>270</v>
      </c>
      <c r="C243" s="770"/>
      <c r="D243" s="225">
        <f t="shared" si="244"/>
        <v>40</v>
      </c>
      <c r="E243" s="399">
        <f t="shared" si="259"/>
        <v>21</v>
      </c>
      <c r="F243" s="400">
        <f t="shared" si="259"/>
        <v>19</v>
      </c>
      <c r="G243" s="21">
        <f>SUM(ENERO:DICIEMBRE!G243)</f>
        <v>0</v>
      </c>
      <c r="H243" s="21">
        <f>SUM(ENERO:DICIEMBRE!H243)</f>
        <v>0</v>
      </c>
      <c r="I243" s="21">
        <f>SUM(ENERO:DICIEMBRE!I243)</f>
        <v>0</v>
      </c>
      <c r="J243" s="21">
        <f>SUM(ENERO:DICIEMBRE!J243)</f>
        <v>0</v>
      </c>
      <c r="K243" s="21">
        <f>SUM(ENERO:DICIEMBRE!K243)</f>
        <v>0</v>
      </c>
      <c r="L243" s="21">
        <f>SUM(ENERO:DICIEMBRE!L243)</f>
        <v>2</v>
      </c>
      <c r="M243" s="21">
        <f>SUM(ENERO:DICIEMBRE!M243)</f>
        <v>1</v>
      </c>
      <c r="N243" s="21">
        <f>SUM(ENERO:DICIEMBRE!N243)</f>
        <v>1</v>
      </c>
      <c r="O243" s="21">
        <f>SUM(ENERO:DICIEMBRE!O243)</f>
        <v>4</v>
      </c>
      <c r="P243" s="21">
        <f>SUM(ENERO:DICIEMBRE!P243)</f>
        <v>3</v>
      </c>
      <c r="Q243" s="21">
        <f>SUM(ENERO:DICIEMBRE!Q243)</f>
        <v>4</v>
      </c>
      <c r="R243" s="21">
        <f>SUM(ENERO:DICIEMBRE!R243)</f>
        <v>1</v>
      </c>
      <c r="S243" s="21">
        <f>SUM(ENERO:DICIEMBRE!S243)</f>
        <v>2</v>
      </c>
      <c r="T243" s="21">
        <f>SUM(ENERO:DICIEMBRE!T243)</f>
        <v>5</v>
      </c>
      <c r="U243" s="21">
        <f>SUM(ENERO:DICIEMBRE!U243)</f>
        <v>4</v>
      </c>
      <c r="V243" s="21">
        <f>SUM(ENERO:DICIEMBRE!V243)</f>
        <v>3</v>
      </c>
      <c r="W243" s="21">
        <f>SUM(ENERO:DICIEMBRE!W243)</f>
        <v>4</v>
      </c>
      <c r="X243" s="21">
        <f>SUM(ENERO:DICIEMBRE!X243)</f>
        <v>3</v>
      </c>
      <c r="Y243" s="21">
        <f>SUM(ENERO:DICIEMBRE!Y243)</f>
        <v>2</v>
      </c>
      <c r="Z243" s="21">
        <f>SUM(ENERO:DICIEMBRE!Z243)</f>
        <v>1</v>
      </c>
      <c r="AA243" s="21">
        <f>SUM(ENERO:DICIEMBRE!AA243)</f>
        <v>0</v>
      </c>
      <c r="AB243" s="21">
        <f>SUM(ENERO:DICIEMBRE!AB243)</f>
        <v>0</v>
      </c>
      <c r="AC243" s="21">
        <f>SUM(ENERO:DICIEMBRE!AC243)</f>
        <v>0</v>
      </c>
      <c r="AD243" s="21">
        <f>SUM(ENERO:DICIEMBRE!AD243)</f>
        <v>0</v>
      </c>
      <c r="AE243" s="21">
        <f>SUM(ENERO:DICIEMBRE!AE243)</f>
        <v>0</v>
      </c>
      <c r="AF243" s="21">
        <f>SUM(ENERO:DICIEMBRE!AF243)</f>
        <v>0</v>
      </c>
      <c r="AG243" s="21">
        <f>SUM(ENERO:DICIEMBRE!AG243)</f>
        <v>0</v>
      </c>
      <c r="AH243" s="21">
        <f>SUM(ENERO:DICIEMBRE!AH243)</f>
        <v>0</v>
      </c>
      <c r="AI243" s="21">
        <f>SUM(ENERO:DICIEMBRE!AI243)</f>
        <v>0</v>
      </c>
      <c r="AJ243" s="21">
        <f>SUM(ENERO:DICIEMBRE!AJ243)</f>
        <v>0</v>
      </c>
      <c r="AK243" s="21">
        <f>SUM(ENERO:DICIEMBRE!AK243)</f>
        <v>0</v>
      </c>
      <c r="AL243" s="21">
        <f>SUM(ENERO:DICIEMBRE!AL243)</f>
        <v>0</v>
      </c>
      <c r="AM243" s="21">
        <f>SUM(ENERO:DICIEMBRE!AM243)</f>
        <v>0</v>
      </c>
      <c r="AN243" s="21">
        <f>SUM(ENERO:DICIEMBRE!AN243)</f>
        <v>0</v>
      </c>
      <c r="AO243" s="21">
        <f>SUM(ENERO:DICIEMBRE!AO243)</f>
        <v>0</v>
      </c>
      <c r="AP243" s="21">
        <f>SUM(ENERO:DICIEMBRE!AP243)</f>
        <v>0</v>
      </c>
      <c r="AQ243" s="21">
        <f>SUM(ENERO:DICIEMBRE!AQ243)</f>
        <v>0</v>
      </c>
      <c r="AR243" s="21">
        <f>SUM(ENERO:DICIEMBRE!AR243)</f>
        <v>0</v>
      </c>
      <c r="AS243" s="21">
        <f>SUM(ENERO:DICIEMBRE!AS243)</f>
        <v>0</v>
      </c>
      <c r="AT243" s="21">
        <f>SUM(ENERO:DICIEMBRE!AT243)</f>
        <v>0</v>
      </c>
      <c r="AU243" s="21">
        <f>SUM(ENERO:DICIEMBRE!AU243)</f>
        <v>0</v>
      </c>
      <c r="AV243" s="21">
        <f>SUM(ENERO:DICIEMBRE!AV243)</f>
        <v>7</v>
      </c>
      <c r="AW243" s="21">
        <f>SUM(ENERO:DICIEMBRE!AW243)</f>
        <v>0</v>
      </c>
      <c r="AX243" s="21">
        <f>SUM(ENERO:DICIEMBRE!AX243)</f>
        <v>1</v>
      </c>
      <c r="AY243" t="str">
        <f t="shared" si="248"/>
        <v/>
      </c>
      <c r="CW243" s="25" t="str">
        <f t="shared" si="249"/>
        <v/>
      </c>
      <c r="CX243" s="25" t="str">
        <f t="shared" si="250"/>
        <v/>
      </c>
      <c r="CY243" s="25" t="str">
        <f t="shared" si="251"/>
        <v/>
      </c>
      <c r="CZ243" s="304"/>
      <c r="DA243" s="25" t="str">
        <f t="shared" si="246"/>
        <v/>
      </c>
      <c r="DB243" s="25" t="str">
        <f t="shared" si="247"/>
        <v/>
      </c>
      <c r="DC243"/>
      <c r="DD243"/>
      <c r="DE243"/>
      <c r="DG243" s="26">
        <f t="shared" si="253"/>
        <v>0</v>
      </c>
      <c r="DH243" s="26">
        <f t="shared" si="254"/>
        <v>0</v>
      </c>
      <c r="DI243" s="26">
        <f t="shared" si="255"/>
        <v>0</v>
      </c>
      <c r="DJ243" s="304"/>
      <c r="DK243" s="26">
        <f t="shared" si="257"/>
        <v>0</v>
      </c>
      <c r="DL243" s="26">
        <f t="shared" si="258"/>
        <v>0</v>
      </c>
      <c r="DM243"/>
    </row>
    <row r="244" spans="1:117" x14ac:dyDescent="0.25">
      <c r="A244" s="731"/>
      <c r="B244" s="831" t="s">
        <v>271</v>
      </c>
      <c r="C244" s="831"/>
      <c r="D244" s="236">
        <f t="shared" si="244"/>
        <v>6</v>
      </c>
      <c r="E244" s="411">
        <f>SUM(I244+K244+M244+O244+Q244+S244+U244+W244+Y244+AA244+AC244+AE244+AG244+AI244+AK244+AM244)</f>
        <v>3</v>
      </c>
      <c r="F244" s="412">
        <f>SUM(J244+L244+N244+P244+R244+T244+V244+X244+Z244+AB244+AD244+AF244+AH244+AJ244+AL244+AN244)</f>
        <v>3</v>
      </c>
      <c r="G244" s="21">
        <f>SUM(ENERO:DICIEMBRE!G244)</f>
        <v>0</v>
      </c>
      <c r="H244" s="21">
        <f>SUM(ENERO:DICIEMBRE!H244)</f>
        <v>0</v>
      </c>
      <c r="I244" s="21">
        <f>SUM(ENERO:DICIEMBRE!I244)</f>
        <v>0</v>
      </c>
      <c r="J244" s="21">
        <f>SUM(ENERO:DICIEMBRE!J244)</f>
        <v>0</v>
      </c>
      <c r="K244" s="21">
        <f>SUM(ENERO:DICIEMBRE!K244)</f>
        <v>0</v>
      </c>
      <c r="L244" s="21">
        <f>SUM(ENERO:DICIEMBRE!L244)</f>
        <v>0</v>
      </c>
      <c r="M244" s="21">
        <f>SUM(ENERO:DICIEMBRE!M244)</f>
        <v>1</v>
      </c>
      <c r="N244" s="21">
        <f>SUM(ENERO:DICIEMBRE!N244)</f>
        <v>0</v>
      </c>
      <c r="O244" s="21">
        <f>SUM(ENERO:DICIEMBRE!O244)</f>
        <v>0</v>
      </c>
      <c r="P244" s="21">
        <f>SUM(ENERO:DICIEMBRE!P244)</f>
        <v>0</v>
      </c>
      <c r="Q244" s="21">
        <f>SUM(ENERO:DICIEMBRE!Q244)</f>
        <v>0</v>
      </c>
      <c r="R244" s="21">
        <f>SUM(ENERO:DICIEMBRE!R244)</f>
        <v>2</v>
      </c>
      <c r="S244" s="21">
        <f>SUM(ENERO:DICIEMBRE!S244)</f>
        <v>0</v>
      </c>
      <c r="T244" s="21">
        <f>SUM(ENERO:DICIEMBRE!T244)</f>
        <v>0</v>
      </c>
      <c r="U244" s="21">
        <f>SUM(ENERO:DICIEMBRE!U244)</f>
        <v>2</v>
      </c>
      <c r="V244" s="21">
        <f>SUM(ENERO:DICIEMBRE!V244)</f>
        <v>1</v>
      </c>
      <c r="W244" s="21">
        <f>SUM(ENERO:DICIEMBRE!W244)</f>
        <v>0</v>
      </c>
      <c r="X244" s="21">
        <f>SUM(ENERO:DICIEMBRE!X244)</f>
        <v>0</v>
      </c>
      <c r="Y244" s="21">
        <f>SUM(ENERO:DICIEMBRE!Y244)</f>
        <v>0</v>
      </c>
      <c r="Z244" s="21">
        <f>SUM(ENERO:DICIEMBRE!Z244)</f>
        <v>0</v>
      </c>
      <c r="AA244" s="21">
        <f>SUM(ENERO:DICIEMBRE!AA244)</f>
        <v>0</v>
      </c>
      <c r="AB244" s="21">
        <f>SUM(ENERO:DICIEMBRE!AB244)</f>
        <v>0</v>
      </c>
      <c r="AC244" s="21">
        <f>SUM(ENERO:DICIEMBRE!AC244)</f>
        <v>0</v>
      </c>
      <c r="AD244" s="21">
        <f>SUM(ENERO:DICIEMBRE!AD244)</f>
        <v>0</v>
      </c>
      <c r="AE244" s="21">
        <f>SUM(ENERO:DICIEMBRE!AE244)</f>
        <v>0</v>
      </c>
      <c r="AF244" s="21">
        <f>SUM(ENERO:DICIEMBRE!AF244)</f>
        <v>0</v>
      </c>
      <c r="AG244" s="21">
        <f>SUM(ENERO:DICIEMBRE!AG244)</f>
        <v>0</v>
      </c>
      <c r="AH244" s="21">
        <f>SUM(ENERO:DICIEMBRE!AH244)</f>
        <v>0</v>
      </c>
      <c r="AI244" s="21">
        <f>SUM(ENERO:DICIEMBRE!AI244)</f>
        <v>0</v>
      </c>
      <c r="AJ244" s="21">
        <f>SUM(ENERO:DICIEMBRE!AJ244)</f>
        <v>0</v>
      </c>
      <c r="AK244" s="21">
        <f>SUM(ENERO:DICIEMBRE!AK244)</f>
        <v>0</v>
      </c>
      <c r="AL244" s="21">
        <f>SUM(ENERO:DICIEMBRE!AL244)</f>
        <v>0</v>
      </c>
      <c r="AM244" s="21">
        <f>SUM(ENERO:DICIEMBRE!AM244)</f>
        <v>0</v>
      </c>
      <c r="AN244" s="21">
        <f>SUM(ENERO:DICIEMBRE!AN244)</f>
        <v>0</v>
      </c>
      <c r="AO244" s="21">
        <f>SUM(ENERO:DICIEMBRE!AO244)</f>
        <v>0</v>
      </c>
      <c r="AP244" s="21">
        <f>SUM(ENERO:DICIEMBRE!AP244)</f>
        <v>0</v>
      </c>
      <c r="AQ244" s="21">
        <f>SUM(ENERO:DICIEMBRE!AQ244)</f>
        <v>0</v>
      </c>
      <c r="AR244" s="21">
        <f>SUM(ENERO:DICIEMBRE!AR244)</f>
        <v>0</v>
      </c>
      <c r="AS244" s="21">
        <f>SUM(ENERO:DICIEMBRE!AS244)</f>
        <v>0</v>
      </c>
      <c r="AT244" s="21">
        <f>SUM(ENERO:DICIEMBRE!AT244)</f>
        <v>0</v>
      </c>
      <c r="AU244" s="21">
        <f>SUM(ENERO:DICIEMBRE!AU244)</f>
        <v>0</v>
      </c>
      <c r="AV244" s="21">
        <f>SUM(ENERO:DICIEMBRE!AV244)</f>
        <v>1</v>
      </c>
      <c r="AW244" s="21">
        <f>SUM(ENERO:DICIEMBRE!AW244)</f>
        <v>0</v>
      </c>
      <c r="AX244" s="21">
        <f>SUM(ENERO:DICIEMBRE!AX244)</f>
        <v>0</v>
      </c>
      <c r="AY244" t="str">
        <f t="shared" si="248"/>
        <v/>
      </c>
      <c r="CW244" s="25" t="str">
        <f t="shared" si="249"/>
        <v/>
      </c>
      <c r="CX244" s="25" t="str">
        <f t="shared" si="250"/>
        <v/>
      </c>
      <c r="CY244" s="25" t="str">
        <f t="shared" si="251"/>
        <v/>
      </c>
      <c r="CZ244" s="304"/>
      <c r="DA244" s="25" t="str">
        <f t="shared" si="246"/>
        <v/>
      </c>
      <c r="DB244" s="25" t="str">
        <f t="shared" si="247"/>
        <v/>
      </c>
      <c r="DC244"/>
      <c r="DD244"/>
      <c r="DE244"/>
      <c r="DG244" s="26">
        <f t="shared" si="253"/>
        <v>0</v>
      </c>
      <c r="DH244" s="26">
        <f t="shared" si="254"/>
        <v>0</v>
      </c>
      <c r="DI244" s="26">
        <f t="shared" si="255"/>
        <v>0</v>
      </c>
      <c r="DJ244" s="304"/>
      <c r="DK244" s="26">
        <f t="shared" si="257"/>
        <v>0</v>
      </c>
      <c r="DL244" s="26">
        <f t="shared" si="258"/>
        <v>0</v>
      </c>
      <c r="DM244"/>
    </row>
    <row r="245" spans="1:117" x14ac:dyDescent="0.25">
      <c r="A245" s="730" t="s">
        <v>273</v>
      </c>
      <c r="B245" s="830" t="s">
        <v>266</v>
      </c>
      <c r="C245" s="830"/>
      <c r="D245" s="215">
        <f t="shared" si="244"/>
        <v>520</v>
      </c>
      <c r="E245" s="414">
        <f t="shared" si="259"/>
        <v>266</v>
      </c>
      <c r="F245" s="415">
        <f t="shared" si="259"/>
        <v>254</v>
      </c>
      <c r="G245" s="21">
        <f>SUM(ENERO:DICIEMBRE!G245)</f>
        <v>0</v>
      </c>
      <c r="H245" s="21">
        <f>SUM(ENERO:DICIEMBRE!H245)</f>
        <v>0</v>
      </c>
      <c r="I245" s="21">
        <f>SUM(ENERO:DICIEMBRE!I245)</f>
        <v>0</v>
      </c>
      <c r="J245" s="21">
        <f>SUM(ENERO:DICIEMBRE!J245)</f>
        <v>0</v>
      </c>
      <c r="K245" s="21">
        <f>SUM(ENERO:DICIEMBRE!K245)</f>
        <v>2</v>
      </c>
      <c r="L245" s="21">
        <f>SUM(ENERO:DICIEMBRE!L245)</f>
        <v>0</v>
      </c>
      <c r="M245" s="21">
        <f>SUM(ENERO:DICIEMBRE!M245)</f>
        <v>0</v>
      </c>
      <c r="N245" s="21">
        <f>SUM(ENERO:DICIEMBRE!N245)</f>
        <v>1</v>
      </c>
      <c r="O245" s="21">
        <f>SUM(ENERO:DICIEMBRE!O245)</f>
        <v>2</v>
      </c>
      <c r="P245" s="21">
        <f>SUM(ENERO:DICIEMBRE!P245)</f>
        <v>0</v>
      </c>
      <c r="Q245" s="21">
        <f>SUM(ENERO:DICIEMBRE!Q245)</f>
        <v>5</v>
      </c>
      <c r="R245" s="21">
        <f>SUM(ENERO:DICIEMBRE!R245)</f>
        <v>1</v>
      </c>
      <c r="S245" s="21">
        <f>SUM(ENERO:DICIEMBRE!S245)</f>
        <v>5</v>
      </c>
      <c r="T245" s="21">
        <f>SUM(ENERO:DICIEMBRE!T245)</f>
        <v>5</v>
      </c>
      <c r="U245" s="21">
        <f>SUM(ENERO:DICIEMBRE!U245)</f>
        <v>31</v>
      </c>
      <c r="V245" s="21">
        <f>SUM(ENERO:DICIEMBRE!V245)</f>
        <v>21</v>
      </c>
      <c r="W245" s="21">
        <f>SUM(ENERO:DICIEMBRE!W245)</f>
        <v>131</v>
      </c>
      <c r="X245" s="21">
        <f>SUM(ENERO:DICIEMBRE!X245)</f>
        <v>130</v>
      </c>
      <c r="Y245" s="21">
        <f>SUM(ENERO:DICIEMBRE!Y245)</f>
        <v>75</v>
      </c>
      <c r="Z245" s="21">
        <f>SUM(ENERO:DICIEMBRE!Z245)</f>
        <v>70</v>
      </c>
      <c r="AA245" s="21">
        <f>SUM(ENERO:DICIEMBRE!AA245)</f>
        <v>6</v>
      </c>
      <c r="AB245" s="21">
        <f>SUM(ENERO:DICIEMBRE!AB245)</f>
        <v>9</v>
      </c>
      <c r="AC245" s="21">
        <f>SUM(ENERO:DICIEMBRE!AC245)</f>
        <v>6</v>
      </c>
      <c r="AD245" s="21">
        <f>SUM(ENERO:DICIEMBRE!AD245)</f>
        <v>4</v>
      </c>
      <c r="AE245" s="21">
        <f>SUM(ENERO:DICIEMBRE!AE245)</f>
        <v>1</v>
      </c>
      <c r="AF245" s="21">
        <f>SUM(ENERO:DICIEMBRE!AF245)</f>
        <v>5</v>
      </c>
      <c r="AG245" s="21">
        <f>SUM(ENERO:DICIEMBRE!AG245)</f>
        <v>0</v>
      </c>
      <c r="AH245" s="21">
        <f>SUM(ENERO:DICIEMBRE!AH245)</f>
        <v>3</v>
      </c>
      <c r="AI245" s="21">
        <f>SUM(ENERO:DICIEMBRE!AI245)</f>
        <v>0</v>
      </c>
      <c r="AJ245" s="21">
        <f>SUM(ENERO:DICIEMBRE!AJ245)</f>
        <v>3</v>
      </c>
      <c r="AK245" s="21">
        <f>SUM(ENERO:DICIEMBRE!AK245)</f>
        <v>1</v>
      </c>
      <c r="AL245" s="21">
        <f>SUM(ENERO:DICIEMBRE!AL245)</f>
        <v>1</v>
      </c>
      <c r="AM245" s="21">
        <f>SUM(ENERO:DICIEMBRE!AM245)</f>
        <v>1</v>
      </c>
      <c r="AN245" s="21">
        <f>SUM(ENERO:DICIEMBRE!AN245)</f>
        <v>1</v>
      </c>
      <c r="AO245" s="21">
        <f>SUM(ENERO:DICIEMBRE!AO245)</f>
        <v>0</v>
      </c>
      <c r="AP245" s="21">
        <f>SUM(ENERO:DICIEMBRE!AP245)</f>
        <v>0</v>
      </c>
      <c r="AQ245" s="21">
        <f>SUM(ENERO:DICIEMBRE!AQ245)</f>
        <v>212</v>
      </c>
      <c r="AR245" s="21">
        <f>SUM(ENERO:DICIEMBRE!AR245)</f>
        <v>197</v>
      </c>
      <c r="AS245" s="21">
        <f>SUM(ENERO:DICIEMBRE!AS245)</f>
        <v>65</v>
      </c>
      <c r="AT245" s="21">
        <f>SUM(ENERO:DICIEMBRE!AT245)</f>
        <v>260</v>
      </c>
      <c r="AU245" s="21">
        <f>SUM(ENERO:DICIEMBRE!AU245)</f>
        <v>0</v>
      </c>
      <c r="AV245" s="21">
        <f>SUM(ENERO:DICIEMBRE!AV245)</f>
        <v>0</v>
      </c>
      <c r="AW245" s="21">
        <f>SUM(ENERO:DICIEMBRE!AW245)</f>
        <v>0</v>
      </c>
      <c r="AX245" s="21">
        <f>SUM(ENERO:DICIEMBRE!AX245)</f>
        <v>0</v>
      </c>
      <c r="AY245" t="str">
        <f t="shared" si="248"/>
        <v/>
      </c>
      <c r="CW245" s="304"/>
      <c r="CX245" s="25" t="str">
        <f t="shared" si="250"/>
        <v/>
      </c>
      <c r="CY245" s="25" t="str">
        <f t="shared" si="251"/>
        <v/>
      </c>
      <c r="CZ245" s="304"/>
      <c r="DA245" s="25" t="str">
        <f t="shared" si="246"/>
        <v/>
      </c>
      <c r="DB245" s="25" t="str">
        <f t="shared" si="247"/>
        <v/>
      </c>
      <c r="DC245"/>
      <c r="DD245"/>
      <c r="DE245"/>
      <c r="DG245" s="304"/>
      <c r="DH245" s="26">
        <f t="shared" si="254"/>
        <v>0</v>
      </c>
      <c r="DI245" s="26">
        <f t="shared" si="255"/>
        <v>0</v>
      </c>
      <c r="DJ245" s="304"/>
      <c r="DK245" s="26">
        <f t="shared" si="257"/>
        <v>0</v>
      </c>
      <c r="DL245" s="26">
        <f t="shared" si="258"/>
        <v>0</v>
      </c>
      <c r="DM245"/>
    </row>
    <row r="246" spans="1:117" x14ac:dyDescent="0.25">
      <c r="A246" s="713"/>
      <c r="B246" s="755" t="s">
        <v>267</v>
      </c>
      <c r="C246" s="755"/>
      <c r="D246" s="225">
        <f t="shared" si="244"/>
        <v>2647</v>
      </c>
      <c r="E246" s="399">
        <f t="shared" si="259"/>
        <v>1301</v>
      </c>
      <c r="F246" s="400">
        <f t="shared" si="259"/>
        <v>1346</v>
      </c>
      <c r="G246" s="21">
        <f>SUM(ENERO:DICIEMBRE!G246)</f>
        <v>0</v>
      </c>
      <c r="H246" s="21">
        <f>SUM(ENERO:DICIEMBRE!H246)</f>
        <v>0</v>
      </c>
      <c r="I246" s="21">
        <f>SUM(ENERO:DICIEMBRE!I246)</f>
        <v>0</v>
      </c>
      <c r="J246" s="21">
        <f>SUM(ENERO:DICIEMBRE!J246)</f>
        <v>0</v>
      </c>
      <c r="K246" s="21">
        <f>SUM(ENERO:DICIEMBRE!K246)</f>
        <v>0</v>
      </c>
      <c r="L246" s="21">
        <f>SUM(ENERO:DICIEMBRE!L246)</f>
        <v>0</v>
      </c>
      <c r="M246" s="21">
        <f>SUM(ENERO:DICIEMBRE!M246)</f>
        <v>1</v>
      </c>
      <c r="N246" s="21">
        <f>SUM(ENERO:DICIEMBRE!N246)</f>
        <v>2</v>
      </c>
      <c r="O246" s="21">
        <f>SUM(ENERO:DICIEMBRE!O246)</f>
        <v>0</v>
      </c>
      <c r="P246" s="21">
        <f>SUM(ENERO:DICIEMBRE!P246)</f>
        <v>0</v>
      </c>
      <c r="Q246" s="21">
        <f>SUM(ENERO:DICIEMBRE!Q246)</f>
        <v>0</v>
      </c>
      <c r="R246" s="21">
        <f>SUM(ENERO:DICIEMBRE!R246)</f>
        <v>0</v>
      </c>
      <c r="S246" s="21">
        <f>SUM(ENERO:DICIEMBRE!S246)</f>
        <v>0</v>
      </c>
      <c r="T246" s="21">
        <f>SUM(ENERO:DICIEMBRE!T246)</f>
        <v>2</v>
      </c>
      <c r="U246" s="21">
        <f>SUM(ENERO:DICIEMBRE!U246)</f>
        <v>5</v>
      </c>
      <c r="V246" s="21">
        <f>SUM(ENERO:DICIEMBRE!V246)</f>
        <v>6</v>
      </c>
      <c r="W246" s="21">
        <f>SUM(ENERO:DICIEMBRE!W246)</f>
        <v>278</v>
      </c>
      <c r="X246" s="21">
        <f>SUM(ENERO:DICIEMBRE!X246)</f>
        <v>305</v>
      </c>
      <c r="Y246" s="21">
        <f>SUM(ENERO:DICIEMBRE!Y246)</f>
        <v>734</v>
      </c>
      <c r="Z246" s="21">
        <f>SUM(ENERO:DICIEMBRE!Z246)</f>
        <v>645</v>
      </c>
      <c r="AA246" s="21">
        <f>SUM(ENERO:DICIEMBRE!AA246)</f>
        <v>231</v>
      </c>
      <c r="AB246" s="21">
        <f>SUM(ENERO:DICIEMBRE!AB246)</f>
        <v>295</v>
      </c>
      <c r="AC246" s="21">
        <f>SUM(ENERO:DICIEMBRE!AC246)</f>
        <v>47</v>
      </c>
      <c r="AD246" s="21">
        <f>SUM(ENERO:DICIEMBRE!AD246)</f>
        <v>72</v>
      </c>
      <c r="AE246" s="21">
        <f>SUM(ENERO:DICIEMBRE!AE246)</f>
        <v>3</v>
      </c>
      <c r="AF246" s="21">
        <f>SUM(ENERO:DICIEMBRE!AF246)</f>
        <v>14</v>
      </c>
      <c r="AG246" s="21">
        <f>SUM(ENERO:DICIEMBRE!AG246)</f>
        <v>0</v>
      </c>
      <c r="AH246" s="21">
        <f>SUM(ENERO:DICIEMBRE!AH246)</f>
        <v>1</v>
      </c>
      <c r="AI246" s="21">
        <f>SUM(ENERO:DICIEMBRE!AI246)</f>
        <v>0</v>
      </c>
      <c r="AJ246" s="21">
        <f>SUM(ENERO:DICIEMBRE!AJ246)</f>
        <v>3</v>
      </c>
      <c r="AK246" s="21">
        <f>SUM(ENERO:DICIEMBRE!AK246)</f>
        <v>0</v>
      </c>
      <c r="AL246" s="21">
        <f>SUM(ENERO:DICIEMBRE!AL246)</f>
        <v>0</v>
      </c>
      <c r="AM246" s="21">
        <f>SUM(ENERO:DICIEMBRE!AM246)</f>
        <v>2</v>
      </c>
      <c r="AN246" s="21">
        <f>SUM(ENERO:DICIEMBRE!AN246)</f>
        <v>1</v>
      </c>
      <c r="AO246" s="21">
        <f>SUM(ENERO:DICIEMBRE!AO246)</f>
        <v>0</v>
      </c>
      <c r="AP246" s="21">
        <f>SUM(ENERO:DICIEMBRE!AP246)</f>
        <v>0</v>
      </c>
      <c r="AQ246" s="21">
        <f>SUM(ENERO:DICIEMBRE!AQ246)</f>
        <v>0</v>
      </c>
      <c r="AR246" s="21">
        <f>SUM(ENERO:DICIEMBRE!AR246)</f>
        <v>0</v>
      </c>
      <c r="AS246" s="21">
        <f>SUM(ENERO:DICIEMBRE!AS246)</f>
        <v>324</v>
      </c>
      <c r="AT246" s="21">
        <f>SUM(ENERO:DICIEMBRE!AT246)</f>
        <v>15</v>
      </c>
      <c r="AU246" s="21">
        <f>SUM(ENERO:DICIEMBRE!AU246)</f>
        <v>0</v>
      </c>
      <c r="AV246" s="21">
        <f>SUM(ENERO:DICIEMBRE!AV246)</f>
        <v>1</v>
      </c>
      <c r="AW246" s="21">
        <f>SUM(ENERO:DICIEMBRE!AW246)</f>
        <v>0</v>
      </c>
      <c r="AX246" s="21">
        <f>SUM(ENERO:DICIEMBRE!AX246)</f>
        <v>0</v>
      </c>
      <c r="AY246" t="str">
        <f t="shared" si="248"/>
        <v/>
      </c>
      <c r="CW246" s="304"/>
      <c r="CX246" s="25" t="str">
        <f t="shared" si="250"/>
        <v/>
      </c>
      <c r="CY246" s="25" t="str">
        <f t="shared" si="251"/>
        <v/>
      </c>
      <c r="CZ246" s="304"/>
      <c r="DA246" s="25" t="str">
        <f t="shared" si="246"/>
        <v/>
      </c>
      <c r="DB246" s="25" t="str">
        <f t="shared" si="247"/>
        <v/>
      </c>
      <c r="DC246"/>
      <c r="DD246"/>
      <c r="DE246"/>
      <c r="DG246" s="304"/>
      <c r="DH246" s="26">
        <f t="shared" si="254"/>
        <v>0</v>
      </c>
      <c r="DI246" s="26">
        <f t="shared" si="255"/>
        <v>0</v>
      </c>
      <c r="DJ246" s="304"/>
      <c r="DK246" s="26">
        <f t="shared" si="257"/>
        <v>0</v>
      </c>
      <c r="DL246" s="26">
        <f t="shared" si="258"/>
        <v>0</v>
      </c>
      <c r="DM246"/>
    </row>
    <row r="247" spans="1:117" x14ac:dyDescent="0.25">
      <c r="A247" s="713"/>
      <c r="B247" s="755" t="s">
        <v>268</v>
      </c>
      <c r="C247" s="755"/>
      <c r="D247" s="225">
        <f t="shared" si="244"/>
        <v>132</v>
      </c>
      <c r="E247" s="399">
        <f t="shared" si="259"/>
        <v>62</v>
      </c>
      <c r="F247" s="400">
        <f t="shared" si="259"/>
        <v>70</v>
      </c>
      <c r="G247" s="21">
        <f>SUM(ENERO:DICIEMBRE!G247)</f>
        <v>0</v>
      </c>
      <c r="H247" s="21">
        <f>SUM(ENERO:DICIEMBRE!H247)</f>
        <v>0</v>
      </c>
      <c r="I247" s="21">
        <f>SUM(ENERO:DICIEMBRE!I247)</f>
        <v>0</v>
      </c>
      <c r="J247" s="21">
        <f>SUM(ENERO:DICIEMBRE!J247)</f>
        <v>0</v>
      </c>
      <c r="K247" s="21">
        <f>SUM(ENERO:DICIEMBRE!K247)</f>
        <v>0</v>
      </c>
      <c r="L247" s="21">
        <f>SUM(ENERO:DICIEMBRE!L247)</f>
        <v>0</v>
      </c>
      <c r="M247" s="21">
        <f>SUM(ENERO:DICIEMBRE!M247)</f>
        <v>0</v>
      </c>
      <c r="N247" s="21">
        <f>SUM(ENERO:DICIEMBRE!N247)</f>
        <v>0</v>
      </c>
      <c r="O247" s="21">
        <f>SUM(ENERO:DICIEMBRE!O247)</f>
        <v>0</v>
      </c>
      <c r="P247" s="21">
        <f>SUM(ENERO:DICIEMBRE!P247)</f>
        <v>0</v>
      </c>
      <c r="Q247" s="21">
        <f>SUM(ENERO:DICIEMBRE!Q247)</f>
        <v>0</v>
      </c>
      <c r="R247" s="21">
        <f>SUM(ENERO:DICIEMBRE!R247)</f>
        <v>0</v>
      </c>
      <c r="S247" s="21">
        <f>SUM(ENERO:DICIEMBRE!S247)</f>
        <v>0</v>
      </c>
      <c r="T247" s="21">
        <f>SUM(ENERO:DICIEMBRE!T247)</f>
        <v>0</v>
      </c>
      <c r="U247" s="21">
        <f>SUM(ENERO:DICIEMBRE!U247)</f>
        <v>0</v>
      </c>
      <c r="V247" s="21">
        <f>SUM(ENERO:DICIEMBRE!V247)</f>
        <v>0</v>
      </c>
      <c r="W247" s="21">
        <f>SUM(ENERO:DICIEMBRE!W247)</f>
        <v>17</v>
      </c>
      <c r="X247" s="21">
        <f>SUM(ENERO:DICIEMBRE!X247)</f>
        <v>33</v>
      </c>
      <c r="Y247" s="21">
        <f>SUM(ENERO:DICIEMBRE!Y247)</f>
        <v>42</v>
      </c>
      <c r="Z247" s="21">
        <f>SUM(ENERO:DICIEMBRE!Z247)</f>
        <v>34</v>
      </c>
      <c r="AA247" s="21">
        <f>SUM(ENERO:DICIEMBRE!AA247)</f>
        <v>3</v>
      </c>
      <c r="AB247" s="21">
        <f>SUM(ENERO:DICIEMBRE!AB247)</f>
        <v>2</v>
      </c>
      <c r="AC247" s="21">
        <f>SUM(ENERO:DICIEMBRE!AC247)</f>
        <v>0</v>
      </c>
      <c r="AD247" s="21">
        <f>SUM(ENERO:DICIEMBRE!AD247)</f>
        <v>1</v>
      </c>
      <c r="AE247" s="21">
        <f>SUM(ENERO:DICIEMBRE!AE247)</f>
        <v>0</v>
      </c>
      <c r="AF247" s="21">
        <f>SUM(ENERO:DICIEMBRE!AF247)</f>
        <v>0</v>
      </c>
      <c r="AG247" s="21">
        <f>SUM(ENERO:DICIEMBRE!AG247)</f>
        <v>0</v>
      </c>
      <c r="AH247" s="21">
        <f>SUM(ENERO:DICIEMBRE!AH247)</f>
        <v>0</v>
      </c>
      <c r="AI247" s="21">
        <f>SUM(ENERO:DICIEMBRE!AI247)</f>
        <v>0</v>
      </c>
      <c r="AJ247" s="21">
        <f>SUM(ENERO:DICIEMBRE!AJ247)</f>
        <v>0</v>
      </c>
      <c r="AK247" s="21">
        <f>SUM(ENERO:DICIEMBRE!AK247)</f>
        <v>0</v>
      </c>
      <c r="AL247" s="21">
        <f>SUM(ENERO:DICIEMBRE!AL247)</f>
        <v>0</v>
      </c>
      <c r="AM247" s="21">
        <f>SUM(ENERO:DICIEMBRE!AM247)</f>
        <v>0</v>
      </c>
      <c r="AN247" s="21">
        <f>SUM(ENERO:DICIEMBRE!AN247)</f>
        <v>0</v>
      </c>
      <c r="AO247" s="21">
        <f>SUM(ENERO:DICIEMBRE!AO247)</f>
        <v>0</v>
      </c>
      <c r="AP247" s="21">
        <f>SUM(ENERO:DICIEMBRE!AP247)</f>
        <v>0</v>
      </c>
      <c r="AQ247" s="21">
        <f>SUM(ENERO:DICIEMBRE!AQ247)</f>
        <v>0</v>
      </c>
      <c r="AR247" s="21">
        <f>SUM(ENERO:DICIEMBRE!AR247)</f>
        <v>0</v>
      </c>
      <c r="AS247" s="21">
        <f>SUM(ENERO:DICIEMBRE!AS247)</f>
        <v>0</v>
      </c>
      <c r="AT247" s="21">
        <f>SUM(ENERO:DICIEMBRE!AT247)</f>
        <v>0</v>
      </c>
      <c r="AU247" s="21">
        <f>SUM(ENERO:DICIEMBRE!AU247)</f>
        <v>0</v>
      </c>
      <c r="AV247" s="21">
        <f>SUM(ENERO:DICIEMBRE!AV247)</f>
        <v>0</v>
      </c>
      <c r="AW247" s="21">
        <f>SUM(ENERO:DICIEMBRE!AW247)</f>
        <v>0</v>
      </c>
      <c r="AX247" s="21">
        <f>SUM(ENERO:DICIEMBRE!AX247)</f>
        <v>0</v>
      </c>
      <c r="AY247" t="str">
        <f t="shared" si="248"/>
        <v/>
      </c>
      <c r="CW247" s="304"/>
      <c r="CX247" s="25" t="str">
        <f t="shared" si="250"/>
        <v/>
      </c>
      <c r="CY247" s="25" t="str">
        <f t="shared" si="251"/>
        <v/>
      </c>
      <c r="CZ247" s="304"/>
      <c r="DA247" s="25" t="str">
        <f t="shared" si="246"/>
        <v/>
      </c>
      <c r="DB247" s="25" t="str">
        <f t="shared" si="247"/>
        <v/>
      </c>
      <c r="DC247"/>
      <c r="DD247"/>
      <c r="DE247"/>
      <c r="DG247" s="304"/>
      <c r="DH247" s="26">
        <f t="shared" si="254"/>
        <v>0</v>
      </c>
      <c r="DI247" s="26">
        <f t="shared" si="255"/>
        <v>0</v>
      </c>
      <c r="DJ247" s="304"/>
      <c r="DK247" s="26">
        <f t="shared" si="257"/>
        <v>0</v>
      </c>
      <c r="DL247" s="26">
        <f t="shared" si="258"/>
        <v>0</v>
      </c>
      <c r="DM247"/>
    </row>
    <row r="248" spans="1:117" x14ac:dyDescent="0.25">
      <c r="A248" s="713"/>
      <c r="B248" s="768" t="s">
        <v>269</v>
      </c>
      <c r="C248" s="770"/>
      <c r="D248" s="225">
        <f t="shared" si="244"/>
        <v>51</v>
      </c>
      <c r="E248" s="399">
        <f t="shared" si="259"/>
        <v>24</v>
      </c>
      <c r="F248" s="400">
        <f t="shared" si="259"/>
        <v>27</v>
      </c>
      <c r="G248" s="21">
        <f>SUM(ENERO:DICIEMBRE!G248)</f>
        <v>0</v>
      </c>
      <c r="H248" s="21">
        <f>SUM(ENERO:DICIEMBRE!H248)</f>
        <v>0</v>
      </c>
      <c r="I248" s="21">
        <f>SUM(ENERO:DICIEMBRE!I248)</f>
        <v>0</v>
      </c>
      <c r="J248" s="21">
        <f>SUM(ENERO:DICIEMBRE!J248)</f>
        <v>0</v>
      </c>
      <c r="K248" s="21">
        <f>SUM(ENERO:DICIEMBRE!K248)</f>
        <v>0</v>
      </c>
      <c r="L248" s="21">
        <f>SUM(ENERO:DICIEMBRE!L248)</f>
        <v>0</v>
      </c>
      <c r="M248" s="21">
        <f>SUM(ENERO:DICIEMBRE!M248)</f>
        <v>0</v>
      </c>
      <c r="N248" s="21">
        <f>SUM(ENERO:DICIEMBRE!N248)</f>
        <v>0</v>
      </c>
      <c r="O248" s="21">
        <f>SUM(ENERO:DICIEMBRE!O248)</f>
        <v>0</v>
      </c>
      <c r="P248" s="21">
        <f>SUM(ENERO:DICIEMBRE!P248)</f>
        <v>0</v>
      </c>
      <c r="Q248" s="21">
        <f>SUM(ENERO:DICIEMBRE!Q248)</f>
        <v>0</v>
      </c>
      <c r="R248" s="21">
        <f>SUM(ENERO:DICIEMBRE!R248)</f>
        <v>0</v>
      </c>
      <c r="S248" s="21">
        <f>SUM(ENERO:DICIEMBRE!S248)</f>
        <v>0</v>
      </c>
      <c r="T248" s="21">
        <f>SUM(ENERO:DICIEMBRE!T248)</f>
        <v>0</v>
      </c>
      <c r="U248" s="21">
        <f>SUM(ENERO:DICIEMBRE!U248)</f>
        <v>0</v>
      </c>
      <c r="V248" s="21">
        <f>SUM(ENERO:DICIEMBRE!V248)</f>
        <v>0</v>
      </c>
      <c r="W248" s="21">
        <f>SUM(ENERO:DICIEMBRE!W248)</f>
        <v>7</v>
      </c>
      <c r="X248" s="21">
        <f>SUM(ENERO:DICIEMBRE!X248)</f>
        <v>10</v>
      </c>
      <c r="Y248" s="21">
        <f>SUM(ENERO:DICIEMBRE!Y248)</f>
        <v>13</v>
      </c>
      <c r="Z248" s="21">
        <f>SUM(ENERO:DICIEMBRE!Z248)</f>
        <v>15</v>
      </c>
      <c r="AA248" s="21">
        <f>SUM(ENERO:DICIEMBRE!AA248)</f>
        <v>4</v>
      </c>
      <c r="AB248" s="21">
        <f>SUM(ENERO:DICIEMBRE!AB248)</f>
        <v>2</v>
      </c>
      <c r="AC248" s="21">
        <f>SUM(ENERO:DICIEMBRE!AC248)</f>
        <v>0</v>
      </c>
      <c r="AD248" s="21">
        <f>SUM(ENERO:DICIEMBRE!AD248)</f>
        <v>0</v>
      </c>
      <c r="AE248" s="21">
        <f>SUM(ENERO:DICIEMBRE!AE248)</f>
        <v>0</v>
      </c>
      <c r="AF248" s="21">
        <f>SUM(ENERO:DICIEMBRE!AF248)</f>
        <v>0</v>
      </c>
      <c r="AG248" s="21">
        <f>SUM(ENERO:DICIEMBRE!AG248)</f>
        <v>0</v>
      </c>
      <c r="AH248" s="21">
        <f>SUM(ENERO:DICIEMBRE!AH248)</f>
        <v>0</v>
      </c>
      <c r="AI248" s="21">
        <f>SUM(ENERO:DICIEMBRE!AI248)</f>
        <v>0</v>
      </c>
      <c r="AJ248" s="21">
        <f>SUM(ENERO:DICIEMBRE!AJ248)</f>
        <v>0</v>
      </c>
      <c r="AK248" s="21">
        <f>SUM(ENERO:DICIEMBRE!AK248)</f>
        <v>0</v>
      </c>
      <c r="AL248" s="21">
        <f>SUM(ENERO:DICIEMBRE!AL248)</f>
        <v>0</v>
      </c>
      <c r="AM248" s="21">
        <f>SUM(ENERO:DICIEMBRE!AM248)</f>
        <v>0</v>
      </c>
      <c r="AN248" s="21">
        <f>SUM(ENERO:DICIEMBRE!AN248)</f>
        <v>0</v>
      </c>
      <c r="AO248" s="21">
        <f>SUM(ENERO:DICIEMBRE!AO248)</f>
        <v>0</v>
      </c>
      <c r="AP248" s="21">
        <f>SUM(ENERO:DICIEMBRE!AP248)</f>
        <v>0</v>
      </c>
      <c r="AQ248" s="21">
        <f>SUM(ENERO:DICIEMBRE!AQ248)</f>
        <v>0</v>
      </c>
      <c r="AR248" s="21">
        <f>SUM(ENERO:DICIEMBRE!AR248)</f>
        <v>0</v>
      </c>
      <c r="AS248" s="21">
        <f>SUM(ENERO:DICIEMBRE!AS248)</f>
        <v>0</v>
      </c>
      <c r="AT248" s="21">
        <f>SUM(ENERO:DICIEMBRE!AT248)</f>
        <v>0</v>
      </c>
      <c r="AU248" s="21">
        <f>SUM(ENERO:DICIEMBRE!AU248)</f>
        <v>0</v>
      </c>
      <c r="AV248" s="21">
        <f>SUM(ENERO:DICIEMBRE!AV248)</f>
        <v>0</v>
      </c>
      <c r="AW248" s="21">
        <f>SUM(ENERO:DICIEMBRE!AW248)</f>
        <v>0</v>
      </c>
      <c r="AX248" s="21">
        <f>SUM(ENERO:DICIEMBRE!AX248)</f>
        <v>0</v>
      </c>
      <c r="AY248" t="str">
        <f t="shared" si="248"/>
        <v/>
      </c>
      <c r="CW248" s="304"/>
      <c r="CX248" s="25" t="str">
        <f t="shared" si="250"/>
        <v/>
      </c>
      <c r="CY248" s="25" t="str">
        <f t="shared" si="251"/>
        <v/>
      </c>
      <c r="CZ248" s="304"/>
      <c r="DA248" s="25" t="str">
        <f t="shared" si="246"/>
        <v/>
      </c>
      <c r="DB248" s="25" t="str">
        <f t="shared" si="247"/>
        <v/>
      </c>
      <c r="DC248"/>
      <c r="DD248"/>
      <c r="DE248"/>
      <c r="DG248" s="304"/>
      <c r="DH248" s="26">
        <f t="shared" si="254"/>
        <v>0</v>
      </c>
      <c r="DI248" s="26">
        <f t="shared" si="255"/>
        <v>0</v>
      </c>
      <c r="DJ248" s="304"/>
      <c r="DK248" s="26">
        <f t="shared" si="257"/>
        <v>0</v>
      </c>
      <c r="DL248" s="26">
        <f t="shared" si="258"/>
        <v>0</v>
      </c>
      <c r="DM248"/>
    </row>
    <row r="249" spans="1:117" x14ac:dyDescent="0.25">
      <c r="A249" s="713"/>
      <c r="B249" s="768" t="s">
        <v>270</v>
      </c>
      <c r="C249" s="770"/>
      <c r="D249" s="225">
        <f t="shared" si="244"/>
        <v>59</v>
      </c>
      <c r="E249" s="399">
        <f t="shared" si="259"/>
        <v>28</v>
      </c>
      <c r="F249" s="400">
        <f t="shared" si="259"/>
        <v>31</v>
      </c>
      <c r="G249" s="21">
        <f>SUM(ENERO:DICIEMBRE!G249)</f>
        <v>0</v>
      </c>
      <c r="H249" s="21">
        <f>SUM(ENERO:DICIEMBRE!H249)</f>
        <v>0</v>
      </c>
      <c r="I249" s="21">
        <f>SUM(ENERO:DICIEMBRE!I249)</f>
        <v>0</v>
      </c>
      <c r="J249" s="21">
        <f>SUM(ENERO:DICIEMBRE!J249)</f>
        <v>0</v>
      </c>
      <c r="K249" s="21">
        <f>SUM(ENERO:DICIEMBRE!K249)</f>
        <v>0</v>
      </c>
      <c r="L249" s="21">
        <f>SUM(ENERO:DICIEMBRE!L249)</f>
        <v>0</v>
      </c>
      <c r="M249" s="21">
        <f>SUM(ENERO:DICIEMBRE!M249)</f>
        <v>0</v>
      </c>
      <c r="N249" s="21">
        <f>SUM(ENERO:DICIEMBRE!N249)</f>
        <v>0</v>
      </c>
      <c r="O249" s="21">
        <f>SUM(ENERO:DICIEMBRE!O249)</f>
        <v>0</v>
      </c>
      <c r="P249" s="21">
        <f>SUM(ENERO:DICIEMBRE!P249)</f>
        <v>0</v>
      </c>
      <c r="Q249" s="21">
        <f>SUM(ENERO:DICIEMBRE!Q249)</f>
        <v>0</v>
      </c>
      <c r="R249" s="21">
        <f>SUM(ENERO:DICIEMBRE!R249)</f>
        <v>0</v>
      </c>
      <c r="S249" s="21">
        <f>SUM(ENERO:DICIEMBRE!S249)</f>
        <v>0</v>
      </c>
      <c r="T249" s="21">
        <f>SUM(ENERO:DICIEMBRE!T249)</f>
        <v>0</v>
      </c>
      <c r="U249" s="21">
        <f>SUM(ENERO:DICIEMBRE!U249)</f>
        <v>0</v>
      </c>
      <c r="V249" s="21">
        <f>SUM(ENERO:DICIEMBRE!V249)</f>
        <v>0</v>
      </c>
      <c r="W249" s="21">
        <f>SUM(ENERO:DICIEMBRE!W249)</f>
        <v>3</v>
      </c>
      <c r="X249" s="21">
        <f>SUM(ENERO:DICIEMBRE!X249)</f>
        <v>2</v>
      </c>
      <c r="Y249" s="21">
        <f>SUM(ENERO:DICIEMBRE!Y249)</f>
        <v>14</v>
      </c>
      <c r="Z249" s="21">
        <f>SUM(ENERO:DICIEMBRE!Z249)</f>
        <v>15</v>
      </c>
      <c r="AA249" s="21">
        <f>SUM(ENERO:DICIEMBRE!AA249)</f>
        <v>11</v>
      </c>
      <c r="AB249" s="21">
        <f>SUM(ENERO:DICIEMBRE!AB249)</f>
        <v>14</v>
      </c>
      <c r="AC249" s="21">
        <f>SUM(ENERO:DICIEMBRE!AC249)</f>
        <v>0</v>
      </c>
      <c r="AD249" s="21">
        <f>SUM(ENERO:DICIEMBRE!AD249)</f>
        <v>0</v>
      </c>
      <c r="AE249" s="21">
        <f>SUM(ENERO:DICIEMBRE!AE249)</f>
        <v>0</v>
      </c>
      <c r="AF249" s="21">
        <f>SUM(ENERO:DICIEMBRE!AF249)</f>
        <v>0</v>
      </c>
      <c r="AG249" s="21">
        <f>SUM(ENERO:DICIEMBRE!AG249)</f>
        <v>0</v>
      </c>
      <c r="AH249" s="21">
        <f>SUM(ENERO:DICIEMBRE!AH249)</f>
        <v>0</v>
      </c>
      <c r="AI249" s="21">
        <f>SUM(ENERO:DICIEMBRE!AI249)</f>
        <v>0</v>
      </c>
      <c r="AJ249" s="21">
        <f>SUM(ENERO:DICIEMBRE!AJ249)</f>
        <v>0</v>
      </c>
      <c r="AK249" s="21">
        <f>SUM(ENERO:DICIEMBRE!AK249)</f>
        <v>0</v>
      </c>
      <c r="AL249" s="21">
        <f>SUM(ENERO:DICIEMBRE!AL249)</f>
        <v>0</v>
      </c>
      <c r="AM249" s="21">
        <f>SUM(ENERO:DICIEMBRE!AM249)</f>
        <v>0</v>
      </c>
      <c r="AN249" s="21">
        <f>SUM(ENERO:DICIEMBRE!AN249)</f>
        <v>0</v>
      </c>
      <c r="AO249" s="21">
        <f>SUM(ENERO:DICIEMBRE!AO249)</f>
        <v>0</v>
      </c>
      <c r="AP249" s="21">
        <f>SUM(ENERO:DICIEMBRE!AP249)</f>
        <v>0</v>
      </c>
      <c r="AQ249" s="21">
        <f>SUM(ENERO:DICIEMBRE!AQ249)</f>
        <v>0</v>
      </c>
      <c r="AR249" s="21">
        <f>SUM(ENERO:DICIEMBRE!AR249)</f>
        <v>0</v>
      </c>
      <c r="AS249" s="21">
        <f>SUM(ENERO:DICIEMBRE!AS249)</f>
        <v>0</v>
      </c>
      <c r="AT249" s="21">
        <f>SUM(ENERO:DICIEMBRE!AT249)</f>
        <v>0</v>
      </c>
      <c r="AU249" s="21">
        <f>SUM(ENERO:DICIEMBRE!AU249)</f>
        <v>0</v>
      </c>
      <c r="AV249" s="21">
        <f>SUM(ENERO:DICIEMBRE!AV249)</f>
        <v>0</v>
      </c>
      <c r="AW249" s="21">
        <f>SUM(ENERO:DICIEMBRE!AW249)</f>
        <v>0</v>
      </c>
      <c r="AX249" s="21">
        <f>SUM(ENERO:DICIEMBRE!AX249)</f>
        <v>0</v>
      </c>
      <c r="AY249" t="str">
        <f t="shared" si="248"/>
        <v/>
      </c>
      <c r="CW249" s="304"/>
      <c r="CX249" s="25" t="str">
        <f t="shared" si="250"/>
        <v/>
      </c>
      <c r="CY249" s="25" t="str">
        <f t="shared" si="251"/>
        <v/>
      </c>
      <c r="CZ249" s="304"/>
      <c r="DA249" s="25" t="str">
        <f t="shared" si="246"/>
        <v/>
      </c>
      <c r="DB249" s="25" t="str">
        <f t="shared" si="247"/>
        <v/>
      </c>
      <c r="DC249"/>
      <c r="DD249"/>
      <c r="DE249"/>
      <c r="DG249" s="304"/>
      <c r="DH249" s="26">
        <f t="shared" si="254"/>
        <v>0</v>
      </c>
      <c r="DI249" s="26">
        <f t="shared" si="255"/>
        <v>0</v>
      </c>
      <c r="DJ249" s="304"/>
      <c r="DK249" s="26">
        <f t="shared" si="257"/>
        <v>0</v>
      </c>
      <c r="DL249" s="26">
        <f t="shared" si="258"/>
        <v>0</v>
      </c>
      <c r="DM249"/>
    </row>
    <row r="250" spans="1:117" x14ac:dyDescent="0.25">
      <c r="A250" s="731"/>
      <c r="B250" s="831" t="s">
        <v>271</v>
      </c>
      <c r="C250" s="831"/>
      <c r="D250" s="236">
        <f t="shared" si="244"/>
        <v>5</v>
      </c>
      <c r="E250" s="411">
        <f t="shared" si="259"/>
        <v>2</v>
      </c>
      <c r="F250" s="411">
        <f t="shared" si="259"/>
        <v>3</v>
      </c>
      <c r="G250" s="21">
        <f>SUM(ENERO:DICIEMBRE!G250)</f>
        <v>0</v>
      </c>
      <c r="H250" s="21">
        <f>SUM(ENERO:DICIEMBRE!H250)</f>
        <v>0</v>
      </c>
      <c r="I250" s="21">
        <f>SUM(ENERO:DICIEMBRE!I250)</f>
        <v>0</v>
      </c>
      <c r="J250" s="21">
        <f>SUM(ENERO:DICIEMBRE!J250)</f>
        <v>0</v>
      </c>
      <c r="K250" s="21">
        <f>SUM(ENERO:DICIEMBRE!K250)</f>
        <v>0</v>
      </c>
      <c r="L250" s="21">
        <f>SUM(ENERO:DICIEMBRE!L250)</f>
        <v>0</v>
      </c>
      <c r="M250" s="21">
        <f>SUM(ENERO:DICIEMBRE!M250)</f>
        <v>0</v>
      </c>
      <c r="N250" s="21">
        <f>SUM(ENERO:DICIEMBRE!N250)</f>
        <v>0</v>
      </c>
      <c r="O250" s="21">
        <f>SUM(ENERO:DICIEMBRE!O250)</f>
        <v>0</v>
      </c>
      <c r="P250" s="21">
        <f>SUM(ENERO:DICIEMBRE!P250)</f>
        <v>0</v>
      </c>
      <c r="Q250" s="21">
        <f>SUM(ENERO:DICIEMBRE!Q250)</f>
        <v>0</v>
      </c>
      <c r="R250" s="21">
        <f>SUM(ENERO:DICIEMBRE!R250)</f>
        <v>0</v>
      </c>
      <c r="S250" s="21">
        <f>SUM(ENERO:DICIEMBRE!S250)</f>
        <v>0</v>
      </c>
      <c r="T250" s="21">
        <f>SUM(ENERO:DICIEMBRE!T250)</f>
        <v>0</v>
      </c>
      <c r="U250" s="21">
        <f>SUM(ENERO:DICIEMBRE!U250)</f>
        <v>0</v>
      </c>
      <c r="V250" s="21">
        <f>SUM(ENERO:DICIEMBRE!V250)</f>
        <v>0</v>
      </c>
      <c r="W250" s="21">
        <f>SUM(ENERO:DICIEMBRE!W250)</f>
        <v>0</v>
      </c>
      <c r="X250" s="21">
        <f>SUM(ENERO:DICIEMBRE!X250)</f>
        <v>0</v>
      </c>
      <c r="Y250" s="21">
        <f>SUM(ENERO:DICIEMBRE!Y250)</f>
        <v>0</v>
      </c>
      <c r="Z250" s="21">
        <f>SUM(ENERO:DICIEMBRE!Z250)</f>
        <v>3</v>
      </c>
      <c r="AA250" s="21">
        <f>SUM(ENERO:DICIEMBRE!AA250)</f>
        <v>2</v>
      </c>
      <c r="AB250" s="21">
        <f>SUM(ENERO:DICIEMBRE!AB250)</f>
        <v>0</v>
      </c>
      <c r="AC250" s="21">
        <f>SUM(ENERO:DICIEMBRE!AC250)</f>
        <v>0</v>
      </c>
      <c r="AD250" s="21">
        <f>SUM(ENERO:DICIEMBRE!AD250)</f>
        <v>0</v>
      </c>
      <c r="AE250" s="21">
        <f>SUM(ENERO:DICIEMBRE!AE250)</f>
        <v>0</v>
      </c>
      <c r="AF250" s="21">
        <f>SUM(ENERO:DICIEMBRE!AF250)</f>
        <v>0</v>
      </c>
      <c r="AG250" s="21">
        <f>SUM(ENERO:DICIEMBRE!AG250)</f>
        <v>0</v>
      </c>
      <c r="AH250" s="21">
        <f>SUM(ENERO:DICIEMBRE!AH250)</f>
        <v>0</v>
      </c>
      <c r="AI250" s="21">
        <f>SUM(ENERO:DICIEMBRE!AI250)</f>
        <v>0</v>
      </c>
      <c r="AJ250" s="21">
        <f>SUM(ENERO:DICIEMBRE!AJ250)</f>
        <v>0</v>
      </c>
      <c r="AK250" s="21">
        <f>SUM(ENERO:DICIEMBRE!AK250)</f>
        <v>0</v>
      </c>
      <c r="AL250" s="21">
        <f>SUM(ENERO:DICIEMBRE!AL250)</f>
        <v>0</v>
      </c>
      <c r="AM250" s="21">
        <f>SUM(ENERO:DICIEMBRE!AM250)</f>
        <v>0</v>
      </c>
      <c r="AN250" s="21">
        <f>SUM(ENERO:DICIEMBRE!AN250)</f>
        <v>0</v>
      </c>
      <c r="AO250" s="21">
        <f>SUM(ENERO:DICIEMBRE!AO250)</f>
        <v>0</v>
      </c>
      <c r="AP250" s="21">
        <f>SUM(ENERO:DICIEMBRE!AP250)</f>
        <v>0</v>
      </c>
      <c r="AQ250" s="21">
        <f>SUM(ENERO:DICIEMBRE!AQ250)</f>
        <v>0</v>
      </c>
      <c r="AR250" s="21">
        <f>SUM(ENERO:DICIEMBRE!AR250)</f>
        <v>0</v>
      </c>
      <c r="AS250" s="21">
        <f>SUM(ENERO:DICIEMBRE!AS250)</f>
        <v>0</v>
      </c>
      <c r="AT250" s="21">
        <f>SUM(ENERO:DICIEMBRE!AT250)</f>
        <v>0</v>
      </c>
      <c r="AU250" s="21">
        <f>SUM(ENERO:DICIEMBRE!AU250)</f>
        <v>0</v>
      </c>
      <c r="AV250" s="21">
        <f>SUM(ENERO:DICIEMBRE!AV250)</f>
        <v>0</v>
      </c>
      <c r="AW250" s="21">
        <f>SUM(ENERO:DICIEMBRE!AW250)</f>
        <v>0</v>
      </c>
      <c r="AX250" s="21">
        <f>SUM(ENERO:DICIEMBRE!AX250)</f>
        <v>0</v>
      </c>
      <c r="AY250" t="str">
        <f t="shared" si="248"/>
        <v/>
      </c>
      <c r="CW250" s="304"/>
      <c r="CX250" s="25" t="str">
        <f t="shared" si="250"/>
        <v/>
      </c>
      <c r="CY250" s="25" t="str">
        <f t="shared" si="251"/>
        <v/>
      </c>
      <c r="CZ250" s="304"/>
      <c r="DA250" s="25" t="str">
        <f t="shared" si="246"/>
        <v/>
      </c>
      <c r="DB250" s="25" t="str">
        <f t="shared" si="247"/>
        <v/>
      </c>
      <c r="DC250"/>
      <c r="DD250"/>
      <c r="DE250"/>
      <c r="DG250" s="304"/>
      <c r="DH250" s="26">
        <f t="shared" si="254"/>
        <v>0</v>
      </c>
      <c r="DI250" s="26">
        <f t="shared" si="255"/>
        <v>0</v>
      </c>
      <c r="DJ250" s="304"/>
      <c r="DK250" s="26">
        <f t="shared" si="257"/>
        <v>0</v>
      </c>
      <c r="DL250" s="26">
        <f t="shared" si="258"/>
        <v>0</v>
      </c>
      <c r="DM250"/>
    </row>
    <row r="251" spans="1:117" x14ac:dyDescent="0.25">
      <c r="A251" s="793" t="s">
        <v>274</v>
      </c>
      <c r="B251" s="830" t="s">
        <v>266</v>
      </c>
      <c r="C251" s="830"/>
      <c r="D251" s="215">
        <f t="shared" si="244"/>
        <v>0</v>
      </c>
      <c r="E251" s="414">
        <f t="shared" si="259"/>
        <v>0</v>
      </c>
      <c r="F251" s="391">
        <f t="shared" si="259"/>
        <v>0</v>
      </c>
      <c r="G251" s="21">
        <f>SUM(ENERO:DICIEMBRE!G251)</f>
        <v>0</v>
      </c>
      <c r="H251" s="21">
        <f>SUM(ENERO:DICIEMBRE!H251)</f>
        <v>0</v>
      </c>
      <c r="I251" s="21">
        <f>SUM(ENERO:DICIEMBRE!I251)</f>
        <v>0</v>
      </c>
      <c r="J251" s="21">
        <f>SUM(ENERO:DICIEMBRE!J251)</f>
        <v>0</v>
      </c>
      <c r="K251" s="21">
        <f>SUM(ENERO:DICIEMBRE!K251)</f>
        <v>0</v>
      </c>
      <c r="L251" s="21">
        <f>SUM(ENERO:DICIEMBRE!L251)</f>
        <v>0</v>
      </c>
      <c r="M251" s="21">
        <f>SUM(ENERO:DICIEMBRE!M251)</f>
        <v>0</v>
      </c>
      <c r="N251" s="21">
        <f>SUM(ENERO:DICIEMBRE!N251)</f>
        <v>0</v>
      </c>
      <c r="O251" s="21">
        <f>SUM(ENERO:DICIEMBRE!O251)</f>
        <v>0</v>
      </c>
      <c r="P251" s="21">
        <f>SUM(ENERO:DICIEMBRE!P251)</f>
        <v>0</v>
      </c>
      <c r="Q251" s="21">
        <f>SUM(ENERO:DICIEMBRE!Q251)</f>
        <v>0</v>
      </c>
      <c r="R251" s="21">
        <f>SUM(ENERO:DICIEMBRE!R251)</f>
        <v>0</v>
      </c>
      <c r="S251" s="21">
        <f>SUM(ENERO:DICIEMBRE!S251)</f>
        <v>0</v>
      </c>
      <c r="T251" s="21">
        <f>SUM(ENERO:DICIEMBRE!T251)</f>
        <v>0</v>
      </c>
      <c r="U251" s="21">
        <f>SUM(ENERO:DICIEMBRE!U251)</f>
        <v>0</v>
      </c>
      <c r="V251" s="21">
        <f>SUM(ENERO:DICIEMBRE!V251)</f>
        <v>0</v>
      </c>
      <c r="W251" s="21">
        <f>SUM(ENERO:DICIEMBRE!W251)</f>
        <v>0</v>
      </c>
      <c r="X251" s="21">
        <f>SUM(ENERO:DICIEMBRE!X251)</f>
        <v>0</v>
      </c>
      <c r="Y251" s="21">
        <f>SUM(ENERO:DICIEMBRE!Y251)</f>
        <v>0</v>
      </c>
      <c r="Z251" s="21">
        <f>SUM(ENERO:DICIEMBRE!Z251)</f>
        <v>0</v>
      </c>
      <c r="AA251" s="21">
        <f>SUM(ENERO:DICIEMBRE!AA251)</f>
        <v>0</v>
      </c>
      <c r="AB251" s="21">
        <f>SUM(ENERO:DICIEMBRE!AB251)</f>
        <v>0</v>
      </c>
      <c r="AC251" s="21">
        <f>SUM(ENERO:DICIEMBRE!AC251)</f>
        <v>0</v>
      </c>
      <c r="AD251" s="21">
        <f>SUM(ENERO:DICIEMBRE!AD251)</f>
        <v>0</v>
      </c>
      <c r="AE251" s="21">
        <f>SUM(ENERO:DICIEMBRE!AE251)</f>
        <v>0</v>
      </c>
      <c r="AF251" s="21">
        <f>SUM(ENERO:DICIEMBRE!AF251)</f>
        <v>0</v>
      </c>
      <c r="AG251" s="21">
        <f>SUM(ENERO:DICIEMBRE!AG251)</f>
        <v>0</v>
      </c>
      <c r="AH251" s="21">
        <f>SUM(ENERO:DICIEMBRE!AH251)</f>
        <v>0</v>
      </c>
      <c r="AI251" s="21">
        <f>SUM(ENERO:DICIEMBRE!AI251)</f>
        <v>0</v>
      </c>
      <c r="AJ251" s="21">
        <f>SUM(ENERO:DICIEMBRE!AJ251)</f>
        <v>0</v>
      </c>
      <c r="AK251" s="21">
        <f>SUM(ENERO:DICIEMBRE!AK251)</f>
        <v>0</v>
      </c>
      <c r="AL251" s="21">
        <f>SUM(ENERO:DICIEMBRE!AL251)</f>
        <v>0</v>
      </c>
      <c r="AM251" s="21">
        <f>SUM(ENERO:DICIEMBRE!AM251)</f>
        <v>0</v>
      </c>
      <c r="AN251" s="21">
        <f>SUM(ENERO:DICIEMBRE!AN251)</f>
        <v>0</v>
      </c>
      <c r="AO251" s="21">
        <f>SUM(ENERO:DICIEMBRE!AO251)</f>
        <v>0</v>
      </c>
      <c r="AP251" s="21">
        <f>SUM(ENERO:DICIEMBRE!AP251)</f>
        <v>0</v>
      </c>
      <c r="AQ251" s="21">
        <f>SUM(ENERO:DICIEMBRE!AQ251)</f>
        <v>0</v>
      </c>
      <c r="AR251" s="21">
        <f>SUM(ENERO:DICIEMBRE!AR251)</f>
        <v>0</v>
      </c>
      <c r="AS251" s="21">
        <f>SUM(ENERO:DICIEMBRE!AS251)</f>
        <v>0</v>
      </c>
      <c r="AT251" s="21">
        <f>SUM(ENERO:DICIEMBRE!AT251)</f>
        <v>0</v>
      </c>
      <c r="AU251" s="21">
        <f>SUM(ENERO:DICIEMBRE!AU251)</f>
        <v>0</v>
      </c>
      <c r="AV251" s="21">
        <f>SUM(ENERO:DICIEMBRE!AV251)</f>
        <v>0</v>
      </c>
      <c r="AW251" s="21">
        <f>SUM(ENERO:DICIEMBRE!AW251)</f>
        <v>0</v>
      </c>
      <c r="AX251" s="21">
        <f>SUM(ENERO:DICIEMBRE!AX251)</f>
        <v>0</v>
      </c>
      <c r="AY251" t="str">
        <f t="shared" si="248"/>
        <v/>
      </c>
      <c r="CW251" s="304"/>
      <c r="CX251" s="25" t="str">
        <f t="shared" si="250"/>
        <v/>
      </c>
      <c r="CY251" s="25" t="str">
        <f t="shared" si="251"/>
        <v/>
      </c>
      <c r="CZ251" s="304"/>
      <c r="DA251" s="25" t="str">
        <f t="shared" si="246"/>
        <v/>
      </c>
      <c r="DB251" s="25" t="str">
        <f t="shared" si="247"/>
        <v/>
      </c>
      <c r="DC251"/>
      <c r="DD251"/>
      <c r="DE251"/>
      <c r="DG251" s="304"/>
      <c r="DH251" s="26">
        <f t="shared" si="254"/>
        <v>0</v>
      </c>
      <c r="DI251" s="26">
        <f t="shared" si="255"/>
        <v>0</v>
      </c>
      <c r="DJ251" s="304"/>
      <c r="DK251" s="26">
        <f t="shared" si="257"/>
        <v>0</v>
      </c>
      <c r="DL251" s="26">
        <f t="shared" si="258"/>
        <v>0</v>
      </c>
      <c r="DM251"/>
    </row>
    <row r="252" spans="1:117" x14ac:dyDescent="0.25">
      <c r="A252" s="794"/>
      <c r="B252" s="755" t="s">
        <v>267</v>
      </c>
      <c r="C252" s="755"/>
      <c r="D252" s="225">
        <f t="shared" si="244"/>
        <v>0</v>
      </c>
      <c r="E252" s="399">
        <f t="shared" si="259"/>
        <v>0</v>
      </c>
      <c r="F252" s="400">
        <f t="shared" si="259"/>
        <v>0</v>
      </c>
      <c r="G252" s="21">
        <f>SUM(ENERO:DICIEMBRE!G252)</f>
        <v>0</v>
      </c>
      <c r="H252" s="21">
        <f>SUM(ENERO:DICIEMBRE!H252)</f>
        <v>0</v>
      </c>
      <c r="I252" s="21">
        <f>SUM(ENERO:DICIEMBRE!I252)</f>
        <v>0</v>
      </c>
      <c r="J252" s="21">
        <f>SUM(ENERO:DICIEMBRE!J252)</f>
        <v>0</v>
      </c>
      <c r="K252" s="21">
        <f>SUM(ENERO:DICIEMBRE!K252)</f>
        <v>0</v>
      </c>
      <c r="L252" s="21">
        <f>SUM(ENERO:DICIEMBRE!L252)</f>
        <v>0</v>
      </c>
      <c r="M252" s="21">
        <f>SUM(ENERO:DICIEMBRE!M252)</f>
        <v>0</v>
      </c>
      <c r="N252" s="21">
        <f>SUM(ENERO:DICIEMBRE!N252)</f>
        <v>0</v>
      </c>
      <c r="O252" s="21">
        <f>SUM(ENERO:DICIEMBRE!O252)</f>
        <v>0</v>
      </c>
      <c r="P252" s="21">
        <f>SUM(ENERO:DICIEMBRE!P252)</f>
        <v>0</v>
      </c>
      <c r="Q252" s="21">
        <f>SUM(ENERO:DICIEMBRE!Q252)</f>
        <v>0</v>
      </c>
      <c r="R252" s="21">
        <f>SUM(ENERO:DICIEMBRE!R252)</f>
        <v>0</v>
      </c>
      <c r="S252" s="21">
        <f>SUM(ENERO:DICIEMBRE!S252)</f>
        <v>0</v>
      </c>
      <c r="T252" s="21">
        <f>SUM(ENERO:DICIEMBRE!T252)</f>
        <v>0</v>
      </c>
      <c r="U252" s="21">
        <f>SUM(ENERO:DICIEMBRE!U252)</f>
        <v>0</v>
      </c>
      <c r="V252" s="21">
        <f>SUM(ENERO:DICIEMBRE!V252)</f>
        <v>0</v>
      </c>
      <c r="W252" s="21">
        <f>SUM(ENERO:DICIEMBRE!W252)</f>
        <v>0</v>
      </c>
      <c r="X252" s="21">
        <f>SUM(ENERO:DICIEMBRE!X252)</f>
        <v>0</v>
      </c>
      <c r="Y252" s="21">
        <f>SUM(ENERO:DICIEMBRE!Y252)</f>
        <v>0</v>
      </c>
      <c r="Z252" s="21">
        <f>SUM(ENERO:DICIEMBRE!Z252)</f>
        <v>0</v>
      </c>
      <c r="AA252" s="21">
        <f>SUM(ENERO:DICIEMBRE!AA252)</f>
        <v>0</v>
      </c>
      <c r="AB252" s="21">
        <f>SUM(ENERO:DICIEMBRE!AB252)</f>
        <v>0</v>
      </c>
      <c r="AC252" s="21">
        <f>SUM(ENERO:DICIEMBRE!AC252)</f>
        <v>0</v>
      </c>
      <c r="AD252" s="21">
        <f>SUM(ENERO:DICIEMBRE!AD252)</f>
        <v>0</v>
      </c>
      <c r="AE252" s="21">
        <f>SUM(ENERO:DICIEMBRE!AE252)</f>
        <v>0</v>
      </c>
      <c r="AF252" s="21">
        <f>SUM(ENERO:DICIEMBRE!AF252)</f>
        <v>0</v>
      </c>
      <c r="AG252" s="21">
        <f>SUM(ENERO:DICIEMBRE!AG252)</f>
        <v>0</v>
      </c>
      <c r="AH252" s="21">
        <f>SUM(ENERO:DICIEMBRE!AH252)</f>
        <v>0</v>
      </c>
      <c r="AI252" s="21">
        <f>SUM(ENERO:DICIEMBRE!AI252)</f>
        <v>0</v>
      </c>
      <c r="AJ252" s="21">
        <f>SUM(ENERO:DICIEMBRE!AJ252)</f>
        <v>0</v>
      </c>
      <c r="AK252" s="21">
        <f>SUM(ENERO:DICIEMBRE!AK252)</f>
        <v>0</v>
      </c>
      <c r="AL252" s="21">
        <f>SUM(ENERO:DICIEMBRE!AL252)</f>
        <v>0</v>
      </c>
      <c r="AM252" s="21">
        <f>SUM(ENERO:DICIEMBRE!AM252)</f>
        <v>0</v>
      </c>
      <c r="AN252" s="21">
        <f>SUM(ENERO:DICIEMBRE!AN252)</f>
        <v>0</v>
      </c>
      <c r="AO252" s="21">
        <f>SUM(ENERO:DICIEMBRE!AO252)</f>
        <v>0</v>
      </c>
      <c r="AP252" s="21">
        <f>SUM(ENERO:DICIEMBRE!AP252)</f>
        <v>0</v>
      </c>
      <c r="AQ252" s="21">
        <f>SUM(ENERO:DICIEMBRE!AQ252)</f>
        <v>0</v>
      </c>
      <c r="AR252" s="21">
        <f>SUM(ENERO:DICIEMBRE!AR252)</f>
        <v>0</v>
      </c>
      <c r="AS252" s="21">
        <f>SUM(ENERO:DICIEMBRE!AS252)</f>
        <v>0</v>
      </c>
      <c r="AT252" s="21">
        <f>SUM(ENERO:DICIEMBRE!AT252)</f>
        <v>0</v>
      </c>
      <c r="AU252" s="21">
        <f>SUM(ENERO:DICIEMBRE!AU252)</f>
        <v>0</v>
      </c>
      <c r="AV252" s="21">
        <f>SUM(ENERO:DICIEMBRE!AV252)</f>
        <v>0</v>
      </c>
      <c r="AW252" s="21">
        <f>SUM(ENERO:DICIEMBRE!AW252)</f>
        <v>0</v>
      </c>
      <c r="AX252" s="21">
        <f>SUM(ENERO:DICIEMBRE!AX252)</f>
        <v>0</v>
      </c>
      <c r="AY252" t="str">
        <f t="shared" si="248"/>
        <v/>
      </c>
      <c r="CW252" s="304"/>
      <c r="CX252" s="25" t="str">
        <f t="shared" si="250"/>
        <v/>
      </c>
      <c r="CY252" s="25" t="str">
        <f t="shared" si="251"/>
        <v/>
      </c>
      <c r="CZ252" s="304"/>
      <c r="DA252" s="25" t="str">
        <f t="shared" si="246"/>
        <v/>
      </c>
      <c r="DB252" s="25" t="str">
        <f t="shared" si="247"/>
        <v/>
      </c>
      <c r="DC252"/>
      <c r="DD252"/>
      <c r="DE252"/>
      <c r="DG252" s="304"/>
      <c r="DH252" s="26">
        <f t="shared" si="254"/>
        <v>0</v>
      </c>
      <c r="DI252" s="26">
        <f t="shared" si="255"/>
        <v>0</v>
      </c>
      <c r="DJ252" s="304"/>
      <c r="DK252" s="26">
        <f t="shared" si="257"/>
        <v>0</v>
      </c>
      <c r="DL252" s="26">
        <f t="shared" si="258"/>
        <v>0</v>
      </c>
      <c r="DM252"/>
    </row>
    <row r="253" spans="1:117" x14ac:dyDescent="0.25">
      <c r="A253" s="794"/>
      <c r="B253" s="755" t="s">
        <v>268</v>
      </c>
      <c r="C253" s="755"/>
      <c r="D253" s="225">
        <f t="shared" si="244"/>
        <v>0</v>
      </c>
      <c r="E253" s="399">
        <f t="shared" si="259"/>
        <v>0</v>
      </c>
      <c r="F253" s="400">
        <f t="shared" si="259"/>
        <v>0</v>
      </c>
      <c r="G253" s="21">
        <f>SUM(ENERO:DICIEMBRE!G253)</f>
        <v>0</v>
      </c>
      <c r="H253" s="21">
        <f>SUM(ENERO:DICIEMBRE!H253)</f>
        <v>0</v>
      </c>
      <c r="I253" s="21">
        <f>SUM(ENERO:DICIEMBRE!I253)</f>
        <v>0</v>
      </c>
      <c r="J253" s="21">
        <f>SUM(ENERO:DICIEMBRE!J253)</f>
        <v>0</v>
      </c>
      <c r="K253" s="21">
        <f>SUM(ENERO:DICIEMBRE!K253)</f>
        <v>0</v>
      </c>
      <c r="L253" s="21">
        <f>SUM(ENERO:DICIEMBRE!L253)</f>
        <v>0</v>
      </c>
      <c r="M253" s="21">
        <f>SUM(ENERO:DICIEMBRE!M253)</f>
        <v>0</v>
      </c>
      <c r="N253" s="21">
        <f>SUM(ENERO:DICIEMBRE!N253)</f>
        <v>0</v>
      </c>
      <c r="O253" s="21">
        <f>SUM(ENERO:DICIEMBRE!O253)</f>
        <v>0</v>
      </c>
      <c r="P253" s="21">
        <f>SUM(ENERO:DICIEMBRE!P253)</f>
        <v>0</v>
      </c>
      <c r="Q253" s="21">
        <f>SUM(ENERO:DICIEMBRE!Q253)</f>
        <v>0</v>
      </c>
      <c r="R253" s="21">
        <f>SUM(ENERO:DICIEMBRE!R253)</f>
        <v>0</v>
      </c>
      <c r="S253" s="21">
        <f>SUM(ENERO:DICIEMBRE!S253)</f>
        <v>0</v>
      </c>
      <c r="T253" s="21">
        <f>SUM(ENERO:DICIEMBRE!T253)</f>
        <v>0</v>
      </c>
      <c r="U253" s="21">
        <f>SUM(ENERO:DICIEMBRE!U253)</f>
        <v>0</v>
      </c>
      <c r="V253" s="21">
        <f>SUM(ENERO:DICIEMBRE!V253)</f>
        <v>0</v>
      </c>
      <c r="W253" s="21">
        <f>SUM(ENERO:DICIEMBRE!W253)</f>
        <v>0</v>
      </c>
      <c r="X253" s="21">
        <f>SUM(ENERO:DICIEMBRE!X253)</f>
        <v>0</v>
      </c>
      <c r="Y253" s="21">
        <f>SUM(ENERO:DICIEMBRE!Y253)</f>
        <v>0</v>
      </c>
      <c r="Z253" s="21">
        <f>SUM(ENERO:DICIEMBRE!Z253)</f>
        <v>0</v>
      </c>
      <c r="AA253" s="21">
        <f>SUM(ENERO:DICIEMBRE!AA253)</f>
        <v>0</v>
      </c>
      <c r="AB253" s="21">
        <f>SUM(ENERO:DICIEMBRE!AB253)</f>
        <v>0</v>
      </c>
      <c r="AC253" s="21">
        <f>SUM(ENERO:DICIEMBRE!AC253)</f>
        <v>0</v>
      </c>
      <c r="AD253" s="21">
        <f>SUM(ENERO:DICIEMBRE!AD253)</f>
        <v>0</v>
      </c>
      <c r="AE253" s="21">
        <f>SUM(ENERO:DICIEMBRE!AE253)</f>
        <v>0</v>
      </c>
      <c r="AF253" s="21">
        <f>SUM(ENERO:DICIEMBRE!AF253)</f>
        <v>0</v>
      </c>
      <c r="AG253" s="21">
        <f>SUM(ENERO:DICIEMBRE!AG253)</f>
        <v>0</v>
      </c>
      <c r="AH253" s="21">
        <f>SUM(ENERO:DICIEMBRE!AH253)</f>
        <v>0</v>
      </c>
      <c r="AI253" s="21">
        <f>SUM(ENERO:DICIEMBRE!AI253)</f>
        <v>0</v>
      </c>
      <c r="AJ253" s="21">
        <f>SUM(ENERO:DICIEMBRE!AJ253)</f>
        <v>0</v>
      </c>
      <c r="AK253" s="21">
        <f>SUM(ENERO:DICIEMBRE!AK253)</f>
        <v>0</v>
      </c>
      <c r="AL253" s="21">
        <f>SUM(ENERO:DICIEMBRE!AL253)</f>
        <v>0</v>
      </c>
      <c r="AM253" s="21">
        <f>SUM(ENERO:DICIEMBRE!AM253)</f>
        <v>0</v>
      </c>
      <c r="AN253" s="21">
        <f>SUM(ENERO:DICIEMBRE!AN253)</f>
        <v>0</v>
      </c>
      <c r="AO253" s="21">
        <f>SUM(ENERO:DICIEMBRE!AO253)</f>
        <v>0</v>
      </c>
      <c r="AP253" s="21">
        <f>SUM(ENERO:DICIEMBRE!AP253)</f>
        <v>0</v>
      </c>
      <c r="AQ253" s="21">
        <f>SUM(ENERO:DICIEMBRE!AQ253)</f>
        <v>0</v>
      </c>
      <c r="AR253" s="21">
        <f>SUM(ENERO:DICIEMBRE!AR253)</f>
        <v>0</v>
      </c>
      <c r="AS253" s="21">
        <f>SUM(ENERO:DICIEMBRE!AS253)</f>
        <v>0</v>
      </c>
      <c r="AT253" s="21">
        <f>SUM(ENERO:DICIEMBRE!AT253)</f>
        <v>0</v>
      </c>
      <c r="AU253" s="21">
        <f>SUM(ENERO:DICIEMBRE!AU253)</f>
        <v>0</v>
      </c>
      <c r="AV253" s="21">
        <f>SUM(ENERO:DICIEMBRE!AV253)</f>
        <v>0</v>
      </c>
      <c r="AW253" s="21">
        <f>SUM(ENERO:DICIEMBRE!AW253)</f>
        <v>0</v>
      </c>
      <c r="AX253" s="21">
        <f>SUM(ENERO:DICIEMBRE!AX253)</f>
        <v>0</v>
      </c>
      <c r="AY253" t="str">
        <f t="shared" si="248"/>
        <v/>
      </c>
      <c r="CW253" s="304"/>
      <c r="CX253" s="25" t="str">
        <f t="shared" si="250"/>
        <v/>
      </c>
      <c r="CY253" s="25" t="str">
        <f t="shared" si="251"/>
        <v/>
      </c>
      <c r="CZ253" s="304"/>
      <c r="DA253" s="25" t="str">
        <f t="shared" si="246"/>
        <v/>
      </c>
      <c r="DB253" s="25" t="str">
        <f t="shared" si="247"/>
        <v/>
      </c>
      <c r="DC253"/>
      <c r="DD253"/>
      <c r="DE253"/>
      <c r="DG253" s="304"/>
      <c r="DH253" s="26">
        <f t="shared" si="254"/>
        <v>0</v>
      </c>
      <c r="DI253" s="26">
        <f t="shared" si="255"/>
        <v>0</v>
      </c>
      <c r="DJ253" s="304"/>
      <c r="DK253" s="26">
        <f t="shared" si="257"/>
        <v>0</v>
      </c>
      <c r="DL253" s="26">
        <f t="shared" si="258"/>
        <v>0</v>
      </c>
      <c r="DM253"/>
    </row>
    <row r="254" spans="1:117" x14ac:dyDescent="0.25">
      <c r="A254" s="794"/>
      <c r="B254" s="768" t="s">
        <v>269</v>
      </c>
      <c r="C254" s="770"/>
      <c r="D254" s="225">
        <f t="shared" si="244"/>
        <v>0</v>
      </c>
      <c r="E254" s="399">
        <f t="shared" si="259"/>
        <v>0</v>
      </c>
      <c r="F254" s="400">
        <f t="shared" si="259"/>
        <v>0</v>
      </c>
      <c r="G254" s="21">
        <f>SUM(ENERO:DICIEMBRE!G254)</f>
        <v>0</v>
      </c>
      <c r="H254" s="21">
        <f>SUM(ENERO:DICIEMBRE!H254)</f>
        <v>0</v>
      </c>
      <c r="I254" s="21">
        <f>SUM(ENERO:DICIEMBRE!I254)</f>
        <v>0</v>
      </c>
      <c r="J254" s="21">
        <f>SUM(ENERO:DICIEMBRE!J254)</f>
        <v>0</v>
      </c>
      <c r="K254" s="21">
        <f>SUM(ENERO:DICIEMBRE!K254)</f>
        <v>0</v>
      </c>
      <c r="L254" s="21">
        <f>SUM(ENERO:DICIEMBRE!L254)</f>
        <v>0</v>
      </c>
      <c r="M254" s="21">
        <f>SUM(ENERO:DICIEMBRE!M254)</f>
        <v>0</v>
      </c>
      <c r="N254" s="21">
        <f>SUM(ENERO:DICIEMBRE!N254)</f>
        <v>0</v>
      </c>
      <c r="O254" s="21">
        <f>SUM(ENERO:DICIEMBRE!O254)</f>
        <v>0</v>
      </c>
      <c r="P254" s="21">
        <f>SUM(ENERO:DICIEMBRE!P254)</f>
        <v>0</v>
      </c>
      <c r="Q254" s="21">
        <f>SUM(ENERO:DICIEMBRE!Q254)</f>
        <v>0</v>
      </c>
      <c r="R254" s="21">
        <f>SUM(ENERO:DICIEMBRE!R254)</f>
        <v>0</v>
      </c>
      <c r="S254" s="21">
        <f>SUM(ENERO:DICIEMBRE!S254)</f>
        <v>0</v>
      </c>
      <c r="T254" s="21">
        <f>SUM(ENERO:DICIEMBRE!T254)</f>
        <v>0</v>
      </c>
      <c r="U254" s="21">
        <f>SUM(ENERO:DICIEMBRE!U254)</f>
        <v>0</v>
      </c>
      <c r="V254" s="21">
        <f>SUM(ENERO:DICIEMBRE!V254)</f>
        <v>0</v>
      </c>
      <c r="W254" s="21">
        <f>SUM(ENERO:DICIEMBRE!W254)</f>
        <v>0</v>
      </c>
      <c r="X254" s="21">
        <f>SUM(ENERO:DICIEMBRE!X254)</f>
        <v>0</v>
      </c>
      <c r="Y254" s="21">
        <f>SUM(ENERO:DICIEMBRE!Y254)</f>
        <v>0</v>
      </c>
      <c r="Z254" s="21">
        <f>SUM(ENERO:DICIEMBRE!Z254)</f>
        <v>0</v>
      </c>
      <c r="AA254" s="21">
        <f>SUM(ENERO:DICIEMBRE!AA254)</f>
        <v>0</v>
      </c>
      <c r="AB254" s="21">
        <f>SUM(ENERO:DICIEMBRE!AB254)</f>
        <v>0</v>
      </c>
      <c r="AC254" s="21">
        <f>SUM(ENERO:DICIEMBRE!AC254)</f>
        <v>0</v>
      </c>
      <c r="AD254" s="21">
        <f>SUM(ENERO:DICIEMBRE!AD254)</f>
        <v>0</v>
      </c>
      <c r="AE254" s="21">
        <f>SUM(ENERO:DICIEMBRE!AE254)</f>
        <v>0</v>
      </c>
      <c r="AF254" s="21">
        <f>SUM(ENERO:DICIEMBRE!AF254)</f>
        <v>0</v>
      </c>
      <c r="AG254" s="21">
        <f>SUM(ENERO:DICIEMBRE!AG254)</f>
        <v>0</v>
      </c>
      <c r="AH254" s="21">
        <f>SUM(ENERO:DICIEMBRE!AH254)</f>
        <v>0</v>
      </c>
      <c r="AI254" s="21">
        <f>SUM(ENERO:DICIEMBRE!AI254)</f>
        <v>0</v>
      </c>
      <c r="AJ254" s="21">
        <f>SUM(ENERO:DICIEMBRE!AJ254)</f>
        <v>0</v>
      </c>
      <c r="AK254" s="21">
        <f>SUM(ENERO:DICIEMBRE!AK254)</f>
        <v>0</v>
      </c>
      <c r="AL254" s="21">
        <f>SUM(ENERO:DICIEMBRE!AL254)</f>
        <v>0</v>
      </c>
      <c r="AM254" s="21">
        <f>SUM(ENERO:DICIEMBRE!AM254)</f>
        <v>0</v>
      </c>
      <c r="AN254" s="21">
        <f>SUM(ENERO:DICIEMBRE!AN254)</f>
        <v>0</v>
      </c>
      <c r="AO254" s="21">
        <f>SUM(ENERO:DICIEMBRE!AO254)</f>
        <v>0</v>
      </c>
      <c r="AP254" s="21">
        <f>SUM(ENERO:DICIEMBRE!AP254)</f>
        <v>0</v>
      </c>
      <c r="AQ254" s="21">
        <f>SUM(ENERO:DICIEMBRE!AQ254)</f>
        <v>0</v>
      </c>
      <c r="AR254" s="21">
        <f>SUM(ENERO:DICIEMBRE!AR254)</f>
        <v>0</v>
      </c>
      <c r="AS254" s="21">
        <f>SUM(ENERO:DICIEMBRE!AS254)</f>
        <v>0</v>
      </c>
      <c r="AT254" s="21">
        <f>SUM(ENERO:DICIEMBRE!AT254)</f>
        <v>0</v>
      </c>
      <c r="AU254" s="21">
        <f>SUM(ENERO:DICIEMBRE!AU254)</f>
        <v>0</v>
      </c>
      <c r="AV254" s="21">
        <f>SUM(ENERO:DICIEMBRE!AV254)</f>
        <v>0</v>
      </c>
      <c r="AW254" s="21">
        <f>SUM(ENERO:DICIEMBRE!AW254)</f>
        <v>0</v>
      </c>
      <c r="AX254" s="21">
        <f>SUM(ENERO:DICIEMBRE!AX254)</f>
        <v>0</v>
      </c>
      <c r="AY254" t="str">
        <f t="shared" si="248"/>
        <v/>
      </c>
      <c r="CW254" s="304"/>
      <c r="CX254" s="25" t="str">
        <f t="shared" si="250"/>
        <v/>
      </c>
      <c r="CY254" s="25" t="str">
        <f t="shared" si="251"/>
        <v/>
      </c>
      <c r="CZ254" s="304"/>
      <c r="DA254" s="25" t="str">
        <f t="shared" si="246"/>
        <v/>
      </c>
      <c r="DB254" s="25" t="str">
        <f t="shared" si="247"/>
        <v/>
      </c>
      <c r="DC254"/>
      <c r="DD254"/>
      <c r="DE254"/>
      <c r="DG254" s="304"/>
      <c r="DH254" s="26">
        <f t="shared" si="254"/>
        <v>0</v>
      </c>
      <c r="DI254" s="26">
        <f t="shared" si="255"/>
        <v>0</v>
      </c>
      <c r="DJ254" s="304"/>
      <c r="DK254" s="26">
        <f t="shared" si="257"/>
        <v>0</v>
      </c>
      <c r="DL254" s="26">
        <f t="shared" si="258"/>
        <v>0</v>
      </c>
      <c r="DM254"/>
    </row>
    <row r="255" spans="1:117" x14ac:dyDescent="0.25">
      <c r="A255" s="794"/>
      <c r="B255" s="768" t="s">
        <v>270</v>
      </c>
      <c r="C255" s="770"/>
      <c r="D255" s="225">
        <f t="shared" si="244"/>
        <v>0</v>
      </c>
      <c r="E255" s="399">
        <f t="shared" si="259"/>
        <v>0</v>
      </c>
      <c r="F255" s="400">
        <f t="shared" si="259"/>
        <v>0</v>
      </c>
      <c r="G255" s="21">
        <f>SUM(ENERO:DICIEMBRE!G255)</f>
        <v>0</v>
      </c>
      <c r="H255" s="21">
        <f>SUM(ENERO:DICIEMBRE!H255)</f>
        <v>0</v>
      </c>
      <c r="I255" s="21">
        <f>SUM(ENERO:DICIEMBRE!I255)</f>
        <v>0</v>
      </c>
      <c r="J255" s="21">
        <f>SUM(ENERO:DICIEMBRE!J255)</f>
        <v>0</v>
      </c>
      <c r="K255" s="21">
        <f>SUM(ENERO:DICIEMBRE!K255)</f>
        <v>0</v>
      </c>
      <c r="L255" s="21">
        <f>SUM(ENERO:DICIEMBRE!L255)</f>
        <v>0</v>
      </c>
      <c r="M255" s="21">
        <f>SUM(ENERO:DICIEMBRE!M255)</f>
        <v>0</v>
      </c>
      <c r="N255" s="21">
        <f>SUM(ENERO:DICIEMBRE!N255)</f>
        <v>0</v>
      </c>
      <c r="O255" s="21">
        <f>SUM(ENERO:DICIEMBRE!O255)</f>
        <v>0</v>
      </c>
      <c r="P255" s="21">
        <f>SUM(ENERO:DICIEMBRE!P255)</f>
        <v>0</v>
      </c>
      <c r="Q255" s="21">
        <f>SUM(ENERO:DICIEMBRE!Q255)</f>
        <v>0</v>
      </c>
      <c r="R255" s="21">
        <f>SUM(ENERO:DICIEMBRE!R255)</f>
        <v>0</v>
      </c>
      <c r="S255" s="21">
        <f>SUM(ENERO:DICIEMBRE!S255)</f>
        <v>0</v>
      </c>
      <c r="T255" s="21">
        <f>SUM(ENERO:DICIEMBRE!T255)</f>
        <v>0</v>
      </c>
      <c r="U255" s="21">
        <f>SUM(ENERO:DICIEMBRE!U255)</f>
        <v>0</v>
      </c>
      <c r="V255" s="21">
        <f>SUM(ENERO:DICIEMBRE!V255)</f>
        <v>0</v>
      </c>
      <c r="W255" s="21">
        <f>SUM(ENERO:DICIEMBRE!W255)</f>
        <v>0</v>
      </c>
      <c r="X255" s="21">
        <f>SUM(ENERO:DICIEMBRE!X255)</f>
        <v>0</v>
      </c>
      <c r="Y255" s="21">
        <f>SUM(ENERO:DICIEMBRE!Y255)</f>
        <v>0</v>
      </c>
      <c r="Z255" s="21">
        <f>SUM(ENERO:DICIEMBRE!Z255)</f>
        <v>0</v>
      </c>
      <c r="AA255" s="21">
        <f>SUM(ENERO:DICIEMBRE!AA255)</f>
        <v>0</v>
      </c>
      <c r="AB255" s="21">
        <f>SUM(ENERO:DICIEMBRE!AB255)</f>
        <v>0</v>
      </c>
      <c r="AC255" s="21">
        <f>SUM(ENERO:DICIEMBRE!AC255)</f>
        <v>0</v>
      </c>
      <c r="AD255" s="21">
        <f>SUM(ENERO:DICIEMBRE!AD255)</f>
        <v>0</v>
      </c>
      <c r="AE255" s="21">
        <f>SUM(ENERO:DICIEMBRE!AE255)</f>
        <v>0</v>
      </c>
      <c r="AF255" s="21">
        <f>SUM(ENERO:DICIEMBRE!AF255)</f>
        <v>0</v>
      </c>
      <c r="AG255" s="21">
        <f>SUM(ENERO:DICIEMBRE!AG255)</f>
        <v>0</v>
      </c>
      <c r="AH255" s="21">
        <f>SUM(ENERO:DICIEMBRE!AH255)</f>
        <v>0</v>
      </c>
      <c r="AI255" s="21">
        <f>SUM(ENERO:DICIEMBRE!AI255)</f>
        <v>0</v>
      </c>
      <c r="AJ255" s="21">
        <f>SUM(ENERO:DICIEMBRE!AJ255)</f>
        <v>0</v>
      </c>
      <c r="AK255" s="21">
        <f>SUM(ENERO:DICIEMBRE!AK255)</f>
        <v>0</v>
      </c>
      <c r="AL255" s="21">
        <f>SUM(ENERO:DICIEMBRE!AL255)</f>
        <v>0</v>
      </c>
      <c r="AM255" s="21">
        <f>SUM(ENERO:DICIEMBRE!AM255)</f>
        <v>0</v>
      </c>
      <c r="AN255" s="21">
        <f>SUM(ENERO:DICIEMBRE!AN255)</f>
        <v>0</v>
      </c>
      <c r="AO255" s="21">
        <f>SUM(ENERO:DICIEMBRE!AO255)</f>
        <v>0</v>
      </c>
      <c r="AP255" s="21">
        <f>SUM(ENERO:DICIEMBRE!AP255)</f>
        <v>0</v>
      </c>
      <c r="AQ255" s="21">
        <f>SUM(ENERO:DICIEMBRE!AQ255)</f>
        <v>0</v>
      </c>
      <c r="AR255" s="21">
        <f>SUM(ENERO:DICIEMBRE!AR255)</f>
        <v>0</v>
      </c>
      <c r="AS255" s="21">
        <f>SUM(ENERO:DICIEMBRE!AS255)</f>
        <v>0</v>
      </c>
      <c r="AT255" s="21">
        <f>SUM(ENERO:DICIEMBRE!AT255)</f>
        <v>0</v>
      </c>
      <c r="AU255" s="21">
        <f>SUM(ENERO:DICIEMBRE!AU255)</f>
        <v>0</v>
      </c>
      <c r="AV255" s="21">
        <f>SUM(ENERO:DICIEMBRE!AV255)</f>
        <v>0</v>
      </c>
      <c r="AW255" s="21">
        <f>SUM(ENERO:DICIEMBRE!AW255)</f>
        <v>0</v>
      </c>
      <c r="AX255" s="21">
        <f>SUM(ENERO:DICIEMBRE!AX255)</f>
        <v>0</v>
      </c>
      <c r="AY255" t="str">
        <f t="shared" si="248"/>
        <v/>
      </c>
      <c r="CW255" s="304"/>
      <c r="CX255" s="25" t="str">
        <f t="shared" si="250"/>
        <v/>
      </c>
      <c r="CY255" s="25" t="str">
        <f t="shared" si="251"/>
        <v/>
      </c>
      <c r="CZ255" s="304"/>
      <c r="DA255" s="25" t="str">
        <f t="shared" si="246"/>
        <v/>
      </c>
      <c r="DB255" s="25" t="str">
        <f t="shared" si="247"/>
        <v/>
      </c>
      <c r="DC255"/>
      <c r="DD255"/>
      <c r="DE255"/>
      <c r="DG255" s="304"/>
      <c r="DH255" s="26">
        <f t="shared" si="254"/>
        <v>0</v>
      </c>
      <c r="DI255" s="26">
        <f t="shared" si="255"/>
        <v>0</v>
      </c>
      <c r="DJ255" s="304"/>
      <c r="DK255" s="26">
        <f t="shared" si="257"/>
        <v>0</v>
      </c>
      <c r="DL255" s="26">
        <f t="shared" si="258"/>
        <v>0</v>
      </c>
      <c r="DM255"/>
    </row>
    <row r="256" spans="1:117" x14ac:dyDescent="0.25">
      <c r="A256" s="795"/>
      <c r="B256" s="831" t="s">
        <v>271</v>
      </c>
      <c r="C256" s="831"/>
      <c r="D256" s="240">
        <f t="shared" si="244"/>
        <v>0</v>
      </c>
      <c r="E256" s="417">
        <f t="shared" si="259"/>
        <v>0</v>
      </c>
      <c r="F256" s="418">
        <f t="shared" si="259"/>
        <v>0</v>
      </c>
      <c r="G256" s="21">
        <f>SUM(ENERO:DICIEMBRE!G256)</f>
        <v>0</v>
      </c>
      <c r="H256" s="21">
        <f>SUM(ENERO:DICIEMBRE!H256)</f>
        <v>0</v>
      </c>
      <c r="I256" s="21">
        <f>SUM(ENERO:DICIEMBRE!I256)</f>
        <v>0</v>
      </c>
      <c r="J256" s="21">
        <f>SUM(ENERO:DICIEMBRE!J256)</f>
        <v>0</v>
      </c>
      <c r="K256" s="21">
        <f>SUM(ENERO:DICIEMBRE!K256)</f>
        <v>0</v>
      </c>
      <c r="L256" s="21">
        <f>SUM(ENERO:DICIEMBRE!L256)</f>
        <v>0</v>
      </c>
      <c r="M256" s="21">
        <f>SUM(ENERO:DICIEMBRE!M256)</f>
        <v>0</v>
      </c>
      <c r="N256" s="21">
        <f>SUM(ENERO:DICIEMBRE!N256)</f>
        <v>0</v>
      </c>
      <c r="O256" s="21">
        <f>SUM(ENERO:DICIEMBRE!O256)</f>
        <v>0</v>
      </c>
      <c r="P256" s="21">
        <f>SUM(ENERO:DICIEMBRE!P256)</f>
        <v>0</v>
      </c>
      <c r="Q256" s="21">
        <f>SUM(ENERO:DICIEMBRE!Q256)</f>
        <v>0</v>
      </c>
      <c r="R256" s="21">
        <f>SUM(ENERO:DICIEMBRE!R256)</f>
        <v>0</v>
      </c>
      <c r="S256" s="21">
        <f>SUM(ENERO:DICIEMBRE!S256)</f>
        <v>0</v>
      </c>
      <c r="T256" s="21">
        <f>SUM(ENERO:DICIEMBRE!T256)</f>
        <v>0</v>
      </c>
      <c r="U256" s="21">
        <f>SUM(ENERO:DICIEMBRE!U256)</f>
        <v>0</v>
      </c>
      <c r="V256" s="21">
        <f>SUM(ENERO:DICIEMBRE!V256)</f>
        <v>0</v>
      </c>
      <c r="W256" s="21">
        <f>SUM(ENERO:DICIEMBRE!W256)</f>
        <v>0</v>
      </c>
      <c r="X256" s="21">
        <f>SUM(ENERO:DICIEMBRE!X256)</f>
        <v>0</v>
      </c>
      <c r="Y256" s="21">
        <f>SUM(ENERO:DICIEMBRE!Y256)</f>
        <v>0</v>
      </c>
      <c r="Z256" s="21">
        <f>SUM(ENERO:DICIEMBRE!Z256)</f>
        <v>0</v>
      </c>
      <c r="AA256" s="21">
        <f>SUM(ENERO:DICIEMBRE!AA256)</f>
        <v>0</v>
      </c>
      <c r="AB256" s="21">
        <f>SUM(ENERO:DICIEMBRE!AB256)</f>
        <v>0</v>
      </c>
      <c r="AC256" s="21">
        <f>SUM(ENERO:DICIEMBRE!AC256)</f>
        <v>0</v>
      </c>
      <c r="AD256" s="21">
        <f>SUM(ENERO:DICIEMBRE!AD256)</f>
        <v>0</v>
      </c>
      <c r="AE256" s="21">
        <f>SUM(ENERO:DICIEMBRE!AE256)</f>
        <v>0</v>
      </c>
      <c r="AF256" s="21">
        <f>SUM(ENERO:DICIEMBRE!AF256)</f>
        <v>0</v>
      </c>
      <c r="AG256" s="21">
        <f>SUM(ENERO:DICIEMBRE!AG256)</f>
        <v>0</v>
      </c>
      <c r="AH256" s="21">
        <f>SUM(ENERO:DICIEMBRE!AH256)</f>
        <v>0</v>
      </c>
      <c r="AI256" s="21">
        <f>SUM(ENERO:DICIEMBRE!AI256)</f>
        <v>0</v>
      </c>
      <c r="AJ256" s="21">
        <f>SUM(ENERO:DICIEMBRE!AJ256)</f>
        <v>0</v>
      </c>
      <c r="AK256" s="21">
        <f>SUM(ENERO:DICIEMBRE!AK256)</f>
        <v>0</v>
      </c>
      <c r="AL256" s="21">
        <f>SUM(ENERO:DICIEMBRE!AL256)</f>
        <v>0</v>
      </c>
      <c r="AM256" s="21">
        <f>SUM(ENERO:DICIEMBRE!AM256)</f>
        <v>0</v>
      </c>
      <c r="AN256" s="21">
        <f>SUM(ENERO:DICIEMBRE!AN256)</f>
        <v>0</v>
      </c>
      <c r="AO256" s="21">
        <f>SUM(ENERO:DICIEMBRE!AO256)</f>
        <v>0</v>
      </c>
      <c r="AP256" s="21">
        <f>SUM(ENERO:DICIEMBRE!AP256)</f>
        <v>0</v>
      </c>
      <c r="AQ256" s="21">
        <f>SUM(ENERO:DICIEMBRE!AQ256)</f>
        <v>0</v>
      </c>
      <c r="AR256" s="21">
        <f>SUM(ENERO:DICIEMBRE!AR256)</f>
        <v>0</v>
      </c>
      <c r="AS256" s="21">
        <f>SUM(ENERO:DICIEMBRE!AS256)</f>
        <v>0</v>
      </c>
      <c r="AT256" s="21">
        <f>SUM(ENERO:DICIEMBRE!AT256)</f>
        <v>0</v>
      </c>
      <c r="AU256" s="21">
        <f>SUM(ENERO:DICIEMBRE!AU256)</f>
        <v>0</v>
      </c>
      <c r="AV256" s="21">
        <f>SUM(ENERO:DICIEMBRE!AV256)</f>
        <v>0</v>
      </c>
      <c r="AW256" s="21">
        <f>SUM(ENERO:DICIEMBRE!AW256)</f>
        <v>0</v>
      </c>
      <c r="AX256" s="21">
        <f>SUM(ENERO:DICIEMBRE!AX256)</f>
        <v>0</v>
      </c>
      <c r="AY256" t="str">
        <f t="shared" si="248"/>
        <v/>
      </c>
      <c r="CW256" s="304"/>
      <c r="CX256" s="25" t="str">
        <f t="shared" si="250"/>
        <v/>
      </c>
      <c r="CY256" s="25" t="str">
        <f t="shared" si="251"/>
        <v/>
      </c>
      <c r="CZ256" s="304"/>
      <c r="DA256" s="25" t="str">
        <f t="shared" si="246"/>
        <v/>
      </c>
      <c r="DB256" s="25" t="str">
        <f t="shared" si="247"/>
        <v/>
      </c>
      <c r="DC256"/>
      <c r="DD256"/>
      <c r="DE256"/>
      <c r="DG256" s="304"/>
      <c r="DH256" s="26">
        <f t="shared" si="254"/>
        <v>0</v>
      </c>
      <c r="DI256" s="26">
        <f t="shared" si="255"/>
        <v>0</v>
      </c>
      <c r="DJ256" s="304"/>
      <c r="DK256" s="26">
        <f t="shared" si="257"/>
        <v>0</v>
      </c>
      <c r="DL256" s="26">
        <f t="shared" si="258"/>
        <v>0</v>
      </c>
      <c r="DM256"/>
    </row>
    <row r="257" spans="1:117" x14ac:dyDescent="0.25">
      <c r="A257" s="730" t="s">
        <v>101</v>
      </c>
      <c r="B257" s="830" t="s">
        <v>266</v>
      </c>
      <c r="C257" s="830"/>
      <c r="D257" s="245">
        <f t="shared" si="244"/>
        <v>448</v>
      </c>
      <c r="E257" s="390">
        <f t="shared" si="259"/>
        <v>142</v>
      </c>
      <c r="F257" s="391">
        <f t="shared" si="259"/>
        <v>306</v>
      </c>
      <c r="G257" s="21">
        <f>SUM(ENERO:DICIEMBRE!G257)</f>
        <v>0</v>
      </c>
      <c r="H257" s="21">
        <f>SUM(ENERO:DICIEMBRE!H257)</f>
        <v>0</v>
      </c>
      <c r="I257" s="21">
        <f>SUM(ENERO:DICIEMBRE!I257)</f>
        <v>0</v>
      </c>
      <c r="J257" s="21">
        <f>SUM(ENERO:DICIEMBRE!J257)</f>
        <v>1</v>
      </c>
      <c r="K257" s="21">
        <f>SUM(ENERO:DICIEMBRE!K257)</f>
        <v>0</v>
      </c>
      <c r="L257" s="21">
        <f>SUM(ENERO:DICIEMBRE!L257)</f>
        <v>0</v>
      </c>
      <c r="M257" s="21">
        <f>SUM(ENERO:DICIEMBRE!M257)</f>
        <v>0</v>
      </c>
      <c r="N257" s="21">
        <f>SUM(ENERO:DICIEMBRE!N257)</f>
        <v>0</v>
      </c>
      <c r="O257" s="21">
        <f>SUM(ENERO:DICIEMBRE!O257)</f>
        <v>0</v>
      </c>
      <c r="P257" s="21">
        <f>SUM(ENERO:DICIEMBRE!P257)</f>
        <v>1</v>
      </c>
      <c r="Q257" s="21">
        <f>SUM(ENERO:DICIEMBRE!Q257)</f>
        <v>0</v>
      </c>
      <c r="R257" s="21">
        <f>SUM(ENERO:DICIEMBRE!R257)</f>
        <v>1</v>
      </c>
      <c r="S257" s="21">
        <f>SUM(ENERO:DICIEMBRE!S257)</f>
        <v>0</v>
      </c>
      <c r="T257" s="21">
        <f>SUM(ENERO:DICIEMBRE!T257)</f>
        <v>0</v>
      </c>
      <c r="U257" s="21">
        <f>SUM(ENERO:DICIEMBRE!U257)</f>
        <v>1</v>
      </c>
      <c r="V257" s="21">
        <f>SUM(ENERO:DICIEMBRE!V257)</f>
        <v>3</v>
      </c>
      <c r="W257" s="21">
        <f>SUM(ENERO:DICIEMBRE!W257)</f>
        <v>5</v>
      </c>
      <c r="X257" s="21">
        <f>SUM(ENERO:DICIEMBRE!X257)</f>
        <v>6</v>
      </c>
      <c r="Y257" s="21">
        <f>SUM(ENERO:DICIEMBRE!Y257)</f>
        <v>19</v>
      </c>
      <c r="Z257" s="21">
        <f>SUM(ENERO:DICIEMBRE!Z257)</f>
        <v>17</v>
      </c>
      <c r="AA257" s="21">
        <f>SUM(ENERO:DICIEMBRE!AA257)</f>
        <v>8</v>
      </c>
      <c r="AB257" s="21">
        <f>SUM(ENERO:DICIEMBRE!AB257)</f>
        <v>12</v>
      </c>
      <c r="AC257" s="21">
        <f>SUM(ENERO:DICIEMBRE!AC257)</f>
        <v>8</v>
      </c>
      <c r="AD257" s="21">
        <f>SUM(ENERO:DICIEMBRE!AD257)</f>
        <v>40</v>
      </c>
      <c r="AE257" s="21">
        <f>SUM(ENERO:DICIEMBRE!AE257)</f>
        <v>9</v>
      </c>
      <c r="AF257" s="21">
        <f>SUM(ENERO:DICIEMBRE!AF257)</f>
        <v>46</v>
      </c>
      <c r="AG257" s="21">
        <f>SUM(ENERO:DICIEMBRE!AG257)</f>
        <v>35</v>
      </c>
      <c r="AH257" s="21">
        <f>SUM(ENERO:DICIEMBRE!AH257)</f>
        <v>91</v>
      </c>
      <c r="AI257" s="21">
        <f>SUM(ENERO:DICIEMBRE!AI257)</f>
        <v>22</v>
      </c>
      <c r="AJ257" s="21">
        <f>SUM(ENERO:DICIEMBRE!AJ257)</f>
        <v>41</v>
      </c>
      <c r="AK257" s="21">
        <f>SUM(ENERO:DICIEMBRE!AK257)</f>
        <v>25</v>
      </c>
      <c r="AL257" s="21">
        <f>SUM(ENERO:DICIEMBRE!AL257)</f>
        <v>36</v>
      </c>
      <c r="AM257" s="21">
        <f>SUM(ENERO:DICIEMBRE!AM257)</f>
        <v>10</v>
      </c>
      <c r="AN257" s="21">
        <f>SUM(ENERO:DICIEMBRE!AN257)</f>
        <v>11</v>
      </c>
      <c r="AO257" s="21">
        <f>SUM(ENERO:DICIEMBRE!AO257)</f>
        <v>3</v>
      </c>
      <c r="AP257" s="21">
        <f>SUM(ENERO:DICIEMBRE!AP257)</f>
        <v>2</v>
      </c>
      <c r="AQ257" s="21">
        <f>SUM(ENERO:DICIEMBRE!AQ257)</f>
        <v>189</v>
      </c>
      <c r="AR257" s="21">
        <f>SUM(ENERO:DICIEMBRE!AR257)</f>
        <v>139</v>
      </c>
      <c r="AS257" s="21">
        <f>SUM(ENERO:DICIEMBRE!AS257)</f>
        <v>62</v>
      </c>
      <c r="AT257" s="21">
        <f>SUM(ENERO:DICIEMBRE!AT257)</f>
        <v>0</v>
      </c>
      <c r="AU257" s="21">
        <f>SUM(ENERO:DICIEMBRE!AU257)</f>
        <v>0</v>
      </c>
      <c r="AV257" s="21">
        <f>SUM(ENERO:DICIEMBRE!AV257)</f>
        <v>2</v>
      </c>
      <c r="AW257" s="21">
        <f>SUM(ENERO:DICIEMBRE!AW257)</f>
        <v>0</v>
      </c>
      <c r="AX257" s="21">
        <f>SUM(ENERO:DICIEMBRE!AX257)</f>
        <v>0</v>
      </c>
      <c r="AY257" t="str">
        <f t="shared" si="248"/>
        <v/>
      </c>
      <c r="CW257" s="25" t="str">
        <f t="shared" si="249"/>
        <v/>
      </c>
      <c r="CX257" s="25" t="str">
        <f t="shared" si="250"/>
        <v/>
      </c>
      <c r="CY257" s="25" t="str">
        <f t="shared" si="251"/>
        <v/>
      </c>
      <c r="CZ257" s="25" t="str">
        <f t="shared" si="252"/>
        <v/>
      </c>
      <c r="DA257" s="25" t="str">
        <f t="shared" si="246"/>
        <v/>
      </c>
      <c r="DB257" s="25" t="str">
        <f t="shared" si="247"/>
        <v/>
      </c>
      <c r="DC257"/>
      <c r="DD257"/>
      <c r="DE257"/>
      <c r="DG257" s="26">
        <f t="shared" si="253"/>
        <v>0</v>
      </c>
      <c r="DH257" s="26">
        <f t="shared" si="254"/>
        <v>0</v>
      </c>
      <c r="DI257" s="26">
        <f t="shared" si="255"/>
        <v>0</v>
      </c>
      <c r="DJ257" s="26">
        <f t="shared" si="256"/>
        <v>0</v>
      </c>
      <c r="DK257" s="26">
        <f t="shared" si="257"/>
        <v>0</v>
      </c>
      <c r="DL257" s="26">
        <f t="shared" si="258"/>
        <v>0</v>
      </c>
      <c r="DM257"/>
    </row>
    <row r="258" spans="1:117" x14ac:dyDescent="0.25">
      <c r="A258" s="713"/>
      <c r="B258" s="755" t="s">
        <v>267</v>
      </c>
      <c r="C258" s="755"/>
      <c r="D258" s="225">
        <f t="shared" si="244"/>
        <v>1892</v>
      </c>
      <c r="E258" s="399">
        <f t="shared" si="259"/>
        <v>581</v>
      </c>
      <c r="F258" s="400">
        <f t="shared" si="259"/>
        <v>1311</v>
      </c>
      <c r="G258" s="21">
        <f>SUM(ENERO:DICIEMBRE!G258)</f>
        <v>0</v>
      </c>
      <c r="H258" s="21">
        <f>SUM(ENERO:DICIEMBRE!H258)</f>
        <v>0</v>
      </c>
      <c r="I258" s="21">
        <f>SUM(ENERO:DICIEMBRE!I258)</f>
        <v>0</v>
      </c>
      <c r="J258" s="21">
        <f>SUM(ENERO:DICIEMBRE!J258)</f>
        <v>0</v>
      </c>
      <c r="K258" s="21">
        <f>SUM(ENERO:DICIEMBRE!K258)</f>
        <v>0</v>
      </c>
      <c r="L258" s="21">
        <f>SUM(ENERO:DICIEMBRE!L258)</f>
        <v>1</v>
      </c>
      <c r="M258" s="21">
        <f>SUM(ENERO:DICIEMBRE!M258)</f>
        <v>0</v>
      </c>
      <c r="N258" s="21">
        <f>SUM(ENERO:DICIEMBRE!N258)</f>
        <v>0</v>
      </c>
      <c r="O258" s="21">
        <f>SUM(ENERO:DICIEMBRE!O258)</f>
        <v>0</v>
      </c>
      <c r="P258" s="21">
        <f>SUM(ENERO:DICIEMBRE!P258)</f>
        <v>0</v>
      </c>
      <c r="Q258" s="21">
        <f>SUM(ENERO:DICIEMBRE!Q258)</f>
        <v>0</v>
      </c>
      <c r="R258" s="21">
        <f>SUM(ENERO:DICIEMBRE!R258)</f>
        <v>1</v>
      </c>
      <c r="S258" s="21">
        <f>SUM(ENERO:DICIEMBRE!S258)</f>
        <v>0</v>
      </c>
      <c r="T258" s="21">
        <f>SUM(ENERO:DICIEMBRE!T258)</f>
        <v>0</v>
      </c>
      <c r="U258" s="21">
        <f>SUM(ENERO:DICIEMBRE!U258)</f>
        <v>1</v>
      </c>
      <c r="V258" s="21">
        <f>SUM(ENERO:DICIEMBRE!V258)</f>
        <v>1</v>
      </c>
      <c r="W258" s="21">
        <f>SUM(ENERO:DICIEMBRE!W258)</f>
        <v>16</v>
      </c>
      <c r="X258" s="21">
        <f>SUM(ENERO:DICIEMBRE!X258)</f>
        <v>24</v>
      </c>
      <c r="Y258" s="21">
        <f>SUM(ENERO:DICIEMBRE!Y258)</f>
        <v>81</v>
      </c>
      <c r="Z258" s="21">
        <f>SUM(ENERO:DICIEMBRE!Z258)</f>
        <v>66</v>
      </c>
      <c r="AA258" s="21">
        <f>SUM(ENERO:DICIEMBRE!AA258)</f>
        <v>27</v>
      </c>
      <c r="AB258" s="21">
        <f>SUM(ENERO:DICIEMBRE!AB258)</f>
        <v>51</v>
      </c>
      <c r="AC258" s="21">
        <f>SUM(ENERO:DICIEMBRE!AC258)</f>
        <v>19</v>
      </c>
      <c r="AD258" s="21">
        <f>SUM(ENERO:DICIEMBRE!AD258)</f>
        <v>134</v>
      </c>
      <c r="AE258" s="21">
        <f>SUM(ENERO:DICIEMBRE!AE258)</f>
        <v>41</v>
      </c>
      <c r="AF258" s="21">
        <f>SUM(ENERO:DICIEMBRE!AF258)</f>
        <v>245</v>
      </c>
      <c r="AG258" s="21">
        <f>SUM(ENERO:DICIEMBRE!AG258)</f>
        <v>175</v>
      </c>
      <c r="AH258" s="21">
        <f>SUM(ENERO:DICIEMBRE!AH258)</f>
        <v>410</v>
      </c>
      <c r="AI258" s="21">
        <f>SUM(ENERO:DICIEMBRE!AI258)</f>
        <v>88</v>
      </c>
      <c r="AJ258" s="21">
        <f>SUM(ENERO:DICIEMBRE!AJ258)</f>
        <v>181</v>
      </c>
      <c r="AK258" s="21">
        <f>SUM(ENERO:DICIEMBRE!AK258)</f>
        <v>101</v>
      </c>
      <c r="AL258" s="21">
        <f>SUM(ENERO:DICIEMBRE!AL258)</f>
        <v>149</v>
      </c>
      <c r="AM258" s="21">
        <f>SUM(ENERO:DICIEMBRE!AM258)</f>
        <v>32</v>
      </c>
      <c r="AN258" s="21">
        <f>SUM(ENERO:DICIEMBRE!AN258)</f>
        <v>48</v>
      </c>
      <c r="AO258" s="21">
        <f>SUM(ENERO:DICIEMBRE!AO258)</f>
        <v>24</v>
      </c>
      <c r="AP258" s="21">
        <f>SUM(ENERO:DICIEMBRE!AP258)</f>
        <v>8</v>
      </c>
      <c r="AQ258" s="21">
        <f>SUM(ENERO:DICIEMBRE!AQ258)</f>
        <v>0</v>
      </c>
      <c r="AR258" s="21">
        <f>SUM(ENERO:DICIEMBRE!AR258)</f>
        <v>0</v>
      </c>
      <c r="AS258" s="21">
        <f>SUM(ENERO:DICIEMBRE!AS258)</f>
        <v>288</v>
      </c>
      <c r="AT258" s="21">
        <f>SUM(ENERO:DICIEMBRE!AT258)</f>
        <v>0</v>
      </c>
      <c r="AU258" s="21">
        <f>SUM(ENERO:DICIEMBRE!AU258)</f>
        <v>0</v>
      </c>
      <c r="AV258" s="21">
        <f>SUM(ENERO:DICIEMBRE!AV258)</f>
        <v>13</v>
      </c>
      <c r="AW258" s="21">
        <f>SUM(ENERO:DICIEMBRE!AW258)</f>
        <v>0</v>
      </c>
      <c r="AX258" s="21">
        <f>SUM(ENERO:DICIEMBRE!AX258)</f>
        <v>0</v>
      </c>
      <c r="AY258" t="str">
        <f t="shared" si="248"/>
        <v/>
      </c>
      <c r="CW258" s="25" t="str">
        <f t="shared" si="249"/>
        <v/>
      </c>
      <c r="CX258" s="25" t="str">
        <f t="shared" si="250"/>
        <v/>
      </c>
      <c r="CY258" s="25" t="str">
        <f t="shared" si="251"/>
        <v/>
      </c>
      <c r="CZ258" s="25" t="str">
        <f t="shared" si="252"/>
        <v/>
      </c>
      <c r="DA258" s="25" t="str">
        <f t="shared" si="246"/>
        <v/>
      </c>
      <c r="DB258" s="25" t="str">
        <f t="shared" si="247"/>
        <v/>
      </c>
      <c r="DC258"/>
      <c r="DD258"/>
      <c r="DE258"/>
      <c r="DG258" s="26">
        <f t="shared" si="253"/>
        <v>0</v>
      </c>
      <c r="DH258" s="26">
        <f t="shared" si="254"/>
        <v>0</v>
      </c>
      <c r="DI258" s="26">
        <f t="shared" si="255"/>
        <v>0</v>
      </c>
      <c r="DJ258" s="26">
        <f t="shared" si="256"/>
        <v>0</v>
      </c>
      <c r="DK258" s="26">
        <f t="shared" si="257"/>
        <v>0</v>
      </c>
      <c r="DL258" s="26">
        <f t="shared" si="258"/>
        <v>0</v>
      </c>
      <c r="DM258"/>
    </row>
    <row r="259" spans="1:117" x14ac:dyDescent="0.25">
      <c r="A259" s="713"/>
      <c r="B259" s="755" t="s">
        <v>268</v>
      </c>
      <c r="C259" s="755"/>
      <c r="D259" s="225">
        <f t="shared" si="244"/>
        <v>437</v>
      </c>
      <c r="E259" s="399">
        <f t="shared" si="259"/>
        <v>139</v>
      </c>
      <c r="F259" s="400">
        <f t="shared" si="259"/>
        <v>298</v>
      </c>
      <c r="G259" s="21">
        <f>SUM(ENERO:DICIEMBRE!G259)</f>
        <v>0</v>
      </c>
      <c r="H259" s="21">
        <f>SUM(ENERO:DICIEMBRE!H259)</f>
        <v>0</v>
      </c>
      <c r="I259" s="21">
        <f>SUM(ENERO:DICIEMBRE!I259)</f>
        <v>0</v>
      </c>
      <c r="J259" s="21">
        <f>SUM(ENERO:DICIEMBRE!J259)</f>
        <v>1</v>
      </c>
      <c r="K259" s="21">
        <f>SUM(ENERO:DICIEMBRE!K259)</f>
        <v>0</v>
      </c>
      <c r="L259" s="21">
        <f>SUM(ENERO:DICIEMBRE!L259)</f>
        <v>0</v>
      </c>
      <c r="M259" s="21">
        <f>SUM(ENERO:DICIEMBRE!M259)</f>
        <v>0</v>
      </c>
      <c r="N259" s="21">
        <f>SUM(ENERO:DICIEMBRE!N259)</f>
        <v>0</v>
      </c>
      <c r="O259" s="21">
        <f>SUM(ENERO:DICIEMBRE!O259)</f>
        <v>0</v>
      </c>
      <c r="P259" s="21">
        <f>SUM(ENERO:DICIEMBRE!P259)</f>
        <v>1</v>
      </c>
      <c r="Q259" s="21">
        <f>SUM(ENERO:DICIEMBRE!Q259)</f>
        <v>0</v>
      </c>
      <c r="R259" s="21">
        <f>SUM(ENERO:DICIEMBRE!R259)</f>
        <v>1</v>
      </c>
      <c r="S259" s="21">
        <f>SUM(ENERO:DICIEMBRE!S259)</f>
        <v>0</v>
      </c>
      <c r="T259" s="21">
        <f>SUM(ENERO:DICIEMBRE!T259)</f>
        <v>0</v>
      </c>
      <c r="U259" s="21">
        <f>SUM(ENERO:DICIEMBRE!U259)</f>
        <v>1</v>
      </c>
      <c r="V259" s="21">
        <f>SUM(ENERO:DICIEMBRE!V259)</f>
        <v>2</v>
      </c>
      <c r="W259" s="21">
        <f>SUM(ENERO:DICIEMBRE!W259)</f>
        <v>6</v>
      </c>
      <c r="X259" s="21">
        <f>SUM(ENERO:DICIEMBRE!X259)</f>
        <v>7</v>
      </c>
      <c r="Y259" s="21">
        <f>SUM(ENERO:DICIEMBRE!Y259)</f>
        <v>19</v>
      </c>
      <c r="Z259" s="21">
        <f>SUM(ENERO:DICIEMBRE!Z259)</f>
        <v>15</v>
      </c>
      <c r="AA259" s="21">
        <f>SUM(ENERO:DICIEMBRE!AA259)</f>
        <v>8</v>
      </c>
      <c r="AB259" s="21">
        <f>SUM(ENERO:DICIEMBRE!AB259)</f>
        <v>12</v>
      </c>
      <c r="AC259" s="21">
        <f>SUM(ENERO:DICIEMBRE!AC259)</f>
        <v>6</v>
      </c>
      <c r="AD259" s="21">
        <f>SUM(ENERO:DICIEMBRE!AD259)</f>
        <v>39</v>
      </c>
      <c r="AE259" s="21">
        <f>SUM(ENERO:DICIEMBRE!AE259)</f>
        <v>10</v>
      </c>
      <c r="AF259" s="21">
        <f>SUM(ENERO:DICIEMBRE!AF259)</f>
        <v>46</v>
      </c>
      <c r="AG259" s="21">
        <f>SUM(ENERO:DICIEMBRE!AG259)</f>
        <v>37</v>
      </c>
      <c r="AH259" s="21">
        <f>SUM(ENERO:DICIEMBRE!AH259)</f>
        <v>91</v>
      </c>
      <c r="AI259" s="21">
        <f>SUM(ENERO:DICIEMBRE!AI259)</f>
        <v>20</v>
      </c>
      <c r="AJ259" s="21">
        <f>SUM(ENERO:DICIEMBRE!AJ259)</f>
        <v>38</v>
      </c>
      <c r="AK259" s="21">
        <f>SUM(ENERO:DICIEMBRE!AK259)</f>
        <v>24</v>
      </c>
      <c r="AL259" s="21">
        <f>SUM(ENERO:DICIEMBRE!AL259)</f>
        <v>35</v>
      </c>
      <c r="AM259" s="21">
        <f>SUM(ENERO:DICIEMBRE!AM259)</f>
        <v>8</v>
      </c>
      <c r="AN259" s="21">
        <f>SUM(ENERO:DICIEMBRE!AN259)</f>
        <v>10</v>
      </c>
      <c r="AO259" s="21">
        <f>SUM(ENERO:DICIEMBRE!AO259)</f>
        <v>3</v>
      </c>
      <c r="AP259" s="21">
        <f>SUM(ENERO:DICIEMBRE!AP259)</f>
        <v>1</v>
      </c>
      <c r="AQ259" s="21">
        <f>SUM(ENERO:DICIEMBRE!AQ259)</f>
        <v>0</v>
      </c>
      <c r="AR259" s="21">
        <f>SUM(ENERO:DICIEMBRE!AR259)</f>
        <v>0</v>
      </c>
      <c r="AS259" s="21">
        <f>SUM(ENERO:DICIEMBRE!AS259)</f>
        <v>0</v>
      </c>
      <c r="AT259" s="21">
        <f>SUM(ENERO:DICIEMBRE!AT259)</f>
        <v>0</v>
      </c>
      <c r="AU259" s="21">
        <f>SUM(ENERO:DICIEMBRE!AU259)</f>
        <v>0</v>
      </c>
      <c r="AV259" s="21">
        <f>SUM(ENERO:DICIEMBRE!AV259)</f>
        <v>2</v>
      </c>
      <c r="AW259" s="21">
        <f>SUM(ENERO:DICIEMBRE!AW259)</f>
        <v>0</v>
      </c>
      <c r="AX259" s="21">
        <f>SUM(ENERO:DICIEMBRE!AX259)</f>
        <v>0</v>
      </c>
      <c r="AY259" t="str">
        <f t="shared" si="248"/>
        <v/>
      </c>
      <c r="CW259" s="25" t="str">
        <f t="shared" si="249"/>
        <v/>
      </c>
      <c r="CX259" s="25" t="str">
        <f t="shared" si="250"/>
        <v/>
      </c>
      <c r="CY259" s="25" t="str">
        <f t="shared" si="251"/>
        <v/>
      </c>
      <c r="CZ259" s="25" t="str">
        <f t="shared" si="252"/>
        <v/>
      </c>
      <c r="DA259" s="25" t="str">
        <f t="shared" si="246"/>
        <v/>
      </c>
      <c r="DB259" s="25" t="str">
        <f t="shared" si="247"/>
        <v/>
      </c>
      <c r="DC259"/>
      <c r="DD259"/>
      <c r="DE259"/>
      <c r="DG259" s="26">
        <f t="shared" si="253"/>
        <v>0</v>
      </c>
      <c r="DH259" s="26">
        <f t="shared" si="254"/>
        <v>0</v>
      </c>
      <c r="DI259" s="26">
        <f t="shared" si="255"/>
        <v>0</v>
      </c>
      <c r="DJ259" s="26">
        <f t="shared" si="256"/>
        <v>0</v>
      </c>
      <c r="DK259" s="26">
        <f t="shared" si="257"/>
        <v>0</v>
      </c>
      <c r="DL259" s="26">
        <f t="shared" si="258"/>
        <v>0</v>
      </c>
      <c r="DM259"/>
    </row>
    <row r="260" spans="1:117" x14ac:dyDescent="0.25">
      <c r="A260" s="713"/>
      <c r="B260" s="768" t="s">
        <v>269</v>
      </c>
      <c r="C260" s="770"/>
      <c r="D260" s="225">
        <f t="shared" si="244"/>
        <v>451</v>
      </c>
      <c r="E260" s="399">
        <f t="shared" si="259"/>
        <v>140</v>
      </c>
      <c r="F260" s="400">
        <f t="shared" si="259"/>
        <v>311</v>
      </c>
      <c r="G260" s="21">
        <f>SUM(ENERO:DICIEMBRE!G260)</f>
        <v>0</v>
      </c>
      <c r="H260" s="21">
        <f>SUM(ENERO:DICIEMBRE!H260)</f>
        <v>0</v>
      </c>
      <c r="I260" s="21">
        <f>SUM(ENERO:DICIEMBRE!I260)</f>
        <v>0</v>
      </c>
      <c r="J260" s="21">
        <f>SUM(ENERO:DICIEMBRE!J260)</f>
        <v>0</v>
      </c>
      <c r="K260" s="21">
        <f>SUM(ENERO:DICIEMBRE!K260)</f>
        <v>0</v>
      </c>
      <c r="L260" s="21">
        <f>SUM(ENERO:DICIEMBRE!L260)</f>
        <v>0</v>
      </c>
      <c r="M260" s="21">
        <f>SUM(ENERO:DICIEMBRE!M260)</f>
        <v>0</v>
      </c>
      <c r="N260" s="21">
        <f>SUM(ENERO:DICIEMBRE!N260)</f>
        <v>0</v>
      </c>
      <c r="O260" s="21">
        <f>SUM(ENERO:DICIEMBRE!O260)</f>
        <v>0</v>
      </c>
      <c r="P260" s="21">
        <f>SUM(ENERO:DICIEMBRE!P260)</f>
        <v>1</v>
      </c>
      <c r="Q260" s="21">
        <f>SUM(ENERO:DICIEMBRE!Q260)</f>
        <v>0</v>
      </c>
      <c r="R260" s="21">
        <f>SUM(ENERO:DICIEMBRE!R260)</f>
        <v>1</v>
      </c>
      <c r="S260" s="21">
        <f>SUM(ENERO:DICIEMBRE!S260)</f>
        <v>0</v>
      </c>
      <c r="T260" s="21">
        <f>SUM(ENERO:DICIEMBRE!T260)</f>
        <v>0</v>
      </c>
      <c r="U260" s="21">
        <f>SUM(ENERO:DICIEMBRE!U260)</f>
        <v>1</v>
      </c>
      <c r="V260" s="21">
        <f>SUM(ENERO:DICIEMBRE!V260)</f>
        <v>0</v>
      </c>
      <c r="W260" s="21">
        <f>SUM(ENERO:DICIEMBRE!W260)</f>
        <v>8</v>
      </c>
      <c r="X260" s="21">
        <f>SUM(ENERO:DICIEMBRE!X260)</f>
        <v>4</v>
      </c>
      <c r="Y260" s="21">
        <f>SUM(ENERO:DICIEMBRE!Y260)</f>
        <v>28</v>
      </c>
      <c r="Z260" s="21">
        <f>SUM(ENERO:DICIEMBRE!Z260)</f>
        <v>23</v>
      </c>
      <c r="AA260" s="21">
        <f>SUM(ENERO:DICIEMBRE!AA260)</f>
        <v>9</v>
      </c>
      <c r="AB260" s="21">
        <f>SUM(ENERO:DICIEMBRE!AB260)</f>
        <v>14</v>
      </c>
      <c r="AC260" s="21">
        <f>SUM(ENERO:DICIEMBRE!AC260)</f>
        <v>4</v>
      </c>
      <c r="AD260" s="21">
        <f>SUM(ENERO:DICIEMBRE!AD260)</f>
        <v>25</v>
      </c>
      <c r="AE260" s="21">
        <f>SUM(ENERO:DICIEMBRE!AE260)</f>
        <v>6</v>
      </c>
      <c r="AF260" s="21">
        <f>SUM(ENERO:DICIEMBRE!AF260)</f>
        <v>49</v>
      </c>
      <c r="AG260" s="21">
        <f>SUM(ENERO:DICIEMBRE!AG260)</f>
        <v>39</v>
      </c>
      <c r="AH260" s="21">
        <f>SUM(ENERO:DICIEMBRE!AH260)</f>
        <v>89</v>
      </c>
      <c r="AI260" s="21">
        <f>SUM(ENERO:DICIEMBRE!AI260)</f>
        <v>20</v>
      </c>
      <c r="AJ260" s="21">
        <f>SUM(ENERO:DICIEMBRE!AJ260)</f>
        <v>42</v>
      </c>
      <c r="AK260" s="21">
        <f>SUM(ENERO:DICIEMBRE!AK260)</f>
        <v>18</v>
      </c>
      <c r="AL260" s="21">
        <f>SUM(ENERO:DICIEMBRE!AL260)</f>
        <v>51</v>
      </c>
      <c r="AM260" s="21">
        <f>SUM(ENERO:DICIEMBRE!AM260)</f>
        <v>7</v>
      </c>
      <c r="AN260" s="21">
        <f>SUM(ENERO:DICIEMBRE!AN260)</f>
        <v>12</v>
      </c>
      <c r="AO260" s="21">
        <f>SUM(ENERO:DICIEMBRE!AO260)</f>
        <v>7</v>
      </c>
      <c r="AP260" s="21">
        <f>SUM(ENERO:DICIEMBRE!AP260)</f>
        <v>2</v>
      </c>
      <c r="AQ260" s="21">
        <f>SUM(ENERO:DICIEMBRE!AQ260)</f>
        <v>0</v>
      </c>
      <c r="AR260" s="21">
        <f>SUM(ENERO:DICIEMBRE!AR260)</f>
        <v>0</v>
      </c>
      <c r="AS260" s="21">
        <f>SUM(ENERO:DICIEMBRE!AS260)</f>
        <v>0</v>
      </c>
      <c r="AT260" s="21">
        <f>SUM(ENERO:DICIEMBRE!AT260)</f>
        <v>0</v>
      </c>
      <c r="AU260" s="21">
        <f>SUM(ENERO:DICIEMBRE!AU260)</f>
        <v>0</v>
      </c>
      <c r="AV260" s="21">
        <f>SUM(ENERO:DICIEMBRE!AV260)</f>
        <v>5</v>
      </c>
      <c r="AW260" s="21">
        <f>SUM(ENERO:DICIEMBRE!AW260)</f>
        <v>0</v>
      </c>
      <c r="AX260" s="21">
        <f>SUM(ENERO:DICIEMBRE!AX260)</f>
        <v>0</v>
      </c>
      <c r="AY260" t="str">
        <f t="shared" si="248"/>
        <v/>
      </c>
      <c r="CW260" s="25" t="str">
        <f t="shared" si="249"/>
        <v/>
      </c>
      <c r="CX260" s="25" t="str">
        <f t="shared" si="250"/>
        <v/>
      </c>
      <c r="CY260" s="25" t="str">
        <f t="shared" si="251"/>
        <v/>
      </c>
      <c r="CZ260" s="25" t="str">
        <f t="shared" si="252"/>
        <v/>
      </c>
      <c r="DA260" s="25" t="str">
        <f t="shared" si="246"/>
        <v/>
      </c>
      <c r="DB260" s="25" t="str">
        <f t="shared" si="247"/>
        <v/>
      </c>
      <c r="DC260"/>
      <c r="DD260"/>
      <c r="DE260"/>
      <c r="DG260" s="26">
        <f t="shared" si="253"/>
        <v>0</v>
      </c>
      <c r="DH260" s="26">
        <f t="shared" si="254"/>
        <v>0</v>
      </c>
      <c r="DI260" s="26">
        <f t="shared" si="255"/>
        <v>0</v>
      </c>
      <c r="DJ260" s="26">
        <f t="shared" si="256"/>
        <v>0</v>
      </c>
      <c r="DK260" s="26">
        <f t="shared" si="257"/>
        <v>0</v>
      </c>
      <c r="DL260" s="26">
        <f t="shared" si="258"/>
        <v>0</v>
      </c>
      <c r="DM260"/>
    </row>
    <row r="261" spans="1:117" x14ac:dyDescent="0.25">
      <c r="A261" s="713"/>
      <c r="B261" s="768" t="s">
        <v>270</v>
      </c>
      <c r="C261" s="770"/>
      <c r="D261" s="225">
        <f t="shared" si="244"/>
        <v>212</v>
      </c>
      <c r="E261" s="399">
        <f t="shared" si="259"/>
        <v>52</v>
      </c>
      <c r="F261" s="400">
        <f t="shared" si="259"/>
        <v>160</v>
      </c>
      <c r="G261" s="21">
        <f>SUM(ENERO:DICIEMBRE!G261)</f>
        <v>0</v>
      </c>
      <c r="H261" s="21">
        <f>SUM(ENERO:DICIEMBRE!H261)</f>
        <v>0</v>
      </c>
      <c r="I261" s="21">
        <f>SUM(ENERO:DICIEMBRE!I261)</f>
        <v>0</v>
      </c>
      <c r="J261" s="21">
        <f>SUM(ENERO:DICIEMBRE!J261)</f>
        <v>0</v>
      </c>
      <c r="K261" s="21">
        <f>SUM(ENERO:DICIEMBRE!K261)</f>
        <v>0</v>
      </c>
      <c r="L261" s="21">
        <f>SUM(ENERO:DICIEMBRE!L261)</f>
        <v>0</v>
      </c>
      <c r="M261" s="21">
        <f>SUM(ENERO:DICIEMBRE!M261)</f>
        <v>0</v>
      </c>
      <c r="N261" s="21">
        <f>SUM(ENERO:DICIEMBRE!N261)</f>
        <v>0</v>
      </c>
      <c r="O261" s="21">
        <f>SUM(ENERO:DICIEMBRE!O261)</f>
        <v>0</v>
      </c>
      <c r="P261" s="21">
        <f>SUM(ENERO:DICIEMBRE!P261)</f>
        <v>0</v>
      </c>
      <c r="Q261" s="21">
        <f>SUM(ENERO:DICIEMBRE!Q261)</f>
        <v>0</v>
      </c>
      <c r="R261" s="21">
        <f>SUM(ENERO:DICIEMBRE!R261)</f>
        <v>0</v>
      </c>
      <c r="S261" s="21">
        <f>SUM(ENERO:DICIEMBRE!S261)</f>
        <v>0</v>
      </c>
      <c r="T261" s="21">
        <f>SUM(ENERO:DICIEMBRE!T261)</f>
        <v>0</v>
      </c>
      <c r="U261" s="21">
        <f>SUM(ENERO:DICIEMBRE!U261)</f>
        <v>0</v>
      </c>
      <c r="V261" s="21">
        <f>SUM(ENERO:DICIEMBRE!V261)</f>
        <v>0</v>
      </c>
      <c r="W261" s="21">
        <f>SUM(ENERO:DICIEMBRE!W261)</f>
        <v>3</v>
      </c>
      <c r="X261" s="21">
        <f>SUM(ENERO:DICIEMBRE!X261)</f>
        <v>4</v>
      </c>
      <c r="Y261" s="21">
        <f>SUM(ENERO:DICIEMBRE!Y261)</f>
        <v>11</v>
      </c>
      <c r="Z261" s="21">
        <f>SUM(ENERO:DICIEMBRE!Z261)</f>
        <v>14</v>
      </c>
      <c r="AA261" s="21">
        <f>SUM(ENERO:DICIEMBRE!AA261)</f>
        <v>4</v>
      </c>
      <c r="AB261" s="21">
        <f>SUM(ENERO:DICIEMBRE!AB261)</f>
        <v>4</v>
      </c>
      <c r="AC261" s="21">
        <f>SUM(ENERO:DICIEMBRE!AC261)</f>
        <v>0</v>
      </c>
      <c r="AD261" s="21">
        <f>SUM(ENERO:DICIEMBRE!AD261)</f>
        <v>9</v>
      </c>
      <c r="AE261" s="21">
        <f>SUM(ENERO:DICIEMBRE!AE261)</f>
        <v>4</v>
      </c>
      <c r="AF261" s="21">
        <f>SUM(ENERO:DICIEMBRE!AF261)</f>
        <v>24</v>
      </c>
      <c r="AG261" s="21">
        <f>SUM(ENERO:DICIEMBRE!AG261)</f>
        <v>17</v>
      </c>
      <c r="AH261" s="21">
        <f>SUM(ENERO:DICIEMBRE!AH261)</f>
        <v>50</v>
      </c>
      <c r="AI261" s="21">
        <f>SUM(ENERO:DICIEMBRE!AI261)</f>
        <v>4</v>
      </c>
      <c r="AJ261" s="21">
        <f>SUM(ENERO:DICIEMBRE!AJ261)</f>
        <v>24</v>
      </c>
      <c r="AK261" s="21">
        <f>SUM(ENERO:DICIEMBRE!AK261)</f>
        <v>9</v>
      </c>
      <c r="AL261" s="21">
        <f>SUM(ENERO:DICIEMBRE!AL261)</f>
        <v>19</v>
      </c>
      <c r="AM261" s="21">
        <f>SUM(ENERO:DICIEMBRE!AM261)</f>
        <v>0</v>
      </c>
      <c r="AN261" s="21">
        <f>SUM(ENERO:DICIEMBRE!AN261)</f>
        <v>12</v>
      </c>
      <c r="AO261" s="21">
        <f>SUM(ENERO:DICIEMBRE!AO261)</f>
        <v>1</v>
      </c>
      <c r="AP261" s="21">
        <f>SUM(ENERO:DICIEMBRE!AP261)</f>
        <v>1</v>
      </c>
      <c r="AQ261" s="21">
        <f>SUM(ENERO:DICIEMBRE!AQ261)</f>
        <v>0</v>
      </c>
      <c r="AR261" s="21">
        <f>SUM(ENERO:DICIEMBRE!AR261)</f>
        <v>0</v>
      </c>
      <c r="AS261" s="21">
        <f>SUM(ENERO:DICIEMBRE!AS261)</f>
        <v>0</v>
      </c>
      <c r="AT261" s="21">
        <f>SUM(ENERO:DICIEMBRE!AT261)</f>
        <v>0</v>
      </c>
      <c r="AU261" s="21">
        <f>SUM(ENERO:DICIEMBRE!AU261)</f>
        <v>0</v>
      </c>
      <c r="AV261" s="21">
        <f>SUM(ENERO:DICIEMBRE!AV261)</f>
        <v>2</v>
      </c>
      <c r="AW261" s="21">
        <f>SUM(ENERO:DICIEMBRE!AW261)</f>
        <v>0</v>
      </c>
      <c r="AX261" s="21">
        <f>SUM(ENERO:DICIEMBRE!AX261)</f>
        <v>0</v>
      </c>
      <c r="AY261" t="str">
        <f t="shared" si="248"/>
        <v/>
      </c>
      <c r="CW261" s="25" t="str">
        <f t="shared" si="249"/>
        <v/>
      </c>
      <c r="CX261" s="25" t="str">
        <f t="shared" si="250"/>
        <v/>
      </c>
      <c r="CY261" s="25" t="str">
        <f t="shared" si="251"/>
        <v/>
      </c>
      <c r="CZ261" s="25" t="str">
        <f t="shared" si="252"/>
        <v/>
      </c>
      <c r="DA261" s="25" t="str">
        <f t="shared" si="246"/>
        <v/>
      </c>
      <c r="DB261" s="25" t="str">
        <f t="shared" si="247"/>
        <v/>
      </c>
      <c r="DC261"/>
      <c r="DD261"/>
      <c r="DE261"/>
      <c r="DG261" s="26">
        <f t="shared" si="253"/>
        <v>0</v>
      </c>
      <c r="DH261" s="26">
        <f t="shared" si="254"/>
        <v>0</v>
      </c>
      <c r="DI261" s="26">
        <f t="shared" si="255"/>
        <v>0</v>
      </c>
      <c r="DJ261" s="26">
        <f t="shared" si="256"/>
        <v>0</v>
      </c>
      <c r="DK261" s="26">
        <f t="shared" si="257"/>
        <v>0</v>
      </c>
      <c r="DL261" s="26">
        <f t="shared" si="258"/>
        <v>0</v>
      </c>
      <c r="DM261"/>
    </row>
    <row r="262" spans="1:117" x14ac:dyDescent="0.25">
      <c r="A262" s="731"/>
      <c r="B262" s="831" t="s">
        <v>271</v>
      </c>
      <c r="C262" s="831"/>
      <c r="D262" s="301">
        <f t="shared" si="244"/>
        <v>3</v>
      </c>
      <c r="E262" s="419">
        <f t="shared" si="259"/>
        <v>0</v>
      </c>
      <c r="F262" s="420">
        <f t="shared" si="259"/>
        <v>3</v>
      </c>
      <c r="G262" s="21">
        <f>SUM(ENERO:DICIEMBRE!G262)</f>
        <v>0</v>
      </c>
      <c r="H262" s="21">
        <f>SUM(ENERO:DICIEMBRE!H262)</f>
        <v>0</v>
      </c>
      <c r="I262" s="21">
        <f>SUM(ENERO:DICIEMBRE!I262)</f>
        <v>0</v>
      </c>
      <c r="J262" s="21">
        <f>SUM(ENERO:DICIEMBRE!J262)</f>
        <v>0</v>
      </c>
      <c r="K262" s="21">
        <f>SUM(ENERO:DICIEMBRE!K262)</f>
        <v>0</v>
      </c>
      <c r="L262" s="21">
        <f>SUM(ENERO:DICIEMBRE!L262)</f>
        <v>0</v>
      </c>
      <c r="M262" s="21">
        <f>SUM(ENERO:DICIEMBRE!M262)</f>
        <v>0</v>
      </c>
      <c r="N262" s="21">
        <f>SUM(ENERO:DICIEMBRE!N262)</f>
        <v>0</v>
      </c>
      <c r="O262" s="21">
        <f>SUM(ENERO:DICIEMBRE!O262)</f>
        <v>0</v>
      </c>
      <c r="P262" s="21">
        <f>SUM(ENERO:DICIEMBRE!P262)</f>
        <v>0</v>
      </c>
      <c r="Q262" s="21">
        <f>SUM(ENERO:DICIEMBRE!Q262)</f>
        <v>0</v>
      </c>
      <c r="R262" s="21">
        <f>SUM(ENERO:DICIEMBRE!R262)</f>
        <v>0</v>
      </c>
      <c r="S262" s="21">
        <f>SUM(ENERO:DICIEMBRE!S262)</f>
        <v>0</v>
      </c>
      <c r="T262" s="21">
        <f>SUM(ENERO:DICIEMBRE!T262)</f>
        <v>0</v>
      </c>
      <c r="U262" s="21">
        <f>SUM(ENERO:DICIEMBRE!U262)</f>
        <v>0</v>
      </c>
      <c r="V262" s="21">
        <f>SUM(ENERO:DICIEMBRE!V262)</f>
        <v>0</v>
      </c>
      <c r="W262" s="21">
        <f>SUM(ENERO:DICIEMBRE!W262)</f>
        <v>0</v>
      </c>
      <c r="X262" s="21">
        <f>SUM(ENERO:DICIEMBRE!X262)</f>
        <v>0</v>
      </c>
      <c r="Y262" s="21">
        <f>SUM(ENERO:DICIEMBRE!Y262)</f>
        <v>0</v>
      </c>
      <c r="Z262" s="21">
        <f>SUM(ENERO:DICIEMBRE!Z262)</f>
        <v>1</v>
      </c>
      <c r="AA262" s="21">
        <f>SUM(ENERO:DICIEMBRE!AA262)</f>
        <v>0</v>
      </c>
      <c r="AB262" s="21">
        <f>SUM(ENERO:DICIEMBRE!AB262)</f>
        <v>0</v>
      </c>
      <c r="AC262" s="21">
        <f>SUM(ENERO:DICIEMBRE!AC262)</f>
        <v>0</v>
      </c>
      <c r="AD262" s="21">
        <f>SUM(ENERO:DICIEMBRE!AD262)</f>
        <v>0</v>
      </c>
      <c r="AE262" s="21">
        <f>SUM(ENERO:DICIEMBRE!AE262)</f>
        <v>0</v>
      </c>
      <c r="AF262" s="21">
        <f>SUM(ENERO:DICIEMBRE!AF262)</f>
        <v>2</v>
      </c>
      <c r="AG262" s="21">
        <f>SUM(ENERO:DICIEMBRE!AG262)</f>
        <v>0</v>
      </c>
      <c r="AH262" s="21">
        <f>SUM(ENERO:DICIEMBRE!AH262)</f>
        <v>0</v>
      </c>
      <c r="AI262" s="21">
        <f>SUM(ENERO:DICIEMBRE!AI262)</f>
        <v>0</v>
      </c>
      <c r="AJ262" s="21">
        <f>SUM(ENERO:DICIEMBRE!AJ262)</f>
        <v>0</v>
      </c>
      <c r="AK262" s="21">
        <f>SUM(ENERO:DICIEMBRE!AK262)</f>
        <v>0</v>
      </c>
      <c r="AL262" s="21">
        <f>SUM(ENERO:DICIEMBRE!AL262)</f>
        <v>0</v>
      </c>
      <c r="AM262" s="21">
        <f>SUM(ENERO:DICIEMBRE!AM262)</f>
        <v>0</v>
      </c>
      <c r="AN262" s="21">
        <f>SUM(ENERO:DICIEMBRE!AN262)</f>
        <v>0</v>
      </c>
      <c r="AO262" s="21">
        <f>SUM(ENERO:DICIEMBRE!AO262)</f>
        <v>1</v>
      </c>
      <c r="AP262" s="21">
        <f>SUM(ENERO:DICIEMBRE!AP262)</f>
        <v>0</v>
      </c>
      <c r="AQ262" s="21">
        <f>SUM(ENERO:DICIEMBRE!AQ262)</f>
        <v>0</v>
      </c>
      <c r="AR262" s="21">
        <f>SUM(ENERO:DICIEMBRE!AR262)</f>
        <v>0</v>
      </c>
      <c r="AS262" s="21">
        <f>SUM(ENERO:DICIEMBRE!AS262)</f>
        <v>0</v>
      </c>
      <c r="AT262" s="21">
        <f>SUM(ENERO:DICIEMBRE!AT262)</f>
        <v>0</v>
      </c>
      <c r="AU262" s="21">
        <f>SUM(ENERO:DICIEMBRE!AU262)</f>
        <v>0</v>
      </c>
      <c r="AV262" s="21">
        <f>SUM(ENERO:DICIEMBRE!AV262)</f>
        <v>0</v>
      </c>
      <c r="AW262" s="21">
        <f>SUM(ENERO:DICIEMBRE!AW262)</f>
        <v>0</v>
      </c>
      <c r="AX262" s="21">
        <f>SUM(ENERO:DICIEMBRE!AX262)</f>
        <v>0</v>
      </c>
      <c r="AY262" t="str">
        <f t="shared" si="248"/>
        <v/>
      </c>
      <c r="CW262" s="25" t="str">
        <f t="shared" si="249"/>
        <v/>
      </c>
      <c r="CX262" s="25" t="str">
        <f t="shared" si="250"/>
        <v/>
      </c>
      <c r="CY262" s="25" t="str">
        <f t="shared" si="251"/>
        <v/>
      </c>
      <c r="CZ262" s="25" t="str">
        <f t="shared" si="252"/>
        <v/>
      </c>
      <c r="DA262" s="25" t="str">
        <f t="shared" si="246"/>
        <v/>
      </c>
      <c r="DB262" s="25" t="str">
        <f t="shared" si="247"/>
        <v/>
      </c>
      <c r="DC262"/>
      <c r="DD262"/>
      <c r="DE262"/>
      <c r="DG262" s="26">
        <f t="shared" si="253"/>
        <v>0</v>
      </c>
      <c r="DH262" s="26">
        <f t="shared" si="254"/>
        <v>0</v>
      </c>
      <c r="DI262" s="26">
        <f t="shared" si="255"/>
        <v>0</v>
      </c>
      <c r="DJ262" s="26">
        <f t="shared" si="256"/>
        <v>0</v>
      </c>
      <c r="DK262" s="26">
        <f t="shared" si="257"/>
        <v>0</v>
      </c>
      <c r="DL262" s="26">
        <f t="shared" si="258"/>
        <v>0</v>
      </c>
      <c r="DM262"/>
    </row>
    <row r="263" spans="1:117" x14ac:dyDescent="0.25">
      <c r="A263" s="730" t="s">
        <v>275</v>
      </c>
      <c r="B263" s="830" t="s">
        <v>266</v>
      </c>
      <c r="C263" s="830"/>
      <c r="D263" s="215">
        <f t="shared" si="244"/>
        <v>151</v>
      </c>
      <c r="E263" s="414">
        <f t="shared" ref="E263:F280" si="260">+Y263+AA263+AC263+AE263+AG263+AI263+AK263+AM263</f>
        <v>51</v>
      </c>
      <c r="F263" s="415">
        <f t="shared" si="260"/>
        <v>100</v>
      </c>
      <c r="G263" s="21">
        <f>SUM(ENERO:DICIEMBRE!G263)</f>
        <v>0</v>
      </c>
      <c r="H263" s="21">
        <f>SUM(ENERO:DICIEMBRE!H263)</f>
        <v>0</v>
      </c>
      <c r="I263" s="21">
        <f>SUM(ENERO:DICIEMBRE!I263)</f>
        <v>0</v>
      </c>
      <c r="J263" s="21">
        <f>SUM(ENERO:DICIEMBRE!J263)</f>
        <v>0</v>
      </c>
      <c r="K263" s="21">
        <f>SUM(ENERO:DICIEMBRE!K263)</f>
        <v>0</v>
      </c>
      <c r="L263" s="21">
        <f>SUM(ENERO:DICIEMBRE!L263)</f>
        <v>0</v>
      </c>
      <c r="M263" s="21">
        <f>SUM(ENERO:DICIEMBRE!M263)</f>
        <v>0</v>
      </c>
      <c r="N263" s="21">
        <f>SUM(ENERO:DICIEMBRE!N263)</f>
        <v>0</v>
      </c>
      <c r="O263" s="21">
        <f>SUM(ENERO:DICIEMBRE!O263)</f>
        <v>0</v>
      </c>
      <c r="P263" s="21">
        <f>SUM(ENERO:DICIEMBRE!P263)</f>
        <v>0</v>
      </c>
      <c r="Q263" s="21">
        <f>SUM(ENERO:DICIEMBRE!Q263)</f>
        <v>0</v>
      </c>
      <c r="R263" s="21">
        <f>SUM(ENERO:DICIEMBRE!R263)</f>
        <v>0</v>
      </c>
      <c r="S263" s="21">
        <f>SUM(ENERO:DICIEMBRE!S263)</f>
        <v>0</v>
      </c>
      <c r="T263" s="21">
        <f>SUM(ENERO:DICIEMBRE!T263)</f>
        <v>0</v>
      </c>
      <c r="U263" s="21">
        <f>SUM(ENERO:DICIEMBRE!U263)</f>
        <v>0</v>
      </c>
      <c r="V263" s="21">
        <f>SUM(ENERO:DICIEMBRE!V263)</f>
        <v>0</v>
      </c>
      <c r="W263" s="21">
        <f>SUM(ENERO:DICIEMBRE!W263)</f>
        <v>0</v>
      </c>
      <c r="X263" s="21">
        <f>SUM(ENERO:DICIEMBRE!X263)</f>
        <v>0</v>
      </c>
      <c r="Y263" s="21">
        <f>SUM(ENERO:DICIEMBRE!Y263)</f>
        <v>12</v>
      </c>
      <c r="Z263" s="21">
        <f>SUM(ENERO:DICIEMBRE!Z263)</f>
        <v>15</v>
      </c>
      <c r="AA263" s="21">
        <f>SUM(ENERO:DICIEMBRE!AA263)</f>
        <v>8</v>
      </c>
      <c r="AB263" s="21">
        <f>SUM(ENERO:DICIEMBRE!AB263)</f>
        <v>10</v>
      </c>
      <c r="AC263" s="21">
        <f>SUM(ENERO:DICIEMBRE!AC263)</f>
        <v>3</v>
      </c>
      <c r="AD263" s="21">
        <f>SUM(ENERO:DICIEMBRE!AD263)</f>
        <v>13</v>
      </c>
      <c r="AE263" s="21">
        <f>SUM(ENERO:DICIEMBRE!AE263)</f>
        <v>5</v>
      </c>
      <c r="AF263" s="21">
        <f>SUM(ENERO:DICIEMBRE!AF263)</f>
        <v>16</v>
      </c>
      <c r="AG263" s="21">
        <f>SUM(ENERO:DICIEMBRE!AG263)</f>
        <v>11</v>
      </c>
      <c r="AH263" s="21">
        <f>SUM(ENERO:DICIEMBRE!AH263)</f>
        <v>20</v>
      </c>
      <c r="AI263" s="21">
        <f>SUM(ENERO:DICIEMBRE!AI263)</f>
        <v>7</v>
      </c>
      <c r="AJ263" s="21">
        <f>SUM(ENERO:DICIEMBRE!AJ263)</f>
        <v>7</v>
      </c>
      <c r="AK263" s="21">
        <f>SUM(ENERO:DICIEMBRE!AK263)</f>
        <v>4</v>
      </c>
      <c r="AL263" s="21">
        <f>SUM(ENERO:DICIEMBRE!AL263)</f>
        <v>16</v>
      </c>
      <c r="AM263" s="21">
        <f>SUM(ENERO:DICIEMBRE!AM263)</f>
        <v>1</v>
      </c>
      <c r="AN263" s="21">
        <f>SUM(ENERO:DICIEMBRE!AN263)</f>
        <v>3</v>
      </c>
      <c r="AO263" s="21">
        <f>SUM(ENERO:DICIEMBRE!AO263)</f>
        <v>0</v>
      </c>
      <c r="AP263" s="21">
        <f>SUM(ENERO:DICIEMBRE!AP263)</f>
        <v>0</v>
      </c>
      <c r="AQ263" s="21">
        <f>SUM(ENERO:DICIEMBRE!AQ263)</f>
        <v>15</v>
      </c>
      <c r="AR263" s="21">
        <f>SUM(ENERO:DICIEMBRE!AR263)</f>
        <v>8</v>
      </c>
      <c r="AS263" s="21">
        <f>SUM(ENERO:DICIEMBRE!AS263)</f>
        <v>27</v>
      </c>
      <c r="AT263" s="21">
        <f>SUM(ENERO:DICIEMBRE!AT263)</f>
        <v>0</v>
      </c>
      <c r="AU263" s="21">
        <f>SUM(ENERO:DICIEMBRE!AU263)</f>
        <v>0</v>
      </c>
      <c r="AV263" s="21">
        <f>SUM(ENERO:DICIEMBRE!AV263)</f>
        <v>0</v>
      </c>
      <c r="AW263" s="21">
        <f>SUM(ENERO:DICIEMBRE!AW263)</f>
        <v>0</v>
      </c>
      <c r="AX263" s="21">
        <f>SUM(ENERO:DICIEMBRE!AX263)</f>
        <v>0</v>
      </c>
      <c r="AY263" t="str">
        <f t="shared" si="248"/>
        <v/>
      </c>
      <c r="CW263" s="25" t="str">
        <f t="shared" si="249"/>
        <v/>
      </c>
      <c r="CX263" s="25" t="str">
        <f t="shared" si="250"/>
        <v/>
      </c>
      <c r="CY263" s="25" t="str">
        <f t="shared" si="251"/>
        <v/>
      </c>
      <c r="CZ263" s="25" t="str">
        <f t="shared" si="252"/>
        <v/>
      </c>
      <c r="DA263" s="25" t="str">
        <f t="shared" si="246"/>
        <v/>
      </c>
      <c r="DB263" s="25" t="str">
        <f t="shared" si="247"/>
        <v/>
      </c>
      <c r="DC263"/>
      <c r="DD263"/>
      <c r="DE263"/>
      <c r="DG263" s="26">
        <f t="shared" si="253"/>
        <v>0</v>
      </c>
      <c r="DH263" s="26">
        <f t="shared" si="254"/>
        <v>0</v>
      </c>
      <c r="DI263" s="26">
        <f t="shared" si="255"/>
        <v>0</v>
      </c>
      <c r="DJ263" s="26">
        <f t="shared" si="256"/>
        <v>0</v>
      </c>
      <c r="DK263" s="26">
        <f t="shared" si="257"/>
        <v>0</v>
      </c>
      <c r="DL263" s="26">
        <f t="shared" si="258"/>
        <v>0</v>
      </c>
      <c r="DM263"/>
    </row>
    <row r="264" spans="1:117" x14ac:dyDescent="0.25">
      <c r="A264" s="713"/>
      <c r="B264" s="755" t="s">
        <v>267</v>
      </c>
      <c r="C264" s="755"/>
      <c r="D264" s="225">
        <f>SUM(E264+F264)</f>
        <v>358</v>
      </c>
      <c r="E264" s="423">
        <f t="shared" si="260"/>
        <v>108</v>
      </c>
      <c r="F264" s="424">
        <f t="shared" si="260"/>
        <v>250</v>
      </c>
      <c r="G264" s="21">
        <f>SUM(ENERO:DICIEMBRE!G264)</f>
        <v>0</v>
      </c>
      <c r="H264" s="21">
        <f>SUM(ENERO:DICIEMBRE!H264)</f>
        <v>0</v>
      </c>
      <c r="I264" s="21">
        <f>SUM(ENERO:DICIEMBRE!I264)</f>
        <v>0</v>
      </c>
      <c r="J264" s="21">
        <f>SUM(ENERO:DICIEMBRE!J264)</f>
        <v>0</v>
      </c>
      <c r="K264" s="21">
        <f>SUM(ENERO:DICIEMBRE!K264)</f>
        <v>0</v>
      </c>
      <c r="L264" s="21">
        <f>SUM(ENERO:DICIEMBRE!L264)</f>
        <v>0</v>
      </c>
      <c r="M264" s="21">
        <f>SUM(ENERO:DICIEMBRE!M264)</f>
        <v>0</v>
      </c>
      <c r="N264" s="21">
        <f>SUM(ENERO:DICIEMBRE!N264)</f>
        <v>0</v>
      </c>
      <c r="O264" s="21">
        <f>SUM(ENERO:DICIEMBRE!O264)</f>
        <v>0</v>
      </c>
      <c r="P264" s="21">
        <f>SUM(ENERO:DICIEMBRE!P264)</f>
        <v>0</v>
      </c>
      <c r="Q264" s="21">
        <f>SUM(ENERO:DICIEMBRE!Q264)</f>
        <v>0</v>
      </c>
      <c r="R264" s="21">
        <f>SUM(ENERO:DICIEMBRE!R264)</f>
        <v>0</v>
      </c>
      <c r="S264" s="21">
        <f>SUM(ENERO:DICIEMBRE!S264)</f>
        <v>0</v>
      </c>
      <c r="T264" s="21">
        <f>SUM(ENERO:DICIEMBRE!T264)</f>
        <v>0</v>
      </c>
      <c r="U264" s="21">
        <f>SUM(ENERO:DICIEMBRE!U264)</f>
        <v>0</v>
      </c>
      <c r="V264" s="21">
        <f>SUM(ENERO:DICIEMBRE!V264)</f>
        <v>0</v>
      </c>
      <c r="W264" s="21">
        <f>SUM(ENERO:DICIEMBRE!W264)</f>
        <v>0</v>
      </c>
      <c r="X264" s="21">
        <f>SUM(ENERO:DICIEMBRE!X264)</f>
        <v>0</v>
      </c>
      <c r="Y264" s="21">
        <f>SUM(ENERO:DICIEMBRE!Y264)</f>
        <v>24</v>
      </c>
      <c r="Z264" s="21">
        <f>SUM(ENERO:DICIEMBRE!Z264)</f>
        <v>12</v>
      </c>
      <c r="AA264" s="21">
        <f>SUM(ENERO:DICIEMBRE!AA264)</f>
        <v>14</v>
      </c>
      <c r="AB264" s="21">
        <f>SUM(ENERO:DICIEMBRE!AB264)</f>
        <v>23</v>
      </c>
      <c r="AC264" s="21">
        <f>SUM(ENERO:DICIEMBRE!AC264)</f>
        <v>5</v>
      </c>
      <c r="AD264" s="21">
        <f>SUM(ENERO:DICIEMBRE!AD264)</f>
        <v>41</v>
      </c>
      <c r="AE264" s="21">
        <f>SUM(ENERO:DICIEMBRE!AE264)</f>
        <v>15</v>
      </c>
      <c r="AF264" s="21">
        <f>SUM(ENERO:DICIEMBRE!AF264)</f>
        <v>38</v>
      </c>
      <c r="AG264" s="21">
        <f>SUM(ENERO:DICIEMBRE!AG264)</f>
        <v>23</v>
      </c>
      <c r="AH264" s="21">
        <f>SUM(ENERO:DICIEMBRE!AH264)</f>
        <v>68</v>
      </c>
      <c r="AI264" s="21">
        <f>SUM(ENERO:DICIEMBRE!AI264)</f>
        <v>14</v>
      </c>
      <c r="AJ264" s="21">
        <f>SUM(ENERO:DICIEMBRE!AJ264)</f>
        <v>30</v>
      </c>
      <c r="AK264" s="21">
        <f>SUM(ENERO:DICIEMBRE!AK264)</f>
        <v>11</v>
      </c>
      <c r="AL264" s="21">
        <f>SUM(ENERO:DICIEMBRE!AL264)</f>
        <v>23</v>
      </c>
      <c r="AM264" s="21">
        <f>SUM(ENERO:DICIEMBRE!AM264)</f>
        <v>2</v>
      </c>
      <c r="AN264" s="21">
        <f>SUM(ENERO:DICIEMBRE!AN264)</f>
        <v>15</v>
      </c>
      <c r="AO264" s="21">
        <f>SUM(ENERO:DICIEMBRE!AO264)</f>
        <v>0</v>
      </c>
      <c r="AP264" s="21">
        <f>SUM(ENERO:DICIEMBRE!AP264)</f>
        <v>0</v>
      </c>
      <c r="AQ264" s="21">
        <f>SUM(ENERO:DICIEMBRE!AQ264)</f>
        <v>0</v>
      </c>
      <c r="AR264" s="21">
        <f>SUM(ENERO:DICIEMBRE!AR264)</f>
        <v>0</v>
      </c>
      <c r="AS264" s="21">
        <f>SUM(ENERO:DICIEMBRE!AS264)</f>
        <v>52</v>
      </c>
      <c r="AT264" s="21">
        <f>SUM(ENERO:DICIEMBRE!AT264)</f>
        <v>0</v>
      </c>
      <c r="AU264" s="21">
        <f>SUM(ENERO:DICIEMBRE!AU264)</f>
        <v>0</v>
      </c>
      <c r="AV264" s="21">
        <f>SUM(ENERO:DICIEMBRE!AV264)</f>
        <v>0</v>
      </c>
      <c r="AW264" s="21">
        <f>SUM(ENERO:DICIEMBRE!AW264)</f>
        <v>0</v>
      </c>
      <c r="AX264" s="21">
        <f>SUM(ENERO:DICIEMBRE!AX264)</f>
        <v>0</v>
      </c>
      <c r="AY264" t="str">
        <f t="shared" si="248"/>
        <v/>
      </c>
      <c r="CW264" s="25" t="str">
        <f t="shared" si="249"/>
        <v/>
      </c>
      <c r="CX264" s="25" t="str">
        <f t="shared" si="250"/>
        <v/>
      </c>
      <c r="CY264" s="25" t="str">
        <f t="shared" si="251"/>
        <v/>
      </c>
      <c r="CZ264" s="25" t="str">
        <f t="shared" si="252"/>
        <v/>
      </c>
      <c r="DA264" s="25" t="str">
        <f t="shared" si="246"/>
        <v/>
      </c>
      <c r="DB264" s="25" t="str">
        <f t="shared" si="247"/>
        <v/>
      </c>
      <c r="DC264"/>
      <c r="DD264"/>
      <c r="DE264"/>
      <c r="DG264" s="26">
        <f t="shared" si="253"/>
        <v>0</v>
      </c>
      <c r="DH264" s="26">
        <f t="shared" si="254"/>
        <v>0</v>
      </c>
      <c r="DI264" s="26">
        <f t="shared" si="255"/>
        <v>0</v>
      </c>
      <c r="DJ264" s="26">
        <f t="shared" si="256"/>
        <v>0</v>
      </c>
      <c r="DK264" s="26">
        <f t="shared" si="257"/>
        <v>0</v>
      </c>
      <c r="DL264" s="26">
        <f t="shared" si="258"/>
        <v>0</v>
      </c>
      <c r="DM264"/>
    </row>
    <row r="265" spans="1:117" x14ac:dyDescent="0.25">
      <c r="A265" s="713"/>
      <c r="B265" s="755" t="s">
        <v>268</v>
      </c>
      <c r="C265" s="755"/>
      <c r="D265" s="225">
        <f t="shared" ref="D265:D304" si="261">SUM(E265+F265)</f>
        <v>157</v>
      </c>
      <c r="E265" s="423">
        <f t="shared" si="260"/>
        <v>55</v>
      </c>
      <c r="F265" s="424">
        <f t="shared" si="260"/>
        <v>102</v>
      </c>
      <c r="G265" s="21">
        <f>SUM(ENERO:DICIEMBRE!G265)</f>
        <v>0</v>
      </c>
      <c r="H265" s="21">
        <f>SUM(ENERO:DICIEMBRE!H265)</f>
        <v>0</v>
      </c>
      <c r="I265" s="21">
        <f>SUM(ENERO:DICIEMBRE!I265)</f>
        <v>0</v>
      </c>
      <c r="J265" s="21">
        <f>SUM(ENERO:DICIEMBRE!J265)</f>
        <v>0</v>
      </c>
      <c r="K265" s="21">
        <f>SUM(ENERO:DICIEMBRE!K265)</f>
        <v>0</v>
      </c>
      <c r="L265" s="21">
        <f>SUM(ENERO:DICIEMBRE!L265)</f>
        <v>0</v>
      </c>
      <c r="M265" s="21">
        <f>SUM(ENERO:DICIEMBRE!M265)</f>
        <v>0</v>
      </c>
      <c r="N265" s="21">
        <f>SUM(ENERO:DICIEMBRE!N265)</f>
        <v>0</v>
      </c>
      <c r="O265" s="21">
        <f>SUM(ENERO:DICIEMBRE!O265)</f>
        <v>0</v>
      </c>
      <c r="P265" s="21">
        <f>SUM(ENERO:DICIEMBRE!P265)</f>
        <v>0</v>
      </c>
      <c r="Q265" s="21">
        <f>SUM(ENERO:DICIEMBRE!Q265)</f>
        <v>0</v>
      </c>
      <c r="R265" s="21">
        <f>SUM(ENERO:DICIEMBRE!R265)</f>
        <v>0</v>
      </c>
      <c r="S265" s="21">
        <f>SUM(ENERO:DICIEMBRE!S265)</f>
        <v>0</v>
      </c>
      <c r="T265" s="21">
        <f>SUM(ENERO:DICIEMBRE!T265)</f>
        <v>0</v>
      </c>
      <c r="U265" s="21">
        <f>SUM(ENERO:DICIEMBRE!U265)</f>
        <v>0</v>
      </c>
      <c r="V265" s="21">
        <f>SUM(ENERO:DICIEMBRE!V265)</f>
        <v>0</v>
      </c>
      <c r="W265" s="21">
        <f>SUM(ENERO:DICIEMBRE!W265)</f>
        <v>0</v>
      </c>
      <c r="X265" s="21">
        <f>SUM(ENERO:DICIEMBRE!X265)</f>
        <v>0</v>
      </c>
      <c r="Y265" s="21">
        <f>SUM(ENERO:DICIEMBRE!Y265)</f>
        <v>17</v>
      </c>
      <c r="Z265" s="21">
        <f>SUM(ENERO:DICIEMBRE!Z265)</f>
        <v>14</v>
      </c>
      <c r="AA265" s="21">
        <f>SUM(ENERO:DICIEMBRE!AA265)</f>
        <v>7</v>
      </c>
      <c r="AB265" s="21">
        <f>SUM(ENERO:DICIEMBRE!AB265)</f>
        <v>11</v>
      </c>
      <c r="AC265" s="21">
        <f>SUM(ENERO:DICIEMBRE!AC265)</f>
        <v>3</v>
      </c>
      <c r="AD265" s="21">
        <f>SUM(ENERO:DICIEMBRE!AD265)</f>
        <v>13</v>
      </c>
      <c r="AE265" s="21">
        <f>SUM(ENERO:DICIEMBRE!AE265)</f>
        <v>5</v>
      </c>
      <c r="AF265" s="21">
        <f>SUM(ENERO:DICIEMBRE!AF265)</f>
        <v>17</v>
      </c>
      <c r="AG265" s="21">
        <f>SUM(ENERO:DICIEMBRE!AG265)</f>
        <v>9</v>
      </c>
      <c r="AH265" s="21">
        <f>SUM(ENERO:DICIEMBRE!AH265)</f>
        <v>22</v>
      </c>
      <c r="AI265" s="21">
        <f>SUM(ENERO:DICIEMBRE!AI265)</f>
        <v>7</v>
      </c>
      <c r="AJ265" s="21">
        <f>SUM(ENERO:DICIEMBRE!AJ265)</f>
        <v>8</v>
      </c>
      <c r="AK265" s="21">
        <f>SUM(ENERO:DICIEMBRE!AK265)</f>
        <v>4</v>
      </c>
      <c r="AL265" s="21">
        <f>SUM(ENERO:DICIEMBRE!AL265)</f>
        <v>14</v>
      </c>
      <c r="AM265" s="21">
        <f>SUM(ENERO:DICIEMBRE!AM265)</f>
        <v>3</v>
      </c>
      <c r="AN265" s="21">
        <f>SUM(ENERO:DICIEMBRE!AN265)</f>
        <v>3</v>
      </c>
      <c r="AO265" s="21">
        <f>SUM(ENERO:DICIEMBRE!AO265)</f>
        <v>0</v>
      </c>
      <c r="AP265" s="21">
        <f>SUM(ENERO:DICIEMBRE!AP265)</f>
        <v>0</v>
      </c>
      <c r="AQ265" s="21">
        <f>SUM(ENERO:DICIEMBRE!AQ265)</f>
        <v>0</v>
      </c>
      <c r="AR265" s="21">
        <f>SUM(ENERO:DICIEMBRE!AR265)</f>
        <v>0</v>
      </c>
      <c r="AS265" s="21">
        <f>SUM(ENERO:DICIEMBRE!AS265)</f>
        <v>0</v>
      </c>
      <c r="AT265" s="21">
        <f>SUM(ENERO:DICIEMBRE!AT265)</f>
        <v>0</v>
      </c>
      <c r="AU265" s="21">
        <f>SUM(ENERO:DICIEMBRE!AU265)</f>
        <v>0</v>
      </c>
      <c r="AV265" s="21">
        <f>SUM(ENERO:DICIEMBRE!AV265)</f>
        <v>0</v>
      </c>
      <c r="AW265" s="21">
        <f>SUM(ENERO:DICIEMBRE!AW265)</f>
        <v>0</v>
      </c>
      <c r="AX265" s="21">
        <f>SUM(ENERO:DICIEMBRE!AX265)</f>
        <v>0</v>
      </c>
      <c r="AY265" t="str">
        <f t="shared" si="248"/>
        <v/>
      </c>
      <c r="CW265" s="25" t="str">
        <f t="shared" si="249"/>
        <v/>
      </c>
      <c r="CX265" s="25" t="str">
        <f t="shared" si="250"/>
        <v/>
      </c>
      <c r="CY265" s="25" t="str">
        <f t="shared" si="251"/>
        <v/>
      </c>
      <c r="CZ265" s="25" t="str">
        <f t="shared" si="252"/>
        <v/>
      </c>
      <c r="DA265" s="25" t="str">
        <f t="shared" si="246"/>
        <v/>
      </c>
      <c r="DB265" s="25" t="str">
        <f t="shared" si="247"/>
        <v/>
      </c>
      <c r="DC265"/>
      <c r="DD265"/>
      <c r="DE265"/>
      <c r="DG265" s="26">
        <f t="shared" si="253"/>
        <v>0</v>
      </c>
      <c r="DH265" s="26">
        <f t="shared" si="254"/>
        <v>0</v>
      </c>
      <c r="DI265" s="26">
        <f t="shared" si="255"/>
        <v>0</v>
      </c>
      <c r="DJ265" s="26">
        <f t="shared" si="256"/>
        <v>0</v>
      </c>
      <c r="DK265" s="26">
        <f t="shared" si="257"/>
        <v>0</v>
      </c>
      <c r="DL265" s="26">
        <f t="shared" si="258"/>
        <v>0</v>
      </c>
      <c r="DM265"/>
    </row>
    <row r="266" spans="1:117" x14ac:dyDescent="0.25">
      <c r="A266" s="713"/>
      <c r="B266" s="768" t="s">
        <v>269</v>
      </c>
      <c r="C266" s="770"/>
      <c r="D266" s="225">
        <f t="shared" si="261"/>
        <v>108</v>
      </c>
      <c r="E266" s="423">
        <f t="shared" si="260"/>
        <v>40</v>
      </c>
      <c r="F266" s="424">
        <f t="shared" si="260"/>
        <v>68</v>
      </c>
      <c r="G266" s="21">
        <f>SUM(ENERO:DICIEMBRE!G266)</f>
        <v>0</v>
      </c>
      <c r="H266" s="21">
        <f>SUM(ENERO:DICIEMBRE!H266)</f>
        <v>0</v>
      </c>
      <c r="I266" s="21">
        <f>SUM(ENERO:DICIEMBRE!I266)</f>
        <v>0</v>
      </c>
      <c r="J266" s="21">
        <f>SUM(ENERO:DICIEMBRE!J266)</f>
        <v>0</v>
      </c>
      <c r="K266" s="21">
        <f>SUM(ENERO:DICIEMBRE!K266)</f>
        <v>0</v>
      </c>
      <c r="L266" s="21">
        <f>SUM(ENERO:DICIEMBRE!L266)</f>
        <v>0</v>
      </c>
      <c r="M266" s="21">
        <f>SUM(ENERO:DICIEMBRE!M266)</f>
        <v>0</v>
      </c>
      <c r="N266" s="21">
        <f>SUM(ENERO:DICIEMBRE!N266)</f>
        <v>0</v>
      </c>
      <c r="O266" s="21">
        <f>SUM(ENERO:DICIEMBRE!O266)</f>
        <v>0</v>
      </c>
      <c r="P266" s="21">
        <f>SUM(ENERO:DICIEMBRE!P266)</f>
        <v>0</v>
      </c>
      <c r="Q266" s="21">
        <f>SUM(ENERO:DICIEMBRE!Q266)</f>
        <v>0</v>
      </c>
      <c r="R266" s="21">
        <f>SUM(ENERO:DICIEMBRE!R266)</f>
        <v>0</v>
      </c>
      <c r="S266" s="21">
        <f>SUM(ENERO:DICIEMBRE!S266)</f>
        <v>0</v>
      </c>
      <c r="T266" s="21">
        <f>SUM(ENERO:DICIEMBRE!T266)</f>
        <v>0</v>
      </c>
      <c r="U266" s="21">
        <f>SUM(ENERO:DICIEMBRE!U266)</f>
        <v>0</v>
      </c>
      <c r="V266" s="21">
        <f>SUM(ENERO:DICIEMBRE!V266)</f>
        <v>0</v>
      </c>
      <c r="W266" s="21">
        <f>SUM(ENERO:DICIEMBRE!W266)</f>
        <v>0</v>
      </c>
      <c r="X266" s="21">
        <f>SUM(ENERO:DICIEMBRE!X266)</f>
        <v>0</v>
      </c>
      <c r="Y266" s="21">
        <f>SUM(ENERO:DICIEMBRE!Y266)</f>
        <v>14</v>
      </c>
      <c r="Z266" s="21">
        <f>SUM(ENERO:DICIEMBRE!Z266)</f>
        <v>10</v>
      </c>
      <c r="AA266" s="21">
        <f>SUM(ENERO:DICIEMBRE!AA266)</f>
        <v>7</v>
      </c>
      <c r="AB266" s="21">
        <f>SUM(ENERO:DICIEMBRE!AB266)</f>
        <v>8</v>
      </c>
      <c r="AC266" s="21">
        <f>SUM(ENERO:DICIEMBRE!AC266)</f>
        <v>2</v>
      </c>
      <c r="AD266" s="21">
        <f>SUM(ENERO:DICIEMBRE!AD266)</f>
        <v>8</v>
      </c>
      <c r="AE266" s="21">
        <f>SUM(ENERO:DICIEMBRE!AE266)</f>
        <v>5</v>
      </c>
      <c r="AF266" s="21">
        <f>SUM(ENERO:DICIEMBRE!AF266)</f>
        <v>8</v>
      </c>
      <c r="AG266" s="21">
        <f>SUM(ENERO:DICIEMBRE!AG266)</f>
        <v>4</v>
      </c>
      <c r="AH266" s="21">
        <f>SUM(ENERO:DICIEMBRE!AH266)</f>
        <v>17</v>
      </c>
      <c r="AI266" s="21">
        <f>SUM(ENERO:DICIEMBRE!AI266)</f>
        <v>4</v>
      </c>
      <c r="AJ266" s="21">
        <f>SUM(ENERO:DICIEMBRE!AJ266)</f>
        <v>6</v>
      </c>
      <c r="AK266" s="21">
        <f>SUM(ENERO:DICIEMBRE!AK266)</f>
        <v>3</v>
      </c>
      <c r="AL266" s="21">
        <f>SUM(ENERO:DICIEMBRE!AL266)</f>
        <v>7</v>
      </c>
      <c r="AM266" s="21">
        <f>SUM(ENERO:DICIEMBRE!AM266)</f>
        <v>1</v>
      </c>
      <c r="AN266" s="21">
        <f>SUM(ENERO:DICIEMBRE!AN266)</f>
        <v>4</v>
      </c>
      <c r="AO266" s="21">
        <f>SUM(ENERO:DICIEMBRE!AO266)</f>
        <v>0</v>
      </c>
      <c r="AP266" s="21">
        <f>SUM(ENERO:DICIEMBRE!AP266)</f>
        <v>0</v>
      </c>
      <c r="AQ266" s="21">
        <f>SUM(ENERO:DICIEMBRE!AQ266)</f>
        <v>0</v>
      </c>
      <c r="AR266" s="21">
        <f>SUM(ENERO:DICIEMBRE!AR266)</f>
        <v>0</v>
      </c>
      <c r="AS266" s="21">
        <f>SUM(ENERO:DICIEMBRE!AS266)</f>
        <v>0</v>
      </c>
      <c r="AT266" s="21">
        <f>SUM(ENERO:DICIEMBRE!AT266)</f>
        <v>0</v>
      </c>
      <c r="AU266" s="21">
        <f>SUM(ENERO:DICIEMBRE!AU266)</f>
        <v>0</v>
      </c>
      <c r="AV266" s="21">
        <f>SUM(ENERO:DICIEMBRE!AV266)</f>
        <v>0</v>
      </c>
      <c r="AW266" s="21">
        <f>SUM(ENERO:DICIEMBRE!AW266)</f>
        <v>0</v>
      </c>
      <c r="AX266" s="21">
        <f>SUM(ENERO:DICIEMBRE!AX266)</f>
        <v>0</v>
      </c>
      <c r="AY266" t="str">
        <f t="shared" si="248"/>
        <v/>
      </c>
      <c r="CW266" s="25" t="str">
        <f t="shared" si="249"/>
        <v/>
      </c>
      <c r="CX266" s="25" t="str">
        <f t="shared" si="250"/>
        <v/>
      </c>
      <c r="CY266" s="25" t="str">
        <f t="shared" si="251"/>
        <v/>
      </c>
      <c r="CZ266" s="25" t="str">
        <f t="shared" si="252"/>
        <v/>
      </c>
      <c r="DA266" s="25" t="str">
        <f t="shared" si="246"/>
        <v/>
      </c>
      <c r="DB266" s="25" t="str">
        <f t="shared" si="247"/>
        <v/>
      </c>
      <c r="DC266"/>
      <c r="DD266"/>
      <c r="DE266"/>
      <c r="DG266" s="26">
        <f t="shared" si="253"/>
        <v>0</v>
      </c>
      <c r="DH266" s="26">
        <f t="shared" si="254"/>
        <v>0</v>
      </c>
      <c r="DI266" s="26">
        <f t="shared" si="255"/>
        <v>0</v>
      </c>
      <c r="DJ266" s="26">
        <f t="shared" si="256"/>
        <v>0</v>
      </c>
      <c r="DK266" s="26">
        <f t="shared" si="257"/>
        <v>0</v>
      </c>
      <c r="DL266" s="26">
        <f t="shared" si="258"/>
        <v>0</v>
      </c>
      <c r="DM266"/>
    </row>
    <row r="267" spans="1:117" x14ac:dyDescent="0.25">
      <c r="A267" s="713"/>
      <c r="B267" s="768" t="s">
        <v>270</v>
      </c>
      <c r="C267" s="770"/>
      <c r="D267" s="225">
        <f t="shared" si="261"/>
        <v>23</v>
      </c>
      <c r="E267" s="423">
        <f t="shared" si="260"/>
        <v>6</v>
      </c>
      <c r="F267" s="424">
        <f t="shared" si="260"/>
        <v>17</v>
      </c>
      <c r="G267" s="21">
        <f>SUM(ENERO:DICIEMBRE!G267)</f>
        <v>0</v>
      </c>
      <c r="H267" s="21">
        <f>SUM(ENERO:DICIEMBRE!H267)</f>
        <v>0</v>
      </c>
      <c r="I267" s="21">
        <f>SUM(ENERO:DICIEMBRE!I267)</f>
        <v>0</v>
      </c>
      <c r="J267" s="21">
        <f>SUM(ENERO:DICIEMBRE!J267)</f>
        <v>0</v>
      </c>
      <c r="K267" s="21">
        <f>SUM(ENERO:DICIEMBRE!K267)</f>
        <v>0</v>
      </c>
      <c r="L267" s="21">
        <f>SUM(ENERO:DICIEMBRE!L267)</f>
        <v>0</v>
      </c>
      <c r="M267" s="21">
        <f>SUM(ENERO:DICIEMBRE!M267)</f>
        <v>0</v>
      </c>
      <c r="N267" s="21">
        <f>SUM(ENERO:DICIEMBRE!N267)</f>
        <v>0</v>
      </c>
      <c r="O267" s="21">
        <f>SUM(ENERO:DICIEMBRE!O267)</f>
        <v>0</v>
      </c>
      <c r="P267" s="21">
        <f>SUM(ENERO:DICIEMBRE!P267)</f>
        <v>0</v>
      </c>
      <c r="Q267" s="21">
        <f>SUM(ENERO:DICIEMBRE!Q267)</f>
        <v>0</v>
      </c>
      <c r="R267" s="21">
        <f>SUM(ENERO:DICIEMBRE!R267)</f>
        <v>0</v>
      </c>
      <c r="S267" s="21">
        <f>SUM(ENERO:DICIEMBRE!S267)</f>
        <v>0</v>
      </c>
      <c r="T267" s="21">
        <f>SUM(ENERO:DICIEMBRE!T267)</f>
        <v>0</v>
      </c>
      <c r="U267" s="21">
        <f>SUM(ENERO:DICIEMBRE!U267)</f>
        <v>0</v>
      </c>
      <c r="V267" s="21">
        <f>SUM(ENERO:DICIEMBRE!V267)</f>
        <v>0</v>
      </c>
      <c r="W267" s="21">
        <f>SUM(ENERO:DICIEMBRE!W267)</f>
        <v>0</v>
      </c>
      <c r="X267" s="21">
        <f>SUM(ENERO:DICIEMBRE!X267)</f>
        <v>0</v>
      </c>
      <c r="Y267" s="21">
        <f>SUM(ENERO:DICIEMBRE!Y267)</f>
        <v>2</v>
      </c>
      <c r="Z267" s="21">
        <f>SUM(ENERO:DICIEMBRE!Z267)</f>
        <v>0</v>
      </c>
      <c r="AA267" s="21">
        <f>SUM(ENERO:DICIEMBRE!AA267)</f>
        <v>1</v>
      </c>
      <c r="AB267" s="21">
        <f>SUM(ENERO:DICIEMBRE!AB267)</f>
        <v>1</v>
      </c>
      <c r="AC267" s="21">
        <f>SUM(ENERO:DICIEMBRE!AC267)</f>
        <v>0</v>
      </c>
      <c r="AD267" s="21">
        <f>SUM(ENERO:DICIEMBRE!AD267)</f>
        <v>4</v>
      </c>
      <c r="AE267" s="21">
        <f>SUM(ENERO:DICIEMBRE!AE267)</f>
        <v>0</v>
      </c>
      <c r="AF267" s="21">
        <f>SUM(ENERO:DICIEMBRE!AF267)</f>
        <v>1</v>
      </c>
      <c r="AG267" s="21">
        <f>SUM(ENERO:DICIEMBRE!AG267)</f>
        <v>0</v>
      </c>
      <c r="AH267" s="21">
        <f>SUM(ENERO:DICIEMBRE!AH267)</f>
        <v>6</v>
      </c>
      <c r="AI267" s="21">
        <f>SUM(ENERO:DICIEMBRE!AI267)</f>
        <v>3</v>
      </c>
      <c r="AJ267" s="21">
        <f>SUM(ENERO:DICIEMBRE!AJ267)</f>
        <v>0</v>
      </c>
      <c r="AK267" s="21">
        <f>SUM(ENERO:DICIEMBRE!AK267)</f>
        <v>0</v>
      </c>
      <c r="AL267" s="21">
        <f>SUM(ENERO:DICIEMBRE!AL267)</f>
        <v>3</v>
      </c>
      <c r="AM267" s="21">
        <f>SUM(ENERO:DICIEMBRE!AM267)</f>
        <v>0</v>
      </c>
      <c r="AN267" s="21">
        <f>SUM(ENERO:DICIEMBRE!AN267)</f>
        <v>2</v>
      </c>
      <c r="AO267" s="21">
        <f>SUM(ENERO:DICIEMBRE!AO267)</f>
        <v>0</v>
      </c>
      <c r="AP267" s="21">
        <f>SUM(ENERO:DICIEMBRE!AP267)</f>
        <v>0</v>
      </c>
      <c r="AQ267" s="21">
        <f>SUM(ENERO:DICIEMBRE!AQ267)</f>
        <v>0</v>
      </c>
      <c r="AR267" s="21">
        <f>SUM(ENERO:DICIEMBRE!AR267)</f>
        <v>0</v>
      </c>
      <c r="AS267" s="21">
        <f>SUM(ENERO:DICIEMBRE!AS267)</f>
        <v>0</v>
      </c>
      <c r="AT267" s="21">
        <f>SUM(ENERO:DICIEMBRE!AT267)</f>
        <v>0</v>
      </c>
      <c r="AU267" s="21">
        <f>SUM(ENERO:DICIEMBRE!AU267)</f>
        <v>0</v>
      </c>
      <c r="AV267" s="21">
        <f>SUM(ENERO:DICIEMBRE!AV267)</f>
        <v>0</v>
      </c>
      <c r="AW267" s="21">
        <f>SUM(ENERO:DICIEMBRE!AW267)</f>
        <v>0</v>
      </c>
      <c r="AX267" s="21">
        <f>SUM(ENERO:DICIEMBRE!AX267)</f>
        <v>0</v>
      </c>
      <c r="AY267" t="str">
        <f t="shared" si="248"/>
        <v/>
      </c>
      <c r="CW267" s="25" t="str">
        <f t="shared" si="249"/>
        <v/>
      </c>
      <c r="CX267" s="25" t="str">
        <f t="shared" si="250"/>
        <v/>
      </c>
      <c r="CY267" s="25" t="str">
        <f t="shared" si="251"/>
        <v/>
      </c>
      <c r="CZ267" s="25" t="str">
        <f t="shared" si="252"/>
        <v/>
      </c>
      <c r="DA267" s="25" t="str">
        <f t="shared" si="246"/>
        <v/>
      </c>
      <c r="DB267" s="25" t="str">
        <f t="shared" si="247"/>
        <v/>
      </c>
      <c r="DC267"/>
      <c r="DD267"/>
      <c r="DE267"/>
      <c r="DG267" s="26">
        <f t="shared" si="253"/>
        <v>0</v>
      </c>
      <c r="DH267" s="26">
        <f t="shared" si="254"/>
        <v>0</v>
      </c>
      <c r="DI267" s="26">
        <f t="shared" si="255"/>
        <v>0</v>
      </c>
      <c r="DJ267" s="26">
        <f t="shared" si="256"/>
        <v>0</v>
      </c>
      <c r="DK267" s="26">
        <f t="shared" si="257"/>
        <v>0</v>
      </c>
      <c r="DL267" s="26">
        <f t="shared" si="258"/>
        <v>0</v>
      </c>
      <c r="DM267"/>
    </row>
    <row r="268" spans="1:117" x14ac:dyDescent="0.25">
      <c r="A268" s="731"/>
      <c r="B268" s="831" t="s">
        <v>271</v>
      </c>
      <c r="C268" s="831"/>
      <c r="D268" s="236">
        <f t="shared" si="261"/>
        <v>0</v>
      </c>
      <c r="E268" s="428">
        <f t="shared" si="260"/>
        <v>0</v>
      </c>
      <c r="F268" s="429">
        <f t="shared" si="260"/>
        <v>0</v>
      </c>
      <c r="G268" s="21">
        <f>SUM(ENERO:DICIEMBRE!G268)</f>
        <v>0</v>
      </c>
      <c r="H268" s="21">
        <f>SUM(ENERO:DICIEMBRE!H268)</f>
        <v>0</v>
      </c>
      <c r="I268" s="21">
        <f>SUM(ENERO:DICIEMBRE!I268)</f>
        <v>0</v>
      </c>
      <c r="J268" s="21">
        <f>SUM(ENERO:DICIEMBRE!J268)</f>
        <v>0</v>
      </c>
      <c r="K268" s="21">
        <f>SUM(ENERO:DICIEMBRE!K268)</f>
        <v>0</v>
      </c>
      <c r="L268" s="21">
        <f>SUM(ENERO:DICIEMBRE!L268)</f>
        <v>0</v>
      </c>
      <c r="M268" s="21">
        <f>SUM(ENERO:DICIEMBRE!M268)</f>
        <v>0</v>
      </c>
      <c r="N268" s="21">
        <f>SUM(ENERO:DICIEMBRE!N268)</f>
        <v>0</v>
      </c>
      <c r="O268" s="21">
        <f>SUM(ENERO:DICIEMBRE!O268)</f>
        <v>0</v>
      </c>
      <c r="P268" s="21">
        <f>SUM(ENERO:DICIEMBRE!P268)</f>
        <v>0</v>
      </c>
      <c r="Q268" s="21">
        <f>SUM(ENERO:DICIEMBRE!Q268)</f>
        <v>0</v>
      </c>
      <c r="R268" s="21">
        <f>SUM(ENERO:DICIEMBRE!R268)</f>
        <v>0</v>
      </c>
      <c r="S268" s="21">
        <f>SUM(ENERO:DICIEMBRE!S268)</f>
        <v>0</v>
      </c>
      <c r="T268" s="21">
        <f>SUM(ENERO:DICIEMBRE!T268)</f>
        <v>0</v>
      </c>
      <c r="U268" s="21">
        <f>SUM(ENERO:DICIEMBRE!U268)</f>
        <v>0</v>
      </c>
      <c r="V268" s="21">
        <f>SUM(ENERO:DICIEMBRE!V268)</f>
        <v>0</v>
      </c>
      <c r="W268" s="21">
        <f>SUM(ENERO:DICIEMBRE!W268)</f>
        <v>0</v>
      </c>
      <c r="X268" s="21">
        <f>SUM(ENERO:DICIEMBRE!X268)</f>
        <v>0</v>
      </c>
      <c r="Y268" s="21">
        <f>SUM(ENERO:DICIEMBRE!Y268)</f>
        <v>0</v>
      </c>
      <c r="Z268" s="21">
        <f>SUM(ENERO:DICIEMBRE!Z268)</f>
        <v>0</v>
      </c>
      <c r="AA268" s="21">
        <f>SUM(ENERO:DICIEMBRE!AA268)</f>
        <v>0</v>
      </c>
      <c r="AB268" s="21">
        <f>SUM(ENERO:DICIEMBRE!AB268)</f>
        <v>0</v>
      </c>
      <c r="AC268" s="21">
        <f>SUM(ENERO:DICIEMBRE!AC268)</f>
        <v>0</v>
      </c>
      <c r="AD268" s="21">
        <f>SUM(ENERO:DICIEMBRE!AD268)</f>
        <v>0</v>
      </c>
      <c r="AE268" s="21">
        <f>SUM(ENERO:DICIEMBRE!AE268)</f>
        <v>0</v>
      </c>
      <c r="AF268" s="21">
        <f>SUM(ENERO:DICIEMBRE!AF268)</f>
        <v>0</v>
      </c>
      <c r="AG268" s="21">
        <f>SUM(ENERO:DICIEMBRE!AG268)</f>
        <v>0</v>
      </c>
      <c r="AH268" s="21">
        <f>SUM(ENERO:DICIEMBRE!AH268)</f>
        <v>0</v>
      </c>
      <c r="AI268" s="21">
        <f>SUM(ENERO:DICIEMBRE!AI268)</f>
        <v>0</v>
      </c>
      <c r="AJ268" s="21">
        <f>SUM(ENERO:DICIEMBRE!AJ268)</f>
        <v>0</v>
      </c>
      <c r="AK268" s="21">
        <f>SUM(ENERO:DICIEMBRE!AK268)</f>
        <v>0</v>
      </c>
      <c r="AL268" s="21">
        <f>SUM(ENERO:DICIEMBRE!AL268)</f>
        <v>0</v>
      </c>
      <c r="AM268" s="21">
        <f>SUM(ENERO:DICIEMBRE!AM268)</f>
        <v>0</v>
      </c>
      <c r="AN268" s="21">
        <f>SUM(ENERO:DICIEMBRE!AN268)</f>
        <v>0</v>
      </c>
      <c r="AO268" s="21">
        <f>SUM(ENERO:DICIEMBRE!AO268)</f>
        <v>0</v>
      </c>
      <c r="AP268" s="21">
        <f>SUM(ENERO:DICIEMBRE!AP268)</f>
        <v>0</v>
      </c>
      <c r="AQ268" s="21">
        <f>SUM(ENERO:DICIEMBRE!AQ268)</f>
        <v>0</v>
      </c>
      <c r="AR268" s="21">
        <f>SUM(ENERO:DICIEMBRE!AR268)</f>
        <v>0</v>
      </c>
      <c r="AS268" s="21">
        <f>SUM(ENERO:DICIEMBRE!AS268)</f>
        <v>0</v>
      </c>
      <c r="AT268" s="21">
        <f>SUM(ENERO:DICIEMBRE!AT268)</f>
        <v>0</v>
      </c>
      <c r="AU268" s="21">
        <f>SUM(ENERO:DICIEMBRE!AU268)</f>
        <v>0</v>
      </c>
      <c r="AV268" s="21">
        <f>SUM(ENERO:DICIEMBRE!AV268)</f>
        <v>0</v>
      </c>
      <c r="AW268" s="21">
        <f>SUM(ENERO:DICIEMBRE!AW268)</f>
        <v>0</v>
      </c>
      <c r="AX268" s="21">
        <f>SUM(ENERO:DICIEMBRE!AX268)</f>
        <v>0</v>
      </c>
      <c r="AY268" t="str">
        <f t="shared" si="248"/>
        <v/>
      </c>
      <c r="CW268" s="25" t="str">
        <f t="shared" si="249"/>
        <v/>
      </c>
      <c r="CX268" s="25" t="str">
        <f t="shared" si="250"/>
        <v/>
      </c>
      <c r="CY268" s="25" t="str">
        <f t="shared" si="251"/>
        <v/>
      </c>
      <c r="CZ268" s="25" t="str">
        <f t="shared" si="252"/>
        <v/>
      </c>
      <c r="DA268" s="25" t="str">
        <f t="shared" si="246"/>
        <v/>
      </c>
      <c r="DB268" s="25" t="str">
        <f t="shared" si="247"/>
        <v/>
      </c>
      <c r="DC268"/>
      <c r="DD268"/>
      <c r="DE268"/>
      <c r="DG268" s="26">
        <f t="shared" si="253"/>
        <v>0</v>
      </c>
      <c r="DH268" s="26">
        <f t="shared" si="254"/>
        <v>0</v>
      </c>
      <c r="DI268" s="26">
        <f t="shared" si="255"/>
        <v>0</v>
      </c>
      <c r="DJ268" s="26">
        <f t="shared" si="256"/>
        <v>0</v>
      </c>
      <c r="DK268" s="26">
        <f t="shared" si="257"/>
        <v>0</v>
      </c>
      <c r="DL268" s="26">
        <f t="shared" si="258"/>
        <v>0</v>
      </c>
      <c r="DM268"/>
    </row>
    <row r="269" spans="1:117" x14ac:dyDescent="0.25">
      <c r="A269" s="839" t="s">
        <v>276</v>
      </c>
      <c r="B269" s="830" t="s">
        <v>266</v>
      </c>
      <c r="C269" s="830"/>
      <c r="D269" s="245">
        <f t="shared" si="261"/>
        <v>199</v>
      </c>
      <c r="E269" s="430">
        <f t="shared" si="260"/>
        <v>67</v>
      </c>
      <c r="F269" s="431">
        <f t="shared" si="260"/>
        <v>132</v>
      </c>
      <c r="G269" s="21">
        <f>SUM(ENERO:DICIEMBRE!G269)</f>
        <v>0</v>
      </c>
      <c r="H269" s="21">
        <f>SUM(ENERO:DICIEMBRE!H269)</f>
        <v>0</v>
      </c>
      <c r="I269" s="21">
        <f>SUM(ENERO:DICIEMBRE!I269)</f>
        <v>0</v>
      </c>
      <c r="J269" s="21">
        <f>SUM(ENERO:DICIEMBRE!J269)</f>
        <v>0</v>
      </c>
      <c r="K269" s="21">
        <f>SUM(ENERO:DICIEMBRE!K269)</f>
        <v>0</v>
      </c>
      <c r="L269" s="21">
        <f>SUM(ENERO:DICIEMBRE!L269)</f>
        <v>0</v>
      </c>
      <c r="M269" s="21">
        <f>SUM(ENERO:DICIEMBRE!M269)</f>
        <v>0</v>
      </c>
      <c r="N269" s="21">
        <f>SUM(ENERO:DICIEMBRE!N269)</f>
        <v>0</v>
      </c>
      <c r="O269" s="21">
        <f>SUM(ENERO:DICIEMBRE!O269)</f>
        <v>0</v>
      </c>
      <c r="P269" s="21">
        <f>SUM(ENERO:DICIEMBRE!P269)</f>
        <v>0</v>
      </c>
      <c r="Q269" s="21">
        <f>SUM(ENERO:DICIEMBRE!Q269)</f>
        <v>0</v>
      </c>
      <c r="R269" s="21">
        <f>SUM(ENERO:DICIEMBRE!R269)</f>
        <v>0</v>
      </c>
      <c r="S269" s="21">
        <f>SUM(ENERO:DICIEMBRE!S269)</f>
        <v>0</v>
      </c>
      <c r="T269" s="21">
        <f>SUM(ENERO:DICIEMBRE!T269)</f>
        <v>0</v>
      </c>
      <c r="U269" s="21">
        <f>SUM(ENERO:DICIEMBRE!U269)</f>
        <v>0</v>
      </c>
      <c r="V269" s="21">
        <f>SUM(ENERO:DICIEMBRE!V269)</f>
        <v>0</v>
      </c>
      <c r="W269" s="21">
        <f>SUM(ENERO:DICIEMBRE!W269)</f>
        <v>0</v>
      </c>
      <c r="X269" s="21">
        <f>SUM(ENERO:DICIEMBRE!X269)</f>
        <v>0</v>
      </c>
      <c r="Y269" s="21">
        <f>SUM(ENERO:DICIEMBRE!Y269)</f>
        <v>1</v>
      </c>
      <c r="Z269" s="21">
        <f>SUM(ENERO:DICIEMBRE!Z269)</f>
        <v>0</v>
      </c>
      <c r="AA269" s="21">
        <f>SUM(ENERO:DICIEMBRE!AA269)</f>
        <v>0</v>
      </c>
      <c r="AB269" s="21">
        <f>SUM(ENERO:DICIEMBRE!AB269)</f>
        <v>0</v>
      </c>
      <c r="AC269" s="21">
        <f>SUM(ENERO:DICIEMBRE!AC269)</f>
        <v>0</v>
      </c>
      <c r="AD269" s="21">
        <f>SUM(ENERO:DICIEMBRE!AD269)</f>
        <v>3</v>
      </c>
      <c r="AE269" s="21">
        <f>SUM(ENERO:DICIEMBRE!AE269)</f>
        <v>2</v>
      </c>
      <c r="AF269" s="21">
        <f>SUM(ENERO:DICIEMBRE!AF269)</f>
        <v>12</v>
      </c>
      <c r="AG269" s="21">
        <f>SUM(ENERO:DICIEMBRE!AG269)</f>
        <v>12</v>
      </c>
      <c r="AH269" s="21">
        <f>SUM(ENERO:DICIEMBRE!AH269)</f>
        <v>39</v>
      </c>
      <c r="AI269" s="21">
        <f>SUM(ENERO:DICIEMBRE!AI269)</f>
        <v>8</v>
      </c>
      <c r="AJ269" s="21">
        <f>SUM(ENERO:DICIEMBRE!AJ269)</f>
        <v>14</v>
      </c>
      <c r="AK269" s="21">
        <f>SUM(ENERO:DICIEMBRE!AK269)</f>
        <v>22</v>
      </c>
      <c r="AL269" s="21">
        <f>SUM(ENERO:DICIEMBRE!AL269)</f>
        <v>39</v>
      </c>
      <c r="AM269" s="21">
        <f>SUM(ENERO:DICIEMBRE!AM269)</f>
        <v>22</v>
      </c>
      <c r="AN269" s="21">
        <f>SUM(ENERO:DICIEMBRE!AN269)</f>
        <v>25</v>
      </c>
      <c r="AO269" s="21">
        <f>SUM(ENERO:DICIEMBRE!AO269)</f>
        <v>3</v>
      </c>
      <c r="AP269" s="21">
        <f>SUM(ENERO:DICIEMBRE!AP269)</f>
        <v>0</v>
      </c>
      <c r="AQ269" s="21">
        <f>SUM(ENERO:DICIEMBRE!AQ269)</f>
        <v>51</v>
      </c>
      <c r="AR269" s="21">
        <f>SUM(ENERO:DICIEMBRE!AR269)</f>
        <v>35</v>
      </c>
      <c r="AS269" s="21">
        <f>SUM(ENERO:DICIEMBRE!AS269)</f>
        <v>78</v>
      </c>
      <c r="AT269" s="21">
        <f>SUM(ENERO:DICIEMBRE!AT269)</f>
        <v>0</v>
      </c>
      <c r="AU269" s="21">
        <f>SUM(ENERO:DICIEMBRE!AU269)</f>
        <v>0</v>
      </c>
      <c r="AV269" s="21">
        <f>SUM(ENERO:DICIEMBRE!AV269)</f>
        <v>0</v>
      </c>
      <c r="AW269" s="21">
        <f>SUM(ENERO:DICIEMBRE!AW269)</f>
        <v>0</v>
      </c>
      <c r="AX269" s="21">
        <f>SUM(ENERO:DICIEMBRE!AX269)</f>
        <v>0</v>
      </c>
      <c r="AY269" t="str">
        <f t="shared" si="248"/>
        <v/>
      </c>
      <c r="CW269" s="25" t="str">
        <f t="shared" si="249"/>
        <v/>
      </c>
      <c r="CX269" s="25" t="str">
        <f t="shared" si="250"/>
        <v/>
      </c>
      <c r="CY269" s="25" t="str">
        <f t="shared" si="251"/>
        <v/>
      </c>
      <c r="CZ269" s="25" t="str">
        <f t="shared" si="252"/>
        <v/>
      </c>
      <c r="DA269" s="25" t="str">
        <f t="shared" si="246"/>
        <v/>
      </c>
      <c r="DB269" s="25" t="str">
        <f t="shared" si="247"/>
        <v/>
      </c>
      <c r="DC269"/>
      <c r="DD269"/>
      <c r="DE269"/>
      <c r="DG269" s="26">
        <f t="shared" si="253"/>
        <v>0</v>
      </c>
      <c r="DH269" s="26">
        <f t="shared" si="254"/>
        <v>0</v>
      </c>
      <c r="DI269" s="26">
        <f t="shared" si="255"/>
        <v>0</v>
      </c>
      <c r="DJ269" s="26">
        <f t="shared" si="256"/>
        <v>0</v>
      </c>
      <c r="DK269" s="26">
        <f t="shared" si="257"/>
        <v>0</v>
      </c>
      <c r="DL269" s="26">
        <f t="shared" si="258"/>
        <v>0</v>
      </c>
      <c r="DM269"/>
    </row>
    <row r="270" spans="1:117" x14ac:dyDescent="0.25">
      <c r="A270" s="713"/>
      <c r="B270" s="755" t="s">
        <v>267</v>
      </c>
      <c r="C270" s="755"/>
      <c r="D270" s="225">
        <f t="shared" si="261"/>
        <v>681</v>
      </c>
      <c r="E270" s="423">
        <f t="shared" si="260"/>
        <v>235</v>
      </c>
      <c r="F270" s="424">
        <f t="shared" si="260"/>
        <v>446</v>
      </c>
      <c r="G270" s="21">
        <f>SUM(ENERO:DICIEMBRE!G270)</f>
        <v>0</v>
      </c>
      <c r="H270" s="21">
        <f>SUM(ENERO:DICIEMBRE!H270)</f>
        <v>0</v>
      </c>
      <c r="I270" s="21">
        <f>SUM(ENERO:DICIEMBRE!I270)</f>
        <v>0</v>
      </c>
      <c r="J270" s="21">
        <f>SUM(ENERO:DICIEMBRE!J270)</f>
        <v>0</v>
      </c>
      <c r="K270" s="21">
        <f>SUM(ENERO:DICIEMBRE!K270)</f>
        <v>0</v>
      </c>
      <c r="L270" s="21">
        <f>SUM(ENERO:DICIEMBRE!L270)</f>
        <v>0</v>
      </c>
      <c r="M270" s="21">
        <f>SUM(ENERO:DICIEMBRE!M270)</f>
        <v>0</v>
      </c>
      <c r="N270" s="21">
        <f>SUM(ENERO:DICIEMBRE!N270)</f>
        <v>0</v>
      </c>
      <c r="O270" s="21">
        <f>SUM(ENERO:DICIEMBRE!O270)</f>
        <v>0</v>
      </c>
      <c r="P270" s="21">
        <f>SUM(ENERO:DICIEMBRE!P270)</f>
        <v>0</v>
      </c>
      <c r="Q270" s="21">
        <f>SUM(ENERO:DICIEMBRE!Q270)</f>
        <v>0</v>
      </c>
      <c r="R270" s="21">
        <f>SUM(ENERO:DICIEMBRE!R270)</f>
        <v>0</v>
      </c>
      <c r="S270" s="21">
        <f>SUM(ENERO:DICIEMBRE!S270)</f>
        <v>0</v>
      </c>
      <c r="T270" s="21">
        <f>SUM(ENERO:DICIEMBRE!T270)</f>
        <v>0</v>
      </c>
      <c r="U270" s="21">
        <f>SUM(ENERO:DICIEMBRE!U270)</f>
        <v>0</v>
      </c>
      <c r="V270" s="21">
        <f>SUM(ENERO:DICIEMBRE!V270)</f>
        <v>0</v>
      </c>
      <c r="W270" s="21">
        <f>SUM(ENERO:DICIEMBRE!W270)</f>
        <v>0</v>
      </c>
      <c r="X270" s="21">
        <f>SUM(ENERO:DICIEMBRE!X270)</f>
        <v>0</v>
      </c>
      <c r="Y270" s="21">
        <f>SUM(ENERO:DICIEMBRE!Y270)</f>
        <v>0</v>
      </c>
      <c r="Z270" s="21">
        <f>SUM(ENERO:DICIEMBRE!Z270)</f>
        <v>1</v>
      </c>
      <c r="AA270" s="21">
        <f>SUM(ENERO:DICIEMBRE!AA270)</f>
        <v>0</v>
      </c>
      <c r="AB270" s="21">
        <f>SUM(ENERO:DICIEMBRE!AB270)</f>
        <v>0</v>
      </c>
      <c r="AC270" s="21">
        <f>SUM(ENERO:DICIEMBRE!AC270)</f>
        <v>0</v>
      </c>
      <c r="AD270" s="21">
        <f>SUM(ENERO:DICIEMBRE!AD270)</f>
        <v>7</v>
      </c>
      <c r="AE270" s="21">
        <f>SUM(ENERO:DICIEMBRE!AE270)</f>
        <v>5</v>
      </c>
      <c r="AF270" s="21">
        <f>SUM(ENERO:DICIEMBRE!AF270)</f>
        <v>29</v>
      </c>
      <c r="AG270" s="21">
        <f>SUM(ENERO:DICIEMBRE!AG270)</f>
        <v>28</v>
      </c>
      <c r="AH270" s="21">
        <f>SUM(ENERO:DICIEMBRE!AH270)</f>
        <v>119</v>
      </c>
      <c r="AI270" s="21">
        <f>SUM(ENERO:DICIEMBRE!AI270)</f>
        <v>25</v>
      </c>
      <c r="AJ270" s="21">
        <f>SUM(ENERO:DICIEMBRE!AJ270)</f>
        <v>47</v>
      </c>
      <c r="AK270" s="21">
        <f>SUM(ENERO:DICIEMBRE!AK270)</f>
        <v>85</v>
      </c>
      <c r="AL270" s="21">
        <f>SUM(ENERO:DICIEMBRE!AL270)</f>
        <v>134</v>
      </c>
      <c r="AM270" s="21">
        <f>SUM(ENERO:DICIEMBRE!AM270)</f>
        <v>92</v>
      </c>
      <c r="AN270" s="21">
        <f>SUM(ENERO:DICIEMBRE!AN270)</f>
        <v>109</v>
      </c>
      <c r="AO270" s="21">
        <f>SUM(ENERO:DICIEMBRE!AO270)</f>
        <v>10</v>
      </c>
      <c r="AP270" s="21">
        <f>SUM(ENERO:DICIEMBRE!AP270)</f>
        <v>0</v>
      </c>
      <c r="AQ270" s="21">
        <f>SUM(ENERO:DICIEMBRE!AQ270)</f>
        <v>0</v>
      </c>
      <c r="AR270" s="21">
        <f>SUM(ENERO:DICIEMBRE!AR270)</f>
        <v>0</v>
      </c>
      <c r="AS270" s="21">
        <f>SUM(ENERO:DICIEMBRE!AS270)</f>
        <v>162</v>
      </c>
      <c r="AT270" s="21">
        <f>SUM(ENERO:DICIEMBRE!AT270)</f>
        <v>54</v>
      </c>
      <c r="AU270" s="21">
        <f>SUM(ENERO:DICIEMBRE!AU270)</f>
        <v>0</v>
      </c>
      <c r="AV270" s="21">
        <f>SUM(ENERO:DICIEMBRE!AV270)</f>
        <v>0</v>
      </c>
      <c r="AW270" s="21">
        <f>SUM(ENERO:DICIEMBRE!AW270)</f>
        <v>0</v>
      </c>
      <c r="AX270" s="21">
        <f>SUM(ENERO:DICIEMBRE!AX270)</f>
        <v>0</v>
      </c>
      <c r="AY270" t="str">
        <f t="shared" si="248"/>
        <v/>
      </c>
      <c r="CW270" s="25" t="str">
        <f t="shared" si="249"/>
        <v/>
      </c>
      <c r="CX270" s="25" t="str">
        <f t="shared" si="250"/>
        <v/>
      </c>
      <c r="CY270" s="25" t="str">
        <f t="shared" si="251"/>
        <v/>
      </c>
      <c r="CZ270" s="25" t="str">
        <f t="shared" si="252"/>
        <v/>
      </c>
      <c r="DA270" s="25" t="str">
        <f t="shared" si="246"/>
        <v/>
      </c>
      <c r="DB270" s="25" t="str">
        <f t="shared" si="247"/>
        <v/>
      </c>
      <c r="DC270"/>
      <c r="DD270"/>
      <c r="DE270"/>
      <c r="DG270" s="26">
        <f t="shared" si="253"/>
        <v>0</v>
      </c>
      <c r="DH270" s="26">
        <f t="shared" si="254"/>
        <v>0</v>
      </c>
      <c r="DI270" s="26">
        <f t="shared" si="255"/>
        <v>0</v>
      </c>
      <c r="DJ270" s="26">
        <f t="shared" si="256"/>
        <v>0</v>
      </c>
      <c r="DK270" s="26">
        <f t="shared" si="257"/>
        <v>0</v>
      </c>
      <c r="DL270" s="26">
        <f t="shared" si="258"/>
        <v>0</v>
      </c>
      <c r="DM270"/>
    </row>
    <row r="271" spans="1:117" x14ac:dyDescent="0.25">
      <c r="A271" s="713"/>
      <c r="B271" s="755" t="s">
        <v>268</v>
      </c>
      <c r="C271" s="755"/>
      <c r="D271" s="225">
        <f t="shared" si="261"/>
        <v>254</v>
      </c>
      <c r="E271" s="423">
        <f t="shared" si="260"/>
        <v>84</v>
      </c>
      <c r="F271" s="424">
        <f t="shared" si="260"/>
        <v>170</v>
      </c>
      <c r="G271" s="21">
        <f>SUM(ENERO:DICIEMBRE!G271)</f>
        <v>0</v>
      </c>
      <c r="H271" s="21">
        <f>SUM(ENERO:DICIEMBRE!H271)</f>
        <v>0</v>
      </c>
      <c r="I271" s="21">
        <f>SUM(ENERO:DICIEMBRE!I271)</f>
        <v>0</v>
      </c>
      <c r="J271" s="21">
        <f>SUM(ENERO:DICIEMBRE!J271)</f>
        <v>0</v>
      </c>
      <c r="K271" s="21">
        <f>SUM(ENERO:DICIEMBRE!K271)</f>
        <v>0</v>
      </c>
      <c r="L271" s="21">
        <f>SUM(ENERO:DICIEMBRE!L271)</f>
        <v>0</v>
      </c>
      <c r="M271" s="21">
        <f>SUM(ENERO:DICIEMBRE!M271)</f>
        <v>0</v>
      </c>
      <c r="N271" s="21">
        <f>SUM(ENERO:DICIEMBRE!N271)</f>
        <v>0</v>
      </c>
      <c r="O271" s="21">
        <f>SUM(ENERO:DICIEMBRE!O271)</f>
        <v>0</v>
      </c>
      <c r="P271" s="21">
        <f>SUM(ENERO:DICIEMBRE!P271)</f>
        <v>0</v>
      </c>
      <c r="Q271" s="21">
        <f>SUM(ENERO:DICIEMBRE!Q271)</f>
        <v>0</v>
      </c>
      <c r="R271" s="21">
        <f>SUM(ENERO:DICIEMBRE!R271)</f>
        <v>0</v>
      </c>
      <c r="S271" s="21">
        <f>SUM(ENERO:DICIEMBRE!S271)</f>
        <v>0</v>
      </c>
      <c r="T271" s="21">
        <f>SUM(ENERO:DICIEMBRE!T271)</f>
        <v>0</v>
      </c>
      <c r="U271" s="21">
        <f>SUM(ENERO:DICIEMBRE!U271)</f>
        <v>0</v>
      </c>
      <c r="V271" s="21">
        <f>SUM(ENERO:DICIEMBRE!V271)</f>
        <v>0</v>
      </c>
      <c r="W271" s="21">
        <f>SUM(ENERO:DICIEMBRE!W271)</f>
        <v>0</v>
      </c>
      <c r="X271" s="21">
        <f>SUM(ENERO:DICIEMBRE!X271)</f>
        <v>0</v>
      </c>
      <c r="Y271" s="21">
        <f>SUM(ENERO:DICIEMBRE!Y271)</f>
        <v>1</v>
      </c>
      <c r="Z271" s="21">
        <f>SUM(ENERO:DICIEMBRE!Z271)</f>
        <v>0</v>
      </c>
      <c r="AA271" s="21">
        <f>SUM(ENERO:DICIEMBRE!AA271)</f>
        <v>0</v>
      </c>
      <c r="AB271" s="21">
        <f>SUM(ENERO:DICIEMBRE!AB271)</f>
        <v>0</v>
      </c>
      <c r="AC271" s="21">
        <f>SUM(ENERO:DICIEMBRE!AC271)</f>
        <v>0</v>
      </c>
      <c r="AD271" s="21">
        <f>SUM(ENERO:DICIEMBRE!AD271)</f>
        <v>3</v>
      </c>
      <c r="AE271" s="21">
        <f>SUM(ENERO:DICIEMBRE!AE271)</f>
        <v>2</v>
      </c>
      <c r="AF271" s="21">
        <f>SUM(ENERO:DICIEMBRE!AF271)</f>
        <v>13</v>
      </c>
      <c r="AG271" s="21">
        <f>SUM(ENERO:DICIEMBRE!AG271)</f>
        <v>14</v>
      </c>
      <c r="AH271" s="21">
        <f>SUM(ENERO:DICIEMBRE!AH271)</f>
        <v>45</v>
      </c>
      <c r="AI271" s="21">
        <f>SUM(ENERO:DICIEMBRE!AI271)</f>
        <v>11</v>
      </c>
      <c r="AJ271" s="21">
        <f>SUM(ENERO:DICIEMBRE!AJ271)</f>
        <v>22</v>
      </c>
      <c r="AK271" s="21">
        <f>SUM(ENERO:DICIEMBRE!AK271)</f>
        <v>29</v>
      </c>
      <c r="AL271" s="21">
        <f>SUM(ENERO:DICIEMBRE!AL271)</f>
        <v>50</v>
      </c>
      <c r="AM271" s="21">
        <f>SUM(ENERO:DICIEMBRE!AM271)</f>
        <v>27</v>
      </c>
      <c r="AN271" s="21">
        <f>SUM(ENERO:DICIEMBRE!AN271)</f>
        <v>37</v>
      </c>
      <c r="AO271" s="21">
        <f>SUM(ENERO:DICIEMBRE!AO271)</f>
        <v>3</v>
      </c>
      <c r="AP271" s="21">
        <f>SUM(ENERO:DICIEMBRE!AP271)</f>
        <v>0</v>
      </c>
      <c r="AQ271" s="21">
        <f>SUM(ENERO:DICIEMBRE!AQ271)</f>
        <v>0</v>
      </c>
      <c r="AR271" s="21">
        <f>SUM(ENERO:DICIEMBRE!AR271)</f>
        <v>0</v>
      </c>
      <c r="AS271" s="21">
        <f>SUM(ENERO:DICIEMBRE!AS271)</f>
        <v>0</v>
      </c>
      <c r="AT271" s="21">
        <f>SUM(ENERO:DICIEMBRE!AT271)</f>
        <v>0</v>
      </c>
      <c r="AU271" s="21">
        <f>SUM(ENERO:DICIEMBRE!AU271)</f>
        <v>0</v>
      </c>
      <c r="AV271" s="21">
        <f>SUM(ENERO:DICIEMBRE!AV271)</f>
        <v>0</v>
      </c>
      <c r="AW271" s="21">
        <f>SUM(ENERO:DICIEMBRE!AW271)</f>
        <v>0</v>
      </c>
      <c r="AX271" s="21">
        <f>SUM(ENERO:DICIEMBRE!AX271)</f>
        <v>0</v>
      </c>
      <c r="AY271" t="str">
        <f t="shared" si="248"/>
        <v/>
      </c>
      <c r="CW271" s="25" t="str">
        <f t="shared" si="249"/>
        <v/>
      </c>
      <c r="CX271" s="25" t="str">
        <f t="shared" si="250"/>
        <v/>
      </c>
      <c r="CY271" s="25" t="str">
        <f t="shared" si="251"/>
        <v/>
      </c>
      <c r="CZ271" s="25" t="str">
        <f t="shared" si="252"/>
        <v/>
      </c>
      <c r="DA271" s="25" t="str">
        <f t="shared" si="246"/>
        <v/>
      </c>
      <c r="DB271" s="25" t="str">
        <f t="shared" si="247"/>
        <v/>
      </c>
      <c r="DC271"/>
      <c r="DD271"/>
      <c r="DE271"/>
      <c r="DG271" s="26">
        <f t="shared" si="253"/>
        <v>0</v>
      </c>
      <c r="DH271" s="26">
        <f t="shared" si="254"/>
        <v>0</v>
      </c>
      <c r="DI271" s="26">
        <f t="shared" si="255"/>
        <v>0</v>
      </c>
      <c r="DJ271" s="26">
        <f t="shared" si="256"/>
        <v>0</v>
      </c>
      <c r="DK271" s="26">
        <f t="shared" si="257"/>
        <v>0</v>
      </c>
      <c r="DL271" s="26">
        <f t="shared" si="258"/>
        <v>0</v>
      </c>
      <c r="DM271"/>
    </row>
    <row r="272" spans="1:117" x14ac:dyDescent="0.25">
      <c r="A272" s="713"/>
      <c r="B272" s="768" t="s">
        <v>269</v>
      </c>
      <c r="C272" s="770"/>
      <c r="D272" s="225">
        <f t="shared" si="261"/>
        <v>229</v>
      </c>
      <c r="E272" s="423">
        <f t="shared" si="260"/>
        <v>80</v>
      </c>
      <c r="F272" s="424">
        <f t="shared" si="260"/>
        <v>149</v>
      </c>
      <c r="G272" s="21">
        <f>SUM(ENERO:DICIEMBRE!G272)</f>
        <v>0</v>
      </c>
      <c r="H272" s="21">
        <f>SUM(ENERO:DICIEMBRE!H272)</f>
        <v>0</v>
      </c>
      <c r="I272" s="21">
        <f>SUM(ENERO:DICIEMBRE!I272)</f>
        <v>0</v>
      </c>
      <c r="J272" s="21">
        <f>SUM(ENERO:DICIEMBRE!J272)</f>
        <v>0</v>
      </c>
      <c r="K272" s="21">
        <f>SUM(ENERO:DICIEMBRE!K272)</f>
        <v>0</v>
      </c>
      <c r="L272" s="21">
        <f>SUM(ENERO:DICIEMBRE!L272)</f>
        <v>0</v>
      </c>
      <c r="M272" s="21">
        <f>SUM(ENERO:DICIEMBRE!M272)</f>
        <v>0</v>
      </c>
      <c r="N272" s="21">
        <f>SUM(ENERO:DICIEMBRE!N272)</f>
        <v>0</v>
      </c>
      <c r="O272" s="21">
        <f>SUM(ENERO:DICIEMBRE!O272)</f>
        <v>0</v>
      </c>
      <c r="P272" s="21">
        <f>SUM(ENERO:DICIEMBRE!P272)</f>
        <v>0</v>
      </c>
      <c r="Q272" s="21">
        <f>SUM(ENERO:DICIEMBRE!Q272)</f>
        <v>0</v>
      </c>
      <c r="R272" s="21">
        <f>SUM(ENERO:DICIEMBRE!R272)</f>
        <v>0</v>
      </c>
      <c r="S272" s="21">
        <f>SUM(ENERO:DICIEMBRE!S272)</f>
        <v>0</v>
      </c>
      <c r="T272" s="21">
        <f>SUM(ENERO:DICIEMBRE!T272)</f>
        <v>0</v>
      </c>
      <c r="U272" s="21">
        <f>SUM(ENERO:DICIEMBRE!U272)</f>
        <v>0</v>
      </c>
      <c r="V272" s="21">
        <f>SUM(ENERO:DICIEMBRE!V272)</f>
        <v>0</v>
      </c>
      <c r="W272" s="21">
        <f>SUM(ENERO:DICIEMBRE!W272)</f>
        <v>0</v>
      </c>
      <c r="X272" s="21">
        <f>SUM(ENERO:DICIEMBRE!X272)</f>
        <v>0</v>
      </c>
      <c r="Y272" s="21">
        <f>SUM(ENERO:DICIEMBRE!Y272)</f>
        <v>0</v>
      </c>
      <c r="Z272" s="21">
        <f>SUM(ENERO:DICIEMBRE!Z272)</f>
        <v>0</v>
      </c>
      <c r="AA272" s="21">
        <f>SUM(ENERO:DICIEMBRE!AA272)</f>
        <v>0</v>
      </c>
      <c r="AB272" s="21">
        <f>SUM(ENERO:DICIEMBRE!AB272)</f>
        <v>0</v>
      </c>
      <c r="AC272" s="21">
        <f>SUM(ENERO:DICIEMBRE!AC272)</f>
        <v>0</v>
      </c>
      <c r="AD272" s="21">
        <f>SUM(ENERO:DICIEMBRE!AD272)</f>
        <v>3</v>
      </c>
      <c r="AE272" s="21">
        <f>SUM(ENERO:DICIEMBRE!AE272)</f>
        <v>2</v>
      </c>
      <c r="AF272" s="21">
        <f>SUM(ENERO:DICIEMBRE!AF272)</f>
        <v>13</v>
      </c>
      <c r="AG272" s="21">
        <f>SUM(ENERO:DICIEMBRE!AG272)</f>
        <v>9</v>
      </c>
      <c r="AH272" s="21">
        <f>SUM(ENERO:DICIEMBRE!AH272)</f>
        <v>40</v>
      </c>
      <c r="AI272" s="21">
        <f>SUM(ENERO:DICIEMBRE!AI272)</f>
        <v>14</v>
      </c>
      <c r="AJ272" s="21">
        <f>SUM(ENERO:DICIEMBRE!AJ272)</f>
        <v>21</v>
      </c>
      <c r="AK272" s="21">
        <f>SUM(ENERO:DICIEMBRE!AK272)</f>
        <v>25</v>
      </c>
      <c r="AL272" s="21">
        <f>SUM(ENERO:DICIEMBRE!AL272)</f>
        <v>37</v>
      </c>
      <c r="AM272" s="21">
        <f>SUM(ENERO:DICIEMBRE!AM272)</f>
        <v>30</v>
      </c>
      <c r="AN272" s="21">
        <f>SUM(ENERO:DICIEMBRE!AN272)</f>
        <v>35</v>
      </c>
      <c r="AO272" s="21">
        <f>SUM(ENERO:DICIEMBRE!AO272)</f>
        <v>4</v>
      </c>
      <c r="AP272" s="21">
        <f>SUM(ENERO:DICIEMBRE!AP272)</f>
        <v>0</v>
      </c>
      <c r="AQ272" s="21">
        <f>SUM(ENERO:DICIEMBRE!AQ272)</f>
        <v>0</v>
      </c>
      <c r="AR272" s="21">
        <f>SUM(ENERO:DICIEMBRE!AR272)</f>
        <v>0</v>
      </c>
      <c r="AS272" s="21">
        <f>SUM(ENERO:DICIEMBRE!AS272)</f>
        <v>0</v>
      </c>
      <c r="AT272" s="21">
        <f>SUM(ENERO:DICIEMBRE!AT272)</f>
        <v>0</v>
      </c>
      <c r="AU272" s="21">
        <f>SUM(ENERO:DICIEMBRE!AU272)</f>
        <v>0</v>
      </c>
      <c r="AV272" s="21">
        <f>SUM(ENERO:DICIEMBRE!AV272)</f>
        <v>0</v>
      </c>
      <c r="AW272" s="21">
        <f>SUM(ENERO:DICIEMBRE!AW272)</f>
        <v>0</v>
      </c>
      <c r="AX272" s="21">
        <f>SUM(ENERO:DICIEMBRE!AX272)</f>
        <v>0</v>
      </c>
      <c r="AY272" t="str">
        <f t="shared" si="248"/>
        <v/>
      </c>
      <c r="CW272" s="25" t="str">
        <f t="shared" si="249"/>
        <v/>
      </c>
      <c r="CX272" s="25" t="str">
        <f t="shared" si="250"/>
        <v/>
      </c>
      <c r="CY272" s="25" t="str">
        <f t="shared" si="251"/>
        <v/>
      </c>
      <c r="CZ272" s="25" t="str">
        <f t="shared" si="252"/>
        <v/>
      </c>
      <c r="DA272" s="25" t="str">
        <f t="shared" si="246"/>
        <v/>
      </c>
      <c r="DB272" s="25" t="str">
        <f t="shared" si="247"/>
        <v/>
      </c>
      <c r="DC272"/>
      <c r="DD272"/>
      <c r="DE272"/>
      <c r="DG272" s="26">
        <f t="shared" si="253"/>
        <v>0</v>
      </c>
      <c r="DH272" s="26">
        <f t="shared" si="254"/>
        <v>0</v>
      </c>
      <c r="DI272" s="26">
        <f t="shared" si="255"/>
        <v>0</v>
      </c>
      <c r="DJ272" s="26">
        <f t="shared" si="256"/>
        <v>0</v>
      </c>
      <c r="DK272" s="26">
        <f t="shared" si="257"/>
        <v>0</v>
      </c>
      <c r="DL272" s="26">
        <f t="shared" si="258"/>
        <v>0</v>
      </c>
      <c r="DM272"/>
    </row>
    <row r="273" spans="1:117" x14ac:dyDescent="0.25">
      <c r="A273" s="713"/>
      <c r="B273" s="768" t="s">
        <v>270</v>
      </c>
      <c r="C273" s="770"/>
      <c r="D273" s="225">
        <f t="shared" si="261"/>
        <v>39</v>
      </c>
      <c r="E273" s="423">
        <f t="shared" si="260"/>
        <v>16</v>
      </c>
      <c r="F273" s="424">
        <f t="shared" si="260"/>
        <v>23</v>
      </c>
      <c r="G273" s="21">
        <f>SUM(ENERO:DICIEMBRE!G273)</f>
        <v>0</v>
      </c>
      <c r="H273" s="21">
        <f>SUM(ENERO:DICIEMBRE!H273)</f>
        <v>0</v>
      </c>
      <c r="I273" s="21">
        <f>SUM(ENERO:DICIEMBRE!I273)</f>
        <v>0</v>
      </c>
      <c r="J273" s="21">
        <f>SUM(ENERO:DICIEMBRE!J273)</f>
        <v>0</v>
      </c>
      <c r="K273" s="21">
        <f>SUM(ENERO:DICIEMBRE!K273)</f>
        <v>0</v>
      </c>
      <c r="L273" s="21">
        <f>SUM(ENERO:DICIEMBRE!L273)</f>
        <v>0</v>
      </c>
      <c r="M273" s="21">
        <f>SUM(ENERO:DICIEMBRE!M273)</f>
        <v>0</v>
      </c>
      <c r="N273" s="21">
        <f>SUM(ENERO:DICIEMBRE!N273)</f>
        <v>0</v>
      </c>
      <c r="O273" s="21">
        <f>SUM(ENERO:DICIEMBRE!O273)</f>
        <v>0</v>
      </c>
      <c r="P273" s="21">
        <f>SUM(ENERO:DICIEMBRE!P273)</f>
        <v>0</v>
      </c>
      <c r="Q273" s="21">
        <f>SUM(ENERO:DICIEMBRE!Q273)</f>
        <v>0</v>
      </c>
      <c r="R273" s="21">
        <f>SUM(ENERO:DICIEMBRE!R273)</f>
        <v>0</v>
      </c>
      <c r="S273" s="21">
        <f>SUM(ENERO:DICIEMBRE!S273)</f>
        <v>0</v>
      </c>
      <c r="T273" s="21">
        <f>SUM(ENERO:DICIEMBRE!T273)</f>
        <v>0</v>
      </c>
      <c r="U273" s="21">
        <f>SUM(ENERO:DICIEMBRE!U273)</f>
        <v>0</v>
      </c>
      <c r="V273" s="21">
        <f>SUM(ENERO:DICIEMBRE!V273)</f>
        <v>0</v>
      </c>
      <c r="W273" s="21">
        <f>SUM(ENERO:DICIEMBRE!W273)</f>
        <v>0</v>
      </c>
      <c r="X273" s="21">
        <f>SUM(ENERO:DICIEMBRE!X273)</f>
        <v>0</v>
      </c>
      <c r="Y273" s="21">
        <f>SUM(ENERO:DICIEMBRE!Y273)</f>
        <v>0</v>
      </c>
      <c r="Z273" s="21">
        <f>SUM(ENERO:DICIEMBRE!Z273)</f>
        <v>0</v>
      </c>
      <c r="AA273" s="21">
        <f>SUM(ENERO:DICIEMBRE!AA273)</f>
        <v>0</v>
      </c>
      <c r="AB273" s="21">
        <f>SUM(ENERO:DICIEMBRE!AB273)</f>
        <v>0</v>
      </c>
      <c r="AC273" s="21">
        <f>SUM(ENERO:DICIEMBRE!AC273)</f>
        <v>0</v>
      </c>
      <c r="AD273" s="21">
        <f>SUM(ENERO:DICIEMBRE!AD273)</f>
        <v>0</v>
      </c>
      <c r="AE273" s="21">
        <f>SUM(ENERO:DICIEMBRE!AE273)</f>
        <v>1</v>
      </c>
      <c r="AF273" s="21">
        <f>SUM(ENERO:DICIEMBRE!AF273)</f>
        <v>2</v>
      </c>
      <c r="AG273" s="21">
        <f>SUM(ENERO:DICIEMBRE!AG273)</f>
        <v>0</v>
      </c>
      <c r="AH273" s="21">
        <f>SUM(ENERO:DICIEMBRE!AH273)</f>
        <v>7</v>
      </c>
      <c r="AI273" s="21">
        <f>SUM(ENERO:DICIEMBRE!AI273)</f>
        <v>3</v>
      </c>
      <c r="AJ273" s="21">
        <f>SUM(ENERO:DICIEMBRE!AJ273)</f>
        <v>2</v>
      </c>
      <c r="AK273" s="21">
        <f>SUM(ENERO:DICIEMBRE!AK273)</f>
        <v>6</v>
      </c>
      <c r="AL273" s="21">
        <f>SUM(ENERO:DICIEMBRE!AL273)</f>
        <v>7</v>
      </c>
      <c r="AM273" s="21">
        <f>SUM(ENERO:DICIEMBRE!AM273)</f>
        <v>6</v>
      </c>
      <c r="AN273" s="21">
        <f>SUM(ENERO:DICIEMBRE!AN273)</f>
        <v>5</v>
      </c>
      <c r="AO273" s="21">
        <f>SUM(ENERO:DICIEMBRE!AO273)</f>
        <v>2</v>
      </c>
      <c r="AP273" s="21">
        <f>SUM(ENERO:DICIEMBRE!AP273)</f>
        <v>0</v>
      </c>
      <c r="AQ273" s="21">
        <f>SUM(ENERO:DICIEMBRE!AQ273)</f>
        <v>0</v>
      </c>
      <c r="AR273" s="21">
        <f>SUM(ENERO:DICIEMBRE!AR273)</f>
        <v>0</v>
      </c>
      <c r="AS273" s="21">
        <f>SUM(ENERO:DICIEMBRE!AS273)</f>
        <v>0</v>
      </c>
      <c r="AT273" s="21">
        <f>SUM(ENERO:DICIEMBRE!AT273)</f>
        <v>0</v>
      </c>
      <c r="AU273" s="21">
        <f>SUM(ENERO:DICIEMBRE!AU273)</f>
        <v>0</v>
      </c>
      <c r="AV273" s="21">
        <f>SUM(ENERO:DICIEMBRE!AV273)</f>
        <v>0</v>
      </c>
      <c r="AW273" s="21">
        <f>SUM(ENERO:DICIEMBRE!AW273)</f>
        <v>0</v>
      </c>
      <c r="AX273" s="21">
        <f>SUM(ENERO:DICIEMBRE!AX273)</f>
        <v>0</v>
      </c>
      <c r="AY273" t="str">
        <f t="shared" si="248"/>
        <v/>
      </c>
      <c r="CW273" s="25" t="str">
        <f t="shared" si="249"/>
        <v/>
      </c>
      <c r="CX273" s="25" t="str">
        <f t="shared" si="250"/>
        <v/>
      </c>
      <c r="CY273" s="25" t="str">
        <f t="shared" si="251"/>
        <v/>
      </c>
      <c r="CZ273" s="25" t="str">
        <f t="shared" si="252"/>
        <v/>
      </c>
      <c r="DA273" s="25" t="str">
        <f t="shared" si="246"/>
        <v/>
      </c>
      <c r="DB273" s="25" t="str">
        <f t="shared" si="247"/>
        <v/>
      </c>
      <c r="DC273"/>
      <c r="DD273"/>
      <c r="DE273"/>
      <c r="DG273" s="26">
        <f t="shared" si="253"/>
        <v>0</v>
      </c>
      <c r="DH273" s="26">
        <f t="shared" si="254"/>
        <v>0</v>
      </c>
      <c r="DI273" s="26">
        <f t="shared" si="255"/>
        <v>0</v>
      </c>
      <c r="DJ273" s="26">
        <f t="shared" si="256"/>
        <v>0</v>
      </c>
      <c r="DK273" s="26">
        <f t="shared" si="257"/>
        <v>0</v>
      </c>
      <c r="DL273" s="26">
        <f t="shared" si="258"/>
        <v>0</v>
      </c>
      <c r="DM273"/>
    </row>
    <row r="274" spans="1:117" x14ac:dyDescent="0.25">
      <c r="A274" s="840"/>
      <c r="B274" s="831" t="s">
        <v>271</v>
      </c>
      <c r="C274" s="831"/>
      <c r="D274" s="236">
        <f t="shared" si="261"/>
        <v>5</v>
      </c>
      <c r="E274" s="428">
        <f t="shared" si="260"/>
        <v>2</v>
      </c>
      <c r="F274" s="429">
        <f t="shared" si="260"/>
        <v>3</v>
      </c>
      <c r="G274" s="21">
        <f>SUM(ENERO:DICIEMBRE!G274)</f>
        <v>0</v>
      </c>
      <c r="H274" s="21">
        <f>SUM(ENERO:DICIEMBRE!H274)</f>
        <v>0</v>
      </c>
      <c r="I274" s="21">
        <f>SUM(ENERO:DICIEMBRE!I274)</f>
        <v>0</v>
      </c>
      <c r="J274" s="21">
        <f>SUM(ENERO:DICIEMBRE!J274)</f>
        <v>0</v>
      </c>
      <c r="K274" s="21">
        <f>SUM(ENERO:DICIEMBRE!K274)</f>
        <v>0</v>
      </c>
      <c r="L274" s="21">
        <f>SUM(ENERO:DICIEMBRE!L274)</f>
        <v>0</v>
      </c>
      <c r="M274" s="21">
        <f>SUM(ENERO:DICIEMBRE!M274)</f>
        <v>0</v>
      </c>
      <c r="N274" s="21">
        <f>SUM(ENERO:DICIEMBRE!N274)</f>
        <v>0</v>
      </c>
      <c r="O274" s="21">
        <f>SUM(ENERO:DICIEMBRE!O274)</f>
        <v>0</v>
      </c>
      <c r="P274" s="21">
        <f>SUM(ENERO:DICIEMBRE!P274)</f>
        <v>0</v>
      </c>
      <c r="Q274" s="21">
        <f>SUM(ENERO:DICIEMBRE!Q274)</f>
        <v>0</v>
      </c>
      <c r="R274" s="21">
        <f>SUM(ENERO:DICIEMBRE!R274)</f>
        <v>0</v>
      </c>
      <c r="S274" s="21">
        <f>SUM(ENERO:DICIEMBRE!S274)</f>
        <v>0</v>
      </c>
      <c r="T274" s="21">
        <f>SUM(ENERO:DICIEMBRE!T274)</f>
        <v>0</v>
      </c>
      <c r="U274" s="21">
        <f>SUM(ENERO:DICIEMBRE!U274)</f>
        <v>0</v>
      </c>
      <c r="V274" s="21">
        <f>SUM(ENERO:DICIEMBRE!V274)</f>
        <v>0</v>
      </c>
      <c r="W274" s="21">
        <f>SUM(ENERO:DICIEMBRE!W274)</f>
        <v>0</v>
      </c>
      <c r="X274" s="21">
        <f>SUM(ENERO:DICIEMBRE!X274)</f>
        <v>0</v>
      </c>
      <c r="Y274" s="21">
        <f>SUM(ENERO:DICIEMBRE!Y274)</f>
        <v>0</v>
      </c>
      <c r="Z274" s="21">
        <f>SUM(ENERO:DICIEMBRE!Z274)</f>
        <v>0</v>
      </c>
      <c r="AA274" s="21">
        <f>SUM(ENERO:DICIEMBRE!AA274)</f>
        <v>0</v>
      </c>
      <c r="AB274" s="21">
        <f>SUM(ENERO:DICIEMBRE!AB274)</f>
        <v>0</v>
      </c>
      <c r="AC274" s="21">
        <f>SUM(ENERO:DICIEMBRE!AC274)</f>
        <v>0</v>
      </c>
      <c r="AD274" s="21">
        <f>SUM(ENERO:DICIEMBRE!AD274)</f>
        <v>0</v>
      </c>
      <c r="AE274" s="21">
        <f>SUM(ENERO:DICIEMBRE!AE274)</f>
        <v>0</v>
      </c>
      <c r="AF274" s="21">
        <f>SUM(ENERO:DICIEMBRE!AF274)</f>
        <v>0</v>
      </c>
      <c r="AG274" s="21">
        <f>SUM(ENERO:DICIEMBRE!AG274)</f>
        <v>0</v>
      </c>
      <c r="AH274" s="21">
        <f>SUM(ENERO:DICIEMBRE!AH274)</f>
        <v>1</v>
      </c>
      <c r="AI274" s="21">
        <f>SUM(ENERO:DICIEMBRE!AI274)</f>
        <v>0</v>
      </c>
      <c r="AJ274" s="21">
        <f>SUM(ENERO:DICIEMBRE!AJ274)</f>
        <v>2</v>
      </c>
      <c r="AK274" s="21">
        <f>SUM(ENERO:DICIEMBRE!AK274)</f>
        <v>2</v>
      </c>
      <c r="AL274" s="21">
        <f>SUM(ENERO:DICIEMBRE!AL274)</f>
        <v>0</v>
      </c>
      <c r="AM274" s="21">
        <f>SUM(ENERO:DICIEMBRE!AM274)</f>
        <v>0</v>
      </c>
      <c r="AN274" s="21">
        <f>SUM(ENERO:DICIEMBRE!AN274)</f>
        <v>0</v>
      </c>
      <c r="AO274" s="21">
        <f>SUM(ENERO:DICIEMBRE!AO274)</f>
        <v>0</v>
      </c>
      <c r="AP274" s="21">
        <f>SUM(ENERO:DICIEMBRE!AP274)</f>
        <v>0</v>
      </c>
      <c r="AQ274" s="21">
        <f>SUM(ENERO:DICIEMBRE!AQ274)</f>
        <v>0</v>
      </c>
      <c r="AR274" s="21">
        <f>SUM(ENERO:DICIEMBRE!AR274)</f>
        <v>0</v>
      </c>
      <c r="AS274" s="21">
        <f>SUM(ENERO:DICIEMBRE!AS274)</f>
        <v>0</v>
      </c>
      <c r="AT274" s="21">
        <f>SUM(ENERO:DICIEMBRE!AT274)</f>
        <v>0</v>
      </c>
      <c r="AU274" s="21">
        <f>SUM(ENERO:DICIEMBRE!AU274)</f>
        <v>0</v>
      </c>
      <c r="AV274" s="21">
        <f>SUM(ENERO:DICIEMBRE!AV274)</f>
        <v>0</v>
      </c>
      <c r="AW274" s="21">
        <f>SUM(ENERO:DICIEMBRE!AW274)</f>
        <v>0</v>
      </c>
      <c r="AX274" s="21">
        <f>SUM(ENERO:DICIEMBRE!AX274)</f>
        <v>0</v>
      </c>
      <c r="AY274" t="str">
        <f t="shared" si="248"/>
        <v/>
      </c>
      <c r="CW274" s="25" t="str">
        <f t="shared" si="249"/>
        <v/>
      </c>
      <c r="CX274" s="25" t="str">
        <f t="shared" si="250"/>
        <v/>
      </c>
      <c r="CY274" s="25" t="str">
        <f t="shared" si="251"/>
        <v/>
      </c>
      <c r="CZ274" s="25" t="str">
        <f t="shared" si="252"/>
        <v/>
      </c>
      <c r="DA274" s="25" t="str">
        <f t="shared" si="246"/>
        <v/>
      </c>
      <c r="DB274" s="25" t="str">
        <f t="shared" si="247"/>
        <v/>
      </c>
      <c r="DC274"/>
      <c r="DD274"/>
      <c r="DE274"/>
      <c r="DG274" s="26">
        <f t="shared" si="253"/>
        <v>0</v>
      </c>
      <c r="DH274" s="26">
        <f t="shared" si="254"/>
        <v>0</v>
      </c>
      <c r="DI274" s="26">
        <f t="shared" si="255"/>
        <v>0</v>
      </c>
      <c r="DJ274" s="26">
        <f t="shared" si="256"/>
        <v>0</v>
      </c>
      <c r="DK274" s="26">
        <f t="shared" si="257"/>
        <v>0</v>
      </c>
      <c r="DL274" s="26">
        <f t="shared" si="258"/>
        <v>0</v>
      </c>
      <c r="DM274"/>
    </row>
    <row r="275" spans="1:117" x14ac:dyDescent="0.25">
      <c r="A275" s="841" t="s">
        <v>277</v>
      </c>
      <c r="B275" s="830" t="s">
        <v>266</v>
      </c>
      <c r="C275" s="830"/>
      <c r="D275" s="245">
        <f t="shared" si="261"/>
        <v>0</v>
      </c>
      <c r="E275" s="430">
        <f t="shared" si="260"/>
        <v>0</v>
      </c>
      <c r="F275" s="431">
        <f t="shared" si="260"/>
        <v>0</v>
      </c>
      <c r="G275" s="21">
        <f>SUM(ENERO:DICIEMBRE!G275)</f>
        <v>0</v>
      </c>
      <c r="H275" s="21">
        <f>SUM(ENERO:DICIEMBRE!H275)</f>
        <v>0</v>
      </c>
      <c r="I275" s="21">
        <f>SUM(ENERO:DICIEMBRE!I275)</f>
        <v>0</v>
      </c>
      <c r="J275" s="21">
        <f>SUM(ENERO:DICIEMBRE!J275)</f>
        <v>0</v>
      </c>
      <c r="K275" s="21">
        <f>SUM(ENERO:DICIEMBRE!K275)</f>
        <v>0</v>
      </c>
      <c r="L275" s="21">
        <f>SUM(ENERO:DICIEMBRE!L275)</f>
        <v>0</v>
      </c>
      <c r="M275" s="21">
        <f>SUM(ENERO:DICIEMBRE!M275)</f>
        <v>0</v>
      </c>
      <c r="N275" s="21">
        <f>SUM(ENERO:DICIEMBRE!N275)</f>
        <v>0</v>
      </c>
      <c r="O275" s="21">
        <f>SUM(ENERO:DICIEMBRE!O275)</f>
        <v>0</v>
      </c>
      <c r="P275" s="21">
        <f>SUM(ENERO:DICIEMBRE!P275)</f>
        <v>0</v>
      </c>
      <c r="Q275" s="21">
        <f>SUM(ENERO:DICIEMBRE!Q275)</f>
        <v>0</v>
      </c>
      <c r="R275" s="21">
        <f>SUM(ENERO:DICIEMBRE!R275)</f>
        <v>0</v>
      </c>
      <c r="S275" s="21">
        <f>SUM(ENERO:DICIEMBRE!S275)</f>
        <v>0</v>
      </c>
      <c r="T275" s="21">
        <f>SUM(ENERO:DICIEMBRE!T275)</f>
        <v>0</v>
      </c>
      <c r="U275" s="21">
        <f>SUM(ENERO:DICIEMBRE!U275)</f>
        <v>0</v>
      </c>
      <c r="V275" s="21">
        <f>SUM(ENERO:DICIEMBRE!V275)</f>
        <v>0</v>
      </c>
      <c r="W275" s="21">
        <f>SUM(ENERO:DICIEMBRE!W275)</f>
        <v>0</v>
      </c>
      <c r="X275" s="21">
        <f>SUM(ENERO:DICIEMBRE!X275)</f>
        <v>0</v>
      </c>
      <c r="Y275" s="21">
        <f>SUM(ENERO:DICIEMBRE!Y275)</f>
        <v>0</v>
      </c>
      <c r="Z275" s="21">
        <f>SUM(ENERO:DICIEMBRE!Z275)</f>
        <v>0</v>
      </c>
      <c r="AA275" s="21">
        <f>SUM(ENERO:DICIEMBRE!AA275)</f>
        <v>0</v>
      </c>
      <c r="AB275" s="21">
        <f>SUM(ENERO:DICIEMBRE!AB275)</f>
        <v>0</v>
      </c>
      <c r="AC275" s="21">
        <f>SUM(ENERO:DICIEMBRE!AC275)</f>
        <v>0</v>
      </c>
      <c r="AD275" s="21">
        <f>SUM(ENERO:DICIEMBRE!AD275)</f>
        <v>0</v>
      </c>
      <c r="AE275" s="21">
        <f>SUM(ENERO:DICIEMBRE!AE275)</f>
        <v>0</v>
      </c>
      <c r="AF275" s="21">
        <f>SUM(ENERO:DICIEMBRE!AF275)</f>
        <v>0</v>
      </c>
      <c r="AG275" s="21">
        <f>SUM(ENERO:DICIEMBRE!AG275)</f>
        <v>0</v>
      </c>
      <c r="AH275" s="21">
        <f>SUM(ENERO:DICIEMBRE!AH275)</f>
        <v>0</v>
      </c>
      <c r="AI275" s="21">
        <f>SUM(ENERO:DICIEMBRE!AI275)</f>
        <v>0</v>
      </c>
      <c r="AJ275" s="21">
        <f>SUM(ENERO:DICIEMBRE!AJ275)</f>
        <v>0</v>
      </c>
      <c r="AK275" s="21">
        <f>SUM(ENERO:DICIEMBRE!AK275)</f>
        <v>0</v>
      </c>
      <c r="AL275" s="21">
        <f>SUM(ENERO:DICIEMBRE!AL275)</f>
        <v>0</v>
      </c>
      <c r="AM275" s="21">
        <f>SUM(ENERO:DICIEMBRE!AM275)</f>
        <v>0</v>
      </c>
      <c r="AN275" s="21">
        <f>SUM(ENERO:DICIEMBRE!AN275)</f>
        <v>0</v>
      </c>
      <c r="AO275" s="21">
        <f>SUM(ENERO:DICIEMBRE!AO275)</f>
        <v>0</v>
      </c>
      <c r="AP275" s="21">
        <f>SUM(ENERO:DICIEMBRE!AP275)</f>
        <v>0</v>
      </c>
      <c r="AQ275" s="21">
        <f>SUM(ENERO:DICIEMBRE!AQ275)</f>
        <v>0</v>
      </c>
      <c r="AR275" s="21">
        <f>SUM(ENERO:DICIEMBRE!AR275)</f>
        <v>0</v>
      </c>
      <c r="AS275" s="21">
        <f>SUM(ENERO:DICIEMBRE!AS275)</f>
        <v>0</v>
      </c>
      <c r="AT275" s="21">
        <f>SUM(ENERO:DICIEMBRE!AT275)</f>
        <v>0</v>
      </c>
      <c r="AU275" s="21">
        <f>SUM(ENERO:DICIEMBRE!AU275)</f>
        <v>0</v>
      </c>
      <c r="AV275" s="21">
        <f>SUM(ENERO:DICIEMBRE!AV275)</f>
        <v>0</v>
      </c>
      <c r="AW275" s="21">
        <f>SUM(ENERO:DICIEMBRE!AW275)</f>
        <v>0</v>
      </c>
      <c r="AX275" s="21">
        <f>SUM(ENERO:DICIEMBRE!AX275)</f>
        <v>0</v>
      </c>
      <c r="AY275" t="str">
        <f t="shared" si="248"/>
        <v/>
      </c>
      <c r="CW275" s="25" t="str">
        <f t="shared" si="249"/>
        <v/>
      </c>
      <c r="CX275" s="25" t="str">
        <f t="shared" si="250"/>
        <v/>
      </c>
      <c r="CY275" s="25" t="str">
        <f t="shared" si="251"/>
        <v/>
      </c>
      <c r="CZ275" s="25" t="str">
        <f t="shared" si="252"/>
        <v/>
      </c>
      <c r="DA275" s="25" t="str">
        <f t="shared" si="246"/>
        <v/>
      </c>
      <c r="DB275" s="25" t="str">
        <f t="shared" si="247"/>
        <v/>
      </c>
      <c r="DC275"/>
      <c r="DD275"/>
      <c r="DE275"/>
      <c r="DG275" s="26">
        <f t="shared" si="253"/>
        <v>0</v>
      </c>
      <c r="DH275" s="26">
        <f t="shared" si="254"/>
        <v>0</v>
      </c>
      <c r="DI275" s="26">
        <f t="shared" si="255"/>
        <v>0</v>
      </c>
      <c r="DJ275" s="26">
        <f t="shared" si="256"/>
        <v>0</v>
      </c>
      <c r="DK275" s="26">
        <f t="shared" si="257"/>
        <v>0</v>
      </c>
      <c r="DL275" s="26">
        <f t="shared" si="258"/>
        <v>0</v>
      </c>
      <c r="DM275"/>
    </row>
    <row r="276" spans="1:117" x14ac:dyDescent="0.25">
      <c r="A276" s="794"/>
      <c r="B276" s="755" t="s">
        <v>267</v>
      </c>
      <c r="C276" s="755"/>
      <c r="D276" s="225">
        <f t="shared" si="261"/>
        <v>0</v>
      </c>
      <c r="E276" s="423">
        <f t="shared" si="260"/>
        <v>0</v>
      </c>
      <c r="F276" s="424">
        <f t="shared" si="260"/>
        <v>0</v>
      </c>
      <c r="G276" s="21">
        <f>SUM(ENERO:DICIEMBRE!G276)</f>
        <v>0</v>
      </c>
      <c r="H276" s="21">
        <f>SUM(ENERO:DICIEMBRE!H276)</f>
        <v>0</v>
      </c>
      <c r="I276" s="21">
        <f>SUM(ENERO:DICIEMBRE!I276)</f>
        <v>0</v>
      </c>
      <c r="J276" s="21">
        <f>SUM(ENERO:DICIEMBRE!J276)</f>
        <v>0</v>
      </c>
      <c r="K276" s="21">
        <f>SUM(ENERO:DICIEMBRE!K276)</f>
        <v>0</v>
      </c>
      <c r="L276" s="21">
        <f>SUM(ENERO:DICIEMBRE!L276)</f>
        <v>0</v>
      </c>
      <c r="M276" s="21">
        <f>SUM(ENERO:DICIEMBRE!M276)</f>
        <v>0</v>
      </c>
      <c r="N276" s="21">
        <f>SUM(ENERO:DICIEMBRE!N276)</f>
        <v>0</v>
      </c>
      <c r="O276" s="21">
        <f>SUM(ENERO:DICIEMBRE!O276)</f>
        <v>0</v>
      </c>
      <c r="P276" s="21">
        <f>SUM(ENERO:DICIEMBRE!P276)</f>
        <v>0</v>
      </c>
      <c r="Q276" s="21">
        <f>SUM(ENERO:DICIEMBRE!Q276)</f>
        <v>0</v>
      </c>
      <c r="R276" s="21">
        <f>SUM(ENERO:DICIEMBRE!R276)</f>
        <v>0</v>
      </c>
      <c r="S276" s="21">
        <f>SUM(ENERO:DICIEMBRE!S276)</f>
        <v>0</v>
      </c>
      <c r="T276" s="21">
        <f>SUM(ENERO:DICIEMBRE!T276)</f>
        <v>0</v>
      </c>
      <c r="U276" s="21">
        <f>SUM(ENERO:DICIEMBRE!U276)</f>
        <v>0</v>
      </c>
      <c r="V276" s="21">
        <f>SUM(ENERO:DICIEMBRE!V276)</f>
        <v>0</v>
      </c>
      <c r="W276" s="21">
        <f>SUM(ENERO:DICIEMBRE!W276)</f>
        <v>0</v>
      </c>
      <c r="X276" s="21">
        <f>SUM(ENERO:DICIEMBRE!X276)</f>
        <v>0</v>
      </c>
      <c r="Y276" s="21">
        <f>SUM(ENERO:DICIEMBRE!Y276)</f>
        <v>0</v>
      </c>
      <c r="Z276" s="21">
        <f>SUM(ENERO:DICIEMBRE!Z276)</f>
        <v>0</v>
      </c>
      <c r="AA276" s="21">
        <f>SUM(ENERO:DICIEMBRE!AA276)</f>
        <v>0</v>
      </c>
      <c r="AB276" s="21">
        <f>SUM(ENERO:DICIEMBRE!AB276)</f>
        <v>0</v>
      </c>
      <c r="AC276" s="21">
        <f>SUM(ENERO:DICIEMBRE!AC276)</f>
        <v>0</v>
      </c>
      <c r="AD276" s="21">
        <f>SUM(ENERO:DICIEMBRE!AD276)</f>
        <v>0</v>
      </c>
      <c r="AE276" s="21">
        <f>SUM(ENERO:DICIEMBRE!AE276)</f>
        <v>0</v>
      </c>
      <c r="AF276" s="21">
        <f>SUM(ENERO:DICIEMBRE!AF276)</f>
        <v>0</v>
      </c>
      <c r="AG276" s="21">
        <f>SUM(ENERO:DICIEMBRE!AG276)</f>
        <v>0</v>
      </c>
      <c r="AH276" s="21">
        <f>SUM(ENERO:DICIEMBRE!AH276)</f>
        <v>0</v>
      </c>
      <c r="AI276" s="21">
        <f>SUM(ENERO:DICIEMBRE!AI276)</f>
        <v>0</v>
      </c>
      <c r="AJ276" s="21">
        <f>SUM(ENERO:DICIEMBRE!AJ276)</f>
        <v>0</v>
      </c>
      <c r="AK276" s="21">
        <f>SUM(ENERO:DICIEMBRE!AK276)</f>
        <v>0</v>
      </c>
      <c r="AL276" s="21">
        <f>SUM(ENERO:DICIEMBRE!AL276)</f>
        <v>0</v>
      </c>
      <c r="AM276" s="21">
        <f>SUM(ENERO:DICIEMBRE!AM276)</f>
        <v>0</v>
      </c>
      <c r="AN276" s="21">
        <f>SUM(ENERO:DICIEMBRE!AN276)</f>
        <v>0</v>
      </c>
      <c r="AO276" s="21">
        <f>SUM(ENERO:DICIEMBRE!AO276)</f>
        <v>0</v>
      </c>
      <c r="AP276" s="21">
        <f>SUM(ENERO:DICIEMBRE!AP276)</f>
        <v>0</v>
      </c>
      <c r="AQ276" s="21">
        <f>SUM(ENERO:DICIEMBRE!AQ276)</f>
        <v>0</v>
      </c>
      <c r="AR276" s="21">
        <f>SUM(ENERO:DICIEMBRE!AR276)</f>
        <v>0</v>
      </c>
      <c r="AS276" s="21">
        <f>SUM(ENERO:DICIEMBRE!AS276)</f>
        <v>0</v>
      </c>
      <c r="AT276" s="21">
        <f>SUM(ENERO:DICIEMBRE!AT276)</f>
        <v>0</v>
      </c>
      <c r="AU276" s="21">
        <f>SUM(ENERO:DICIEMBRE!AU276)</f>
        <v>0</v>
      </c>
      <c r="AV276" s="21">
        <f>SUM(ENERO:DICIEMBRE!AV276)</f>
        <v>0</v>
      </c>
      <c r="AW276" s="21">
        <f>SUM(ENERO:DICIEMBRE!AW276)</f>
        <v>0</v>
      </c>
      <c r="AX276" s="21">
        <f>SUM(ENERO:DICIEMBRE!AX276)</f>
        <v>0</v>
      </c>
      <c r="AY276" t="str">
        <f t="shared" si="248"/>
        <v/>
      </c>
      <c r="CW276" s="25" t="str">
        <f t="shared" si="249"/>
        <v/>
      </c>
      <c r="CX276" s="25" t="str">
        <f t="shared" si="250"/>
        <v/>
      </c>
      <c r="CY276" s="25" t="str">
        <f t="shared" si="251"/>
        <v/>
      </c>
      <c r="CZ276" s="25" t="str">
        <f t="shared" si="252"/>
        <v/>
      </c>
      <c r="DA276" s="25" t="str">
        <f t="shared" si="246"/>
        <v/>
      </c>
      <c r="DB276" s="25" t="str">
        <f t="shared" si="247"/>
        <v/>
      </c>
      <c r="DC276"/>
      <c r="DD276"/>
      <c r="DE276"/>
      <c r="DG276" s="26">
        <f t="shared" si="253"/>
        <v>0</v>
      </c>
      <c r="DH276" s="26">
        <f t="shared" si="254"/>
        <v>0</v>
      </c>
      <c r="DI276" s="26">
        <f t="shared" si="255"/>
        <v>0</v>
      </c>
      <c r="DJ276" s="26">
        <f t="shared" si="256"/>
        <v>0</v>
      </c>
      <c r="DK276" s="26">
        <f t="shared" si="257"/>
        <v>0</v>
      </c>
      <c r="DL276" s="26">
        <f t="shared" si="258"/>
        <v>0</v>
      </c>
      <c r="DM276"/>
    </row>
    <row r="277" spans="1:117" x14ac:dyDescent="0.25">
      <c r="A277" s="794"/>
      <c r="B277" s="755" t="s">
        <v>268</v>
      </c>
      <c r="C277" s="755"/>
      <c r="D277" s="225">
        <f t="shared" si="261"/>
        <v>0</v>
      </c>
      <c r="E277" s="423">
        <f t="shared" si="260"/>
        <v>0</v>
      </c>
      <c r="F277" s="424">
        <f t="shared" si="260"/>
        <v>0</v>
      </c>
      <c r="G277" s="21">
        <f>SUM(ENERO:DICIEMBRE!G277)</f>
        <v>0</v>
      </c>
      <c r="H277" s="21">
        <f>SUM(ENERO:DICIEMBRE!H277)</f>
        <v>0</v>
      </c>
      <c r="I277" s="21">
        <f>SUM(ENERO:DICIEMBRE!I277)</f>
        <v>0</v>
      </c>
      <c r="J277" s="21">
        <f>SUM(ENERO:DICIEMBRE!J277)</f>
        <v>0</v>
      </c>
      <c r="K277" s="21">
        <f>SUM(ENERO:DICIEMBRE!K277)</f>
        <v>0</v>
      </c>
      <c r="L277" s="21">
        <f>SUM(ENERO:DICIEMBRE!L277)</f>
        <v>0</v>
      </c>
      <c r="M277" s="21">
        <f>SUM(ENERO:DICIEMBRE!M277)</f>
        <v>0</v>
      </c>
      <c r="N277" s="21">
        <f>SUM(ENERO:DICIEMBRE!N277)</f>
        <v>0</v>
      </c>
      <c r="O277" s="21">
        <f>SUM(ENERO:DICIEMBRE!O277)</f>
        <v>0</v>
      </c>
      <c r="P277" s="21">
        <f>SUM(ENERO:DICIEMBRE!P277)</f>
        <v>0</v>
      </c>
      <c r="Q277" s="21">
        <f>SUM(ENERO:DICIEMBRE!Q277)</f>
        <v>0</v>
      </c>
      <c r="R277" s="21">
        <f>SUM(ENERO:DICIEMBRE!R277)</f>
        <v>0</v>
      </c>
      <c r="S277" s="21">
        <f>SUM(ENERO:DICIEMBRE!S277)</f>
        <v>0</v>
      </c>
      <c r="T277" s="21">
        <f>SUM(ENERO:DICIEMBRE!T277)</f>
        <v>0</v>
      </c>
      <c r="U277" s="21">
        <f>SUM(ENERO:DICIEMBRE!U277)</f>
        <v>0</v>
      </c>
      <c r="V277" s="21">
        <f>SUM(ENERO:DICIEMBRE!V277)</f>
        <v>0</v>
      </c>
      <c r="W277" s="21">
        <f>SUM(ENERO:DICIEMBRE!W277)</f>
        <v>0</v>
      </c>
      <c r="X277" s="21">
        <f>SUM(ENERO:DICIEMBRE!X277)</f>
        <v>0</v>
      </c>
      <c r="Y277" s="21">
        <f>SUM(ENERO:DICIEMBRE!Y277)</f>
        <v>0</v>
      </c>
      <c r="Z277" s="21">
        <f>SUM(ENERO:DICIEMBRE!Z277)</f>
        <v>0</v>
      </c>
      <c r="AA277" s="21">
        <f>SUM(ENERO:DICIEMBRE!AA277)</f>
        <v>0</v>
      </c>
      <c r="AB277" s="21">
        <f>SUM(ENERO:DICIEMBRE!AB277)</f>
        <v>0</v>
      </c>
      <c r="AC277" s="21">
        <f>SUM(ENERO:DICIEMBRE!AC277)</f>
        <v>0</v>
      </c>
      <c r="AD277" s="21">
        <f>SUM(ENERO:DICIEMBRE!AD277)</f>
        <v>0</v>
      </c>
      <c r="AE277" s="21">
        <f>SUM(ENERO:DICIEMBRE!AE277)</f>
        <v>0</v>
      </c>
      <c r="AF277" s="21">
        <f>SUM(ENERO:DICIEMBRE!AF277)</f>
        <v>0</v>
      </c>
      <c r="AG277" s="21">
        <f>SUM(ENERO:DICIEMBRE!AG277)</f>
        <v>0</v>
      </c>
      <c r="AH277" s="21">
        <f>SUM(ENERO:DICIEMBRE!AH277)</f>
        <v>0</v>
      </c>
      <c r="AI277" s="21">
        <f>SUM(ENERO:DICIEMBRE!AI277)</f>
        <v>0</v>
      </c>
      <c r="AJ277" s="21">
        <f>SUM(ENERO:DICIEMBRE!AJ277)</f>
        <v>0</v>
      </c>
      <c r="AK277" s="21">
        <f>SUM(ENERO:DICIEMBRE!AK277)</f>
        <v>0</v>
      </c>
      <c r="AL277" s="21">
        <f>SUM(ENERO:DICIEMBRE!AL277)</f>
        <v>0</v>
      </c>
      <c r="AM277" s="21">
        <f>SUM(ENERO:DICIEMBRE!AM277)</f>
        <v>0</v>
      </c>
      <c r="AN277" s="21">
        <f>SUM(ENERO:DICIEMBRE!AN277)</f>
        <v>0</v>
      </c>
      <c r="AO277" s="21">
        <f>SUM(ENERO:DICIEMBRE!AO277)</f>
        <v>0</v>
      </c>
      <c r="AP277" s="21">
        <f>SUM(ENERO:DICIEMBRE!AP277)</f>
        <v>0</v>
      </c>
      <c r="AQ277" s="21">
        <f>SUM(ENERO:DICIEMBRE!AQ277)</f>
        <v>0</v>
      </c>
      <c r="AR277" s="21">
        <f>SUM(ENERO:DICIEMBRE!AR277)</f>
        <v>0</v>
      </c>
      <c r="AS277" s="21">
        <f>SUM(ENERO:DICIEMBRE!AS277)</f>
        <v>0</v>
      </c>
      <c r="AT277" s="21">
        <f>SUM(ENERO:DICIEMBRE!AT277)</f>
        <v>0</v>
      </c>
      <c r="AU277" s="21">
        <f>SUM(ENERO:DICIEMBRE!AU277)</f>
        <v>0</v>
      </c>
      <c r="AV277" s="21">
        <f>SUM(ENERO:DICIEMBRE!AV277)</f>
        <v>0</v>
      </c>
      <c r="AW277" s="21">
        <f>SUM(ENERO:DICIEMBRE!AW277)</f>
        <v>0</v>
      </c>
      <c r="AX277" s="21">
        <f>SUM(ENERO:DICIEMBRE!AX277)</f>
        <v>0</v>
      </c>
      <c r="AY277" t="str">
        <f t="shared" si="248"/>
        <v/>
      </c>
      <c r="CW277" s="25" t="str">
        <f t="shared" si="249"/>
        <v/>
      </c>
      <c r="CX277" s="25" t="str">
        <f t="shared" si="250"/>
        <v/>
      </c>
      <c r="CY277" s="25" t="str">
        <f t="shared" si="251"/>
        <v/>
      </c>
      <c r="CZ277" s="25" t="str">
        <f t="shared" si="252"/>
        <v/>
      </c>
      <c r="DA277" s="25" t="str">
        <f t="shared" si="246"/>
        <v/>
      </c>
      <c r="DB277" s="25" t="str">
        <f t="shared" si="247"/>
        <v/>
      </c>
      <c r="DC277"/>
      <c r="DD277"/>
      <c r="DE277"/>
      <c r="DG277" s="26">
        <f t="shared" si="253"/>
        <v>0</v>
      </c>
      <c r="DH277" s="26">
        <f t="shared" si="254"/>
        <v>0</v>
      </c>
      <c r="DI277" s="26">
        <f t="shared" si="255"/>
        <v>0</v>
      </c>
      <c r="DJ277" s="26">
        <f t="shared" si="256"/>
        <v>0</v>
      </c>
      <c r="DK277" s="26">
        <f t="shared" si="257"/>
        <v>0</v>
      </c>
      <c r="DL277" s="26">
        <f t="shared" si="258"/>
        <v>0</v>
      </c>
      <c r="DM277"/>
    </row>
    <row r="278" spans="1:117" x14ac:dyDescent="0.25">
      <c r="A278" s="794"/>
      <c r="B278" s="768" t="s">
        <v>269</v>
      </c>
      <c r="C278" s="770"/>
      <c r="D278" s="225">
        <f t="shared" si="261"/>
        <v>0</v>
      </c>
      <c r="E278" s="438">
        <f t="shared" si="260"/>
        <v>0</v>
      </c>
      <c r="F278" s="439">
        <f t="shared" si="260"/>
        <v>0</v>
      </c>
      <c r="G278" s="21">
        <f>SUM(ENERO:DICIEMBRE!G278)</f>
        <v>0</v>
      </c>
      <c r="H278" s="21">
        <f>SUM(ENERO:DICIEMBRE!H278)</f>
        <v>0</v>
      </c>
      <c r="I278" s="21">
        <f>SUM(ENERO:DICIEMBRE!I278)</f>
        <v>0</v>
      </c>
      <c r="J278" s="21">
        <f>SUM(ENERO:DICIEMBRE!J278)</f>
        <v>0</v>
      </c>
      <c r="K278" s="21">
        <f>SUM(ENERO:DICIEMBRE!K278)</f>
        <v>0</v>
      </c>
      <c r="L278" s="21">
        <f>SUM(ENERO:DICIEMBRE!L278)</f>
        <v>0</v>
      </c>
      <c r="M278" s="21">
        <f>SUM(ENERO:DICIEMBRE!M278)</f>
        <v>0</v>
      </c>
      <c r="N278" s="21">
        <f>SUM(ENERO:DICIEMBRE!N278)</f>
        <v>0</v>
      </c>
      <c r="O278" s="21">
        <f>SUM(ENERO:DICIEMBRE!O278)</f>
        <v>0</v>
      </c>
      <c r="P278" s="21">
        <f>SUM(ENERO:DICIEMBRE!P278)</f>
        <v>0</v>
      </c>
      <c r="Q278" s="21">
        <f>SUM(ENERO:DICIEMBRE!Q278)</f>
        <v>0</v>
      </c>
      <c r="R278" s="21">
        <f>SUM(ENERO:DICIEMBRE!R278)</f>
        <v>0</v>
      </c>
      <c r="S278" s="21">
        <f>SUM(ENERO:DICIEMBRE!S278)</f>
        <v>0</v>
      </c>
      <c r="T278" s="21">
        <f>SUM(ENERO:DICIEMBRE!T278)</f>
        <v>0</v>
      </c>
      <c r="U278" s="21">
        <f>SUM(ENERO:DICIEMBRE!U278)</f>
        <v>0</v>
      </c>
      <c r="V278" s="21">
        <f>SUM(ENERO:DICIEMBRE!V278)</f>
        <v>0</v>
      </c>
      <c r="W278" s="21">
        <f>SUM(ENERO:DICIEMBRE!W278)</f>
        <v>0</v>
      </c>
      <c r="X278" s="21">
        <f>SUM(ENERO:DICIEMBRE!X278)</f>
        <v>0</v>
      </c>
      <c r="Y278" s="21">
        <f>SUM(ENERO:DICIEMBRE!Y278)</f>
        <v>0</v>
      </c>
      <c r="Z278" s="21">
        <f>SUM(ENERO:DICIEMBRE!Z278)</f>
        <v>0</v>
      </c>
      <c r="AA278" s="21">
        <f>SUM(ENERO:DICIEMBRE!AA278)</f>
        <v>0</v>
      </c>
      <c r="AB278" s="21">
        <f>SUM(ENERO:DICIEMBRE!AB278)</f>
        <v>0</v>
      </c>
      <c r="AC278" s="21">
        <f>SUM(ENERO:DICIEMBRE!AC278)</f>
        <v>0</v>
      </c>
      <c r="AD278" s="21">
        <f>SUM(ENERO:DICIEMBRE!AD278)</f>
        <v>0</v>
      </c>
      <c r="AE278" s="21">
        <f>SUM(ENERO:DICIEMBRE!AE278)</f>
        <v>0</v>
      </c>
      <c r="AF278" s="21">
        <f>SUM(ENERO:DICIEMBRE!AF278)</f>
        <v>0</v>
      </c>
      <c r="AG278" s="21">
        <f>SUM(ENERO:DICIEMBRE!AG278)</f>
        <v>0</v>
      </c>
      <c r="AH278" s="21">
        <f>SUM(ENERO:DICIEMBRE!AH278)</f>
        <v>0</v>
      </c>
      <c r="AI278" s="21">
        <f>SUM(ENERO:DICIEMBRE!AI278)</f>
        <v>0</v>
      </c>
      <c r="AJ278" s="21">
        <f>SUM(ENERO:DICIEMBRE!AJ278)</f>
        <v>0</v>
      </c>
      <c r="AK278" s="21">
        <f>SUM(ENERO:DICIEMBRE!AK278)</f>
        <v>0</v>
      </c>
      <c r="AL278" s="21">
        <f>SUM(ENERO:DICIEMBRE!AL278)</f>
        <v>0</v>
      </c>
      <c r="AM278" s="21">
        <f>SUM(ENERO:DICIEMBRE!AM278)</f>
        <v>0</v>
      </c>
      <c r="AN278" s="21">
        <f>SUM(ENERO:DICIEMBRE!AN278)</f>
        <v>0</v>
      </c>
      <c r="AO278" s="21">
        <f>SUM(ENERO:DICIEMBRE!AO278)</f>
        <v>0</v>
      </c>
      <c r="AP278" s="21">
        <f>SUM(ENERO:DICIEMBRE!AP278)</f>
        <v>0</v>
      </c>
      <c r="AQ278" s="21">
        <f>SUM(ENERO:DICIEMBRE!AQ278)</f>
        <v>0</v>
      </c>
      <c r="AR278" s="21">
        <f>SUM(ENERO:DICIEMBRE!AR278)</f>
        <v>0</v>
      </c>
      <c r="AS278" s="21">
        <f>SUM(ENERO:DICIEMBRE!AS278)</f>
        <v>0</v>
      </c>
      <c r="AT278" s="21">
        <f>SUM(ENERO:DICIEMBRE!AT278)</f>
        <v>0</v>
      </c>
      <c r="AU278" s="21">
        <f>SUM(ENERO:DICIEMBRE!AU278)</f>
        <v>0</v>
      </c>
      <c r="AV278" s="21">
        <f>SUM(ENERO:DICIEMBRE!AV278)</f>
        <v>0</v>
      </c>
      <c r="AW278" s="21">
        <f>SUM(ENERO:DICIEMBRE!AW278)</f>
        <v>0</v>
      </c>
      <c r="AX278" s="21">
        <f>SUM(ENERO:DICIEMBRE!AX278)</f>
        <v>0</v>
      </c>
      <c r="AY278" t="str">
        <f t="shared" si="248"/>
        <v/>
      </c>
      <c r="CW278" s="25" t="str">
        <f t="shared" si="249"/>
        <v/>
      </c>
      <c r="CX278" s="25" t="str">
        <f t="shared" si="250"/>
        <v/>
      </c>
      <c r="CY278" s="25" t="str">
        <f t="shared" si="251"/>
        <v/>
      </c>
      <c r="CZ278" s="25" t="str">
        <f t="shared" si="252"/>
        <v/>
      </c>
      <c r="DA278" s="25" t="str">
        <f t="shared" si="246"/>
        <v/>
      </c>
      <c r="DB278" s="25" t="str">
        <f t="shared" si="247"/>
        <v/>
      </c>
      <c r="DC278"/>
      <c r="DD278"/>
      <c r="DE278"/>
      <c r="DG278" s="26">
        <f t="shared" si="253"/>
        <v>0</v>
      </c>
      <c r="DH278" s="26">
        <f t="shared" si="254"/>
        <v>0</v>
      </c>
      <c r="DI278" s="26">
        <f t="shared" si="255"/>
        <v>0</v>
      </c>
      <c r="DJ278" s="26">
        <f t="shared" si="256"/>
        <v>0</v>
      </c>
      <c r="DK278" s="26">
        <f t="shared" si="257"/>
        <v>0</v>
      </c>
      <c r="DL278" s="26">
        <f t="shared" si="258"/>
        <v>0</v>
      </c>
      <c r="DM278"/>
    </row>
    <row r="279" spans="1:117" x14ac:dyDescent="0.25">
      <c r="A279" s="794"/>
      <c r="B279" s="768" t="s">
        <v>270</v>
      </c>
      <c r="C279" s="770"/>
      <c r="D279" s="225">
        <f t="shared" si="261"/>
        <v>0</v>
      </c>
      <c r="E279" s="438">
        <f t="shared" si="260"/>
        <v>0</v>
      </c>
      <c r="F279" s="439">
        <f t="shared" si="260"/>
        <v>0</v>
      </c>
      <c r="G279" s="21">
        <f>SUM(ENERO:DICIEMBRE!G279)</f>
        <v>0</v>
      </c>
      <c r="H279" s="21">
        <f>SUM(ENERO:DICIEMBRE!H279)</f>
        <v>0</v>
      </c>
      <c r="I279" s="21">
        <f>SUM(ENERO:DICIEMBRE!I279)</f>
        <v>0</v>
      </c>
      <c r="J279" s="21">
        <f>SUM(ENERO:DICIEMBRE!J279)</f>
        <v>0</v>
      </c>
      <c r="K279" s="21">
        <f>SUM(ENERO:DICIEMBRE!K279)</f>
        <v>0</v>
      </c>
      <c r="L279" s="21">
        <f>SUM(ENERO:DICIEMBRE!L279)</f>
        <v>0</v>
      </c>
      <c r="M279" s="21">
        <f>SUM(ENERO:DICIEMBRE!M279)</f>
        <v>0</v>
      </c>
      <c r="N279" s="21">
        <f>SUM(ENERO:DICIEMBRE!N279)</f>
        <v>0</v>
      </c>
      <c r="O279" s="21">
        <f>SUM(ENERO:DICIEMBRE!O279)</f>
        <v>0</v>
      </c>
      <c r="P279" s="21">
        <f>SUM(ENERO:DICIEMBRE!P279)</f>
        <v>0</v>
      </c>
      <c r="Q279" s="21">
        <f>SUM(ENERO:DICIEMBRE!Q279)</f>
        <v>0</v>
      </c>
      <c r="R279" s="21">
        <f>SUM(ENERO:DICIEMBRE!R279)</f>
        <v>0</v>
      </c>
      <c r="S279" s="21">
        <f>SUM(ENERO:DICIEMBRE!S279)</f>
        <v>0</v>
      </c>
      <c r="T279" s="21">
        <f>SUM(ENERO:DICIEMBRE!T279)</f>
        <v>0</v>
      </c>
      <c r="U279" s="21">
        <f>SUM(ENERO:DICIEMBRE!U279)</f>
        <v>0</v>
      </c>
      <c r="V279" s="21">
        <f>SUM(ENERO:DICIEMBRE!V279)</f>
        <v>0</v>
      </c>
      <c r="W279" s="21">
        <f>SUM(ENERO:DICIEMBRE!W279)</f>
        <v>0</v>
      </c>
      <c r="X279" s="21">
        <f>SUM(ENERO:DICIEMBRE!X279)</f>
        <v>0</v>
      </c>
      <c r="Y279" s="21">
        <f>SUM(ENERO:DICIEMBRE!Y279)</f>
        <v>0</v>
      </c>
      <c r="Z279" s="21">
        <f>SUM(ENERO:DICIEMBRE!Z279)</f>
        <v>0</v>
      </c>
      <c r="AA279" s="21">
        <f>SUM(ENERO:DICIEMBRE!AA279)</f>
        <v>0</v>
      </c>
      <c r="AB279" s="21">
        <f>SUM(ENERO:DICIEMBRE!AB279)</f>
        <v>0</v>
      </c>
      <c r="AC279" s="21">
        <f>SUM(ENERO:DICIEMBRE!AC279)</f>
        <v>0</v>
      </c>
      <c r="AD279" s="21">
        <f>SUM(ENERO:DICIEMBRE!AD279)</f>
        <v>0</v>
      </c>
      <c r="AE279" s="21">
        <f>SUM(ENERO:DICIEMBRE!AE279)</f>
        <v>0</v>
      </c>
      <c r="AF279" s="21">
        <f>SUM(ENERO:DICIEMBRE!AF279)</f>
        <v>0</v>
      </c>
      <c r="AG279" s="21">
        <f>SUM(ENERO:DICIEMBRE!AG279)</f>
        <v>0</v>
      </c>
      <c r="AH279" s="21">
        <f>SUM(ENERO:DICIEMBRE!AH279)</f>
        <v>0</v>
      </c>
      <c r="AI279" s="21">
        <f>SUM(ENERO:DICIEMBRE!AI279)</f>
        <v>0</v>
      </c>
      <c r="AJ279" s="21">
        <f>SUM(ENERO:DICIEMBRE!AJ279)</f>
        <v>0</v>
      </c>
      <c r="AK279" s="21">
        <f>SUM(ENERO:DICIEMBRE!AK279)</f>
        <v>0</v>
      </c>
      <c r="AL279" s="21">
        <f>SUM(ENERO:DICIEMBRE!AL279)</f>
        <v>0</v>
      </c>
      <c r="AM279" s="21">
        <f>SUM(ENERO:DICIEMBRE!AM279)</f>
        <v>0</v>
      </c>
      <c r="AN279" s="21">
        <f>SUM(ENERO:DICIEMBRE!AN279)</f>
        <v>0</v>
      </c>
      <c r="AO279" s="21">
        <f>SUM(ENERO:DICIEMBRE!AO279)</f>
        <v>0</v>
      </c>
      <c r="AP279" s="21">
        <f>SUM(ENERO:DICIEMBRE!AP279)</f>
        <v>0</v>
      </c>
      <c r="AQ279" s="21">
        <f>SUM(ENERO:DICIEMBRE!AQ279)</f>
        <v>0</v>
      </c>
      <c r="AR279" s="21">
        <f>SUM(ENERO:DICIEMBRE!AR279)</f>
        <v>0</v>
      </c>
      <c r="AS279" s="21">
        <f>SUM(ENERO:DICIEMBRE!AS279)</f>
        <v>0</v>
      </c>
      <c r="AT279" s="21">
        <f>SUM(ENERO:DICIEMBRE!AT279)</f>
        <v>0</v>
      </c>
      <c r="AU279" s="21">
        <f>SUM(ENERO:DICIEMBRE!AU279)</f>
        <v>0</v>
      </c>
      <c r="AV279" s="21">
        <f>SUM(ENERO:DICIEMBRE!AV279)</f>
        <v>0</v>
      </c>
      <c r="AW279" s="21">
        <f>SUM(ENERO:DICIEMBRE!AW279)</f>
        <v>0</v>
      </c>
      <c r="AX279" s="21">
        <f>SUM(ENERO:DICIEMBRE!AX279)</f>
        <v>0</v>
      </c>
      <c r="AY279" t="str">
        <f t="shared" si="248"/>
        <v/>
      </c>
      <c r="CW279" s="25" t="str">
        <f t="shared" si="249"/>
        <v/>
      </c>
      <c r="CX279" s="25" t="str">
        <f t="shared" si="250"/>
        <v/>
      </c>
      <c r="CY279" s="25" t="str">
        <f t="shared" si="251"/>
        <v/>
      </c>
      <c r="CZ279" s="25" t="str">
        <f t="shared" si="252"/>
        <v/>
      </c>
      <c r="DA279" s="25" t="str">
        <f t="shared" si="246"/>
        <v/>
      </c>
      <c r="DB279" s="25" t="str">
        <f t="shared" si="247"/>
        <v/>
      </c>
      <c r="DC279"/>
      <c r="DD279"/>
      <c r="DE279"/>
      <c r="DG279" s="26">
        <f t="shared" si="253"/>
        <v>0</v>
      </c>
      <c r="DH279" s="26">
        <f t="shared" si="254"/>
        <v>0</v>
      </c>
      <c r="DI279" s="26">
        <f t="shared" si="255"/>
        <v>0</v>
      </c>
      <c r="DJ279" s="26">
        <f t="shared" si="256"/>
        <v>0</v>
      </c>
      <c r="DK279" s="26">
        <f t="shared" si="257"/>
        <v>0</v>
      </c>
      <c r="DL279" s="26">
        <f t="shared" si="258"/>
        <v>0</v>
      </c>
      <c r="DM279"/>
    </row>
    <row r="280" spans="1:117" x14ac:dyDescent="0.25">
      <c r="A280" s="795"/>
      <c r="B280" s="831" t="s">
        <v>271</v>
      </c>
      <c r="C280" s="831"/>
      <c r="D280" s="443">
        <f t="shared" si="261"/>
        <v>0</v>
      </c>
      <c r="E280" s="444">
        <f t="shared" si="260"/>
        <v>0</v>
      </c>
      <c r="F280" s="418">
        <f t="shared" si="260"/>
        <v>0</v>
      </c>
      <c r="G280" s="21">
        <f>SUM(ENERO:DICIEMBRE!G280)</f>
        <v>0</v>
      </c>
      <c r="H280" s="21">
        <f>SUM(ENERO:DICIEMBRE!H280)</f>
        <v>0</v>
      </c>
      <c r="I280" s="21">
        <f>SUM(ENERO:DICIEMBRE!I280)</f>
        <v>0</v>
      </c>
      <c r="J280" s="21">
        <f>SUM(ENERO:DICIEMBRE!J280)</f>
        <v>0</v>
      </c>
      <c r="K280" s="21">
        <f>SUM(ENERO:DICIEMBRE!K280)</f>
        <v>0</v>
      </c>
      <c r="L280" s="21">
        <f>SUM(ENERO:DICIEMBRE!L280)</f>
        <v>0</v>
      </c>
      <c r="M280" s="21">
        <f>SUM(ENERO:DICIEMBRE!M280)</f>
        <v>0</v>
      </c>
      <c r="N280" s="21">
        <f>SUM(ENERO:DICIEMBRE!N280)</f>
        <v>0</v>
      </c>
      <c r="O280" s="21">
        <f>SUM(ENERO:DICIEMBRE!O280)</f>
        <v>0</v>
      </c>
      <c r="P280" s="21">
        <f>SUM(ENERO:DICIEMBRE!P280)</f>
        <v>0</v>
      </c>
      <c r="Q280" s="21">
        <f>SUM(ENERO:DICIEMBRE!Q280)</f>
        <v>0</v>
      </c>
      <c r="R280" s="21">
        <f>SUM(ENERO:DICIEMBRE!R280)</f>
        <v>0</v>
      </c>
      <c r="S280" s="21">
        <f>SUM(ENERO:DICIEMBRE!S280)</f>
        <v>0</v>
      </c>
      <c r="T280" s="21">
        <f>SUM(ENERO:DICIEMBRE!T280)</f>
        <v>0</v>
      </c>
      <c r="U280" s="21">
        <f>SUM(ENERO:DICIEMBRE!U280)</f>
        <v>0</v>
      </c>
      <c r="V280" s="21">
        <f>SUM(ENERO:DICIEMBRE!V280)</f>
        <v>0</v>
      </c>
      <c r="W280" s="21">
        <f>SUM(ENERO:DICIEMBRE!W280)</f>
        <v>0</v>
      </c>
      <c r="X280" s="21">
        <f>SUM(ENERO:DICIEMBRE!X280)</f>
        <v>0</v>
      </c>
      <c r="Y280" s="21">
        <f>SUM(ENERO:DICIEMBRE!Y280)</f>
        <v>0</v>
      </c>
      <c r="Z280" s="21">
        <f>SUM(ENERO:DICIEMBRE!Z280)</f>
        <v>0</v>
      </c>
      <c r="AA280" s="21">
        <f>SUM(ENERO:DICIEMBRE!AA280)</f>
        <v>0</v>
      </c>
      <c r="AB280" s="21">
        <f>SUM(ENERO:DICIEMBRE!AB280)</f>
        <v>0</v>
      </c>
      <c r="AC280" s="21">
        <f>SUM(ENERO:DICIEMBRE!AC280)</f>
        <v>0</v>
      </c>
      <c r="AD280" s="21">
        <f>SUM(ENERO:DICIEMBRE!AD280)</f>
        <v>0</v>
      </c>
      <c r="AE280" s="21">
        <f>SUM(ENERO:DICIEMBRE!AE280)</f>
        <v>0</v>
      </c>
      <c r="AF280" s="21">
        <f>SUM(ENERO:DICIEMBRE!AF280)</f>
        <v>0</v>
      </c>
      <c r="AG280" s="21">
        <f>SUM(ENERO:DICIEMBRE!AG280)</f>
        <v>0</v>
      </c>
      <c r="AH280" s="21">
        <f>SUM(ENERO:DICIEMBRE!AH280)</f>
        <v>0</v>
      </c>
      <c r="AI280" s="21">
        <f>SUM(ENERO:DICIEMBRE!AI280)</f>
        <v>0</v>
      </c>
      <c r="AJ280" s="21">
        <f>SUM(ENERO:DICIEMBRE!AJ280)</f>
        <v>0</v>
      </c>
      <c r="AK280" s="21">
        <f>SUM(ENERO:DICIEMBRE!AK280)</f>
        <v>0</v>
      </c>
      <c r="AL280" s="21">
        <f>SUM(ENERO:DICIEMBRE!AL280)</f>
        <v>0</v>
      </c>
      <c r="AM280" s="21">
        <f>SUM(ENERO:DICIEMBRE!AM280)</f>
        <v>0</v>
      </c>
      <c r="AN280" s="21">
        <f>SUM(ENERO:DICIEMBRE!AN280)</f>
        <v>0</v>
      </c>
      <c r="AO280" s="21">
        <f>SUM(ENERO:DICIEMBRE!AO280)</f>
        <v>0</v>
      </c>
      <c r="AP280" s="21">
        <f>SUM(ENERO:DICIEMBRE!AP280)</f>
        <v>0</v>
      </c>
      <c r="AQ280" s="21">
        <f>SUM(ENERO:DICIEMBRE!AQ280)</f>
        <v>0</v>
      </c>
      <c r="AR280" s="21">
        <f>SUM(ENERO:DICIEMBRE!AR280)</f>
        <v>0</v>
      </c>
      <c r="AS280" s="21">
        <f>SUM(ENERO:DICIEMBRE!AS280)</f>
        <v>0</v>
      </c>
      <c r="AT280" s="21">
        <f>SUM(ENERO:DICIEMBRE!AT280)</f>
        <v>0</v>
      </c>
      <c r="AU280" s="21">
        <f>SUM(ENERO:DICIEMBRE!AU280)</f>
        <v>0</v>
      </c>
      <c r="AV280" s="21">
        <f>SUM(ENERO:DICIEMBRE!AV280)</f>
        <v>0</v>
      </c>
      <c r="AW280" s="21">
        <f>SUM(ENERO:DICIEMBRE!AW280)</f>
        <v>0</v>
      </c>
      <c r="AX280" s="21">
        <f>SUM(ENERO:DICIEMBRE!AX280)</f>
        <v>0</v>
      </c>
      <c r="AY280" t="str">
        <f t="shared" si="248"/>
        <v/>
      </c>
      <c r="CW280" s="25" t="str">
        <f t="shared" si="249"/>
        <v/>
      </c>
      <c r="CX280" s="25" t="str">
        <f t="shared" si="250"/>
        <v/>
      </c>
      <c r="CY280" s="25" t="str">
        <f t="shared" si="251"/>
        <v/>
      </c>
      <c r="CZ280" s="25" t="str">
        <f t="shared" si="252"/>
        <v/>
      </c>
      <c r="DA280" s="25" t="str">
        <f t="shared" si="246"/>
        <v/>
      </c>
      <c r="DB280" s="25" t="str">
        <f t="shared" si="247"/>
        <v/>
      </c>
      <c r="DC280"/>
      <c r="DD280"/>
      <c r="DE280"/>
      <c r="DG280" s="26">
        <f t="shared" si="253"/>
        <v>0</v>
      </c>
      <c r="DH280" s="26">
        <f t="shared" si="254"/>
        <v>0</v>
      </c>
      <c r="DI280" s="26">
        <f t="shared" si="255"/>
        <v>0</v>
      </c>
      <c r="DJ280" s="26">
        <f t="shared" si="256"/>
        <v>0</v>
      </c>
      <c r="DK280" s="26">
        <f t="shared" si="257"/>
        <v>0</v>
      </c>
      <c r="DL280" s="26">
        <f t="shared" si="258"/>
        <v>0</v>
      </c>
      <c r="DM280"/>
    </row>
    <row r="281" spans="1:117" x14ac:dyDescent="0.25">
      <c r="A281" s="839" t="s">
        <v>278</v>
      </c>
      <c r="B281" s="830" t="s">
        <v>266</v>
      </c>
      <c r="C281" s="830"/>
      <c r="D281" s="245">
        <f t="shared" si="261"/>
        <v>0</v>
      </c>
      <c r="E281" s="390">
        <f t="shared" ref="E281:F298" si="262">SUM(G281+I281+K281+M281+O281+Q281+S281+U281+W281+Y281+AA281+AC281+AE281+AG281+AI281+AK281+AM281)</f>
        <v>0</v>
      </c>
      <c r="F281" s="391">
        <f t="shared" si="262"/>
        <v>0</v>
      </c>
      <c r="G281" s="21">
        <f>SUM(ENERO:DICIEMBRE!G281)</f>
        <v>0</v>
      </c>
      <c r="H281" s="21">
        <f>SUM(ENERO:DICIEMBRE!H281)</f>
        <v>0</v>
      </c>
      <c r="I281" s="21">
        <f>SUM(ENERO:DICIEMBRE!I281)</f>
        <v>0</v>
      </c>
      <c r="J281" s="21">
        <f>SUM(ENERO:DICIEMBRE!J281)</f>
        <v>0</v>
      </c>
      <c r="K281" s="21">
        <f>SUM(ENERO:DICIEMBRE!K281)</f>
        <v>0</v>
      </c>
      <c r="L281" s="21">
        <f>SUM(ENERO:DICIEMBRE!L281)</f>
        <v>0</v>
      </c>
      <c r="M281" s="21">
        <f>SUM(ENERO:DICIEMBRE!M281)</f>
        <v>0</v>
      </c>
      <c r="N281" s="21">
        <f>SUM(ENERO:DICIEMBRE!N281)</f>
        <v>0</v>
      </c>
      <c r="O281" s="21">
        <f>SUM(ENERO:DICIEMBRE!O281)</f>
        <v>0</v>
      </c>
      <c r="P281" s="21">
        <f>SUM(ENERO:DICIEMBRE!P281)</f>
        <v>0</v>
      </c>
      <c r="Q281" s="21">
        <f>SUM(ENERO:DICIEMBRE!Q281)</f>
        <v>0</v>
      </c>
      <c r="R281" s="21">
        <f>SUM(ENERO:DICIEMBRE!R281)</f>
        <v>0</v>
      </c>
      <c r="S281" s="21">
        <f>SUM(ENERO:DICIEMBRE!S281)</f>
        <v>0</v>
      </c>
      <c r="T281" s="21">
        <f>SUM(ENERO:DICIEMBRE!T281)</f>
        <v>0</v>
      </c>
      <c r="U281" s="21">
        <f>SUM(ENERO:DICIEMBRE!U281)</f>
        <v>0</v>
      </c>
      <c r="V281" s="21">
        <f>SUM(ENERO:DICIEMBRE!V281)</f>
        <v>0</v>
      </c>
      <c r="W281" s="21">
        <f>SUM(ENERO:DICIEMBRE!W281)</f>
        <v>0</v>
      </c>
      <c r="X281" s="21">
        <f>SUM(ENERO:DICIEMBRE!X281)</f>
        <v>0</v>
      </c>
      <c r="Y281" s="21">
        <f>SUM(ENERO:DICIEMBRE!Y281)</f>
        <v>0</v>
      </c>
      <c r="Z281" s="21">
        <f>SUM(ENERO:DICIEMBRE!Z281)</f>
        <v>0</v>
      </c>
      <c r="AA281" s="21">
        <f>SUM(ENERO:DICIEMBRE!AA281)</f>
        <v>0</v>
      </c>
      <c r="AB281" s="21">
        <f>SUM(ENERO:DICIEMBRE!AB281)</f>
        <v>0</v>
      </c>
      <c r="AC281" s="21">
        <f>SUM(ENERO:DICIEMBRE!AC281)</f>
        <v>0</v>
      </c>
      <c r="AD281" s="21">
        <f>SUM(ENERO:DICIEMBRE!AD281)</f>
        <v>0</v>
      </c>
      <c r="AE281" s="21">
        <f>SUM(ENERO:DICIEMBRE!AE281)</f>
        <v>0</v>
      </c>
      <c r="AF281" s="21">
        <f>SUM(ENERO:DICIEMBRE!AF281)</f>
        <v>0</v>
      </c>
      <c r="AG281" s="21">
        <f>SUM(ENERO:DICIEMBRE!AG281)</f>
        <v>0</v>
      </c>
      <c r="AH281" s="21">
        <f>SUM(ENERO:DICIEMBRE!AH281)</f>
        <v>0</v>
      </c>
      <c r="AI281" s="21">
        <f>SUM(ENERO:DICIEMBRE!AI281)</f>
        <v>0</v>
      </c>
      <c r="AJ281" s="21">
        <f>SUM(ENERO:DICIEMBRE!AJ281)</f>
        <v>0</v>
      </c>
      <c r="AK281" s="21">
        <f>SUM(ENERO:DICIEMBRE!AK281)</f>
        <v>0</v>
      </c>
      <c r="AL281" s="21">
        <f>SUM(ENERO:DICIEMBRE!AL281)</f>
        <v>0</v>
      </c>
      <c r="AM281" s="21">
        <f>SUM(ENERO:DICIEMBRE!AM281)</f>
        <v>0</v>
      </c>
      <c r="AN281" s="21">
        <f>SUM(ENERO:DICIEMBRE!AN281)</f>
        <v>0</v>
      </c>
      <c r="AO281" s="21">
        <f>SUM(ENERO:DICIEMBRE!AO281)</f>
        <v>0</v>
      </c>
      <c r="AP281" s="21">
        <f>SUM(ENERO:DICIEMBRE!AP281)</f>
        <v>0</v>
      </c>
      <c r="AQ281" s="21">
        <f>SUM(ENERO:DICIEMBRE!AQ281)</f>
        <v>0</v>
      </c>
      <c r="AR281" s="21">
        <f>SUM(ENERO:DICIEMBRE!AR281)</f>
        <v>0</v>
      </c>
      <c r="AS281" s="21">
        <f>SUM(ENERO:DICIEMBRE!AS281)</f>
        <v>0</v>
      </c>
      <c r="AT281" s="21">
        <f>SUM(ENERO:DICIEMBRE!AT281)</f>
        <v>0</v>
      </c>
      <c r="AU281" s="21">
        <f>SUM(ENERO:DICIEMBRE!AU281)</f>
        <v>0</v>
      </c>
      <c r="AV281" s="21">
        <f>SUM(ENERO:DICIEMBRE!AV281)</f>
        <v>0</v>
      </c>
      <c r="AW281" s="21">
        <f>SUM(ENERO:DICIEMBRE!AW281)</f>
        <v>0</v>
      </c>
      <c r="AX281" s="21">
        <f>SUM(ENERO:DICIEMBRE!AX281)</f>
        <v>0</v>
      </c>
      <c r="AY281" t="str">
        <f t="shared" si="248"/>
        <v/>
      </c>
      <c r="CW281" s="25" t="str">
        <f t="shared" si="249"/>
        <v/>
      </c>
      <c r="CX281" s="25" t="str">
        <f t="shared" si="250"/>
        <v/>
      </c>
      <c r="CY281" s="25" t="str">
        <f t="shared" si="251"/>
        <v/>
      </c>
      <c r="CZ281" s="25" t="str">
        <f t="shared" si="252"/>
        <v/>
      </c>
      <c r="DA281" s="25" t="str">
        <f t="shared" si="246"/>
        <v/>
      </c>
      <c r="DB281" s="25" t="str">
        <f t="shared" si="247"/>
        <v/>
      </c>
      <c r="DC281"/>
      <c r="DD281"/>
      <c r="DE281"/>
      <c r="DG281" s="26">
        <f t="shared" si="253"/>
        <v>0</v>
      </c>
      <c r="DH281" s="26">
        <f t="shared" si="254"/>
        <v>0</v>
      </c>
      <c r="DI281" s="26">
        <f t="shared" si="255"/>
        <v>0</v>
      </c>
      <c r="DJ281" s="26">
        <f t="shared" si="256"/>
        <v>0</v>
      </c>
      <c r="DK281" s="26">
        <f t="shared" si="257"/>
        <v>0</v>
      </c>
      <c r="DL281" s="26">
        <f t="shared" si="258"/>
        <v>0</v>
      </c>
      <c r="DM281"/>
    </row>
    <row r="282" spans="1:117" x14ac:dyDescent="0.25">
      <c r="A282" s="713"/>
      <c r="B282" s="755" t="s">
        <v>267</v>
      </c>
      <c r="C282" s="755"/>
      <c r="D282" s="225">
        <f t="shared" si="261"/>
        <v>0</v>
      </c>
      <c r="E282" s="399">
        <f t="shared" si="262"/>
        <v>0</v>
      </c>
      <c r="F282" s="400">
        <f t="shared" si="262"/>
        <v>0</v>
      </c>
      <c r="G282" s="21">
        <f>SUM(ENERO:DICIEMBRE!G282)</f>
        <v>0</v>
      </c>
      <c r="H282" s="21">
        <f>SUM(ENERO:DICIEMBRE!H282)</f>
        <v>0</v>
      </c>
      <c r="I282" s="21">
        <f>SUM(ENERO:DICIEMBRE!I282)</f>
        <v>0</v>
      </c>
      <c r="J282" s="21">
        <f>SUM(ENERO:DICIEMBRE!J282)</f>
        <v>0</v>
      </c>
      <c r="K282" s="21">
        <f>SUM(ENERO:DICIEMBRE!K282)</f>
        <v>0</v>
      </c>
      <c r="L282" s="21">
        <f>SUM(ENERO:DICIEMBRE!L282)</f>
        <v>0</v>
      </c>
      <c r="M282" s="21">
        <f>SUM(ENERO:DICIEMBRE!M282)</f>
        <v>0</v>
      </c>
      <c r="N282" s="21">
        <f>SUM(ENERO:DICIEMBRE!N282)</f>
        <v>0</v>
      </c>
      <c r="O282" s="21">
        <f>SUM(ENERO:DICIEMBRE!O282)</f>
        <v>0</v>
      </c>
      <c r="P282" s="21">
        <f>SUM(ENERO:DICIEMBRE!P282)</f>
        <v>0</v>
      </c>
      <c r="Q282" s="21">
        <f>SUM(ENERO:DICIEMBRE!Q282)</f>
        <v>0</v>
      </c>
      <c r="R282" s="21">
        <f>SUM(ENERO:DICIEMBRE!R282)</f>
        <v>0</v>
      </c>
      <c r="S282" s="21">
        <f>SUM(ENERO:DICIEMBRE!S282)</f>
        <v>0</v>
      </c>
      <c r="T282" s="21">
        <f>SUM(ENERO:DICIEMBRE!T282)</f>
        <v>0</v>
      </c>
      <c r="U282" s="21">
        <f>SUM(ENERO:DICIEMBRE!U282)</f>
        <v>0</v>
      </c>
      <c r="V282" s="21">
        <f>SUM(ENERO:DICIEMBRE!V282)</f>
        <v>0</v>
      </c>
      <c r="W282" s="21">
        <f>SUM(ENERO:DICIEMBRE!W282)</f>
        <v>0</v>
      </c>
      <c r="X282" s="21">
        <f>SUM(ENERO:DICIEMBRE!X282)</f>
        <v>0</v>
      </c>
      <c r="Y282" s="21">
        <f>SUM(ENERO:DICIEMBRE!Y282)</f>
        <v>0</v>
      </c>
      <c r="Z282" s="21">
        <f>SUM(ENERO:DICIEMBRE!Z282)</f>
        <v>0</v>
      </c>
      <c r="AA282" s="21">
        <f>SUM(ENERO:DICIEMBRE!AA282)</f>
        <v>0</v>
      </c>
      <c r="AB282" s="21">
        <f>SUM(ENERO:DICIEMBRE!AB282)</f>
        <v>0</v>
      </c>
      <c r="AC282" s="21">
        <f>SUM(ENERO:DICIEMBRE!AC282)</f>
        <v>0</v>
      </c>
      <c r="AD282" s="21">
        <f>SUM(ENERO:DICIEMBRE!AD282)</f>
        <v>0</v>
      </c>
      <c r="AE282" s="21">
        <f>SUM(ENERO:DICIEMBRE!AE282)</f>
        <v>0</v>
      </c>
      <c r="AF282" s="21">
        <f>SUM(ENERO:DICIEMBRE!AF282)</f>
        <v>0</v>
      </c>
      <c r="AG282" s="21">
        <f>SUM(ENERO:DICIEMBRE!AG282)</f>
        <v>0</v>
      </c>
      <c r="AH282" s="21">
        <f>SUM(ENERO:DICIEMBRE!AH282)</f>
        <v>0</v>
      </c>
      <c r="AI282" s="21">
        <f>SUM(ENERO:DICIEMBRE!AI282)</f>
        <v>0</v>
      </c>
      <c r="AJ282" s="21">
        <f>SUM(ENERO:DICIEMBRE!AJ282)</f>
        <v>0</v>
      </c>
      <c r="AK282" s="21">
        <f>SUM(ENERO:DICIEMBRE!AK282)</f>
        <v>0</v>
      </c>
      <c r="AL282" s="21">
        <f>SUM(ENERO:DICIEMBRE!AL282)</f>
        <v>0</v>
      </c>
      <c r="AM282" s="21">
        <f>SUM(ENERO:DICIEMBRE!AM282)</f>
        <v>0</v>
      </c>
      <c r="AN282" s="21">
        <f>SUM(ENERO:DICIEMBRE!AN282)</f>
        <v>0</v>
      </c>
      <c r="AO282" s="21">
        <f>SUM(ENERO:DICIEMBRE!AO282)</f>
        <v>0</v>
      </c>
      <c r="AP282" s="21">
        <f>SUM(ENERO:DICIEMBRE!AP282)</f>
        <v>0</v>
      </c>
      <c r="AQ282" s="21">
        <f>SUM(ENERO:DICIEMBRE!AQ282)</f>
        <v>0</v>
      </c>
      <c r="AR282" s="21">
        <f>SUM(ENERO:DICIEMBRE!AR282)</f>
        <v>0</v>
      </c>
      <c r="AS282" s="21">
        <f>SUM(ENERO:DICIEMBRE!AS282)</f>
        <v>0</v>
      </c>
      <c r="AT282" s="21">
        <f>SUM(ENERO:DICIEMBRE!AT282)</f>
        <v>0</v>
      </c>
      <c r="AU282" s="21">
        <f>SUM(ENERO:DICIEMBRE!AU282)</f>
        <v>0</v>
      </c>
      <c r="AV282" s="21">
        <f>SUM(ENERO:DICIEMBRE!AV282)</f>
        <v>0</v>
      </c>
      <c r="AW282" s="21">
        <f>SUM(ENERO:DICIEMBRE!AW282)</f>
        <v>0</v>
      </c>
      <c r="AX282" s="21">
        <f>SUM(ENERO:DICIEMBRE!AX282)</f>
        <v>0</v>
      </c>
      <c r="AY282" t="str">
        <f t="shared" si="248"/>
        <v/>
      </c>
      <c r="CW282" s="25" t="str">
        <f t="shared" si="249"/>
        <v/>
      </c>
      <c r="CX282" s="25" t="str">
        <f t="shared" si="250"/>
        <v/>
      </c>
      <c r="CY282" s="25" t="str">
        <f t="shared" si="251"/>
        <v/>
      </c>
      <c r="CZ282" s="25" t="str">
        <f t="shared" si="252"/>
        <v/>
      </c>
      <c r="DA282" s="25" t="str">
        <f t="shared" si="246"/>
        <v/>
      </c>
      <c r="DB282" s="25" t="str">
        <f t="shared" si="247"/>
        <v/>
      </c>
      <c r="DC282"/>
      <c r="DD282"/>
      <c r="DE282"/>
      <c r="DG282" s="26">
        <f t="shared" si="253"/>
        <v>0</v>
      </c>
      <c r="DH282" s="26">
        <f t="shared" si="254"/>
        <v>0</v>
      </c>
      <c r="DI282" s="26">
        <f t="shared" si="255"/>
        <v>0</v>
      </c>
      <c r="DJ282" s="26">
        <f t="shared" si="256"/>
        <v>0</v>
      </c>
      <c r="DK282" s="26">
        <f t="shared" si="257"/>
        <v>0</v>
      </c>
      <c r="DL282" s="26">
        <f t="shared" si="258"/>
        <v>0</v>
      </c>
      <c r="DM282"/>
    </row>
    <row r="283" spans="1:117" x14ac:dyDescent="0.25">
      <c r="A283" s="713"/>
      <c r="B283" s="755" t="s">
        <v>268</v>
      </c>
      <c r="C283" s="755"/>
      <c r="D283" s="225">
        <f t="shared" si="261"/>
        <v>0</v>
      </c>
      <c r="E283" s="399">
        <f t="shared" si="262"/>
        <v>0</v>
      </c>
      <c r="F283" s="400">
        <f t="shared" si="262"/>
        <v>0</v>
      </c>
      <c r="G283" s="21">
        <f>SUM(ENERO:DICIEMBRE!G283)</f>
        <v>0</v>
      </c>
      <c r="H283" s="21">
        <f>SUM(ENERO:DICIEMBRE!H283)</f>
        <v>0</v>
      </c>
      <c r="I283" s="21">
        <f>SUM(ENERO:DICIEMBRE!I283)</f>
        <v>0</v>
      </c>
      <c r="J283" s="21">
        <f>SUM(ENERO:DICIEMBRE!J283)</f>
        <v>0</v>
      </c>
      <c r="K283" s="21">
        <f>SUM(ENERO:DICIEMBRE!K283)</f>
        <v>0</v>
      </c>
      <c r="L283" s="21">
        <f>SUM(ENERO:DICIEMBRE!L283)</f>
        <v>0</v>
      </c>
      <c r="M283" s="21">
        <f>SUM(ENERO:DICIEMBRE!M283)</f>
        <v>0</v>
      </c>
      <c r="N283" s="21">
        <f>SUM(ENERO:DICIEMBRE!N283)</f>
        <v>0</v>
      </c>
      <c r="O283" s="21">
        <f>SUM(ENERO:DICIEMBRE!O283)</f>
        <v>0</v>
      </c>
      <c r="P283" s="21">
        <f>SUM(ENERO:DICIEMBRE!P283)</f>
        <v>0</v>
      </c>
      <c r="Q283" s="21">
        <f>SUM(ENERO:DICIEMBRE!Q283)</f>
        <v>0</v>
      </c>
      <c r="R283" s="21">
        <f>SUM(ENERO:DICIEMBRE!R283)</f>
        <v>0</v>
      </c>
      <c r="S283" s="21">
        <f>SUM(ENERO:DICIEMBRE!S283)</f>
        <v>0</v>
      </c>
      <c r="T283" s="21">
        <f>SUM(ENERO:DICIEMBRE!T283)</f>
        <v>0</v>
      </c>
      <c r="U283" s="21">
        <f>SUM(ENERO:DICIEMBRE!U283)</f>
        <v>0</v>
      </c>
      <c r="V283" s="21">
        <f>SUM(ENERO:DICIEMBRE!V283)</f>
        <v>0</v>
      </c>
      <c r="W283" s="21">
        <f>SUM(ENERO:DICIEMBRE!W283)</f>
        <v>0</v>
      </c>
      <c r="X283" s="21">
        <f>SUM(ENERO:DICIEMBRE!X283)</f>
        <v>0</v>
      </c>
      <c r="Y283" s="21">
        <f>SUM(ENERO:DICIEMBRE!Y283)</f>
        <v>0</v>
      </c>
      <c r="Z283" s="21">
        <f>SUM(ENERO:DICIEMBRE!Z283)</f>
        <v>0</v>
      </c>
      <c r="AA283" s="21">
        <f>SUM(ENERO:DICIEMBRE!AA283)</f>
        <v>0</v>
      </c>
      <c r="AB283" s="21">
        <f>SUM(ENERO:DICIEMBRE!AB283)</f>
        <v>0</v>
      </c>
      <c r="AC283" s="21">
        <f>SUM(ENERO:DICIEMBRE!AC283)</f>
        <v>0</v>
      </c>
      <c r="AD283" s="21">
        <f>SUM(ENERO:DICIEMBRE!AD283)</f>
        <v>0</v>
      </c>
      <c r="AE283" s="21">
        <f>SUM(ENERO:DICIEMBRE!AE283)</f>
        <v>0</v>
      </c>
      <c r="AF283" s="21">
        <f>SUM(ENERO:DICIEMBRE!AF283)</f>
        <v>0</v>
      </c>
      <c r="AG283" s="21">
        <f>SUM(ENERO:DICIEMBRE!AG283)</f>
        <v>0</v>
      </c>
      <c r="AH283" s="21">
        <f>SUM(ENERO:DICIEMBRE!AH283)</f>
        <v>0</v>
      </c>
      <c r="AI283" s="21">
        <f>SUM(ENERO:DICIEMBRE!AI283)</f>
        <v>0</v>
      </c>
      <c r="AJ283" s="21">
        <f>SUM(ENERO:DICIEMBRE!AJ283)</f>
        <v>0</v>
      </c>
      <c r="AK283" s="21">
        <f>SUM(ENERO:DICIEMBRE!AK283)</f>
        <v>0</v>
      </c>
      <c r="AL283" s="21">
        <f>SUM(ENERO:DICIEMBRE!AL283)</f>
        <v>0</v>
      </c>
      <c r="AM283" s="21">
        <f>SUM(ENERO:DICIEMBRE!AM283)</f>
        <v>0</v>
      </c>
      <c r="AN283" s="21">
        <f>SUM(ENERO:DICIEMBRE!AN283)</f>
        <v>0</v>
      </c>
      <c r="AO283" s="21">
        <f>SUM(ENERO:DICIEMBRE!AO283)</f>
        <v>0</v>
      </c>
      <c r="AP283" s="21">
        <f>SUM(ENERO:DICIEMBRE!AP283)</f>
        <v>0</v>
      </c>
      <c r="AQ283" s="21">
        <f>SUM(ENERO:DICIEMBRE!AQ283)</f>
        <v>0</v>
      </c>
      <c r="AR283" s="21">
        <f>SUM(ENERO:DICIEMBRE!AR283)</f>
        <v>0</v>
      </c>
      <c r="AS283" s="21">
        <f>SUM(ENERO:DICIEMBRE!AS283)</f>
        <v>0</v>
      </c>
      <c r="AT283" s="21">
        <f>SUM(ENERO:DICIEMBRE!AT283)</f>
        <v>0</v>
      </c>
      <c r="AU283" s="21">
        <f>SUM(ENERO:DICIEMBRE!AU283)</f>
        <v>0</v>
      </c>
      <c r="AV283" s="21">
        <f>SUM(ENERO:DICIEMBRE!AV283)</f>
        <v>0</v>
      </c>
      <c r="AW283" s="21">
        <f>SUM(ENERO:DICIEMBRE!AW283)</f>
        <v>0</v>
      </c>
      <c r="AX283" s="21">
        <f>SUM(ENERO:DICIEMBRE!AX283)</f>
        <v>0</v>
      </c>
      <c r="AY283" t="str">
        <f t="shared" si="248"/>
        <v/>
      </c>
      <c r="CW283" s="25" t="str">
        <f t="shared" si="249"/>
        <v/>
      </c>
      <c r="CX283" s="25" t="str">
        <f t="shared" si="250"/>
        <v/>
      </c>
      <c r="CY283" s="25" t="str">
        <f t="shared" si="251"/>
        <v/>
      </c>
      <c r="CZ283" s="25" t="str">
        <f t="shared" si="252"/>
        <v/>
      </c>
      <c r="DA283" s="25" t="str">
        <f t="shared" ref="DA283:DA298" si="263">IF(AND(D283&gt;0,AX283="")," * No olvide ingresar datos en Usuarios Migrantes. (Digite cero si no tiene).","")</f>
        <v/>
      </c>
      <c r="DB283" s="25" t="str">
        <f t="shared" ref="DB283:DB298" si="264">IF(AX283&gt;D283, "* Migrantes no puede ser mayor al Total","")</f>
        <v/>
      </c>
      <c r="DC283"/>
      <c r="DD283"/>
      <c r="DE283"/>
      <c r="DG283" s="26">
        <f t="shared" si="253"/>
        <v>0</v>
      </c>
      <c r="DH283" s="26">
        <f t="shared" si="254"/>
        <v>0</v>
      </c>
      <c r="DI283" s="26">
        <f t="shared" si="255"/>
        <v>0</v>
      </c>
      <c r="DJ283" s="26">
        <f t="shared" si="256"/>
        <v>0</v>
      </c>
      <c r="DK283" s="26">
        <f t="shared" si="257"/>
        <v>0</v>
      </c>
      <c r="DL283" s="26">
        <f t="shared" si="258"/>
        <v>0</v>
      </c>
      <c r="DM283"/>
    </row>
    <row r="284" spans="1:117" x14ac:dyDescent="0.25">
      <c r="A284" s="713"/>
      <c r="B284" s="768" t="s">
        <v>269</v>
      </c>
      <c r="C284" s="770"/>
      <c r="D284" s="225">
        <f t="shared" si="261"/>
        <v>0</v>
      </c>
      <c r="E284" s="399">
        <f t="shared" si="262"/>
        <v>0</v>
      </c>
      <c r="F284" s="400">
        <f t="shared" si="262"/>
        <v>0</v>
      </c>
      <c r="G284" s="21">
        <f>SUM(ENERO:DICIEMBRE!G284)</f>
        <v>0</v>
      </c>
      <c r="H284" s="21">
        <f>SUM(ENERO:DICIEMBRE!H284)</f>
        <v>0</v>
      </c>
      <c r="I284" s="21">
        <f>SUM(ENERO:DICIEMBRE!I284)</f>
        <v>0</v>
      </c>
      <c r="J284" s="21">
        <f>SUM(ENERO:DICIEMBRE!J284)</f>
        <v>0</v>
      </c>
      <c r="K284" s="21">
        <f>SUM(ENERO:DICIEMBRE!K284)</f>
        <v>0</v>
      </c>
      <c r="L284" s="21">
        <f>SUM(ENERO:DICIEMBRE!L284)</f>
        <v>0</v>
      </c>
      <c r="M284" s="21">
        <f>SUM(ENERO:DICIEMBRE!M284)</f>
        <v>0</v>
      </c>
      <c r="N284" s="21">
        <f>SUM(ENERO:DICIEMBRE!N284)</f>
        <v>0</v>
      </c>
      <c r="O284" s="21">
        <f>SUM(ENERO:DICIEMBRE!O284)</f>
        <v>0</v>
      </c>
      <c r="P284" s="21">
        <f>SUM(ENERO:DICIEMBRE!P284)</f>
        <v>0</v>
      </c>
      <c r="Q284" s="21">
        <f>SUM(ENERO:DICIEMBRE!Q284)</f>
        <v>0</v>
      </c>
      <c r="R284" s="21">
        <f>SUM(ENERO:DICIEMBRE!R284)</f>
        <v>0</v>
      </c>
      <c r="S284" s="21">
        <f>SUM(ENERO:DICIEMBRE!S284)</f>
        <v>0</v>
      </c>
      <c r="T284" s="21">
        <f>SUM(ENERO:DICIEMBRE!T284)</f>
        <v>0</v>
      </c>
      <c r="U284" s="21">
        <f>SUM(ENERO:DICIEMBRE!U284)</f>
        <v>0</v>
      </c>
      <c r="V284" s="21">
        <f>SUM(ENERO:DICIEMBRE!V284)</f>
        <v>0</v>
      </c>
      <c r="W284" s="21">
        <f>SUM(ENERO:DICIEMBRE!W284)</f>
        <v>0</v>
      </c>
      <c r="X284" s="21">
        <f>SUM(ENERO:DICIEMBRE!X284)</f>
        <v>0</v>
      </c>
      <c r="Y284" s="21">
        <f>SUM(ENERO:DICIEMBRE!Y284)</f>
        <v>0</v>
      </c>
      <c r="Z284" s="21">
        <f>SUM(ENERO:DICIEMBRE!Z284)</f>
        <v>0</v>
      </c>
      <c r="AA284" s="21">
        <f>SUM(ENERO:DICIEMBRE!AA284)</f>
        <v>0</v>
      </c>
      <c r="AB284" s="21">
        <f>SUM(ENERO:DICIEMBRE!AB284)</f>
        <v>0</v>
      </c>
      <c r="AC284" s="21">
        <f>SUM(ENERO:DICIEMBRE!AC284)</f>
        <v>0</v>
      </c>
      <c r="AD284" s="21">
        <f>SUM(ENERO:DICIEMBRE!AD284)</f>
        <v>0</v>
      </c>
      <c r="AE284" s="21">
        <f>SUM(ENERO:DICIEMBRE!AE284)</f>
        <v>0</v>
      </c>
      <c r="AF284" s="21">
        <f>SUM(ENERO:DICIEMBRE!AF284)</f>
        <v>0</v>
      </c>
      <c r="AG284" s="21">
        <f>SUM(ENERO:DICIEMBRE!AG284)</f>
        <v>0</v>
      </c>
      <c r="AH284" s="21">
        <f>SUM(ENERO:DICIEMBRE!AH284)</f>
        <v>0</v>
      </c>
      <c r="AI284" s="21">
        <f>SUM(ENERO:DICIEMBRE!AI284)</f>
        <v>0</v>
      </c>
      <c r="AJ284" s="21">
        <f>SUM(ENERO:DICIEMBRE!AJ284)</f>
        <v>0</v>
      </c>
      <c r="AK284" s="21">
        <f>SUM(ENERO:DICIEMBRE!AK284)</f>
        <v>0</v>
      </c>
      <c r="AL284" s="21">
        <f>SUM(ENERO:DICIEMBRE!AL284)</f>
        <v>0</v>
      </c>
      <c r="AM284" s="21">
        <f>SUM(ENERO:DICIEMBRE!AM284)</f>
        <v>0</v>
      </c>
      <c r="AN284" s="21">
        <f>SUM(ENERO:DICIEMBRE!AN284)</f>
        <v>0</v>
      </c>
      <c r="AO284" s="21">
        <f>SUM(ENERO:DICIEMBRE!AO284)</f>
        <v>0</v>
      </c>
      <c r="AP284" s="21">
        <f>SUM(ENERO:DICIEMBRE!AP284)</f>
        <v>0</v>
      </c>
      <c r="AQ284" s="21">
        <f>SUM(ENERO:DICIEMBRE!AQ284)</f>
        <v>0</v>
      </c>
      <c r="AR284" s="21">
        <f>SUM(ENERO:DICIEMBRE!AR284)</f>
        <v>0</v>
      </c>
      <c r="AS284" s="21">
        <f>SUM(ENERO:DICIEMBRE!AS284)</f>
        <v>0</v>
      </c>
      <c r="AT284" s="21">
        <f>SUM(ENERO:DICIEMBRE!AT284)</f>
        <v>0</v>
      </c>
      <c r="AU284" s="21">
        <f>SUM(ENERO:DICIEMBRE!AU284)</f>
        <v>0</v>
      </c>
      <c r="AV284" s="21">
        <f>SUM(ENERO:DICIEMBRE!AV284)</f>
        <v>0</v>
      </c>
      <c r="AW284" s="21">
        <f>SUM(ENERO:DICIEMBRE!AW284)</f>
        <v>0</v>
      </c>
      <c r="AX284" s="21">
        <f>SUM(ENERO:DICIEMBRE!AX284)</f>
        <v>0</v>
      </c>
      <c r="AY284" t="str">
        <f t="shared" ref="AY284:AY298" si="265">CW284&amp;CX284&amp;CY284&amp;CZ284&amp;DA284&amp;DB284&amp;DC284</f>
        <v/>
      </c>
      <c r="CW284" s="25" t="str">
        <f t="shared" ref="CW284:CW298" si="266">IF(AND(F284&gt;0,AO284=""),"  * No olvide digitar Embarazadas. Digite Cero si no tiene.",IF(AO284&gt;F284," * Las Embarazadas no pueden superar el Total Mujeres.",""))</f>
        <v/>
      </c>
      <c r="CX284" s="25" t="str">
        <f t="shared" ref="CX284:CX298" si="267">IF(AND(D284&gt;0,AV284="")," * No olvide ingresar datos en Usuarios con Discapacidad. (Digite cero si no tiene).",IF(AV284&gt;D284," * La variable Usuarios con discapacidad No puede ser mayor al Total.",""))</f>
        <v/>
      </c>
      <c r="CY284" s="25" t="str">
        <f t="shared" ref="CY284:CY298" si="268">IF(AND(D284&gt;0,AW284="")," * No olvide ingresar datos en Usuarios Oncológicos. (Digite cero si no tiene).",IF(AW284&gt;D284," * La variable Usuarios oncológicos No puede ser mayor al Total.",""))</f>
        <v/>
      </c>
      <c r="CZ284" s="25" t="str">
        <f t="shared" ref="CZ284:CZ298" si="269">IF(AND((AI284+AJ284)&gt;0,AP284="")," * No olvide digitar la variable 60 años. Si no tiene digite Cero.",IF(AP284&gt;(AI284+AJ284), "* El número de pacientes de 60 años NO DEBE ser mayor a lo registrado en el grupo etario de 60 a 64 años.",""))</f>
        <v/>
      </c>
      <c r="DA284" s="25" t="str">
        <f t="shared" si="263"/>
        <v/>
      </c>
      <c r="DB284" s="25" t="str">
        <f t="shared" si="264"/>
        <v/>
      </c>
      <c r="DC284"/>
      <c r="DD284"/>
      <c r="DE284"/>
      <c r="DG284" s="26">
        <f t="shared" ref="DG284:DG298" si="270">IF(AND(F284&gt;0,AO284=""),1,IF(AO284&gt;F284,1,0))</f>
        <v>0</v>
      </c>
      <c r="DH284" s="26">
        <f t="shared" ref="DH284:DH298" si="271">IF(AND(D284&gt;0,AV284=""),1,IF(AV284&gt;D284,1,0))</f>
        <v>0</v>
      </c>
      <c r="DI284" s="26">
        <f t="shared" ref="DI284:DI298" si="272">IF(AND(D284&gt;0,AW284=""),1,IF(AW284&gt;D284,1,0))</f>
        <v>0</v>
      </c>
      <c r="DJ284" s="26">
        <f t="shared" ref="DJ284:DJ298" si="273">IF(AND((AI284+AJ284)&gt;0,AP284=""),1,IF(AP284&gt;(AI284+AJ284),1,0))</f>
        <v>0</v>
      </c>
      <c r="DK284" s="26">
        <f t="shared" ref="DK284:DK298" si="274">IF(AND(D284&gt;0,AX284=""),1,0)</f>
        <v>0</v>
      </c>
      <c r="DL284" s="26">
        <f t="shared" ref="DL284:DL298" si="275">IF(AX284&gt;D284,1,0)</f>
        <v>0</v>
      </c>
      <c r="DM284"/>
    </row>
    <row r="285" spans="1:117" x14ac:dyDescent="0.25">
      <c r="A285" s="713"/>
      <c r="B285" s="768" t="s">
        <v>270</v>
      </c>
      <c r="C285" s="770"/>
      <c r="D285" s="225">
        <f t="shared" si="261"/>
        <v>0</v>
      </c>
      <c r="E285" s="399">
        <f t="shared" si="262"/>
        <v>0</v>
      </c>
      <c r="F285" s="400">
        <f t="shared" si="262"/>
        <v>0</v>
      </c>
      <c r="G285" s="21">
        <f>SUM(ENERO:DICIEMBRE!G285)</f>
        <v>0</v>
      </c>
      <c r="H285" s="21">
        <f>SUM(ENERO:DICIEMBRE!H285)</f>
        <v>0</v>
      </c>
      <c r="I285" s="21">
        <f>SUM(ENERO:DICIEMBRE!I285)</f>
        <v>0</v>
      </c>
      <c r="J285" s="21">
        <f>SUM(ENERO:DICIEMBRE!J285)</f>
        <v>0</v>
      </c>
      <c r="K285" s="21">
        <f>SUM(ENERO:DICIEMBRE!K285)</f>
        <v>0</v>
      </c>
      <c r="L285" s="21">
        <f>SUM(ENERO:DICIEMBRE!L285)</f>
        <v>0</v>
      </c>
      <c r="M285" s="21">
        <f>SUM(ENERO:DICIEMBRE!M285)</f>
        <v>0</v>
      </c>
      <c r="N285" s="21">
        <f>SUM(ENERO:DICIEMBRE!N285)</f>
        <v>0</v>
      </c>
      <c r="O285" s="21">
        <f>SUM(ENERO:DICIEMBRE!O285)</f>
        <v>0</v>
      </c>
      <c r="P285" s="21">
        <f>SUM(ENERO:DICIEMBRE!P285)</f>
        <v>0</v>
      </c>
      <c r="Q285" s="21">
        <f>SUM(ENERO:DICIEMBRE!Q285)</f>
        <v>0</v>
      </c>
      <c r="R285" s="21">
        <f>SUM(ENERO:DICIEMBRE!R285)</f>
        <v>0</v>
      </c>
      <c r="S285" s="21">
        <f>SUM(ENERO:DICIEMBRE!S285)</f>
        <v>0</v>
      </c>
      <c r="T285" s="21">
        <f>SUM(ENERO:DICIEMBRE!T285)</f>
        <v>0</v>
      </c>
      <c r="U285" s="21">
        <f>SUM(ENERO:DICIEMBRE!U285)</f>
        <v>0</v>
      </c>
      <c r="V285" s="21">
        <f>SUM(ENERO:DICIEMBRE!V285)</f>
        <v>0</v>
      </c>
      <c r="W285" s="21">
        <f>SUM(ENERO:DICIEMBRE!W285)</f>
        <v>0</v>
      </c>
      <c r="X285" s="21">
        <f>SUM(ENERO:DICIEMBRE!X285)</f>
        <v>0</v>
      </c>
      <c r="Y285" s="21">
        <f>SUM(ENERO:DICIEMBRE!Y285)</f>
        <v>0</v>
      </c>
      <c r="Z285" s="21">
        <f>SUM(ENERO:DICIEMBRE!Z285)</f>
        <v>0</v>
      </c>
      <c r="AA285" s="21">
        <f>SUM(ENERO:DICIEMBRE!AA285)</f>
        <v>0</v>
      </c>
      <c r="AB285" s="21">
        <f>SUM(ENERO:DICIEMBRE!AB285)</f>
        <v>0</v>
      </c>
      <c r="AC285" s="21">
        <f>SUM(ENERO:DICIEMBRE!AC285)</f>
        <v>0</v>
      </c>
      <c r="AD285" s="21">
        <f>SUM(ENERO:DICIEMBRE!AD285)</f>
        <v>0</v>
      </c>
      <c r="AE285" s="21">
        <f>SUM(ENERO:DICIEMBRE!AE285)</f>
        <v>0</v>
      </c>
      <c r="AF285" s="21">
        <f>SUM(ENERO:DICIEMBRE!AF285)</f>
        <v>0</v>
      </c>
      <c r="AG285" s="21">
        <f>SUM(ENERO:DICIEMBRE!AG285)</f>
        <v>0</v>
      </c>
      <c r="AH285" s="21">
        <f>SUM(ENERO:DICIEMBRE!AH285)</f>
        <v>0</v>
      </c>
      <c r="AI285" s="21">
        <f>SUM(ENERO:DICIEMBRE!AI285)</f>
        <v>0</v>
      </c>
      <c r="AJ285" s="21">
        <f>SUM(ENERO:DICIEMBRE!AJ285)</f>
        <v>0</v>
      </c>
      <c r="AK285" s="21">
        <f>SUM(ENERO:DICIEMBRE!AK285)</f>
        <v>0</v>
      </c>
      <c r="AL285" s="21">
        <f>SUM(ENERO:DICIEMBRE!AL285)</f>
        <v>0</v>
      </c>
      <c r="AM285" s="21">
        <f>SUM(ENERO:DICIEMBRE!AM285)</f>
        <v>0</v>
      </c>
      <c r="AN285" s="21">
        <f>SUM(ENERO:DICIEMBRE!AN285)</f>
        <v>0</v>
      </c>
      <c r="AO285" s="21">
        <f>SUM(ENERO:DICIEMBRE!AO285)</f>
        <v>0</v>
      </c>
      <c r="AP285" s="21">
        <f>SUM(ENERO:DICIEMBRE!AP285)</f>
        <v>0</v>
      </c>
      <c r="AQ285" s="21">
        <f>SUM(ENERO:DICIEMBRE!AQ285)</f>
        <v>0</v>
      </c>
      <c r="AR285" s="21">
        <f>SUM(ENERO:DICIEMBRE!AR285)</f>
        <v>0</v>
      </c>
      <c r="AS285" s="21">
        <f>SUM(ENERO:DICIEMBRE!AS285)</f>
        <v>0</v>
      </c>
      <c r="AT285" s="21">
        <f>SUM(ENERO:DICIEMBRE!AT285)</f>
        <v>0</v>
      </c>
      <c r="AU285" s="21">
        <f>SUM(ENERO:DICIEMBRE!AU285)</f>
        <v>0</v>
      </c>
      <c r="AV285" s="21">
        <f>SUM(ENERO:DICIEMBRE!AV285)</f>
        <v>0</v>
      </c>
      <c r="AW285" s="21">
        <f>SUM(ENERO:DICIEMBRE!AW285)</f>
        <v>0</v>
      </c>
      <c r="AX285" s="21">
        <f>SUM(ENERO:DICIEMBRE!AX285)</f>
        <v>0</v>
      </c>
      <c r="AY285" t="str">
        <f t="shared" si="265"/>
        <v/>
      </c>
      <c r="CW285" s="25" t="str">
        <f t="shared" si="266"/>
        <v/>
      </c>
      <c r="CX285" s="25" t="str">
        <f t="shared" si="267"/>
        <v/>
      </c>
      <c r="CY285" s="25" t="str">
        <f t="shared" si="268"/>
        <v/>
      </c>
      <c r="CZ285" s="25" t="str">
        <f t="shared" si="269"/>
        <v/>
      </c>
      <c r="DA285" s="25" t="str">
        <f t="shared" si="263"/>
        <v/>
      </c>
      <c r="DB285" s="25" t="str">
        <f t="shared" si="264"/>
        <v/>
      </c>
      <c r="DC285"/>
      <c r="DD285"/>
      <c r="DE285"/>
      <c r="DG285" s="26">
        <f t="shared" si="270"/>
        <v>0</v>
      </c>
      <c r="DH285" s="26">
        <f t="shared" si="271"/>
        <v>0</v>
      </c>
      <c r="DI285" s="26">
        <f t="shared" si="272"/>
        <v>0</v>
      </c>
      <c r="DJ285" s="26">
        <f t="shared" si="273"/>
        <v>0</v>
      </c>
      <c r="DK285" s="26">
        <f t="shared" si="274"/>
        <v>0</v>
      </c>
      <c r="DL285" s="26">
        <f t="shared" si="275"/>
        <v>0</v>
      </c>
      <c r="DM285"/>
    </row>
    <row r="286" spans="1:117" x14ac:dyDescent="0.25">
      <c r="A286" s="840"/>
      <c r="B286" s="831" t="s">
        <v>271</v>
      </c>
      <c r="C286" s="831"/>
      <c r="D286" s="236">
        <f t="shared" si="261"/>
        <v>0</v>
      </c>
      <c r="E286" s="411">
        <f t="shared" si="262"/>
        <v>0</v>
      </c>
      <c r="F286" s="412">
        <f t="shared" si="262"/>
        <v>0</v>
      </c>
      <c r="G286" s="21">
        <f>SUM(ENERO:DICIEMBRE!G286)</f>
        <v>0</v>
      </c>
      <c r="H286" s="21">
        <f>SUM(ENERO:DICIEMBRE!H286)</f>
        <v>0</v>
      </c>
      <c r="I286" s="21">
        <f>SUM(ENERO:DICIEMBRE!I286)</f>
        <v>0</v>
      </c>
      <c r="J286" s="21">
        <f>SUM(ENERO:DICIEMBRE!J286)</f>
        <v>0</v>
      </c>
      <c r="K286" s="21">
        <f>SUM(ENERO:DICIEMBRE!K286)</f>
        <v>0</v>
      </c>
      <c r="L286" s="21">
        <f>SUM(ENERO:DICIEMBRE!L286)</f>
        <v>0</v>
      </c>
      <c r="M286" s="21">
        <f>SUM(ENERO:DICIEMBRE!M286)</f>
        <v>0</v>
      </c>
      <c r="N286" s="21">
        <f>SUM(ENERO:DICIEMBRE!N286)</f>
        <v>0</v>
      </c>
      <c r="O286" s="21">
        <f>SUM(ENERO:DICIEMBRE!O286)</f>
        <v>0</v>
      </c>
      <c r="P286" s="21">
        <f>SUM(ENERO:DICIEMBRE!P286)</f>
        <v>0</v>
      </c>
      <c r="Q286" s="21">
        <f>SUM(ENERO:DICIEMBRE!Q286)</f>
        <v>0</v>
      </c>
      <c r="R286" s="21">
        <f>SUM(ENERO:DICIEMBRE!R286)</f>
        <v>0</v>
      </c>
      <c r="S286" s="21">
        <f>SUM(ENERO:DICIEMBRE!S286)</f>
        <v>0</v>
      </c>
      <c r="T286" s="21">
        <f>SUM(ENERO:DICIEMBRE!T286)</f>
        <v>0</v>
      </c>
      <c r="U286" s="21">
        <f>SUM(ENERO:DICIEMBRE!U286)</f>
        <v>0</v>
      </c>
      <c r="V286" s="21">
        <f>SUM(ENERO:DICIEMBRE!V286)</f>
        <v>0</v>
      </c>
      <c r="W286" s="21">
        <f>SUM(ENERO:DICIEMBRE!W286)</f>
        <v>0</v>
      </c>
      <c r="X286" s="21">
        <f>SUM(ENERO:DICIEMBRE!X286)</f>
        <v>0</v>
      </c>
      <c r="Y286" s="21">
        <f>SUM(ENERO:DICIEMBRE!Y286)</f>
        <v>0</v>
      </c>
      <c r="Z286" s="21">
        <f>SUM(ENERO:DICIEMBRE!Z286)</f>
        <v>0</v>
      </c>
      <c r="AA286" s="21">
        <f>SUM(ENERO:DICIEMBRE!AA286)</f>
        <v>0</v>
      </c>
      <c r="AB286" s="21">
        <f>SUM(ENERO:DICIEMBRE!AB286)</f>
        <v>0</v>
      </c>
      <c r="AC286" s="21">
        <f>SUM(ENERO:DICIEMBRE!AC286)</f>
        <v>0</v>
      </c>
      <c r="AD286" s="21">
        <f>SUM(ENERO:DICIEMBRE!AD286)</f>
        <v>0</v>
      </c>
      <c r="AE286" s="21">
        <f>SUM(ENERO:DICIEMBRE!AE286)</f>
        <v>0</v>
      </c>
      <c r="AF286" s="21">
        <f>SUM(ENERO:DICIEMBRE!AF286)</f>
        <v>0</v>
      </c>
      <c r="AG286" s="21">
        <f>SUM(ENERO:DICIEMBRE!AG286)</f>
        <v>0</v>
      </c>
      <c r="AH286" s="21">
        <f>SUM(ENERO:DICIEMBRE!AH286)</f>
        <v>0</v>
      </c>
      <c r="AI286" s="21">
        <f>SUM(ENERO:DICIEMBRE!AI286)</f>
        <v>0</v>
      </c>
      <c r="AJ286" s="21">
        <f>SUM(ENERO:DICIEMBRE!AJ286)</f>
        <v>0</v>
      </c>
      <c r="AK286" s="21">
        <f>SUM(ENERO:DICIEMBRE!AK286)</f>
        <v>0</v>
      </c>
      <c r="AL286" s="21">
        <f>SUM(ENERO:DICIEMBRE!AL286)</f>
        <v>0</v>
      </c>
      <c r="AM286" s="21">
        <f>SUM(ENERO:DICIEMBRE!AM286)</f>
        <v>0</v>
      </c>
      <c r="AN286" s="21">
        <f>SUM(ENERO:DICIEMBRE!AN286)</f>
        <v>0</v>
      </c>
      <c r="AO286" s="21">
        <f>SUM(ENERO:DICIEMBRE!AO286)</f>
        <v>0</v>
      </c>
      <c r="AP286" s="21">
        <f>SUM(ENERO:DICIEMBRE!AP286)</f>
        <v>0</v>
      </c>
      <c r="AQ286" s="21">
        <f>SUM(ENERO:DICIEMBRE!AQ286)</f>
        <v>0</v>
      </c>
      <c r="AR286" s="21">
        <f>SUM(ENERO:DICIEMBRE!AR286)</f>
        <v>0</v>
      </c>
      <c r="AS286" s="21">
        <f>SUM(ENERO:DICIEMBRE!AS286)</f>
        <v>0</v>
      </c>
      <c r="AT286" s="21">
        <f>SUM(ENERO:DICIEMBRE!AT286)</f>
        <v>0</v>
      </c>
      <c r="AU286" s="21">
        <f>SUM(ENERO:DICIEMBRE!AU286)</f>
        <v>0</v>
      </c>
      <c r="AV286" s="21">
        <f>SUM(ENERO:DICIEMBRE!AV286)</f>
        <v>0</v>
      </c>
      <c r="AW286" s="21">
        <f>SUM(ENERO:DICIEMBRE!AW286)</f>
        <v>0</v>
      </c>
      <c r="AX286" s="21">
        <f>SUM(ENERO:DICIEMBRE!AX286)</f>
        <v>0</v>
      </c>
      <c r="AY286" t="str">
        <f t="shared" si="265"/>
        <v/>
      </c>
      <c r="CW286" s="25" t="str">
        <f t="shared" si="266"/>
        <v/>
      </c>
      <c r="CX286" s="25" t="str">
        <f t="shared" si="267"/>
        <v/>
      </c>
      <c r="CY286" s="25" t="str">
        <f t="shared" si="268"/>
        <v/>
      </c>
      <c r="CZ286" s="25" t="str">
        <f t="shared" si="269"/>
        <v/>
      </c>
      <c r="DA286" s="25" t="str">
        <f t="shared" si="263"/>
        <v/>
      </c>
      <c r="DB286" s="25" t="str">
        <f t="shared" si="264"/>
        <v/>
      </c>
      <c r="DC286"/>
      <c r="DD286"/>
      <c r="DE286"/>
      <c r="DG286" s="26">
        <f t="shared" si="270"/>
        <v>0</v>
      </c>
      <c r="DH286" s="26">
        <f t="shared" si="271"/>
        <v>0</v>
      </c>
      <c r="DI286" s="26">
        <f t="shared" si="272"/>
        <v>0</v>
      </c>
      <c r="DJ286" s="26">
        <f t="shared" si="273"/>
        <v>0</v>
      </c>
      <c r="DK286" s="26">
        <f t="shared" si="274"/>
        <v>0</v>
      </c>
      <c r="DL286" s="26">
        <f t="shared" si="275"/>
        <v>0</v>
      </c>
      <c r="DM286"/>
    </row>
    <row r="287" spans="1:117" x14ac:dyDescent="0.25">
      <c r="A287" s="839" t="s">
        <v>102</v>
      </c>
      <c r="B287" s="830" t="s">
        <v>266</v>
      </c>
      <c r="C287" s="830"/>
      <c r="D287" s="245">
        <f t="shared" si="261"/>
        <v>0</v>
      </c>
      <c r="E287" s="390">
        <f t="shared" si="262"/>
        <v>0</v>
      </c>
      <c r="F287" s="391">
        <f t="shared" si="262"/>
        <v>0</v>
      </c>
      <c r="G287" s="21">
        <f>SUM(ENERO:DICIEMBRE!G287)</f>
        <v>0</v>
      </c>
      <c r="H287" s="21">
        <f>SUM(ENERO:DICIEMBRE!H287)</f>
        <v>0</v>
      </c>
      <c r="I287" s="21">
        <f>SUM(ENERO:DICIEMBRE!I287)</f>
        <v>0</v>
      </c>
      <c r="J287" s="21">
        <f>SUM(ENERO:DICIEMBRE!J287)</f>
        <v>0</v>
      </c>
      <c r="K287" s="21">
        <f>SUM(ENERO:DICIEMBRE!K287)</f>
        <v>0</v>
      </c>
      <c r="L287" s="21">
        <f>SUM(ENERO:DICIEMBRE!L287)</f>
        <v>0</v>
      </c>
      <c r="M287" s="21">
        <f>SUM(ENERO:DICIEMBRE!M287)</f>
        <v>0</v>
      </c>
      <c r="N287" s="21">
        <f>SUM(ENERO:DICIEMBRE!N287)</f>
        <v>0</v>
      </c>
      <c r="O287" s="21">
        <f>SUM(ENERO:DICIEMBRE!O287)</f>
        <v>0</v>
      </c>
      <c r="P287" s="21">
        <f>SUM(ENERO:DICIEMBRE!P287)</f>
        <v>0</v>
      </c>
      <c r="Q287" s="21">
        <f>SUM(ENERO:DICIEMBRE!Q287)</f>
        <v>0</v>
      </c>
      <c r="R287" s="21">
        <f>SUM(ENERO:DICIEMBRE!R287)</f>
        <v>0</v>
      </c>
      <c r="S287" s="21">
        <f>SUM(ENERO:DICIEMBRE!S287)</f>
        <v>0</v>
      </c>
      <c r="T287" s="21">
        <f>SUM(ENERO:DICIEMBRE!T287)</f>
        <v>0</v>
      </c>
      <c r="U287" s="21">
        <f>SUM(ENERO:DICIEMBRE!U287)</f>
        <v>0</v>
      </c>
      <c r="V287" s="21">
        <f>SUM(ENERO:DICIEMBRE!V287)</f>
        <v>0</v>
      </c>
      <c r="W287" s="21">
        <f>SUM(ENERO:DICIEMBRE!W287)</f>
        <v>0</v>
      </c>
      <c r="X287" s="21">
        <f>SUM(ENERO:DICIEMBRE!X287)</f>
        <v>0</v>
      </c>
      <c r="Y287" s="21">
        <f>SUM(ENERO:DICIEMBRE!Y287)</f>
        <v>0</v>
      </c>
      <c r="Z287" s="21">
        <f>SUM(ENERO:DICIEMBRE!Z287)</f>
        <v>0</v>
      </c>
      <c r="AA287" s="21">
        <f>SUM(ENERO:DICIEMBRE!AA287)</f>
        <v>0</v>
      </c>
      <c r="AB287" s="21">
        <f>SUM(ENERO:DICIEMBRE!AB287)</f>
        <v>0</v>
      </c>
      <c r="AC287" s="21">
        <f>SUM(ENERO:DICIEMBRE!AC287)</f>
        <v>0</v>
      </c>
      <c r="AD287" s="21">
        <f>SUM(ENERO:DICIEMBRE!AD287)</f>
        <v>0</v>
      </c>
      <c r="AE287" s="21">
        <f>SUM(ENERO:DICIEMBRE!AE287)</f>
        <v>0</v>
      </c>
      <c r="AF287" s="21">
        <f>SUM(ENERO:DICIEMBRE!AF287)</f>
        <v>0</v>
      </c>
      <c r="AG287" s="21">
        <f>SUM(ENERO:DICIEMBRE!AG287)</f>
        <v>0</v>
      </c>
      <c r="AH287" s="21">
        <f>SUM(ENERO:DICIEMBRE!AH287)</f>
        <v>0</v>
      </c>
      <c r="AI287" s="21">
        <f>SUM(ENERO:DICIEMBRE!AI287)</f>
        <v>0</v>
      </c>
      <c r="AJ287" s="21">
        <f>SUM(ENERO:DICIEMBRE!AJ287)</f>
        <v>0</v>
      </c>
      <c r="AK287" s="21">
        <f>SUM(ENERO:DICIEMBRE!AK287)</f>
        <v>0</v>
      </c>
      <c r="AL287" s="21">
        <f>SUM(ENERO:DICIEMBRE!AL287)</f>
        <v>0</v>
      </c>
      <c r="AM287" s="21">
        <f>SUM(ENERO:DICIEMBRE!AM287)</f>
        <v>0</v>
      </c>
      <c r="AN287" s="21">
        <f>SUM(ENERO:DICIEMBRE!AN287)</f>
        <v>0</v>
      </c>
      <c r="AO287" s="21">
        <f>SUM(ENERO:DICIEMBRE!AO287)</f>
        <v>0</v>
      </c>
      <c r="AP287" s="21">
        <f>SUM(ENERO:DICIEMBRE!AP287)</f>
        <v>0</v>
      </c>
      <c r="AQ287" s="21">
        <f>SUM(ENERO:DICIEMBRE!AQ287)</f>
        <v>0</v>
      </c>
      <c r="AR287" s="21">
        <f>SUM(ENERO:DICIEMBRE!AR287)</f>
        <v>0</v>
      </c>
      <c r="AS287" s="21">
        <f>SUM(ENERO:DICIEMBRE!AS287)</f>
        <v>0</v>
      </c>
      <c r="AT287" s="21">
        <f>SUM(ENERO:DICIEMBRE!AT287)</f>
        <v>0</v>
      </c>
      <c r="AU287" s="21">
        <f>SUM(ENERO:DICIEMBRE!AU287)</f>
        <v>0</v>
      </c>
      <c r="AV287" s="21">
        <f>SUM(ENERO:DICIEMBRE!AV287)</f>
        <v>0</v>
      </c>
      <c r="AW287" s="21">
        <f>SUM(ENERO:DICIEMBRE!AW287)</f>
        <v>0</v>
      </c>
      <c r="AX287" s="21">
        <f>SUM(ENERO:DICIEMBRE!AX287)</f>
        <v>0</v>
      </c>
      <c r="AY287" t="str">
        <f t="shared" si="265"/>
        <v/>
      </c>
      <c r="CW287" s="25" t="str">
        <f t="shared" si="266"/>
        <v/>
      </c>
      <c r="CX287" s="25" t="str">
        <f t="shared" si="267"/>
        <v/>
      </c>
      <c r="CY287" s="25" t="str">
        <f t="shared" si="268"/>
        <v/>
      </c>
      <c r="CZ287" s="25" t="str">
        <f t="shared" si="269"/>
        <v/>
      </c>
      <c r="DA287" s="25" t="str">
        <f t="shared" si="263"/>
        <v/>
      </c>
      <c r="DB287" s="25" t="str">
        <f t="shared" si="264"/>
        <v/>
      </c>
      <c r="DC287"/>
      <c r="DD287"/>
      <c r="DE287"/>
      <c r="DG287" s="26">
        <f t="shared" si="270"/>
        <v>0</v>
      </c>
      <c r="DH287" s="26">
        <f t="shared" si="271"/>
        <v>0</v>
      </c>
      <c r="DI287" s="26">
        <f t="shared" si="272"/>
        <v>0</v>
      </c>
      <c r="DJ287" s="26">
        <f t="shared" si="273"/>
        <v>0</v>
      </c>
      <c r="DK287" s="26">
        <f t="shared" si="274"/>
        <v>0</v>
      </c>
      <c r="DL287" s="26">
        <f t="shared" si="275"/>
        <v>0</v>
      </c>
      <c r="DM287"/>
    </row>
    <row r="288" spans="1:117" x14ac:dyDescent="0.25">
      <c r="A288" s="713"/>
      <c r="B288" s="755" t="s">
        <v>267</v>
      </c>
      <c r="C288" s="755"/>
      <c r="D288" s="225">
        <f t="shared" si="261"/>
        <v>0</v>
      </c>
      <c r="E288" s="399">
        <f t="shared" si="262"/>
        <v>0</v>
      </c>
      <c r="F288" s="400">
        <f t="shared" si="262"/>
        <v>0</v>
      </c>
      <c r="G288" s="21">
        <f>SUM(ENERO:DICIEMBRE!G288)</f>
        <v>0</v>
      </c>
      <c r="H288" s="21">
        <f>SUM(ENERO:DICIEMBRE!H288)</f>
        <v>0</v>
      </c>
      <c r="I288" s="21">
        <f>SUM(ENERO:DICIEMBRE!I288)</f>
        <v>0</v>
      </c>
      <c r="J288" s="21">
        <f>SUM(ENERO:DICIEMBRE!J288)</f>
        <v>0</v>
      </c>
      <c r="K288" s="21">
        <f>SUM(ENERO:DICIEMBRE!K288)</f>
        <v>0</v>
      </c>
      <c r="L288" s="21">
        <f>SUM(ENERO:DICIEMBRE!L288)</f>
        <v>0</v>
      </c>
      <c r="M288" s="21">
        <f>SUM(ENERO:DICIEMBRE!M288)</f>
        <v>0</v>
      </c>
      <c r="N288" s="21">
        <f>SUM(ENERO:DICIEMBRE!N288)</f>
        <v>0</v>
      </c>
      <c r="O288" s="21">
        <f>SUM(ENERO:DICIEMBRE!O288)</f>
        <v>0</v>
      </c>
      <c r="P288" s="21">
        <f>SUM(ENERO:DICIEMBRE!P288)</f>
        <v>0</v>
      </c>
      <c r="Q288" s="21">
        <f>SUM(ENERO:DICIEMBRE!Q288)</f>
        <v>0</v>
      </c>
      <c r="R288" s="21">
        <f>SUM(ENERO:DICIEMBRE!R288)</f>
        <v>0</v>
      </c>
      <c r="S288" s="21">
        <f>SUM(ENERO:DICIEMBRE!S288)</f>
        <v>0</v>
      </c>
      <c r="T288" s="21">
        <f>SUM(ENERO:DICIEMBRE!T288)</f>
        <v>0</v>
      </c>
      <c r="U288" s="21">
        <f>SUM(ENERO:DICIEMBRE!U288)</f>
        <v>0</v>
      </c>
      <c r="V288" s="21">
        <f>SUM(ENERO:DICIEMBRE!V288)</f>
        <v>0</v>
      </c>
      <c r="W288" s="21">
        <f>SUM(ENERO:DICIEMBRE!W288)</f>
        <v>0</v>
      </c>
      <c r="X288" s="21">
        <f>SUM(ENERO:DICIEMBRE!X288)</f>
        <v>0</v>
      </c>
      <c r="Y288" s="21">
        <f>SUM(ENERO:DICIEMBRE!Y288)</f>
        <v>0</v>
      </c>
      <c r="Z288" s="21">
        <f>SUM(ENERO:DICIEMBRE!Z288)</f>
        <v>0</v>
      </c>
      <c r="AA288" s="21">
        <f>SUM(ENERO:DICIEMBRE!AA288)</f>
        <v>0</v>
      </c>
      <c r="AB288" s="21">
        <f>SUM(ENERO:DICIEMBRE!AB288)</f>
        <v>0</v>
      </c>
      <c r="AC288" s="21">
        <f>SUM(ENERO:DICIEMBRE!AC288)</f>
        <v>0</v>
      </c>
      <c r="AD288" s="21">
        <f>SUM(ENERO:DICIEMBRE!AD288)</f>
        <v>0</v>
      </c>
      <c r="AE288" s="21">
        <f>SUM(ENERO:DICIEMBRE!AE288)</f>
        <v>0</v>
      </c>
      <c r="AF288" s="21">
        <f>SUM(ENERO:DICIEMBRE!AF288)</f>
        <v>0</v>
      </c>
      <c r="AG288" s="21">
        <f>SUM(ENERO:DICIEMBRE!AG288)</f>
        <v>0</v>
      </c>
      <c r="AH288" s="21">
        <f>SUM(ENERO:DICIEMBRE!AH288)</f>
        <v>0</v>
      </c>
      <c r="AI288" s="21">
        <f>SUM(ENERO:DICIEMBRE!AI288)</f>
        <v>0</v>
      </c>
      <c r="AJ288" s="21">
        <f>SUM(ENERO:DICIEMBRE!AJ288)</f>
        <v>0</v>
      </c>
      <c r="AK288" s="21">
        <f>SUM(ENERO:DICIEMBRE!AK288)</f>
        <v>0</v>
      </c>
      <c r="AL288" s="21">
        <f>SUM(ENERO:DICIEMBRE!AL288)</f>
        <v>0</v>
      </c>
      <c r="AM288" s="21">
        <f>SUM(ENERO:DICIEMBRE!AM288)</f>
        <v>0</v>
      </c>
      <c r="AN288" s="21">
        <f>SUM(ENERO:DICIEMBRE!AN288)</f>
        <v>0</v>
      </c>
      <c r="AO288" s="21">
        <f>SUM(ENERO:DICIEMBRE!AO288)</f>
        <v>0</v>
      </c>
      <c r="AP288" s="21">
        <f>SUM(ENERO:DICIEMBRE!AP288)</f>
        <v>0</v>
      </c>
      <c r="AQ288" s="21">
        <f>SUM(ENERO:DICIEMBRE!AQ288)</f>
        <v>0</v>
      </c>
      <c r="AR288" s="21">
        <f>SUM(ENERO:DICIEMBRE!AR288)</f>
        <v>0</v>
      </c>
      <c r="AS288" s="21">
        <f>SUM(ENERO:DICIEMBRE!AS288)</f>
        <v>0</v>
      </c>
      <c r="AT288" s="21">
        <f>SUM(ENERO:DICIEMBRE!AT288)</f>
        <v>0</v>
      </c>
      <c r="AU288" s="21">
        <f>SUM(ENERO:DICIEMBRE!AU288)</f>
        <v>0</v>
      </c>
      <c r="AV288" s="21">
        <f>SUM(ENERO:DICIEMBRE!AV288)</f>
        <v>0</v>
      </c>
      <c r="AW288" s="21">
        <f>SUM(ENERO:DICIEMBRE!AW288)</f>
        <v>0</v>
      </c>
      <c r="AX288" s="21">
        <f>SUM(ENERO:DICIEMBRE!AX288)</f>
        <v>0</v>
      </c>
      <c r="AY288" t="str">
        <f t="shared" si="265"/>
        <v/>
      </c>
      <c r="CW288" s="25" t="str">
        <f t="shared" si="266"/>
        <v/>
      </c>
      <c r="CX288" s="25" t="str">
        <f t="shared" si="267"/>
        <v/>
      </c>
      <c r="CY288" s="25" t="str">
        <f t="shared" si="268"/>
        <v/>
      </c>
      <c r="CZ288" s="25" t="str">
        <f t="shared" si="269"/>
        <v/>
      </c>
      <c r="DA288" s="25" t="str">
        <f t="shared" si="263"/>
        <v/>
      </c>
      <c r="DB288" s="25" t="str">
        <f t="shared" si="264"/>
        <v/>
      </c>
      <c r="DC288"/>
      <c r="DD288"/>
      <c r="DE288"/>
      <c r="DG288" s="26">
        <f t="shared" si="270"/>
        <v>0</v>
      </c>
      <c r="DH288" s="26">
        <f t="shared" si="271"/>
        <v>0</v>
      </c>
      <c r="DI288" s="26">
        <f t="shared" si="272"/>
        <v>0</v>
      </c>
      <c r="DJ288" s="26">
        <f t="shared" si="273"/>
        <v>0</v>
      </c>
      <c r="DK288" s="26">
        <f t="shared" si="274"/>
        <v>0</v>
      </c>
      <c r="DL288" s="26">
        <f t="shared" si="275"/>
        <v>0</v>
      </c>
      <c r="DM288"/>
    </row>
    <row r="289" spans="1:117" x14ac:dyDescent="0.25">
      <c r="A289" s="713"/>
      <c r="B289" s="755" t="s">
        <v>268</v>
      </c>
      <c r="C289" s="755"/>
      <c r="D289" s="225">
        <f t="shared" si="261"/>
        <v>0</v>
      </c>
      <c r="E289" s="399">
        <f t="shared" si="262"/>
        <v>0</v>
      </c>
      <c r="F289" s="400">
        <f t="shared" si="262"/>
        <v>0</v>
      </c>
      <c r="G289" s="21">
        <f>SUM(ENERO:DICIEMBRE!G289)</f>
        <v>0</v>
      </c>
      <c r="H289" s="21">
        <f>SUM(ENERO:DICIEMBRE!H289)</f>
        <v>0</v>
      </c>
      <c r="I289" s="21">
        <f>SUM(ENERO:DICIEMBRE!I289)</f>
        <v>0</v>
      </c>
      <c r="J289" s="21">
        <f>SUM(ENERO:DICIEMBRE!J289)</f>
        <v>0</v>
      </c>
      <c r="K289" s="21">
        <f>SUM(ENERO:DICIEMBRE!K289)</f>
        <v>0</v>
      </c>
      <c r="L289" s="21">
        <f>SUM(ENERO:DICIEMBRE!L289)</f>
        <v>0</v>
      </c>
      <c r="M289" s="21">
        <f>SUM(ENERO:DICIEMBRE!M289)</f>
        <v>0</v>
      </c>
      <c r="N289" s="21">
        <f>SUM(ENERO:DICIEMBRE!N289)</f>
        <v>0</v>
      </c>
      <c r="O289" s="21">
        <f>SUM(ENERO:DICIEMBRE!O289)</f>
        <v>0</v>
      </c>
      <c r="P289" s="21">
        <f>SUM(ENERO:DICIEMBRE!P289)</f>
        <v>0</v>
      </c>
      <c r="Q289" s="21">
        <f>SUM(ENERO:DICIEMBRE!Q289)</f>
        <v>0</v>
      </c>
      <c r="R289" s="21">
        <f>SUM(ENERO:DICIEMBRE!R289)</f>
        <v>0</v>
      </c>
      <c r="S289" s="21">
        <f>SUM(ENERO:DICIEMBRE!S289)</f>
        <v>0</v>
      </c>
      <c r="T289" s="21">
        <f>SUM(ENERO:DICIEMBRE!T289)</f>
        <v>0</v>
      </c>
      <c r="U289" s="21">
        <f>SUM(ENERO:DICIEMBRE!U289)</f>
        <v>0</v>
      </c>
      <c r="V289" s="21">
        <f>SUM(ENERO:DICIEMBRE!V289)</f>
        <v>0</v>
      </c>
      <c r="W289" s="21">
        <f>SUM(ENERO:DICIEMBRE!W289)</f>
        <v>0</v>
      </c>
      <c r="X289" s="21">
        <f>SUM(ENERO:DICIEMBRE!X289)</f>
        <v>0</v>
      </c>
      <c r="Y289" s="21">
        <f>SUM(ENERO:DICIEMBRE!Y289)</f>
        <v>0</v>
      </c>
      <c r="Z289" s="21">
        <f>SUM(ENERO:DICIEMBRE!Z289)</f>
        <v>0</v>
      </c>
      <c r="AA289" s="21">
        <f>SUM(ENERO:DICIEMBRE!AA289)</f>
        <v>0</v>
      </c>
      <c r="AB289" s="21">
        <f>SUM(ENERO:DICIEMBRE!AB289)</f>
        <v>0</v>
      </c>
      <c r="AC289" s="21">
        <f>SUM(ENERO:DICIEMBRE!AC289)</f>
        <v>0</v>
      </c>
      <c r="AD289" s="21">
        <f>SUM(ENERO:DICIEMBRE!AD289)</f>
        <v>0</v>
      </c>
      <c r="AE289" s="21">
        <f>SUM(ENERO:DICIEMBRE!AE289)</f>
        <v>0</v>
      </c>
      <c r="AF289" s="21">
        <f>SUM(ENERO:DICIEMBRE!AF289)</f>
        <v>0</v>
      </c>
      <c r="AG289" s="21">
        <f>SUM(ENERO:DICIEMBRE!AG289)</f>
        <v>0</v>
      </c>
      <c r="AH289" s="21">
        <f>SUM(ENERO:DICIEMBRE!AH289)</f>
        <v>0</v>
      </c>
      <c r="AI289" s="21">
        <f>SUM(ENERO:DICIEMBRE!AI289)</f>
        <v>0</v>
      </c>
      <c r="AJ289" s="21">
        <f>SUM(ENERO:DICIEMBRE!AJ289)</f>
        <v>0</v>
      </c>
      <c r="AK289" s="21">
        <f>SUM(ENERO:DICIEMBRE!AK289)</f>
        <v>0</v>
      </c>
      <c r="AL289" s="21">
        <f>SUM(ENERO:DICIEMBRE!AL289)</f>
        <v>0</v>
      </c>
      <c r="AM289" s="21">
        <f>SUM(ENERO:DICIEMBRE!AM289)</f>
        <v>0</v>
      </c>
      <c r="AN289" s="21">
        <f>SUM(ENERO:DICIEMBRE!AN289)</f>
        <v>0</v>
      </c>
      <c r="AO289" s="21">
        <f>SUM(ENERO:DICIEMBRE!AO289)</f>
        <v>0</v>
      </c>
      <c r="AP289" s="21">
        <f>SUM(ENERO:DICIEMBRE!AP289)</f>
        <v>0</v>
      </c>
      <c r="AQ289" s="21">
        <f>SUM(ENERO:DICIEMBRE!AQ289)</f>
        <v>0</v>
      </c>
      <c r="AR289" s="21">
        <f>SUM(ENERO:DICIEMBRE!AR289)</f>
        <v>0</v>
      </c>
      <c r="AS289" s="21">
        <f>SUM(ENERO:DICIEMBRE!AS289)</f>
        <v>0</v>
      </c>
      <c r="AT289" s="21">
        <f>SUM(ENERO:DICIEMBRE!AT289)</f>
        <v>0</v>
      </c>
      <c r="AU289" s="21">
        <f>SUM(ENERO:DICIEMBRE!AU289)</f>
        <v>0</v>
      </c>
      <c r="AV289" s="21">
        <f>SUM(ENERO:DICIEMBRE!AV289)</f>
        <v>0</v>
      </c>
      <c r="AW289" s="21">
        <f>SUM(ENERO:DICIEMBRE!AW289)</f>
        <v>0</v>
      </c>
      <c r="AX289" s="21">
        <f>SUM(ENERO:DICIEMBRE!AX289)</f>
        <v>0</v>
      </c>
      <c r="AY289" t="str">
        <f t="shared" si="265"/>
        <v/>
      </c>
      <c r="CW289" s="25" t="str">
        <f t="shared" si="266"/>
        <v/>
      </c>
      <c r="CX289" s="25" t="str">
        <f t="shared" si="267"/>
        <v/>
      </c>
      <c r="CY289" s="25" t="str">
        <f t="shared" si="268"/>
        <v/>
      </c>
      <c r="CZ289" s="25" t="str">
        <f t="shared" si="269"/>
        <v/>
      </c>
      <c r="DA289" s="25" t="str">
        <f t="shared" si="263"/>
        <v/>
      </c>
      <c r="DB289" s="25" t="str">
        <f t="shared" si="264"/>
        <v/>
      </c>
      <c r="DC289"/>
      <c r="DD289"/>
      <c r="DE289"/>
      <c r="DG289" s="26">
        <f t="shared" si="270"/>
        <v>0</v>
      </c>
      <c r="DH289" s="26">
        <f t="shared" si="271"/>
        <v>0</v>
      </c>
      <c r="DI289" s="26">
        <f t="shared" si="272"/>
        <v>0</v>
      </c>
      <c r="DJ289" s="26">
        <f t="shared" si="273"/>
        <v>0</v>
      </c>
      <c r="DK289" s="26">
        <f t="shared" si="274"/>
        <v>0</v>
      </c>
      <c r="DL289" s="26">
        <f t="shared" si="275"/>
        <v>0</v>
      </c>
      <c r="DM289"/>
    </row>
    <row r="290" spans="1:117" x14ac:dyDescent="0.25">
      <c r="A290" s="713"/>
      <c r="B290" s="768" t="s">
        <v>269</v>
      </c>
      <c r="C290" s="770"/>
      <c r="D290" s="225">
        <f t="shared" si="261"/>
        <v>0</v>
      </c>
      <c r="E290" s="399">
        <f t="shared" si="262"/>
        <v>0</v>
      </c>
      <c r="F290" s="400">
        <f t="shared" si="262"/>
        <v>0</v>
      </c>
      <c r="G290" s="21">
        <f>SUM(ENERO:DICIEMBRE!G290)</f>
        <v>0</v>
      </c>
      <c r="H290" s="21">
        <f>SUM(ENERO:DICIEMBRE!H290)</f>
        <v>0</v>
      </c>
      <c r="I290" s="21">
        <f>SUM(ENERO:DICIEMBRE!I290)</f>
        <v>0</v>
      </c>
      <c r="J290" s="21">
        <f>SUM(ENERO:DICIEMBRE!J290)</f>
        <v>0</v>
      </c>
      <c r="K290" s="21">
        <f>SUM(ENERO:DICIEMBRE!K290)</f>
        <v>0</v>
      </c>
      <c r="L290" s="21">
        <f>SUM(ENERO:DICIEMBRE!L290)</f>
        <v>0</v>
      </c>
      <c r="M290" s="21">
        <f>SUM(ENERO:DICIEMBRE!M290)</f>
        <v>0</v>
      </c>
      <c r="N290" s="21">
        <f>SUM(ENERO:DICIEMBRE!N290)</f>
        <v>0</v>
      </c>
      <c r="O290" s="21">
        <f>SUM(ENERO:DICIEMBRE!O290)</f>
        <v>0</v>
      </c>
      <c r="P290" s="21">
        <f>SUM(ENERO:DICIEMBRE!P290)</f>
        <v>0</v>
      </c>
      <c r="Q290" s="21">
        <f>SUM(ENERO:DICIEMBRE!Q290)</f>
        <v>0</v>
      </c>
      <c r="R290" s="21">
        <f>SUM(ENERO:DICIEMBRE!R290)</f>
        <v>0</v>
      </c>
      <c r="S290" s="21">
        <f>SUM(ENERO:DICIEMBRE!S290)</f>
        <v>0</v>
      </c>
      <c r="T290" s="21">
        <f>SUM(ENERO:DICIEMBRE!T290)</f>
        <v>0</v>
      </c>
      <c r="U290" s="21">
        <f>SUM(ENERO:DICIEMBRE!U290)</f>
        <v>0</v>
      </c>
      <c r="V290" s="21">
        <f>SUM(ENERO:DICIEMBRE!V290)</f>
        <v>0</v>
      </c>
      <c r="W290" s="21">
        <f>SUM(ENERO:DICIEMBRE!W290)</f>
        <v>0</v>
      </c>
      <c r="X290" s="21">
        <f>SUM(ENERO:DICIEMBRE!X290)</f>
        <v>0</v>
      </c>
      <c r="Y290" s="21">
        <f>SUM(ENERO:DICIEMBRE!Y290)</f>
        <v>0</v>
      </c>
      <c r="Z290" s="21">
        <f>SUM(ENERO:DICIEMBRE!Z290)</f>
        <v>0</v>
      </c>
      <c r="AA290" s="21">
        <f>SUM(ENERO:DICIEMBRE!AA290)</f>
        <v>0</v>
      </c>
      <c r="AB290" s="21">
        <f>SUM(ENERO:DICIEMBRE!AB290)</f>
        <v>0</v>
      </c>
      <c r="AC290" s="21">
        <f>SUM(ENERO:DICIEMBRE!AC290)</f>
        <v>0</v>
      </c>
      <c r="AD290" s="21">
        <f>SUM(ENERO:DICIEMBRE!AD290)</f>
        <v>0</v>
      </c>
      <c r="AE290" s="21">
        <f>SUM(ENERO:DICIEMBRE!AE290)</f>
        <v>0</v>
      </c>
      <c r="AF290" s="21">
        <f>SUM(ENERO:DICIEMBRE!AF290)</f>
        <v>0</v>
      </c>
      <c r="AG290" s="21">
        <f>SUM(ENERO:DICIEMBRE!AG290)</f>
        <v>0</v>
      </c>
      <c r="AH290" s="21">
        <f>SUM(ENERO:DICIEMBRE!AH290)</f>
        <v>0</v>
      </c>
      <c r="AI290" s="21">
        <f>SUM(ENERO:DICIEMBRE!AI290)</f>
        <v>0</v>
      </c>
      <c r="AJ290" s="21">
        <f>SUM(ENERO:DICIEMBRE!AJ290)</f>
        <v>0</v>
      </c>
      <c r="AK290" s="21">
        <f>SUM(ENERO:DICIEMBRE!AK290)</f>
        <v>0</v>
      </c>
      <c r="AL290" s="21">
        <f>SUM(ENERO:DICIEMBRE!AL290)</f>
        <v>0</v>
      </c>
      <c r="AM290" s="21">
        <f>SUM(ENERO:DICIEMBRE!AM290)</f>
        <v>0</v>
      </c>
      <c r="AN290" s="21">
        <f>SUM(ENERO:DICIEMBRE!AN290)</f>
        <v>0</v>
      </c>
      <c r="AO290" s="21">
        <f>SUM(ENERO:DICIEMBRE!AO290)</f>
        <v>0</v>
      </c>
      <c r="AP290" s="21">
        <f>SUM(ENERO:DICIEMBRE!AP290)</f>
        <v>0</v>
      </c>
      <c r="AQ290" s="21">
        <f>SUM(ENERO:DICIEMBRE!AQ290)</f>
        <v>0</v>
      </c>
      <c r="AR290" s="21">
        <f>SUM(ENERO:DICIEMBRE!AR290)</f>
        <v>0</v>
      </c>
      <c r="AS290" s="21">
        <f>SUM(ENERO:DICIEMBRE!AS290)</f>
        <v>0</v>
      </c>
      <c r="AT290" s="21">
        <f>SUM(ENERO:DICIEMBRE!AT290)</f>
        <v>0</v>
      </c>
      <c r="AU290" s="21">
        <f>SUM(ENERO:DICIEMBRE!AU290)</f>
        <v>0</v>
      </c>
      <c r="AV290" s="21">
        <f>SUM(ENERO:DICIEMBRE!AV290)</f>
        <v>0</v>
      </c>
      <c r="AW290" s="21">
        <f>SUM(ENERO:DICIEMBRE!AW290)</f>
        <v>0</v>
      </c>
      <c r="AX290" s="21">
        <f>SUM(ENERO:DICIEMBRE!AX290)</f>
        <v>0</v>
      </c>
      <c r="AY290" t="str">
        <f t="shared" si="265"/>
        <v/>
      </c>
      <c r="CW290" s="25" t="str">
        <f t="shared" si="266"/>
        <v/>
      </c>
      <c r="CX290" s="25" t="str">
        <f t="shared" si="267"/>
        <v/>
      </c>
      <c r="CY290" s="25" t="str">
        <f t="shared" si="268"/>
        <v/>
      </c>
      <c r="CZ290" s="25" t="str">
        <f t="shared" si="269"/>
        <v/>
      </c>
      <c r="DA290" s="25" t="str">
        <f t="shared" si="263"/>
        <v/>
      </c>
      <c r="DB290" s="25" t="str">
        <f t="shared" si="264"/>
        <v/>
      </c>
      <c r="DC290"/>
      <c r="DD290"/>
      <c r="DE290"/>
      <c r="DG290" s="26">
        <f t="shared" si="270"/>
        <v>0</v>
      </c>
      <c r="DH290" s="26">
        <f t="shared" si="271"/>
        <v>0</v>
      </c>
      <c r="DI290" s="26">
        <f t="shared" si="272"/>
        <v>0</v>
      </c>
      <c r="DJ290" s="26">
        <f t="shared" si="273"/>
        <v>0</v>
      </c>
      <c r="DK290" s="26">
        <f t="shared" si="274"/>
        <v>0</v>
      </c>
      <c r="DL290" s="26">
        <f t="shared" si="275"/>
        <v>0</v>
      </c>
      <c r="DM290"/>
    </row>
    <row r="291" spans="1:117" x14ac:dyDescent="0.25">
      <c r="A291" s="713"/>
      <c r="B291" s="768" t="s">
        <v>270</v>
      </c>
      <c r="C291" s="770"/>
      <c r="D291" s="225">
        <f t="shared" si="261"/>
        <v>0</v>
      </c>
      <c r="E291" s="399">
        <f t="shared" si="262"/>
        <v>0</v>
      </c>
      <c r="F291" s="400">
        <f t="shared" si="262"/>
        <v>0</v>
      </c>
      <c r="G291" s="21">
        <f>SUM(ENERO:DICIEMBRE!G291)</f>
        <v>0</v>
      </c>
      <c r="H291" s="21">
        <f>SUM(ENERO:DICIEMBRE!H291)</f>
        <v>0</v>
      </c>
      <c r="I291" s="21">
        <f>SUM(ENERO:DICIEMBRE!I291)</f>
        <v>0</v>
      </c>
      <c r="J291" s="21">
        <f>SUM(ENERO:DICIEMBRE!J291)</f>
        <v>0</v>
      </c>
      <c r="K291" s="21">
        <f>SUM(ENERO:DICIEMBRE!K291)</f>
        <v>0</v>
      </c>
      <c r="L291" s="21">
        <f>SUM(ENERO:DICIEMBRE!L291)</f>
        <v>0</v>
      </c>
      <c r="M291" s="21">
        <f>SUM(ENERO:DICIEMBRE!M291)</f>
        <v>0</v>
      </c>
      <c r="N291" s="21">
        <f>SUM(ENERO:DICIEMBRE!N291)</f>
        <v>0</v>
      </c>
      <c r="O291" s="21">
        <f>SUM(ENERO:DICIEMBRE!O291)</f>
        <v>0</v>
      </c>
      <c r="P291" s="21">
        <f>SUM(ENERO:DICIEMBRE!P291)</f>
        <v>0</v>
      </c>
      <c r="Q291" s="21">
        <f>SUM(ENERO:DICIEMBRE!Q291)</f>
        <v>0</v>
      </c>
      <c r="R291" s="21">
        <f>SUM(ENERO:DICIEMBRE!R291)</f>
        <v>0</v>
      </c>
      <c r="S291" s="21">
        <f>SUM(ENERO:DICIEMBRE!S291)</f>
        <v>0</v>
      </c>
      <c r="T291" s="21">
        <f>SUM(ENERO:DICIEMBRE!T291)</f>
        <v>0</v>
      </c>
      <c r="U291" s="21">
        <f>SUM(ENERO:DICIEMBRE!U291)</f>
        <v>0</v>
      </c>
      <c r="V291" s="21">
        <f>SUM(ENERO:DICIEMBRE!V291)</f>
        <v>0</v>
      </c>
      <c r="W291" s="21">
        <f>SUM(ENERO:DICIEMBRE!W291)</f>
        <v>0</v>
      </c>
      <c r="X291" s="21">
        <f>SUM(ENERO:DICIEMBRE!X291)</f>
        <v>0</v>
      </c>
      <c r="Y291" s="21">
        <f>SUM(ENERO:DICIEMBRE!Y291)</f>
        <v>0</v>
      </c>
      <c r="Z291" s="21">
        <f>SUM(ENERO:DICIEMBRE!Z291)</f>
        <v>0</v>
      </c>
      <c r="AA291" s="21">
        <f>SUM(ENERO:DICIEMBRE!AA291)</f>
        <v>0</v>
      </c>
      <c r="AB291" s="21">
        <f>SUM(ENERO:DICIEMBRE!AB291)</f>
        <v>0</v>
      </c>
      <c r="AC291" s="21">
        <f>SUM(ENERO:DICIEMBRE!AC291)</f>
        <v>0</v>
      </c>
      <c r="AD291" s="21">
        <f>SUM(ENERO:DICIEMBRE!AD291)</f>
        <v>0</v>
      </c>
      <c r="AE291" s="21">
        <f>SUM(ENERO:DICIEMBRE!AE291)</f>
        <v>0</v>
      </c>
      <c r="AF291" s="21">
        <f>SUM(ENERO:DICIEMBRE!AF291)</f>
        <v>0</v>
      </c>
      <c r="AG291" s="21">
        <f>SUM(ENERO:DICIEMBRE!AG291)</f>
        <v>0</v>
      </c>
      <c r="AH291" s="21">
        <f>SUM(ENERO:DICIEMBRE!AH291)</f>
        <v>0</v>
      </c>
      <c r="AI291" s="21">
        <f>SUM(ENERO:DICIEMBRE!AI291)</f>
        <v>0</v>
      </c>
      <c r="AJ291" s="21">
        <f>SUM(ENERO:DICIEMBRE!AJ291)</f>
        <v>0</v>
      </c>
      <c r="AK291" s="21">
        <f>SUM(ENERO:DICIEMBRE!AK291)</f>
        <v>0</v>
      </c>
      <c r="AL291" s="21">
        <f>SUM(ENERO:DICIEMBRE!AL291)</f>
        <v>0</v>
      </c>
      <c r="AM291" s="21">
        <f>SUM(ENERO:DICIEMBRE!AM291)</f>
        <v>0</v>
      </c>
      <c r="AN291" s="21">
        <f>SUM(ENERO:DICIEMBRE!AN291)</f>
        <v>0</v>
      </c>
      <c r="AO291" s="21">
        <f>SUM(ENERO:DICIEMBRE!AO291)</f>
        <v>0</v>
      </c>
      <c r="AP291" s="21">
        <f>SUM(ENERO:DICIEMBRE!AP291)</f>
        <v>0</v>
      </c>
      <c r="AQ291" s="21">
        <f>SUM(ENERO:DICIEMBRE!AQ291)</f>
        <v>0</v>
      </c>
      <c r="AR291" s="21">
        <f>SUM(ENERO:DICIEMBRE!AR291)</f>
        <v>0</v>
      </c>
      <c r="AS291" s="21">
        <f>SUM(ENERO:DICIEMBRE!AS291)</f>
        <v>0</v>
      </c>
      <c r="AT291" s="21">
        <f>SUM(ENERO:DICIEMBRE!AT291)</f>
        <v>0</v>
      </c>
      <c r="AU291" s="21">
        <f>SUM(ENERO:DICIEMBRE!AU291)</f>
        <v>0</v>
      </c>
      <c r="AV291" s="21">
        <f>SUM(ENERO:DICIEMBRE!AV291)</f>
        <v>0</v>
      </c>
      <c r="AW291" s="21">
        <f>SUM(ENERO:DICIEMBRE!AW291)</f>
        <v>0</v>
      </c>
      <c r="AX291" s="21">
        <f>SUM(ENERO:DICIEMBRE!AX291)</f>
        <v>0</v>
      </c>
      <c r="AY291" t="str">
        <f t="shared" si="265"/>
        <v/>
      </c>
      <c r="CW291" s="25" t="str">
        <f t="shared" si="266"/>
        <v/>
      </c>
      <c r="CX291" s="25" t="str">
        <f t="shared" si="267"/>
        <v/>
      </c>
      <c r="CY291" s="25" t="str">
        <f t="shared" si="268"/>
        <v/>
      </c>
      <c r="CZ291" s="25" t="str">
        <f t="shared" si="269"/>
        <v/>
      </c>
      <c r="DA291" s="25" t="str">
        <f t="shared" si="263"/>
        <v/>
      </c>
      <c r="DB291" s="25" t="str">
        <f t="shared" si="264"/>
        <v/>
      </c>
      <c r="DC291"/>
      <c r="DD291"/>
      <c r="DE291"/>
      <c r="DG291" s="26">
        <f t="shared" si="270"/>
        <v>0</v>
      </c>
      <c r="DH291" s="26">
        <f t="shared" si="271"/>
        <v>0</v>
      </c>
      <c r="DI291" s="26">
        <f t="shared" si="272"/>
        <v>0</v>
      </c>
      <c r="DJ291" s="26">
        <f t="shared" si="273"/>
        <v>0</v>
      </c>
      <c r="DK291" s="26">
        <f t="shared" si="274"/>
        <v>0</v>
      </c>
      <c r="DL291" s="26">
        <f t="shared" si="275"/>
        <v>0</v>
      </c>
      <c r="DM291"/>
    </row>
    <row r="292" spans="1:117" x14ac:dyDescent="0.25">
      <c r="A292" s="840"/>
      <c r="B292" s="831" t="s">
        <v>271</v>
      </c>
      <c r="C292" s="831"/>
      <c r="D292" s="236">
        <f t="shared" si="261"/>
        <v>0</v>
      </c>
      <c r="E292" s="411">
        <f t="shared" si="262"/>
        <v>0</v>
      </c>
      <c r="F292" s="412">
        <f t="shared" si="262"/>
        <v>0</v>
      </c>
      <c r="G292" s="21">
        <f>SUM(ENERO:DICIEMBRE!G292)</f>
        <v>0</v>
      </c>
      <c r="H292" s="21">
        <f>SUM(ENERO:DICIEMBRE!H292)</f>
        <v>0</v>
      </c>
      <c r="I292" s="21">
        <f>SUM(ENERO:DICIEMBRE!I292)</f>
        <v>0</v>
      </c>
      <c r="J292" s="21">
        <f>SUM(ENERO:DICIEMBRE!J292)</f>
        <v>0</v>
      </c>
      <c r="K292" s="21">
        <f>SUM(ENERO:DICIEMBRE!K292)</f>
        <v>0</v>
      </c>
      <c r="L292" s="21">
        <f>SUM(ENERO:DICIEMBRE!L292)</f>
        <v>0</v>
      </c>
      <c r="M292" s="21">
        <f>SUM(ENERO:DICIEMBRE!M292)</f>
        <v>0</v>
      </c>
      <c r="N292" s="21">
        <f>SUM(ENERO:DICIEMBRE!N292)</f>
        <v>0</v>
      </c>
      <c r="O292" s="21">
        <f>SUM(ENERO:DICIEMBRE!O292)</f>
        <v>0</v>
      </c>
      <c r="P292" s="21">
        <f>SUM(ENERO:DICIEMBRE!P292)</f>
        <v>0</v>
      </c>
      <c r="Q292" s="21">
        <f>SUM(ENERO:DICIEMBRE!Q292)</f>
        <v>0</v>
      </c>
      <c r="R292" s="21">
        <f>SUM(ENERO:DICIEMBRE!R292)</f>
        <v>0</v>
      </c>
      <c r="S292" s="21">
        <f>SUM(ENERO:DICIEMBRE!S292)</f>
        <v>0</v>
      </c>
      <c r="T292" s="21">
        <f>SUM(ENERO:DICIEMBRE!T292)</f>
        <v>0</v>
      </c>
      <c r="U292" s="21">
        <f>SUM(ENERO:DICIEMBRE!U292)</f>
        <v>0</v>
      </c>
      <c r="V292" s="21">
        <f>SUM(ENERO:DICIEMBRE!V292)</f>
        <v>0</v>
      </c>
      <c r="W292" s="21">
        <f>SUM(ENERO:DICIEMBRE!W292)</f>
        <v>0</v>
      </c>
      <c r="X292" s="21">
        <f>SUM(ENERO:DICIEMBRE!X292)</f>
        <v>0</v>
      </c>
      <c r="Y292" s="21">
        <f>SUM(ENERO:DICIEMBRE!Y292)</f>
        <v>0</v>
      </c>
      <c r="Z292" s="21">
        <f>SUM(ENERO:DICIEMBRE!Z292)</f>
        <v>0</v>
      </c>
      <c r="AA292" s="21">
        <f>SUM(ENERO:DICIEMBRE!AA292)</f>
        <v>0</v>
      </c>
      <c r="AB292" s="21">
        <f>SUM(ENERO:DICIEMBRE!AB292)</f>
        <v>0</v>
      </c>
      <c r="AC292" s="21">
        <f>SUM(ENERO:DICIEMBRE!AC292)</f>
        <v>0</v>
      </c>
      <c r="AD292" s="21">
        <f>SUM(ENERO:DICIEMBRE!AD292)</f>
        <v>0</v>
      </c>
      <c r="AE292" s="21">
        <f>SUM(ENERO:DICIEMBRE!AE292)</f>
        <v>0</v>
      </c>
      <c r="AF292" s="21">
        <f>SUM(ENERO:DICIEMBRE!AF292)</f>
        <v>0</v>
      </c>
      <c r="AG292" s="21">
        <f>SUM(ENERO:DICIEMBRE!AG292)</f>
        <v>0</v>
      </c>
      <c r="AH292" s="21">
        <f>SUM(ENERO:DICIEMBRE!AH292)</f>
        <v>0</v>
      </c>
      <c r="AI292" s="21">
        <f>SUM(ENERO:DICIEMBRE!AI292)</f>
        <v>0</v>
      </c>
      <c r="AJ292" s="21">
        <f>SUM(ENERO:DICIEMBRE!AJ292)</f>
        <v>0</v>
      </c>
      <c r="AK292" s="21">
        <f>SUM(ENERO:DICIEMBRE!AK292)</f>
        <v>0</v>
      </c>
      <c r="AL292" s="21">
        <f>SUM(ENERO:DICIEMBRE!AL292)</f>
        <v>0</v>
      </c>
      <c r="AM292" s="21">
        <f>SUM(ENERO:DICIEMBRE!AM292)</f>
        <v>0</v>
      </c>
      <c r="AN292" s="21">
        <f>SUM(ENERO:DICIEMBRE!AN292)</f>
        <v>0</v>
      </c>
      <c r="AO292" s="21">
        <f>SUM(ENERO:DICIEMBRE!AO292)</f>
        <v>0</v>
      </c>
      <c r="AP292" s="21">
        <f>SUM(ENERO:DICIEMBRE!AP292)</f>
        <v>0</v>
      </c>
      <c r="AQ292" s="21">
        <f>SUM(ENERO:DICIEMBRE!AQ292)</f>
        <v>0</v>
      </c>
      <c r="AR292" s="21">
        <f>SUM(ENERO:DICIEMBRE!AR292)</f>
        <v>0</v>
      </c>
      <c r="AS292" s="21">
        <f>SUM(ENERO:DICIEMBRE!AS292)</f>
        <v>0</v>
      </c>
      <c r="AT292" s="21">
        <f>SUM(ENERO:DICIEMBRE!AT292)</f>
        <v>0</v>
      </c>
      <c r="AU292" s="21">
        <f>SUM(ENERO:DICIEMBRE!AU292)</f>
        <v>0</v>
      </c>
      <c r="AV292" s="21">
        <f>SUM(ENERO:DICIEMBRE!AV292)</f>
        <v>0</v>
      </c>
      <c r="AW292" s="21">
        <f>SUM(ENERO:DICIEMBRE!AW292)</f>
        <v>0</v>
      </c>
      <c r="AX292" s="21">
        <f>SUM(ENERO:DICIEMBRE!AX292)</f>
        <v>0</v>
      </c>
      <c r="AY292" t="str">
        <f t="shared" si="265"/>
        <v/>
      </c>
      <c r="CW292" s="25" t="str">
        <f t="shared" si="266"/>
        <v/>
      </c>
      <c r="CX292" s="25" t="str">
        <f t="shared" si="267"/>
        <v/>
      </c>
      <c r="CY292" s="25" t="str">
        <f t="shared" si="268"/>
        <v/>
      </c>
      <c r="CZ292" s="25" t="str">
        <f t="shared" si="269"/>
        <v/>
      </c>
      <c r="DA292" s="25" t="str">
        <f t="shared" si="263"/>
        <v/>
      </c>
      <c r="DB292" s="25" t="str">
        <f t="shared" si="264"/>
        <v/>
      </c>
      <c r="DC292"/>
      <c r="DD292"/>
      <c r="DE292"/>
      <c r="DG292" s="26">
        <f t="shared" si="270"/>
        <v>0</v>
      </c>
      <c r="DH292" s="26">
        <f t="shared" si="271"/>
        <v>0</v>
      </c>
      <c r="DI292" s="26">
        <f t="shared" si="272"/>
        <v>0</v>
      </c>
      <c r="DJ292" s="26">
        <f t="shared" si="273"/>
        <v>0</v>
      </c>
      <c r="DK292" s="26">
        <f t="shared" si="274"/>
        <v>0</v>
      </c>
      <c r="DL292" s="26">
        <f t="shared" si="275"/>
        <v>0</v>
      </c>
      <c r="DM292"/>
    </row>
    <row r="293" spans="1:117" x14ac:dyDescent="0.25">
      <c r="A293" s="727" t="s">
        <v>104</v>
      </c>
      <c r="B293" s="842" t="s">
        <v>266</v>
      </c>
      <c r="C293" s="842"/>
      <c r="D293" s="445">
        <f t="shared" si="261"/>
        <v>0</v>
      </c>
      <c r="E293" s="446">
        <f t="shared" si="262"/>
        <v>0</v>
      </c>
      <c r="F293" s="447">
        <f t="shared" si="262"/>
        <v>0</v>
      </c>
      <c r="G293" s="21">
        <f>SUM(ENERO:DICIEMBRE!G293)</f>
        <v>0</v>
      </c>
      <c r="H293" s="21">
        <f>SUM(ENERO:DICIEMBRE!H293)</f>
        <v>0</v>
      </c>
      <c r="I293" s="21">
        <f>SUM(ENERO:DICIEMBRE!I293)</f>
        <v>0</v>
      </c>
      <c r="J293" s="21">
        <f>SUM(ENERO:DICIEMBRE!J293)</f>
        <v>0</v>
      </c>
      <c r="K293" s="21">
        <f>SUM(ENERO:DICIEMBRE!K293)</f>
        <v>0</v>
      </c>
      <c r="L293" s="21">
        <f>SUM(ENERO:DICIEMBRE!L293)</f>
        <v>0</v>
      </c>
      <c r="M293" s="21">
        <f>SUM(ENERO:DICIEMBRE!M293)</f>
        <v>0</v>
      </c>
      <c r="N293" s="21">
        <f>SUM(ENERO:DICIEMBRE!N293)</f>
        <v>0</v>
      </c>
      <c r="O293" s="21">
        <f>SUM(ENERO:DICIEMBRE!O293)</f>
        <v>0</v>
      </c>
      <c r="P293" s="21">
        <f>SUM(ENERO:DICIEMBRE!P293)</f>
        <v>0</v>
      </c>
      <c r="Q293" s="21">
        <f>SUM(ENERO:DICIEMBRE!Q293)</f>
        <v>0</v>
      </c>
      <c r="R293" s="21">
        <f>SUM(ENERO:DICIEMBRE!R293)</f>
        <v>0</v>
      </c>
      <c r="S293" s="21">
        <f>SUM(ENERO:DICIEMBRE!S293)</f>
        <v>0</v>
      </c>
      <c r="T293" s="21">
        <f>SUM(ENERO:DICIEMBRE!T293)</f>
        <v>0</v>
      </c>
      <c r="U293" s="21">
        <f>SUM(ENERO:DICIEMBRE!U293)</f>
        <v>0</v>
      </c>
      <c r="V293" s="21">
        <f>SUM(ENERO:DICIEMBRE!V293)</f>
        <v>0</v>
      </c>
      <c r="W293" s="21">
        <f>SUM(ENERO:DICIEMBRE!W293)</f>
        <v>0</v>
      </c>
      <c r="X293" s="21">
        <f>SUM(ENERO:DICIEMBRE!X293)</f>
        <v>0</v>
      </c>
      <c r="Y293" s="21">
        <f>SUM(ENERO:DICIEMBRE!Y293)</f>
        <v>0</v>
      </c>
      <c r="Z293" s="21">
        <f>SUM(ENERO:DICIEMBRE!Z293)</f>
        <v>0</v>
      </c>
      <c r="AA293" s="21">
        <f>SUM(ENERO:DICIEMBRE!AA293)</f>
        <v>0</v>
      </c>
      <c r="AB293" s="21">
        <f>SUM(ENERO:DICIEMBRE!AB293)</f>
        <v>0</v>
      </c>
      <c r="AC293" s="21">
        <f>SUM(ENERO:DICIEMBRE!AC293)</f>
        <v>0</v>
      </c>
      <c r="AD293" s="21">
        <f>SUM(ENERO:DICIEMBRE!AD293)</f>
        <v>0</v>
      </c>
      <c r="AE293" s="21">
        <f>SUM(ENERO:DICIEMBRE!AE293)</f>
        <v>0</v>
      </c>
      <c r="AF293" s="21">
        <f>SUM(ENERO:DICIEMBRE!AF293)</f>
        <v>0</v>
      </c>
      <c r="AG293" s="21">
        <f>SUM(ENERO:DICIEMBRE!AG293)</f>
        <v>0</v>
      </c>
      <c r="AH293" s="21">
        <f>SUM(ENERO:DICIEMBRE!AH293)</f>
        <v>0</v>
      </c>
      <c r="AI293" s="21">
        <f>SUM(ENERO:DICIEMBRE!AI293)</f>
        <v>0</v>
      </c>
      <c r="AJ293" s="21">
        <f>SUM(ENERO:DICIEMBRE!AJ293)</f>
        <v>0</v>
      </c>
      <c r="AK293" s="21">
        <f>SUM(ENERO:DICIEMBRE!AK293)</f>
        <v>0</v>
      </c>
      <c r="AL293" s="21">
        <f>SUM(ENERO:DICIEMBRE!AL293)</f>
        <v>0</v>
      </c>
      <c r="AM293" s="21">
        <f>SUM(ENERO:DICIEMBRE!AM293)</f>
        <v>0</v>
      </c>
      <c r="AN293" s="21">
        <f>SUM(ENERO:DICIEMBRE!AN293)</f>
        <v>0</v>
      </c>
      <c r="AO293" s="21">
        <f>SUM(ENERO:DICIEMBRE!AO293)</f>
        <v>0</v>
      </c>
      <c r="AP293" s="21">
        <f>SUM(ENERO:DICIEMBRE!AP293)</f>
        <v>0</v>
      </c>
      <c r="AQ293" s="21">
        <f>SUM(ENERO:DICIEMBRE!AQ293)</f>
        <v>0</v>
      </c>
      <c r="AR293" s="21">
        <f>SUM(ENERO:DICIEMBRE!AR293)</f>
        <v>0</v>
      </c>
      <c r="AS293" s="21">
        <f>SUM(ENERO:DICIEMBRE!AS293)</f>
        <v>0</v>
      </c>
      <c r="AT293" s="21">
        <f>SUM(ENERO:DICIEMBRE!AT293)</f>
        <v>0</v>
      </c>
      <c r="AU293" s="21">
        <f>SUM(ENERO:DICIEMBRE!AU293)</f>
        <v>0</v>
      </c>
      <c r="AV293" s="21">
        <f>SUM(ENERO:DICIEMBRE!AV293)</f>
        <v>0</v>
      </c>
      <c r="AW293" s="21">
        <f>SUM(ENERO:DICIEMBRE!AW293)</f>
        <v>0</v>
      </c>
      <c r="AX293" s="21">
        <f>SUM(ENERO:DICIEMBRE!AX293)</f>
        <v>0</v>
      </c>
      <c r="AY293" t="str">
        <f t="shared" si="265"/>
        <v/>
      </c>
      <c r="CW293" s="25" t="str">
        <f t="shared" si="266"/>
        <v/>
      </c>
      <c r="CX293" s="25" t="str">
        <f t="shared" si="267"/>
        <v/>
      </c>
      <c r="CY293" s="25" t="str">
        <f t="shared" si="268"/>
        <v/>
      </c>
      <c r="CZ293" s="25" t="str">
        <f t="shared" si="269"/>
        <v/>
      </c>
      <c r="DA293" s="25" t="str">
        <f t="shared" si="263"/>
        <v/>
      </c>
      <c r="DB293" s="25" t="str">
        <f t="shared" si="264"/>
        <v/>
      </c>
      <c r="DC293"/>
      <c r="DD293"/>
      <c r="DE293"/>
      <c r="DG293" s="26">
        <f t="shared" si="270"/>
        <v>0</v>
      </c>
      <c r="DH293" s="26">
        <f t="shared" si="271"/>
        <v>0</v>
      </c>
      <c r="DI293" s="26">
        <f t="shared" si="272"/>
        <v>0</v>
      </c>
      <c r="DJ293" s="26">
        <f t="shared" si="273"/>
        <v>0</v>
      </c>
      <c r="DK293" s="26">
        <f t="shared" si="274"/>
        <v>0</v>
      </c>
      <c r="DL293" s="26">
        <f t="shared" si="275"/>
        <v>0</v>
      </c>
      <c r="DM293"/>
    </row>
    <row r="294" spans="1:117" x14ac:dyDescent="0.25">
      <c r="A294" s="729"/>
      <c r="B294" s="755" t="s">
        <v>267</v>
      </c>
      <c r="C294" s="755"/>
      <c r="D294" s="176">
        <f t="shared" si="261"/>
        <v>0</v>
      </c>
      <c r="E294" s="448">
        <f t="shared" si="262"/>
        <v>0</v>
      </c>
      <c r="F294" s="449">
        <f t="shared" si="262"/>
        <v>0</v>
      </c>
      <c r="G294" s="21">
        <f>SUM(ENERO:DICIEMBRE!G294)</f>
        <v>0</v>
      </c>
      <c r="H294" s="21">
        <f>SUM(ENERO:DICIEMBRE!H294)</f>
        <v>0</v>
      </c>
      <c r="I294" s="21">
        <f>SUM(ENERO:DICIEMBRE!I294)</f>
        <v>0</v>
      </c>
      <c r="J294" s="21">
        <f>SUM(ENERO:DICIEMBRE!J294)</f>
        <v>0</v>
      </c>
      <c r="K294" s="21">
        <f>SUM(ENERO:DICIEMBRE!K294)</f>
        <v>0</v>
      </c>
      <c r="L294" s="21">
        <f>SUM(ENERO:DICIEMBRE!L294)</f>
        <v>0</v>
      </c>
      <c r="M294" s="21">
        <f>SUM(ENERO:DICIEMBRE!M294)</f>
        <v>0</v>
      </c>
      <c r="N294" s="21">
        <f>SUM(ENERO:DICIEMBRE!N294)</f>
        <v>0</v>
      </c>
      <c r="O294" s="21">
        <f>SUM(ENERO:DICIEMBRE!O294)</f>
        <v>0</v>
      </c>
      <c r="P294" s="21">
        <f>SUM(ENERO:DICIEMBRE!P294)</f>
        <v>0</v>
      </c>
      <c r="Q294" s="21">
        <f>SUM(ENERO:DICIEMBRE!Q294)</f>
        <v>0</v>
      </c>
      <c r="R294" s="21">
        <f>SUM(ENERO:DICIEMBRE!R294)</f>
        <v>0</v>
      </c>
      <c r="S294" s="21">
        <f>SUM(ENERO:DICIEMBRE!S294)</f>
        <v>0</v>
      </c>
      <c r="T294" s="21">
        <f>SUM(ENERO:DICIEMBRE!T294)</f>
        <v>0</v>
      </c>
      <c r="U294" s="21">
        <f>SUM(ENERO:DICIEMBRE!U294)</f>
        <v>0</v>
      </c>
      <c r="V294" s="21">
        <f>SUM(ENERO:DICIEMBRE!V294)</f>
        <v>0</v>
      </c>
      <c r="W294" s="21">
        <f>SUM(ENERO:DICIEMBRE!W294)</f>
        <v>0</v>
      </c>
      <c r="X294" s="21">
        <f>SUM(ENERO:DICIEMBRE!X294)</f>
        <v>0</v>
      </c>
      <c r="Y294" s="21">
        <f>SUM(ENERO:DICIEMBRE!Y294)</f>
        <v>0</v>
      </c>
      <c r="Z294" s="21">
        <f>SUM(ENERO:DICIEMBRE!Z294)</f>
        <v>0</v>
      </c>
      <c r="AA294" s="21">
        <f>SUM(ENERO:DICIEMBRE!AA294)</f>
        <v>0</v>
      </c>
      <c r="AB294" s="21">
        <f>SUM(ENERO:DICIEMBRE!AB294)</f>
        <v>0</v>
      </c>
      <c r="AC294" s="21">
        <f>SUM(ENERO:DICIEMBRE!AC294)</f>
        <v>0</v>
      </c>
      <c r="AD294" s="21">
        <f>SUM(ENERO:DICIEMBRE!AD294)</f>
        <v>0</v>
      </c>
      <c r="AE294" s="21">
        <f>SUM(ENERO:DICIEMBRE!AE294)</f>
        <v>0</v>
      </c>
      <c r="AF294" s="21">
        <f>SUM(ENERO:DICIEMBRE!AF294)</f>
        <v>0</v>
      </c>
      <c r="AG294" s="21">
        <f>SUM(ENERO:DICIEMBRE!AG294)</f>
        <v>0</v>
      </c>
      <c r="AH294" s="21">
        <f>SUM(ENERO:DICIEMBRE!AH294)</f>
        <v>0</v>
      </c>
      <c r="AI294" s="21">
        <f>SUM(ENERO:DICIEMBRE!AI294)</f>
        <v>0</v>
      </c>
      <c r="AJ294" s="21">
        <f>SUM(ENERO:DICIEMBRE!AJ294)</f>
        <v>0</v>
      </c>
      <c r="AK294" s="21">
        <f>SUM(ENERO:DICIEMBRE!AK294)</f>
        <v>0</v>
      </c>
      <c r="AL294" s="21">
        <f>SUM(ENERO:DICIEMBRE!AL294)</f>
        <v>0</v>
      </c>
      <c r="AM294" s="21">
        <f>SUM(ENERO:DICIEMBRE!AM294)</f>
        <v>0</v>
      </c>
      <c r="AN294" s="21">
        <f>SUM(ENERO:DICIEMBRE!AN294)</f>
        <v>0</v>
      </c>
      <c r="AO294" s="21">
        <f>SUM(ENERO:DICIEMBRE!AO294)</f>
        <v>0</v>
      </c>
      <c r="AP294" s="21">
        <f>SUM(ENERO:DICIEMBRE!AP294)</f>
        <v>0</v>
      </c>
      <c r="AQ294" s="21">
        <f>SUM(ENERO:DICIEMBRE!AQ294)</f>
        <v>0</v>
      </c>
      <c r="AR294" s="21">
        <f>SUM(ENERO:DICIEMBRE!AR294)</f>
        <v>0</v>
      </c>
      <c r="AS294" s="21">
        <f>SUM(ENERO:DICIEMBRE!AS294)</f>
        <v>0</v>
      </c>
      <c r="AT294" s="21">
        <f>SUM(ENERO:DICIEMBRE!AT294)</f>
        <v>0</v>
      </c>
      <c r="AU294" s="21">
        <f>SUM(ENERO:DICIEMBRE!AU294)</f>
        <v>0</v>
      </c>
      <c r="AV294" s="21">
        <f>SUM(ENERO:DICIEMBRE!AV294)</f>
        <v>0</v>
      </c>
      <c r="AW294" s="21">
        <f>SUM(ENERO:DICIEMBRE!AW294)</f>
        <v>0</v>
      </c>
      <c r="AX294" s="21">
        <f>SUM(ENERO:DICIEMBRE!AX294)</f>
        <v>0</v>
      </c>
      <c r="AY294" t="str">
        <f t="shared" si="265"/>
        <v/>
      </c>
      <c r="CW294" s="25" t="str">
        <f t="shared" si="266"/>
        <v/>
      </c>
      <c r="CX294" s="25" t="str">
        <f t="shared" si="267"/>
        <v/>
      </c>
      <c r="CY294" s="25" t="str">
        <f t="shared" si="268"/>
        <v/>
      </c>
      <c r="CZ294" s="25" t="str">
        <f t="shared" si="269"/>
        <v/>
      </c>
      <c r="DA294" s="25" t="str">
        <f t="shared" si="263"/>
        <v/>
      </c>
      <c r="DB294" s="25" t="str">
        <f t="shared" si="264"/>
        <v/>
      </c>
      <c r="DC294"/>
      <c r="DD294"/>
      <c r="DE294"/>
      <c r="DG294" s="26">
        <f t="shared" si="270"/>
        <v>0</v>
      </c>
      <c r="DH294" s="26">
        <f t="shared" si="271"/>
        <v>0</v>
      </c>
      <c r="DI294" s="26">
        <f t="shared" si="272"/>
        <v>0</v>
      </c>
      <c r="DJ294" s="26">
        <f t="shared" si="273"/>
        <v>0</v>
      </c>
      <c r="DK294" s="26">
        <f t="shared" si="274"/>
        <v>0</v>
      </c>
      <c r="DL294" s="26">
        <f t="shared" si="275"/>
        <v>0</v>
      </c>
      <c r="DM294"/>
    </row>
    <row r="295" spans="1:117" x14ac:dyDescent="0.25">
      <c r="A295" s="729"/>
      <c r="B295" s="755" t="s">
        <v>268</v>
      </c>
      <c r="C295" s="755"/>
      <c r="D295" s="176">
        <f t="shared" si="261"/>
        <v>0</v>
      </c>
      <c r="E295" s="448">
        <f t="shared" si="262"/>
        <v>0</v>
      </c>
      <c r="F295" s="449">
        <f t="shared" si="262"/>
        <v>0</v>
      </c>
      <c r="G295" s="21">
        <f>SUM(ENERO:DICIEMBRE!G295)</f>
        <v>0</v>
      </c>
      <c r="H295" s="21">
        <f>SUM(ENERO:DICIEMBRE!H295)</f>
        <v>0</v>
      </c>
      <c r="I295" s="21">
        <f>SUM(ENERO:DICIEMBRE!I295)</f>
        <v>0</v>
      </c>
      <c r="J295" s="21">
        <f>SUM(ENERO:DICIEMBRE!J295)</f>
        <v>0</v>
      </c>
      <c r="K295" s="21">
        <f>SUM(ENERO:DICIEMBRE!K295)</f>
        <v>0</v>
      </c>
      <c r="L295" s="21">
        <f>SUM(ENERO:DICIEMBRE!L295)</f>
        <v>0</v>
      </c>
      <c r="M295" s="21">
        <f>SUM(ENERO:DICIEMBRE!M295)</f>
        <v>0</v>
      </c>
      <c r="N295" s="21">
        <f>SUM(ENERO:DICIEMBRE!N295)</f>
        <v>0</v>
      </c>
      <c r="O295" s="21">
        <f>SUM(ENERO:DICIEMBRE!O295)</f>
        <v>0</v>
      </c>
      <c r="P295" s="21">
        <f>SUM(ENERO:DICIEMBRE!P295)</f>
        <v>0</v>
      </c>
      <c r="Q295" s="21">
        <f>SUM(ENERO:DICIEMBRE!Q295)</f>
        <v>0</v>
      </c>
      <c r="R295" s="21">
        <f>SUM(ENERO:DICIEMBRE!R295)</f>
        <v>0</v>
      </c>
      <c r="S295" s="21">
        <f>SUM(ENERO:DICIEMBRE!S295)</f>
        <v>0</v>
      </c>
      <c r="T295" s="21">
        <f>SUM(ENERO:DICIEMBRE!T295)</f>
        <v>0</v>
      </c>
      <c r="U295" s="21">
        <f>SUM(ENERO:DICIEMBRE!U295)</f>
        <v>0</v>
      </c>
      <c r="V295" s="21">
        <f>SUM(ENERO:DICIEMBRE!V295)</f>
        <v>0</v>
      </c>
      <c r="W295" s="21">
        <f>SUM(ENERO:DICIEMBRE!W295)</f>
        <v>0</v>
      </c>
      <c r="X295" s="21">
        <f>SUM(ENERO:DICIEMBRE!X295)</f>
        <v>0</v>
      </c>
      <c r="Y295" s="21">
        <f>SUM(ENERO:DICIEMBRE!Y295)</f>
        <v>0</v>
      </c>
      <c r="Z295" s="21">
        <f>SUM(ENERO:DICIEMBRE!Z295)</f>
        <v>0</v>
      </c>
      <c r="AA295" s="21">
        <f>SUM(ENERO:DICIEMBRE!AA295)</f>
        <v>0</v>
      </c>
      <c r="AB295" s="21">
        <f>SUM(ENERO:DICIEMBRE!AB295)</f>
        <v>0</v>
      </c>
      <c r="AC295" s="21">
        <f>SUM(ENERO:DICIEMBRE!AC295)</f>
        <v>0</v>
      </c>
      <c r="AD295" s="21">
        <f>SUM(ENERO:DICIEMBRE!AD295)</f>
        <v>0</v>
      </c>
      <c r="AE295" s="21">
        <f>SUM(ENERO:DICIEMBRE!AE295)</f>
        <v>0</v>
      </c>
      <c r="AF295" s="21">
        <f>SUM(ENERO:DICIEMBRE!AF295)</f>
        <v>0</v>
      </c>
      <c r="AG295" s="21">
        <f>SUM(ENERO:DICIEMBRE!AG295)</f>
        <v>0</v>
      </c>
      <c r="AH295" s="21">
        <f>SUM(ENERO:DICIEMBRE!AH295)</f>
        <v>0</v>
      </c>
      <c r="AI295" s="21">
        <f>SUM(ENERO:DICIEMBRE!AI295)</f>
        <v>0</v>
      </c>
      <c r="AJ295" s="21">
        <f>SUM(ENERO:DICIEMBRE!AJ295)</f>
        <v>0</v>
      </c>
      <c r="AK295" s="21">
        <f>SUM(ENERO:DICIEMBRE!AK295)</f>
        <v>0</v>
      </c>
      <c r="AL295" s="21">
        <f>SUM(ENERO:DICIEMBRE!AL295)</f>
        <v>0</v>
      </c>
      <c r="AM295" s="21">
        <f>SUM(ENERO:DICIEMBRE!AM295)</f>
        <v>0</v>
      </c>
      <c r="AN295" s="21">
        <f>SUM(ENERO:DICIEMBRE!AN295)</f>
        <v>0</v>
      </c>
      <c r="AO295" s="21">
        <f>SUM(ENERO:DICIEMBRE!AO295)</f>
        <v>0</v>
      </c>
      <c r="AP295" s="21">
        <f>SUM(ENERO:DICIEMBRE!AP295)</f>
        <v>0</v>
      </c>
      <c r="AQ295" s="21">
        <f>SUM(ENERO:DICIEMBRE!AQ295)</f>
        <v>0</v>
      </c>
      <c r="AR295" s="21">
        <f>SUM(ENERO:DICIEMBRE!AR295)</f>
        <v>0</v>
      </c>
      <c r="AS295" s="21">
        <f>SUM(ENERO:DICIEMBRE!AS295)</f>
        <v>0</v>
      </c>
      <c r="AT295" s="21">
        <f>SUM(ENERO:DICIEMBRE!AT295)</f>
        <v>0</v>
      </c>
      <c r="AU295" s="21">
        <f>SUM(ENERO:DICIEMBRE!AU295)</f>
        <v>0</v>
      </c>
      <c r="AV295" s="21">
        <f>SUM(ENERO:DICIEMBRE!AV295)</f>
        <v>0</v>
      </c>
      <c r="AW295" s="21">
        <f>SUM(ENERO:DICIEMBRE!AW295)</f>
        <v>0</v>
      </c>
      <c r="AX295" s="21">
        <f>SUM(ENERO:DICIEMBRE!AX295)</f>
        <v>0</v>
      </c>
      <c r="AY295" t="str">
        <f t="shared" si="265"/>
        <v/>
      </c>
      <c r="CW295" s="25" t="str">
        <f t="shared" si="266"/>
        <v/>
      </c>
      <c r="CX295" s="25" t="str">
        <f t="shared" si="267"/>
        <v/>
      </c>
      <c r="CY295" s="25" t="str">
        <f t="shared" si="268"/>
        <v/>
      </c>
      <c r="CZ295" s="25" t="str">
        <f t="shared" si="269"/>
        <v/>
      </c>
      <c r="DA295" s="25" t="str">
        <f t="shared" si="263"/>
        <v/>
      </c>
      <c r="DB295" s="25" t="str">
        <f t="shared" si="264"/>
        <v/>
      </c>
      <c r="DC295"/>
      <c r="DD295"/>
      <c r="DE295"/>
      <c r="DG295" s="26">
        <f t="shared" si="270"/>
        <v>0</v>
      </c>
      <c r="DH295" s="26">
        <f t="shared" si="271"/>
        <v>0</v>
      </c>
      <c r="DI295" s="26">
        <f t="shared" si="272"/>
        <v>0</v>
      </c>
      <c r="DJ295" s="26">
        <f t="shared" si="273"/>
        <v>0</v>
      </c>
      <c r="DK295" s="26">
        <f t="shared" si="274"/>
        <v>0</v>
      </c>
      <c r="DL295" s="26">
        <f t="shared" si="275"/>
        <v>0</v>
      </c>
      <c r="DM295"/>
    </row>
    <row r="296" spans="1:117" x14ac:dyDescent="0.25">
      <c r="A296" s="729"/>
      <c r="B296" s="768" t="s">
        <v>269</v>
      </c>
      <c r="C296" s="770"/>
      <c r="D296" s="176">
        <f t="shared" si="261"/>
        <v>0</v>
      </c>
      <c r="E296" s="448">
        <f t="shared" si="262"/>
        <v>0</v>
      </c>
      <c r="F296" s="449">
        <f t="shared" si="262"/>
        <v>0</v>
      </c>
      <c r="G296" s="21">
        <f>SUM(ENERO:DICIEMBRE!G296)</f>
        <v>0</v>
      </c>
      <c r="H296" s="21">
        <f>SUM(ENERO:DICIEMBRE!H296)</f>
        <v>0</v>
      </c>
      <c r="I296" s="21">
        <f>SUM(ENERO:DICIEMBRE!I296)</f>
        <v>0</v>
      </c>
      <c r="J296" s="21">
        <f>SUM(ENERO:DICIEMBRE!J296)</f>
        <v>0</v>
      </c>
      <c r="K296" s="21">
        <f>SUM(ENERO:DICIEMBRE!K296)</f>
        <v>0</v>
      </c>
      <c r="L296" s="21">
        <f>SUM(ENERO:DICIEMBRE!L296)</f>
        <v>0</v>
      </c>
      <c r="M296" s="21">
        <f>SUM(ENERO:DICIEMBRE!M296)</f>
        <v>0</v>
      </c>
      <c r="N296" s="21">
        <f>SUM(ENERO:DICIEMBRE!N296)</f>
        <v>0</v>
      </c>
      <c r="O296" s="21">
        <f>SUM(ENERO:DICIEMBRE!O296)</f>
        <v>0</v>
      </c>
      <c r="P296" s="21">
        <f>SUM(ENERO:DICIEMBRE!P296)</f>
        <v>0</v>
      </c>
      <c r="Q296" s="21">
        <f>SUM(ENERO:DICIEMBRE!Q296)</f>
        <v>0</v>
      </c>
      <c r="R296" s="21">
        <f>SUM(ENERO:DICIEMBRE!R296)</f>
        <v>0</v>
      </c>
      <c r="S296" s="21">
        <f>SUM(ENERO:DICIEMBRE!S296)</f>
        <v>0</v>
      </c>
      <c r="T296" s="21">
        <f>SUM(ENERO:DICIEMBRE!T296)</f>
        <v>0</v>
      </c>
      <c r="U296" s="21">
        <f>SUM(ENERO:DICIEMBRE!U296)</f>
        <v>0</v>
      </c>
      <c r="V296" s="21">
        <f>SUM(ENERO:DICIEMBRE!V296)</f>
        <v>0</v>
      </c>
      <c r="W296" s="21">
        <f>SUM(ENERO:DICIEMBRE!W296)</f>
        <v>0</v>
      </c>
      <c r="X296" s="21">
        <f>SUM(ENERO:DICIEMBRE!X296)</f>
        <v>0</v>
      </c>
      <c r="Y296" s="21">
        <f>SUM(ENERO:DICIEMBRE!Y296)</f>
        <v>0</v>
      </c>
      <c r="Z296" s="21">
        <f>SUM(ENERO:DICIEMBRE!Z296)</f>
        <v>0</v>
      </c>
      <c r="AA296" s="21">
        <f>SUM(ENERO:DICIEMBRE!AA296)</f>
        <v>0</v>
      </c>
      <c r="AB296" s="21">
        <f>SUM(ENERO:DICIEMBRE!AB296)</f>
        <v>0</v>
      </c>
      <c r="AC296" s="21">
        <f>SUM(ENERO:DICIEMBRE!AC296)</f>
        <v>0</v>
      </c>
      <c r="AD296" s="21">
        <f>SUM(ENERO:DICIEMBRE!AD296)</f>
        <v>0</v>
      </c>
      <c r="AE296" s="21">
        <f>SUM(ENERO:DICIEMBRE!AE296)</f>
        <v>0</v>
      </c>
      <c r="AF296" s="21">
        <f>SUM(ENERO:DICIEMBRE!AF296)</f>
        <v>0</v>
      </c>
      <c r="AG296" s="21">
        <f>SUM(ENERO:DICIEMBRE!AG296)</f>
        <v>0</v>
      </c>
      <c r="AH296" s="21">
        <f>SUM(ENERO:DICIEMBRE!AH296)</f>
        <v>0</v>
      </c>
      <c r="AI296" s="21">
        <f>SUM(ENERO:DICIEMBRE!AI296)</f>
        <v>0</v>
      </c>
      <c r="AJ296" s="21">
        <f>SUM(ENERO:DICIEMBRE!AJ296)</f>
        <v>0</v>
      </c>
      <c r="AK296" s="21">
        <f>SUM(ENERO:DICIEMBRE!AK296)</f>
        <v>0</v>
      </c>
      <c r="AL296" s="21">
        <f>SUM(ENERO:DICIEMBRE!AL296)</f>
        <v>0</v>
      </c>
      <c r="AM296" s="21">
        <f>SUM(ENERO:DICIEMBRE!AM296)</f>
        <v>0</v>
      </c>
      <c r="AN296" s="21">
        <f>SUM(ENERO:DICIEMBRE!AN296)</f>
        <v>0</v>
      </c>
      <c r="AO296" s="21">
        <f>SUM(ENERO:DICIEMBRE!AO296)</f>
        <v>0</v>
      </c>
      <c r="AP296" s="21">
        <f>SUM(ENERO:DICIEMBRE!AP296)</f>
        <v>0</v>
      </c>
      <c r="AQ296" s="21">
        <f>SUM(ENERO:DICIEMBRE!AQ296)</f>
        <v>0</v>
      </c>
      <c r="AR296" s="21">
        <f>SUM(ENERO:DICIEMBRE!AR296)</f>
        <v>0</v>
      </c>
      <c r="AS296" s="21">
        <f>SUM(ENERO:DICIEMBRE!AS296)</f>
        <v>0</v>
      </c>
      <c r="AT296" s="21">
        <f>SUM(ENERO:DICIEMBRE!AT296)</f>
        <v>0</v>
      </c>
      <c r="AU296" s="21">
        <f>SUM(ENERO:DICIEMBRE!AU296)</f>
        <v>0</v>
      </c>
      <c r="AV296" s="21">
        <f>SUM(ENERO:DICIEMBRE!AV296)</f>
        <v>0</v>
      </c>
      <c r="AW296" s="21">
        <f>SUM(ENERO:DICIEMBRE!AW296)</f>
        <v>0</v>
      </c>
      <c r="AX296" s="21">
        <f>SUM(ENERO:DICIEMBRE!AX296)</f>
        <v>0</v>
      </c>
      <c r="AY296" t="str">
        <f t="shared" si="265"/>
        <v/>
      </c>
      <c r="CW296" s="25" t="str">
        <f t="shared" si="266"/>
        <v/>
      </c>
      <c r="CX296" s="25" t="str">
        <f t="shared" si="267"/>
        <v/>
      </c>
      <c r="CY296" s="25" t="str">
        <f t="shared" si="268"/>
        <v/>
      </c>
      <c r="CZ296" s="25" t="str">
        <f t="shared" si="269"/>
        <v/>
      </c>
      <c r="DA296" s="25" t="str">
        <f t="shared" si="263"/>
        <v/>
      </c>
      <c r="DB296" s="25" t="str">
        <f t="shared" si="264"/>
        <v/>
      </c>
      <c r="DC296"/>
      <c r="DD296"/>
      <c r="DE296"/>
      <c r="DG296" s="26">
        <f t="shared" si="270"/>
        <v>0</v>
      </c>
      <c r="DH296" s="26">
        <f t="shared" si="271"/>
        <v>0</v>
      </c>
      <c r="DI296" s="26">
        <f t="shared" si="272"/>
        <v>0</v>
      </c>
      <c r="DJ296" s="26">
        <f t="shared" si="273"/>
        <v>0</v>
      </c>
      <c r="DK296" s="26">
        <f t="shared" si="274"/>
        <v>0</v>
      </c>
      <c r="DL296" s="26">
        <f t="shared" si="275"/>
        <v>0</v>
      </c>
      <c r="DM296"/>
    </row>
    <row r="297" spans="1:117" x14ac:dyDescent="0.25">
      <c r="A297" s="729"/>
      <c r="B297" s="768" t="s">
        <v>270</v>
      </c>
      <c r="C297" s="770"/>
      <c r="D297" s="176">
        <f t="shared" si="261"/>
        <v>0</v>
      </c>
      <c r="E297" s="448">
        <f t="shared" si="262"/>
        <v>0</v>
      </c>
      <c r="F297" s="449">
        <f t="shared" si="262"/>
        <v>0</v>
      </c>
      <c r="G297" s="21">
        <f>SUM(ENERO:DICIEMBRE!G297)</f>
        <v>0</v>
      </c>
      <c r="H297" s="21">
        <f>SUM(ENERO:DICIEMBRE!H297)</f>
        <v>0</v>
      </c>
      <c r="I297" s="21">
        <f>SUM(ENERO:DICIEMBRE!I297)</f>
        <v>0</v>
      </c>
      <c r="J297" s="21">
        <f>SUM(ENERO:DICIEMBRE!J297)</f>
        <v>0</v>
      </c>
      <c r="K297" s="21">
        <f>SUM(ENERO:DICIEMBRE!K297)</f>
        <v>0</v>
      </c>
      <c r="L297" s="21">
        <f>SUM(ENERO:DICIEMBRE!L297)</f>
        <v>0</v>
      </c>
      <c r="M297" s="21">
        <f>SUM(ENERO:DICIEMBRE!M297)</f>
        <v>0</v>
      </c>
      <c r="N297" s="21">
        <f>SUM(ENERO:DICIEMBRE!N297)</f>
        <v>0</v>
      </c>
      <c r="O297" s="21">
        <f>SUM(ENERO:DICIEMBRE!O297)</f>
        <v>0</v>
      </c>
      <c r="P297" s="21">
        <f>SUM(ENERO:DICIEMBRE!P297)</f>
        <v>0</v>
      </c>
      <c r="Q297" s="21">
        <f>SUM(ENERO:DICIEMBRE!Q297)</f>
        <v>0</v>
      </c>
      <c r="R297" s="21">
        <f>SUM(ENERO:DICIEMBRE!R297)</f>
        <v>0</v>
      </c>
      <c r="S297" s="21">
        <f>SUM(ENERO:DICIEMBRE!S297)</f>
        <v>0</v>
      </c>
      <c r="T297" s="21">
        <f>SUM(ENERO:DICIEMBRE!T297)</f>
        <v>0</v>
      </c>
      <c r="U297" s="21">
        <f>SUM(ENERO:DICIEMBRE!U297)</f>
        <v>0</v>
      </c>
      <c r="V297" s="21">
        <f>SUM(ENERO:DICIEMBRE!V297)</f>
        <v>0</v>
      </c>
      <c r="W297" s="21">
        <f>SUM(ENERO:DICIEMBRE!W297)</f>
        <v>0</v>
      </c>
      <c r="X297" s="21">
        <f>SUM(ENERO:DICIEMBRE!X297)</f>
        <v>0</v>
      </c>
      <c r="Y297" s="21">
        <f>SUM(ENERO:DICIEMBRE!Y297)</f>
        <v>0</v>
      </c>
      <c r="Z297" s="21">
        <f>SUM(ENERO:DICIEMBRE!Z297)</f>
        <v>0</v>
      </c>
      <c r="AA297" s="21">
        <f>SUM(ENERO:DICIEMBRE!AA297)</f>
        <v>0</v>
      </c>
      <c r="AB297" s="21">
        <f>SUM(ENERO:DICIEMBRE!AB297)</f>
        <v>0</v>
      </c>
      <c r="AC297" s="21">
        <f>SUM(ENERO:DICIEMBRE!AC297)</f>
        <v>0</v>
      </c>
      <c r="AD297" s="21">
        <f>SUM(ENERO:DICIEMBRE!AD297)</f>
        <v>0</v>
      </c>
      <c r="AE297" s="21">
        <f>SUM(ENERO:DICIEMBRE!AE297)</f>
        <v>0</v>
      </c>
      <c r="AF297" s="21">
        <f>SUM(ENERO:DICIEMBRE!AF297)</f>
        <v>0</v>
      </c>
      <c r="AG297" s="21">
        <f>SUM(ENERO:DICIEMBRE!AG297)</f>
        <v>0</v>
      </c>
      <c r="AH297" s="21">
        <f>SUM(ENERO:DICIEMBRE!AH297)</f>
        <v>0</v>
      </c>
      <c r="AI297" s="21">
        <f>SUM(ENERO:DICIEMBRE!AI297)</f>
        <v>0</v>
      </c>
      <c r="AJ297" s="21">
        <f>SUM(ENERO:DICIEMBRE!AJ297)</f>
        <v>0</v>
      </c>
      <c r="AK297" s="21">
        <f>SUM(ENERO:DICIEMBRE!AK297)</f>
        <v>0</v>
      </c>
      <c r="AL297" s="21">
        <f>SUM(ENERO:DICIEMBRE!AL297)</f>
        <v>0</v>
      </c>
      <c r="AM297" s="21">
        <f>SUM(ENERO:DICIEMBRE!AM297)</f>
        <v>0</v>
      </c>
      <c r="AN297" s="21">
        <f>SUM(ENERO:DICIEMBRE!AN297)</f>
        <v>0</v>
      </c>
      <c r="AO297" s="21">
        <f>SUM(ENERO:DICIEMBRE!AO297)</f>
        <v>0</v>
      </c>
      <c r="AP297" s="21">
        <f>SUM(ENERO:DICIEMBRE!AP297)</f>
        <v>0</v>
      </c>
      <c r="AQ297" s="21">
        <f>SUM(ENERO:DICIEMBRE!AQ297)</f>
        <v>0</v>
      </c>
      <c r="AR297" s="21">
        <f>SUM(ENERO:DICIEMBRE!AR297)</f>
        <v>0</v>
      </c>
      <c r="AS297" s="21">
        <f>SUM(ENERO:DICIEMBRE!AS297)</f>
        <v>0</v>
      </c>
      <c r="AT297" s="21">
        <f>SUM(ENERO:DICIEMBRE!AT297)</f>
        <v>0</v>
      </c>
      <c r="AU297" s="21">
        <f>SUM(ENERO:DICIEMBRE!AU297)</f>
        <v>0</v>
      </c>
      <c r="AV297" s="21">
        <f>SUM(ENERO:DICIEMBRE!AV297)</f>
        <v>0</v>
      </c>
      <c r="AW297" s="21">
        <f>SUM(ENERO:DICIEMBRE!AW297)</f>
        <v>0</v>
      </c>
      <c r="AX297" s="21">
        <f>SUM(ENERO:DICIEMBRE!AX297)</f>
        <v>0</v>
      </c>
      <c r="AY297" t="str">
        <f t="shared" si="265"/>
        <v/>
      </c>
      <c r="CW297" s="25" t="str">
        <f t="shared" si="266"/>
        <v/>
      </c>
      <c r="CX297" s="25" t="str">
        <f t="shared" si="267"/>
        <v/>
      </c>
      <c r="CY297" s="25" t="str">
        <f t="shared" si="268"/>
        <v/>
      </c>
      <c r="CZ297" s="25" t="str">
        <f t="shared" si="269"/>
        <v/>
      </c>
      <c r="DA297" s="25" t="str">
        <f t="shared" si="263"/>
        <v/>
      </c>
      <c r="DB297" s="25" t="str">
        <f t="shared" si="264"/>
        <v/>
      </c>
      <c r="DC297"/>
      <c r="DD297"/>
      <c r="DE297"/>
      <c r="DG297" s="26">
        <f t="shared" si="270"/>
        <v>0</v>
      </c>
      <c r="DH297" s="26">
        <f t="shared" si="271"/>
        <v>0</v>
      </c>
      <c r="DI297" s="26">
        <f t="shared" si="272"/>
        <v>0</v>
      </c>
      <c r="DJ297" s="26">
        <f t="shared" si="273"/>
        <v>0</v>
      </c>
      <c r="DK297" s="26">
        <f t="shared" si="274"/>
        <v>0</v>
      </c>
      <c r="DL297" s="26">
        <f t="shared" si="275"/>
        <v>0</v>
      </c>
      <c r="DM297"/>
    </row>
    <row r="298" spans="1:117" x14ac:dyDescent="0.25">
      <c r="A298" s="721"/>
      <c r="B298" s="831" t="s">
        <v>271</v>
      </c>
      <c r="C298" s="831"/>
      <c r="D298" s="190">
        <f t="shared" si="261"/>
        <v>0</v>
      </c>
      <c r="E298" s="452">
        <f t="shared" si="262"/>
        <v>0</v>
      </c>
      <c r="F298" s="453">
        <f t="shared" si="262"/>
        <v>0</v>
      </c>
      <c r="G298" s="21">
        <f>SUM(ENERO:DICIEMBRE!G298)</f>
        <v>0</v>
      </c>
      <c r="H298" s="21">
        <f>SUM(ENERO:DICIEMBRE!H298)</f>
        <v>0</v>
      </c>
      <c r="I298" s="21">
        <f>SUM(ENERO:DICIEMBRE!I298)</f>
        <v>0</v>
      </c>
      <c r="J298" s="21">
        <f>SUM(ENERO:DICIEMBRE!J298)</f>
        <v>0</v>
      </c>
      <c r="K298" s="21">
        <f>SUM(ENERO:DICIEMBRE!K298)</f>
        <v>0</v>
      </c>
      <c r="L298" s="21">
        <f>SUM(ENERO:DICIEMBRE!L298)</f>
        <v>0</v>
      </c>
      <c r="M298" s="21">
        <f>SUM(ENERO:DICIEMBRE!M298)</f>
        <v>0</v>
      </c>
      <c r="N298" s="21">
        <f>SUM(ENERO:DICIEMBRE!N298)</f>
        <v>0</v>
      </c>
      <c r="O298" s="21">
        <f>SUM(ENERO:DICIEMBRE!O298)</f>
        <v>0</v>
      </c>
      <c r="P298" s="21">
        <f>SUM(ENERO:DICIEMBRE!P298)</f>
        <v>0</v>
      </c>
      <c r="Q298" s="21">
        <f>SUM(ENERO:DICIEMBRE!Q298)</f>
        <v>0</v>
      </c>
      <c r="R298" s="21">
        <f>SUM(ENERO:DICIEMBRE!R298)</f>
        <v>0</v>
      </c>
      <c r="S298" s="21">
        <f>SUM(ENERO:DICIEMBRE!S298)</f>
        <v>0</v>
      </c>
      <c r="T298" s="21">
        <f>SUM(ENERO:DICIEMBRE!T298)</f>
        <v>0</v>
      </c>
      <c r="U298" s="21">
        <f>SUM(ENERO:DICIEMBRE!U298)</f>
        <v>0</v>
      </c>
      <c r="V298" s="21">
        <f>SUM(ENERO:DICIEMBRE!V298)</f>
        <v>0</v>
      </c>
      <c r="W298" s="21">
        <f>SUM(ENERO:DICIEMBRE!W298)</f>
        <v>0</v>
      </c>
      <c r="X298" s="21">
        <f>SUM(ENERO:DICIEMBRE!X298)</f>
        <v>0</v>
      </c>
      <c r="Y298" s="21">
        <f>SUM(ENERO:DICIEMBRE!Y298)</f>
        <v>0</v>
      </c>
      <c r="Z298" s="21">
        <f>SUM(ENERO:DICIEMBRE!Z298)</f>
        <v>0</v>
      </c>
      <c r="AA298" s="21">
        <f>SUM(ENERO:DICIEMBRE!AA298)</f>
        <v>0</v>
      </c>
      <c r="AB298" s="21">
        <f>SUM(ENERO:DICIEMBRE!AB298)</f>
        <v>0</v>
      </c>
      <c r="AC298" s="21">
        <f>SUM(ENERO:DICIEMBRE!AC298)</f>
        <v>0</v>
      </c>
      <c r="AD298" s="21">
        <f>SUM(ENERO:DICIEMBRE!AD298)</f>
        <v>0</v>
      </c>
      <c r="AE298" s="21">
        <f>SUM(ENERO:DICIEMBRE!AE298)</f>
        <v>0</v>
      </c>
      <c r="AF298" s="21">
        <f>SUM(ENERO:DICIEMBRE!AF298)</f>
        <v>0</v>
      </c>
      <c r="AG298" s="21">
        <f>SUM(ENERO:DICIEMBRE!AG298)</f>
        <v>0</v>
      </c>
      <c r="AH298" s="21">
        <f>SUM(ENERO:DICIEMBRE!AH298)</f>
        <v>0</v>
      </c>
      <c r="AI298" s="21">
        <f>SUM(ENERO:DICIEMBRE!AI298)</f>
        <v>0</v>
      </c>
      <c r="AJ298" s="21">
        <f>SUM(ENERO:DICIEMBRE!AJ298)</f>
        <v>0</v>
      </c>
      <c r="AK298" s="21">
        <f>SUM(ENERO:DICIEMBRE!AK298)</f>
        <v>0</v>
      </c>
      <c r="AL298" s="21">
        <f>SUM(ENERO:DICIEMBRE!AL298)</f>
        <v>0</v>
      </c>
      <c r="AM298" s="21">
        <f>SUM(ENERO:DICIEMBRE!AM298)</f>
        <v>0</v>
      </c>
      <c r="AN298" s="21">
        <f>SUM(ENERO:DICIEMBRE!AN298)</f>
        <v>0</v>
      </c>
      <c r="AO298" s="21">
        <f>SUM(ENERO:DICIEMBRE!AO298)</f>
        <v>0</v>
      </c>
      <c r="AP298" s="21">
        <f>SUM(ENERO:DICIEMBRE!AP298)</f>
        <v>0</v>
      </c>
      <c r="AQ298" s="21">
        <f>SUM(ENERO:DICIEMBRE!AQ298)</f>
        <v>0</v>
      </c>
      <c r="AR298" s="21">
        <f>SUM(ENERO:DICIEMBRE!AR298)</f>
        <v>0</v>
      </c>
      <c r="AS298" s="21">
        <f>SUM(ENERO:DICIEMBRE!AS298)</f>
        <v>0</v>
      </c>
      <c r="AT298" s="21">
        <f>SUM(ENERO:DICIEMBRE!AT298)</f>
        <v>0</v>
      </c>
      <c r="AU298" s="21">
        <f>SUM(ENERO:DICIEMBRE!AU298)</f>
        <v>0</v>
      </c>
      <c r="AV298" s="21">
        <f>SUM(ENERO:DICIEMBRE!AV298)</f>
        <v>0</v>
      </c>
      <c r="AW298" s="21">
        <f>SUM(ENERO:DICIEMBRE!AW298)</f>
        <v>0</v>
      </c>
      <c r="AX298" s="21">
        <f>SUM(ENERO:DICIEMBRE!AX298)</f>
        <v>0</v>
      </c>
      <c r="AY298" t="str">
        <f t="shared" si="265"/>
        <v/>
      </c>
      <c r="CW298" s="25" t="str">
        <f t="shared" si="266"/>
        <v/>
      </c>
      <c r="CX298" s="25" t="str">
        <f t="shared" si="267"/>
        <v/>
      </c>
      <c r="CY298" s="25" t="str">
        <f t="shared" si="268"/>
        <v/>
      </c>
      <c r="CZ298" s="25" t="str">
        <f t="shared" si="269"/>
        <v/>
      </c>
      <c r="DA298" s="25" t="str">
        <f t="shared" si="263"/>
        <v/>
      </c>
      <c r="DB298" s="25" t="str">
        <f t="shared" si="264"/>
        <v/>
      </c>
      <c r="DC298"/>
      <c r="DD298"/>
      <c r="DE298"/>
      <c r="DG298" s="26">
        <f t="shared" si="270"/>
        <v>0</v>
      </c>
      <c r="DH298" s="26">
        <f t="shared" si="271"/>
        <v>0</v>
      </c>
      <c r="DI298" s="26">
        <f t="shared" si="272"/>
        <v>0</v>
      </c>
      <c r="DJ298" s="26">
        <f t="shared" si="273"/>
        <v>0</v>
      </c>
      <c r="DK298" s="26">
        <f t="shared" si="274"/>
        <v>0</v>
      </c>
      <c r="DL298" s="26">
        <f t="shared" si="275"/>
        <v>0</v>
      </c>
      <c r="DM298"/>
    </row>
    <row r="299" spans="1:117" x14ac:dyDescent="0.25">
      <c r="A299" s="852" t="s">
        <v>4</v>
      </c>
      <c r="B299" s="830" t="s">
        <v>266</v>
      </c>
      <c r="C299" s="830"/>
      <c r="D299" s="245">
        <f t="shared" si="261"/>
        <v>3242</v>
      </c>
      <c r="E299" s="290">
        <f t="shared" ref="E299:F304" si="276">SUM(G299+I299+K299+M299+O299+Q299+S299+U299+W299+Y299+AA299+AC299+AE299+AG299+AI299+AK299+AM299)</f>
        <v>1330</v>
      </c>
      <c r="F299" s="454">
        <f t="shared" si="276"/>
        <v>1912</v>
      </c>
      <c r="G299" s="245">
        <f t="shared" ref="G299:X304" si="277">+G221+G227+G233+G239+G245+G251+G257+G281+G287+G293</f>
        <v>41</v>
      </c>
      <c r="H299" s="454">
        <f t="shared" si="277"/>
        <v>37</v>
      </c>
      <c r="I299" s="245">
        <f t="shared" si="277"/>
        <v>10</v>
      </c>
      <c r="J299" s="454">
        <f t="shared" si="277"/>
        <v>14</v>
      </c>
      <c r="K299" s="454">
        <f t="shared" si="277"/>
        <v>26</v>
      </c>
      <c r="L299" s="454">
        <f t="shared" si="277"/>
        <v>10</v>
      </c>
      <c r="M299" s="454">
        <f t="shared" si="277"/>
        <v>29</v>
      </c>
      <c r="N299" s="454">
        <f t="shared" si="277"/>
        <v>17</v>
      </c>
      <c r="O299" s="454">
        <f t="shared" si="277"/>
        <v>23</v>
      </c>
      <c r="P299" s="454">
        <f t="shared" si="277"/>
        <v>20</v>
      </c>
      <c r="Q299" s="454">
        <f t="shared" si="277"/>
        <v>29</v>
      </c>
      <c r="R299" s="454">
        <f t="shared" si="277"/>
        <v>24</v>
      </c>
      <c r="S299" s="454">
        <f t="shared" si="277"/>
        <v>33</v>
      </c>
      <c r="T299" s="454">
        <f t="shared" si="277"/>
        <v>23</v>
      </c>
      <c r="U299" s="454">
        <f t="shared" si="277"/>
        <v>94</v>
      </c>
      <c r="V299" s="454">
        <f t="shared" si="277"/>
        <v>63</v>
      </c>
      <c r="W299" s="454">
        <f t="shared" si="277"/>
        <v>228</v>
      </c>
      <c r="X299" s="454">
        <f t="shared" si="277"/>
        <v>206</v>
      </c>
      <c r="Y299" s="245">
        <f>+Y221+Y227+Y233+Y239+Y245+Y251+Y257+Y263+Y269+Y275+Y281+Y287+Y293</f>
        <v>239</v>
      </c>
      <c r="Z299" s="245">
        <f t="shared" ref="Z299:AN302" si="278">+Z221+Z227+Z233+Z239+Z245+Z251+Z257+Z263+Z269+Z275+Z281+Z287+Z293</f>
        <v>272</v>
      </c>
      <c r="AA299" s="245">
        <f t="shared" si="278"/>
        <v>81</v>
      </c>
      <c r="AB299" s="245">
        <f t="shared" si="278"/>
        <v>149</v>
      </c>
      <c r="AC299" s="245">
        <f t="shared" si="278"/>
        <v>97</v>
      </c>
      <c r="AD299" s="245">
        <f t="shared" si="278"/>
        <v>257</v>
      </c>
      <c r="AE299" s="245">
        <f t="shared" si="278"/>
        <v>74</v>
      </c>
      <c r="AF299" s="245">
        <f t="shared" si="278"/>
        <v>229</v>
      </c>
      <c r="AG299" s="245">
        <f t="shared" si="278"/>
        <v>128</v>
      </c>
      <c r="AH299" s="245">
        <f t="shared" si="278"/>
        <v>282</v>
      </c>
      <c r="AI299" s="245">
        <f t="shared" si="278"/>
        <v>66</v>
      </c>
      <c r="AJ299" s="245">
        <f t="shared" si="278"/>
        <v>103</v>
      </c>
      <c r="AK299" s="245">
        <f t="shared" si="278"/>
        <v>80</v>
      </c>
      <c r="AL299" s="245">
        <f t="shared" si="278"/>
        <v>145</v>
      </c>
      <c r="AM299" s="245">
        <f t="shared" si="278"/>
        <v>52</v>
      </c>
      <c r="AN299" s="455">
        <f t="shared" si="278"/>
        <v>61</v>
      </c>
      <c r="AO299" s="456">
        <f t="shared" ref="AO299:AO304" si="279">+AO221+AO227+AO233+AO239+AO257+AO263+AO269+AO275+AO281+AO287+AO293</f>
        <v>20</v>
      </c>
      <c r="AP299" s="457">
        <f>+AP221+AP227+AP233+AP257+AP263+AP269+AP275+AP281+AP287+AP293</f>
        <v>3</v>
      </c>
      <c r="AQ299" s="245">
        <f>SUM(AQ221+AQ227+AQ233+AQ239+AQ245+AQ251+AQ257+AQ263+AQ269+AQ275+AQ281+AQ287+AQ293)</f>
        <v>1466</v>
      </c>
      <c r="AR299" s="297">
        <f>SUM(AR221+AR227+AR233+AR239+AR245+AR251+AR257+AR263+AR269+AR275+AR281+AR287+AR293)</f>
        <v>1088</v>
      </c>
      <c r="AS299" s="456">
        <f t="shared" ref="AS299:AX302" si="280">+AS221+AS227+AS233+AS239+AS245+AS251+AS257+AS263+AS269+AS275+AS281+AS287+AS293</f>
        <v>807</v>
      </c>
      <c r="AT299" s="456">
        <f t="shared" si="280"/>
        <v>299</v>
      </c>
      <c r="AU299" s="456">
        <f t="shared" si="280"/>
        <v>0</v>
      </c>
      <c r="AV299" s="456">
        <f t="shared" si="280"/>
        <v>51</v>
      </c>
      <c r="AW299" s="456">
        <f t="shared" si="280"/>
        <v>0</v>
      </c>
      <c r="AX299" s="454">
        <f t="shared" si="280"/>
        <v>10</v>
      </c>
      <c r="CW299"/>
      <c r="CX299"/>
      <c r="CY299"/>
      <c r="CZ299"/>
      <c r="DA299"/>
      <c r="DB299"/>
      <c r="DC299"/>
      <c r="DD299"/>
      <c r="DE299"/>
      <c r="DG299"/>
      <c r="DH299"/>
      <c r="DI299"/>
      <c r="DJ299"/>
      <c r="DK299"/>
      <c r="DL299"/>
      <c r="DM299"/>
    </row>
    <row r="300" spans="1:117" x14ac:dyDescent="0.25">
      <c r="A300" s="852"/>
      <c r="B300" s="755" t="s">
        <v>267</v>
      </c>
      <c r="C300" s="755"/>
      <c r="D300" s="245">
        <f t="shared" si="261"/>
        <v>9052</v>
      </c>
      <c r="E300" s="290">
        <f t="shared" si="276"/>
        <v>3756</v>
      </c>
      <c r="F300" s="454">
        <f t="shared" si="276"/>
        <v>5296</v>
      </c>
      <c r="G300" s="225">
        <f t="shared" si="277"/>
        <v>27</v>
      </c>
      <c r="H300" s="458">
        <f t="shared" si="277"/>
        <v>26</v>
      </c>
      <c r="I300" s="225">
        <f t="shared" si="277"/>
        <v>14</v>
      </c>
      <c r="J300" s="458">
        <f t="shared" si="277"/>
        <v>9</v>
      </c>
      <c r="K300" s="458">
        <f t="shared" si="277"/>
        <v>65</v>
      </c>
      <c r="L300" s="458">
        <f t="shared" si="277"/>
        <v>65</v>
      </c>
      <c r="M300" s="458">
        <f t="shared" si="277"/>
        <v>49</v>
      </c>
      <c r="N300" s="458">
        <f t="shared" si="277"/>
        <v>72</v>
      </c>
      <c r="O300" s="458">
        <f t="shared" si="277"/>
        <v>105</v>
      </c>
      <c r="P300" s="458">
        <f t="shared" si="277"/>
        <v>76</v>
      </c>
      <c r="Q300" s="458">
        <f t="shared" si="277"/>
        <v>79</v>
      </c>
      <c r="R300" s="458">
        <f t="shared" si="277"/>
        <v>43</v>
      </c>
      <c r="S300" s="458">
        <f t="shared" si="277"/>
        <v>85</v>
      </c>
      <c r="T300" s="458">
        <f t="shared" si="277"/>
        <v>70</v>
      </c>
      <c r="U300" s="458">
        <f t="shared" si="277"/>
        <v>154</v>
      </c>
      <c r="V300" s="458">
        <f t="shared" si="277"/>
        <v>118</v>
      </c>
      <c r="W300" s="458">
        <f t="shared" si="277"/>
        <v>486</v>
      </c>
      <c r="X300" s="458">
        <f t="shared" si="277"/>
        <v>460</v>
      </c>
      <c r="Y300" s="225">
        <f>+Y222+Y228+Y234+Y240+Y246+Y252+Y258+Y264+Y270+Y276+Y282+Y288+Y294</f>
        <v>1056</v>
      </c>
      <c r="Z300" s="225">
        <f t="shared" si="278"/>
        <v>968</v>
      </c>
      <c r="AA300" s="225">
        <f t="shared" si="278"/>
        <v>363</v>
      </c>
      <c r="AB300" s="225">
        <f t="shared" si="278"/>
        <v>545</v>
      </c>
      <c r="AC300" s="225">
        <f t="shared" si="278"/>
        <v>173</v>
      </c>
      <c r="AD300" s="225">
        <f t="shared" si="278"/>
        <v>530</v>
      </c>
      <c r="AE300" s="225">
        <f t="shared" si="278"/>
        <v>161</v>
      </c>
      <c r="AF300" s="225">
        <f t="shared" si="278"/>
        <v>576</v>
      </c>
      <c r="AG300" s="225">
        <f t="shared" si="278"/>
        <v>330</v>
      </c>
      <c r="AH300" s="225">
        <f t="shared" si="278"/>
        <v>803</v>
      </c>
      <c r="AI300" s="225">
        <f t="shared" si="278"/>
        <v>200</v>
      </c>
      <c r="AJ300" s="225">
        <f t="shared" si="278"/>
        <v>315</v>
      </c>
      <c r="AK300" s="225">
        <f t="shared" si="278"/>
        <v>246</v>
      </c>
      <c r="AL300" s="225">
        <f t="shared" si="278"/>
        <v>414</v>
      </c>
      <c r="AM300" s="225">
        <f t="shared" si="278"/>
        <v>163</v>
      </c>
      <c r="AN300" s="459">
        <f t="shared" si="278"/>
        <v>206</v>
      </c>
      <c r="AO300" s="460">
        <f t="shared" si="279"/>
        <v>45</v>
      </c>
      <c r="AP300" s="461">
        <f>+AP222+AP228+AP234+AP258+AP264+AP270+AP276+AP282+AP288+AP294</f>
        <v>8</v>
      </c>
      <c r="AQ300" s="462"/>
      <c r="AR300" s="463"/>
      <c r="AS300" s="460">
        <f t="shared" si="280"/>
        <v>1545</v>
      </c>
      <c r="AT300" s="460">
        <f t="shared" si="280"/>
        <v>69</v>
      </c>
      <c r="AU300" s="460">
        <f t="shared" si="280"/>
        <v>0</v>
      </c>
      <c r="AV300" s="460">
        <f t="shared" si="280"/>
        <v>165</v>
      </c>
      <c r="AW300" s="460">
        <f t="shared" si="280"/>
        <v>0</v>
      </c>
      <c r="AX300" s="458">
        <f t="shared" si="280"/>
        <v>8</v>
      </c>
      <c r="CW300"/>
      <c r="CX300"/>
      <c r="CY300"/>
      <c r="CZ300"/>
      <c r="DA300"/>
      <c r="DB300"/>
      <c r="DC300"/>
      <c r="DD300"/>
      <c r="DE300"/>
      <c r="DG300"/>
      <c r="DH300"/>
      <c r="DI300"/>
      <c r="DJ300"/>
      <c r="DK300"/>
      <c r="DL300"/>
      <c r="DM300"/>
    </row>
    <row r="301" spans="1:117" x14ac:dyDescent="0.25">
      <c r="A301" s="852"/>
      <c r="B301" s="755" t="s">
        <v>268</v>
      </c>
      <c r="C301" s="755"/>
      <c r="D301" s="245">
        <f t="shared" si="261"/>
        <v>2542</v>
      </c>
      <c r="E301" s="290">
        <f t="shared" si="276"/>
        <v>985</v>
      </c>
      <c r="F301" s="454">
        <f t="shared" si="276"/>
        <v>1557</v>
      </c>
      <c r="G301" s="225">
        <f t="shared" si="277"/>
        <v>31</v>
      </c>
      <c r="H301" s="458">
        <f t="shared" si="277"/>
        <v>31</v>
      </c>
      <c r="I301" s="225">
        <f t="shared" si="277"/>
        <v>5</v>
      </c>
      <c r="J301" s="458">
        <f t="shared" si="277"/>
        <v>7</v>
      </c>
      <c r="K301" s="458">
        <f t="shared" si="277"/>
        <v>15</v>
      </c>
      <c r="L301" s="458">
        <f t="shared" si="277"/>
        <v>9</v>
      </c>
      <c r="M301" s="458">
        <f t="shared" si="277"/>
        <v>25</v>
      </c>
      <c r="N301" s="458">
        <f t="shared" si="277"/>
        <v>10</v>
      </c>
      <c r="O301" s="458">
        <f t="shared" si="277"/>
        <v>16</v>
      </c>
      <c r="P301" s="458">
        <f t="shared" si="277"/>
        <v>15</v>
      </c>
      <c r="Q301" s="458">
        <f t="shared" si="277"/>
        <v>16</v>
      </c>
      <c r="R301" s="458">
        <f t="shared" si="277"/>
        <v>17</v>
      </c>
      <c r="S301" s="458">
        <f t="shared" si="277"/>
        <v>17</v>
      </c>
      <c r="T301" s="458">
        <f t="shared" si="277"/>
        <v>13</v>
      </c>
      <c r="U301" s="458">
        <f t="shared" si="277"/>
        <v>51</v>
      </c>
      <c r="V301" s="458">
        <f t="shared" si="277"/>
        <v>33</v>
      </c>
      <c r="W301" s="458">
        <f t="shared" si="277"/>
        <v>99</v>
      </c>
      <c r="X301" s="458">
        <f t="shared" si="277"/>
        <v>100</v>
      </c>
      <c r="Y301" s="225">
        <f>+Y223+Y229+Y235+Y241+Y247+Y253+Y259+Y265+Y271+Y277+Y283+Y289+Y295</f>
        <v>184</v>
      </c>
      <c r="Z301" s="225">
        <f t="shared" si="278"/>
        <v>200</v>
      </c>
      <c r="AA301" s="225">
        <f t="shared" si="278"/>
        <v>67</v>
      </c>
      <c r="AB301" s="225">
        <f t="shared" si="278"/>
        <v>123</v>
      </c>
      <c r="AC301" s="225">
        <f t="shared" si="278"/>
        <v>79</v>
      </c>
      <c r="AD301" s="225">
        <f t="shared" si="278"/>
        <v>222</v>
      </c>
      <c r="AE301" s="225">
        <f t="shared" si="278"/>
        <v>65</v>
      </c>
      <c r="AF301" s="225">
        <f t="shared" si="278"/>
        <v>209</v>
      </c>
      <c r="AG301" s="225">
        <f t="shared" si="278"/>
        <v>120</v>
      </c>
      <c r="AH301" s="225">
        <f t="shared" si="278"/>
        <v>271</v>
      </c>
      <c r="AI301" s="225">
        <f t="shared" si="278"/>
        <v>61</v>
      </c>
      <c r="AJ301" s="225">
        <f t="shared" si="278"/>
        <v>95</v>
      </c>
      <c r="AK301" s="225">
        <f t="shared" si="278"/>
        <v>79</v>
      </c>
      <c r="AL301" s="225">
        <f t="shared" si="278"/>
        <v>139</v>
      </c>
      <c r="AM301" s="225">
        <f t="shared" si="278"/>
        <v>55</v>
      </c>
      <c r="AN301" s="459">
        <f t="shared" si="278"/>
        <v>63</v>
      </c>
      <c r="AO301" s="460">
        <f t="shared" si="279"/>
        <v>19</v>
      </c>
      <c r="AP301" s="461">
        <f>+AP223+AP229+AP235+AP259+AP265+AP271+AP277+AP283+AP289+AP295</f>
        <v>1</v>
      </c>
      <c r="AQ301" s="462"/>
      <c r="AR301" s="463"/>
      <c r="AS301" s="416"/>
      <c r="AT301" s="460">
        <f t="shared" si="280"/>
        <v>0</v>
      </c>
      <c r="AU301" s="460">
        <f t="shared" si="280"/>
        <v>0</v>
      </c>
      <c r="AV301" s="460">
        <f t="shared" si="280"/>
        <v>42</v>
      </c>
      <c r="AW301" s="460">
        <f t="shared" si="280"/>
        <v>0</v>
      </c>
      <c r="AX301" s="458">
        <f t="shared" si="280"/>
        <v>10</v>
      </c>
      <c r="CW301"/>
      <c r="CX301"/>
      <c r="CY301"/>
      <c r="CZ301"/>
      <c r="DA301"/>
      <c r="DB301"/>
      <c r="DC301"/>
      <c r="DD301"/>
      <c r="DE301"/>
      <c r="DG301"/>
      <c r="DH301"/>
      <c r="DI301"/>
      <c r="DJ301"/>
      <c r="DK301"/>
      <c r="DL301"/>
      <c r="DM301"/>
    </row>
    <row r="302" spans="1:117" x14ac:dyDescent="0.25">
      <c r="A302" s="852"/>
      <c r="B302" s="768" t="s">
        <v>269</v>
      </c>
      <c r="C302" s="770"/>
      <c r="D302" s="245">
        <f t="shared" si="261"/>
        <v>2107</v>
      </c>
      <c r="E302" s="290">
        <f t="shared" si="276"/>
        <v>819</v>
      </c>
      <c r="F302" s="454">
        <f t="shared" si="276"/>
        <v>1288</v>
      </c>
      <c r="G302" s="225">
        <f t="shared" si="277"/>
        <v>30</v>
      </c>
      <c r="H302" s="458">
        <f t="shared" si="277"/>
        <v>28</v>
      </c>
      <c r="I302" s="225">
        <f t="shared" si="277"/>
        <v>4</v>
      </c>
      <c r="J302" s="458">
        <f t="shared" si="277"/>
        <v>6</v>
      </c>
      <c r="K302" s="458">
        <f t="shared" si="277"/>
        <v>24</v>
      </c>
      <c r="L302" s="458">
        <f t="shared" si="277"/>
        <v>9</v>
      </c>
      <c r="M302" s="458">
        <f t="shared" si="277"/>
        <v>11</v>
      </c>
      <c r="N302" s="458">
        <f t="shared" si="277"/>
        <v>14</v>
      </c>
      <c r="O302" s="458">
        <f t="shared" si="277"/>
        <v>18</v>
      </c>
      <c r="P302" s="458">
        <f t="shared" si="277"/>
        <v>23</v>
      </c>
      <c r="Q302" s="458">
        <f t="shared" si="277"/>
        <v>17</v>
      </c>
      <c r="R302" s="458">
        <f t="shared" si="277"/>
        <v>17</v>
      </c>
      <c r="S302" s="458">
        <f t="shared" si="277"/>
        <v>22</v>
      </c>
      <c r="T302" s="458">
        <f t="shared" si="277"/>
        <v>25</v>
      </c>
      <c r="U302" s="458">
        <f t="shared" si="277"/>
        <v>52</v>
      </c>
      <c r="V302" s="458">
        <f t="shared" si="277"/>
        <v>26</v>
      </c>
      <c r="W302" s="458">
        <f t="shared" si="277"/>
        <v>92</v>
      </c>
      <c r="X302" s="458">
        <f t="shared" si="277"/>
        <v>58</v>
      </c>
      <c r="Y302" s="225">
        <f>+Y224+Y230+Y236+Y242+Y248+Y254+Y260+Y266+Y272+Y278+Y284+Y290+Y296</f>
        <v>141</v>
      </c>
      <c r="Z302" s="225">
        <f t="shared" si="278"/>
        <v>147</v>
      </c>
      <c r="AA302" s="225">
        <f t="shared" si="278"/>
        <v>55</v>
      </c>
      <c r="AB302" s="225">
        <f t="shared" si="278"/>
        <v>95</v>
      </c>
      <c r="AC302" s="225">
        <f t="shared" si="278"/>
        <v>50</v>
      </c>
      <c r="AD302" s="225">
        <f t="shared" si="278"/>
        <v>154</v>
      </c>
      <c r="AE302" s="225">
        <f t="shared" si="278"/>
        <v>40</v>
      </c>
      <c r="AF302" s="225">
        <f t="shared" si="278"/>
        <v>168</v>
      </c>
      <c r="AG302" s="225">
        <f t="shared" si="278"/>
        <v>90</v>
      </c>
      <c r="AH302" s="225">
        <f t="shared" si="278"/>
        <v>220</v>
      </c>
      <c r="AI302" s="225">
        <f t="shared" si="278"/>
        <v>51</v>
      </c>
      <c r="AJ302" s="225">
        <f t="shared" si="278"/>
        <v>91</v>
      </c>
      <c r="AK302" s="225">
        <f t="shared" si="278"/>
        <v>68</v>
      </c>
      <c r="AL302" s="225">
        <f t="shared" si="278"/>
        <v>139</v>
      </c>
      <c r="AM302" s="225">
        <f t="shared" si="278"/>
        <v>54</v>
      </c>
      <c r="AN302" s="459">
        <f t="shared" si="278"/>
        <v>68</v>
      </c>
      <c r="AO302" s="460">
        <f t="shared" si="279"/>
        <v>17</v>
      </c>
      <c r="AP302" s="461">
        <f>+AP224+AP230+AP236+AP260+AP266+AP272+AP278+AP284+AP290+AP296</f>
        <v>2</v>
      </c>
      <c r="AQ302" s="462"/>
      <c r="AR302" s="463"/>
      <c r="AS302" s="416"/>
      <c r="AT302" s="460">
        <f t="shared" si="280"/>
        <v>0</v>
      </c>
      <c r="AU302" s="460">
        <f t="shared" si="280"/>
        <v>0</v>
      </c>
      <c r="AV302" s="460">
        <f t="shared" si="280"/>
        <v>48</v>
      </c>
      <c r="AW302" s="460">
        <f t="shared" si="280"/>
        <v>0</v>
      </c>
      <c r="AX302" s="458">
        <f t="shared" si="280"/>
        <v>3</v>
      </c>
      <c r="CW302"/>
      <c r="CX302"/>
      <c r="CY302"/>
      <c r="CZ302"/>
      <c r="DA302"/>
      <c r="DB302"/>
      <c r="DC302"/>
      <c r="DD302"/>
      <c r="DE302"/>
      <c r="DG302"/>
      <c r="DH302"/>
      <c r="DI302"/>
      <c r="DJ302"/>
      <c r="DK302"/>
      <c r="DL302"/>
      <c r="DM302"/>
    </row>
    <row r="303" spans="1:117" x14ac:dyDescent="0.25">
      <c r="A303" s="852"/>
      <c r="B303" s="768" t="s">
        <v>270</v>
      </c>
      <c r="C303" s="770"/>
      <c r="D303" s="245">
        <f t="shared" si="261"/>
        <v>481</v>
      </c>
      <c r="E303" s="290">
        <f t="shared" si="276"/>
        <v>163</v>
      </c>
      <c r="F303" s="454">
        <f t="shared" si="276"/>
        <v>318</v>
      </c>
      <c r="G303" s="225">
        <f t="shared" si="277"/>
        <v>0</v>
      </c>
      <c r="H303" s="458">
        <f t="shared" si="277"/>
        <v>1</v>
      </c>
      <c r="I303" s="225">
        <f t="shared" si="277"/>
        <v>0</v>
      </c>
      <c r="J303" s="458">
        <f t="shared" si="277"/>
        <v>0</v>
      </c>
      <c r="K303" s="458">
        <f t="shared" si="277"/>
        <v>0</v>
      </c>
      <c r="L303" s="458">
        <f t="shared" si="277"/>
        <v>2</v>
      </c>
      <c r="M303" s="458">
        <f t="shared" si="277"/>
        <v>1</v>
      </c>
      <c r="N303" s="458">
        <f t="shared" si="277"/>
        <v>2</v>
      </c>
      <c r="O303" s="458">
        <f t="shared" si="277"/>
        <v>4</v>
      </c>
      <c r="P303" s="458">
        <f t="shared" si="277"/>
        <v>3</v>
      </c>
      <c r="Q303" s="458">
        <f t="shared" si="277"/>
        <v>4</v>
      </c>
      <c r="R303" s="458">
        <f t="shared" si="277"/>
        <v>1</v>
      </c>
      <c r="S303" s="458">
        <f t="shared" si="277"/>
        <v>4</v>
      </c>
      <c r="T303" s="458">
        <f t="shared" si="277"/>
        <v>5</v>
      </c>
      <c r="U303" s="458">
        <f t="shared" si="277"/>
        <v>5</v>
      </c>
      <c r="V303" s="458">
        <f t="shared" si="277"/>
        <v>3</v>
      </c>
      <c r="W303" s="458">
        <f t="shared" si="277"/>
        <v>13</v>
      </c>
      <c r="X303" s="458">
        <f t="shared" si="277"/>
        <v>13</v>
      </c>
      <c r="Y303" s="225">
        <f>+Y225+Y231+Y237+Y243+Y249+Y255+Y261+Y279+Y273+Y267+Y285+Y291+Y297</f>
        <v>33</v>
      </c>
      <c r="Z303" s="225">
        <f t="shared" ref="Z303:AN303" si="281">+Z225+Z231+Z237+Z243+Z249+Z255+Z261+Z279+Z273+Z267+Z285+Z291+Z297</f>
        <v>33</v>
      </c>
      <c r="AA303" s="225">
        <f t="shared" si="281"/>
        <v>21</v>
      </c>
      <c r="AB303" s="225">
        <f t="shared" si="281"/>
        <v>26</v>
      </c>
      <c r="AC303" s="225">
        <f t="shared" si="281"/>
        <v>3</v>
      </c>
      <c r="AD303" s="225">
        <f t="shared" si="281"/>
        <v>25</v>
      </c>
      <c r="AE303" s="225">
        <f t="shared" si="281"/>
        <v>8</v>
      </c>
      <c r="AF303" s="225">
        <f t="shared" si="281"/>
        <v>43</v>
      </c>
      <c r="AG303" s="225">
        <f t="shared" si="281"/>
        <v>26</v>
      </c>
      <c r="AH303" s="225">
        <f t="shared" si="281"/>
        <v>75</v>
      </c>
      <c r="AI303" s="225">
        <f t="shared" si="281"/>
        <v>14</v>
      </c>
      <c r="AJ303" s="225">
        <f t="shared" si="281"/>
        <v>29</v>
      </c>
      <c r="AK303" s="225">
        <f t="shared" si="281"/>
        <v>18</v>
      </c>
      <c r="AL303" s="225">
        <f t="shared" si="281"/>
        <v>36</v>
      </c>
      <c r="AM303" s="225">
        <f t="shared" si="281"/>
        <v>9</v>
      </c>
      <c r="AN303" s="459">
        <f t="shared" si="281"/>
        <v>21</v>
      </c>
      <c r="AO303" s="460">
        <f t="shared" si="279"/>
        <v>4</v>
      </c>
      <c r="AP303" s="461">
        <f>+AP225+AP231+AP237+AP261+AP279+AP273+AP267+AP285+AP291+AP297</f>
        <v>1</v>
      </c>
      <c r="AQ303" s="462"/>
      <c r="AR303" s="463"/>
      <c r="AS303" s="409"/>
      <c r="AT303" s="460">
        <f>+AT225+AT231+AT237+AT243+AT249+AT255+AT261+AT279+AT273+AT267+AT285+AT291+AT297</f>
        <v>0</v>
      </c>
      <c r="AU303" s="460">
        <f>+AU225+AU231+AU237+AU243+AU249+AU255+AU261+AU279+AU273+AU267+AU285+AU291+AU297</f>
        <v>0</v>
      </c>
      <c r="AV303" s="460">
        <f>+AV225+AV231+AV237+AV243+AV249+AV255+AV261+AV279+AV273+AV267+AV285+AV291+AV297</f>
        <v>11</v>
      </c>
      <c r="AW303" s="460">
        <f>+AW225+AW231+AW237+AW243+AW249+AW255+AW261+AW279+AW273+AW267+AW285+AW291+AW297</f>
        <v>0</v>
      </c>
      <c r="AX303" s="458">
        <f>+AX225+AX231+AX237+AX243+AX249+AX255+AX261+AX279+AX273+AX267+AX285+AX291+AX297</f>
        <v>1</v>
      </c>
      <c r="CW303"/>
      <c r="CX303"/>
      <c r="CY303"/>
      <c r="CZ303"/>
      <c r="DA303"/>
      <c r="DB303"/>
      <c r="DC303"/>
      <c r="DD303"/>
      <c r="DE303"/>
      <c r="DG303"/>
      <c r="DH303"/>
      <c r="DI303"/>
      <c r="DJ303"/>
      <c r="DK303"/>
      <c r="DL303"/>
      <c r="DM303"/>
    </row>
    <row r="304" spans="1:117" x14ac:dyDescent="0.25">
      <c r="A304" s="853"/>
      <c r="B304" s="831" t="s">
        <v>271</v>
      </c>
      <c r="C304" s="831"/>
      <c r="D304" s="236">
        <f t="shared" si="261"/>
        <v>27</v>
      </c>
      <c r="E304" s="269">
        <f t="shared" si="276"/>
        <v>10</v>
      </c>
      <c r="F304" s="464">
        <f t="shared" si="276"/>
        <v>17</v>
      </c>
      <c r="G304" s="236">
        <f t="shared" si="277"/>
        <v>0</v>
      </c>
      <c r="H304" s="464">
        <f t="shared" si="277"/>
        <v>0</v>
      </c>
      <c r="I304" s="236">
        <f t="shared" si="277"/>
        <v>0</v>
      </c>
      <c r="J304" s="464">
        <f t="shared" si="277"/>
        <v>0</v>
      </c>
      <c r="K304" s="464">
        <f t="shared" si="277"/>
        <v>0</v>
      </c>
      <c r="L304" s="464">
        <f t="shared" si="277"/>
        <v>0</v>
      </c>
      <c r="M304" s="464">
        <f t="shared" si="277"/>
        <v>1</v>
      </c>
      <c r="N304" s="464">
        <f t="shared" si="277"/>
        <v>1</v>
      </c>
      <c r="O304" s="464">
        <f t="shared" si="277"/>
        <v>0</v>
      </c>
      <c r="P304" s="464">
        <f t="shared" si="277"/>
        <v>0</v>
      </c>
      <c r="Q304" s="464">
        <f t="shared" si="277"/>
        <v>0</v>
      </c>
      <c r="R304" s="464">
        <f t="shared" si="277"/>
        <v>2</v>
      </c>
      <c r="S304" s="464">
        <f t="shared" si="277"/>
        <v>0</v>
      </c>
      <c r="T304" s="464">
        <f t="shared" si="277"/>
        <v>0</v>
      </c>
      <c r="U304" s="464">
        <f t="shared" si="277"/>
        <v>2</v>
      </c>
      <c r="V304" s="464">
        <f t="shared" si="277"/>
        <v>1</v>
      </c>
      <c r="W304" s="464">
        <f t="shared" si="277"/>
        <v>1</v>
      </c>
      <c r="X304" s="464">
        <f t="shared" si="277"/>
        <v>0</v>
      </c>
      <c r="Y304" s="236">
        <f>SUM(Y226+Y232+Y238+Y244+Y250+Y256+Y262+Y268+Y274+Y280+Y286+Y292+Y298)</f>
        <v>0</v>
      </c>
      <c r="Z304" s="236">
        <f t="shared" ref="Z304:AN304" si="282">SUM(Z226+Z232+Z238+Z244+Z250+Z256+Z262+Z268+Z274+Z280+Z286+Z292+Z298)</f>
        <v>5</v>
      </c>
      <c r="AA304" s="236">
        <f t="shared" si="282"/>
        <v>2</v>
      </c>
      <c r="AB304" s="236">
        <f t="shared" si="282"/>
        <v>0</v>
      </c>
      <c r="AC304" s="236">
        <f t="shared" si="282"/>
        <v>1</v>
      </c>
      <c r="AD304" s="236">
        <f t="shared" si="282"/>
        <v>1</v>
      </c>
      <c r="AE304" s="236">
        <f t="shared" si="282"/>
        <v>0</v>
      </c>
      <c r="AF304" s="236">
        <f t="shared" si="282"/>
        <v>3</v>
      </c>
      <c r="AG304" s="236">
        <f t="shared" si="282"/>
        <v>0</v>
      </c>
      <c r="AH304" s="236">
        <f t="shared" si="282"/>
        <v>2</v>
      </c>
      <c r="AI304" s="236">
        <f t="shared" si="282"/>
        <v>1</v>
      </c>
      <c r="AJ304" s="236">
        <f t="shared" si="282"/>
        <v>2</v>
      </c>
      <c r="AK304" s="236">
        <f t="shared" si="282"/>
        <v>2</v>
      </c>
      <c r="AL304" s="236">
        <f t="shared" si="282"/>
        <v>0</v>
      </c>
      <c r="AM304" s="236">
        <f t="shared" si="282"/>
        <v>0</v>
      </c>
      <c r="AN304" s="465">
        <f t="shared" si="282"/>
        <v>0</v>
      </c>
      <c r="AO304" s="466">
        <f t="shared" si="279"/>
        <v>1</v>
      </c>
      <c r="AP304" s="467">
        <f>SUM(AP226+AP232+AP238+AP262+AP268+AP274+AP280+AP286+AP292+AP298)</f>
        <v>0</v>
      </c>
      <c r="AQ304" s="361"/>
      <c r="AR304" s="468"/>
      <c r="AS304" s="413"/>
      <c r="AT304" s="466">
        <f>SUM(AT226+AT232+AT238+AT244+AT250+AT256+AT262+AT268+AT274+AT280+AT286+AT292+AT298)</f>
        <v>0</v>
      </c>
      <c r="AU304" s="466">
        <f>SUM(AU226+AU232+AU238+AU244+AU250+AU256+AU262+AU268+AU274+AU280+AU286+AU292+AU298)</f>
        <v>0</v>
      </c>
      <c r="AV304" s="466">
        <f>SUM(AV226+AV232+AV238+AV244+AV250+AV256+AV262+AV268+AV274+AV280+AV286+AV292+AV298)</f>
        <v>1</v>
      </c>
      <c r="AW304" s="466">
        <f>SUM(AW226+AW232+AW238+AW244+AW250+AW256+AW262+AW268+AW274+AW280+AW286+AW292+AW298)</f>
        <v>0</v>
      </c>
      <c r="AX304" s="464">
        <f>SUM(AX226+AX232+AX238+AX244+AX250+AX256+AX262+AX268+AX274+AX280+AX286+AX292+AX298)</f>
        <v>0</v>
      </c>
      <c r="CW304"/>
      <c r="CX304"/>
      <c r="CY304"/>
      <c r="CZ304"/>
      <c r="DA304"/>
      <c r="DB304"/>
      <c r="DC304"/>
      <c r="DD304"/>
      <c r="DE304"/>
      <c r="DG304"/>
      <c r="DH304"/>
      <c r="DI304"/>
      <c r="DJ304"/>
      <c r="DK304"/>
      <c r="DL304"/>
      <c r="DM304"/>
    </row>
    <row r="305" spans="1:117" x14ac:dyDescent="0.25">
      <c r="A305" s="43" t="s">
        <v>279</v>
      </c>
      <c r="B305" s="212"/>
      <c r="C305" s="212"/>
      <c r="D305" s="213"/>
      <c r="E305" s="213"/>
      <c r="F305" s="213"/>
      <c r="G305" s="213"/>
      <c r="H305" s="213"/>
      <c r="I305" s="213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10"/>
      <c r="AM305" s="10"/>
      <c r="AN305" s="9"/>
      <c r="AO305" s="9"/>
      <c r="AP305" s="9"/>
      <c r="AQ305" s="9"/>
      <c r="AR305" s="9"/>
      <c r="CW305"/>
      <c r="CX305"/>
      <c r="CY305"/>
      <c r="CZ305"/>
      <c r="DA305"/>
      <c r="DB305"/>
      <c r="DC305"/>
      <c r="DD305"/>
      <c r="DE305"/>
      <c r="DG305"/>
      <c r="DH305"/>
      <c r="DI305"/>
      <c r="DJ305"/>
      <c r="DK305"/>
      <c r="DL305"/>
      <c r="DM305"/>
    </row>
    <row r="306" spans="1:117" x14ac:dyDescent="0.25">
      <c r="A306" s="861" t="s">
        <v>40</v>
      </c>
      <c r="B306" s="862"/>
      <c r="C306" s="863"/>
      <c r="D306" s="864" t="s">
        <v>4</v>
      </c>
      <c r="E306" s="865"/>
      <c r="F306" s="866"/>
      <c r="G306" s="849" t="s">
        <v>5</v>
      </c>
      <c r="H306" s="851"/>
      <c r="I306" s="851"/>
      <c r="J306" s="851"/>
      <c r="K306" s="851"/>
      <c r="L306" s="851"/>
      <c r="M306" s="851"/>
      <c r="N306" s="851"/>
      <c r="O306" s="851"/>
      <c r="P306" s="851"/>
      <c r="Q306" s="851"/>
      <c r="R306" s="851"/>
      <c r="S306" s="851"/>
      <c r="T306" s="851"/>
      <c r="U306" s="851"/>
      <c r="V306" s="851"/>
      <c r="W306" s="851"/>
      <c r="X306" s="851"/>
      <c r="Y306" s="851"/>
      <c r="Z306" s="851"/>
      <c r="AA306" s="851"/>
      <c r="AB306" s="851"/>
      <c r="AC306" s="851"/>
      <c r="AD306" s="851"/>
      <c r="AE306" s="851"/>
      <c r="AF306" s="851"/>
      <c r="AG306" s="851"/>
      <c r="AH306" s="851"/>
      <c r="AI306" s="851"/>
      <c r="AJ306" s="851"/>
      <c r="AK306" s="851"/>
      <c r="AL306" s="851"/>
      <c r="AM306" s="851"/>
      <c r="AN306" s="851"/>
      <c r="AO306" s="851"/>
      <c r="AP306" s="869"/>
      <c r="AQ306" s="843" t="s">
        <v>7</v>
      </c>
      <c r="AR306" s="845" t="s">
        <v>280</v>
      </c>
      <c r="CW306"/>
      <c r="CX306"/>
      <c r="CY306"/>
      <c r="CZ306"/>
      <c r="DA306"/>
      <c r="DB306"/>
      <c r="DC306"/>
      <c r="DD306"/>
      <c r="DE306"/>
      <c r="DG306"/>
      <c r="DH306"/>
      <c r="DI306"/>
      <c r="DJ306"/>
      <c r="DK306"/>
      <c r="DL306"/>
      <c r="DM306"/>
    </row>
    <row r="307" spans="1:117" x14ac:dyDescent="0.25">
      <c r="A307" s="783"/>
      <c r="B307" s="634"/>
      <c r="C307" s="635"/>
      <c r="D307" s="867"/>
      <c r="E307" s="868"/>
      <c r="F307" s="651"/>
      <c r="G307" s="847" t="s">
        <v>14</v>
      </c>
      <c r="H307" s="848"/>
      <c r="I307" s="849" t="s">
        <v>15</v>
      </c>
      <c r="J307" s="850"/>
      <c r="K307" s="851" t="s">
        <v>16</v>
      </c>
      <c r="L307" s="850"/>
      <c r="M307" s="849" t="s">
        <v>17</v>
      </c>
      <c r="N307" s="850"/>
      <c r="O307" s="849" t="s">
        <v>18</v>
      </c>
      <c r="P307" s="850"/>
      <c r="Q307" s="849" t="s">
        <v>19</v>
      </c>
      <c r="R307" s="850"/>
      <c r="S307" s="849" t="s">
        <v>20</v>
      </c>
      <c r="T307" s="850"/>
      <c r="U307" s="849" t="s">
        <v>21</v>
      </c>
      <c r="V307" s="850"/>
      <c r="W307" s="849" t="s">
        <v>22</v>
      </c>
      <c r="X307" s="850"/>
      <c r="Y307" s="849" t="s">
        <v>23</v>
      </c>
      <c r="Z307" s="854"/>
      <c r="AA307" s="849" t="s">
        <v>24</v>
      </c>
      <c r="AB307" s="854"/>
      <c r="AC307" s="849" t="s">
        <v>244</v>
      </c>
      <c r="AD307" s="854"/>
      <c r="AE307" s="849" t="s">
        <v>245</v>
      </c>
      <c r="AF307" s="854"/>
      <c r="AG307" s="849" t="s">
        <v>246</v>
      </c>
      <c r="AH307" s="854"/>
      <c r="AI307" s="849" t="s">
        <v>247</v>
      </c>
      <c r="AJ307" s="854"/>
      <c r="AK307" s="849" t="s">
        <v>29</v>
      </c>
      <c r="AL307" s="854"/>
      <c r="AM307" s="849" t="s">
        <v>30</v>
      </c>
      <c r="AN307" s="854"/>
      <c r="AO307" s="849" t="s">
        <v>31</v>
      </c>
      <c r="AP307" s="854"/>
      <c r="AQ307" s="694"/>
      <c r="AR307" s="647"/>
      <c r="CW307"/>
      <c r="CX307"/>
      <c r="CY307"/>
      <c r="CZ307"/>
      <c r="DA307"/>
      <c r="DB307"/>
      <c r="DC307"/>
      <c r="DD307"/>
      <c r="DE307"/>
      <c r="DG307"/>
      <c r="DH307"/>
      <c r="DI307"/>
      <c r="DJ307"/>
      <c r="DK307"/>
      <c r="DL307"/>
      <c r="DM307"/>
    </row>
    <row r="308" spans="1:117" x14ac:dyDescent="0.25">
      <c r="A308" s="668"/>
      <c r="B308" s="636"/>
      <c r="C308" s="637"/>
      <c r="D308" s="469" t="s">
        <v>32</v>
      </c>
      <c r="E308" s="470" t="s">
        <v>33</v>
      </c>
      <c r="F308" s="471" t="s">
        <v>34</v>
      </c>
      <c r="G308" s="472" t="s">
        <v>33</v>
      </c>
      <c r="H308" s="473" t="s">
        <v>34</v>
      </c>
      <c r="I308" s="474" t="s">
        <v>33</v>
      </c>
      <c r="J308" s="473" t="s">
        <v>34</v>
      </c>
      <c r="K308" s="474" t="s">
        <v>33</v>
      </c>
      <c r="L308" s="473" t="s">
        <v>34</v>
      </c>
      <c r="M308" s="474" t="s">
        <v>33</v>
      </c>
      <c r="N308" s="473" t="s">
        <v>34</v>
      </c>
      <c r="O308" s="474" t="s">
        <v>33</v>
      </c>
      <c r="P308" s="473" t="s">
        <v>34</v>
      </c>
      <c r="Q308" s="474" t="s">
        <v>33</v>
      </c>
      <c r="R308" s="473" t="s">
        <v>34</v>
      </c>
      <c r="S308" s="474" t="s">
        <v>33</v>
      </c>
      <c r="T308" s="473" t="s">
        <v>34</v>
      </c>
      <c r="U308" s="474" t="s">
        <v>33</v>
      </c>
      <c r="V308" s="473" t="s">
        <v>34</v>
      </c>
      <c r="W308" s="474" t="s">
        <v>33</v>
      </c>
      <c r="X308" s="473" t="s">
        <v>34</v>
      </c>
      <c r="Y308" s="474" t="s">
        <v>33</v>
      </c>
      <c r="Z308" s="473" t="s">
        <v>34</v>
      </c>
      <c r="AA308" s="474" t="s">
        <v>33</v>
      </c>
      <c r="AB308" s="473" t="s">
        <v>34</v>
      </c>
      <c r="AC308" s="474" t="s">
        <v>33</v>
      </c>
      <c r="AD308" s="473" t="s">
        <v>34</v>
      </c>
      <c r="AE308" s="474" t="s">
        <v>33</v>
      </c>
      <c r="AF308" s="473" t="s">
        <v>34</v>
      </c>
      <c r="AG308" s="474" t="s">
        <v>33</v>
      </c>
      <c r="AH308" s="473" t="s">
        <v>34</v>
      </c>
      <c r="AI308" s="474" t="s">
        <v>33</v>
      </c>
      <c r="AJ308" s="473" t="s">
        <v>34</v>
      </c>
      <c r="AK308" s="474" t="s">
        <v>33</v>
      </c>
      <c r="AL308" s="473" t="s">
        <v>34</v>
      </c>
      <c r="AM308" s="474" t="s">
        <v>33</v>
      </c>
      <c r="AN308" s="473" t="s">
        <v>34</v>
      </c>
      <c r="AO308" s="474" t="s">
        <v>33</v>
      </c>
      <c r="AP308" s="473" t="s">
        <v>34</v>
      </c>
      <c r="AQ308" s="844"/>
      <c r="AR308" s="846"/>
      <c r="CW308"/>
      <c r="CX308"/>
      <c r="CY308"/>
      <c r="CZ308"/>
      <c r="DA308"/>
      <c r="DB308"/>
      <c r="DC308"/>
      <c r="DD308"/>
      <c r="DE308"/>
      <c r="DG308"/>
      <c r="DH308"/>
      <c r="DI308"/>
      <c r="DJ308"/>
      <c r="DK308"/>
      <c r="DL308"/>
      <c r="DM308"/>
    </row>
    <row r="309" spans="1:117" x14ac:dyDescent="0.25">
      <c r="A309" s="855" t="s">
        <v>46</v>
      </c>
      <c r="B309" s="856"/>
      <c r="C309" s="857"/>
      <c r="D309" s="475">
        <f>SUM(E309:F309)</f>
        <v>0</v>
      </c>
      <c r="E309" s="476">
        <f t="shared" ref="E309:F313" si="283">SUM(G309+I309+K309+M309+O309+Q309+S309+U309+W309+Y309+AA309+AC309+AE309+AG309+AI309+AK309+AM309+AO309)</f>
        <v>0</v>
      </c>
      <c r="F309" s="477">
        <f t="shared" si="283"/>
        <v>0</v>
      </c>
      <c r="G309" s="478"/>
      <c r="H309" s="52"/>
      <c r="I309" s="478"/>
      <c r="J309" s="52"/>
      <c r="K309" s="478"/>
      <c r="L309" s="52"/>
      <c r="M309" s="478"/>
      <c r="N309" s="52"/>
      <c r="O309" s="478"/>
      <c r="P309" s="52"/>
      <c r="Q309" s="478"/>
      <c r="R309" s="52"/>
      <c r="S309" s="478"/>
      <c r="T309" s="52"/>
      <c r="U309" s="478"/>
      <c r="V309" s="52"/>
      <c r="W309" s="478"/>
      <c r="X309" s="52"/>
      <c r="Y309" s="478"/>
      <c r="Z309" s="52"/>
      <c r="AA309" s="478"/>
      <c r="AB309" s="52"/>
      <c r="AC309" s="478"/>
      <c r="AD309" s="52"/>
      <c r="AE309" s="478"/>
      <c r="AF309" s="52"/>
      <c r="AG309" s="478"/>
      <c r="AH309" s="52"/>
      <c r="AI309" s="478"/>
      <c r="AJ309" s="52"/>
      <c r="AK309" s="478"/>
      <c r="AL309" s="52"/>
      <c r="AM309" s="478"/>
      <c r="AN309" s="52"/>
      <c r="AO309" s="478"/>
      <c r="AP309" s="55"/>
      <c r="AQ309" s="252"/>
      <c r="AR309" s="479"/>
      <c r="AS309" t="str">
        <f>CV309&amp;CW309&amp;CX309</f>
        <v/>
      </c>
      <c r="CV309" s="25" t="str">
        <f>IF(AND(F309&gt;0,AQ309="")," * No olvide digitar la variable Embarazadas. Digite cero si no tiene.","")</f>
        <v/>
      </c>
      <c r="CW309" s="25" t="str">
        <f>IF(AQ309&gt;F309," * Las Embarazadas NO DEBEN ser mayor al total de mujeres. ","")</f>
        <v/>
      </c>
      <c r="CX309" s="25" t="str">
        <f>IF(AND((AK309+AL309)&gt;0,AR309="")," * No olvide digitar la variable 60 años. Si no tiene digite Cero.",IF(AR309&gt;(AK309+AL309)," * Las actividades de 60 años NO DEBEN ser mayor que las actividades registradas en el rango etario de 60 a 64 años",""))</f>
        <v/>
      </c>
      <c r="CY309"/>
      <c r="CZ309"/>
      <c r="DA309"/>
      <c r="DB309"/>
      <c r="DC309"/>
      <c r="DD309"/>
      <c r="DE309"/>
      <c r="DG309" s="26">
        <f>IF(AND(F309&gt;0,AQ309=""),1,0)</f>
        <v>0</v>
      </c>
      <c r="DH309" s="26">
        <f>IF(AQ309&gt;F309,1,0)</f>
        <v>0</v>
      </c>
      <c r="DI309" s="26">
        <f>IF(AND((AK309+AL309)&gt;0,AR309=""),1,IF(AR309&gt;(AK309+AL309),1,0))</f>
        <v>0</v>
      </c>
      <c r="DJ309"/>
      <c r="DK309"/>
      <c r="DL309"/>
      <c r="DM309"/>
    </row>
    <row r="310" spans="1:117" x14ac:dyDescent="0.25">
      <c r="A310" s="679" t="s">
        <v>281</v>
      </c>
      <c r="B310" s="680"/>
      <c r="C310" s="681"/>
      <c r="D310" s="176">
        <f>SUM(E310:F310)</f>
        <v>0</v>
      </c>
      <c r="E310" s="341">
        <f t="shared" si="283"/>
        <v>0</v>
      </c>
      <c r="F310" s="346">
        <f t="shared" si="283"/>
        <v>0</v>
      </c>
      <c r="G310" s="60"/>
      <c r="H310" s="480"/>
      <c r="I310" s="60"/>
      <c r="J310" s="480"/>
      <c r="K310" s="60"/>
      <c r="L310" s="480"/>
      <c r="M310" s="60"/>
      <c r="N310" s="480"/>
      <c r="O310" s="60"/>
      <c r="P310" s="480"/>
      <c r="Q310" s="60"/>
      <c r="R310" s="480"/>
      <c r="S310" s="60"/>
      <c r="T310" s="480"/>
      <c r="U310" s="60"/>
      <c r="V310" s="480"/>
      <c r="W310" s="60"/>
      <c r="X310" s="480"/>
      <c r="Y310" s="60"/>
      <c r="Z310" s="480"/>
      <c r="AA310" s="60"/>
      <c r="AB310" s="480"/>
      <c r="AC310" s="60"/>
      <c r="AD310" s="480"/>
      <c r="AE310" s="60"/>
      <c r="AF310" s="480"/>
      <c r="AG310" s="60"/>
      <c r="AH310" s="480"/>
      <c r="AI310" s="60"/>
      <c r="AJ310" s="480"/>
      <c r="AK310" s="60"/>
      <c r="AL310" s="480"/>
      <c r="AM310" s="60"/>
      <c r="AN310" s="480"/>
      <c r="AO310" s="60"/>
      <c r="AP310" s="481"/>
      <c r="AQ310" s="482"/>
      <c r="AR310" s="34"/>
      <c r="AS310" t="str">
        <f t="shared" ref="AS310:AS313" si="284">CV310&amp;CW310&amp;CX310</f>
        <v/>
      </c>
      <c r="CV310" s="25" t="str">
        <f t="shared" ref="CV310:CV313" si="285">IF(AND(F310&gt;0,AQ310="")," * No olvide digitar la variable Embarazadas. Digite cero si no tiene.","")</f>
        <v/>
      </c>
      <c r="CW310" s="25" t="str">
        <f t="shared" ref="CW310:CW313" si="286">IF(AQ310&gt;F310," * Las Embarazadas NO DEBEN ser mayor al total de mujeres. ","")</f>
        <v/>
      </c>
      <c r="CX310" s="25" t="str">
        <f t="shared" ref="CX310:CX313" si="287">IF(AND((AK310+AL310)&gt;0,AR310="")," * No olvide digitar la variable 60 años. Si no tiene digite Cero.",IF(AR310&gt;(AK310+AL310)," * Las actividades de 60 años NO DEBEN ser mayor que las actividades registradas en el rango etario de 60 a 64 años",""))</f>
        <v/>
      </c>
      <c r="CY310"/>
      <c r="CZ310"/>
      <c r="DA310"/>
      <c r="DB310"/>
      <c r="DC310"/>
      <c r="DD310"/>
      <c r="DE310"/>
      <c r="DG310" s="26">
        <f t="shared" ref="DG310:DG313" si="288">IF(AND(F310&gt;0,AQ310=""),1,0)</f>
        <v>0</v>
      </c>
      <c r="DH310" s="26">
        <f t="shared" ref="DH310:DH313" si="289">IF(AQ310&gt;F310,1,0)</f>
        <v>0</v>
      </c>
      <c r="DI310" s="26">
        <f t="shared" ref="DI310:DI313" si="290">IF(AND((AK310+AL310)&gt;0,AR310=""),1,IF(AR310&gt;(AK310+AL310),1,0))</f>
        <v>0</v>
      </c>
      <c r="DJ310"/>
      <c r="DK310"/>
      <c r="DL310"/>
      <c r="DM310"/>
    </row>
    <row r="311" spans="1:117" x14ac:dyDescent="0.25">
      <c r="A311" s="679" t="s">
        <v>282</v>
      </c>
      <c r="B311" s="680"/>
      <c r="C311" s="681"/>
      <c r="D311" s="176">
        <f>SUM(E311:F311)</f>
        <v>0</v>
      </c>
      <c r="E311" s="341">
        <f t="shared" si="283"/>
        <v>0</v>
      </c>
      <c r="F311" s="346">
        <f t="shared" si="283"/>
        <v>0</v>
      </c>
      <c r="G311" s="60"/>
      <c r="H311" s="480"/>
      <c r="I311" s="60"/>
      <c r="J311" s="480"/>
      <c r="K311" s="60"/>
      <c r="L311" s="480"/>
      <c r="M311" s="60"/>
      <c r="N311" s="480"/>
      <c r="O311" s="60"/>
      <c r="P311" s="480"/>
      <c r="Q311" s="60"/>
      <c r="R311" s="480"/>
      <c r="S311" s="60"/>
      <c r="T311" s="480"/>
      <c r="U311" s="60"/>
      <c r="V311" s="480"/>
      <c r="W311" s="60"/>
      <c r="X311" s="480"/>
      <c r="Y311" s="60"/>
      <c r="Z311" s="480"/>
      <c r="AA311" s="60"/>
      <c r="AB311" s="480"/>
      <c r="AC311" s="60"/>
      <c r="AD311" s="480"/>
      <c r="AE311" s="60"/>
      <c r="AF311" s="480"/>
      <c r="AG311" s="60"/>
      <c r="AH311" s="480"/>
      <c r="AI311" s="60"/>
      <c r="AJ311" s="480"/>
      <c r="AK311" s="60"/>
      <c r="AL311" s="480"/>
      <c r="AM311" s="60"/>
      <c r="AN311" s="480"/>
      <c r="AO311" s="60"/>
      <c r="AP311" s="481"/>
      <c r="AQ311" s="482"/>
      <c r="AR311" s="34"/>
      <c r="AS311" t="str">
        <f t="shared" si="284"/>
        <v/>
      </c>
      <c r="CV311" s="25" t="str">
        <f t="shared" si="285"/>
        <v/>
      </c>
      <c r="CW311" s="25" t="str">
        <f t="shared" si="286"/>
        <v/>
      </c>
      <c r="CX311" s="25" t="str">
        <f t="shared" si="287"/>
        <v/>
      </c>
      <c r="CY311"/>
      <c r="CZ311"/>
      <c r="DA311"/>
      <c r="DB311"/>
      <c r="DC311"/>
      <c r="DD311"/>
      <c r="DE311"/>
      <c r="DG311" s="26">
        <f t="shared" si="288"/>
        <v>0</v>
      </c>
      <c r="DH311" s="26">
        <f t="shared" si="289"/>
        <v>0</v>
      </c>
      <c r="DI311" s="26">
        <f t="shared" si="290"/>
        <v>0</v>
      </c>
      <c r="DJ311"/>
      <c r="DK311"/>
      <c r="DL311"/>
      <c r="DM311"/>
    </row>
    <row r="312" spans="1:117" x14ac:dyDescent="0.25">
      <c r="A312" s="858" t="s">
        <v>283</v>
      </c>
      <c r="B312" s="859"/>
      <c r="C312" s="860"/>
      <c r="D312" s="176">
        <f>SUM(E312:F312)</f>
        <v>0</v>
      </c>
      <c r="E312" s="341">
        <f t="shared" si="283"/>
        <v>0</v>
      </c>
      <c r="F312" s="346">
        <f t="shared" si="283"/>
        <v>0</v>
      </c>
      <c r="G312" s="60"/>
      <c r="H312" s="480"/>
      <c r="I312" s="60"/>
      <c r="J312" s="480"/>
      <c r="K312" s="60"/>
      <c r="L312" s="480"/>
      <c r="M312" s="60"/>
      <c r="N312" s="480"/>
      <c r="O312" s="60"/>
      <c r="P312" s="480"/>
      <c r="Q312" s="60"/>
      <c r="R312" s="480"/>
      <c r="S312" s="60"/>
      <c r="T312" s="480"/>
      <c r="U312" s="60"/>
      <c r="V312" s="480"/>
      <c r="W312" s="60"/>
      <c r="X312" s="480"/>
      <c r="Y312" s="60"/>
      <c r="Z312" s="480"/>
      <c r="AA312" s="60"/>
      <c r="AB312" s="480"/>
      <c r="AC312" s="60"/>
      <c r="AD312" s="480"/>
      <c r="AE312" s="60"/>
      <c r="AF312" s="480"/>
      <c r="AG312" s="60"/>
      <c r="AH312" s="480"/>
      <c r="AI312" s="60"/>
      <c r="AJ312" s="480"/>
      <c r="AK312" s="60"/>
      <c r="AL312" s="480"/>
      <c r="AM312" s="60"/>
      <c r="AN312" s="480"/>
      <c r="AO312" s="60"/>
      <c r="AP312" s="481"/>
      <c r="AQ312" s="268"/>
      <c r="AR312" s="189"/>
      <c r="AS312" t="str">
        <f t="shared" si="284"/>
        <v/>
      </c>
      <c r="CV312" s="25" t="str">
        <f t="shared" si="285"/>
        <v/>
      </c>
      <c r="CW312" s="25" t="str">
        <f t="shared" si="286"/>
        <v/>
      </c>
      <c r="CX312" s="25" t="str">
        <f t="shared" si="287"/>
        <v/>
      </c>
      <c r="CY312"/>
      <c r="CZ312"/>
      <c r="DA312"/>
      <c r="DB312"/>
      <c r="DC312"/>
      <c r="DD312"/>
      <c r="DE312"/>
      <c r="DG312" s="26">
        <f t="shared" si="288"/>
        <v>0</v>
      </c>
      <c r="DH312" s="26">
        <f t="shared" si="289"/>
        <v>0</v>
      </c>
      <c r="DI312" s="26">
        <f t="shared" si="290"/>
        <v>0</v>
      </c>
      <c r="DJ312"/>
      <c r="DK312"/>
      <c r="DL312"/>
      <c r="DM312"/>
    </row>
    <row r="313" spans="1:117" x14ac:dyDescent="0.25">
      <c r="A313" s="734" t="s">
        <v>284</v>
      </c>
      <c r="B313" s="803"/>
      <c r="C313" s="735"/>
      <c r="D313" s="190">
        <f>SUM(E313:F313)</f>
        <v>0</v>
      </c>
      <c r="E313" s="374">
        <f t="shared" si="283"/>
        <v>0</v>
      </c>
      <c r="F313" s="173">
        <f t="shared" si="283"/>
        <v>0</v>
      </c>
      <c r="G313" s="62"/>
      <c r="H313" s="40"/>
      <c r="I313" s="62"/>
      <c r="J313" s="40"/>
      <c r="K313" s="62"/>
      <c r="L313" s="40"/>
      <c r="M313" s="62"/>
      <c r="N313" s="40"/>
      <c r="O313" s="62"/>
      <c r="P313" s="40"/>
      <c r="Q313" s="62"/>
      <c r="R313" s="40"/>
      <c r="S313" s="62"/>
      <c r="T313" s="40"/>
      <c r="U313" s="62"/>
      <c r="V313" s="40"/>
      <c r="W313" s="62"/>
      <c r="X313" s="40"/>
      <c r="Y313" s="62"/>
      <c r="Z313" s="40"/>
      <c r="AA313" s="62"/>
      <c r="AB313" s="40"/>
      <c r="AC313" s="62"/>
      <c r="AD313" s="40"/>
      <c r="AE313" s="62"/>
      <c r="AF313" s="40"/>
      <c r="AG313" s="62"/>
      <c r="AH313" s="40"/>
      <c r="AI313" s="62"/>
      <c r="AJ313" s="40"/>
      <c r="AK313" s="62"/>
      <c r="AL313" s="40"/>
      <c r="AM313" s="62"/>
      <c r="AN313" s="40"/>
      <c r="AO313" s="62"/>
      <c r="AP313" s="41"/>
      <c r="AQ313" s="238"/>
      <c r="AR313" s="42"/>
      <c r="AS313" t="str">
        <f t="shared" si="284"/>
        <v/>
      </c>
      <c r="CV313" s="25" t="str">
        <f t="shared" si="285"/>
        <v/>
      </c>
      <c r="CW313" s="25" t="str">
        <f t="shared" si="286"/>
        <v/>
      </c>
      <c r="CX313" s="25" t="str">
        <f t="shared" si="287"/>
        <v/>
      </c>
      <c r="CY313"/>
      <c r="CZ313"/>
      <c r="DA313"/>
      <c r="DB313"/>
      <c r="DC313"/>
      <c r="DD313"/>
      <c r="DE313"/>
      <c r="DG313" s="26">
        <f t="shared" si="288"/>
        <v>0</v>
      </c>
      <c r="DH313" s="26">
        <f t="shared" si="289"/>
        <v>0</v>
      </c>
      <c r="DI313" s="26">
        <f t="shared" si="290"/>
        <v>0</v>
      </c>
      <c r="DJ313"/>
      <c r="DK313"/>
      <c r="DL313"/>
      <c r="DM313"/>
    </row>
    <row r="314" spans="1:117" ht="15.75" x14ac:dyDescent="0.25">
      <c r="A314" s="483" t="s">
        <v>285</v>
      </c>
      <c r="B314" s="484"/>
      <c r="C314" s="484"/>
      <c r="D314" s="485"/>
      <c r="E314" s="486"/>
      <c r="CW314"/>
      <c r="CX314"/>
      <c r="CY314"/>
      <c r="CZ314"/>
      <c r="DA314"/>
      <c r="DB314"/>
      <c r="DC314"/>
      <c r="DD314"/>
      <c r="DE314"/>
      <c r="DG314"/>
      <c r="DH314"/>
      <c r="DI314"/>
      <c r="DJ314"/>
      <c r="DK314"/>
      <c r="DL314"/>
      <c r="DM314"/>
    </row>
    <row r="315" spans="1:117" ht="31.5" x14ac:dyDescent="0.25">
      <c r="A315" s="849" t="s">
        <v>286</v>
      </c>
      <c r="B315" s="878"/>
      <c r="C315" s="487" t="s">
        <v>287</v>
      </c>
      <c r="D315" s="487" t="s">
        <v>288</v>
      </c>
      <c r="E315" s="487" t="s">
        <v>289</v>
      </c>
      <c r="CW315"/>
      <c r="CX315"/>
      <c r="CY315"/>
      <c r="CZ315"/>
      <c r="DA315"/>
      <c r="DB315"/>
      <c r="DC315"/>
      <c r="DD315"/>
      <c r="DE315"/>
      <c r="DG315"/>
      <c r="DH315"/>
      <c r="DI315"/>
      <c r="DJ315"/>
      <c r="DK315"/>
      <c r="DL315"/>
      <c r="DM315"/>
    </row>
    <row r="316" spans="1:117" x14ac:dyDescent="0.25">
      <c r="A316" s="879" t="s">
        <v>93</v>
      </c>
      <c r="B316" s="880"/>
      <c r="C316" s="488"/>
      <c r="D316" s="488"/>
      <c r="E316" s="488"/>
      <c r="CW316"/>
      <c r="CX316"/>
      <c r="CY316"/>
      <c r="CZ316"/>
      <c r="DA316"/>
      <c r="DB316"/>
      <c r="DC316"/>
      <c r="DD316"/>
      <c r="DE316"/>
      <c r="DG316"/>
      <c r="DH316"/>
      <c r="DI316"/>
      <c r="DJ316"/>
      <c r="DK316"/>
      <c r="DL316"/>
      <c r="DM316"/>
    </row>
    <row r="317" spans="1:117" x14ac:dyDescent="0.25">
      <c r="A317" s="870" t="s">
        <v>290</v>
      </c>
      <c r="B317" s="871"/>
      <c r="C317" s="34"/>
      <c r="D317" s="34"/>
      <c r="E317" s="34"/>
      <c r="CW317"/>
      <c r="CX317"/>
      <c r="CY317"/>
      <c r="CZ317"/>
      <c r="DA317"/>
      <c r="DB317"/>
      <c r="DC317"/>
      <c r="DD317"/>
      <c r="DE317"/>
      <c r="DG317"/>
      <c r="DH317"/>
      <c r="DI317"/>
      <c r="DJ317"/>
      <c r="DK317"/>
      <c r="DL317"/>
      <c r="DM317"/>
    </row>
    <row r="318" spans="1:117" x14ac:dyDescent="0.25">
      <c r="A318" s="881" t="s">
        <v>291</v>
      </c>
      <c r="B318" s="882"/>
      <c r="C318" s="34"/>
      <c r="D318" s="34"/>
      <c r="E318" s="34"/>
      <c r="CW318"/>
      <c r="CX318"/>
      <c r="CY318"/>
      <c r="CZ318"/>
      <c r="DA318"/>
      <c r="DB318"/>
      <c r="DC318"/>
      <c r="DD318"/>
      <c r="DE318"/>
      <c r="DG318"/>
      <c r="DH318"/>
      <c r="DI318"/>
      <c r="DJ318"/>
      <c r="DK318"/>
      <c r="DL318"/>
      <c r="DM318"/>
    </row>
    <row r="319" spans="1:117" x14ac:dyDescent="0.25">
      <c r="A319" s="870" t="s">
        <v>99</v>
      </c>
      <c r="B319" s="871"/>
      <c r="C319" s="34"/>
      <c r="D319" s="34"/>
      <c r="E319" s="34"/>
      <c r="CW319"/>
      <c r="CX319"/>
      <c r="CY319"/>
      <c r="CZ319"/>
      <c r="DA319"/>
      <c r="DB319"/>
      <c r="DC319"/>
      <c r="DD319"/>
      <c r="DE319"/>
      <c r="DG319"/>
      <c r="DH319"/>
      <c r="DI319"/>
      <c r="DJ319"/>
      <c r="DK319"/>
      <c r="DL319"/>
      <c r="DM319"/>
    </row>
    <row r="320" spans="1:117" x14ac:dyDescent="0.25">
      <c r="A320" s="870" t="s">
        <v>101</v>
      </c>
      <c r="B320" s="871"/>
      <c r="C320" s="34"/>
      <c r="D320" s="34"/>
      <c r="E320" s="34"/>
      <c r="CW320"/>
      <c r="CX320"/>
      <c r="CY320"/>
      <c r="CZ320"/>
      <c r="DA320"/>
      <c r="DB320"/>
      <c r="DC320"/>
      <c r="DD320"/>
      <c r="DE320"/>
      <c r="DG320"/>
      <c r="DH320"/>
      <c r="DI320"/>
      <c r="DJ320"/>
      <c r="DK320"/>
      <c r="DL320"/>
      <c r="DM320"/>
    </row>
    <row r="321" spans="1:117" x14ac:dyDescent="0.25">
      <c r="A321" s="870" t="s">
        <v>292</v>
      </c>
      <c r="B321" s="871"/>
      <c r="C321" s="34"/>
      <c r="D321" s="34"/>
      <c r="E321" s="34"/>
      <c r="CW321"/>
      <c r="CX321"/>
      <c r="CY321"/>
      <c r="CZ321"/>
      <c r="DA321"/>
      <c r="DB321"/>
      <c r="DC321"/>
      <c r="DD321"/>
      <c r="DE321"/>
      <c r="DG321"/>
      <c r="DH321"/>
      <c r="DI321"/>
      <c r="DJ321"/>
      <c r="DK321"/>
      <c r="DL321"/>
      <c r="DM321"/>
    </row>
    <row r="322" spans="1:117" x14ac:dyDescent="0.25">
      <c r="A322" s="872" t="s">
        <v>98</v>
      </c>
      <c r="B322" s="873"/>
      <c r="C322" s="34"/>
      <c r="D322" s="34"/>
      <c r="E322" s="34"/>
      <c r="CW322"/>
      <c r="CX322"/>
      <c r="CY322"/>
      <c r="CZ322"/>
      <c r="DA322"/>
      <c r="DB322"/>
      <c r="DC322"/>
      <c r="DD322"/>
      <c r="DE322"/>
      <c r="DG322"/>
      <c r="DH322"/>
      <c r="DI322"/>
      <c r="DJ322"/>
      <c r="DK322"/>
      <c r="DL322"/>
      <c r="DM322"/>
    </row>
    <row r="323" spans="1:117" x14ac:dyDescent="0.25">
      <c r="A323" s="874" t="s">
        <v>293</v>
      </c>
      <c r="B323" s="875"/>
      <c r="C323" s="34"/>
      <c r="D323" s="34"/>
      <c r="E323" s="34"/>
      <c r="CW323"/>
      <c r="CX323"/>
      <c r="CY323"/>
      <c r="CZ323"/>
      <c r="DA323"/>
      <c r="DB323"/>
      <c r="DC323"/>
      <c r="DD323"/>
      <c r="DE323"/>
      <c r="DG323"/>
      <c r="DH323"/>
      <c r="DI323"/>
      <c r="DJ323"/>
      <c r="DK323"/>
      <c r="DL323"/>
      <c r="DM323"/>
    </row>
    <row r="324" spans="1:117" x14ac:dyDescent="0.25">
      <c r="A324" s="874" t="s">
        <v>102</v>
      </c>
      <c r="B324" s="875"/>
      <c r="C324" s="34"/>
      <c r="D324" s="34"/>
      <c r="E324" s="34"/>
      <c r="CW324"/>
      <c r="CX324"/>
      <c r="CY324"/>
      <c r="CZ324"/>
      <c r="DA324"/>
      <c r="DB324"/>
      <c r="DC324"/>
      <c r="DD324"/>
      <c r="DE324"/>
      <c r="DG324"/>
      <c r="DH324"/>
      <c r="DI324"/>
      <c r="DJ324"/>
      <c r="DK324"/>
      <c r="DL324"/>
      <c r="DM324"/>
    </row>
    <row r="325" spans="1:117" x14ac:dyDescent="0.25">
      <c r="A325" s="876" t="s">
        <v>103</v>
      </c>
      <c r="B325" s="877"/>
      <c r="C325" s="42"/>
      <c r="D325" s="42"/>
      <c r="E325" s="42"/>
      <c r="CW325"/>
      <c r="CX325"/>
      <c r="CY325"/>
      <c r="CZ325"/>
      <c r="DA325"/>
      <c r="DB325"/>
      <c r="DC325"/>
      <c r="DD325"/>
      <c r="DE325"/>
      <c r="DG325"/>
      <c r="DH325"/>
      <c r="DI325"/>
      <c r="DJ325"/>
      <c r="DK325"/>
      <c r="DL325"/>
      <c r="DM325"/>
    </row>
    <row r="326" spans="1:117" x14ac:dyDescent="0.25">
      <c r="CW326"/>
      <c r="CX326"/>
      <c r="CY326"/>
      <c r="CZ326"/>
      <c r="DA326"/>
      <c r="DB326"/>
      <c r="DC326"/>
      <c r="DD326"/>
      <c r="DE326"/>
      <c r="DG326"/>
      <c r="DH326"/>
      <c r="DI326"/>
      <c r="DJ326"/>
      <c r="DK326"/>
      <c r="DL326"/>
      <c r="DM326"/>
    </row>
    <row r="327" spans="1:117" x14ac:dyDescent="0.25">
      <c r="CW327"/>
      <c r="CX327"/>
      <c r="CY327"/>
      <c r="CZ327"/>
      <c r="DA327"/>
      <c r="DB327"/>
      <c r="DC327"/>
      <c r="DD327"/>
      <c r="DE327"/>
      <c r="DG327"/>
      <c r="DH327"/>
      <c r="DI327"/>
      <c r="DJ327"/>
      <c r="DK327"/>
      <c r="DL327"/>
      <c r="DM327"/>
    </row>
    <row r="328" spans="1:117" x14ac:dyDescent="0.25">
      <c r="CW328"/>
      <c r="CX328"/>
      <c r="CY328"/>
      <c r="CZ328"/>
      <c r="DA328"/>
      <c r="DB328"/>
      <c r="DC328"/>
      <c r="DD328"/>
      <c r="DE328"/>
      <c r="DG328"/>
      <c r="DH328"/>
      <c r="DI328"/>
      <c r="DJ328"/>
      <c r="DK328"/>
      <c r="DL328"/>
      <c r="DM328"/>
    </row>
    <row r="329" spans="1:117" x14ac:dyDescent="0.25">
      <c r="CW329"/>
      <c r="CX329"/>
      <c r="CY329"/>
      <c r="CZ329"/>
      <c r="DA329"/>
      <c r="DB329"/>
      <c r="DC329"/>
      <c r="DD329"/>
      <c r="DE329"/>
      <c r="DG329"/>
      <c r="DH329"/>
      <c r="DI329"/>
      <c r="DJ329"/>
      <c r="DK329"/>
      <c r="DL329"/>
      <c r="DM329"/>
    </row>
    <row r="330" spans="1:117" x14ac:dyDescent="0.25">
      <c r="CW330"/>
      <c r="CX330"/>
      <c r="CY330"/>
      <c r="CZ330"/>
      <c r="DA330"/>
      <c r="DB330"/>
      <c r="DC330"/>
      <c r="DD330"/>
      <c r="DE330"/>
      <c r="DG330"/>
      <c r="DH330"/>
      <c r="DI330"/>
      <c r="DJ330"/>
      <c r="DK330"/>
      <c r="DL330"/>
      <c r="DM330"/>
    </row>
    <row r="331" spans="1:117" x14ac:dyDescent="0.25">
      <c r="CW331"/>
      <c r="CX331"/>
      <c r="CY331"/>
      <c r="CZ331"/>
      <c r="DA331"/>
      <c r="DB331"/>
      <c r="DC331"/>
      <c r="DD331"/>
      <c r="DE331"/>
      <c r="DG331"/>
      <c r="DH331"/>
      <c r="DI331"/>
      <c r="DJ331"/>
      <c r="DK331"/>
      <c r="DL331"/>
      <c r="DM331"/>
    </row>
    <row r="332" spans="1:117" x14ac:dyDescent="0.25">
      <c r="CW332"/>
      <c r="CX332"/>
      <c r="CY332"/>
      <c r="CZ332"/>
      <c r="DA332"/>
      <c r="DB332"/>
      <c r="DC332"/>
      <c r="DD332"/>
      <c r="DE332"/>
      <c r="DG332"/>
      <c r="DH332"/>
      <c r="DI332"/>
      <c r="DJ332"/>
      <c r="DK332"/>
      <c r="DL332"/>
      <c r="DM332"/>
    </row>
    <row r="333" spans="1:117" x14ac:dyDescent="0.25">
      <c r="CW333"/>
      <c r="CX333"/>
      <c r="CY333"/>
      <c r="CZ333"/>
      <c r="DA333"/>
      <c r="DB333"/>
      <c r="DC333"/>
      <c r="DD333"/>
      <c r="DE333"/>
      <c r="DG333"/>
      <c r="DH333"/>
      <c r="DI333"/>
      <c r="DJ333"/>
      <c r="DK333"/>
      <c r="DL333"/>
      <c r="DM333"/>
    </row>
    <row r="334" spans="1:117" x14ac:dyDescent="0.25">
      <c r="CW334"/>
      <c r="CX334"/>
      <c r="CY334"/>
      <c r="CZ334"/>
      <c r="DA334"/>
      <c r="DB334"/>
      <c r="DC334"/>
      <c r="DD334"/>
      <c r="DE334"/>
      <c r="DG334"/>
      <c r="DH334"/>
      <c r="DI334"/>
      <c r="DJ334"/>
      <c r="DK334"/>
      <c r="DL334"/>
      <c r="DM334"/>
    </row>
    <row r="335" spans="1:117" x14ac:dyDescent="0.25">
      <c r="CW335"/>
      <c r="CX335"/>
      <c r="CY335"/>
      <c r="CZ335"/>
      <c r="DA335"/>
      <c r="DB335"/>
      <c r="DC335"/>
      <c r="DD335"/>
      <c r="DE335"/>
      <c r="DG335"/>
      <c r="DH335"/>
      <c r="DI335"/>
      <c r="DJ335"/>
      <c r="DK335"/>
      <c r="DL335"/>
      <c r="DM335"/>
    </row>
    <row r="336" spans="1:117" x14ac:dyDescent="0.25">
      <c r="CW336"/>
      <c r="CX336"/>
      <c r="CY336"/>
      <c r="CZ336"/>
      <c r="DA336"/>
      <c r="DB336"/>
      <c r="DC336"/>
      <c r="DD336"/>
      <c r="DE336"/>
      <c r="DG336"/>
      <c r="DH336"/>
      <c r="DI336"/>
      <c r="DJ336"/>
      <c r="DK336"/>
      <c r="DL336"/>
      <c r="DM336"/>
    </row>
    <row r="337" spans="1:117" x14ac:dyDescent="0.25">
      <c r="CW337"/>
      <c r="CX337"/>
      <c r="CY337"/>
      <c r="CZ337"/>
      <c r="DA337"/>
      <c r="DB337"/>
      <c r="DC337"/>
      <c r="DD337"/>
      <c r="DE337"/>
      <c r="DG337"/>
      <c r="DH337"/>
      <c r="DI337"/>
      <c r="DJ337"/>
      <c r="DK337"/>
      <c r="DL337"/>
      <c r="DM337"/>
    </row>
    <row r="338" spans="1:117" x14ac:dyDescent="0.25">
      <c r="CW338"/>
      <c r="CX338"/>
      <c r="CY338"/>
      <c r="CZ338"/>
      <c r="DA338"/>
      <c r="DB338"/>
      <c r="DC338"/>
      <c r="DD338"/>
      <c r="DE338"/>
      <c r="DG338"/>
      <c r="DH338"/>
      <c r="DI338"/>
      <c r="DJ338"/>
      <c r="DK338"/>
      <c r="DL338"/>
      <c r="DM338"/>
    </row>
    <row r="339" spans="1:117" x14ac:dyDescent="0.25">
      <c r="CW339"/>
      <c r="CX339"/>
      <c r="CY339"/>
      <c r="CZ339"/>
      <c r="DA339"/>
      <c r="DB339"/>
      <c r="DC339"/>
      <c r="DD339"/>
      <c r="DE339"/>
      <c r="DG339"/>
      <c r="DH339"/>
      <c r="DI339"/>
      <c r="DJ339"/>
      <c r="DK339"/>
      <c r="DL339"/>
      <c r="DM339"/>
    </row>
    <row r="340" spans="1:117" x14ac:dyDescent="0.25">
      <c r="CW340"/>
      <c r="CX340"/>
      <c r="CY340"/>
      <c r="CZ340"/>
      <c r="DA340"/>
      <c r="DB340"/>
      <c r="DC340"/>
      <c r="DD340"/>
      <c r="DE340"/>
      <c r="DG340"/>
      <c r="DH340"/>
      <c r="DI340"/>
      <c r="DJ340"/>
      <c r="DK340"/>
      <c r="DL340"/>
      <c r="DM340"/>
    </row>
    <row r="341" spans="1:117" x14ac:dyDescent="0.25">
      <c r="CW341"/>
      <c r="CX341"/>
      <c r="CY341"/>
      <c r="CZ341"/>
      <c r="DA341"/>
      <c r="DB341"/>
      <c r="DC341"/>
      <c r="DD341"/>
      <c r="DE341"/>
      <c r="DG341"/>
      <c r="DH341"/>
      <c r="DI341"/>
      <c r="DJ341"/>
      <c r="DK341"/>
      <c r="DL341"/>
      <c r="DM341"/>
    </row>
    <row r="342" spans="1:117" x14ac:dyDescent="0.25">
      <c r="CW342"/>
      <c r="CX342"/>
      <c r="CY342"/>
      <c r="CZ342"/>
      <c r="DA342"/>
      <c r="DB342"/>
      <c r="DC342"/>
      <c r="DD342"/>
      <c r="DE342"/>
      <c r="DG342"/>
      <c r="DH342"/>
      <c r="DI342"/>
      <c r="DJ342"/>
      <c r="DK342"/>
      <c r="DL342"/>
      <c r="DM342"/>
    </row>
    <row r="343" spans="1:117" x14ac:dyDescent="0.25">
      <c r="CW343"/>
      <c r="CX343"/>
      <c r="CY343"/>
      <c r="CZ343"/>
      <c r="DA343"/>
      <c r="DB343"/>
      <c r="DC343"/>
      <c r="DD343"/>
      <c r="DE343"/>
      <c r="DG343"/>
      <c r="DH343"/>
      <c r="DI343"/>
      <c r="DJ343"/>
      <c r="DK343"/>
      <c r="DL343"/>
      <c r="DM343"/>
    </row>
    <row r="344" spans="1:117" x14ac:dyDescent="0.25">
      <c r="CW344"/>
      <c r="CX344"/>
      <c r="CY344"/>
      <c r="CZ344"/>
      <c r="DA344"/>
      <c r="DB344"/>
      <c r="DC344"/>
      <c r="DD344"/>
      <c r="DE344"/>
      <c r="DG344"/>
      <c r="DH344"/>
      <c r="DI344"/>
      <c r="DJ344"/>
      <c r="DK344"/>
      <c r="DL344"/>
      <c r="DM344"/>
    </row>
    <row r="345" spans="1:117" x14ac:dyDescent="0.25">
      <c r="CW345"/>
      <c r="CX345"/>
      <c r="CY345"/>
      <c r="CZ345"/>
      <c r="DA345"/>
      <c r="DB345"/>
      <c r="DC345"/>
      <c r="DD345"/>
      <c r="DE345"/>
      <c r="DG345"/>
      <c r="DH345"/>
      <c r="DI345"/>
      <c r="DJ345"/>
      <c r="DK345"/>
      <c r="DL345"/>
      <c r="DM345"/>
    </row>
    <row r="346" spans="1:117" x14ac:dyDescent="0.25">
      <c r="CW346"/>
      <c r="CX346"/>
      <c r="CY346"/>
      <c r="CZ346"/>
      <c r="DA346"/>
      <c r="DB346"/>
      <c r="DC346"/>
      <c r="DD346"/>
      <c r="DE346"/>
      <c r="DG346"/>
      <c r="DH346"/>
      <c r="DI346"/>
      <c r="DJ346"/>
      <c r="DK346"/>
      <c r="DL346"/>
      <c r="DM346"/>
    </row>
    <row r="347" spans="1:117" x14ac:dyDescent="0.25">
      <c r="CW347"/>
      <c r="CX347"/>
      <c r="CY347"/>
      <c r="CZ347"/>
      <c r="DA347"/>
      <c r="DB347"/>
      <c r="DC347"/>
      <c r="DD347"/>
      <c r="DE347"/>
      <c r="DG347"/>
      <c r="DH347"/>
      <c r="DI347"/>
      <c r="DJ347"/>
      <c r="DK347"/>
      <c r="DL347"/>
      <c r="DM347"/>
    </row>
    <row r="348" spans="1:117" x14ac:dyDescent="0.25">
      <c r="CW348"/>
      <c r="CX348"/>
      <c r="CY348"/>
      <c r="CZ348"/>
      <c r="DA348"/>
      <c r="DB348"/>
      <c r="DC348"/>
      <c r="DD348"/>
      <c r="DE348"/>
      <c r="DG348"/>
      <c r="DH348"/>
      <c r="DI348"/>
      <c r="DJ348"/>
      <c r="DK348"/>
      <c r="DL348"/>
      <c r="DM348"/>
    </row>
    <row r="349" spans="1:117" x14ac:dyDescent="0.25">
      <c r="CW349"/>
      <c r="CX349"/>
      <c r="CY349"/>
      <c r="CZ349"/>
      <c r="DA349"/>
      <c r="DB349"/>
      <c r="DC349"/>
      <c r="DD349"/>
      <c r="DE349"/>
      <c r="DG349"/>
      <c r="DH349"/>
      <c r="DI349"/>
      <c r="DJ349"/>
      <c r="DK349"/>
      <c r="DL349"/>
      <c r="DM349"/>
    </row>
    <row r="350" spans="1:117" x14ac:dyDescent="0.25">
      <c r="A350" s="489">
        <f>SUM(D12:D15,D19:D36,D41:D64,D82:D83,D67:D78,D88:D141,D146:D155,D160:D196,D201:D204,D211:D214,D219:D304,D309:D313,C316:E325)</f>
        <v>74755</v>
      </c>
      <c r="B350" s="490">
        <f>SUM(DG12:DO313)</f>
        <v>0</v>
      </c>
      <c r="CW350"/>
      <c r="CX350"/>
      <c r="CY350"/>
      <c r="CZ350"/>
      <c r="DA350"/>
      <c r="DB350"/>
      <c r="DC350"/>
      <c r="DD350"/>
      <c r="DE350"/>
      <c r="DG350"/>
      <c r="DH350"/>
      <c r="DI350"/>
      <c r="DJ350"/>
      <c r="DK350"/>
      <c r="DL350"/>
      <c r="DM350"/>
    </row>
    <row r="351" spans="1:117" x14ac:dyDescent="0.25">
      <c r="CW351"/>
      <c r="CX351"/>
      <c r="CY351"/>
      <c r="CZ351"/>
      <c r="DA351"/>
      <c r="DB351"/>
      <c r="DC351"/>
      <c r="DD351"/>
      <c r="DE351"/>
      <c r="DG351"/>
      <c r="DH351"/>
      <c r="DI351"/>
      <c r="DJ351"/>
      <c r="DK351"/>
      <c r="DL351"/>
      <c r="DM351"/>
    </row>
    <row r="352" spans="1:117" x14ac:dyDescent="0.25">
      <c r="CW352"/>
      <c r="CX352"/>
      <c r="CY352"/>
      <c r="CZ352"/>
      <c r="DA352"/>
      <c r="DB352"/>
      <c r="DC352"/>
      <c r="DD352"/>
      <c r="DE352"/>
      <c r="DG352"/>
      <c r="DH352"/>
      <c r="DI352"/>
      <c r="DJ352"/>
      <c r="DK352"/>
      <c r="DL352"/>
      <c r="DM352"/>
    </row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</sheetData>
  <mergeCells count="536">
    <mergeCell ref="A321:B321"/>
    <mergeCell ref="A322:B322"/>
    <mergeCell ref="A323:B323"/>
    <mergeCell ref="A324:B324"/>
    <mergeCell ref="A325:B325"/>
    <mergeCell ref="A315:B315"/>
    <mergeCell ref="A316:B316"/>
    <mergeCell ref="A317:B317"/>
    <mergeCell ref="A318:B318"/>
    <mergeCell ref="A319:B319"/>
    <mergeCell ref="A320:B320"/>
    <mergeCell ref="A309:C309"/>
    <mergeCell ref="A310:C310"/>
    <mergeCell ref="A311:C311"/>
    <mergeCell ref="A312:C312"/>
    <mergeCell ref="A313:C313"/>
    <mergeCell ref="AC307:AD307"/>
    <mergeCell ref="AE307:AF307"/>
    <mergeCell ref="AG307:AH307"/>
    <mergeCell ref="AI307:AJ307"/>
    <mergeCell ref="Q307:R307"/>
    <mergeCell ref="S307:T307"/>
    <mergeCell ref="U307:V307"/>
    <mergeCell ref="W307:X307"/>
    <mergeCell ref="Y307:Z307"/>
    <mergeCell ref="AA307:AB307"/>
    <mergeCell ref="A306:C308"/>
    <mergeCell ref="D306:F307"/>
    <mergeCell ref="G306:AP306"/>
    <mergeCell ref="AQ306:AQ308"/>
    <mergeCell ref="AR306:AR308"/>
    <mergeCell ref="G307:H307"/>
    <mergeCell ref="I307:J307"/>
    <mergeCell ref="K307:L307"/>
    <mergeCell ref="M307:N307"/>
    <mergeCell ref="O307:P307"/>
    <mergeCell ref="A299:A304"/>
    <mergeCell ref="B299:C299"/>
    <mergeCell ref="B300:C300"/>
    <mergeCell ref="B301:C301"/>
    <mergeCell ref="B302:C302"/>
    <mergeCell ref="B303:C303"/>
    <mergeCell ref="B304:C304"/>
    <mergeCell ref="AO307:AP307"/>
    <mergeCell ref="AK307:AL307"/>
    <mergeCell ref="AM307:AN307"/>
    <mergeCell ref="A293:A298"/>
    <mergeCell ref="B293:C293"/>
    <mergeCell ref="B294:C294"/>
    <mergeCell ref="B295:C295"/>
    <mergeCell ref="B296:C296"/>
    <mergeCell ref="B297:C297"/>
    <mergeCell ref="B298:C298"/>
    <mergeCell ref="A287:A292"/>
    <mergeCell ref="B287:C287"/>
    <mergeCell ref="B288:C288"/>
    <mergeCell ref="B289:C289"/>
    <mergeCell ref="B290:C290"/>
    <mergeCell ref="B291:C291"/>
    <mergeCell ref="B292:C292"/>
    <mergeCell ref="A281:A286"/>
    <mergeCell ref="B281:C281"/>
    <mergeCell ref="B282:C282"/>
    <mergeCell ref="B283:C283"/>
    <mergeCell ref="B284:C284"/>
    <mergeCell ref="B285:C285"/>
    <mergeCell ref="B286:C286"/>
    <mergeCell ref="A275:A280"/>
    <mergeCell ref="B275:C275"/>
    <mergeCell ref="B276:C276"/>
    <mergeCell ref="B277:C277"/>
    <mergeCell ref="B278:C278"/>
    <mergeCell ref="B279:C279"/>
    <mergeCell ref="B280:C280"/>
    <mergeCell ref="A269:A274"/>
    <mergeCell ref="B269:C269"/>
    <mergeCell ref="B270:C270"/>
    <mergeCell ref="B271:C271"/>
    <mergeCell ref="B272:C272"/>
    <mergeCell ref="B273:C273"/>
    <mergeCell ref="B274:C274"/>
    <mergeCell ref="A263:A268"/>
    <mergeCell ref="B263:C263"/>
    <mergeCell ref="B264:C264"/>
    <mergeCell ref="B265:C265"/>
    <mergeCell ref="B266:C266"/>
    <mergeCell ref="B267:C267"/>
    <mergeCell ref="B268:C268"/>
    <mergeCell ref="A257:A262"/>
    <mergeCell ref="B257:C257"/>
    <mergeCell ref="B258:C258"/>
    <mergeCell ref="B259:C259"/>
    <mergeCell ref="B260:C260"/>
    <mergeCell ref="B261:C261"/>
    <mergeCell ref="B262:C262"/>
    <mergeCell ref="A251:A256"/>
    <mergeCell ref="B251:C251"/>
    <mergeCell ref="B252:C252"/>
    <mergeCell ref="B253:C253"/>
    <mergeCell ref="B254:C254"/>
    <mergeCell ref="B255:C255"/>
    <mergeCell ref="B256:C256"/>
    <mergeCell ref="A245:A250"/>
    <mergeCell ref="B245:C245"/>
    <mergeCell ref="B246:C246"/>
    <mergeCell ref="B247:C247"/>
    <mergeCell ref="B248:C248"/>
    <mergeCell ref="B249:C249"/>
    <mergeCell ref="B250:C250"/>
    <mergeCell ref="A239:A244"/>
    <mergeCell ref="B239:C239"/>
    <mergeCell ref="B240:C240"/>
    <mergeCell ref="B241:C241"/>
    <mergeCell ref="B242:C242"/>
    <mergeCell ref="B243:C243"/>
    <mergeCell ref="B244:C244"/>
    <mergeCell ref="A233:A238"/>
    <mergeCell ref="B233:C233"/>
    <mergeCell ref="B234:C234"/>
    <mergeCell ref="B235:C235"/>
    <mergeCell ref="B236:C236"/>
    <mergeCell ref="B237:C237"/>
    <mergeCell ref="B238:C238"/>
    <mergeCell ref="A227:A232"/>
    <mergeCell ref="B227:C227"/>
    <mergeCell ref="B228:C228"/>
    <mergeCell ref="B229:C229"/>
    <mergeCell ref="B230:C230"/>
    <mergeCell ref="B231:C231"/>
    <mergeCell ref="B232:C232"/>
    <mergeCell ref="A221:A226"/>
    <mergeCell ref="B221:C221"/>
    <mergeCell ref="B222:C222"/>
    <mergeCell ref="B223:C223"/>
    <mergeCell ref="B224:C224"/>
    <mergeCell ref="B225:C225"/>
    <mergeCell ref="B226:C226"/>
    <mergeCell ref="AM217:AN217"/>
    <mergeCell ref="AQ217:AQ218"/>
    <mergeCell ref="A219:A220"/>
    <mergeCell ref="B219:C219"/>
    <mergeCell ref="B220:C220"/>
    <mergeCell ref="AA217:AB217"/>
    <mergeCell ref="AC217:AD217"/>
    <mergeCell ref="AE217:AF217"/>
    <mergeCell ref="AG217:AH217"/>
    <mergeCell ref="AI217:AJ217"/>
    <mergeCell ref="AK217:AL217"/>
    <mergeCell ref="AU216:AU218"/>
    <mergeCell ref="AV216:AV218"/>
    <mergeCell ref="AW216:AW218"/>
    <mergeCell ref="AX216:AX218"/>
    <mergeCell ref="G217:H217"/>
    <mergeCell ref="I217:J217"/>
    <mergeCell ref="K217:L217"/>
    <mergeCell ref="M217:N217"/>
    <mergeCell ref="O217:P217"/>
    <mergeCell ref="Q217:R217"/>
    <mergeCell ref="G216:AN216"/>
    <mergeCell ref="AO216:AO218"/>
    <mergeCell ref="AP216:AP218"/>
    <mergeCell ref="AQ216:AR216"/>
    <mergeCell ref="AS216:AS218"/>
    <mergeCell ref="AT216:AT218"/>
    <mergeCell ref="S217:T217"/>
    <mergeCell ref="U217:V217"/>
    <mergeCell ref="W217:X217"/>
    <mergeCell ref="Y217:Z217"/>
    <mergeCell ref="AR217:AR218"/>
    <mergeCell ref="A211:C211"/>
    <mergeCell ref="A212:C212"/>
    <mergeCell ref="A213:C213"/>
    <mergeCell ref="A214:C214"/>
    <mergeCell ref="A216:C218"/>
    <mergeCell ref="D216:F217"/>
    <mergeCell ref="AE209:AF209"/>
    <mergeCell ref="AG209:AH209"/>
    <mergeCell ref="AI209:AJ209"/>
    <mergeCell ref="A208:C210"/>
    <mergeCell ref="D208:F209"/>
    <mergeCell ref="G208:AP208"/>
    <mergeCell ref="G209:H209"/>
    <mergeCell ref="I209:J209"/>
    <mergeCell ref="K209:L209"/>
    <mergeCell ref="M209:N209"/>
    <mergeCell ref="O209:P209"/>
    <mergeCell ref="Q209:R209"/>
    <mergeCell ref="AK209:AL209"/>
    <mergeCell ref="AM209:AN209"/>
    <mergeCell ref="AO209:AP209"/>
    <mergeCell ref="S209:T209"/>
    <mergeCell ref="U209:V209"/>
    <mergeCell ref="W209:X209"/>
    <mergeCell ref="Y209:Z209"/>
    <mergeCell ref="AA209:AB209"/>
    <mergeCell ref="AC209:AD209"/>
    <mergeCell ref="A201:C201"/>
    <mergeCell ref="A202:C202"/>
    <mergeCell ref="A203:C203"/>
    <mergeCell ref="A204:C204"/>
    <mergeCell ref="A205:C205"/>
    <mergeCell ref="AD198:AD200"/>
    <mergeCell ref="AE198:AE200"/>
    <mergeCell ref="AF198:AF200"/>
    <mergeCell ref="A206:C206"/>
    <mergeCell ref="AG198:AG200"/>
    <mergeCell ref="G199:H199"/>
    <mergeCell ref="I199:J199"/>
    <mergeCell ref="K199:L199"/>
    <mergeCell ref="M199:N199"/>
    <mergeCell ref="O199:P199"/>
    <mergeCell ref="Q199:R199"/>
    <mergeCell ref="A195:A196"/>
    <mergeCell ref="B195:B196"/>
    <mergeCell ref="A198:C200"/>
    <mergeCell ref="D198:F199"/>
    <mergeCell ref="G198:AB198"/>
    <mergeCell ref="AC198:AC200"/>
    <mergeCell ref="S199:T199"/>
    <mergeCell ref="U199:V199"/>
    <mergeCell ref="W199:X199"/>
    <mergeCell ref="Y199:Z199"/>
    <mergeCell ref="AA199:AB199"/>
    <mergeCell ref="A187:A191"/>
    <mergeCell ref="B187:C187"/>
    <mergeCell ref="B188:B189"/>
    <mergeCell ref="B190:B191"/>
    <mergeCell ref="A192:A194"/>
    <mergeCell ref="B192:B194"/>
    <mergeCell ref="A171:A175"/>
    <mergeCell ref="B171:B175"/>
    <mergeCell ref="A176:A178"/>
    <mergeCell ref="B176:B178"/>
    <mergeCell ref="A179:A186"/>
    <mergeCell ref="B179:B181"/>
    <mergeCell ref="B182:B183"/>
    <mergeCell ref="B184:B186"/>
    <mergeCell ref="A160:A170"/>
    <mergeCell ref="B160:C160"/>
    <mergeCell ref="B161:C161"/>
    <mergeCell ref="B162:C162"/>
    <mergeCell ref="B163:C163"/>
    <mergeCell ref="B164:B170"/>
    <mergeCell ref="AA158:AB158"/>
    <mergeCell ref="AC158:AD158"/>
    <mergeCell ref="AE158:AF158"/>
    <mergeCell ref="A157:C159"/>
    <mergeCell ref="D157:F158"/>
    <mergeCell ref="AT157:AT159"/>
    <mergeCell ref="AU157:AU159"/>
    <mergeCell ref="AV157:AV159"/>
    <mergeCell ref="AW157:AW159"/>
    <mergeCell ref="G158:H158"/>
    <mergeCell ref="I158:J158"/>
    <mergeCell ref="K158:L158"/>
    <mergeCell ref="M158:N158"/>
    <mergeCell ref="O158:P158"/>
    <mergeCell ref="Q158:R158"/>
    <mergeCell ref="G157:AP157"/>
    <mergeCell ref="AQ157:AQ159"/>
    <mergeCell ref="AR157:AR159"/>
    <mergeCell ref="AS157:AS159"/>
    <mergeCell ref="S158:T158"/>
    <mergeCell ref="U158:V158"/>
    <mergeCell ref="W158:X158"/>
    <mergeCell ref="Y158:Z158"/>
    <mergeCell ref="AM158:AN158"/>
    <mergeCell ref="AO158:AP158"/>
    <mergeCell ref="AG158:AH158"/>
    <mergeCell ref="AI158:AJ158"/>
    <mergeCell ref="AK158:AL158"/>
    <mergeCell ref="A150:C150"/>
    <mergeCell ref="A151:C151"/>
    <mergeCell ref="A152:C152"/>
    <mergeCell ref="A153:C153"/>
    <mergeCell ref="A154:C154"/>
    <mergeCell ref="A155:C155"/>
    <mergeCell ref="AM144:AN144"/>
    <mergeCell ref="AO144:AP144"/>
    <mergeCell ref="A146:C146"/>
    <mergeCell ref="A147:C147"/>
    <mergeCell ref="A148:C148"/>
    <mergeCell ref="A149:C149"/>
    <mergeCell ref="AA144:AB144"/>
    <mergeCell ref="AC144:AD144"/>
    <mergeCell ref="AE144:AF144"/>
    <mergeCell ref="AG144:AH144"/>
    <mergeCell ref="AI144:AJ144"/>
    <mergeCell ref="AK144:AL144"/>
    <mergeCell ref="O144:P144"/>
    <mergeCell ref="Q144:R144"/>
    <mergeCell ref="S144:T144"/>
    <mergeCell ref="U144:V144"/>
    <mergeCell ref="W144:X144"/>
    <mergeCell ref="Y144:Z144"/>
    <mergeCell ref="AS143:AS145"/>
    <mergeCell ref="AT143:AT145"/>
    <mergeCell ref="AU143:AU145"/>
    <mergeCell ref="AV143:AV145"/>
    <mergeCell ref="AW143:AW145"/>
    <mergeCell ref="AX143:AX145"/>
    <mergeCell ref="A141:C141"/>
    <mergeCell ref="A143:C145"/>
    <mergeCell ref="D143:F144"/>
    <mergeCell ref="G143:AP143"/>
    <mergeCell ref="AQ143:AQ145"/>
    <mergeCell ref="AR143:AR145"/>
    <mergeCell ref="G144:H144"/>
    <mergeCell ref="I144:J144"/>
    <mergeCell ref="K144:L144"/>
    <mergeCell ref="M144:N144"/>
    <mergeCell ref="A135:C135"/>
    <mergeCell ref="A136:C136"/>
    <mergeCell ref="A137:C137"/>
    <mergeCell ref="A138:C138"/>
    <mergeCell ref="A139:C139"/>
    <mergeCell ref="A140:C140"/>
    <mergeCell ref="A129:C129"/>
    <mergeCell ref="A130:C130"/>
    <mergeCell ref="A131:C131"/>
    <mergeCell ref="A132:C132"/>
    <mergeCell ref="A133:C133"/>
    <mergeCell ref="A134:C134"/>
    <mergeCell ref="A123:C123"/>
    <mergeCell ref="A124:C124"/>
    <mergeCell ref="A125:C125"/>
    <mergeCell ref="A126:C126"/>
    <mergeCell ref="A127:C127"/>
    <mergeCell ref="A128:C128"/>
    <mergeCell ref="A117:C117"/>
    <mergeCell ref="A118:C118"/>
    <mergeCell ref="A119:C119"/>
    <mergeCell ref="A120:C120"/>
    <mergeCell ref="A121:C121"/>
    <mergeCell ref="A122:C122"/>
    <mergeCell ref="A111:C111"/>
    <mergeCell ref="A112:C112"/>
    <mergeCell ref="A113:C113"/>
    <mergeCell ref="A114:C114"/>
    <mergeCell ref="A115:C115"/>
    <mergeCell ref="A116:C116"/>
    <mergeCell ref="A105:C105"/>
    <mergeCell ref="A106:C106"/>
    <mergeCell ref="A107:C107"/>
    <mergeCell ref="A108:C108"/>
    <mergeCell ref="A109:C109"/>
    <mergeCell ref="A110:C110"/>
    <mergeCell ref="A99:C99"/>
    <mergeCell ref="A100:C100"/>
    <mergeCell ref="A101:C101"/>
    <mergeCell ref="A102:C102"/>
    <mergeCell ref="A103:C103"/>
    <mergeCell ref="A104:C104"/>
    <mergeCell ref="A93:C93"/>
    <mergeCell ref="A94:C94"/>
    <mergeCell ref="A95:C95"/>
    <mergeCell ref="A96:C96"/>
    <mergeCell ref="A97:C97"/>
    <mergeCell ref="A98:C98"/>
    <mergeCell ref="A88:C88"/>
    <mergeCell ref="A89:C89"/>
    <mergeCell ref="A90:C90"/>
    <mergeCell ref="A91:C91"/>
    <mergeCell ref="A92:C92"/>
    <mergeCell ref="AA86:AB86"/>
    <mergeCell ref="AC86:AD86"/>
    <mergeCell ref="AE86:AF86"/>
    <mergeCell ref="AG86:AH86"/>
    <mergeCell ref="AT85:AT87"/>
    <mergeCell ref="AU85:AU87"/>
    <mergeCell ref="AV85:AV87"/>
    <mergeCell ref="AW85:AW87"/>
    <mergeCell ref="G86:H86"/>
    <mergeCell ref="I86:J86"/>
    <mergeCell ref="K86:L86"/>
    <mergeCell ref="M86:N86"/>
    <mergeCell ref="O86:P86"/>
    <mergeCell ref="Q86:R86"/>
    <mergeCell ref="G85:AN85"/>
    <mergeCell ref="AO85:AO87"/>
    <mergeCell ref="AP85:AP87"/>
    <mergeCell ref="AQ85:AQ87"/>
    <mergeCell ref="AR85:AR87"/>
    <mergeCell ref="AS85:AS87"/>
    <mergeCell ref="S86:T86"/>
    <mergeCell ref="U86:V86"/>
    <mergeCell ref="W86:X86"/>
    <mergeCell ref="Y86:Z86"/>
    <mergeCell ref="AM86:AN86"/>
    <mergeCell ref="AI86:AJ86"/>
    <mergeCell ref="AK86:AL86"/>
    <mergeCell ref="A80:C81"/>
    <mergeCell ref="D80:F80"/>
    <mergeCell ref="A82:A83"/>
    <mergeCell ref="B82:C82"/>
    <mergeCell ref="B83:C83"/>
    <mergeCell ref="A85:C87"/>
    <mergeCell ref="D85:F86"/>
    <mergeCell ref="A73:C73"/>
    <mergeCell ref="A74:C74"/>
    <mergeCell ref="A75:C75"/>
    <mergeCell ref="A76:C76"/>
    <mergeCell ref="A77:C77"/>
    <mergeCell ref="A78:C78"/>
    <mergeCell ref="A68:A69"/>
    <mergeCell ref="B68:C68"/>
    <mergeCell ref="B69:C69"/>
    <mergeCell ref="A70:C70"/>
    <mergeCell ref="A71:C71"/>
    <mergeCell ref="A72:C72"/>
    <mergeCell ref="A55:B59"/>
    <mergeCell ref="A60:C60"/>
    <mergeCell ref="A61:B64"/>
    <mergeCell ref="G64:X64"/>
    <mergeCell ref="A66:C66"/>
    <mergeCell ref="A67:C67"/>
    <mergeCell ref="A45:C45"/>
    <mergeCell ref="A46:C46"/>
    <mergeCell ref="G46:R46"/>
    <mergeCell ref="A47:C47"/>
    <mergeCell ref="A48:B53"/>
    <mergeCell ref="A54:C54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O39:P39"/>
    <mergeCell ref="Q39:R39"/>
    <mergeCell ref="S39:T39"/>
    <mergeCell ref="U39:V39"/>
    <mergeCell ref="W39:X39"/>
    <mergeCell ref="Y39:Z39"/>
    <mergeCell ref="AS38:AS40"/>
    <mergeCell ref="AT38:AT40"/>
    <mergeCell ref="AU38:AU40"/>
    <mergeCell ref="AV38:AV40"/>
    <mergeCell ref="AW38:AW40"/>
    <mergeCell ref="AX38:AX40"/>
    <mergeCell ref="A36:C36"/>
    <mergeCell ref="A38:C40"/>
    <mergeCell ref="D38:F39"/>
    <mergeCell ref="G38:AP38"/>
    <mergeCell ref="AQ38:AQ40"/>
    <mergeCell ref="AR38:AR40"/>
    <mergeCell ref="G39:H39"/>
    <mergeCell ref="I39:J39"/>
    <mergeCell ref="K39:L39"/>
    <mergeCell ref="M39:N39"/>
    <mergeCell ref="AM39:AN39"/>
    <mergeCell ref="AO39:AP39"/>
    <mergeCell ref="AK39:AL39"/>
    <mergeCell ref="A30:C30"/>
    <mergeCell ref="A31:C31"/>
    <mergeCell ref="A32:C32"/>
    <mergeCell ref="A33:C33"/>
    <mergeCell ref="A34:C34"/>
    <mergeCell ref="A35:C35"/>
    <mergeCell ref="A24:C24"/>
    <mergeCell ref="A25:C25"/>
    <mergeCell ref="A26:C26"/>
    <mergeCell ref="A27:C27"/>
    <mergeCell ref="A28:C28"/>
    <mergeCell ref="A29:C29"/>
    <mergeCell ref="AX17:AX18"/>
    <mergeCell ref="A19:C19"/>
    <mergeCell ref="A20:C20"/>
    <mergeCell ref="A21:C21"/>
    <mergeCell ref="A22:C22"/>
    <mergeCell ref="A23:C23"/>
    <mergeCell ref="AR17:AR18"/>
    <mergeCell ref="AS17:AS18"/>
    <mergeCell ref="AT17:AT18"/>
    <mergeCell ref="AU17:AU18"/>
    <mergeCell ref="AV17:AV18"/>
    <mergeCell ref="AW17:AW18"/>
    <mergeCell ref="AG17:AH17"/>
    <mergeCell ref="AI17:AJ17"/>
    <mergeCell ref="AK17:AL17"/>
    <mergeCell ref="AM17:AN17"/>
    <mergeCell ref="AO17:AP17"/>
    <mergeCell ref="AQ17:AQ18"/>
    <mergeCell ref="U17:V17"/>
    <mergeCell ref="W17:X17"/>
    <mergeCell ref="Y17:Z17"/>
    <mergeCell ref="AA17:AB17"/>
    <mergeCell ref="AC17:AD17"/>
    <mergeCell ref="AE17:AF17"/>
    <mergeCell ref="AO10:AP10"/>
    <mergeCell ref="A12:C12"/>
    <mergeCell ref="U10:V10"/>
    <mergeCell ref="W10:X10"/>
    <mergeCell ref="Y10:Z10"/>
    <mergeCell ref="AA10:AB10"/>
    <mergeCell ref="AC10:AD10"/>
    <mergeCell ref="AE10:AF10"/>
    <mergeCell ref="I17:J17"/>
    <mergeCell ref="K17:L17"/>
    <mergeCell ref="M17:N17"/>
    <mergeCell ref="O17:P17"/>
    <mergeCell ref="Q17:R17"/>
    <mergeCell ref="S17:T17"/>
    <mergeCell ref="A13:C13"/>
    <mergeCell ref="A14:C14"/>
    <mergeCell ref="A15:C15"/>
    <mergeCell ref="A17:C18"/>
    <mergeCell ref="D17:F17"/>
    <mergeCell ref="G17:H17"/>
    <mergeCell ref="A6:P6"/>
    <mergeCell ref="DR6:EI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Q10:R10"/>
    <mergeCell ref="S10:T10"/>
    <mergeCell ref="AG10:AH10"/>
    <mergeCell ref="AI10:AJ10"/>
    <mergeCell ref="AK10:AL10"/>
    <mergeCell ref="AM10:AN10"/>
  </mergeCells>
  <dataValidations count="1">
    <dataValidation type="whole" operator="greaterThanOrEqual" allowBlank="1" showInputMessage="1" showErrorMessage="1" errorTitle="Error" error="Favor Ingrese sólo Números." sqref="G211:AP214 G12:AX15 E82:F83 G88:AW140 C316:E325 D67:J78 G19:AX35 Y179:Z191 G179:X196 G160:AW175 Y192:AJ196 G177:Z178 AA177:AJ191 G201:AG206 G146:AX154 G309:AR313 H44:R45 G219:AX298 AK177:AW196 G41:R43 H60:X63 Y60:AX64 G44:G64 H47:AX59 S41:AX46">
      <formula1>0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392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38.5703125" customWidth="1"/>
    <col min="2" max="2" width="27.28515625" customWidth="1"/>
    <col min="3" max="3" width="51.42578125" customWidth="1"/>
    <col min="4" max="4" width="14.140625" customWidth="1"/>
    <col min="5" max="6" width="13.28515625" customWidth="1"/>
    <col min="7" max="7" width="14.42578125" customWidth="1"/>
    <col min="8" max="9" width="13.28515625" customWidth="1"/>
    <col min="13" max="40" width="11.42578125" customWidth="1"/>
    <col min="41" max="41" width="12.42578125" customWidth="1"/>
    <col min="42" max="42" width="12.140625" customWidth="1"/>
    <col min="43" max="43" width="13.7109375" customWidth="1"/>
    <col min="44" max="44" width="13.28515625" customWidth="1"/>
    <col min="45" max="45" width="14.28515625" customWidth="1"/>
    <col min="46" max="46" width="11.85546875" customWidth="1"/>
    <col min="47" max="47" width="12" customWidth="1"/>
    <col min="48" max="48" width="16.140625" customWidth="1"/>
    <col min="49" max="50" width="13.140625" customWidth="1"/>
    <col min="51" max="84" width="11.42578125" customWidth="1"/>
    <col min="100" max="100" width="11.42578125" hidden="1" customWidth="1"/>
    <col min="101" max="109" width="11.42578125" style="25" hidden="1" customWidth="1"/>
    <col min="110" max="110" width="11.42578125" hidden="1" customWidth="1"/>
    <col min="111" max="117" width="11.42578125" style="26" hidden="1" customWidth="1"/>
    <col min="118" max="120" width="11.42578125" hidden="1" customWidth="1"/>
    <col min="121" max="121" width="11.42578125" customWidth="1"/>
    <col min="130" max="130" width="10.140625" customWidth="1"/>
    <col min="136" max="169" width="11.42578125" customWidth="1"/>
  </cols>
  <sheetData>
    <row r="1" spans="1:139" x14ac:dyDescent="0.25">
      <c r="A1" s="1" t="s">
        <v>0</v>
      </c>
      <c r="CW1"/>
      <c r="CX1"/>
      <c r="CY1"/>
      <c r="CZ1"/>
      <c r="DA1"/>
      <c r="DB1"/>
      <c r="DC1"/>
      <c r="DD1"/>
      <c r="DE1"/>
      <c r="DG1"/>
      <c r="DH1"/>
      <c r="DI1"/>
      <c r="DJ1"/>
      <c r="DK1"/>
      <c r="DL1"/>
      <c r="DM1"/>
    </row>
    <row r="2" spans="1:139" x14ac:dyDescent="0.25">
      <c r="A2" s="1" t="str">
        <f>CONCATENATE("COMUNA: ",[10]NOMBRE!B2," - ","( ",[10]NOMBRE!C2,[10]NOMBRE!D2,[10]NOMBRE!E2,[10]NOMBRE!F2,[10]NOMBRE!G2," )")</f>
        <v>COMUNA: LINARES - ( 07401 )</v>
      </c>
      <c r="CW2"/>
      <c r="CX2"/>
      <c r="CY2"/>
      <c r="CZ2"/>
      <c r="DA2"/>
      <c r="DB2"/>
      <c r="DC2"/>
      <c r="DD2"/>
      <c r="DE2"/>
      <c r="DG2"/>
      <c r="DH2"/>
      <c r="DI2"/>
      <c r="DJ2"/>
      <c r="DK2"/>
      <c r="DL2"/>
      <c r="DM2"/>
    </row>
    <row r="3" spans="1:139" x14ac:dyDescent="0.25">
      <c r="A3" s="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  <c r="CW3"/>
      <c r="CX3"/>
      <c r="CY3"/>
      <c r="CZ3"/>
      <c r="DA3"/>
      <c r="DB3"/>
      <c r="DC3"/>
      <c r="DD3"/>
      <c r="DE3"/>
      <c r="DG3"/>
      <c r="DH3"/>
      <c r="DI3"/>
      <c r="DJ3"/>
      <c r="DK3"/>
      <c r="DL3"/>
      <c r="DM3"/>
    </row>
    <row r="4" spans="1:139" x14ac:dyDescent="0.25">
      <c r="A4" s="1" t="str">
        <f>CONCATENATE("MES: ",[10]NOMBRE!B6," - ","( ",[10]NOMBRE!C6,[10]NOMBRE!D6," )")</f>
        <v>MES: SEPTIEMBRE - ( 09 )</v>
      </c>
      <c r="CW4"/>
      <c r="CX4"/>
      <c r="CY4"/>
      <c r="CZ4"/>
      <c r="DA4"/>
      <c r="DB4"/>
      <c r="DC4"/>
      <c r="DD4"/>
      <c r="DE4"/>
      <c r="DG4"/>
      <c r="DH4"/>
      <c r="DI4"/>
      <c r="DJ4"/>
      <c r="DK4"/>
      <c r="DL4"/>
      <c r="DM4"/>
    </row>
    <row r="5" spans="1:139" x14ac:dyDescent="0.25">
      <c r="A5" s="1" t="str">
        <f>CONCATENATE("AÑO: ",[10]NOMBRE!B7)</f>
        <v>AÑO: 2024</v>
      </c>
      <c r="CW5"/>
      <c r="CX5"/>
      <c r="CY5"/>
      <c r="CZ5"/>
      <c r="DA5"/>
      <c r="DB5"/>
      <c r="DC5"/>
      <c r="DD5"/>
      <c r="DE5"/>
      <c r="DG5"/>
      <c r="DH5"/>
      <c r="DI5"/>
      <c r="DJ5"/>
      <c r="DK5"/>
      <c r="DL5"/>
      <c r="DM5"/>
    </row>
    <row r="6" spans="1:139" s="539" customFormat="1" ht="18" customHeight="1" x14ac:dyDescent="0.25">
      <c r="A6" s="630" t="s">
        <v>1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542"/>
      <c r="AX6" s="542"/>
      <c r="AY6" s="542"/>
      <c r="AZ6" s="542"/>
      <c r="BA6" s="542"/>
      <c r="BB6" s="542"/>
      <c r="BC6" s="542"/>
      <c r="BD6" s="542"/>
      <c r="BE6" s="542"/>
      <c r="BF6" s="542"/>
      <c r="BG6" s="542"/>
      <c r="BH6" s="542"/>
      <c r="BI6" s="542"/>
      <c r="BJ6" s="542"/>
      <c r="BK6" s="542"/>
      <c r="BL6" s="542"/>
      <c r="BM6" s="542"/>
      <c r="BN6" s="542"/>
      <c r="BO6" s="542"/>
      <c r="BP6" s="542"/>
      <c r="BQ6" s="542"/>
      <c r="BR6" s="542"/>
      <c r="BS6" s="542"/>
      <c r="BT6" s="542"/>
      <c r="BU6" s="542"/>
      <c r="BV6" s="542"/>
      <c r="BW6" s="542"/>
      <c r="BX6" s="542"/>
      <c r="BY6" s="542"/>
      <c r="BZ6" s="542"/>
      <c r="CA6" s="542"/>
      <c r="CB6" s="542"/>
      <c r="CC6" s="542"/>
      <c r="CD6" s="542"/>
      <c r="CE6" s="542"/>
      <c r="CF6" s="542"/>
      <c r="CG6" s="542"/>
      <c r="CH6" s="542"/>
      <c r="CI6" s="542"/>
      <c r="CJ6" s="542"/>
      <c r="CK6" s="542"/>
      <c r="CL6" s="542"/>
      <c r="CM6" s="542"/>
      <c r="CN6" s="542"/>
      <c r="CO6" s="542"/>
      <c r="CP6" s="542"/>
      <c r="CQ6" s="542"/>
      <c r="CR6" s="542"/>
      <c r="CS6" s="542"/>
      <c r="CT6" s="542"/>
      <c r="CU6" s="542"/>
      <c r="CV6" s="542"/>
      <c r="CW6" s="542"/>
      <c r="CX6" s="542"/>
      <c r="CY6" s="542"/>
      <c r="CZ6" s="542"/>
      <c r="DA6" s="542"/>
      <c r="DB6" s="542"/>
      <c r="DC6" s="542"/>
      <c r="DD6" s="542"/>
      <c r="DE6" s="542"/>
      <c r="DF6" s="542"/>
      <c r="DG6" s="542"/>
      <c r="DH6" s="542"/>
      <c r="DI6" s="542"/>
      <c r="DJ6" s="542"/>
      <c r="DK6" s="542"/>
      <c r="DL6" s="542"/>
      <c r="DM6" s="542"/>
      <c r="DN6" s="542"/>
      <c r="DO6" s="542"/>
      <c r="DP6" s="542"/>
      <c r="DQ6" s="542"/>
      <c r="DR6" s="631"/>
      <c r="DS6" s="631"/>
      <c r="DT6" s="631"/>
      <c r="DU6" s="631"/>
      <c r="DV6" s="631"/>
      <c r="DW6" s="631"/>
      <c r="DX6" s="631"/>
      <c r="DY6" s="631"/>
      <c r="DZ6" s="631"/>
      <c r="EA6" s="631"/>
      <c r="EB6" s="631"/>
      <c r="EC6" s="631"/>
      <c r="ED6" s="631"/>
      <c r="EE6" s="631"/>
      <c r="EF6" s="631"/>
      <c r="EG6" s="631"/>
      <c r="EH6" s="631"/>
      <c r="EI6" s="631"/>
    </row>
    <row r="7" spans="1:139" x14ac:dyDescent="0.25">
      <c r="CW7"/>
      <c r="CX7"/>
      <c r="CY7"/>
      <c r="CZ7"/>
      <c r="DA7"/>
      <c r="DB7"/>
      <c r="DC7"/>
      <c r="DD7"/>
      <c r="DE7"/>
      <c r="DG7"/>
      <c r="DH7"/>
      <c r="DI7"/>
      <c r="DJ7"/>
      <c r="DK7"/>
      <c r="DL7"/>
      <c r="DM7"/>
    </row>
    <row r="8" spans="1:139" ht="18" customHeight="1" x14ac:dyDescent="0.25">
      <c r="A8" s="5" t="s">
        <v>2</v>
      </c>
      <c r="B8" s="6"/>
      <c r="C8" s="6"/>
      <c r="D8" s="7"/>
      <c r="E8" s="7"/>
      <c r="F8" s="8"/>
      <c r="G8" s="539"/>
      <c r="H8" s="8"/>
      <c r="I8" s="8"/>
      <c r="J8" s="8"/>
      <c r="K8" s="8"/>
      <c r="L8" s="8"/>
      <c r="M8" s="8"/>
      <c r="N8" s="8"/>
      <c r="O8" s="8"/>
      <c r="P8" s="53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9"/>
      <c r="CW8"/>
      <c r="CX8"/>
      <c r="CY8"/>
      <c r="CZ8"/>
      <c r="DA8"/>
      <c r="DB8"/>
      <c r="DC8"/>
      <c r="DD8"/>
      <c r="DE8"/>
      <c r="DG8"/>
      <c r="DH8"/>
      <c r="DI8"/>
      <c r="DJ8"/>
      <c r="DK8"/>
      <c r="DL8"/>
      <c r="DM8"/>
    </row>
    <row r="9" spans="1:139" x14ac:dyDescent="0.25">
      <c r="A9" s="632" t="s">
        <v>3</v>
      </c>
      <c r="B9" s="632"/>
      <c r="C9" s="3088"/>
      <c r="D9" s="638" t="s">
        <v>4</v>
      </c>
      <c r="E9" s="638"/>
      <c r="F9" s="3151"/>
      <c r="G9" s="3544" t="s">
        <v>5</v>
      </c>
      <c r="H9" s="3545"/>
      <c r="I9" s="3545"/>
      <c r="J9" s="3545"/>
      <c r="K9" s="3545"/>
      <c r="L9" s="3545"/>
      <c r="M9" s="3545"/>
      <c r="N9" s="3545"/>
      <c r="O9" s="3545"/>
      <c r="P9" s="3545"/>
      <c r="Q9" s="3545"/>
      <c r="R9" s="3545"/>
      <c r="S9" s="3545"/>
      <c r="T9" s="3545"/>
      <c r="U9" s="3545"/>
      <c r="V9" s="3545"/>
      <c r="W9" s="3545"/>
      <c r="X9" s="3545"/>
      <c r="Y9" s="3545"/>
      <c r="Z9" s="3545"/>
      <c r="AA9" s="3545"/>
      <c r="AB9" s="3545"/>
      <c r="AC9" s="3545"/>
      <c r="AD9" s="3545"/>
      <c r="AE9" s="3545"/>
      <c r="AF9" s="3545"/>
      <c r="AG9" s="3545"/>
      <c r="AH9" s="3545"/>
      <c r="AI9" s="3545"/>
      <c r="AJ9" s="3545"/>
      <c r="AK9" s="3545"/>
      <c r="AL9" s="3545"/>
      <c r="AM9" s="3545"/>
      <c r="AN9" s="3545"/>
      <c r="AO9" s="3545"/>
      <c r="AP9" s="3546"/>
      <c r="AQ9" s="3151" t="s">
        <v>6</v>
      </c>
      <c r="AR9" s="3096" t="s">
        <v>7</v>
      </c>
      <c r="AS9" s="3096" t="s">
        <v>8</v>
      </c>
      <c r="AT9" s="3096" t="s">
        <v>9</v>
      </c>
      <c r="AU9" s="3096" t="s">
        <v>10</v>
      </c>
      <c r="AV9" s="3091" t="s">
        <v>11</v>
      </c>
      <c r="AW9" s="3096" t="s">
        <v>12</v>
      </c>
      <c r="AX9" s="3096" t="s">
        <v>13</v>
      </c>
      <c r="CW9"/>
      <c r="CX9"/>
      <c r="CY9"/>
      <c r="CZ9"/>
      <c r="DA9"/>
      <c r="DB9"/>
      <c r="DC9"/>
      <c r="DD9"/>
      <c r="DE9"/>
      <c r="DG9"/>
      <c r="DH9"/>
      <c r="DI9"/>
      <c r="DJ9"/>
      <c r="DK9"/>
      <c r="DL9"/>
      <c r="DM9"/>
    </row>
    <row r="10" spans="1:139" x14ac:dyDescent="0.25">
      <c r="A10" s="634"/>
      <c r="B10" s="634"/>
      <c r="C10" s="635"/>
      <c r="D10" s="640"/>
      <c r="E10" s="640"/>
      <c r="F10" s="3152"/>
      <c r="G10" s="3569" t="s">
        <v>14</v>
      </c>
      <c r="H10" s="3548"/>
      <c r="I10" s="3544" t="s">
        <v>15</v>
      </c>
      <c r="J10" s="3549"/>
      <c r="K10" s="3545" t="s">
        <v>16</v>
      </c>
      <c r="L10" s="3549"/>
      <c r="M10" s="3544" t="s">
        <v>17</v>
      </c>
      <c r="N10" s="3549"/>
      <c r="O10" s="3544" t="s">
        <v>18</v>
      </c>
      <c r="P10" s="3549"/>
      <c r="Q10" s="3544" t="s">
        <v>19</v>
      </c>
      <c r="R10" s="3549"/>
      <c r="S10" s="3544" t="s">
        <v>20</v>
      </c>
      <c r="T10" s="3549"/>
      <c r="U10" s="3544" t="s">
        <v>21</v>
      </c>
      <c r="V10" s="3549"/>
      <c r="W10" s="3544" t="s">
        <v>22</v>
      </c>
      <c r="X10" s="3549"/>
      <c r="Y10" s="3544" t="s">
        <v>23</v>
      </c>
      <c r="Z10" s="3550"/>
      <c r="AA10" s="3544" t="s">
        <v>24</v>
      </c>
      <c r="AB10" s="3550"/>
      <c r="AC10" s="3544" t="s">
        <v>25</v>
      </c>
      <c r="AD10" s="3550"/>
      <c r="AE10" s="3544" t="s">
        <v>26</v>
      </c>
      <c r="AF10" s="3550"/>
      <c r="AG10" s="3544" t="s">
        <v>27</v>
      </c>
      <c r="AH10" s="3550"/>
      <c r="AI10" s="3544" t="s">
        <v>28</v>
      </c>
      <c r="AJ10" s="3550"/>
      <c r="AK10" s="3544" t="s">
        <v>29</v>
      </c>
      <c r="AL10" s="3550"/>
      <c r="AM10" s="3544" t="s">
        <v>30</v>
      </c>
      <c r="AN10" s="3550"/>
      <c r="AO10" s="3544" t="s">
        <v>31</v>
      </c>
      <c r="AP10" s="3570"/>
      <c r="AQ10" s="645"/>
      <c r="AR10" s="647"/>
      <c r="AS10" s="647"/>
      <c r="AT10" s="647"/>
      <c r="AU10" s="647"/>
      <c r="AV10" s="650"/>
      <c r="AW10" s="647"/>
      <c r="AX10" s="647"/>
      <c r="CW10"/>
      <c r="CX10"/>
      <c r="CY10"/>
      <c r="CZ10"/>
      <c r="DA10"/>
      <c r="DB10"/>
      <c r="DC10"/>
      <c r="DD10"/>
      <c r="DE10"/>
      <c r="DG10"/>
      <c r="DH10"/>
      <c r="DI10"/>
      <c r="DJ10"/>
      <c r="DK10"/>
      <c r="DL10"/>
      <c r="DM10"/>
    </row>
    <row r="11" spans="1:139" x14ac:dyDescent="0.25">
      <c r="A11" s="636"/>
      <c r="B11" s="636"/>
      <c r="C11" s="3104"/>
      <c r="D11" s="3551" t="s">
        <v>32</v>
      </c>
      <c r="E11" s="3571" t="s">
        <v>33</v>
      </c>
      <c r="F11" s="3554" t="s">
        <v>34</v>
      </c>
      <c r="G11" s="3555" t="s">
        <v>33</v>
      </c>
      <c r="H11" s="3554" t="s">
        <v>34</v>
      </c>
      <c r="I11" s="3555" t="s">
        <v>33</v>
      </c>
      <c r="J11" s="3554" t="s">
        <v>34</v>
      </c>
      <c r="K11" s="3555" t="s">
        <v>33</v>
      </c>
      <c r="L11" s="3554" t="s">
        <v>34</v>
      </c>
      <c r="M11" s="3555" t="s">
        <v>33</v>
      </c>
      <c r="N11" s="3554" t="s">
        <v>34</v>
      </c>
      <c r="O11" s="3555" t="s">
        <v>33</v>
      </c>
      <c r="P11" s="3554" t="s">
        <v>34</v>
      </c>
      <c r="Q11" s="3555" t="s">
        <v>33</v>
      </c>
      <c r="R11" s="3554" t="s">
        <v>34</v>
      </c>
      <c r="S11" s="3555" t="s">
        <v>33</v>
      </c>
      <c r="T11" s="3554" t="s">
        <v>34</v>
      </c>
      <c r="U11" s="3555" t="s">
        <v>33</v>
      </c>
      <c r="V11" s="3554" t="s">
        <v>34</v>
      </c>
      <c r="W11" s="3555" t="s">
        <v>33</v>
      </c>
      <c r="X11" s="3554" t="s">
        <v>34</v>
      </c>
      <c r="Y11" s="3555" t="s">
        <v>33</v>
      </c>
      <c r="Z11" s="3554" t="s">
        <v>34</v>
      </c>
      <c r="AA11" s="3555" t="s">
        <v>33</v>
      </c>
      <c r="AB11" s="3554" t="s">
        <v>34</v>
      </c>
      <c r="AC11" s="3555" t="s">
        <v>33</v>
      </c>
      <c r="AD11" s="3554" t="s">
        <v>34</v>
      </c>
      <c r="AE11" s="3555" t="s">
        <v>33</v>
      </c>
      <c r="AF11" s="3554" t="s">
        <v>34</v>
      </c>
      <c r="AG11" s="3555" t="s">
        <v>33</v>
      </c>
      <c r="AH11" s="3554" t="s">
        <v>34</v>
      </c>
      <c r="AI11" s="3555" t="s">
        <v>33</v>
      </c>
      <c r="AJ11" s="3554" t="s">
        <v>34</v>
      </c>
      <c r="AK11" s="3555" t="s">
        <v>33</v>
      </c>
      <c r="AL11" s="3554" t="s">
        <v>34</v>
      </c>
      <c r="AM11" s="3555" t="s">
        <v>33</v>
      </c>
      <c r="AN11" s="3554" t="s">
        <v>34</v>
      </c>
      <c r="AO11" s="3555" t="s">
        <v>33</v>
      </c>
      <c r="AP11" s="3572" t="s">
        <v>34</v>
      </c>
      <c r="AQ11" s="3152"/>
      <c r="AR11" s="3557"/>
      <c r="AS11" s="3557"/>
      <c r="AT11" s="3557"/>
      <c r="AU11" s="3557"/>
      <c r="AV11" s="3098"/>
      <c r="AW11" s="3557"/>
      <c r="AX11" s="3557"/>
      <c r="CW11"/>
      <c r="CX11"/>
      <c r="CY11"/>
      <c r="CZ11"/>
      <c r="DA11"/>
      <c r="DB11"/>
      <c r="DC11"/>
      <c r="DD11"/>
      <c r="DE11"/>
      <c r="DG11"/>
      <c r="DH11"/>
      <c r="DI11"/>
      <c r="DJ11"/>
      <c r="DK11"/>
      <c r="DL11"/>
      <c r="DM11"/>
    </row>
    <row r="12" spans="1:139" ht="15" customHeight="1" x14ac:dyDescent="0.25">
      <c r="A12" s="3573" t="s">
        <v>35</v>
      </c>
      <c r="B12" s="3574"/>
      <c r="C12" s="3575"/>
      <c r="D12" s="3576">
        <f>SUM(E12+F12)</f>
        <v>0</v>
      </c>
      <c r="E12" s="3577">
        <f>SUM(G12+I12+K12+M12+O12+Q12+S12+U12+W12+Y12+AA12+AC12+AE12+AG12+AI12+AK12+AM12+AO12)</f>
        <v>0</v>
      </c>
      <c r="F12" s="18">
        <f t="shared" ref="E12:F15" si="0">SUM(H12+J12+L12+N12+P12+R12+T12+V12+X12+Z12+AB12+AD12+AF12+AH12+AJ12+AL12+AN12+AP12)</f>
        <v>0</v>
      </c>
      <c r="G12" s="19"/>
      <c r="H12" s="20"/>
      <c r="I12" s="3578"/>
      <c r="J12" s="20"/>
      <c r="K12" s="3578"/>
      <c r="L12" s="20"/>
      <c r="M12" s="19"/>
      <c r="N12" s="20"/>
      <c r="O12" s="19"/>
      <c r="P12" s="20"/>
      <c r="Q12" s="19"/>
      <c r="R12" s="22"/>
      <c r="S12" s="19"/>
      <c r="T12" s="22"/>
      <c r="U12" s="19"/>
      <c r="V12" s="22"/>
      <c r="W12" s="19"/>
      <c r="X12" s="22"/>
      <c r="Y12" s="19"/>
      <c r="Z12" s="22"/>
      <c r="AA12" s="19"/>
      <c r="AB12" s="22"/>
      <c r="AC12" s="19"/>
      <c r="AD12" s="22"/>
      <c r="AE12" s="19"/>
      <c r="AF12" s="22"/>
      <c r="AG12" s="19"/>
      <c r="AH12" s="22"/>
      <c r="AI12" s="19"/>
      <c r="AJ12" s="22"/>
      <c r="AK12" s="19"/>
      <c r="AL12" s="22"/>
      <c r="AM12" s="19"/>
      <c r="AN12" s="22"/>
      <c r="AO12" s="19"/>
      <c r="AP12" s="23"/>
      <c r="AQ12" s="20"/>
      <c r="AR12" s="20"/>
      <c r="AS12" s="24"/>
      <c r="AT12" s="24"/>
      <c r="AU12" s="24"/>
      <c r="AV12" s="24"/>
      <c r="AW12" s="24"/>
      <c r="AX12" s="24"/>
      <c r="AY12" t="str">
        <f>CW12&amp;CX12&amp;CY12&amp;CZ12&amp;DA12&amp;DB12&amp;DC12&amp;DD12&amp;DE12</f>
        <v/>
      </c>
      <c r="CW12" s="25" t="str">
        <f>IF(AND((Y12+Z12)&gt;0,AQ12="")," * No olvide digitar la variable 12 años. Si no tiene digite Cero.",IF(AQ12&gt;(Y12+Z12),"* Las Consultas de 12 años NO DEBEN ser mayor que el total de Consultas entre 10-14 años",""))</f>
        <v/>
      </c>
      <c r="CX12" s="25" t="str">
        <f>IF(AND(F12&gt;0,AR12="")," * No olvide digitar la variable Embarazadas. Digite cero si no tiene.","")</f>
        <v/>
      </c>
      <c r="CY12" s="25" t="str">
        <f>IF(AR12&gt;F12," * Las Embarazadas NO DEBEN ser mayor al Total de mujeres. ","")</f>
        <v/>
      </c>
      <c r="CZ12" s="25" t="str">
        <f>IF(AND((AK12+AL12)&gt;0,AS12="")," * No olvide digitar la variable 60 años. Si no tiene digite Cero.",IF(AS12&gt;(AK12+AL12)," * Las consultas de 60 años NO DEBEN ser mayor que el Total de consultas del grupo 60-64 años",""))</f>
        <v/>
      </c>
      <c r="DA12" s="25" t="str">
        <f>IF(AND(D12&gt;0,AT12="")," * No olvide digitar la variable Usuarios con Discapacidad. Digite Cero si no tiene.",IF(AT12&gt;D12," * La variable Usuarios con Discapacidad No puede ser mayor al Total Ambos Sexos.",""))</f>
        <v/>
      </c>
      <c r="DB12" s="25" t="str">
        <f>IF(AND(D12&gt;0,AU12="")," * No olvide digitar la variable Migrantes. Digite Cero si no tiene.",IF(AU12&gt;D12," * La variable Migrantes No puede ser mayor al Total Ambos Sexos.",""))</f>
        <v/>
      </c>
      <c r="DC12" s="25" t="str">
        <f>IF(AND(D12&gt;0,AV12="")," * No olvide digitar la variable Pacientes en control PSCV. Digite Cero si no tiene.",IF(AV12&gt;D12," * La variable Pacientes en control PSCV No puede ser mayor al Total Ambos Sexos.",""))</f>
        <v/>
      </c>
      <c r="DD12" s="25" t="str">
        <f>IF(AND(D12&gt;0,AW12="")," * No olvide digitar la variable Niños, niñas, adolescentes y jóvenes SENAME. Digite Cero si no tiene.",IF(AW12&gt;D12," * La variable Niños, niñas, adolescentes y jóvenes SENAME No puede ser mayor al Total.",""))</f>
        <v/>
      </c>
      <c r="DE12" s="25" t="str">
        <f t="shared" ref="DE12:DE14" si="1">IF(AND(D12&gt;0,AX12="")," * No olvide digitar la variable Niños, niñas, adolescentes y jóvenes Mejor Niñez. Digite Cero si no tiene.",IF(AX12&gt;D12," * La variable Niños, niñas, adolescentes y jóvenes Mejor Niñez no puede ser mayor al Total.",""))</f>
        <v/>
      </c>
      <c r="DG12" s="26">
        <f>IF(AND((Y12+Z12)&gt;0,AQ12=""),1,IF(AQ12&gt;(Y12+Z12),1,0))</f>
        <v>0</v>
      </c>
      <c r="DH12" s="26">
        <f>IF(AND(F12&gt;0,AR12=""),1,0)</f>
        <v>0</v>
      </c>
      <c r="DI12" s="26">
        <f>IF(AR12&gt;F12,1,0)</f>
        <v>0</v>
      </c>
      <c r="DJ12" s="26">
        <f>IF(AND((AK12+AL12)&gt;0,AS12=""),1,IF(AS12&gt;(AK12+AL12),1,0))</f>
        <v>0</v>
      </c>
      <c r="DK12" s="26">
        <f>IF(AND(D12&gt;0,AT12=""),1,IF(AT12&gt;D12,1,0))</f>
        <v>0</v>
      </c>
      <c r="DL12" s="26">
        <f>IF(AND(D12&gt;0,AU12=""),1,IF(AU12&gt;D12,1,0))</f>
        <v>0</v>
      </c>
      <c r="DM12" s="26">
        <f>IF(AND(D12&gt;0,AV12=""),1,IF(AV12&gt;D12,1,0))</f>
        <v>0</v>
      </c>
      <c r="DN12" s="26">
        <f>IF(AND(D12&gt;0,AW12=""),1,IF(AW12&gt;D12,1,0))</f>
        <v>0</v>
      </c>
      <c r="DO12" s="26">
        <f>IF(AND(D12&gt;0,AX12=""),1,IF(AX12&gt;D12,1,0))</f>
        <v>0</v>
      </c>
    </row>
    <row r="13" spans="1:139" ht="15" customHeight="1" x14ac:dyDescent="0.25">
      <c r="A13" s="3163" t="s">
        <v>36</v>
      </c>
      <c r="B13" s="3164"/>
      <c r="C13" s="3165"/>
      <c r="D13" s="3166">
        <f>SUM(E13+F13)</f>
        <v>0</v>
      </c>
      <c r="E13" s="3167">
        <f t="shared" si="0"/>
        <v>0</v>
      </c>
      <c r="F13" s="3168">
        <f>SUM(H13+J13+L13+N13+P13+R13+T13+V13+X13+Z13+AB13+AD13+AF13+AH13+AJ13+AL13+AN13+AP13)</f>
        <v>0</v>
      </c>
      <c r="G13" s="3169"/>
      <c r="H13" s="3170"/>
      <c r="I13" s="3169"/>
      <c r="J13" s="3170"/>
      <c r="K13" s="3169"/>
      <c r="L13" s="3170"/>
      <c r="M13" s="3169"/>
      <c r="N13" s="3170"/>
      <c r="O13" s="3169"/>
      <c r="P13" s="3170"/>
      <c r="Q13" s="3169"/>
      <c r="R13" s="3125"/>
      <c r="S13" s="3169"/>
      <c r="T13" s="3125"/>
      <c r="U13" s="3169"/>
      <c r="V13" s="3125"/>
      <c r="W13" s="3169"/>
      <c r="X13" s="3125"/>
      <c r="Y13" s="3169"/>
      <c r="Z13" s="3125"/>
      <c r="AA13" s="3169"/>
      <c r="AB13" s="3125"/>
      <c r="AC13" s="3169"/>
      <c r="AD13" s="3125"/>
      <c r="AE13" s="3169"/>
      <c r="AF13" s="3125"/>
      <c r="AG13" s="3169"/>
      <c r="AH13" s="3125"/>
      <c r="AI13" s="3169"/>
      <c r="AJ13" s="3125"/>
      <c r="AK13" s="3169"/>
      <c r="AL13" s="3125"/>
      <c r="AM13" s="3169"/>
      <c r="AN13" s="3125"/>
      <c r="AO13" s="3169"/>
      <c r="AP13" s="3126"/>
      <c r="AQ13" s="3170"/>
      <c r="AR13" s="3170"/>
      <c r="AS13" s="3128"/>
      <c r="AT13" s="3128"/>
      <c r="AU13" s="3128"/>
      <c r="AV13" s="3128"/>
      <c r="AW13" s="3128"/>
      <c r="AX13" s="3128"/>
      <c r="AY13" t="str">
        <f t="shared" ref="AY13:AY15" si="2">CW13&amp;CX13&amp;CY13&amp;CZ13&amp;DA13&amp;DB13&amp;DC13&amp;DD13&amp;DE13</f>
        <v/>
      </c>
      <c r="CW13" s="25" t="str">
        <f t="shared" ref="CW13:CW15" si="3">IF(AND((Y13+Z13)&gt;0,AQ13="")," * No olvide digitar la variable 12 años. Si no tiene digite Cero.",IF(AQ13&gt;(Y13+Z13),"* Las Consultas de 12 años NO DEBEN ser mayor que el total de Consultas entre 10-14 años",""))</f>
        <v/>
      </c>
      <c r="CX13" s="25" t="str">
        <f t="shared" ref="CX13:CX15" si="4">IF(AND(F13&gt;0,AR13="")," * No olvide digitar la variable Embarazadas. Digite cero si no tiene.","")</f>
        <v/>
      </c>
      <c r="CY13" s="25" t="str">
        <f t="shared" ref="CY13:CY15" si="5">IF(AR13&gt;F13," * Las Embarazadas NO DEBEN ser mayor al Total de mujeres. ","")</f>
        <v/>
      </c>
      <c r="CZ13" s="25" t="str">
        <f t="shared" ref="CZ13:CZ15" si="6">IF(AND((AK13+AL13)&gt;0,AS13="")," * No olvide digitar la variable 60 años. Si no tiene digite Cero.",IF(AS13&gt;(AK13+AL13)," * Las consultas de 60 años NO DEBEN ser mayor que el Total de consultas del grupo 60-64 años",""))</f>
        <v/>
      </c>
      <c r="DA13" s="25" t="str">
        <f t="shared" ref="DA13:DA15" si="7">IF(AND(D13&gt;0,AT13="")," * No olvide digitar la variable Usuarios con Discapacidad. Digite Cero si no tiene.",IF(AT13&gt;D13," * La variable Usuarios con Discapacidad No puede ser mayor al Total Ambos Sexos.",""))</f>
        <v/>
      </c>
      <c r="DB13" s="25" t="str">
        <f t="shared" ref="DB13:DB15" si="8">IF(AND(D13&gt;0,AU13="")," * No olvide digitar la variable Migrantes. Digite Cero si no tiene.",IF(AU13&gt;D13," * La variable Migrantes No puede ser mayor al Total Ambos Sexos.",""))</f>
        <v/>
      </c>
      <c r="DC13" s="25" t="str">
        <f t="shared" ref="DC13:DC15" si="9">IF(AND(D13&gt;0,AV13="")," * No olvide digitar la variable Pacientes en control PSCV. Digite Cero si no tiene.",IF(AV13&gt;D13," * La variable Pacientes en control PSCV No puede ser mayor al Total Ambos Sexos.",""))</f>
        <v/>
      </c>
      <c r="DD13" s="25" t="str">
        <f t="shared" ref="DD13:DD15" si="10">IF(AND(D13&gt;0,AW13="")," * No olvide digitar la variable Niños, niñas, adolescentes y jóvenes SENAME. Digite Cero si no tiene.",IF(AW13&gt;D13," * La variable Niños, niñas, adolescentes y jóvenes SENAME No puede ser mayor al Total.",""))</f>
        <v/>
      </c>
      <c r="DE13" s="25" t="str">
        <f t="shared" si="1"/>
        <v/>
      </c>
      <c r="DG13" s="26">
        <f t="shared" ref="DG13:DG15" si="11">IF(AND((Y13+Z13)&gt;0,AQ13=""),1,IF(AQ13&gt;(Y13+Z13),1,0))</f>
        <v>0</v>
      </c>
      <c r="DH13" s="26">
        <f t="shared" ref="DH13:DH15" si="12">IF(AND(F13&gt;0,AR13=""),1,0)</f>
        <v>0</v>
      </c>
      <c r="DI13" s="26">
        <f t="shared" ref="DI13:DI15" si="13">IF(AR13&gt;F13,1,0)</f>
        <v>0</v>
      </c>
      <c r="DJ13" s="26">
        <f t="shared" ref="DJ13:DJ15" si="14">IF(AND((AK13+AL13)&gt;0,AS13=""),1,IF(AS13&gt;(AK13+AL13),1,0))</f>
        <v>0</v>
      </c>
      <c r="DK13" s="26">
        <f t="shared" ref="DK13:DK15" si="15">IF(AND(D13&gt;0,AT13=""),1,IF(AT13&gt;D13,1,0))</f>
        <v>0</v>
      </c>
      <c r="DL13" s="26">
        <f t="shared" ref="DL13:DL15" si="16">IF(AND(D13&gt;0,AU13=""),1,IF(AU13&gt;D13,1,0))</f>
        <v>0</v>
      </c>
      <c r="DM13" s="26">
        <f t="shared" ref="DM13:DM15" si="17">IF(AND(D13&gt;0,AV13=""),1,IF(AV13&gt;D13,1,0))</f>
        <v>0</v>
      </c>
      <c r="DN13" s="26">
        <f t="shared" ref="DN13:DN15" si="18">IF(AND(D13&gt;0,AW13=""),1,IF(AW13&gt;D13,1,0))</f>
        <v>0</v>
      </c>
      <c r="DO13" s="26">
        <f t="shared" ref="DO13:DO15" si="19">IF(AND(D13&gt;0,AX13=""),1,IF(AX13&gt;D13,1,0))</f>
        <v>0</v>
      </c>
    </row>
    <row r="14" spans="1:139" ht="15" customHeight="1" x14ac:dyDescent="0.25">
      <c r="A14" s="3163" t="s">
        <v>37</v>
      </c>
      <c r="B14" s="3164"/>
      <c r="C14" s="3165"/>
      <c r="D14" s="3166">
        <f>SUM(E14+F14)</f>
        <v>0</v>
      </c>
      <c r="E14" s="3167">
        <f t="shared" si="0"/>
        <v>0</v>
      </c>
      <c r="F14" s="3168">
        <f t="shared" si="0"/>
        <v>0</v>
      </c>
      <c r="G14" s="3169"/>
      <c r="H14" s="3170"/>
      <c r="I14" s="3169"/>
      <c r="J14" s="3170"/>
      <c r="K14" s="3169"/>
      <c r="L14" s="3170"/>
      <c r="M14" s="3169"/>
      <c r="N14" s="3125"/>
      <c r="O14" s="3169"/>
      <c r="P14" s="3125"/>
      <c r="Q14" s="3169"/>
      <c r="R14" s="3125"/>
      <c r="S14" s="3169"/>
      <c r="T14" s="3125"/>
      <c r="U14" s="3169"/>
      <c r="V14" s="3125"/>
      <c r="W14" s="3169"/>
      <c r="X14" s="3125"/>
      <c r="Y14" s="3169"/>
      <c r="Z14" s="3125"/>
      <c r="AA14" s="3169"/>
      <c r="AB14" s="3125"/>
      <c r="AC14" s="3169"/>
      <c r="AD14" s="3125"/>
      <c r="AE14" s="3169"/>
      <c r="AF14" s="3125"/>
      <c r="AG14" s="3169"/>
      <c r="AH14" s="3125"/>
      <c r="AI14" s="3169"/>
      <c r="AJ14" s="3125"/>
      <c r="AK14" s="3169"/>
      <c r="AL14" s="3125"/>
      <c r="AM14" s="3169"/>
      <c r="AN14" s="3125"/>
      <c r="AO14" s="3169"/>
      <c r="AP14" s="3126"/>
      <c r="AQ14" s="3170"/>
      <c r="AR14" s="3170"/>
      <c r="AS14" s="3128"/>
      <c r="AT14" s="3128"/>
      <c r="AU14" s="3128"/>
      <c r="AV14" s="3128"/>
      <c r="AW14" s="3128"/>
      <c r="AX14" s="3128"/>
      <c r="AY14" t="str">
        <f t="shared" si="2"/>
        <v/>
      </c>
      <c r="CW14" s="25" t="str">
        <f t="shared" si="3"/>
        <v/>
      </c>
      <c r="CX14" s="25" t="str">
        <f t="shared" si="4"/>
        <v/>
      </c>
      <c r="CY14" s="25" t="str">
        <f t="shared" si="5"/>
        <v/>
      </c>
      <c r="CZ14" s="25" t="str">
        <f t="shared" si="6"/>
        <v/>
      </c>
      <c r="DA14" s="25" t="str">
        <f t="shared" si="7"/>
        <v/>
      </c>
      <c r="DB14" s="25" t="str">
        <f t="shared" si="8"/>
        <v/>
      </c>
      <c r="DC14" s="25" t="str">
        <f t="shared" si="9"/>
        <v/>
      </c>
      <c r="DD14" s="25" t="str">
        <f t="shared" si="10"/>
        <v/>
      </c>
      <c r="DE14" s="25" t="str">
        <f t="shared" si="1"/>
        <v/>
      </c>
      <c r="DG14" s="26">
        <f t="shared" si="11"/>
        <v>0</v>
      </c>
      <c r="DH14" s="26">
        <f t="shared" si="12"/>
        <v>0</v>
      </c>
      <c r="DI14" s="26">
        <f t="shared" si="13"/>
        <v>0</v>
      </c>
      <c r="DJ14" s="26">
        <f t="shared" si="14"/>
        <v>0</v>
      </c>
      <c r="DK14" s="26">
        <f t="shared" si="15"/>
        <v>0</v>
      </c>
      <c r="DL14" s="26">
        <f t="shared" si="16"/>
        <v>0</v>
      </c>
      <c r="DM14" s="26">
        <f t="shared" si="17"/>
        <v>0</v>
      </c>
      <c r="DN14" s="26">
        <f t="shared" si="18"/>
        <v>0</v>
      </c>
      <c r="DO14" s="26">
        <f t="shared" si="19"/>
        <v>0</v>
      </c>
    </row>
    <row r="15" spans="1:139" ht="15" customHeight="1" x14ac:dyDescent="0.25">
      <c r="A15" s="3171" t="s">
        <v>38</v>
      </c>
      <c r="B15" s="665"/>
      <c r="C15" s="666"/>
      <c r="D15" s="3172">
        <f>SUM(E15+F15)</f>
        <v>0</v>
      </c>
      <c r="E15" s="3173">
        <f>SUM(G15+I15+K15+M15+O15+Q15+S15+U15+W15+Y15+AA15+AC15+AE15+AG15+AI15+AK15+AM15+AO15)</f>
        <v>0</v>
      </c>
      <c r="F15" s="3174">
        <f t="shared" si="0"/>
        <v>0</v>
      </c>
      <c r="G15" s="3175"/>
      <c r="H15" s="39"/>
      <c r="I15" s="3175"/>
      <c r="J15" s="39"/>
      <c r="K15" s="3175"/>
      <c r="L15" s="39"/>
      <c r="M15" s="3175"/>
      <c r="N15" s="3135"/>
      <c r="O15" s="3175"/>
      <c r="P15" s="3135"/>
      <c r="Q15" s="3175"/>
      <c r="R15" s="3135"/>
      <c r="S15" s="3175"/>
      <c r="T15" s="3135"/>
      <c r="U15" s="3175"/>
      <c r="V15" s="3135"/>
      <c r="W15" s="3175"/>
      <c r="X15" s="3135"/>
      <c r="Y15" s="3175"/>
      <c r="Z15" s="3135"/>
      <c r="AA15" s="3175"/>
      <c r="AB15" s="3135"/>
      <c r="AC15" s="3175"/>
      <c r="AD15" s="3135"/>
      <c r="AE15" s="3175"/>
      <c r="AF15" s="3135"/>
      <c r="AG15" s="3175"/>
      <c r="AH15" s="3135"/>
      <c r="AI15" s="3175"/>
      <c r="AJ15" s="3135"/>
      <c r="AK15" s="3175"/>
      <c r="AL15" s="3135"/>
      <c r="AM15" s="3175"/>
      <c r="AN15" s="3135"/>
      <c r="AO15" s="3175"/>
      <c r="AP15" s="3136"/>
      <c r="AQ15" s="39"/>
      <c r="AR15" s="39"/>
      <c r="AS15" s="3138"/>
      <c r="AT15" s="3138"/>
      <c r="AU15" s="3138"/>
      <c r="AV15" s="3138"/>
      <c r="AW15" s="3138"/>
      <c r="AX15" s="3138"/>
      <c r="AY15" t="str">
        <f t="shared" si="2"/>
        <v/>
      </c>
      <c r="CW15" s="25" t="str">
        <f t="shared" si="3"/>
        <v/>
      </c>
      <c r="CX15" s="25" t="str">
        <f t="shared" si="4"/>
        <v/>
      </c>
      <c r="CY15" s="25" t="str">
        <f t="shared" si="5"/>
        <v/>
      </c>
      <c r="CZ15" s="25" t="str">
        <f t="shared" si="6"/>
        <v/>
      </c>
      <c r="DA15" s="25" t="str">
        <f t="shared" si="7"/>
        <v/>
      </c>
      <c r="DB15" s="25" t="str">
        <f t="shared" si="8"/>
        <v/>
      </c>
      <c r="DC15" s="25" t="str">
        <f t="shared" si="9"/>
        <v/>
      </c>
      <c r="DD15" s="25" t="str">
        <f t="shared" si="10"/>
        <v/>
      </c>
      <c r="DE15" s="25" t="str">
        <f>IF(AND(D15&gt;0,AX15="")," * No olvide digitar la variable Niños, niñas, adolescentes y jóvenes Mejor Niñez. Digite Cero si no tiene.",IF(AX15&gt;D15," * La variable Niños, niñas, adolescentes y jóvenes Mejor Niñez no puede ser mayor al Total.",""))</f>
        <v/>
      </c>
      <c r="DG15" s="26">
        <f t="shared" si="11"/>
        <v>0</v>
      </c>
      <c r="DH15" s="26">
        <f t="shared" si="12"/>
        <v>0</v>
      </c>
      <c r="DI15" s="26">
        <f t="shared" si="13"/>
        <v>0</v>
      </c>
      <c r="DJ15" s="26">
        <f t="shared" si="14"/>
        <v>0</v>
      </c>
      <c r="DK15" s="26">
        <f t="shared" si="15"/>
        <v>0</v>
      </c>
      <c r="DL15" s="26">
        <f t="shared" si="16"/>
        <v>0</v>
      </c>
      <c r="DM15" s="26">
        <f t="shared" si="17"/>
        <v>0</v>
      </c>
      <c r="DN15" s="26">
        <f t="shared" si="18"/>
        <v>0</v>
      </c>
      <c r="DO15" s="26">
        <f t="shared" si="19"/>
        <v>0</v>
      </c>
    </row>
    <row r="16" spans="1:139" ht="18" customHeight="1" x14ac:dyDescent="0.25">
      <c r="A16" s="43" t="s">
        <v>39</v>
      </c>
      <c r="B16" s="44"/>
      <c r="C16" s="44"/>
      <c r="D16" s="8"/>
      <c r="E16" s="8"/>
      <c r="F16" s="8"/>
      <c r="G16" s="3579"/>
      <c r="H16" s="3579"/>
      <c r="I16" s="8"/>
      <c r="J16" s="8"/>
      <c r="K16" s="8"/>
      <c r="L16" s="8"/>
      <c r="M16" s="8"/>
      <c r="N16" s="8"/>
      <c r="O16" s="8"/>
      <c r="P16" s="46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CW16"/>
      <c r="CX16"/>
      <c r="CY16"/>
      <c r="CZ16"/>
      <c r="DA16"/>
      <c r="DB16"/>
      <c r="DC16"/>
      <c r="DD16"/>
      <c r="DE16"/>
      <c r="DG16"/>
      <c r="DH16"/>
      <c r="DI16"/>
      <c r="DJ16"/>
      <c r="DK16"/>
      <c r="DL16"/>
      <c r="DM16"/>
    </row>
    <row r="17" spans="1:119" ht="15" customHeight="1" x14ac:dyDescent="0.25">
      <c r="A17" s="3086" t="s">
        <v>40</v>
      </c>
      <c r="B17" s="632"/>
      <c r="C17" s="3088"/>
      <c r="D17" s="3544" t="s">
        <v>41</v>
      </c>
      <c r="E17" s="3545"/>
      <c r="F17" s="3549"/>
      <c r="G17" s="3177" t="s">
        <v>14</v>
      </c>
      <c r="H17" s="3178"/>
      <c r="I17" s="3549" t="s">
        <v>15</v>
      </c>
      <c r="J17" s="3580"/>
      <c r="K17" s="3544" t="s">
        <v>16</v>
      </c>
      <c r="L17" s="3549"/>
      <c r="M17" s="3549" t="s">
        <v>17</v>
      </c>
      <c r="N17" s="3580"/>
      <c r="O17" s="3544" t="s">
        <v>18</v>
      </c>
      <c r="P17" s="3549"/>
      <c r="Q17" s="3544" t="s">
        <v>19</v>
      </c>
      <c r="R17" s="3549"/>
      <c r="S17" s="3544" t="s">
        <v>20</v>
      </c>
      <c r="T17" s="3549"/>
      <c r="U17" s="3544" t="s">
        <v>21</v>
      </c>
      <c r="V17" s="3549"/>
      <c r="W17" s="3545" t="s">
        <v>22</v>
      </c>
      <c r="X17" s="3545"/>
      <c r="Y17" s="3544" t="s">
        <v>23</v>
      </c>
      <c r="Z17" s="3550"/>
      <c r="AA17" s="3545" t="s">
        <v>24</v>
      </c>
      <c r="AB17" s="3581"/>
      <c r="AC17" s="3545" t="s">
        <v>25</v>
      </c>
      <c r="AD17" s="3581"/>
      <c r="AE17" s="3545" t="s">
        <v>26</v>
      </c>
      <c r="AF17" s="3581"/>
      <c r="AG17" s="3545" t="s">
        <v>27</v>
      </c>
      <c r="AH17" s="3581"/>
      <c r="AI17" s="3545" t="s">
        <v>28</v>
      </c>
      <c r="AJ17" s="3581"/>
      <c r="AK17" s="3545" t="s">
        <v>29</v>
      </c>
      <c r="AL17" s="3581"/>
      <c r="AM17" s="3545" t="s">
        <v>30</v>
      </c>
      <c r="AN17" s="3550"/>
      <c r="AO17" s="3545" t="s">
        <v>31</v>
      </c>
      <c r="AP17" s="3570"/>
      <c r="AQ17" s="3151" t="s">
        <v>6</v>
      </c>
      <c r="AR17" s="3151" t="s">
        <v>7</v>
      </c>
      <c r="AS17" s="3096" t="s">
        <v>8</v>
      </c>
      <c r="AT17" s="3096" t="s">
        <v>42</v>
      </c>
      <c r="AU17" s="3151" t="s">
        <v>9</v>
      </c>
      <c r="AV17" s="3181" t="s">
        <v>10</v>
      </c>
      <c r="AW17" s="3181" t="s">
        <v>12</v>
      </c>
      <c r="AX17" s="3181" t="s">
        <v>13</v>
      </c>
      <c r="CW17"/>
      <c r="CX17"/>
      <c r="CY17"/>
      <c r="CZ17"/>
      <c r="DA17"/>
      <c r="DB17"/>
      <c r="DC17"/>
      <c r="DD17"/>
      <c r="DE17"/>
      <c r="DG17"/>
      <c r="DH17"/>
      <c r="DI17"/>
      <c r="DJ17"/>
      <c r="DK17"/>
      <c r="DL17"/>
      <c r="DM17"/>
    </row>
    <row r="18" spans="1:119" x14ac:dyDescent="0.25">
      <c r="A18" s="3103"/>
      <c r="B18" s="636"/>
      <c r="C18" s="3104"/>
      <c r="D18" s="3555" t="s">
        <v>32</v>
      </c>
      <c r="E18" s="3553" t="s">
        <v>33</v>
      </c>
      <c r="F18" s="538" t="s">
        <v>34</v>
      </c>
      <c r="G18" s="3555" t="s">
        <v>33</v>
      </c>
      <c r="H18" s="3554" t="s">
        <v>34</v>
      </c>
      <c r="I18" s="3182" t="s">
        <v>33</v>
      </c>
      <c r="J18" s="538" t="s">
        <v>34</v>
      </c>
      <c r="K18" s="3182" t="s">
        <v>33</v>
      </c>
      <c r="L18" s="3183" t="s">
        <v>34</v>
      </c>
      <c r="M18" s="3182" t="s">
        <v>33</v>
      </c>
      <c r="N18" s="538" t="s">
        <v>34</v>
      </c>
      <c r="O18" s="3182" t="s">
        <v>33</v>
      </c>
      <c r="P18" s="538" t="s">
        <v>34</v>
      </c>
      <c r="Q18" s="3182" t="s">
        <v>33</v>
      </c>
      <c r="R18" s="538" t="s">
        <v>34</v>
      </c>
      <c r="S18" s="3182" t="s">
        <v>33</v>
      </c>
      <c r="T18" s="538" t="s">
        <v>34</v>
      </c>
      <c r="U18" s="3555" t="s">
        <v>33</v>
      </c>
      <c r="V18" s="3554" t="s">
        <v>34</v>
      </c>
      <c r="W18" s="3553" t="s">
        <v>33</v>
      </c>
      <c r="X18" s="3582" t="s">
        <v>34</v>
      </c>
      <c r="Y18" s="3555" t="s">
        <v>33</v>
      </c>
      <c r="Z18" s="3554" t="s">
        <v>34</v>
      </c>
      <c r="AA18" s="3553" t="s">
        <v>33</v>
      </c>
      <c r="AB18" s="3582" t="s">
        <v>34</v>
      </c>
      <c r="AC18" s="3555" t="s">
        <v>33</v>
      </c>
      <c r="AD18" s="3554" t="s">
        <v>34</v>
      </c>
      <c r="AE18" s="3553" t="s">
        <v>33</v>
      </c>
      <c r="AF18" s="3582" t="s">
        <v>34</v>
      </c>
      <c r="AG18" s="3555" t="s">
        <v>33</v>
      </c>
      <c r="AH18" s="3554" t="s">
        <v>34</v>
      </c>
      <c r="AI18" s="3553" t="s">
        <v>33</v>
      </c>
      <c r="AJ18" s="3582" t="s">
        <v>34</v>
      </c>
      <c r="AK18" s="3555" t="s">
        <v>33</v>
      </c>
      <c r="AL18" s="3554" t="s">
        <v>34</v>
      </c>
      <c r="AM18" s="3553" t="s">
        <v>33</v>
      </c>
      <c r="AN18" s="3554" t="s">
        <v>34</v>
      </c>
      <c r="AO18" s="3553" t="s">
        <v>33</v>
      </c>
      <c r="AP18" s="3572" t="s">
        <v>34</v>
      </c>
      <c r="AQ18" s="645"/>
      <c r="AR18" s="682"/>
      <c r="AS18" s="3557"/>
      <c r="AT18" s="3557"/>
      <c r="AU18" s="3152"/>
      <c r="AV18" s="3583"/>
      <c r="AW18" s="3583"/>
      <c r="AX18" s="3583"/>
      <c r="CW18"/>
      <c r="CX18"/>
      <c r="CY18"/>
      <c r="CZ18"/>
      <c r="DA18"/>
      <c r="DB18"/>
      <c r="DC18"/>
      <c r="DD18"/>
      <c r="DE18"/>
      <c r="DG18"/>
      <c r="DH18"/>
      <c r="DI18"/>
      <c r="DJ18"/>
      <c r="DK18"/>
      <c r="DL18"/>
      <c r="DM18"/>
    </row>
    <row r="19" spans="1:119" ht="15" customHeight="1" x14ac:dyDescent="0.25">
      <c r="A19" s="3584" t="s">
        <v>43</v>
      </c>
      <c r="B19" s="674"/>
      <c r="C19" s="675"/>
      <c r="D19" s="3576">
        <f>SUM(E19+F19)</f>
        <v>14</v>
      </c>
      <c r="E19" s="3577">
        <f>SUM(G19+I19+K19+M19+O19+Q19+S19+U19+W19+Y19+AA19+AC19+AE19+AG19+AI19+AK19+AM19+AO19)</f>
        <v>7</v>
      </c>
      <c r="F19" s="18">
        <f>SUM(H19+J19+L19+N19+P19+R19+T19+V19+X19+Z19+AB19+AD19+AF19+AH19+AJ19+AL19+AN19+AP19)</f>
        <v>7</v>
      </c>
      <c r="G19" s="3578">
        <v>0</v>
      </c>
      <c r="H19" s="52">
        <v>0</v>
      </c>
      <c r="I19" s="3578">
        <v>0</v>
      </c>
      <c r="J19" s="3585">
        <v>0</v>
      </c>
      <c r="K19" s="3578">
        <v>0</v>
      </c>
      <c r="L19" s="52">
        <v>0</v>
      </c>
      <c r="M19" s="3578">
        <v>0</v>
      </c>
      <c r="N19" s="3585">
        <v>0</v>
      </c>
      <c r="O19" s="3578">
        <v>0</v>
      </c>
      <c r="P19" s="52">
        <v>1</v>
      </c>
      <c r="Q19" s="3578">
        <v>0</v>
      </c>
      <c r="R19" s="52">
        <v>0</v>
      </c>
      <c r="S19" s="3578">
        <v>0</v>
      </c>
      <c r="T19" s="52">
        <v>0</v>
      </c>
      <c r="U19" s="3578">
        <v>0</v>
      </c>
      <c r="V19" s="52">
        <v>0</v>
      </c>
      <c r="W19" s="3563">
        <v>0</v>
      </c>
      <c r="X19" s="3586">
        <v>0</v>
      </c>
      <c r="Y19" s="3578">
        <v>3</v>
      </c>
      <c r="Z19" s="52">
        <v>0</v>
      </c>
      <c r="AA19" s="3563">
        <v>2</v>
      </c>
      <c r="AB19" s="3586">
        <v>3</v>
      </c>
      <c r="AC19" s="3578">
        <v>0</v>
      </c>
      <c r="AD19" s="52">
        <v>0</v>
      </c>
      <c r="AE19" s="3563">
        <v>1</v>
      </c>
      <c r="AF19" s="3586">
        <v>0</v>
      </c>
      <c r="AG19" s="3578">
        <v>0</v>
      </c>
      <c r="AH19" s="52">
        <v>0</v>
      </c>
      <c r="AI19" s="3563">
        <v>0</v>
      </c>
      <c r="AJ19" s="3586">
        <v>2</v>
      </c>
      <c r="AK19" s="3578">
        <v>1</v>
      </c>
      <c r="AL19" s="52">
        <v>1</v>
      </c>
      <c r="AM19" s="3563">
        <v>0</v>
      </c>
      <c r="AN19" s="52">
        <v>0</v>
      </c>
      <c r="AO19" s="3563">
        <v>0</v>
      </c>
      <c r="AP19" s="55">
        <v>0</v>
      </c>
      <c r="AQ19" s="3585">
        <v>0</v>
      </c>
      <c r="AR19" s="3585">
        <v>0</v>
      </c>
      <c r="AS19" s="3568">
        <v>0</v>
      </c>
      <c r="AT19" s="3568">
        <v>0</v>
      </c>
      <c r="AU19" s="3568">
        <v>0</v>
      </c>
      <c r="AV19" s="3568">
        <v>0</v>
      </c>
      <c r="AW19" s="3568">
        <v>0</v>
      </c>
      <c r="AX19" s="3568">
        <v>0</v>
      </c>
      <c r="AY19" t="str">
        <f>CW19&amp;CX19&amp;CY19&amp;CZ19&amp;DA19&amp;DB19&amp;DC19&amp;DD19&amp;DE19</f>
        <v/>
      </c>
      <c r="CW19" s="25" t="str">
        <f t="shared" ref="CW19:CW35" si="20">IF(AND((Y19+Z19)&gt;0,AQ19="")," * No olvide digitar la variable 12 años. Si no tiene digite Cero.",IF(AQ19&gt;(Y19+Z19),"* Las Consultas de 12 años NO DEBEN ser mayor que el total de Consultas entre 10-14 años",""))</f>
        <v/>
      </c>
      <c r="CX19" s="25" t="str">
        <f>IF(AND(F19&gt;0,AR19="")," * No olvide digitar la variable Embarazadas. Digite cero si no tiene.","")</f>
        <v/>
      </c>
      <c r="CY19" s="25" t="str">
        <f>IF(AR19&gt;F19," * Las Embarazadas NO DEBEN ser mayor al total de mujeres. ","")</f>
        <v/>
      </c>
      <c r="CZ19" s="25" t="str">
        <f t="shared" ref="CZ19:CZ35" si="21">IF(AND((AK19+AL19)&gt;0,AS19="")," * No olvide digitar la variable 60 años. Si no tiene digite Cero.",IF(AS19&gt;(AK19+AL19)," * Las consultas de 60 años NO DEBEN ser mayor que el Total de consultas del grupo 60-64 años",""))</f>
        <v/>
      </c>
      <c r="DA19"/>
      <c r="DB19" s="25" t="str">
        <f>IF(AND(D19&gt;0,AU19="")," * No olvide digitar la variable Usuarios con Discapacidad. Digite Cero si no tiene.",IF(AU19&gt;D19," * La variable Usuarios con Discapacidad No puede ser mayor al Total Ambos Sexos.",""))</f>
        <v/>
      </c>
      <c r="DC19" s="25" t="str">
        <f>IF(AND(D19&gt;0,AV19="")," * No olvide digitar la variable Migrantes. Digite Cero si no tiene.",IF(AV19&gt;D19," * La variable Migrantes No puede ser mayor al Total Ambos Sexos.",""))</f>
        <v/>
      </c>
      <c r="DD19" s="25" t="str">
        <f>IF(AND(D19&gt;0,AW19="")," * No olvide digitar la variable Niños, niñas, adolescentes y jóvenes SENAME. Digite Cero si no tiene.",IF(AW19&gt;D19," * La variable Niños, niñas, adolescentes y jóvenes SENAME No puede ser mayor al Total.",""))</f>
        <v/>
      </c>
      <c r="DE19" s="25" t="str">
        <f>IF(AND(D19&gt;0,AX19="")," * No olvide digitar la variable Niños, niñas, adolescentes y jóvenes Mejor Niñez. Digite Cero si no tiene.",IF(AX19&gt;D19," * La variable Niños, niñas, adolescentes y jóvenes Mejor Niñez. No puede ser mayor al Total.",""))</f>
        <v/>
      </c>
      <c r="DG19" s="26">
        <f t="shared" ref="DG19:DG35" si="22">IF(AND((Y19+Z19)&gt;0,AQ19=""),1,IF(AQ19&gt;(Y19+Z19),1,0))</f>
        <v>0</v>
      </c>
      <c r="DH19" s="26">
        <f>IF(AND(F19&gt;0,AR19=""),1,0)</f>
        <v>0</v>
      </c>
      <c r="DI19" s="26">
        <f>IF(AR19&gt;F19,1,0)</f>
        <v>0</v>
      </c>
      <c r="DJ19" s="26">
        <f t="shared" ref="DJ19:DJ35" si="23">IF(AND((AK19+AL19)&gt;0,AS19=""),1,IF(AS19&gt;(AK19+AL19),1,0))</f>
        <v>0</v>
      </c>
      <c r="DK19"/>
      <c r="DL19" s="26">
        <f>IF(AND(D19&gt;0,AU19=""),1,IF(AU19&gt;D19,1,0))</f>
        <v>0</v>
      </c>
      <c r="DM19" s="26">
        <f t="shared" ref="DM19:DM35" si="24">IF(AND(D19&gt;0,AV19=""),1,IF(AV19&gt;D19,1,0))</f>
        <v>0</v>
      </c>
      <c r="DN19" s="26">
        <f t="shared" ref="DN19:DN35" si="25">IF(AND(D19&gt;0,AW19=""),1,IF(AW19&gt;D19,1,0))</f>
        <v>0</v>
      </c>
      <c r="DO19" s="26">
        <f t="shared" ref="DO19:DO35" si="26">IF(AND(D19&gt;0,AX19=""),1,IF(AX19&gt;D19,1,0))</f>
        <v>0</v>
      </c>
    </row>
    <row r="20" spans="1:119" x14ac:dyDescent="0.25">
      <c r="A20" s="3189" t="s">
        <v>44</v>
      </c>
      <c r="B20" s="3190"/>
      <c r="C20" s="3191"/>
      <c r="D20" s="3166">
        <f t="shared" ref="D20:D35" si="27">SUM(E20+F20)</f>
        <v>0</v>
      </c>
      <c r="E20" s="3167">
        <f>SUM(U20+W20+Y20+AA20+AC20+AE20+AG20+AI20+AK20+AM20+AO20)</f>
        <v>0</v>
      </c>
      <c r="F20" s="3168">
        <f>SUM(V20+X20+Z20+AB20+AD20+AF20+AH20+AJ20+AL20+AN20+AP20)</f>
        <v>0</v>
      </c>
      <c r="G20" s="3192"/>
      <c r="H20" s="3193"/>
      <c r="I20" s="3192"/>
      <c r="J20" s="3194"/>
      <c r="K20" s="3192"/>
      <c r="L20" s="3193"/>
      <c r="M20" s="3192"/>
      <c r="N20" s="3194"/>
      <c r="O20" s="3192"/>
      <c r="P20" s="3193"/>
      <c r="Q20" s="3192"/>
      <c r="R20" s="3193"/>
      <c r="S20" s="3192"/>
      <c r="T20" s="3193"/>
      <c r="U20" s="3169"/>
      <c r="V20" s="3125"/>
      <c r="W20" s="3124"/>
      <c r="X20" s="3195"/>
      <c r="Y20" s="3169"/>
      <c r="Z20" s="3125"/>
      <c r="AA20" s="3124"/>
      <c r="AB20" s="3195"/>
      <c r="AC20" s="3169"/>
      <c r="AD20" s="3125"/>
      <c r="AE20" s="3124"/>
      <c r="AF20" s="3195"/>
      <c r="AG20" s="3169"/>
      <c r="AH20" s="3125"/>
      <c r="AI20" s="3124"/>
      <c r="AJ20" s="3195"/>
      <c r="AK20" s="3169"/>
      <c r="AL20" s="3125"/>
      <c r="AM20" s="3124"/>
      <c r="AN20" s="3125"/>
      <c r="AO20" s="3124"/>
      <c r="AP20" s="3126"/>
      <c r="AQ20" s="3170">
        <v>0</v>
      </c>
      <c r="AR20" s="3170">
        <v>0</v>
      </c>
      <c r="AS20" s="3128">
        <v>0</v>
      </c>
      <c r="AT20" s="3128">
        <v>0</v>
      </c>
      <c r="AU20" s="3128">
        <v>0</v>
      </c>
      <c r="AV20" s="3128">
        <v>0</v>
      </c>
      <c r="AW20" s="3128">
        <v>0</v>
      </c>
      <c r="AX20" s="3128">
        <v>0</v>
      </c>
      <c r="AY20" t="str">
        <f t="shared" ref="AY20:AY35" si="28">CW20&amp;CX20&amp;CY20&amp;CZ20&amp;DA20&amp;DB20&amp;DC20&amp;DD20&amp;DE20</f>
        <v/>
      </c>
      <c r="CW20" s="25" t="str">
        <f t="shared" si="20"/>
        <v/>
      </c>
      <c r="CX20" s="25" t="str">
        <f t="shared" ref="CX20:CX35" si="29">IF(AND(F20&gt;0,AR20="")," * No olvide digitar la variable Embarazadas. Digite cero si no tiene.","")</f>
        <v/>
      </c>
      <c r="CY20" s="25" t="str">
        <f t="shared" ref="CY20:CY35" si="30">IF(AR20&gt;F20," * Las Embarazadas NO DEBEN ser mayor al total de mujeres. ","")</f>
        <v/>
      </c>
      <c r="CZ20" s="25" t="str">
        <f t="shared" si="21"/>
        <v/>
      </c>
      <c r="DA20"/>
      <c r="DB20" s="25" t="str">
        <f t="shared" ref="DB20:DB35" si="31">IF(AND(D20&gt;0,AU20="")," * No olvide digitar la variable Usuarios con Discapacidad. Digite Cero si no tiene.",IF(AU20&gt;D20," * La variable Usuarios con Discapacidad No puede ser mayor al Total Ambos Sexos.",""))</f>
        <v/>
      </c>
      <c r="DC20" s="25" t="str">
        <f t="shared" ref="DC20:DC35" si="32">IF(AND(D20&gt;0,AV20="")," * No olvide digitar la variable Migrantes. Digite Cero si no tiene.",IF(AV20&gt;D20," * La variable Migrantes No puede ser mayor al Total Ambos Sexos.",""))</f>
        <v/>
      </c>
      <c r="DD20" s="25" t="str">
        <f t="shared" ref="DD20:DD35" si="33">IF(AND(D20&gt;0,AW20="")," * No olvide digitar la variable Niños, niñas, adolescentes y jóvenes SENAME. Digite Cero si no tiene.",IF(AW20&gt;D20," * La variable Niños, niñas, adolescentes y jóvenes SENAME No puede ser mayor al Total.",""))</f>
        <v/>
      </c>
      <c r="DE20" s="25" t="str">
        <f t="shared" ref="DE20:DE35" si="34">IF(AND(D20&gt;0,AX20="")," * No olvide digitar la variable Niños, niñas, adolescentes y jóvenes Mejor Niñez. Digite Cero si no tiene.",IF(AX20&gt;D20," * La variable Niños, niñas, adolescentes y jóvenes Mejor Niñez. No puede ser mayor al Total.",""))</f>
        <v/>
      </c>
      <c r="DG20" s="26">
        <f t="shared" si="22"/>
        <v>0</v>
      </c>
      <c r="DH20" s="26">
        <f t="shared" ref="DH20:DH35" si="35">IF(AND(F20&gt;0,AR20=""),1,0)</f>
        <v>0</v>
      </c>
      <c r="DI20" s="26">
        <f t="shared" ref="DI20:DI35" si="36">IF(AR20&gt;F20,1,0)</f>
        <v>0</v>
      </c>
      <c r="DJ20" s="26">
        <f t="shared" si="23"/>
        <v>0</v>
      </c>
      <c r="DK20"/>
      <c r="DL20" s="26">
        <f t="shared" ref="DL20:DL35" si="37">IF(AND(D20&gt;0,AU20=""),1,IF(AU20&gt;D20,1,0))</f>
        <v>0</v>
      </c>
      <c r="DM20" s="26">
        <f t="shared" si="24"/>
        <v>0</v>
      </c>
      <c r="DN20" s="26">
        <f t="shared" si="25"/>
        <v>0</v>
      </c>
      <c r="DO20" s="26">
        <f t="shared" si="26"/>
        <v>0</v>
      </c>
    </row>
    <row r="21" spans="1:119" x14ac:dyDescent="0.25">
      <c r="A21" s="3119" t="s">
        <v>45</v>
      </c>
      <c r="B21" s="3120"/>
      <c r="C21" s="3121"/>
      <c r="D21" s="3166">
        <f t="shared" si="27"/>
        <v>70</v>
      </c>
      <c r="E21" s="3167">
        <f t="shared" ref="E21:F31" si="38">SUM(G21+I21+K21+M21+O21+Q21+S21+U21+W21+Y21+AA21+AC21+AE21+AG21+AI21+AK21+AM21+AO21)</f>
        <v>26</v>
      </c>
      <c r="F21" s="3168">
        <f t="shared" si="38"/>
        <v>44</v>
      </c>
      <c r="G21" s="3169">
        <v>0</v>
      </c>
      <c r="H21" s="3125">
        <v>0</v>
      </c>
      <c r="I21" s="3169">
        <v>0</v>
      </c>
      <c r="J21" s="3170">
        <v>0</v>
      </c>
      <c r="K21" s="3169">
        <v>1</v>
      </c>
      <c r="L21" s="3125">
        <v>0</v>
      </c>
      <c r="M21" s="3169">
        <v>1</v>
      </c>
      <c r="N21" s="3170">
        <v>0</v>
      </c>
      <c r="O21" s="3169">
        <v>0</v>
      </c>
      <c r="P21" s="3125">
        <v>0</v>
      </c>
      <c r="Q21" s="3169">
        <v>0</v>
      </c>
      <c r="R21" s="3125">
        <v>1</v>
      </c>
      <c r="S21" s="3169">
        <v>0</v>
      </c>
      <c r="T21" s="3125">
        <v>0</v>
      </c>
      <c r="U21" s="3169">
        <v>0</v>
      </c>
      <c r="V21" s="3125">
        <v>0</v>
      </c>
      <c r="W21" s="3124">
        <v>3</v>
      </c>
      <c r="X21" s="3195">
        <v>0</v>
      </c>
      <c r="Y21" s="3169">
        <v>5</v>
      </c>
      <c r="Z21" s="3125">
        <v>4</v>
      </c>
      <c r="AA21" s="3124">
        <v>0</v>
      </c>
      <c r="AB21" s="3195">
        <v>5</v>
      </c>
      <c r="AC21" s="3169">
        <v>1</v>
      </c>
      <c r="AD21" s="3125">
        <v>0</v>
      </c>
      <c r="AE21" s="3124">
        <v>2</v>
      </c>
      <c r="AF21" s="3195">
        <v>3</v>
      </c>
      <c r="AG21" s="3169">
        <v>1</v>
      </c>
      <c r="AH21" s="3125">
        <v>6</v>
      </c>
      <c r="AI21" s="3124">
        <v>5</v>
      </c>
      <c r="AJ21" s="3195">
        <v>12</v>
      </c>
      <c r="AK21" s="3169">
        <v>3</v>
      </c>
      <c r="AL21" s="3125">
        <v>2</v>
      </c>
      <c r="AM21" s="3124">
        <v>2</v>
      </c>
      <c r="AN21" s="3125">
        <v>9</v>
      </c>
      <c r="AO21" s="3124">
        <v>2</v>
      </c>
      <c r="AP21" s="3126">
        <v>2</v>
      </c>
      <c r="AQ21" s="3170">
        <v>0</v>
      </c>
      <c r="AR21" s="3170">
        <v>1</v>
      </c>
      <c r="AS21" s="3128">
        <v>0</v>
      </c>
      <c r="AT21" s="3128">
        <v>0</v>
      </c>
      <c r="AU21" s="3128">
        <v>0</v>
      </c>
      <c r="AV21" s="3128">
        <v>0</v>
      </c>
      <c r="AW21" s="3128">
        <v>0</v>
      </c>
      <c r="AX21" s="3128">
        <v>0</v>
      </c>
      <c r="AY21" t="str">
        <f t="shared" si="28"/>
        <v/>
      </c>
      <c r="CW21" s="25" t="str">
        <f t="shared" si="20"/>
        <v/>
      </c>
      <c r="CX21" s="25" t="str">
        <f t="shared" si="29"/>
        <v/>
      </c>
      <c r="CY21" s="25" t="str">
        <f t="shared" si="30"/>
        <v/>
      </c>
      <c r="CZ21" s="25" t="str">
        <f t="shared" si="21"/>
        <v/>
      </c>
      <c r="DA21"/>
      <c r="DB21" s="25" t="str">
        <f t="shared" si="31"/>
        <v/>
      </c>
      <c r="DC21" s="25" t="str">
        <f t="shared" si="32"/>
        <v/>
      </c>
      <c r="DD21" s="25" t="str">
        <f t="shared" si="33"/>
        <v/>
      </c>
      <c r="DE21" s="25" t="str">
        <f t="shared" si="34"/>
        <v/>
      </c>
      <c r="DG21" s="26">
        <f t="shared" si="22"/>
        <v>0</v>
      </c>
      <c r="DH21" s="26">
        <f t="shared" si="35"/>
        <v>0</v>
      </c>
      <c r="DI21" s="26">
        <f t="shared" si="36"/>
        <v>0</v>
      </c>
      <c r="DJ21" s="26">
        <f t="shared" si="23"/>
        <v>0</v>
      </c>
      <c r="DK21"/>
      <c r="DL21" s="26">
        <f t="shared" si="37"/>
        <v>0</v>
      </c>
      <c r="DM21" s="26">
        <f t="shared" si="24"/>
        <v>0</v>
      </c>
      <c r="DN21" s="26">
        <f t="shared" si="25"/>
        <v>0</v>
      </c>
      <c r="DO21" s="26">
        <f t="shared" si="26"/>
        <v>0</v>
      </c>
    </row>
    <row r="22" spans="1:119" x14ac:dyDescent="0.25">
      <c r="A22" s="3119" t="s">
        <v>46</v>
      </c>
      <c r="B22" s="3120"/>
      <c r="C22" s="3121"/>
      <c r="D22" s="3166">
        <f t="shared" si="27"/>
        <v>26</v>
      </c>
      <c r="E22" s="3167">
        <f t="shared" si="38"/>
        <v>21</v>
      </c>
      <c r="F22" s="3168">
        <f t="shared" si="38"/>
        <v>5</v>
      </c>
      <c r="G22" s="3169">
        <v>0</v>
      </c>
      <c r="H22" s="3125">
        <v>0</v>
      </c>
      <c r="I22" s="3169">
        <v>0</v>
      </c>
      <c r="J22" s="3170">
        <v>0</v>
      </c>
      <c r="K22" s="3169">
        <v>0</v>
      </c>
      <c r="L22" s="3125">
        <v>0</v>
      </c>
      <c r="M22" s="3169">
        <v>0</v>
      </c>
      <c r="N22" s="3170">
        <v>0</v>
      </c>
      <c r="O22" s="3169">
        <v>6</v>
      </c>
      <c r="P22" s="3125">
        <v>0</v>
      </c>
      <c r="Q22" s="3169">
        <v>0</v>
      </c>
      <c r="R22" s="3125">
        <v>0</v>
      </c>
      <c r="S22" s="3169">
        <v>2</v>
      </c>
      <c r="T22" s="3125">
        <v>0</v>
      </c>
      <c r="U22" s="3169">
        <v>0</v>
      </c>
      <c r="V22" s="3125">
        <v>3</v>
      </c>
      <c r="W22" s="3124">
        <v>0</v>
      </c>
      <c r="X22" s="3195">
        <v>0</v>
      </c>
      <c r="Y22" s="3169">
        <v>0</v>
      </c>
      <c r="Z22" s="3125">
        <v>2</v>
      </c>
      <c r="AA22" s="3124">
        <v>13</v>
      </c>
      <c r="AB22" s="3195">
        <v>0</v>
      </c>
      <c r="AC22" s="3169">
        <v>0</v>
      </c>
      <c r="AD22" s="3125">
        <v>0</v>
      </c>
      <c r="AE22" s="3124">
        <v>0</v>
      </c>
      <c r="AF22" s="3195">
        <v>0</v>
      </c>
      <c r="AG22" s="3169">
        <v>0</v>
      </c>
      <c r="AH22" s="3125">
        <v>0</v>
      </c>
      <c r="AI22" s="3124">
        <v>0</v>
      </c>
      <c r="AJ22" s="3195">
        <v>0</v>
      </c>
      <c r="AK22" s="3169">
        <v>0</v>
      </c>
      <c r="AL22" s="3125">
        <v>0</v>
      </c>
      <c r="AM22" s="3124">
        <v>0</v>
      </c>
      <c r="AN22" s="3125">
        <v>0</v>
      </c>
      <c r="AO22" s="3124">
        <v>0</v>
      </c>
      <c r="AP22" s="3126">
        <v>0</v>
      </c>
      <c r="AQ22" s="3170">
        <v>0</v>
      </c>
      <c r="AR22" s="3170">
        <v>0</v>
      </c>
      <c r="AS22" s="3128">
        <v>0</v>
      </c>
      <c r="AT22" s="3128">
        <v>0</v>
      </c>
      <c r="AU22" s="3128">
        <v>0</v>
      </c>
      <c r="AV22" s="3128">
        <v>0</v>
      </c>
      <c r="AW22" s="3128">
        <v>0</v>
      </c>
      <c r="AX22" s="3128">
        <v>0</v>
      </c>
      <c r="AY22" t="str">
        <f t="shared" si="28"/>
        <v/>
      </c>
      <c r="CW22" s="25" t="str">
        <f t="shared" si="20"/>
        <v/>
      </c>
      <c r="CX22" s="25" t="str">
        <f t="shared" si="29"/>
        <v/>
      </c>
      <c r="CY22" s="25" t="str">
        <f t="shared" si="30"/>
        <v/>
      </c>
      <c r="CZ22" s="25" t="str">
        <f t="shared" si="21"/>
        <v/>
      </c>
      <c r="DA22"/>
      <c r="DB22" s="25" t="str">
        <f t="shared" si="31"/>
        <v/>
      </c>
      <c r="DC22" s="25" t="str">
        <f t="shared" si="32"/>
        <v/>
      </c>
      <c r="DD22" s="25" t="str">
        <f t="shared" si="33"/>
        <v/>
      </c>
      <c r="DE22" s="25" t="str">
        <f t="shared" si="34"/>
        <v/>
      </c>
      <c r="DG22" s="26">
        <f t="shared" si="22"/>
        <v>0</v>
      </c>
      <c r="DH22" s="26">
        <f t="shared" si="35"/>
        <v>0</v>
      </c>
      <c r="DI22" s="26">
        <f t="shared" si="36"/>
        <v>0</v>
      </c>
      <c r="DJ22" s="26">
        <f t="shared" si="23"/>
        <v>0</v>
      </c>
      <c r="DK22"/>
      <c r="DL22" s="26">
        <f t="shared" si="37"/>
        <v>0</v>
      </c>
      <c r="DM22" s="26">
        <f t="shared" si="24"/>
        <v>0</v>
      </c>
      <c r="DN22" s="26">
        <f t="shared" si="25"/>
        <v>0</v>
      </c>
      <c r="DO22" s="26">
        <f t="shared" si="26"/>
        <v>0</v>
      </c>
    </row>
    <row r="23" spans="1:119" x14ac:dyDescent="0.25">
      <c r="A23" s="3119" t="s">
        <v>47</v>
      </c>
      <c r="B23" s="3120"/>
      <c r="C23" s="3121"/>
      <c r="D23" s="3166">
        <f t="shared" si="27"/>
        <v>23</v>
      </c>
      <c r="E23" s="3167">
        <f t="shared" si="38"/>
        <v>12</v>
      </c>
      <c r="F23" s="3168">
        <f t="shared" si="38"/>
        <v>11</v>
      </c>
      <c r="G23" s="3169">
        <v>0</v>
      </c>
      <c r="H23" s="3125">
        <v>0</v>
      </c>
      <c r="I23" s="3169">
        <v>0</v>
      </c>
      <c r="J23" s="3170">
        <v>0</v>
      </c>
      <c r="K23" s="3169">
        <v>0</v>
      </c>
      <c r="L23" s="3125">
        <v>0</v>
      </c>
      <c r="M23" s="3169">
        <v>3</v>
      </c>
      <c r="N23" s="3170">
        <v>1</v>
      </c>
      <c r="O23" s="3169">
        <v>1</v>
      </c>
      <c r="P23" s="3125">
        <v>1</v>
      </c>
      <c r="Q23" s="3169">
        <v>0</v>
      </c>
      <c r="R23" s="3125">
        <v>0</v>
      </c>
      <c r="S23" s="3169">
        <v>2</v>
      </c>
      <c r="T23" s="3125">
        <v>1</v>
      </c>
      <c r="U23" s="3169">
        <v>1</v>
      </c>
      <c r="V23" s="3125">
        <v>0</v>
      </c>
      <c r="W23" s="3124">
        <v>1</v>
      </c>
      <c r="X23" s="3195">
        <v>0</v>
      </c>
      <c r="Y23" s="3169">
        <v>1</v>
      </c>
      <c r="Z23" s="3125">
        <v>3</v>
      </c>
      <c r="AA23" s="3124">
        <v>0</v>
      </c>
      <c r="AB23" s="3195">
        <v>0</v>
      </c>
      <c r="AC23" s="3169">
        <v>0</v>
      </c>
      <c r="AD23" s="3125">
        <v>0</v>
      </c>
      <c r="AE23" s="3124">
        <v>0</v>
      </c>
      <c r="AF23" s="3195">
        <v>0</v>
      </c>
      <c r="AG23" s="3169">
        <v>0</v>
      </c>
      <c r="AH23" s="3125">
        <v>1</v>
      </c>
      <c r="AI23" s="3124">
        <v>3</v>
      </c>
      <c r="AJ23" s="3195">
        <v>2</v>
      </c>
      <c r="AK23" s="3169">
        <v>0</v>
      </c>
      <c r="AL23" s="3125">
        <v>0</v>
      </c>
      <c r="AM23" s="3124">
        <v>0</v>
      </c>
      <c r="AN23" s="3125">
        <v>2</v>
      </c>
      <c r="AO23" s="3124">
        <v>0</v>
      </c>
      <c r="AP23" s="3126">
        <v>0</v>
      </c>
      <c r="AQ23" s="3170">
        <v>0</v>
      </c>
      <c r="AR23" s="3170">
        <v>0</v>
      </c>
      <c r="AS23" s="3128">
        <v>0</v>
      </c>
      <c r="AT23" s="3128">
        <v>0</v>
      </c>
      <c r="AU23" s="3128">
        <v>0</v>
      </c>
      <c r="AV23" s="3128">
        <v>0</v>
      </c>
      <c r="AW23" s="3128">
        <v>0</v>
      </c>
      <c r="AX23" s="3128">
        <v>0</v>
      </c>
      <c r="AY23" t="str">
        <f t="shared" si="28"/>
        <v/>
      </c>
      <c r="CW23" s="25" t="str">
        <f t="shared" si="20"/>
        <v/>
      </c>
      <c r="CX23" s="25" t="str">
        <f t="shared" si="29"/>
        <v/>
      </c>
      <c r="CY23" s="25" t="str">
        <f t="shared" si="30"/>
        <v/>
      </c>
      <c r="CZ23" s="25" t="str">
        <f t="shared" si="21"/>
        <v/>
      </c>
      <c r="DA23"/>
      <c r="DB23" s="25" t="str">
        <f t="shared" si="31"/>
        <v/>
      </c>
      <c r="DC23" s="25" t="str">
        <f t="shared" si="32"/>
        <v/>
      </c>
      <c r="DD23" s="25" t="str">
        <f t="shared" si="33"/>
        <v/>
      </c>
      <c r="DE23" s="25" t="str">
        <f t="shared" si="34"/>
        <v/>
      </c>
      <c r="DG23" s="26">
        <f t="shared" si="22"/>
        <v>0</v>
      </c>
      <c r="DH23" s="26">
        <f t="shared" si="35"/>
        <v>0</v>
      </c>
      <c r="DI23" s="26">
        <f t="shared" si="36"/>
        <v>0</v>
      </c>
      <c r="DJ23" s="26">
        <f t="shared" si="23"/>
        <v>0</v>
      </c>
      <c r="DK23"/>
      <c r="DL23" s="26">
        <f t="shared" si="37"/>
        <v>0</v>
      </c>
      <c r="DM23" s="26">
        <f t="shared" si="24"/>
        <v>0</v>
      </c>
      <c r="DN23" s="26">
        <f t="shared" si="25"/>
        <v>0</v>
      </c>
      <c r="DO23" s="26">
        <f t="shared" si="26"/>
        <v>0</v>
      </c>
    </row>
    <row r="24" spans="1:119" ht="15" customHeight="1" x14ac:dyDescent="0.25">
      <c r="A24" s="3119" t="s">
        <v>48</v>
      </c>
      <c r="B24" s="3120"/>
      <c r="C24" s="3121"/>
      <c r="D24" s="3166">
        <f t="shared" si="27"/>
        <v>0</v>
      </c>
      <c r="E24" s="3167">
        <f t="shared" si="38"/>
        <v>0</v>
      </c>
      <c r="F24" s="3168">
        <f t="shared" si="38"/>
        <v>0</v>
      </c>
      <c r="G24" s="3169"/>
      <c r="H24" s="3125"/>
      <c r="I24" s="3169"/>
      <c r="J24" s="3170"/>
      <c r="K24" s="3169"/>
      <c r="L24" s="3125"/>
      <c r="M24" s="3169"/>
      <c r="N24" s="3170"/>
      <c r="O24" s="3169"/>
      <c r="P24" s="3125"/>
      <c r="Q24" s="3169"/>
      <c r="R24" s="3125"/>
      <c r="S24" s="3169"/>
      <c r="T24" s="3125"/>
      <c r="U24" s="3169"/>
      <c r="V24" s="3125"/>
      <c r="W24" s="3124"/>
      <c r="X24" s="3195"/>
      <c r="Y24" s="3169"/>
      <c r="Z24" s="3125"/>
      <c r="AA24" s="3124"/>
      <c r="AB24" s="3195"/>
      <c r="AC24" s="3169"/>
      <c r="AD24" s="3125"/>
      <c r="AE24" s="3124"/>
      <c r="AF24" s="3195"/>
      <c r="AG24" s="3169"/>
      <c r="AH24" s="3125"/>
      <c r="AI24" s="3124"/>
      <c r="AJ24" s="3195"/>
      <c r="AK24" s="3169"/>
      <c r="AL24" s="3125"/>
      <c r="AM24" s="3124"/>
      <c r="AN24" s="3125"/>
      <c r="AO24" s="3124"/>
      <c r="AP24" s="3126"/>
      <c r="AQ24" s="3170">
        <v>0</v>
      </c>
      <c r="AR24" s="3170">
        <v>0</v>
      </c>
      <c r="AS24" s="3128">
        <v>0</v>
      </c>
      <c r="AT24" s="3128">
        <v>0</v>
      </c>
      <c r="AU24" s="3128">
        <v>0</v>
      </c>
      <c r="AV24" s="3128">
        <v>0</v>
      </c>
      <c r="AW24" s="3128">
        <v>0</v>
      </c>
      <c r="AX24" s="3128">
        <v>0</v>
      </c>
      <c r="AY24" t="str">
        <f t="shared" si="28"/>
        <v/>
      </c>
      <c r="CW24" s="25" t="str">
        <f t="shared" si="20"/>
        <v/>
      </c>
      <c r="CX24" s="25" t="str">
        <f t="shared" si="29"/>
        <v/>
      </c>
      <c r="CY24" s="25" t="str">
        <f t="shared" si="30"/>
        <v/>
      </c>
      <c r="CZ24" s="25" t="str">
        <f t="shared" si="21"/>
        <v/>
      </c>
      <c r="DA24"/>
      <c r="DB24" s="25" t="str">
        <f t="shared" si="31"/>
        <v/>
      </c>
      <c r="DC24" s="25" t="str">
        <f t="shared" si="32"/>
        <v/>
      </c>
      <c r="DD24" s="25" t="str">
        <f t="shared" si="33"/>
        <v/>
      </c>
      <c r="DE24" s="25" t="str">
        <f t="shared" si="34"/>
        <v/>
      </c>
      <c r="DG24" s="26">
        <f t="shared" si="22"/>
        <v>0</v>
      </c>
      <c r="DH24" s="26">
        <f t="shared" si="35"/>
        <v>0</v>
      </c>
      <c r="DI24" s="26">
        <f t="shared" si="36"/>
        <v>0</v>
      </c>
      <c r="DJ24" s="26">
        <f t="shared" si="23"/>
        <v>0</v>
      </c>
      <c r="DK24"/>
      <c r="DL24" s="26">
        <f t="shared" si="37"/>
        <v>0</v>
      </c>
      <c r="DM24" s="26">
        <f t="shared" si="24"/>
        <v>0</v>
      </c>
      <c r="DN24" s="26">
        <f t="shared" si="25"/>
        <v>0</v>
      </c>
      <c r="DO24" s="26">
        <f t="shared" si="26"/>
        <v>0</v>
      </c>
    </row>
    <row r="25" spans="1:119" x14ac:dyDescent="0.25">
      <c r="A25" s="3119" t="s">
        <v>49</v>
      </c>
      <c r="B25" s="3120"/>
      <c r="C25" s="3121"/>
      <c r="D25" s="3166">
        <f t="shared" si="27"/>
        <v>0</v>
      </c>
      <c r="E25" s="3167">
        <f t="shared" si="38"/>
        <v>0</v>
      </c>
      <c r="F25" s="3168">
        <f t="shared" si="38"/>
        <v>0</v>
      </c>
      <c r="G25" s="3169"/>
      <c r="H25" s="3125"/>
      <c r="I25" s="3169"/>
      <c r="J25" s="3170"/>
      <c r="K25" s="3169"/>
      <c r="L25" s="3125"/>
      <c r="M25" s="3169"/>
      <c r="N25" s="3170"/>
      <c r="O25" s="3169"/>
      <c r="P25" s="3125"/>
      <c r="Q25" s="3169"/>
      <c r="R25" s="3125"/>
      <c r="S25" s="3169"/>
      <c r="T25" s="3125"/>
      <c r="U25" s="3169"/>
      <c r="V25" s="3125"/>
      <c r="W25" s="3124"/>
      <c r="X25" s="3195"/>
      <c r="Y25" s="3169"/>
      <c r="Z25" s="3125"/>
      <c r="AA25" s="3124"/>
      <c r="AB25" s="3195"/>
      <c r="AC25" s="3169"/>
      <c r="AD25" s="3125"/>
      <c r="AE25" s="3124"/>
      <c r="AF25" s="3195"/>
      <c r="AG25" s="3169"/>
      <c r="AH25" s="3125"/>
      <c r="AI25" s="3124"/>
      <c r="AJ25" s="3195"/>
      <c r="AK25" s="3169"/>
      <c r="AL25" s="3125"/>
      <c r="AM25" s="3124"/>
      <c r="AN25" s="3125"/>
      <c r="AO25" s="3124"/>
      <c r="AP25" s="3126"/>
      <c r="AQ25" s="3170">
        <v>0</v>
      </c>
      <c r="AR25" s="3170">
        <v>0</v>
      </c>
      <c r="AS25" s="3128">
        <v>0</v>
      </c>
      <c r="AT25" s="3128">
        <v>0</v>
      </c>
      <c r="AU25" s="3128">
        <v>0</v>
      </c>
      <c r="AV25" s="3128">
        <v>0</v>
      </c>
      <c r="AW25" s="3128">
        <v>0</v>
      </c>
      <c r="AX25" s="3128">
        <v>0</v>
      </c>
      <c r="AY25" t="str">
        <f t="shared" si="28"/>
        <v/>
      </c>
      <c r="CW25" s="25" t="str">
        <f t="shared" si="20"/>
        <v/>
      </c>
      <c r="CX25" s="25" t="str">
        <f t="shared" si="29"/>
        <v/>
      </c>
      <c r="CY25" s="25" t="str">
        <f t="shared" si="30"/>
        <v/>
      </c>
      <c r="CZ25" s="25" t="str">
        <f t="shared" si="21"/>
        <v/>
      </c>
      <c r="DA25"/>
      <c r="DB25" s="25" t="str">
        <f t="shared" si="31"/>
        <v/>
      </c>
      <c r="DC25" s="25" t="str">
        <f t="shared" si="32"/>
        <v/>
      </c>
      <c r="DD25" s="25" t="str">
        <f t="shared" si="33"/>
        <v/>
      </c>
      <c r="DE25" s="25" t="str">
        <f t="shared" si="34"/>
        <v/>
      </c>
      <c r="DG25" s="26">
        <f t="shared" si="22"/>
        <v>0</v>
      </c>
      <c r="DH25" s="26">
        <f t="shared" si="35"/>
        <v>0</v>
      </c>
      <c r="DI25" s="26">
        <f t="shared" si="36"/>
        <v>0</v>
      </c>
      <c r="DJ25" s="26">
        <f t="shared" si="23"/>
        <v>0</v>
      </c>
      <c r="DK25"/>
      <c r="DL25" s="26">
        <f t="shared" si="37"/>
        <v>0</v>
      </c>
      <c r="DM25" s="26">
        <f t="shared" si="24"/>
        <v>0</v>
      </c>
      <c r="DN25" s="26">
        <f t="shared" si="25"/>
        <v>0</v>
      </c>
      <c r="DO25" s="26">
        <f t="shared" si="26"/>
        <v>0</v>
      </c>
    </row>
    <row r="26" spans="1:119" x14ac:dyDescent="0.25">
      <c r="A26" s="3119" t="s">
        <v>50</v>
      </c>
      <c r="B26" s="3120"/>
      <c r="C26" s="3121"/>
      <c r="D26" s="3196">
        <f t="shared" si="27"/>
        <v>15</v>
      </c>
      <c r="E26" s="3167">
        <f t="shared" si="38"/>
        <v>1</v>
      </c>
      <c r="F26" s="3168">
        <f t="shared" si="38"/>
        <v>14</v>
      </c>
      <c r="G26" s="3169">
        <v>0</v>
      </c>
      <c r="H26" s="3125">
        <v>0</v>
      </c>
      <c r="I26" s="3169">
        <v>0</v>
      </c>
      <c r="J26" s="3170">
        <v>0</v>
      </c>
      <c r="K26" s="3169">
        <v>0</v>
      </c>
      <c r="L26" s="3125">
        <v>0</v>
      </c>
      <c r="M26" s="3169">
        <v>0</v>
      </c>
      <c r="N26" s="3170">
        <v>0</v>
      </c>
      <c r="O26" s="3169">
        <v>0</v>
      </c>
      <c r="P26" s="3125">
        <v>0</v>
      </c>
      <c r="Q26" s="3169">
        <v>0</v>
      </c>
      <c r="R26" s="3125">
        <v>0</v>
      </c>
      <c r="S26" s="3169">
        <v>0</v>
      </c>
      <c r="T26" s="3125">
        <v>0</v>
      </c>
      <c r="U26" s="3169">
        <v>0</v>
      </c>
      <c r="V26" s="3125">
        <v>0</v>
      </c>
      <c r="W26" s="3124">
        <v>0</v>
      </c>
      <c r="X26" s="3195">
        <v>0</v>
      </c>
      <c r="Y26" s="3169">
        <v>0</v>
      </c>
      <c r="Z26" s="3125">
        <v>0</v>
      </c>
      <c r="AA26" s="3124">
        <v>0</v>
      </c>
      <c r="AB26" s="3195">
        <v>0</v>
      </c>
      <c r="AC26" s="3169">
        <v>0</v>
      </c>
      <c r="AD26" s="3125">
        <v>0</v>
      </c>
      <c r="AE26" s="3124">
        <v>0</v>
      </c>
      <c r="AF26" s="3195">
        <v>1</v>
      </c>
      <c r="AG26" s="3169">
        <v>0</v>
      </c>
      <c r="AH26" s="3125">
        <v>1</v>
      </c>
      <c r="AI26" s="3124">
        <v>1</v>
      </c>
      <c r="AJ26" s="3195">
        <v>11</v>
      </c>
      <c r="AK26" s="3169">
        <v>0</v>
      </c>
      <c r="AL26" s="3125">
        <v>1</v>
      </c>
      <c r="AM26" s="3124">
        <v>0</v>
      </c>
      <c r="AN26" s="3125">
        <v>0</v>
      </c>
      <c r="AO26" s="3124">
        <v>0</v>
      </c>
      <c r="AP26" s="3126">
        <v>0</v>
      </c>
      <c r="AQ26" s="3170">
        <v>0</v>
      </c>
      <c r="AR26" s="3170">
        <v>0</v>
      </c>
      <c r="AS26" s="3170">
        <v>0</v>
      </c>
      <c r="AT26" s="3170">
        <v>0</v>
      </c>
      <c r="AU26" s="3170">
        <v>0</v>
      </c>
      <c r="AV26" s="3170">
        <v>0</v>
      </c>
      <c r="AW26" s="3170">
        <v>0</v>
      </c>
      <c r="AX26" s="3170">
        <v>0</v>
      </c>
      <c r="AY26" t="str">
        <f t="shared" si="28"/>
        <v/>
      </c>
      <c r="CW26" s="25" t="str">
        <f t="shared" si="20"/>
        <v/>
      </c>
      <c r="CX26" s="25" t="str">
        <f t="shared" si="29"/>
        <v/>
      </c>
      <c r="CY26" s="25" t="str">
        <f t="shared" si="30"/>
        <v/>
      </c>
      <c r="CZ26" s="25" t="str">
        <f t="shared" si="21"/>
        <v/>
      </c>
      <c r="DA26"/>
      <c r="DB26" s="25" t="str">
        <f t="shared" si="31"/>
        <v/>
      </c>
      <c r="DC26" s="25" t="str">
        <f t="shared" si="32"/>
        <v/>
      </c>
      <c r="DD26" s="25" t="str">
        <f t="shared" si="33"/>
        <v/>
      </c>
      <c r="DE26" s="25" t="str">
        <f t="shared" si="34"/>
        <v/>
      </c>
      <c r="DG26" s="26">
        <f t="shared" si="22"/>
        <v>0</v>
      </c>
      <c r="DH26" s="26">
        <f t="shared" si="35"/>
        <v>0</v>
      </c>
      <c r="DI26" s="26">
        <f t="shared" si="36"/>
        <v>0</v>
      </c>
      <c r="DJ26" s="26">
        <f t="shared" si="23"/>
        <v>0</v>
      </c>
      <c r="DK26"/>
      <c r="DL26" s="26">
        <f t="shared" si="37"/>
        <v>0</v>
      </c>
      <c r="DM26" s="26">
        <f t="shared" si="24"/>
        <v>0</v>
      </c>
      <c r="DN26" s="26">
        <f t="shared" si="25"/>
        <v>0</v>
      </c>
      <c r="DO26" s="26">
        <f t="shared" si="26"/>
        <v>0</v>
      </c>
    </row>
    <row r="27" spans="1:119" x14ac:dyDescent="0.25">
      <c r="A27" s="3119" t="s">
        <v>51</v>
      </c>
      <c r="B27" s="3120"/>
      <c r="C27" s="3121"/>
      <c r="D27" s="3196">
        <f t="shared" si="27"/>
        <v>0</v>
      </c>
      <c r="E27" s="3167">
        <f t="shared" si="38"/>
        <v>0</v>
      </c>
      <c r="F27" s="3168">
        <f t="shared" si="38"/>
        <v>0</v>
      </c>
      <c r="G27" s="3169"/>
      <c r="H27" s="3125"/>
      <c r="I27" s="3169"/>
      <c r="J27" s="3170"/>
      <c r="K27" s="3169"/>
      <c r="L27" s="3125"/>
      <c r="M27" s="3169"/>
      <c r="N27" s="3170"/>
      <c r="O27" s="3169"/>
      <c r="P27" s="3125"/>
      <c r="Q27" s="3169"/>
      <c r="R27" s="3125"/>
      <c r="S27" s="3169"/>
      <c r="T27" s="3125"/>
      <c r="U27" s="3169"/>
      <c r="V27" s="3125"/>
      <c r="W27" s="3124"/>
      <c r="X27" s="3195"/>
      <c r="Y27" s="3169"/>
      <c r="Z27" s="3125"/>
      <c r="AA27" s="3124"/>
      <c r="AB27" s="3195"/>
      <c r="AC27" s="3169"/>
      <c r="AD27" s="3125"/>
      <c r="AE27" s="3124"/>
      <c r="AF27" s="3195"/>
      <c r="AG27" s="3169"/>
      <c r="AH27" s="3125"/>
      <c r="AI27" s="3124"/>
      <c r="AJ27" s="3195"/>
      <c r="AK27" s="3169"/>
      <c r="AL27" s="3125"/>
      <c r="AM27" s="3124"/>
      <c r="AN27" s="3125"/>
      <c r="AO27" s="3124"/>
      <c r="AP27" s="3126"/>
      <c r="AQ27" s="3170">
        <v>0</v>
      </c>
      <c r="AR27" s="3170">
        <v>0</v>
      </c>
      <c r="AS27" s="3128">
        <v>0</v>
      </c>
      <c r="AT27" s="3128">
        <v>0</v>
      </c>
      <c r="AU27" s="3128">
        <v>0</v>
      </c>
      <c r="AV27" s="3128">
        <v>0</v>
      </c>
      <c r="AW27" s="3128">
        <v>0</v>
      </c>
      <c r="AX27" s="3128">
        <v>0</v>
      </c>
      <c r="AY27" t="str">
        <f t="shared" si="28"/>
        <v/>
      </c>
      <c r="CW27" s="25" t="str">
        <f t="shared" si="20"/>
        <v/>
      </c>
      <c r="CX27" s="25" t="str">
        <f t="shared" si="29"/>
        <v/>
      </c>
      <c r="CY27" s="25" t="str">
        <f t="shared" si="30"/>
        <v/>
      </c>
      <c r="CZ27" s="25" t="str">
        <f t="shared" si="21"/>
        <v/>
      </c>
      <c r="DA27"/>
      <c r="DB27" s="25" t="str">
        <f t="shared" si="31"/>
        <v/>
      </c>
      <c r="DC27" s="25" t="str">
        <f t="shared" si="32"/>
        <v/>
      </c>
      <c r="DD27" s="25" t="str">
        <f t="shared" si="33"/>
        <v/>
      </c>
      <c r="DE27" s="25" t="str">
        <f t="shared" si="34"/>
        <v/>
      </c>
      <c r="DG27" s="26">
        <f t="shared" si="22"/>
        <v>0</v>
      </c>
      <c r="DH27" s="26">
        <f t="shared" si="35"/>
        <v>0</v>
      </c>
      <c r="DI27" s="26">
        <f t="shared" si="36"/>
        <v>0</v>
      </c>
      <c r="DJ27" s="26">
        <f t="shared" si="23"/>
        <v>0</v>
      </c>
      <c r="DK27"/>
      <c r="DL27" s="26">
        <f t="shared" si="37"/>
        <v>0</v>
      </c>
      <c r="DM27" s="26">
        <f t="shared" si="24"/>
        <v>0</v>
      </c>
      <c r="DN27" s="26">
        <f t="shared" si="25"/>
        <v>0</v>
      </c>
      <c r="DO27" s="26">
        <f t="shared" si="26"/>
        <v>0</v>
      </c>
    </row>
    <row r="28" spans="1:119" x14ac:dyDescent="0.25">
      <c r="A28" s="3119" t="s">
        <v>52</v>
      </c>
      <c r="B28" s="3120"/>
      <c r="C28" s="3121"/>
      <c r="D28" s="3166">
        <f>SUM(E28+F28)</f>
        <v>0</v>
      </c>
      <c r="E28" s="3167">
        <f t="shared" si="38"/>
        <v>0</v>
      </c>
      <c r="F28" s="3168">
        <f t="shared" si="38"/>
        <v>0</v>
      </c>
      <c r="G28" s="3169"/>
      <c r="H28" s="3125"/>
      <c r="I28" s="3169"/>
      <c r="J28" s="3170"/>
      <c r="K28" s="3169"/>
      <c r="L28" s="3125"/>
      <c r="M28" s="3169"/>
      <c r="N28" s="3170"/>
      <c r="O28" s="3169"/>
      <c r="P28" s="3125"/>
      <c r="Q28" s="3169"/>
      <c r="R28" s="3125"/>
      <c r="S28" s="3169"/>
      <c r="T28" s="3125"/>
      <c r="U28" s="3169"/>
      <c r="V28" s="3125"/>
      <c r="W28" s="3124"/>
      <c r="X28" s="3195"/>
      <c r="Y28" s="3169"/>
      <c r="Z28" s="3125"/>
      <c r="AA28" s="3124"/>
      <c r="AB28" s="3195"/>
      <c r="AC28" s="3169"/>
      <c r="AD28" s="3125"/>
      <c r="AE28" s="3124"/>
      <c r="AF28" s="3195"/>
      <c r="AG28" s="3169"/>
      <c r="AH28" s="3125"/>
      <c r="AI28" s="3124"/>
      <c r="AJ28" s="3195"/>
      <c r="AK28" s="3169"/>
      <c r="AL28" s="3125"/>
      <c r="AM28" s="3124"/>
      <c r="AN28" s="3125"/>
      <c r="AO28" s="3124"/>
      <c r="AP28" s="3126"/>
      <c r="AQ28" s="3170">
        <v>0</v>
      </c>
      <c r="AR28" s="3170">
        <v>0</v>
      </c>
      <c r="AS28" s="3170">
        <v>0</v>
      </c>
      <c r="AT28" s="3170">
        <v>0</v>
      </c>
      <c r="AU28" s="3170">
        <v>0</v>
      </c>
      <c r="AV28" s="3170">
        <v>0</v>
      </c>
      <c r="AW28" s="3170">
        <v>0</v>
      </c>
      <c r="AX28" s="3170">
        <v>0</v>
      </c>
      <c r="AY28" t="str">
        <f t="shared" si="28"/>
        <v/>
      </c>
      <c r="CW28" s="25" t="str">
        <f t="shared" si="20"/>
        <v/>
      </c>
      <c r="CX28" s="25" t="str">
        <f t="shared" si="29"/>
        <v/>
      </c>
      <c r="CY28" s="25" t="str">
        <f t="shared" si="30"/>
        <v/>
      </c>
      <c r="CZ28" s="25" t="str">
        <f t="shared" si="21"/>
        <v/>
      </c>
      <c r="DA28"/>
      <c r="DB28" s="25" t="str">
        <f t="shared" si="31"/>
        <v/>
      </c>
      <c r="DC28" s="25" t="str">
        <f t="shared" si="32"/>
        <v/>
      </c>
      <c r="DD28" s="25" t="str">
        <f t="shared" si="33"/>
        <v/>
      </c>
      <c r="DE28" s="25" t="str">
        <f t="shared" si="34"/>
        <v/>
      </c>
      <c r="DG28" s="26">
        <f t="shared" si="22"/>
        <v>0</v>
      </c>
      <c r="DH28" s="26">
        <f t="shared" si="35"/>
        <v>0</v>
      </c>
      <c r="DI28" s="26">
        <f t="shared" si="36"/>
        <v>0</v>
      </c>
      <c r="DJ28" s="26">
        <f t="shared" si="23"/>
        <v>0</v>
      </c>
      <c r="DK28"/>
      <c r="DL28" s="26">
        <f t="shared" si="37"/>
        <v>0</v>
      </c>
      <c r="DM28" s="26">
        <f t="shared" si="24"/>
        <v>0</v>
      </c>
      <c r="DN28" s="26">
        <f t="shared" si="25"/>
        <v>0</v>
      </c>
      <c r="DO28" s="26">
        <f t="shared" si="26"/>
        <v>0</v>
      </c>
    </row>
    <row r="29" spans="1:119" x14ac:dyDescent="0.25">
      <c r="A29" s="3119" t="s">
        <v>53</v>
      </c>
      <c r="B29" s="3120"/>
      <c r="C29" s="3121"/>
      <c r="D29" s="3166">
        <f t="shared" si="27"/>
        <v>64</v>
      </c>
      <c r="E29" s="3167">
        <f t="shared" si="38"/>
        <v>17</v>
      </c>
      <c r="F29" s="3168">
        <f t="shared" si="38"/>
        <v>47</v>
      </c>
      <c r="G29" s="3169">
        <v>0</v>
      </c>
      <c r="H29" s="3125">
        <v>0</v>
      </c>
      <c r="I29" s="3169">
        <v>0</v>
      </c>
      <c r="J29" s="3170">
        <v>0</v>
      </c>
      <c r="K29" s="3169">
        <v>0</v>
      </c>
      <c r="L29" s="3125">
        <v>0</v>
      </c>
      <c r="M29" s="3169">
        <v>0</v>
      </c>
      <c r="N29" s="3170">
        <v>0</v>
      </c>
      <c r="O29" s="3169">
        <v>0</v>
      </c>
      <c r="P29" s="3125">
        <v>0</v>
      </c>
      <c r="Q29" s="3169">
        <v>0</v>
      </c>
      <c r="R29" s="3125">
        <v>0</v>
      </c>
      <c r="S29" s="3169">
        <v>0</v>
      </c>
      <c r="T29" s="3125">
        <v>0</v>
      </c>
      <c r="U29" s="3169">
        <v>0</v>
      </c>
      <c r="V29" s="3125">
        <v>0</v>
      </c>
      <c r="W29" s="3124">
        <v>0</v>
      </c>
      <c r="X29" s="3195">
        <v>0</v>
      </c>
      <c r="Y29" s="3169">
        <v>0</v>
      </c>
      <c r="Z29" s="3125">
        <v>0</v>
      </c>
      <c r="AA29" s="3124">
        <v>0</v>
      </c>
      <c r="AB29" s="3195">
        <v>0</v>
      </c>
      <c r="AC29" s="3169">
        <v>0</v>
      </c>
      <c r="AD29" s="3125">
        <v>0</v>
      </c>
      <c r="AE29" s="3124">
        <v>0</v>
      </c>
      <c r="AF29" s="3195">
        <v>3</v>
      </c>
      <c r="AG29" s="3169">
        <v>8</v>
      </c>
      <c r="AH29" s="3125">
        <v>4</v>
      </c>
      <c r="AI29" s="3124">
        <v>7</v>
      </c>
      <c r="AJ29" s="3195">
        <v>4</v>
      </c>
      <c r="AK29" s="3169">
        <v>0</v>
      </c>
      <c r="AL29" s="3125">
        <v>8</v>
      </c>
      <c r="AM29" s="3124">
        <v>2</v>
      </c>
      <c r="AN29" s="3125">
        <v>19</v>
      </c>
      <c r="AO29" s="3124">
        <v>0</v>
      </c>
      <c r="AP29" s="3126">
        <v>9</v>
      </c>
      <c r="AQ29" s="3170">
        <v>0</v>
      </c>
      <c r="AR29" s="3170">
        <v>0</v>
      </c>
      <c r="AS29" s="3170">
        <v>0</v>
      </c>
      <c r="AT29" s="3170">
        <v>0</v>
      </c>
      <c r="AU29" s="3170">
        <v>0</v>
      </c>
      <c r="AV29" s="3170">
        <v>0</v>
      </c>
      <c r="AW29" s="3170">
        <v>0</v>
      </c>
      <c r="AX29" s="3170">
        <v>0</v>
      </c>
      <c r="AY29" t="str">
        <f t="shared" si="28"/>
        <v/>
      </c>
      <c r="CW29" s="25" t="str">
        <f t="shared" si="20"/>
        <v/>
      </c>
      <c r="CX29" s="25" t="str">
        <f t="shared" si="29"/>
        <v/>
      </c>
      <c r="CY29" s="25" t="str">
        <f t="shared" si="30"/>
        <v/>
      </c>
      <c r="CZ29" s="25" t="str">
        <f t="shared" si="21"/>
        <v/>
      </c>
      <c r="DA29"/>
      <c r="DB29" s="25" t="str">
        <f t="shared" si="31"/>
        <v/>
      </c>
      <c r="DC29" s="25" t="str">
        <f t="shared" si="32"/>
        <v/>
      </c>
      <c r="DD29" s="25" t="str">
        <f t="shared" si="33"/>
        <v/>
      </c>
      <c r="DE29" s="25" t="str">
        <f t="shared" si="34"/>
        <v/>
      </c>
      <c r="DG29" s="26">
        <f t="shared" si="22"/>
        <v>0</v>
      </c>
      <c r="DH29" s="26">
        <f t="shared" si="35"/>
        <v>0</v>
      </c>
      <c r="DI29" s="26">
        <f t="shared" si="36"/>
        <v>0</v>
      </c>
      <c r="DJ29" s="26">
        <f t="shared" si="23"/>
        <v>0</v>
      </c>
      <c r="DK29"/>
      <c r="DL29" s="26">
        <f t="shared" si="37"/>
        <v>0</v>
      </c>
      <c r="DM29" s="26">
        <f t="shared" si="24"/>
        <v>0</v>
      </c>
      <c r="DN29" s="26">
        <f t="shared" si="25"/>
        <v>0</v>
      </c>
      <c r="DO29" s="26">
        <f t="shared" si="26"/>
        <v>0</v>
      </c>
    </row>
    <row r="30" spans="1:119" x14ac:dyDescent="0.25">
      <c r="A30" s="3119" t="s">
        <v>54</v>
      </c>
      <c r="B30" s="3120"/>
      <c r="C30" s="3121"/>
      <c r="D30" s="3166">
        <f t="shared" si="27"/>
        <v>0</v>
      </c>
      <c r="E30" s="3167">
        <f t="shared" si="38"/>
        <v>0</v>
      </c>
      <c r="F30" s="3168">
        <f t="shared" si="38"/>
        <v>0</v>
      </c>
      <c r="G30" s="3169"/>
      <c r="H30" s="3125"/>
      <c r="I30" s="3169"/>
      <c r="J30" s="3170"/>
      <c r="K30" s="3169"/>
      <c r="L30" s="3125"/>
      <c r="M30" s="3169"/>
      <c r="N30" s="3170"/>
      <c r="O30" s="3169"/>
      <c r="P30" s="3125"/>
      <c r="Q30" s="3169"/>
      <c r="R30" s="3125"/>
      <c r="S30" s="3169"/>
      <c r="T30" s="3125"/>
      <c r="U30" s="3169"/>
      <c r="V30" s="3125"/>
      <c r="W30" s="3124"/>
      <c r="X30" s="3195"/>
      <c r="Y30" s="3169"/>
      <c r="Z30" s="3125"/>
      <c r="AA30" s="3124"/>
      <c r="AB30" s="3195"/>
      <c r="AC30" s="3169"/>
      <c r="AD30" s="3125"/>
      <c r="AE30" s="3124"/>
      <c r="AF30" s="3195"/>
      <c r="AG30" s="3169"/>
      <c r="AH30" s="3125"/>
      <c r="AI30" s="3124"/>
      <c r="AJ30" s="3195"/>
      <c r="AK30" s="3169"/>
      <c r="AL30" s="3125"/>
      <c r="AM30" s="3124"/>
      <c r="AN30" s="3125"/>
      <c r="AO30" s="3124"/>
      <c r="AP30" s="3126"/>
      <c r="AQ30" s="3170">
        <v>0</v>
      </c>
      <c r="AR30" s="3170">
        <v>0</v>
      </c>
      <c r="AS30" s="3170">
        <v>0</v>
      </c>
      <c r="AT30" s="3170">
        <v>0</v>
      </c>
      <c r="AU30" s="3170">
        <v>0</v>
      </c>
      <c r="AV30" s="3170">
        <v>0</v>
      </c>
      <c r="AW30" s="3170">
        <v>0</v>
      </c>
      <c r="AX30" s="3170">
        <v>0</v>
      </c>
      <c r="AY30" t="str">
        <f t="shared" si="28"/>
        <v/>
      </c>
      <c r="CW30" s="25" t="str">
        <f t="shared" si="20"/>
        <v/>
      </c>
      <c r="CX30" s="25" t="str">
        <f t="shared" si="29"/>
        <v/>
      </c>
      <c r="CY30" s="25" t="str">
        <f t="shared" si="30"/>
        <v/>
      </c>
      <c r="CZ30" s="25" t="str">
        <f t="shared" si="21"/>
        <v/>
      </c>
      <c r="DA30"/>
      <c r="DB30" s="25" t="str">
        <f t="shared" si="31"/>
        <v/>
      </c>
      <c r="DC30" s="25" t="str">
        <f t="shared" si="32"/>
        <v/>
      </c>
      <c r="DD30" s="25" t="str">
        <f t="shared" si="33"/>
        <v/>
      </c>
      <c r="DE30" s="25" t="str">
        <f t="shared" si="34"/>
        <v/>
      </c>
      <c r="DG30" s="26">
        <f t="shared" si="22"/>
        <v>0</v>
      </c>
      <c r="DH30" s="26">
        <f t="shared" si="35"/>
        <v>0</v>
      </c>
      <c r="DI30" s="26">
        <f t="shared" si="36"/>
        <v>0</v>
      </c>
      <c r="DJ30" s="26">
        <f t="shared" si="23"/>
        <v>0</v>
      </c>
      <c r="DK30"/>
      <c r="DL30" s="26">
        <f t="shared" si="37"/>
        <v>0</v>
      </c>
      <c r="DM30" s="26">
        <f t="shared" si="24"/>
        <v>0</v>
      </c>
      <c r="DN30" s="26">
        <f t="shared" si="25"/>
        <v>0</v>
      </c>
      <c r="DO30" s="26">
        <f t="shared" si="26"/>
        <v>0</v>
      </c>
    </row>
    <row r="31" spans="1:119" x14ac:dyDescent="0.25">
      <c r="A31" s="3119" t="s">
        <v>55</v>
      </c>
      <c r="B31" s="3120"/>
      <c r="C31" s="3121"/>
      <c r="D31" s="3166">
        <f t="shared" si="27"/>
        <v>11</v>
      </c>
      <c r="E31" s="3167">
        <f t="shared" si="38"/>
        <v>2</v>
      </c>
      <c r="F31" s="3168">
        <f t="shared" si="38"/>
        <v>9</v>
      </c>
      <c r="G31" s="3169">
        <v>0</v>
      </c>
      <c r="H31" s="3125">
        <v>0</v>
      </c>
      <c r="I31" s="3169">
        <v>0</v>
      </c>
      <c r="J31" s="3170">
        <v>0</v>
      </c>
      <c r="K31" s="3169">
        <v>0</v>
      </c>
      <c r="L31" s="3125">
        <v>0</v>
      </c>
      <c r="M31" s="3169">
        <v>0</v>
      </c>
      <c r="N31" s="3170">
        <v>0</v>
      </c>
      <c r="O31" s="3169">
        <v>0</v>
      </c>
      <c r="P31" s="3125">
        <v>0</v>
      </c>
      <c r="Q31" s="3169">
        <v>0</v>
      </c>
      <c r="R31" s="3125">
        <v>0</v>
      </c>
      <c r="S31" s="3169">
        <v>0</v>
      </c>
      <c r="T31" s="3125">
        <v>0</v>
      </c>
      <c r="U31" s="3169">
        <v>0</v>
      </c>
      <c r="V31" s="3125">
        <v>0</v>
      </c>
      <c r="W31" s="3124">
        <v>1</v>
      </c>
      <c r="X31" s="3195">
        <v>0</v>
      </c>
      <c r="Y31" s="3169">
        <v>0</v>
      </c>
      <c r="Z31" s="3125">
        <v>0</v>
      </c>
      <c r="AA31" s="3124">
        <v>0</v>
      </c>
      <c r="AB31" s="3195">
        <v>0</v>
      </c>
      <c r="AC31" s="3169">
        <v>0</v>
      </c>
      <c r="AD31" s="3125">
        <v>0</v>
      </c>
      <c r="AE31" s="3124">
        <v>0</v>
      </c>
      <c r="AF31" s="3195">
        <v>0</v>
      </c>
      <c r="AG31" s="3169">
        <v>1</v>
      </c>
      <c r="AH31" s="3125">
        <v>5</v>
      </c>
      <c r="AI31" s="3124">
        <v>0</v>
      </c>
      <c r="AJ31" s="3195">
        <v>3</v>
      </c>
      <c r="AK31" s="3169">
        <v>0</v>
      </c>
      <c r="AL31" s="3125">
        <v>1</v>
      </c>
      <c r="AM31" s="3124">
        <v>0</v>
      </c>
      <c r="AN31" s="3125">
        <v>0</v>
      </c>
      <c r="AO31" s="3124">
        <v>0</v>
      </c>
      <c r="AP31" s="3126">
        <v>0</v>
      </c>
      <c r="AQ31" s="3170">
        <v>0</v>
      </c>
      <c r="AR31" s="3170">
        <v>0</v>
      </c>
      <c r="AS31" s="3170">
        <v>0</v>
      </c>
      <c r="AT31" s="3170">
        <v>0</v>
      </c>
      <c r="AU31" s="3170">
        <v>0</v>
      </c>
      <c r="AV31" s="3170">
        <v>0</v>
      </c>
      <c r="AW31" s="3170">
        <v>0</v>
      </c>
      <c r="AX31" s="3170">
        <v>0</v>
      </c>
      <c r="AY31" t="str">
        <f t="shared" si="28"/>
        <v/>
      </c>
      <c r="CW31" s="25" t="str">
        <f t="shared" si="20"/>
        <v/>
      </c>
      <c r="CX31" s="25" t="str">
        <f t="shared" si="29"/>
        <v/>
      </c>
      <c r="CY31" s="25" t="str">
        <f t="shared" si="30"/>
        <v/>
      </c>
      <c r="CZ31" s="25" t="str">
        <f t="shared" si="21"/>
        <v/>
      </c>
      <c r="DA31"/>
      <c r="DB31" s="25" t="str">
        <f t="shared" si="31"/>
        <v/>
      </c>
      <c r="DC31" s="25" t="str">
        <f t="shared" si="32"/>
        <v/>
      </c>
      <c r="DD31" s="25" t="str">
        <f t="shared" si="33"/>
        <v/>
      </c>
      <c r="DE31" s="25" t="str">
        <f t="shared" si="34"/>
        <v/>
      </c>
      <c r="DG31" s="26">
        <f t="shared" si="22"/>
        <v>0</v>
      </c>
      <c r="DH31" s="26">
        <f t="shared" si="35"/>
        <v>0</v>
      </c>
      <c r="DI31" s="26">
        <f t="shared" si="36"/>
        <v>0</v>
      </c>
      <c r="DJ31" s="26">
        <f t="shared" si="23"/>
        <v>0</v>
      </c>
      <c r="DK31"/>
      <c r="DL31" s="26">
        <f t="shared" si="37"/>
        <v>0</v>
      </c>
      <c r="DM31" s="26">
        <f t="shared" si="24"/>
        <v>0</v>
      </c>
      <c r="DN31" s="26">
        <f t="shared" si="25"/>
        <v>0</v>
      </c>
      <c r="DO31" s="26">
        <f t="shared" si="26"/>
        <v>0</v>
      </c>
    </row>
    <row r="32" spans="1:119" ht="15" customHeight="1" x14ac:dyDescent="0.25">
      <c r="A32" s="3119" t="s">
        <v>56</v>
      </c>
      <c r="B32" s="3120"/>
      <c r="C32" s="3121"/>
      <c r="D32" s="3166">
        <f>SUM(E32+F32)</f>
        <v>0</v>
      </c>
      <c r="E32" s="3167">
        <f>SUM(U32+W32+Y32+AA32+AC32+AE32+AG32+AI32+AK32+AM32+AO32)</f>
        <v>0</v>
      </c>
      <c r="F32" s="3168">
        <f>SUM(V32+X32+Z32+AB32+AD32+AF32+AH32+AJ32+AL32+AN32+AP32)</f>
        <v>0</v>
      </c>
      <c r="G32" s="3192"/>
      <c r="H32" s="3193"/>
      <c r="I32" s="3192"/>
      <c r="J32" s="3194"/>
      <c r="K32" s="3192"/>
      <c r="L32" s="3193"/>
      <c r="M32" s="3192"/>
      <c r="N32" s="3194"/>
      <c r="O32" s="3192"/>
      <c r="P32" s="3193"/>
      <c r="Q32" s="3192"/>
      <c r="R32" s="3193"/>
      <c r="S32" s="3192"/>
      <c r="T32" s="3193"/>
      <c r="U32" s="3169"/>
      <c r="V32" s="3125"/>
      <c r="W32" s="3124"/>
      <c r="X32" s="3195"/>
      <c r="Y32" s="3169"/>
      <c r="Z32" s="3125"/>
      <c r="AA32" s="3124"/>
      <c r="AB32" s="3195"/>
      <c r="AC32" s="3169"/>
      <c r="AD32" s="3125"/>
      <c r="AE32" s="3124"/>
      <c r="AF32" s="3195"/>
      <c r="AG32" s="3169"/>
      <c r="AH32" s="3125"/>
      <c r="AI32" s="3124"/>
      <c r="AJ32" s="3195"/>
      <c r="AK32" s="3169"/>
      <c r="AL32" s="3125"/>
      <c r="AM32" s="3124"/>
      <c r="AN32" s="3125"/>
      <c r="AO32" s="3124"/>
      <c r="AP32" s="3126"/>
      <c r="AQ32" s="3170">
        <v>0</v>
      </c>
      <c r="AR32" s="3170">
        <v>0</v>
      </c>
      <c r="AS32" s="3170">
        <v>0</v>
      </c>
      <c r="AT32" s="3170">
        <v>0</v>
      </c>
      <c r="AU32" s="3170">
        <v>0</v>
      </c>
      <c r="AV32" s="3170">
        <v>0</v>
      </c>
      <c r="AW32" s="3170">
        <v>0</v>
      </c>
      <c r="AX32" s="3170">
        <v>0</v>
      </c>
      <c r="AY32" t="str">
        <f t="shared" si="28"/>
        <v/>
      </c>
      <c r="CW32" s="25" t="str">
        <f t="shared" si="20"/>
        <v/>
      </c>
      <c r="CX32" s="25" t="str">
        <f t="shared" si="29"/>
        <v/>
      </c>
      <c r="CY32" s="25" t="str">
        <f t="shared" si="30"/>
        <v/>
      </c>
      <c r="CZ32" s="25" t="str">
        <f t="shared" si="21"/>
        <v/>
      </c>
      <c r="DA32"/>
      <c r="DB32" s="25" t="str">
        <f t="shared" si="31"/>
        <v/>
      </c>
      <c r="DC32" s="25" t="str">
        <f t="shared" si="32"/>
        <v/>
      </c>
      <c r="DD32" s="25" t="str">
        <f t="shared" si="33"/>
        <v/>
      </c>
      <c r="DE32" s="25" t="str">
        <f t="shared" si="34"/>
        <v/>
      </c>
      <c r="DG32" s="26">
        <f t="shared" si="22"/>
        <v>0</v>
      </c>
      <c r="DH32" s="26">
        <f t="shared" si="35"/>
        <v>0</v>
      </c>
      <c r="DI32" s="26">
        <f t="shared" si="36"/>
        <v>0</v>
      </c>
      <c r="DJ32" s="26">
        <f t="shared" si="23"/>
        <v>0</v>
      </c>
      <c r="DK32"/>
      <c r="DL32" s="26">
        <f t="shared" si="37"/>
        <v>0</v>
      </c>
      <c r="DM32" s="26">
        <f t="shared" si="24"/>
        <v>0</v>
      </c>
      <c r="DN32" s="26">
        <f t="shared" si="25"/>
        <v>0</v>
      </c>
      <c r="DO32" s="26">
        <f t="shared" si="26"/>
        <v>0</v>
      </c>
    </row>
    <row r="33" spans="1:119" x14ac:dyDescent="0.25">
      <c r="A33" s="3119" t="s">
        <v>57</v>
      </c>
      <c r="B33" s="3120"/>
      <c r="C33" s="3121"/>
      <c r="D33" s="3166">
        <f>SUM(E33+F33)</f>
        <v>0</v>
      </c>
      <c r="E33" s="3167">
        <f t="shared" ref="E33:F35" si="39">SUM(G33+I33+K33+M33+O33+Q33+S33+U33+W33+Y33+AA33+AC33+AE33+AG33+AI33+AK33+AM33+AO33)</f>
        <v>0</v>
      </c>
      <c r="F33" s="3168">
        <f t="shared" si="39"/>
        <v>0</v>
      </c>
      <c r="G33" s="3169"/>
      <c r="H33" s="3125"/>
      <c r="I33" s="3169"/>
      <c r="J33" s="3170"/>
      <c r="K33" s="3169"/>
      <c r="L33" s="3125"/>
      <c r="M33" s="3169"/>
      <c r="N33" s="3170"/>
      <c r="O33" s="3169"/>
      <c r="P33" s="3125"/>
      <c r="Q33" s="3169"/>
      <c r="R33" s="3125"/>
      <c r="S33" s="3169"/>
      <c r="T33" s="3125"/>
      <c r="U33" s="3169"/>
      <c r="V33" s="3125"/>
      <c r="W33" s="3124"/>
      <c r="X33" s="3195"/>
      <c r="Y33" s="3169"/>
      <c r="Z33" s="3125"/>
      <c r="AA33" s="3124"/>
      <c r="AB33" s="3195"/>
      <c r="AC33" s="3169"/>
      <c r="AD33" s="3125"/>
      <c r="AE33" s="3124"/>
      <c r="AF33" s="3195"/>
      <c r="AG33" s="3169"/>
      <c r="AH33" s="3125"/>
      <c r="AI33" s="3124"/>
      <c r="AJ33" s="3195"/>
      <c r="AK33" s="3169"/>
      <c r="AL33" s="3125"/>
      <c r="AM33" s="3124"/>
      <c r="AN33" s="3125"/>
      <c r="AO33" s="3124"/>
      <c r="AP33" s="3126"/>
      <c r="AQ33" s="3170">
        <v>0</v>
      </c>
      <c r="AR33" s="3170">
        <v>0</v>
      </c>
      <c r="AS33" s="3170">
        <v>0</v>
      </c>
      <c r="AT33" s="3170">
        <v>0</v>
      </c>
      <c r="AU33" s="3170">
        <v>0</v>
      </c>
      <c r="AV33" s="3170">
        <v>0</v>
      </c>
      <c r="AW33" s="3170">
        <v>0</v>
      </c>
      <c r="AX33" s="3170">
        <v>0</v>
      </c>
      <c r="AY33" t="str">
        <f t="shared" si="28"/>
        <v/>
      </c>
      <c r="CW33" s="25" t="str">
        <f t="shared" si="20"/>
        <v/>
      </c>
      <c r="CX33" s="25" t="str">
        <f t="shared" si="29"/>
        <v/>
      </c>
      <c r="CY33" s="25" t="str">
        <f t="shared" si="30"/>
        <v/>
      </c>
      <c r="CZ33" s="25" t="str">
        <f t="shared" si="21"/>
        <v/>
      </c>
      <c r="DA33"/>
      <c r="DB33" s="25" t="str">
        <f t="shared" si="31"/>
        <v/>
      </c>
      <c r="DC33" s="25" t="str">
        <f t="shared" si="32"/>
        <v/>
      </c>
      <c r="DD33" s="25" t="str">
        <f t="shared" si="33"/>
        <v/>
      </c>
      <c r="DE33" s="25" t="str">
        <f t="shared" si="34"/>
        <v/>
      </c>
      <c r="DG33" s="26">
        <f t="shared" si="22"/>
        <v>0</v>
      </c>
      <c r="DH33" s="26">
        <f t="shared" si="35"/>
        <v>0</v>
      </c>
      <c r="DI33" s="26">
        <f t="shared" si="36"/>
        <v>0</v>
      </c>
      <c r="DJ33" s="26">
        <f t="shared" si="23"/>
        <v>0</v>
      </c>
      <c r="DK33"/>
      <c r="DL33" s="26">
        <f t="shared" si="37"/>
        <v>0</v>
      </c>
      <c r="DM33" s="26">
        <f t="shared" si="24"/>
        <v>0</v>
      </c>
      <c r="DN33" s="26">
        <f t="shared" si="25"/>
        <v>0</v>
      </c>
      <c r="DO33" s="26">
        <f t="shared" si="26"/>
        <v>0</v>
      </c>
    </row>
    <row r="34" spans="1:119" x14ac:dyDescent="0.25">
      <c r="A34" s="3119" t="s">
        <v>58</v>
      </c>
      <c r="B34" s="3120"/>
      <c r="C34" s="3121"/>
      <c r="D34" s="3166">
        <f t="shared" si="27"/>
        <v>0</v>
      </c>
      <c r="E34" s="3167">
        <f t="shared" si="39"/>
        <v>0</v>
      </c>
      <c r="F34" s="3168">
        <f t="shared" si="39"/>
        <v>0</v>
      </c>
      <c r="G34" s="3169"/>
      <c r="H34" s="3125"/>
      <c r="I34" s="3169"/>
      <c r="J34" s="3170"/>
      <c r="K34" s="3169"/>
      <c r="L34" s="3125"/>
      <c r="M34" s="3169"/>
      <c r="N34" s="3170"/>
      <c r="O34" s="3169"/>
      <c r="P34" s="3125"/>
      <c r="Q34" s="3169"/>
      <c r="R34" s="3125"/>
      <c r="S34" s="3169"/>
      <c r="T34" s="3125"/>
      <c r="U34" s="3169"/>
      <c r="V34" s="3125"/>
      <c r="W34" s="3124"/>
      <c r="X34" s="3195"/>
      <c r="Y34" s="3169"/>
      <c r="Z34" s="3125"/>
      <c r="AA34" s="3124"/>
      <c r="AB34" s="3195"/>
      <c r="AC34" s="3169"/>
      <c r="AD34" s="3125"/>
      <c r="AE34" s="3124"/>
      <c r="AF34" s="3195"/>
      <c r="AG34" s="3169"/>
      <c r="AH34" s="3125"/>
      <c r="AI34" s="3124"/>
      <c r="AJ34" s="3195"/>
      <c r="AK34" s="3169"/>
      <c r="AL34" s="3125"/>
      <c r="AM34" s="3124"/>
      <c r="AN34" s="3125"/>
      <c r="AO34" s="3124"/>
      <c r="AP34" s="3126"/>
      <c r="AQ34" s="3170">
        <v>0</v>
      </c>
      <c r="AR34" s="3170">
        <v>0</v>
      </c>
      <c r="AS34" s="3170">
        <v>0</v>
      </c>
      <c r="AT34" s="3170">
        <v>0</v>
      </c>
      <c r="AU34" s="3170">
        <v>0</v>
      </c>
      <c r="AV34" s="3170">
        <v>0</v>
      </c>
      <c r="AW34" s="3170">
        <v>0</v>
      </c>
      <c r="AX34" s="3170">
        <v>0</v>
      </c>
      <c r="AY34" t="str">
        <f t="shared" si="28"/>
        <v/>
      </c>
      <c r="CW34" s="25" t="str">
        <f t="shared" si="20"/>
        <v/>
      </c>
      <c r="CX34" s="25" t="str">
        <f t="shared" si="29"/>
        <v/>
      </c>
      <c r="CY34" s="25" t="str">
        <f t="shared" si="30"/>
        <v/>
      </c>
      <c r="CZ34" s="25" t="str">
        <f t="shared" si="21"/>
        <v/>
      </c>
      <c r="DA34"/>
      <c r="DB34" s="25" t="str">
        <f t="shared" si="31"/>
        <v/>
      </c>
      <c r="DC34" s="25" t="str">
        <f t="shared" si="32"/>
        <v/>
      </c>
      <c r="DD34" s="25" t="str">
        <f t="shared" si="33"/>
        <v/>
      </c>
      <c r="DE34" s="25" t="str">
        <f t="shared" si="34"/>
        <v/>
      </c>
      <c r="DG34" s="26">
        <f t="shared" si="22"/>
        <v>0</v>
      </c>
      <c r="DH34" s="26">
        <f t="shared" si="35"/>
        <v>0</v>
      </c>
      <c r="DI34" s="26">
        <f t="shared" si="36"/>
        <v>0</v>
      </c>
      <c r="DJ34" s="26">
        <f t="shared" si="23"/>
        <v>0</v>
      </c>
      <c r="DK34"/>
      <c r="DL34" s="26">
        <f t="shared" si="37"/>
        <v>0</v>
      </c>
      <c r="DM34" s="26">
        <f t="shared" si="24"/>
        <v>0</v>
      </c>
      <c r="DN34" s="26">
        <f t="shared" si="25"/>
        <v>0</v>
      </c>
      <c r="DO34" s="26">
        <f t="shared" si="26"/>
        <v>0</v>
      </c>
    </row>
    <row r="35" spans="1:119" ht="15" customHeight="1" x14ac:dyDescent="0.25">
      <c r="A35" s="3197" t="s">
        <v>59</v>
      </c>
      <c r="B35" s="685"/>
      <c r="C35" s="686"/>
      <c r="D35" s="3172">
        <f t="shared" si="27"/>
        <v>0</v>
      </c>
      <c r="E35" s="3173">
        <f t="shared" si="39"/>
        <v>0</v>
      </c>
      <c r="F35" s="3174">
        <f t="shared" si="39"/>
        <v>0</v>
      </c>
      <c r="G35" s="3175"/>
      <c r="H35" s="3135"/>
      <c r="I35" s="3175"/>
      <c r="J35" s="39"/>
      <c r="K35" s="3175"/>
      <c r="L35" s="3135"/>
      <c r="M35" s="3175"/>
      <c r="N35" s="39"/>
      <c r="O35" s="3175"/>
      <c r="P35" s="3135"/>
      <c r="Q35" s="3175"/>
      <c r="R35" s="3135"/>
      <c r="S35" s="3175"/>
      <c r="T35" s="3135"/>
      <c r="U35" s="3175"/>
      <c r="V35" s="3135"/>
      <c r="W35" s="3134"/>
      <c r="X35" s="3198"/>
      <c r="Y35" s="3175"/>
      <c r="Z35" s="3135"/>
      <c r="AA35" s="3134"/>
      <c r="AB35" s="3198"/>
      <c r="AC35" s="3175"/>
      <c r="AD35" s="3135"/>
      <c r="AE35" s="3134"/>
      <c r="AF35" s="3198"/>
      <c r="AG35" s="3175"/>
      <c r="AH35" s="3135"/>
      <c r="AI35" s="3134"/>
      <c r="AJ35" s="3198"/>
      <c r="AK35" s="3175"/>
      <c r="AL35" s="3135"/>
      <c r="AM35" s="3134"/>
      <c r="AN35" s="3135"/>
      <c r="AO35" s="3134"/>
      <c r="AP35" s="3136"/>
      <c r="AQ35" s="63">
        <v>0</v>
      </c>
      <c r="AR35" s="63">
        <v>0</v>
      </c>
      <c r="AS35" s="63">
        <v>0</v>
      </c>
      <c r="AT35" s="63">
        <v>0</v>
      </c>
      <c r="AU35" s="63">
        <v>0</v>
      </c>
      <c r="AV35" s="63">
        <v>0</v>
      </c>
      <c r="AW35" s="63">
        <v>0</v>
      </c>
      <c r="AX35" s="63">
        <v>0</v>
      </c>
      <c r="AY35" t="str">
        <f t="shared" si="28"/>
        <v/>
      </c>
      <c r="CW35" s="25" t="str">
        <f t="shared" si="20"/>
        <v/>
      </c>
      <c r="CX35" s="25" t="str">
        <f t="shared" si="29"/>
        <v/>
      </c>
      <c r="CY35" s="25" t="str">
        <f t="shared" si="30"/>
        <v/>
      </c>
      <c r="CZ35" s="25" t="str">
        <f t="shared" si="21"/>
        <v/>
      </c>
      <c r="DA35"/>
      <c r="DB35" s="25" t="str">
        <f t="shared" si="31"/>
        <v/>
      </c>
      <c r="DC35" s="25" t="str">
        <f t="shared" si="32"/>
        <v/>
      </c>
      <c r="DD35" s="25" t="str">
        <f t="shared" si="33"/>
        <v/>
      </c>
      <c r="DE35" s="25" t="str">
        <f t="shared" si="34"/>
        <v/>
      </c>
      <c r="DG35" s="26">
        <f t="shared" si="22"/>
        <v>0</v>
      </c>
      <c r="DH35" s="26">
        <f t="shared" si="35"/>
        <v>0</v>
      </c>
      <c r="DI35" s="26">
        <f t="shared" si="36"/>
        <v>0</v>
      </c>
      <c r="DJ35" s="26">
        <f t="shared" si="23"/>
        <v>0</v>
      </c>
      <c r="DK35"/>
      <c r="DL35" s="26">
        <f t="shared" si="37"/>
        <v>0</v>
      </c>
      <c r="DM35" s="26">
        <f t="shared" si="24"/>
        <v>0</v>
      </c>
      <c r="DN35" s="26">
        <f t="shared" si="25"/>
        <v>0</v>
      </c>
      <c r="DO35" s="26">
        <f t="shared" si="26"/>
        <v>0</v>
      </c>
    </row>
    <row r="36" spans="1:119" x14ac:dyDescent="0.25">
      <c r="A36" s="3580" t="s">
        <v>60</v>
      </c>
      <c r="B36" s="3580"/>
      <c r="C36" s="3580"/>
      <c r="D36" s="3587">
        <f t="shared" ref="D36:AV36" si="40">SUM(D19:D35)</f>
        <v>223</v>
      </c>
      <c r="E36" s="3588">
        <f t="shared" si="40"/>
        <v>86</v>
      </c>
      <c r="F36" s="3589">
        <f t="shared" si="40"/>
        <v>137</v>
      </c>
      <c r="G36" s="3587">
        <f t="shared" si="40"/>
        <v>0</v>
      </c>
      <c r="H36" s="3589">
        <f t="shared" si="40"/>
        <v>0</v>
      </c>
      <c r="I36" s="3587">
        <f t="shared" si="40"/>
        <v>0</v>
      </c>
      <c r="J36" s="3589">
        <f t="shared" si="40"/>
        <v>0</v>
      </c>
      <c r="K36" s="3587">
        <f t="shared" si="40"/>
        <v>1</v>
      </c>
      <c r="L36" s="3589">
        <f t="shared" si="40"/>
        <v>0</v>
      </c>
      <c r="M36" s="3587">
        <f t="shared" si="40"/>
        <v>4</v>
      </c>
      <c r="N36" s="3589">
        <f t="shared" si="40"/>
        <v>1</v>
      </c>
      <c r="O36" s="3587">
        <f t="shared" si="40"/>
        <v>7</v>
      </c>
      <c r="P36" s="3589">
        <f t="shared" si="40"/>
        <v>2</v>
      </c>
      <c r="Q36" s="3587">
        <f t="shared" si="40"/>
        <v>0</v>
      </c>
      <c r="R36" s="3589">
        <f t="shared" si="40"/>
        <v>1</v>
      </c>
      <c r="S36" s="3587">
        <f t="shared" si="40"/>
        <v>4</v>
      </c>
      <c r="T36" s="3589">
        <f t="shared" si="40"/>
        <v>1</v>
      </c>
      <c r="U36" s="3587">
        <f t="shared" si="40"/>
        <v>1</v>
      </c>
      <c r="V36" s="3589">
        <f t="shared" si="40"/>
        <v>3</v>
      </c>
      <c r="W36" s="3588">
        <f t="shared" si="40"/>
        <v>5</v>
      </c>
      <c r="X36" s="3590">
        <f t="shared" si="40"/>
        <v>0</v>
      </c>
      <c r="Y36" s="3587">
        <f t="shared" si="40"/>
        <v>9</v>
      </c>
      <c r="Z36" s="3589">
        <f t="shared" si="40"/>
        <v>9</v>
      </c>
      <c r="AA36" s="3588">
        <f t="shared" si="40"/>
        <v>15</v>
      </c>
      <c r="AB36" s="3590">
        <f t="shared" si="40"/>
        <v>8</v>
      </c>
      <c r="AC36" s="3587">
        <f t="shared" si="40"/>
        <v>1</v>
      </c>
      <c r="AD36" s="3589">
        <f t="shared" si="40"/>
        <v>0</v>
      </c>
      <c r="AE36" s="3587">
        <f t="shared" si="40"/>
        <v>3</v>
      </c>
      <c r="AF36" s="3590">
        <f t="shared" si="40"/>
        <v>7</v>
      </c>
      <c r="AG36" s="3587">
        <f t="shared" si="40"/>
        <v>10</v>
      </c>
      <c r="AH36" s="3589">
        <f t="shared" si="40"/>
        <v>17</v>
      </c>
      <c r="AI36" s="3587">
        <f t="shared" si="40"/>
        <v>16</v>
      </c>
      <c r="AJ36" s="3590">
        <f t="shared" si="40"/>
        <v>34</v>
      </c>
      <c r="AK36" s="3587">
        <f t="shared" si="40"/>
        <v>4</v>
      </c>
      <c r="AL36" s="3589">
        <f t="shared" si="40"/>
        <v>13</v>
      </c>
      <c r="AM36" s="3587">
        <f t="shared" si="40"/>
        <v>4</v>
      </c>
      <c r="AN36" s="3589">
        <f t="shared" si="40"/>
        <v>30</v>
      </c>
      <c r="AO36" s="3587">
        <f t="shared" si="40"/>
        <v>2</v>
      </c>
      <c r="AP36" s="3591">
        <f t="shared" si="40"/>
        <v>11</v>
      </c>
      <c r="AQ36" s="3589">
        <f t="shared" si="40"/>
        <v>0</v>
      </c>
      <c r="AR36" s="3589">
        <f t="shared" si="40"/>
        <v>1</v>
      </c>
      <c r="AS36" s="3592">
        <f t="shared" si="40"/>
        <v>0</v>
      </c>
      <c r="AT36" s="3592">
        <f t="shared" si="40"/>
        <v>0</v>
      </c>
      <c r="AU36" s="3592">
        <f t="shared" si="40"/>
        <v>0</v>
      </c>
      <c r="AV36" s="3592">
        <f t="shared" si="40"/>
        <v>0</v>
      </c>
      <c r="AW36" s="3592">
        <f>SUM(AW19:AW35)</f>
        <v>0</v>
      </c>
      <c r="AX36" s="3592">
        <f>SUM(AX19:AX35)</f>
        <v>0</v>
      </c>
      <c r="CW36"/>
      <c r="CX36"/>
      <c r="CY36"/>
      <c r="CZ36"/>
      <c r="DA36"/>
      <c r="DB36"/>
      <c r="DC36"/>
      <c r="DD36"/>
      <c r="DE36"/>
      <c r="DG36"/>
      <c r="DH36"/>
      <c r="DI36"/>
      <c r="DJ36"/>
      <c r="DK36"/>
      <c r="DL36"/>
      <c r="DM36"/>
    </row>
    <row r="37" spans="1:119" x14ac:dyDescent="0.25">
      <c r="A37" s="43" t="s">
        <v>61</v>
      </c>
      <c r="B37" s="70"/>
      <c r="C37" s="70"/>
      <c r="D37" s="46"/>
      <c r="E37" s="539"/>
      <c r="F37" s="539"/>
      <c r="G37" s="539"/>
      <c r="H37" s="539"/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39"/>
      <c r="T37" s="539"/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39"/>
      <c r="AF37" s="539"/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71"/>
      <c r="AS37" s="71"/>
      <c r="AT37" s="71"/>
      <c r="AU37" s="539"/>
      <c r="AV37" s="539"/>
      <c r="AW37" s="539"/>
      <c r="AX37" s="539"/>
      <c r="CW37"/>
      <c r="CX37"/>
      <c r="CY37"/>
      <c r="CZ37"/>
      <c r="DA37"/>
      <c r="DB37"/>
      <c r="DC37"/>
      <c r="DD37"/>
      <c r="DE37"/>
      <c r="DG37"/>
      <c r="DH37"/>
      <c r="DI37"/>
      <c r="DJ37"/>
      <c r="DK37"/>
      <c r="DL37"/>
      <c r="DM37"/>
    </row>
    <row r="38" spans="1:119" ht="15" customHeight="1" x14ac:dyDescent="0.25">
      <c r="A38" s="3205" t="s">
        <v>62</v>
      </c>
      <c r="B38" s="638"/>
      <c r="C38" s="638"/>
      <c r="D38" s="3205" t="s">
        <v>63</v>
      </c>
      <c r="E38" s="638"/>
      <c r="F38" s="3151"/>
      <c r="G38" s="3544" t="s">
        <v>5</v>
      </c>
      <c r="H38" s="3545"/>
      <c r="I38" s="3545"/>
      <c r="J38" s="3545"/>
      <c r="K38" s="3545"/>
      <c r="L38" s="3545"/>
      <c r="M38" s="3545"/>
      <c r="N38" s="3545"/>
      <c r="O38" s="3545"/>
      <c r="P38" s="3545"/>
      <c r="Q38" s="3545"/>
      <c r="R38" s="3545"/>
      <c r="S38" s="3545"/>
      <c r="T38" s="3545"/>
      <c r="U38" s="3545"/>
      <c r="V38" s="3545"/>
      <c r="W38" s="3545"/>
      <c r="X38" s="3545"/>
      <c r="Y38" s="3545"/>
      <c r="Z38" s="3545"/>
      <c r="AA38" s="3545"/>
      <c r="AB38" s="3545"/>
      <c r="AC38" s="3545"/>
      <c r="AD38" s="3545"/>
      <c r="AE38" s="3545"/>
      <c r="AF38" s="3545"/>
      <c r="AG38" s="3545"/>
      <c r="AH38" s="3545"/>
      <c r="AI38" s="3545"/>
      <c r="AJ38" s="3545"/>
      <c r="AK38" s="3545"/>
      <c r="AL38" s="3545"/>
      <c r="AM38" s="3545"/>
      <c r="AN38" s="3545"/>
      <c r="AO38" s="3545"/>
      <c r="AP38" s="3546"/>
      <c r="AQ38" s="3095" t="s">
        <v>6</v>
      </c>
      <c r="AR38" s="3151" t="s">
        <v>7</v>
      </c>
      <c r="AS38" s="3151" t="s">
        <v>8</v>
      </c>
      <c r="AT38" s="3151" t="s">
        <v>9</v>
      </c>
      <c r="AU38" s="3096" t="s">
        <v>64</v>
      </c>
      <c r="AV38" s="3096" t="s">
        <v>13</v>
      </c>
      <c r="AW38" s="3096" t="s">
        <v>10</v>
      </c>
      <c r="AX38" s="3096" t="s">
        <v>65</v>
      </c>
      <c r="CW38"/>
      <c r="CX38"/>
      <c r="CY38"/>
      <c r="CZ38"/>
      <c r="DA38"/>
      <c r="DB38"/>
      <c r="DC38"/>
      <c r="DD38"/>
      <c r="DE38"/>
      <c r="DG38"/>
      <c r="DH38"/>
      <c r="DI38"/>
      <c r="DJ38"/>
      <c r="DK38"/>
      <c r="DL38"/>
      <c r="DM38"/>
    </row>
    <row r="39" spans="1:119" ht="15" customHeight="1" x14ac:dyDescent="0.25">
      <c r="A39" s="688"/>
      <c r="B39" s="689"/>
      <c r="C39" s="690"/>
      <c r="D39" s="691"/>
      <c r="E39" s="692"/>
      <c r="F39" s="3152"/>
      <c r="G39" s="3593" t="s">
        <v>14</v>
      </c>
      <c r="H39" s="3550"/>
      <c r="I39" s="3544" t="s">
        <v>15</v>
      </c>
      <c r="J39" s="3549"/>
      <c r="K39" s="3545" t="s">
        <v>16</v>
      </c>
      <c r="L39" s="3549"/>
      <c r="M39" s="3544" t="s">
        <v>17</v>
      </c>
      <c r="N39" s="3549"/>
      <c r="O39" s="3544" t="s">
        <v>18</v>
      </c>
      <c r="P39" s="3549"/>
      <c r="Q39" s="3544" t="s">
        <v>19</v>
      </c>
      <c r="R39" s="3549"/>
      <c r="S39" s="3544" t="s">
        <v>20</v>
      </c>
      <c r="T39" s="3549"/>
      <c r="U39" s="3544" t="s">
        <v>21</v>
      </c>
      <c r="V39" s="3549"/>
      <c r="W39" s="3544" t="s">
        <v>22</v>
      </c>
      <c r="X39" s="3549"/>
      <c r="Y39" s="3544" t="s">
        <v>23</v>
      </c>
      <c r="Z39" s="3550"/>
      <c r="AA39" s="3544" t="s">
        <v>24</v>
      </c>
      <c r="AB39" s="3550"/>
      <c r="AC39" s="3544" t="s">
        <v>25</v>
      </c>
      <c r="AD39" s="3550"/>
      <c r="AE39" s="3544" t="s">
        <v>26</v>
      </c>
      <c r="AF39" s="3550"/>
      <c r="AG39" s="3544" t="s">
        <v>27</v>
      </c>
      <c r="AH39" s="3550"/>
      <c r="AI39" s="3544" t="s">
        <v>28</v>
      </c>
      <c r="AJ39" s="3550"/>
      <c r="AK39" s="3544" t="s">
        <v>29</v>
      </c>
      <c r="AL39" s="3550"/>
      <c r="AM39" s="3544" t="s">
        <v>30</v>
      </c>
      <c r="AN39" s="3550"/>
      <c r="AO39" s="3544" t="s">
        <v>31</v>
      </c>
      <c r="AP39" s="3570"/>
      <c r="AQ39" s="694"/>
      <c r="AR39" s="645"/>
      <c r="AS39" s="645"/>
      <c r="AT39" s="645"/>
      <c r="AU39" s="647"/>
      <c r="AV39" s="647"/>
      <c r="AW39" s="647"/>
      <c r="AX39" s="647"/>
      <c r="CW39"/>
      <c r="CX39"/>
      <c r="CY39"/>
      <c r="CZ39"/>
      <c r="DA39"/>
      <c r="DB39"/>
      <c r="DC39"/>
      <c r="DD39"/>
      <c r="DE39"/>
      <c r="DG39"/>
      <c r="DH39"/>
      <c r="DI39"/>
      <c r="DJ39"/>
      <c r="DK39"/>
      <c r="DL39"/>
      <c r="DM39"/>
    </row>
    <row r="40" spans="1:119" x14ac:dyDescent="0.25">
      <c r="A40" s="690"/>
      <c r="B40" s="690"/>
      <c r="C40" s="645"/>
      <c r="D40" s="3551" t="s">
        <v>32</v>
      </c>
      <c r="E40" s="3594" t="s">
        <v>33</v>
      </c>
      <c r="F40" s="3595" t="s">
        <v>34</v>
      </c>
      <c r="G40" s="3551" t="s">
        <v>33</v>
      </c>
      <c r="H40" s="3595" t="s">
        <v>34</v>
      </c>
      <c r="I40" s="3551" t="s">
        <v>33</v>
      </c>
      <c r="J40" s="3595" t="s">
        <v>34</v>
      </c>
      <c r="K40" s="3571" t="s">
        <v>33</v>
      </c>
      <c r="L40" s="3595" t="s">
        <v>34</v>
      </c>
      <c r="M40" s="3594" t="s">
        <v>33</v>
      </c>
      <c r="N40" s="3595" t="s">
        <v>34</v>
      </c>
      <c r="O40" s="3594" t="s">
        <v>33</v>
      </c>
      <c r="P40" s="3595" t="s">
        <v>34</v>
      </c>
      <c r="Q40" s="3594" t="s">
        <v>33</v>
      </c>
      <c r="R40" s="3595" t="s">
        <v>34</v>
      </c>
      <c r="S40" s="3594" t="s">
        <v>33</v>
      </c>
      <c r="T40" s="3595" t="s">
        <v>34</v>
      </c>
      <c r="U40" s="3596" t="s">
        <v>33</v>
      </c>
      <c r="V40" s="3554" t="s">
        <v>34</v>
      </c>
      <c r="W40" s="3596" t="s">
        <v>33</v>
      </c>
      <c r="X40" s="3554" t="s">
        <v>34</v>
      </c>
      <c r="Y40" s="3596" t="s">
        <v>33</v>
      </c>
      <c r="Z40" s="3554" t="s">
        <v>34</v>
      </c>
      <c r="AA40" s="3596" t="s">
        <v>33</v>
      </c>
      <c r="AB40" s="3554" t="s">
        <v>34</v>
      </c>
      <c r="AC40" s="3596" t="s">
        <v>33</v>
      </c>
      <c r="AD40" s="3554" t="s">
        <v>34</v>
      </c>
      <c r="AE40" s="3596" t="s">
        <v>33</v>
      </c>
      <c r="AF40" s="3554" t="s">
        <v>34</v>
      </c>
      <c r="AG40" s="3596" t="s">
        <v>33</v>
      </c>
      <c r="AH40" s="3554" t="s">
        <v>34</v>
      </c>
      <c r="AI40" s="3596" t="s">
        <v>33</v>
      </c>
      <c r="AJ40" s="3554" t="s">
        <v>34</v>
      </c>
      <c r="AK40" s="3596" t="s">
        <v>33</v>
      </c>
      <c r="AL40" s="3554" t="s">
        <v>34</v>
      </c>
      <c r="AM40" s="3596" t="s">
        <v>33</v>
      </c>
      <c r="AN40" s="3554" t="s">
        <v>34</v>
      </c>
      <c r="AO40" s="3596" t="s">
        <v>33</v>
      </c>
      <c r="AP40" s="3572" t="s">
        <v>34</v>
      </c>
      <c r="AQ40" s="3556"/>
      <c r="AR40" s="3152"/>
      <c r="AS40" s="3152"/>
      <c r="AT40" s="3152"/>
      <c r="AU40" s="3557"/>
      <c r="AV40" s="3557"/>
      <c r="AW40" s="3557"/>
      <c r="AX40" s="3557"/>
      <c r="CW40"/>
      <c r="CX40"/>
      <c r="CY40"/>
      <c r="CZ40"/>
      <c r="DA40"/>
      <c r="DB40"/>
      <c r="DC40"/>
      <c r="DD40"/>
      <c r="DE40"/>
      <c r="DG40"/>
      <c r="DH40"/>
      <c r="DI40"/>
      <c r="DJ40"/>
      <c r="DK40"/>
      <c r="DL40"/>
      <c r="DM40"/>
    </row>
    <row r="41" spans="1:119" x14ac:dyDescent="0.25">
      <c r="A41" s="3597" t="s">
        <v>66</v>
      </c>
      <c r="B41" s="3598"/>
      <c r="C41" s="3599"/>
      <c r="D41" s="3600">
        <f>SUM(E41+F41)</f>
        <v>12</v>
      </c>
      <c r="E41" s="76">
        <f>+S41+Y41+AA41+AC41+AE41+AG41+AI41+AK41+AM41+AO41</f>
        <v>3</v>
      </c>
      <c r="F41" s="3601">
        <f>+T41+Z41+AB41+AD41+AF41+AH41+AJ41+AL41+AN41+AP41</f>
        <v>9</v>
      </c>
      <c r="G41" s="3215"/>
      <c r="H41" s="3216"/>
      <c r="I41" s="3215"/>
      <c r="J41" s="3216"/>
      <c r="K41" s="3215"/>
      <c r="L41" s="3216"/>
      <c r="M41" s="3215"/>
      <c r="N41" s="3216"/>
      <c r="O41" s="3215"/>
      <c r="P41" s="3216"/>
      <c r="Q41" s="3215"/>
      <c r="R41" s="3216"/>
      <c r="S41" s="3602"/>
      <c r="T41" s="80"/>
      <c r="U41" s="3215"/>
      <c r="V41" s="3216"/>
      <c r="W41" s="3215"/>
      <c r="X41" s="3216"/>
      <c r="Y41" s="3602">
        <v>0</v>
      </c>
      <c r="Z41" s="80">
        <v>0</v>
      </c>
      <c r="AA41" s="3603">
        <v>0</v>
      </c>
      <c r="AB41" s="80">
        <v>0</v>
      </c>
      <c r="AC41" s="3604">
        <v>0</v>
      </c>
      <c r="AD41" s="80">
        <v>0</v>
      </c>
      <c r="AE41" s="3603">
        <v>2</v>
      </c>
      <c r="AF41" s="80">
        <v>0</v>
      </c>
      <c r="AG41" s="3602">
        <v>0</v>
      </c>
      <c r="AH41" s="80">
        <v>2</v>
      </c>
      <c r="AI41" s="3602">
        <v>1</v>
      </c>
      <c r="AJ41" s="80">
        <v>4</v>
      </c>
      <c r="AK41" s="3603">
        <v>0</v>
      </c>
      <c r="AL41" s="80">
        <v>1</v>
      </c>
      <c r="AM41" s="3604">
        <v>0</v>
      </c>
      <c r="AN41" s="80">
        <v>2</v>
      </c>
      <c r="AO41" s="3605">
        <v>0</v>
      </c>
      <c r="AP41" s="81">
        <v>0</v>
      </c>
      <c r="AQ41" s="3606">
        <v>0</v>
      </c>
      <c r="AR41" s="3607">
        <v>0</v>
      </c>
      <c r="AS41" s="3607">
        <v>0</v>
      </c>
      <c r="AT41" s="3607">
        <v>0</v>
      </c>
      <c r="AU41" s="3607">
        <v>0</v>
      </c>
      <c r="AV41" s="3607">
        <v>0</v>
      </c>
      <c r="AW41" s="3607">
        <v>0</v>
      </c>
      <c r="AX41" s="3608">
        <v>0</v>
      </c>
      <c r="AY41" t="str">
        <f>CW41&amp;CX41&amp;CY41&amp;CZ41&amp;DA41&amp;DB41&amp;DC41&amp;DD41&amp;DE41</f>
        <v/>
      </c>
      <c r="CW41" s="25" t="str">
        <f t="shared" ref="CW41:CW42" si="41">IF(AND((Y41+Z41)&gt;0,AQ41="")," * No olvide digitar la variable 12 años. Si no tiene digite Cero.",IF(AQ41&gt;(Y41+Z41),"* Las Consultas de 12 años NO DEBEN ser mayor que el total de Consultas entre 10-14 años",""))</f>
        <v/>
      </c>
      <c r="CX41" s="25" t="str">
        <f>IF(AND(F41&gt;0,AR41="")," * No olvide digitar la variable Embarazadas. Digite cero si no tiene.","")</f>
        <v/>
      </c>
      <c r="CY41" s="25" t="str">
        <f>IF(AR41&gt;F41," * Las Embarazadas NO DEBEN ser mayor al total de mujeres. ","")</f>
        <v/>
      </c>
      <c r="CZ41" s="25" t="str">
        <f t="shared" ref="CZ41" si="42">IF(AND((AK41+AL41)&gt;0,AS41="")," * No olvide digitar la variable 60 años. Si no tiene digite Cero.",IF(AS41&gt;(AK41+AL41)," * Las consultas de 60 años NO DEBEN ser mayor que el Total de consultas del grupo 60-64 años",""))</f>
        <v/>
      </c>
      <c r="DA41" s="25" t="str">
        <f>IF(AND(D41&gt;0,AT41="")," * No olvide digitar la variable Usuarios con Discapacidad. Digite Cero si no tiene.",IF(AT41&gt;D41," * La variable Usuarios con Discapacidad No puede ser mayor al Total Ambos Sexos.",""))</f>
        <v/>
      </c>
      <c r="DB41" s="25" t="str">
        <f>IF(AND(D41&gt;0,AU41="")," * No olvide digitar la variable Niños, niñas, adolescentes y jóvenes población SENAME. Digite Cero si no tiene.",IF(AU41&gt;D41," * La variable Niños, niñas, adolescentes y jóvenes población SENAME No puede ser mayor al Total Ambos Sexos.",""))</f>
        <v/>
      </c>
      <c r="DC41" s="25" t="str">
        <f>IF(AND(D41&gt;0,AV41="")," * No olvide digitar la variable Niños, niñas, adolescentes y jóvenes Mejor Niñez. Digite Cero si no tiene.",IF(AV41&gt;D41," * La variable Niños, niñas, adolescentes y jóvenes Mejor Niñez No puede ser mayor al Total Ambos Sexos.",""))</f>
        <v/>
      </c>
      <c r="DD41" s="25" t="str">
        <f>IF(AND(D41&gt;0,AW41="")," * No olvide digitar la variable Migrantes. Digite Cero si no tiene.",IF(AW41&gt;D41," * La variable Migrantes No puede ser mayor al Total.",""))</f>
        <v/>
      </c>
      <c r="DE41" s="25" t="str">
        <f>IF(AND(D41&gt;0,AX41="")," * No olvide digitar la variable  Pacientes en control PSCV. Digite Cero si no tiene.",IF(AX41&gt;D41," * La variable  Pacientes en control PSCV No puede ser mayor al Total.",""))</f>
        <v/>
      </c>
      <c r="DG41" s="26">
        <f t="shared" ref="DG41:DG42" si="43">IF(AND((Y41+Z41)&gt;0,AQ41=""),1,IF(AQ41&gt;(Y41+Z41),1,0))</f>
        <v>0</v>
      </c>
      <c r="DH41" s="26">
        <f>IF(AND(F41&gt;0,AR41=""),1,0)</f>
        <v>0</v>
      </c>
      <c r="DI41" s="26">
        <f>IF(AR41&gt;F41,1,0)</f>
        <v>0</v>
      </c>
      <c r="DJ41" s="26">
        <f t="shared" ref="DJ41" si="44">IF(AND((AK41+AL41)&gt;0,AS41=""),1,IF(AS41&gt;(AK41+AL41),1,0))</f>
        <v>0</v>
      </c>
      <c r="DK41" s="26">
        <f>IF(AND(D41&gt;0,AT41=""),1,IF(AT41&gt;D41,1,0))</f>
        <v>0</v>
      </c>
      <c r="DL41" s="26">
        <f>IF(AND(D41&gt;0,AU41=""),1,IF(AU41&gt;D41,1,0))</f>
        <v>0</v>
      </c>
      <c r="DM41" s="26">
        <f>IF(AND(D41&gt;0,AV41=""),1,IF(AV41&gt;D41,1,0))</f>
        <v>0</v>
      </c>
      <c r="DN41" s="26">
        <f>IF(AND(D41&gt;0,AW41=""),1,IF(AW41&gt;D41,1,0))</f>
        <v>0</v>
      </c>
      <c r="DO41" s="26">
        <f>IF(AND(D41&gt;0,AX41=""),1,IF(AX41&gt;D41,1,0))</f>
        <v>0</v>
      </c>
    </row>
    <row r="42" spans="1:119" ht="15" customHeight="1" x14ac:dyDescent="0.25">
      <c r="A42" s="3119" t="s">
        <v>67</v>
      </c>
      <c r="B42" s="3120"/>
      <c r="C42" s="3121"/>
      <c r="D42" s="82">
        <f>SUM(E42+F42)</f>
        <v>0</v>
      </c>
      <c r="E42" s="83">
        <f>+G42+I42+K42+M42+O42+Q42+S42+U42+W42+Y42+AA42</f>
        <v>0</v>
      </c>
      <c r="F42" s="84">
        <f>+H42+J42+L42+N42+P42+R42+T42+V42+X42+Z42+AB42</f>
        <v>0</v>
      </c>
      <c r="G42" s="85"/>
      <c r="H42" s="86"/>
      <c r="I42" s="85"/>
      <c r="J42" s="87"/>
      <c r="K42" s="85"/>
      <c r="L42" s="86"/>
      <c r="M42" s="85"/>
      <c r="N42" s="86"/>
      <c r="O42" s="85"/>
      <c r="P42" s="86"/>
      <c r="Q42" s="85"/>
      <c r="R42" s="88"/>
      <c r="S42" s="85"/>
      <c r="T42" s="88"/>
      <c r="U42" s="85"/>
      <c r="V42" s="86"/>
      <c r="W42" s="85"/>
      <c r="X42" s="88"/>
      <c r="Y42" s="85"/>
      <c r="Z42" s="88"/>
      <c r="AA42" s="85"/>
      <c r="AB42" s="86"/>
      <c r="AC42" s="3215"/>
      <c r="AD42" s="3224"/>
      <c r="AE42" s="3225"/>
      <c r="AF42" s="3224"/>
      <c r="AG42" s="3215"/>
      <c r="AH42" s="3216"/>
      <c r="AI42" s="3215"/>
      <c r="AJ42" s="3216"/>
      <c r="AK42" s="3225"/>
      <c r="AL42" s="3226"/>
      <c r="AM42" s="3215"/>
      <c r="AN42" s="3224"/>
      <c r="AO42" s="3225"/>
      <c r="AP42" s="3227"/>
      <c r="AQ42" s="3228"/>
      <c r="AR42" s="3229"/>
      <c r="AS42" s="3216"/>
      <c r="AT42" s="86"/>
      <c r="AU42" s="86"/>
      <c r="AV42" s="86"/>
      <c r="AW42" s="86"/>
      <c r="AX42" s="93"/>
      <c r="AY42" t="str">
        <f t="shared" ref="AY42:AY63" si="45">CW42&amp;CX42&amp;CY42&amp;CZ42&amp;DA42&amp;DB42&amp;DC42&amp;DD42&amp;DE42</f>
        <v/>
      </c>
      <c r="CW42" s="25" t="str">
        <f t="shared" si="41"/>
        <v/>
      </c>
      <c r="CX42" s="25" t="str">
        <f t="shared" ref="CX42:CX45" si="46">IF(AND(F42&gt;0,AR42="")," * No olvide digitar la variable Embarazadas. Digite cero si no tiene.","")</f>
        <v/>
      </c>
      <c r="CY42" s="25" t="str">
        <f>IF(AR42&gt;F42," * Las Embarazadas NO DEBEN ser mayor al total de mujeres. ","")</f>
        <v/>
      </c>
      <c r="CZ42"/>
      <c r="DA42" s="25" t="str">
        <f t="shared" ref="DA42:DA45" si="47">IF(AND(D42&gt;0,AT42="")," * No olvide digitar la variable Usuarios con Discapacidad. Digite Cero si no tiene.",IF(AT42&gt;D42," * La variable Usuarios con Discapacidad No puede ser mayor al Total Ambos Sexos.",""))</f>
        <v/>
      </c>
      <c r="DB42" s="25" t="str">
        <f t="shared" ref="DB42:DB45" si="48">IF(AND(D42&gt;0,AU42="")," * No olvide digitar la variable Niños, niñas, adolescentes y jóvenes población SENAME. Digite Cero si no tiene.",IF(AU42&gt;D42," * La variable Niños, niñas, adolescentes y jóvenes población SENAME No puede ser mayor al Total Ambos Sexos.",""))</f>
        <v/>
      </c>
      <c r="DC42" s="25" t="str">
        <f t="shared" ref="DC42:DC45" si="49">IF(AND(D42&gt;0,AV42="")," * No olvide digitar la variable Niños, niñas, adolescentes y jóvenes Mejor Niñez. Digite Cero si no tiene.",IF(AV42&gt;D42," * La variable Niños, niñas, adolescentes y jóvenes Mejor Niñez No puede ser mayor al Total Ambos Sexos.",""))</f>
        <v/>
      </c>
      <c r="DD42" s="25" t="str">
        <f t="shared" ref="DD42:DD45" si="50">IF(AND(D42&gt;0,AW42="")," * No olvide digitar la variable Migrantes. Digite Cero si no tiene.",IF(AW42&gt;D42," * La variable Migrantes No puede ser mayor al Total.",""))</f>
        <v/>
      </c>
      <c r="DE42" s="25" t="str">
        <f t="shared" ref="DE42:DE63" si="51">IF(AND(D42&gt;0,AX42="")," * No olvide digitar la variable  Pacientes en control PSCV. Digite Cero si no tiene.",IF(AX42&gt;D42," * La variable  Pacientes en control PSCV No puede ser mayor al Total.",""))</f>
        <v/>
      </c>
      <c r="DG42" s="26">
        <f t="shared" si="43"/>
        <v>0</v>
      </c>
      <c r="DH42" s="26">
        <f t="shared" ref="DH42:DH45" si="52">IF(AND(F42&gt;0,AR42=""),1,0)</f>
        <v>0</v>
      </c>
      <c r="DI42" s="26">
        <f t="shared" ref="DI42:DI45" si="53">IF(AR42&gt;F42,1,0)</f>
        <v>0</v>
      </c>
      <c r="DJ42"/>
      <c r="DK42" s="26">
        <f t="shared" ref="DK42:DK45" si="54">IF(AND(D42&gt;0,AT42=""),1,IF(AT42&gt;D42,1,0))</f>
        <v>0</v>
      </c>
      <c r="DL42" s="26">
        <f t="shared" ref="DL42:DL45" si="55">IF(AND(D42&gt;0,AU42=""),1,IF(AU42&gt;D42,1,0))</f>
        <v>0</v>
      </c>
      <c r="DM42" s="26">
        <f t="shared" ref="DM42:DM45" si="56">IF(AND(D42&gt;0,AV42=""),1,IF(AV42&gt;D42,1,0))</f>
        <v>0</v>
      </c>
      <c r="DN42" s="26">
        <f t="shared" ref="DN42:DN45" si="57">IF(AND(D42&gt;0,AW42=""),1,IF(AW42&gt;D42,1,0))</f>
        <v>0</v>
      </c>
      <c r="DO42" s="26">
        <f t="shared" ref="DO42:DO45" si="58">IF(AND(D42&gt;0,AX42=""),1,IF(AX42&gt;D42,1,0))</f>
        <v>0</v>
      </c>
    </row>
    <row r="43" spans="1:119" ht="15" customHeight="1" x14ac:dyDescent="0.25">
      <c r="A43" s="3119" t="s">
        <v>68</v>
      </c>
      <c r="B43" s="3120"/>
      <c r="C43" s="3121"/>
      <c r="D43" s="82">
        <f>SUM(E43+F43)</f>
        <v>0</v>
      </c>
      <c r="E43" s="83">
        <f>+G43+I43+K43+M43+O43+Q43+S43+U43+W43+Y43+AA43</f>
        <v>0</v>
      </c>
      <c r="F43" s="84">
        <f>+H43+J43+L43+N43+P43+R43+T43+V43+X43+Z43+AB43</f>
        <v>0</v>
      </c>
      <c r="G43" s="85"/>
      <c r="H43" s="86"/>
      <c r="I43" s="85"/>
      <c r="J43" s="87"/>
      <c r="K43" s="85"/>
      <c r="L43" s="86"/>
      <c r="M43" s="85"/>
      <c r="N43" s="86"/>
      <c r="O43" s="85"/>
      <c r="P43" s="86"/>
      <c r="Q43" s="85"/>
      <c r="R43" s="88"/>
      <c r="S43" s="85"/>
      <c r="T43" s="88"/>
      <c r="U43" s="85"/>
      <c r="V43" s="86"/>
      <c r="W43" s="85"/>
      <c r="X43" s="88"/>
      <c r="Y43" s="85"/>
      <c r="Z43" s="88"/>
      <c r="AA43" s="85"/>
      <c r="AB43" s="86"/>
      <c r="AC43" s="3215"/>
      <c r="AD43" s="3224"/>
      <c r="AE43" s="3225"/>
      <c r="AF43" s="3224"/>
      <c r="AG43" s="3215"/>
      <c r="AH43" s="3216"/>
      <c r="AI43" s="3215"/>
      <c r="AJ43" s="3216"/>
      <c r="AK43" s="3225"/>
      <c r="AL43" s="3226"/>
      <c r="AM43" s="3215"/>
      <c r="AN43" s="3224"/>
      <c r="AO43" s="3225"/>
      <c r="AP43" s="3227"/>
      <c r="AQ43" s="3230"/>
      <c r="AR43" s="3231"/>
      <c r="AS43" s="3216"/>
      <c r="AT43" s="86"/>
      <c r="AU43" s="86"/>
      <c r="AV43" s="86"/>
      <c r="AW43" s="86"/>
      <c r="AX43" s="93"/>
      <c r="AY43" t="str">
        <f t="shared" si="45"/>
        <v/>
      </c>
      <c r="CW43"/>
      <c r="CX43" s="25" t="str">
        <f t="shared" si="46"/>
        <v/>
      </c>
      <c r="CY43" s="25" t="str">
        <f t="shared" ref="CY43:CY44" si="59">IF(AR43&gt;F43," * Las Embarazadas NO DEBEN ser mayor al total de mujeres. ","")</f>
        <v/>
      </c>
      <c r="CZ43"/>
      <c r="DA43" s="25" t="str">
        <f t="shared" si="47"/>
        <v/>
      </c>
      <c r="DB43" s="25" t="str">
        <f t="shared" si="48"/>
        <v/>
      </c>
      <c r="DC43" s="25" t="str">
        <f t="shared" si="49"/>
        <v/>
      </c>
      <c r="DD43" s="25" t="str">
        <f t="shared" si="50"/>
        <v/>
      </c>
      <c r="DE43" s="25" t="str">
        <f t="shared" si="51"/>
        <v/>
      </c>
      <c r="DG43"/>
      <c r="DH43" s="26">
        <f t="shared" si="52"/>
        <v>0</v>
      </c>
      <c r="DI43" s="26">
        <f t="shared" si="53"/>
        <v>0</v>
      </c>
      <c r="DJ43"/>
      <c r="DK43" s="26">
        <f t="shared" si="54"/>
        <v>0</v>
      </c>
      <c r="DL43" s="26">
        <f t="shared" si="55"/>
        <v>0</v>
      </c>
      <c r="DM43" s="26">
        <f t="shared" si="56"/>
        <v>0</v>
      </c>
      <c r="DN43" s="26">
        <f t="shared" si="57"/>
        <v>0</v>
      </c>
      <c r="DO43" s="26">
        <f t="shared" si="58"/>
        <v>0</v>
      </c>
    </row>
    <row r="44" spans="1:119" x14ac:dyDescent="0.25">
      <c r="A44" s="3119" t="s">
        <v>69</v>
      </c>
      <c r="B44" s="3120"/>
      <c r="C44" s="3121"/>
      <c r="D44" s="3232">
        <f>SUM(E44+F44)</f>
        <v>0</v>
      </c>
      <c r="E44" s="3233">
        <f>+S44+U44+W44+Y44+AA44+AC44+AE44+AG44+AI44+AK44+AM44+AO44</f>
        <v>0</v>
      </c>
      <c r="F44" s="3234">
        <f>+T44+V44+X44+Z44+AB44+AD44+AF44+AH44+AJ44+AL44+AN44+AP44</f>
        <v>0</v>
      </c>
      <c r="G44" s="3215"/>
      <c r="H44" s="3216"/>
      <c r="I44" s="3215"/>
      <c r="J44" s="3216"/>
      <c r="K44" s="3215"/>
      <c r="L44" s="3216"/>
      <c r="M44" s="3215"/>
      <c r="N44" s="3216"/>
      <c r="O44" s="3215"/>
      <c r="P44" s="3216"/>
      <c r="Q44" s="3215"/>
      <c r="R44" s="3216"/>
      <c r="S44" s="85"/>
      <c r="T44" s="88"/>
      <c r="U44" s="85"/>
      <c r="V44" s="88"/>
      <c r="W44" s="85"/>
      <c r="X44" s="88"/>
      <c r="Y44" s="3235"/>
      <c r="Z44" s="3236"/>
      <c r="AA44" s="3237"/>
      <c r="AB44" s="3238"/>
      <c r="AC44" s="3235"/>
      <c r="AD44" s="3236"/>
      <c r="AE44" s="3237"/>
      <c r="AF44" s="3236"/>
      <c r="AG44" s="3235"/>
      <c r="AH44" s="3236"/>
      <c r="AI44" s="3235"/>
      <c r="AJ44" s="3236"/>
      <c r="AK44" s="3237"/>
      <c r="AL44" s="3238"/>
      <c r="AM44" s="3235"/>
      <c r="AN44" s="3236"/>
      <c r="AO44" s="3237"/>
      <c r="AP44" s="3239"/>
      <c r="AQ44" s="3228"/>
      <c r="AR44" s="86"/>
      <c r="AS44" s="3229"/>
      <c r="AT44" s="3229"/>
      <c r="AU44" s="3229"/>
      <c r="AV44" s="3229"/>
      <c r="AW44" s="3229"/>
      <c r="AX44" s="3231"/>
      <c r="AY44" t="str">
        <f t="shared" si="45"/>
        <v/>
      </c>
      <c r="CW44" s="25" t="str">
        <f t="shared" ref="CW44:CW45" si="60">IF(AND((Y44+Z44)&gt;0,AQ44="")," * No olvide digitar la variable 12 años. Si no tiene digite Cero.",IF(AQ44&gt;(Y44+Z44),"* Las Consultas de 12 años NO DEBEN ser mayor que el total de Consultas entre 10-14 años",""))</f>
        <v/>
      </c>
      <c r="CX44" s="25" t="str">
        <f t="shared" si="46"/>
        <v/>
      </c>
      <c r="CY44" s="25" t="str">
        <f t="shared" si="59"/>
        <v/>
      </c>
      <c r="CZ44" s="25" t="str">
        <f t="shared" ref="CZ44" si="61">IF(AND((AK44+AL44)&gt;0,AS44="")," * No olvide digitar la variable 60 años. Si no tiene digite Cero.",IF(AS44&gt;(AK44+AL44)," * Las consultas de 60 años NO DEBEN ser mayor que el Total de consultas del grupo 60-64 años",""))</f>
        <v/>
      </c>
      <c r="DA44" s="25" t="str">
        <f t="shared" si="47"/>
        <v/>
      </c>
      <c r="DB44" s="25" t="str">
        <f t="shared" si="48"/>
        <v/>
      </c>
      <c r="DC44" s="25" t="str">
        <f t="shared" si="49"/>
        <v/>
      </c>
      <c r="DD44" s="25" t="str">
        <f t="shared" si="50"/>
        <v/>
      </c>
      <c r="DE44" s="25" t="str">
        <f t="shared" si="51"/>
        <v/>
      </c>
      <c r="DG44" s="26">
        <f t="shared" ref="DG44:DG45" si="62">IF(AND((Y44+Z44)&gt;0,AQ44=""),1,IF(AQ44&gt;(Y44+Z44),1,0))</f>
        <v>0</v>
      </c>
      <c r="DH44" s="26">
        <f t="shared" si="52"/>
        <v>0</v>
      </c>
      <c r="DI44" s="26">
        <f t="shared" si="53"/>
        <v>0</v>
      </c>
      <c r="DJ44" s="26">
        <f t="shared" ref="DJ44" si="63">IF(AND((AK44+AL44)&gt;0,AS44=""),1,IF(AS44&gt;(AK44+AL44),1,0))</f>
        <v>0</v>
      </c>
      <c r="DK44" s="26">
        <f t="shared" si="54"/>
        <v>0</v>
      </c>
      <c r="DL44" s="26">
        <f t="shared" si="55"/>
        <v>0</v>
      </c>
      <c r="DM44" s="26">
        <f t="shared" si="56"/>
        <v>0</v>
      </c>
      <c r="DN44" s="26">
        <f t="shared" si="57"/>
        <v>0</v>
      </c>
      <c r="DO44" s="26">
        <f t="shared" si="58"/>
        <v>0</v>
      </c>
    </row>
    <row r="45" spans="1:119" ht="15" customHeight="1" x14ac:dyDescent="0.25">
      <c r="A45" s="3119" t="s">
        <v>70</v>
      </c>
      <c r="B45" s="3120"/>
      <c r="C45" s="3121"/>
      <c r="D45" s="98">
        <f>SUM(E45+F45)</f>
        <v>11</v>
      </c>
      <c r="E45" s="99">
        <f>S45+U45+W45+Y45+AA45+AC45+AE45+AG45+AI45+AK45+AM45+AO45</f>
        <v>5</v>
      </c>
      <c r="F45" s="100">
        <f>T45+V45+X45+Z45+AB45+AD45+AF45+AH45+AJ45+AL45+AN45+AP45</f>
        <v>6</v>
      </c>
      <c r="G45" s="101"/>
      <c r="H45" s="102"/>
      <c r="I45" s="101"/>
      <c r="J45" s="102"/>
      <c r="K45" s="101"/>
      <c r="L45" s="102"/>
      <c r="M45" s="101"/>
      <c r="N45" s="102"/>
      <c r="O45" s="101"/>
      <c r="P45" s="102"/>
      <c r="Q45" s="101"/>
      <c r="R45" s="102"/>
      <c r="S45" s="85">
        <v>0</v>
      </c>
      <c r="T45" s="88">
        <v>0</v>
      </c>
      <c r="U45" s="85">
        <v>0</v>
      </c>
      <c r="V45" s="88">
        <v>0</v>
      </c>
      <c r="W45" s="85">
        <v>0</v>
      </c>
      <c r="X45" s="88">
        <v>0</v>
      </c>
      <c r="Y45" s="3240">
        <v>0</v>
      </c>
      <c r="Z45" s="3241">
        <v>0</v>
      </c>
      <c r="AA45" s="103">
        <v>0</v>
      </c>
      <c r="AB45" s="104">
        <v>0</v>
      </c>
      <c r="AC45" s="3240">
        <v>0</v>
      </c>
      <c r="AD45" s="3241">
        <v>0</v>
      </c>
      <c r="AE45" s="3242">
        <v>1</v>
      </c>
      <c r="AF45" s="3241">
        <v>1</v>
      </c>
      <c r="AG45" s="3240">
        <v>1</v>
      </c>
      <c r="AH45" s="3241">
        <v>0</v>
      </c>
      <c r="AI45" s="3240">
        <v>2</v>
      </c>
      <c r="AJ45" s="3241">
        <v>3</v>
      </c>
      <c r="AK45" s="103">
        <v>0</v>
      </c>
      <c r="AL45" s="104">
        <v>1</v>
      </c>
      <c r="AM45" s="3240">
        <v>1</v>
      </c>
      <c r="AN45" s="3241">
        <v>1</v>
      </c>
      <c r="AO45" s="3242">
        <v>0</v>
      </c>
      <c r="AP45" s="3243">
        <v>0</v>
      </c>
      <c r="AQ45" s="3244">
        <v>0</v>
      </c>
      <c r="AR45" s="105">
        <v>0</v>
      </c>
      <c r="AS45" s="106"/>
      <c r="AT45" s="105">
        <v>0</v>
      </c>
      <c r="AU45" s="105">
        <v>0</v>
      </c>
      <c r="AV45" s="105">
        <v>0</v>
      </c>
      <c r="AW45" s="105">
        <v>0</v>
      </c>
      <c r="AX45" s="3245">
        <v>0</v>
      </c>
      <c r="AY45" t="str">
        <f t="shared" si="45"/>
        <v/>
      </c>
      <c r="CW45" s="25" t="str">
        <f t="shared" si="60"/>
        <v/>
      </c>
      <c r="CX45" s="25" t="str">
        <f t="shared" si="46"/>
        <v/>
      </c>
      <c r="CY45" s="25" t="str">
        <f>IF(AR45&gt;F45," * Las Embarazadas NO DEBEN ser mayor al total de mujeres. ","")</f>
        <v/>
      </c>
      <c r="CZ45"/>
      <c r="DA45" s="25" t="str">
        <f t="shared" si="47"/>
        <v/>
      </c>
      <c r="DB45" s="25" t="str">
        <f t="shared" si="48"/>
        <v/>
      </c>
      <c r="DC45" s="25" t="str">
        <f t="shared" si="49"/>
        <v/>
      </c>
      <c r="DD45" s="25" t="str">
        <f t="shared" si="50"/>
        <v/>
      </c>
      <c r="DE45" s="25" t="str">
        <f t="shared" si="51"/>
        <v/>
      </c>
      <c r="DG45" s="26">
        <f t="shared" si="62"/>
        <v>0</v>
      </c>
      <c r="DH45" s="26">
        <f t="shared" si="52"/>
        <v>0</v>
      </c>
      <c r="DI45" s="26">
        <f t="shared" si="53"/>
        <v>0</v>
      </c>
      <c r="DJ45"/>
      <c r="DK45" s="26">
        <f t="shared" si="54"/>
        <v>0</v>
      </c>
      <c r="DL45" s="26">
        <f t="shared" si="55"/>
        <v>0</v>
      </c>
      <c r="DM45" s="26">
        <f t="shared" si="56"/>
        <v>0</v>
      </c>
      <c r="DN45" s="26">
        <f t="shared" si="57"/>
        <v>0</v>
      </c>
      <c r="DO45" s="26">
        <f t="shared" si="58"/>
        <v>0</v>
      </c>
    </row>
    <row r="46" spans="1:119" x14ac:dyDescent="0.25">
      <c r="A46" s="3544" t="s">
        <v>71</v>
      </c>
      <c r="B46" s="3545"/>
      <c r="C46" s="3549"/>
      <c r="D46" s="3609">
        <f t="shared" ref="D46:D59" si="64">SUM(E46+F46)</f>
        <v>11</v>
      </c>
      <c r="E46" s="3610">
        <f>S46+U46+W46+Y46+AA46+AC46+AE46+AG46+AI46+AK46+AM46+AO46</f>
        <v>5</v>
      </c>
      <c r="F46" s="3611">
        <f>T46+V46+X46+Z46+AB46+AD46+AF46+AH46+AJ46+AL46+AN46+AP46</f>
        <v>6</v>
      </c>
      <c r="G46" s="3612"/>
      <c r="H46" s="3613"/>
      <c r="I46" s="3613"/>
      <c r="J46" s="3613"/>
      <c r="K46" s="3613"/>
      <c r="L46" s="3613"/>
      <c r="M46" s="3613"/>
      <c r="N46" s="3613"/>
      <c r="O46" s="3613"/>
      <c r="P46" s="3613"/>
      <c r="Q46" s="3613"/>
      <c r="R46" s="3614"/>
      <c r="S46" s="3609">
        <f t="shared" ref="S46:AB46" si="65">SUM(S44:S45)</f>
        <v>0</v>
      </c>
      <c r="T46" s="3611">
        <f t="shared" si="65"/>
        <v>0</v>
      </c>
      <c r="U46" s="3609">
        <f t="shared" si="65"/>
        <v>0</v>
      </c>
      <c r="V46" s="3611">
        <f t="shared" si="65"/>
        <v>0</v>
      </c>
      <c r="W46" s="3615">
        <f t="shared" si="65"/>
        <v>0</v>
      </c>
      <c r="X46" s="3615">
        <f t="shared" si="65"/>
        <v>0</v>
      </c>
      <c r="Y46" s="3609">
        <f t="shared" si="65"/>
        <v>0</v>
      </c>
      <c r="Z46" s="3615">
        <f t="shared" si="65"/>
        <v>0</v>
      </c>
      <c r="AA46" s="3609">
        <f t="shared" si="65"/>
        <v>0</v>
      </c>
      <c r="AB46" s="3615">
        <f t="shared" si="65"/>
        <v>0</v>
      </c>
      <c r="AC46" s="3609">
        <f>SUM(AC44:AC45)</f>
        <v>0</v>
      </c>
      <c r="AD46" s="3611">
        <f>SUM(AD44:AD45)</f>
        <v>0</v>
      </c>
      <c r="AE46" s="3615">
        <f>SUM(AE44:AE45)</f>
        <v>1</v>
      </c>
      <c r="AF46" s="3615">
        <f t="shared" ref="AF46:AN46" si="66">SUM(AF44:AF45)</f>
        <v>1</v>
      </c>
      <c r="AG46" s="3609">
        <f t="shared" si="66"/>
        <v>1</v>
      </c>
      <c r="AH46" s="3615">
        <f t="shared" si="66"/>
        <v>0</v>
      </c>
      <c r="AI46" s="3609">
        <f t="shared" si="66"/>
        <v>2</v>
      </c>
      <c r="AJ46" s="3615">
        <f t="shared" si="66"/>
        <v>3</v>
      </c>
      <c r="AK46" s="3609">
        <f t="shared" si="66"/>
        <v>0</v>
      </c>
      <c r="AL46" s="3615">
        <f t="shared" si="66"/>
        <v>1</v>
      </c>
      <c r="AM46" s="3609">
        <f t="shared" si="66"/>
        <v>1</v>
      </c>
      <c r="AN46" s="3611">
        <f t="shared" si="66"/>
        <v>1</v>
      </c>
      <c r="AO46" s="3615">
        <f>SUM(AO44:AO45)</f>
        <v>0</v>
      </c>
      <c r="AP46" s="3616">
        <f>SUM(AP44:AP45)</f>
        <v>0</v>
      </c>
      <c r="AQ46" s="3615">
        <f>SUM(AQ44:AQ45)</f>
        <v>0</v>
      </c>
      <c r="AR46" s="3617">
        <f>SUM(AR44:AR45)</f>
        <v>0</v>
      </c>
      <c r="AS46" s="3611">
        <f>SUM(AS44)</f>
        <v>0</v>
      </c>
      <c r="AT46" s="3611">
        <f>SUM(AT44:AT45)</f>
        <v>0</v>
      </c>
      <c r="AU46" s="3611">
        <f>SUM(AU44:AU45)</f>
        <v>0</v>
      </c>
      <c r="AV46" s="3611">
        <f>SUM(AV44:AV45)</f>
        <v>0</v>
      </c>
      <c r="AW46" s="3611">
        <f>SUM(AW44:AW45)</f>
        <v>0</v>
      </c>
      <c r="AX46" s="3617">
        <f>SUM(AX44:AX45)</f>
        <v>0</v>
      </c>
      <c r="CW46"/>
      <c r="CX46"/>
      <c r="CY46"/>
      <c r="CZ46"/>
      <c r="DA46"/>
      <c r="DB46"/>
      <c r="DC46"/>
      <c r="DD46"/>
      <c r="DE46"/>
      <c r="DG46"/>
      <c r="DH46"/>
      <c r="DI46"/>
      <c r="DJ46"/>
      <c r="DK46"/>
      <c r="DL46"/>
      <c r="DM46"/>
    </row>
    <row r="47" spans="1:119" x14ac:dyDescent="0.25">
      <c r="A47" s="3618" t="s">
        <v>72</v>
      </c>
      <c r="B47" s="3619"/>
      <c r="C47" s="3620"/>
      <c r="D47" s="3609">
        <f t="shared" si="64"/>
        <v>0</v>
      </c>
      <c r="E47" s="3610">
        <f>+G47+I47+K47+M47+O47+Q47+S47+U47+W47+Y47+AA47+AC47+AE47+AG47+AI47+AK47+AM47+AO47</f>
        <v>0</v>
      </c>
      <c r="F47" s="3611">
        <f>+H47+J47+L47+N47+P47+R47+T47+V47+X47+Z47+AB47+AD47+AF47+AH47+AJ47+AL47+AN47+AP47</f>
        <v>0</v>
      </c>
      <c r="G47" s="3621"/>
      <c r="H47" s="3622"/>
      <c r="I47" s="3621"/>
      <c r="J47" s="3623"/>
      <c r="K47" s="3621"/>
      <c r="L47" s="3622"/>
      <c r="M47" s="3621"/>
      <c r="N47" s="3622"/>
      <c r="O47" s="3621"/>
      <c r="P47" s="3622"/>
      <c r="Q47" s="3621"/>
      <c r="R47" s="3624"/>
      <c r="S47" s="3621"/>
      <c r="T47" s="3624"/>
      <c r="U47" s="3621"/>
      <c r="V47" s="3624"/>
      <c r="W47" s="3621"/>
      <c r="X47" s="3624"/>
      <c r="Y47" s="3621"/>
      <c r="Z47" s="3624"/>
      <c r="AA47" s="3621"/>
      <c r="AB47" s="3624"/>
      <c r="AC47" s="3625"/>
      <c r="AD47" s="3624"/>
      <c r="AE47" s="3626"/>
      <c r="AF47" s="3624"/>
      <c r="AG47" s="3621"/>
      <c r="AH47" s="3624"/>
      <c r="AI47" s="3621"/>
      <c r="AJ47" s="3624"/>
      <c r="AK47" s="3621"/>
      <c r="AL47" s="3624"/>
      <c r="AM47" s="3625"/>
      <c r="AN47" s="3624"/>
      <c r="AO47" s="3623"/>
      <c r="AP47" s="3627"/>
      <c r="AQ47" s="3628"/>
      <c r="AR47" s="3622"/>
      <c r="AS47" s="3622"/>
      <c r="AT47" s="3622"/>
      <c r="AU47" s="3622"/>
      <c r="AV47" s="3622"/>
      <c r="AW47" s="3622"/>
      <c r="AX47" s="3629"/>
      <c r="AY47" t="str">
        <f t="shared" si="45"/>
        <v/>
      </c>
      <c r="CW47" s="25" t="str">
        <f t="shared" ref="CW47:CW53" si="67">IF(AND((Y47+Z47)&gt;0,AQ47="")," * No olvide digitar la variable 12 años. Si no tiene digite Cero.",IF(AQ47&gt;(Y47+Z47),"* Las Consultas de 12 años NO DEBEN ser mayor que el total de Consultas entre 10-14 años",""))</f>
        <v/>
      </c>
      <c r="CX47" s="25" t="str">
        <f t="shared" ref="CX47:CX53" si="68">IF(AND(F47&gt;0,AR47="")," * No olvide digitar la variable Embarazadas. Digite cero si no tiene.","")</f>
        <v/>
      </c>
      <c r="CY47" s="25" t="str">
        <f t="shared" ref="CY47:CY53" si="69">IF(AR47&gt;F47," * Las Embarazadas NO DEBEN ser mayor al total de mujeres. ","")</f>
        <v/>
      </c>
      <c r="CZ47" s="25" t="str">
        <f t="shared" ref="CZ47:CZ53" si="70">IF(AND((AK47+AL47)&gt;0,AS47="")," * No olvide digitar la variable 60 años. Si no tiene digite Cero.",IF(AS47&gt;(AK47+AL47)," * Las consultas de 60 años NO DEBEN ser mayor que el Total de consultas del grupo 60-64 años",""))</f>
        <v/>
      </c>
      <c r="DA47" s="25" t="str">
        <f t="shared" ref="DA47:DA53" si="71">IF(AND(D47&gt;0,AT47="")," * No olvide digitar la variable Usuarios con Discapacidad. Digite Cero si no tiene.",IF(AT47&gt;D47," * La variable Usuarios con Discapacidad No puede ser mayor al Total Ambos Sexos.",""))</f>
        <v/>
      </c>
      <c r="DB47" s="25" t="str">
        <f t="shared" ref="DB47:DB53" si="72">IF(AND(D47&gt;0,AU47="")," * No olvide digitar la variable Niños, niñas, adolescentes y jóvenes población SENAME. Digite Cero si no tiene.",IF(AU47&gt;D47," * La variable Niños, niñas, adolescentes y jóvenes población SENAME No puede ser mayor al Total Ambos Sexos.",""))</f>
        <v/>
      </c>
      <c r="DC47" s="25" t="str">
        <f t="shared" ref="DC47:DC53" si="73">IF(AND(D47&gt;0,AV47="")," * No olvide digitar la variable Niños, niñas, adolescentes y jóvenes Mejor Niñez. Digite Cero si no tiene.",IF(AV47&gt;D47," * La variable Niños, niñas, adolescentes y jóvenes Mejor Niñez No puede ser mayor al Total Ambos Sexos.",""))</f>
        <v/>
      </c>
      <c r="DD47" s="25" t="str">
        <f t="shared" ref="DD47:DD53" si="74">IF(AND(D47&gt;0,AW47="")," * No olvide digitar la variable Migrantes. Digite Cero si no tiene.",IF(AW47&gt;D47," * La variable Migrantes No puede ser mayor al Total.",""))</f>
        <v/>
      </c>
      <c r="DE47" s="25" t="str">
        <f t="shared" si="51"/>
        <v/>
      </c>
      <c r="DG47" s="26">
        <f t="shared" ref="DG47:DG53" si="75">IF(AND((Y47+Z47)&gt;0,AQ47=""),1,IF(AQ47&gt;(Y47+Z47),1,0))</f>
        <v>0</v>
      </c>
      <c r="DH47" s="26">
        <f t="shared" ref="DH47:DH53" si="76">IF(AND(F47&gt;0,AR47=""),1,0)</f>
        <v>0</v>
      </c>
      <c r="DI47" s="26">
        <f t="shared" ref="DI47:DI53" si="77">IF(AR47&gt;F47,1,0)</f>
        <v>0</v>
      </c>
      <c r="DJ47" s="26">
        <f t="shared" ref="DJ47:DJ53" si="78">IF(AND((AK47+AL47)&gt;0,AS47=""),1,IF(AS47&gt;(AK47+AL47),1,0))</f>
        <v>0</v>
      </c>
      <c r="DK47" s="26">
        <f t="shared" ref="DK47:DK53" si="79">IF(AND(D47&gt;0,AT47=""),1,IF(AT47&gt;D47,1,0))</f>
        <v>0</v>
      </c>
      <c r="DL47" s="26">
        <f t="shared" ref="DL47:DL53" si="80">IF(AND(D47&gt;0,AU47=""),1,IF(AU47&gt;D47,1,0))</f>
        <v>0</v>
      </c>
      <c r="DM47" s="26">
        <f t="shared" ref="DM47:DM53" si="81">IF(AND(D47&gt;0,AV47=""),1,IF(AV47&gt;D47,1,0))</f>
        <v>0</v>
      </c>
      <c r="DN47" s="26">
        <f t="shared" ref="DN47:DN53" si="82">IF(AND(D47&gt;0,AW47=""),1,IF(AW47&gt;D47,1,0))</f>
        <v>0</v>
      </c>
      <c r="DO47" s="26">
        <f t="shared" ref="DO47:DO53" si="83">IF(AND(D47&gt;0,AX47=""),1,IF(AX47&gt;D47,1,0))</f>
        <v>0</v>
      </c>
    </row>
    <row r="48" spans="1:119" ht="15" customHeight="1" x14ac:dyDescent="0.25">
      <c r="A48" s="3267" t="s">
        <v>73</v>
      </c>
      <c r="B48" s="3268"/>
      <c r="C48" s="113">
        <v>0</v>
      </c>
      <c r="D48" s="114">
        <f t="shared" si="64"/>
        <v>0</v>
      </c>
      <c r="E48" s="115">
        <f>SUM(G48+I48+K48+M48+O48+Q48+S48+U48+W48+Y48+AA48+AC48+AE48+AG48+AI48+AK48+AM48+AO48)</f>
        <v>0</v>
      </c>
      <c r="F48" s="84">
        <f>SUM(H48+J48+L48+N48+P48+R48+T48+V48+X48+Z48+AB48+AD48+AF48+AH48+AJ48+AL48+AN48+AP48)</f>
        <v>0</v>
      </c>
      <c r="G48" s="85"/>
      <c r="H48" s="86"/>
      <c r="I48" s="85"/>
      <c r="J48" s="87"/>
      <c r="K48" s="85"/>
      <c r="L48" s="86"/>
      <c r="M48" s="85"/>
      <c r="N48" s="86"/>
      <c r="O48" s="85"/>
      <c r="P48" s="86"/>
      <c r="Q48" s="85"/>
      <c r="R48" s="88"/>
      <c r="S48" s="85"/>
      <c r="T48" s="88"/>
      <c r="U48" s="85"/>
      <c r="V48" s="88"/>
      <c r="W48" s="85"/>
      <c r="X48" s="88"/>
      <c r="Y48" s="85"/>
      <c r="Z48" s="88"/>
      <c r="AA48" s="85"/>
      <c r="AB48" s="88"/>
      <c r="AC48" s="116"/>
      <c r="AD48" s="88"/>
      <c r="AE48" s="117"/>
      <c r="AF48" s="88"/>
      <c r="AG48" s="85"/>
      <c r="AH48" s="88"/>
      <c r="AI48" s="85"/>
      <c r="AJ48" s="88"/>
      <c r="AK48" s="85"/>
      <c r="AL48" s="88"/>
      <c r="AM48" s="116"/>
      <c r="AN48" s="88"/>
      <c r="AO48" s="87"/>
      <c r="AP48" s="118"/>
      <c r="AQ48" s="119"/>
      <c r="AR48" s="86"/>
      <c r="AS48" s="86"/>
      <c r="AT48" s="86"/>
      <c r="AU48" s="86"/>
      <c r="AV48" s="86"/>
      <c r="AW48" s="86"/>
      <c r="AX48" s="93"/>
      <c r="AY48" t="str">
        <f t="shared" si="45"/>
        <v/>
      </c>
      <c r="CW48" s="25" t="str">
        <f t="shared" si="67"/>
        <v/>
      </c>
      <c r="CX48" s="25" t="str">
        <f t="shared" si="68"/>
        <v/>
      </c>
      <c r="CY48" s="25" t="str">
        <f t="shared" si="69"/>
        <v/>
      </c>
      <c r="CZ48" s="25" t="str">
        <f t="shared" si="70"/>
        <v/>
      </c>
      <c r="DA48" s="25" t="str">
        <f t="shared" si="71"/>
        <v/>
      </c>
      <c r="DB48" s="25" t="str">
        <f t="shared" si="72"/>
        <v/>
      </c>
      <c r="DC48" s="25" t="str">
        <f t="shared" si="73"/>
        <v/>
      </c>
      <c r="DD48" s="25" t="str">
        <f t="shared" si="74"/>
        <v/>
      </c>
      <c r="DE48" s="25" t="str">
        <f t="shared" si="51"/>
        <v/>
      </c>
      <c r="DG48" s="26">
        <f t="shared" si="75"/>
        <v>0</v>
      </c>
      <c r="DH48" s="26">
        <f t="shared" si="76"/>
        <v>0</v>
      </c>
      <c r="DI48" s="26">
        <f t="shared" si="77"/>
        <v>0</v>
      </c>
      <c r="DJ48" s="26">
        <f t="shared" si="78"/>
        <v>0</v>
      </c>
      <c r="DK48" s="26">
        <f t="shared" si="79"/>
        <v>0</v>
      </c>
      <c r="DL48" s="26">
        <f t="shared" si="80"/>
        <v>0</v>
      </c>
      <c r="DM48" s="26">
        <f t="shared" si="81"/>
        <v>0</v>
      </c>
      <c r="DN48" s="26">
        <f t="shared" si="82"/>
        <v>0</v>
      </c>
      <c r="DO48" s="26">
        <f t="shared" si="83"/>
        <v>0</v>
      </c>
    </row>
    <row r="49" spans="1:119" x14ac:dyDescent="0.25">
      <c r="A49" s="711"/>
      <c r="B49" s="712"/>
      <c r="C49" s="3269" t="s">
        <v>74</v>
      </c>
      <c r="D49" s="3232">
        <f t="shared" si="64"/>
        <v>0</v>
      </c>
      <c r="E49" s="115">
        <f t="shared" ref="E49:F58" si="84">SUM(G49+I49+K49+M49+O49+Q49+S49+U49+W49+Y49+AA49+AC49+AE49+AG49+AI49+AK49+AM49+AO49)</f>
        <v>0</v>
      </c>
      <c r="F49" s="84">
        <f t="shared" si="84"/>
        <v>0</v>
      </c>
      <c r="G49" s="3235"/>
      <c r="H49" s="3229"/>
      <c r="I49" s="3235"/>
      <c r="J49" s="3270"/>
      <c r="K49" s="3235"/>
      <c r="L49" s="3229"/>
      <c r="M49" s="3235"/>
      <c r="N49" s="3229"/>
      <c r="O49" s="3235"/>
      <c r="P49" s="3229"/>
      <c r="Q49" s="3235"/>
      <c r="R49" s="3236"/>
      <c r="S49" s="3235"/>
      <c r="T49" s="3236"/>
      <c r="U49" s="3235"/>
      <c r="V49" s="3236"/>
      <c r="W49" s="3235"/>
      <c r="X49" s="3236"/>
      <c r="Y49" s="3235"/>
      <c r="Z49" s="3236"/>
      <c r="AA49" s="3235"/>
      <c r="AB49" s="3236"/>
      <c r="AC49" s="3271"/>
      <c r="AD49" s="3236"/>
      <c r="AE49" s="3237"/>
      <c r="AF49" s="3236"/>
      <c r="AG49" s="3235"/>
      <c r="AH49" s="3236"/>
      <c r="AI49" s="3235"/>
      <c r="AJ49" s="3236"/>
      <c r="AK49" s="3235"/>
      <c r="AL49" s="3236"/>
      <c r="AM49" s="3271"/>
      <c r="AN49" s="3236"/>
      <c r="AO49" s="3270"/>
      <c r="AP49" s="3239"/>
      <c r="AQ49" s="3228"/>
      <c r="AR49" s="3229"/>
      <c r="AS49" s="3229"/>
      <c r="AT49" s="3229"/>
      <c r="AU49" s="3229"/>
      <c r="AV49" s="3229"/>
      <c r="AW49" s="3229"/>
      <c r="AX49" s="3231"/>
      <c r="AY49" t="str">
        <f t="shared" si="45"/>
        <v/>
      </c>
      <c r="CW49" s="25" t="str">
        <f t="shared" si="67"/>
        <v/>
      </c>
      <c r="CX49" s="25" t="str">
        <f t="shared" si="68"/>
        <v/>
      </c>
      <c r="CY49" s="25" t="str">
        <f t="shared" si="69"/>
        <v/>
      </c>
      <c r="CZ49" s="25" t="str">
        <f t="shared" si="70"/>
        <v/>
      </c>
      <c r="DA49" s="25" t="str">
        <f t="shared" si="71"/>
        <v/>
      </c>
      <c r="DB49" s="25" t="str">
        <f t="shared" si="72"/>
        <v/>
      </c>
      <c r="DC49" s="25" t="str">
        <f t="shared" si="73"/>
        <v/>
      </c>
      <c r="DD49" s="25" t="str">
        <f t="shared" si="74"/>
        <v/>
      </c>
      <c r="DE49" s="25" t="str">
        <f t="shared" si="51"/>
        <v/>
      </c>
      <c r="DG49" s="26">
        <f t="shared" si="75"/>
        <v>0</v>
      </c>
      <c r="DH49" s="26">
        <f t="shared" si="76"/>
        <v>0</v>
      </c>
      <c r="DI49" s="26">
        <f t="shared" si="77"/>
        <v>0</v>
      </c>
      <c r="DJ49" s="26">
        <f t="shared" si="78"/>
        <v>0</v>
      </c>
      <c r="DK49" s="26">
        <f t="shared" si="79"/>
        <v>0</v>
      </c>
      <c r="DL49" s="26">
        <f t="shared" si="80"/>
        <v>0</v>
      </c>
      <c r="DM49" s="26">
        <f t="shared" si="81"/>
        <v>0</v>
      </c>
      <c r="DN49" s="26">
        <f t="shared" si="82"/>
        <v>0</v>
      </c>
      <c r="DO49" s="26">
        <f t="shared" si="83"/>
        <v>0</v>
      </c>
    </row>
    <row r="50" spans="1:119" x14ac:dyDescent="0.25">
      <c r="A50" s="711"/>
      <c r="B50" s="712"/>
      <c r="C50" s="3269" t="s">
        <v>75</v>
      </c>
      <c r="D50" s="3232">
        <f t="shared" si="64"/>
        <v>0</v>
      </c>
      <c r="E50" s="115">
        <f t="shared" si="84"/>
        <v>0</v>
      </c>
      <c r="F50" s="84">
        <f t="shared" si="84"/>
        <v>0</v>
      </c>
      <c r="G50" s="3235"/>
      <c r="H50" s="3229"/>
      <c r="I50" s="3235"/>
      <c r="J50" s="3270"/>
      <c r="K50" s="3235"/>
      <c r="L50" s="3229"/>
      <c r="M50" s="3235"/>
      <c r="N50" s="3229"/>
      <c r="O50" s="3235"/>
      <c r="P50" s="3229"/>
      <c r="Q50" s="3235"/>
      <c r="R50" s="3236"/>
      <c r="S50" s="3235"/>
      <c r="T50" s="3236"/>
      <c r="U50" s="3235"/>
      <c r="V50" s="3236"/>
      <c r="W50" s="3235"/>
      <c r="X50" s="3236"/>
      <c r="Y50" s="3235"/>
      <c r="Z50" s="3236"/>
      <c r="AA50" s="3235"/>
      <c r="AB50" s="3236"/>
      <c r="AC50" s="3271"/>
      <c r="AD50" s="3236"/>
      <c r="AE50" s="3237"/>
      <c r="AF50" s="3236"/>
      <c r="AG50" s="3235"/>
      <c r="AH50" s="3236"/>
      <c r="AI50" s="3235"/>
      <c r="AJ50" s="3236"/>
      <c r="AK50" s="3235"/>
      <c r="AL50" s="3236"/>
      <c r="AM50" s="3271"/>
      <c r="AN50" s="3236"/>
      <c r="AO50" s="3270"/>
      <c r="AP50" s="3239"/>
      <c r="AQ50" s="3228"/>
      <c r="AR50" s="3229"/>
      <c r="AS50" s="3229"/>
      <c r="AT50" s="3229"/>
      <c r="AU50" s="3229"/>
      <c r="AV50" s="3229"/>
      <c r="AW50" s="3229"/>
      <c r="AX50" s="3231"/>
      <c r="AY50" t="str">
        <f t="shared" si="45"/>
        <v/>
      </c>
      <c r="CW50" s="25" t="str">
        <f t="shared" si="67"/>
        <v/>
      </c>
      <c r="CX50" s="25" t="str">
        <f t="shared" si="68"/>
        <v/>
      </c>
      <c r="CY50" s="25" t="str">
        <f t="shared" si="69"/>
        <v/>
      </c>
      <c r="CZ50" s="25" t="str">
        <f t="shared" si="70"/>
        <v/>
      </c>
      <c r="DA50" s="25" t="str">
        <f t="shared" si="71"/>
        <v/>
      </c>
      <c r="DB50" s="25" t="str">
        <f t="shared" si="72"/>
        <v/>
      </c>
      <c r="DC50" s="25" t="str">
        <f t="shared" si="73"/>
        <v/>
      </c>
      <c r="DD50" s="25" t="str">
        <f t="shared" si="74"/>
        <v/>
      </c>
      <c r="DE50" s="25" t="str">
        <f t="shared" si="51"/>
        <v/>
      </c>
      <c r="DG50" s="26">
        <f t="shared" si="75"/>
        <v>0</v>
      </c>
      <c r="DH50" s="26">
        <f t="shared" si="76"/>
        <v>0</v>
      </c>
      <c r="DI50" s="26">
        <f t="shared" si="77"/>
        <v>0</v>
      </c>
      <c r="DJ50" s="26">
        <f t="shared" si="78"/>
        <v>0</v>
      </c>
      <c r="DK50" s="26">
        <f t="shared" si="79"/>
        <v>0</v>
      </c>
      <c r="DL50" s="26">
        <f t="shared" si="80"/>
        <v>0</v>
      </c>
      <c r="DM50" s="26">
        <f t="shared" si="81"/>
        <v>0</v>
      </c>
      <c r="DN50" s="26">
        <f t="shared" si="82"/>
        <v>0</v>
      </c>
      <c r="DO50" s="26">
        <f t="shared" si="83"/>
        <v>0</v>
      </c>
    </row>
    <row r="51" spans="1:119" x14ac:dyDescent="0.25">
      <c r="A51" s="711"/>
      <c r="B51" s="712"/>
      <c r="C51" s="3269" t="s">
        <v>76</v>
      </c>
      <c r="D51" s="3232">
        <f t="shared" si="64"/>
        <v>0</v>
      </c>
      <c r="E51" s="115">
        <f t="shared" si="84"/>
        <v>0</v>
      </c>
      <c r="F51" s="84">
        <f t="shared" si="84"/>
        <v>0</v>
      </c>
      <c r="G51" s="3235"/>
      <c r="H51" s="3229"/>
      <c r="I51" s="3235"/>
      <c r="J51" s="3270"/>
      <c r="K51" s="3235"/>
      <c r="L51" s="3229"/>
      <c r="M51" s="3235"/>
      <c r="N51" s="3229"/>
      <c r="O51" s="3235"/>
      <c r="P51" s="3229"/>
      <c r="Q51" s="3235"/>
      <c r="R51" s="3236"/>
      <c r="S51" s="3235"/>
      <c r="T51" s="3236"/>
      <c r="U51" s="3235"/>
      <c r="V51" s="3236"/>
      <c r="W51" s="3235"/>
      <c r="X51" s="3236"/>
      <c r="Y51" s="3235"/>
      <c r="Z51" s="3236"/>
      <c r="AA51" s="3235"/>
      <c r="AB51" s="3236"/>
      <c r="AC51" s="3271"/>
      <c r="AD51" s="3236"/>
      <c r="AE51" s="3237"/>
      <c r="AF51" s="3236"/>
      <c r="AG51" s="3235"/>
      <c r="AH51" s="3236"/>
      <c r="AI51" s="3235"/>
      <c r="AJ51" s="3236"/>
      <c r="AK51" s="3235"/>
      <c r="AL51" s="3236"/>
      <c r="AM51" s="3271"/>
      <c r="AN51" s="3236"/>
      <c r="AO51" s="3270"/>
      <c r="AP51" s="3239"/>
      <c r="AQ51" s="3228"/>
      <c r="AR51" s="3229"/>
      <c r="AS51" s="3229"/>
      <c r="AT51" s="3229"/>
      <c r="AU51" s="3229"/>
      <c r="AV51" s="3229"/>
      <c r="AW51" s="3229"/>
      <c r="AX51" s="3231"/>
      <c r="AY51" t="str">
        <f t="shared" si="45"/>
        <v/>
      </c>
      <c r="CW51" s="25" t="str">
        <f t="shared" si="67"/>
        <v/>
      </c>
      <c r="CX51" s="25" t="str">
        <f t="shared" si="68"/>
        <v/>
      </c>
      <c r="CY51" s="25" t="str">
        <f t="shared" si="69"/>
        <v/>
      </c>
      <c r="CZ51" s="25" t="str">
        <f t="shared" si="70"/>
        <v/>
      </c>
      <c r="DA51" s="25" t="str">
        <f t="shared" si="71"/>
        <v/>
      </c>
      <c r="DB51" s="25" t="str">
        <f t="shared" si="72"/>
        <v/>
      </c>
      <c r="DC51" s="25" t="str">
        <f t="shared" si="73"/>
        <v/>
      </c>
      <c r="DD51" s="25" t="str">
        <f t="shared" si="74"/>
        <v/>
      </c>
      <c r="DE51" s="25" t="str">
        <f t="shared" si="51"/>
        <v/>
      </c>
      <c r="DG51" s="26">
        <f t="shared" si="75"/>
        <v>0</v>
      </c>
      <c r="DH51" s="26">
        <f t="shared" si="76"/>
        <v>0</v>
      </c>
      <c r="DI51" s="26">
        <f t="shared" si="77"/>
        <v>0</v>
      </c>
      <c r="DJ51" s="26">
        <f t="shared" si="78"/>
        <v>0</v>
      </c>
      <c r="DK51" s="26">
        <f t="shared" si="79"/>
        <v>0</v>
      </c>
      <c r="DL51" s="26">
        <f t="shared" si="80"/>
        <v>0</v>
      </c>
      <c r="DM51" s="26">
        <f t="shared" si="81"/>
        <v>0</v>
      </c>
      <c r="DN51" s="26">
        <f t="shared" si="82"/>
        <v>0</v>
      </c>
      <c r="DO51" s="26">
        <f t="shared" si="83"/>
        <v>0</v>
      </c>
    </row>
    <row r="52" spans="1:119" x14ac:dyDescent="0.25">
      <c r="A52" s="711"/>
      <c r="B52" s="712"/>
      <c r="C52" s="121" t="s">
        <v>77</v>
      </c>
      <c r="D52" s="98">
        <f>SUM(E52+F52)</f>
        <v>0</v>
      </c>
      <c r="E52" s="115">
        <f t="shared" si="84"/>
        <v>0</v>
      </c>
      <c r="F52" s="84">
        <f t="shared" si="84"/>
        <v>0</v>
      </c>
      <c r="G52" s="122"/>
      <c r="H52" s="123"/>
      <c r="I52" s="122"/>
      <c r="J52" s="124"/>
      <c r="K52" s="122"/>
      <c r="L52" s="123"/>
      <c r="M52" s="122"/>
      <c r="N52" s="123"/>
      <c r="O52" s="122"/>
      <c r="P52" s="123"/>
      <c r="Q52" s="122"/>
      <c r="R52" s="125"/>
      <c r="S52" s="122"/>
      <c r="T52" s="125"/>
      <c r="U52" s="122"/>
      <c r="V52" s="125"/>
      <c r="W52" s="122"/>
      <c r="X52" s="125"/>
      <c r="Y52" s="122"/>
      <c r="Z52" s="125"/>
      <c r="AA52" s="122"/>
      <c r="AB52" s="125"/>
      <c r="AC52" s="126"/>
      <c r="AD52" s="125"/>
      <c r="AE52" s="103"/>
      <c r="AF52" s="125"/>
      <c r="AG52" s="122"/>
      <c r="AH52" s="125"/>
      <c r="AI52" s="122"/>
      <c r="AJ52" s="125"/>
      <c r="AK52" s="122"/>
      <c r="AL52" s="125"/>
      <c r="AM52" s="126"/>
      <c r="AN52" s="125"/>
      <c r="AO52" s="124"/>
      <c r="AP52" s="127"/>
      <c r="AQ52" s="128"/>
      <c r="AR52" s="123"/>
      <c r="AS52" s="123"/>
      <c r="AT52" s="123"/>
      <c r="AU52" s="123"/>
      <c r="AV52" s="123"/>
      <c r="AW52" s="123"/>
      <c r="AX52" s="129"/>
      <c r="AY52" t="str">
        <f t="shared" si="45"/>
        <v/>
      </c>
      <c r="CW52" s="25" t="str">
        <f t="shared" si="67"/>
        <v/>
      </c>
      <c r="CX52" s="25" t="str">
        <f t="shared" si="68"/>
        <v/>
      </c>
      <c r="CY52" s="25" t="str">
        <f t="shared" si="69"/>
        <v/>
      </c>
      <c r="CZ52" s="25" t="str">
        <f t="shared" si="70"/>
        <v/>
      </c>
      <c r="DA52" s="25" t="str">
        <f t="shared" si="71"/>
        <v/>
      </c>
      <c r="DB52" s="25" t="str">
        <f t="shared" si="72"/>
        <v/>
      </c>
      <c r="DC52" s="25" t="str">
        <f t="shared" si="73"/>
        <v/>
      </c>
      <c r="DD52" s="25" t="str">
        <f t="shared" si="74"/>
        <v/>
      </c>
      <c r="DE52" s="25" t="str">
        <f t="shared" si="51"/>
        <v/>
      </c>
      <c r="DG52" s="26">
        <f t="shared" si="75"/>
        <v>0</v>
      </c>
      <c r="DH52" s="26">
        <f t="shared" si="76"/>
        <v>0</v>
      </c>
      <c r="DI52" s="26">
        <f t="shared" si="77"/>
        <v>0</v>
      </c>
      <c r="DJ52" s="26">
        <f t="shared" si="78"/>
        <v>0</v>
      </c>
      <c r="DK52" s="26">
        <f t="shared" si="79"/>
        <v>0</v>
      </c>
      <c r="DL52" s="26">
        <f t="shared" si="80"/>
        <v>0</v>
      </c>
      <c r="DM52" s="26">
        <f t="shared" si="81"/>
        <v>0</v>
      </c>
      <c r="DN52" s="26">
        <f t="shared" si="82"/>
        <v>0</v>
      </c>
      <c r="DO52" s="26">
        <f t="shared" si="83"/>
        <v>0</v>
      </c>
    </row>
    <row r="53" spans="1:119" x14ac:dyDescent="0.25">
      <c r="A53" s="711"/>
      <c r="B53" s="712"/>
      <c r="C53" s="121" t="s">
        <v>78</v>
      </c>
      <c r="D53" s="3272">
        <f t="shared" si="64"/>
        <v>0</v>
      </c>
      <c r="E53" s="2967">
        <f t="shared" si="84"/>
        <v>0</v>
      </c>
      <c r="F53" s="132">
        <f t="shared" si="84"/>
        <v>0</v>
      </c>
      <c r="G53" s="3240"/>
      <c r="H53" s="105"/>
      <c r="I53" s="3240"/>
      <c r="J53" s="133"/>
      <c r="K53" s="3240"/>
      <c r="L53" s="105"/>
      <c r="M53" s="3240"/>
      <c r="N53" s="105"/>
      <c r="O53" s="3240"/>
      <c r="P53" s="105"/>
      <c r="Q53" s="3240"/>
      <c r="R53" s="3241"/>
      <c r="S53" s="3240"/>
      <c r="T53" s="3241"/>
      <c r="U53" s="3240"/>
      <c r="V53" s="3241"/>
      <c r="W53" s="3240"/>
      <c r="X53" s="3241"/>
      <c r="Y53" s="3240"/>
      <c r="Z53" s="3241"/>
      <c r="AA53" s="3240"/>
      <c r="AB53" s="3241"/>
      <c r="AC53" s="3273"/>
      <c r="AD53" s="3241"/>
      <c r="AE53" s="3242"/>
      <c r="AF53" s="3241"/>
      <c r="AG53" s="3240"/>
      <c r="AH53" s="3241"/>
      <c r="AI53" s="3240"/>
      <c r="AJ53" s="3241"/>
      <c r="AK53" s="3240"/>
      <c r="AL53" s="3241"/>
      <c r="AM53" s="3273"/>
      <c r="AN53" s="3241"/>
      <c r="AO53" s="133"/>
      <c r="AP53" s="3243"/>
      <c r="AQ53" s="105"/>
      <c r="AR53" s="105"/>
      <c r="AS53" s="105"/>
      <c r="AT53" s="105"/>
      <c r="AU53" s="105"/>
      <c r="AV53" s="105"/>
      <c r="AW53" s="105"/>
      <c r="AX53" s="3245"/>
      <c r="AY53" t="str">
        <f t="shared" si="45"/>
        <v/>
      </c>
      <c r="CW53" s="25" t="str">
        <f t="shared" si="67"/>
        <v/>
      </c>
      <c r="CX53" s="25" t="str">
        <f t="shared" si="68"/>
        <v/>
      </c>
      <c r="CY53" s="25" t="str">
        <f t="shared" si="69"/>
        <v/>
      </c>
      <c r="CZ53" s="25" t="str">
        <f t="shared" si="70"/>
        <v/>
      </c>
      <c r="DA53" s="25" t="str">
        <f t="shared" si="71"/>
        <v/>
      </c>
      <c r="DB53" s="25" t="str">
        <f t="shared" si="72"/>
        <v/>
      </c>
      <c r="DC53" s="25" t="str">
        <f t="shared" si="73"/>
        <v/>
      </c>
      <c r="DD53" s="25" t="str">
        <f t="shared" si="74"/>
        <v/>
      </c>
      <c r="DE53" s="25" t="str">
        <f t="shared" si="51"/>
        <v/>
      </c>
      <c r="DG53" s="26">
        <f t="shared" si="75"/>
        <v>0</v>
      </c>
      <c r="DH53" s="26">
        <f t="shared" si="76"/>
        <v>0</v>
      </c>
      <c r="DI53" s="26">
        <f t="shared" si="77"/>
        <v>0</v>
      </c>
      <c r="DJ53" s="26">
        <f t="shared" si="78"/>
        <v>0</v>
      </c>
      <c r="DK53" s="26">
        <f t="shared" si="79"/>
        <v>0</v>
      </c>
      <c r="DL53" s="26">
        <f t="shared" si="80"/>
        <v>0</v>
      </c>
      <c r="DM53" s="26">
        <f t="shared" si="81"/>
        <v>0</v>
      </c>
      <c r="DN53" s="26">
        <f t="shared" si="82"/>
        <v>0</v>
      </c>
      <c r="DO53" s="26">
        <f t="shared" si="83"/>
        <v>0</v>
      </c>
    </row>
    <row r="54" spans="1:119" x14ac:dyDescent="0.25">
      <c r="A54" s="3580" t="s">
        <v>4</v>
      </c>
      <c r="B54" s="3580"/>
      <c r="C54" s="3580"/>
      <c r="D54" s="3609">
        <f>SUM(D48:D53)</f>
        <v>0</v>
      </c>
      <c r="E54" s="3615">
        <f>SUM(E48:E53)</f>
        <v>0</v>
      </c>
      <c r="F54" s="3611">
        <f>SUM(F48:F53)</f>
        <v>0</v>
      </c>
      <c r="G54" s="3609">
        <f>SUM(G48:G53)</f>
        <v>0</v>
      </c>
      <c r="H54" s="3615">
        <f t="shared" ref="H54:AW54" si="85">SUM(H48:H53)</f>
        <v>0</v>
      </c>
      <c r="I54" s="3609">
        <f t="shared" si="85"/>
        <v>0</v>
      </c>
      <c r="J54" s="3615">
        <f t="shared" si="85"/>
        <v>0</v>
      </c>
      <c r="K54" s="3609">
        <f t="shared" si="85"/>
        <v>0</v>
      </c>
      <c r="L54" s="3615">
        <f t="shared" si="85"/>
        <v>0</v>
      </c>
      <c r="M54" s="3609">
        <f t="shared" si="85"/>
        <v>0</v>
      </c>
      <c r="N54" s="3615">
        <f t="shared" si="85"/>
        <v>0</v>
      </c>
      <c r="O54" s="3609">
        <f t="shared" si="85"/>
        <v>0</v>
      </c>
      <c r="P54" s="3615">
        <f t="shared" si="85"/>
        <v>0</v>
      </c>
      <c r="Q54" s="3609">
        <f t="shared" si="85"/>
        <v>0</v>
      </c>
      <c r="R54" s="3615">
        <f t="shared" si="85"/>
        <v>0</v>
      </c>
      <c r="S54" s="3609">
        <f t="shared" si="85"/>
        <v>0</v>
      </c>
      <c r="T54" s="3615">
        <f t="shared" si="85"/>
        <v>0</v>
      </c>
      <c r="U54" s="3609">
        <f t="shared" si="85"/>
        <v>0</v>
      </c>
      <c r="V54" s="3615">
        <f t="shared" si="85"/>
        <v>0</v>
      </c>
      <c r="W54" s="3609">
        <f t="shared" si="85"/>
        <v>0</v>
      </c>
      <c r="X54" s="3615">
        <f t="shared" si="85"/>
        <v>0</v>
      </c>
      <c r="Y54" s="3609">
        <f>SUM(Y48:Y53)</f>
        <v>0</v>
      </c>
      <c r="Z54" s="3615">
        <f>SUM(Z48:Z53)</f>
        <v>0</v>
      </c>
      <c r="AA54" s="3609">
        <f t="shared" si="85"/>
        <v>0</v>
      </c>
      <c r="AB54" s="3615">
        <f t="shared" si="85"/>
        <v>0</v>
      </c>
      <c r="AC54" s="3609">
        <f t="shared" si="85"/>
        <v>0</v>
      </c>
      <c r="AD54" s="3615">
        <f t="shared" si="85"/>
        <v>0</v>
      </c>
      <c r="AE54" s="3609">
        <f t="shared" si="85"/>
        <v>0</v>
      </c>
      <c r="AF54" s="3615">
        <f t="shared" si="85"/>
        <v>0</v>
      </c>
      <c r="AG54" s="3609">
        <f t="shared" si="85"/>
        <v>0</v>
      </c>
      <c r="AH54" s="3615">
        <f t="shared" si="85"/>
        <v>0</v>
      </c>
      <c r="AI54" s="3609">
        <f t="shared" si="85"/>
        <v>0</v>
      </c>
      <c r="AJ54" s="3615">
        <f t="shared" si="85"/>
        <v>0</v>
      </c>
      <c r="AK54" s="3609">
        <f t="shared" si="85"/>
        <v>0</v>
      </c>
      <c r="AL54" s="3615">
        <f t="shared" si="85"/>
        <v>0</v>
      </c>
      <c r="AM54" s="3609">
        <f t="shared" si="85"/>
        <v>0</v>
      </c>
      <c r="AN54" s="3615">
        <f t="shared" si="85"/>
        <v>0</v>
      </c>
      <c r="AO54" s="3609">
        <f t="shared" si="85"/>
        <v>0</v>
      </c>
      <c r="AP54" s="3616">
        <f t="shared" si="85"/>
        <v>0</v>
      </c>
      <c r="AQ54" s="3615">
        <f t="shared" si="85"/>
        <v>0</v>
      </c>
      <c r="AR54" s="3609">
        <f t="shared" si="85"/>
        <v>0</v>
      </c>
      <c r="AS54" s="3609">
        <f t="shared" si="85"/>
        <v>0</v>
      </c>
      <c r="AT54" s="3609">
        <f t="shared" si="85"/>
        <v>0</v>
      </c>
      <c r="AU54" s="3617">
        <f t="shared" si="85"/>
        <v>0</v>
      </c>
      <c r="AV54" s="3611">
        <f>SUM(AV48:AV53)</f>
        <v>0</v>
      </c>
      <c r="AW54" s="3609">
        <f t="shared" si="85"/>
        <v>0</v>
      </c>
      <c r="AX54" s="3617">
        <f>SUM(AX48:AX53)</f>
        <v>0</v>
      </c>
      <c r="CW54"/>
      <c r="CX54"/>
      <c r="CY54"/>
      <c r="CZ54"/>
      <c r="DA54"/>
      <c r="DB54"/>
      <c r="DC54"/>
      <c r="DD54"/>
      <c r="DE54"/>
      <c r="DG54"/>
      <c r="DH54"/>
      <c r="DI54"/>
      <c r="DJ54"/>
      <c r="DK54"/>
      <c r="DL54"/>
      <c r="DM54"/>
    </row>
    <row r="55" spans="1:119" ht="15" customHeight="1" x14ac:dyDescent="0.25">
      <c r="A55" s="722" t="s">
        <v>79</v>
      </c>
      <c r="B55" s="723"/>
      <c r="C55" s="134">
        <v>0</v>
      </c>
      <c r="D55" s="3600">
        <f t="shared" si="64"/>
        <v>0</v>
      </c>
      <c r="E55" s="135">
        <f t="shared" si="84"/>
        <v>0</v>
      </c>
      <c r="F55" s="136">
        <f t="shared" si="84"/>
        <v>0</v>
      </c>
      <c r="G55" s="3602"/>
      <c r="H55" s="80"/>
      <c r="I55" s="3602"/>
      <c r="J55" s="80"/>
      <c r="K55" s="3602"/>
      <c r="L55" s="80"/>
      <c r="M55" s="3602"/>
      <c r="N55" s="80"/>
      <c r="O55" s="3602"/>
      <c r="P55" s="80"/>
      <c r="Q55" s="3602"/>
      <c r="R55" s="80"/>
      <c r="S55" s="3602"/>
      <c r="T55" s="80"/>
      <c r="U55" s="3602"/>
      <c r="V55" s="80"/>
      <c r="W55" s="3602"/>
      <c r="X55" s="80"/>
      <c r="Y55" s="3602"/>
      <c r="Z55" s="80"/>
      <c r="AA55" s="3602"/>
      <c r="AB55" s="80"/>
      <c r="AC55" s="3602"/>
      <c r="AD55" s="80"/>
      <c r="AE55" s="3602"/>
      <c r="AF55" s="80"/>
      <c r="AG55" s="3602"/>
      <c r="AH55" s="80"/>
      <c r="AI55" s="3602"/>
      <c r="AJ55" s="80"/>
      <c r="AK55" s="3602"/>
      <c r="AL55" s="80"/>
      <c r="AM55" s="3602"/>
      <c r="AN55" s="80"/>
      <c r="AO55" s="3602"/>
      <c r="AP55" s="81"/>
      <c r="AQ55" s="3607"/>
      <c r="AR55" s="3607"/>
      <c r="AS55" s="3608"/>
      <c r="AT55" s="3608"/>
      <c r="AU55" s="3608"/>
      <c r="AV55" s="3608"/>
      <c r="AW55" s="3608"/>
      <c r="AX55" s="3608"/>
      <c r="AY55" t="str">
        <f t="shared" si="45"/>
        <v/>
      </c>
      <c r="CW55" s="25" t="str">
        <f t="shared" ref="CW55:CW59" si="86">IF(AND((Y55+Z55)&gt;0,AQ55="")," * No olvide digitar la variable 12 años. Si no tiene digite Cero.",IF(AQ55&gt;(Y55+Z55),"* Las Consultas de 12 años NO DEBEN ser mayor que el total de Consultas entre 10-14 años",""))</f>
        <v/>
      </c>
      <c r="CX55" s="25" t="str">
        <f t="shared" ref="CX55:CX59" si="87">IF(AND(F55&gt;0,AR55="")," * No olvide digitar la variable Embarazadas. Digite cero si no tiene.","")</f>
        <v/>
      </c>
      <c r="CY55" s="25" t="str">
        <f t="shared" ref="CY55:CY59" si="88">IF(AR55&gt;F55," * Las Embarazadas NO DEBEN ser mayor al total de mujeres. ","")</f>
        <v/>
      </c>
      <c r="CZ55" s="25" t="str">
        <f t="shared" ref="CZ55:CZ59" si="89">IF(AND((AK55+AL55)&gt;0,AS55="")," * No olvide digitar la variable 60 años. Si no tiene digite Cero.",IF(AS55&gt;(AK55+AL55)," * Las consultas de 60 años NO DEBEN ser mayor que el Total de consultas del grupo 60-64 años",""))</f>
        <v/>
      </c>
      <c r="DA55" s="25" t="str">
        <f>IF(AND(D55&gt;0,AT55="")," * No olvide digitar la variable Usuarios con Discapacidad. Digite Cero si no tiene.",IF(AT55&gt;D55," * La variable Usuarios con Discapacidad No puede ser mayor al Total Ambos Sexos.",""))</f>
        <v/>
      </c>
      <c r="DB55" s="25" t="str">
        <f>IF(AND(D55&gt;0,AU55="")," * No olvide digitar la variable Niños, niñas, adolescentes y jóvenes población SENAME. Digite Cero si no tiene.",IF(AU55&gt;D55," * La variable Niños, niñas, adolescentes y jóvenes población SENAME No puede ser mayor al Total Ambos Sexos.",""))</f>
        <v/>
      </c>
      <c r="DC55" s="25" t="str">
        <f>IF(AND(D55&gt;0,AV55="")," * No olvide digitar la variable Niños, niñas, adolescentes y jóvenes Mejor Niñez. Digite Cero si no tiene.",IF(AV55&gt;D55," * La variable Niños, niñas, adolescentes y jóvenes Mejor Niñez No puede ser mayor al Total Ambos Sexos.",""))</f>
        <v/>
      </c>
      <c r="DD55" s="25" t="str">
        <f>IF(AND(D55&gt;0,AW55="")," * No olvide digitar la variable Migrantes. Digite Cero si no tiene.",IF(AW55&gt;D55," * La variable Migrantes No puede ser mayor al Total.",""))</f>
        <v/>
      </c>
      <c r="DE55" s="25" t="str">
        <f t="shared" si="51"/>
        <v/>
      </c>
      <c r="DG55" s="26">
        <f t="shared" ref="DG55:DG59" si="90">IF(AND((Y55+Z55)&gt;0,AQ55=""),1,IF(AQ55&gt;(Y55+Z55),1,0))</f>
        <v>0</v>
      </c>
      <c r="DH55" s="26">
        <f t="shared" ref="DH55:DH59" si="91">IF(AND(F55&gt;0,AR55=""),1,0)</f>
        <v>0</v>
      </c>
      <c r="DI55" s="26">
        <f t="shared" ref="DI55:DI59" si="92">IF(AR55&gt;F55,1,0)</f>
        <v>0</v>
      </c>
      <c r="DJ55" s="26">
        <f t="shared" ref="DJ55:DJ59" si="93">IF(AND((AK55+AL55)&gt;0,AS55=""),1,IF(AS55&gt;(AK55+AL55),1,0))</f>
        <v>0</v>
      </c>
      <c r="DK55" s="26">
        <f t="shared" ref="DK55:DK59" si="94">IF(AND(D55&gt;0,AT55=""),1,IF(AT55&gt;D55,1,0))</f>
        <v>0</v>
      </c>
      <c r="DL55" s="26">
        <f t="shared" ref="DL55:DL59" si="95">IF(AND(D55&gt;0,AU55=""),1,IF(AU55&gt;D55,1,0))</f>
        <v>0</v>
      </c>
      <c r="DM55" s="26">
        <f t="shared" ref="DM55:DM59" si="96">IF(AND(D55&gt;0,AV55=""),1,IF(AV55&gt;D55,1,0))</f>
        <v>0</v>
      </c>
      <c r="DN55" s="26">
        <f t="shared" ref="DN55:DN59" si="97">IF(AND(D55&gt;0,AW55=""),1,IF(AW55&gt;D55,1,0))</f>
        <v>0</v>
      </c>
      <c r="DO55" s="26">
        <f t="shared" ref="DO55:DO59" si="98">IF(AND(D55&gt;0,AX55=""),1,IF(AX55&gt;D55,1,0))</f>
        <v>0</v>
      </c>
    </row>
    <row r="56" spans="1:119" x14ac:dyDescent="0.25">
      <c r="A56" s="722"/>
      <c r="B56" s="723"/>
      <c r="C56" s="3269" t="s">
        <v>80</v>
      </c>
      <c r="D56" s="3232">
        <f t="shared" si="64"/>
        <v>0</v>
      </c>
      <c r="E56" s="3274">
        <f t="shared" si="84"/>
        <v>0</v>
      </c>
      <c r="F56" s="3275">
        <f t="shared" si="84"/>
        <v>0</v>
      </c>
      <c r="G56" s="3235"/>
      <c r="H56" s="3236"/>
      <c r="I56" s="3235"/>
      <c r="J56" s="3236"/>
      <c r="K56" s="3235"/>
      <c r="L56" s="3236"/>
      <c r="M56" s="3235"/>
      <c r="N56" s="3236"/>
      <c r="O56" s="3235"/>
      <c r="P56" s="3236"/>
      <c r="Q56" s="3235"/>
      <c r="R56" s="3236"/>
      <c r="S56" s="3235"/>
      <c r="T56" s="3236"/>
      <c r="U56" s="3235"/>
      <c r="V56" s="3236"/>
      <c r="W56" s="3235"/>
      <c r="X56" s="3236"/>
      <c r="Y56" s="3235"/>
      <c r="Z56" s="3236"/>
      <c r="AA56" s="3235"/>
      <c r="AB56" s="3236"/>
      <c r="AC56" s="3235"/>
      <c r="AD56" s="3236"/>
      <c r="AE56" s="3235"/>
      <c r="AF56" s="3236"/>
      <c r="AG56" s="3235"/>
      <c r="AH56" s="3236"/>
      <c r="AI56" s="3235"/>
      <c r="AJ56" s="3236"/>
      <c r="AK56" s="3235"/>
      <c r="AL56" s="3236"/>
      <c r="AM56" s="3235"/>
      <c r="AN56" s="3236"/>
      <c r="AO56" s="3235"/>
      <c r="AP56" s="3239"/>
      <c r="AQ56" s="3229"/>
      <c r="AR56" s="3229"/>
      <c r="AS56" s="3231"/>
      <c r="AT56" s="3231"/>
      <c r="AU56" s="3231"/>
      <c r="AV56" s="3231"/>
      <c r="AW56" s="3231"/>
      <c r="AX56" s="3231"/>
      <c r="AY56" t="str">
        <f t="shared" si="45"/>
        <v/>
      </c>
      <c r="CW56" s="25" t="str">
        <f t="shared" si="86"/>
        <v/>
      </c>
      <c r="CX56" s="25" t="str">
        <f t="shared" si="87"/>
        <v/>
      </c>
      <c r="CY56" s="25" t="str">
        <f t="shared" si="88"/>
        <v/>
      </c>
      <c r="CZ56" s="25" t="str">
        <f t="shared" si="89"/>
        <v/>
      </c>
      <c r="DA56" s="25" t="str">
        <f t="shared" ref="DA56:DA59" si="99">IF(AND(D56&gt;0,AT56="")," * No olvide digitar la variable Usuarios con Discapacidad. Digite Cero si no tiene.",IF(AT56&gt;D56," * La variable Usuarios con Discapacidad No puede ser mayor al Total Ambos Sexos.",""))</f>
        <v/>
      </c>
      <c r="DB56" s="25" t="str">
        <f t="shared" ref="DB56:DB59" si="100">IF(AND(D56&gt;0,AU56="")," * No olvide digitar la variable Niños, niñas, adolescentes y jóvenes población SENAME. Digite Cero si no tiene.",IF(AU56&gt;D56," * La variable Niños, niñas, adolescentes y jóvenes población SENAME No puede ser mayor al Total Ambos Sexos.",""))</f>
        <v/>
      </c>
      <c r="DC56" s="25" t="str">
        <f t="shared" ref="DC56:DC59" si="101">IF(AND(D56&gt;0,AV56="")," * No olvide digitar la variable Niños, niñas, adolescentes y jóvenes Mejor Niñez. Digite Cero si no tiene.",IF(AV56&gt;D56," * La variable Niños, niñas, adolescentes y jóvenes Mejor Niñez No puede ser mayor al Total Ambos Sexos.",""))</f>
        <v/>
      </c>
      <c r="DD56" s="25" t="str">
        <f t="shared" ref="DD56:DD59" si="102">IF(AND(D56&gt;0,AW56="")," * No olvide digitar la variable Migrantes. Digite Cero si no tiene.",IF(AW56&gt;D56," * La variable Migrantes No puede ser mayor al Total.",""))</f>
        <v/>
      </c>
      <c r="DE56" s="25" t="str">
        <f t="shared" si="51"/>
        <v/>
      </c>
      <c r="DG56" s="26">
        <f t="shared" si="90"/>
        <v>0</v>
      </c>
      <c r="DH56" s="26">
        <f t="shared" si="91"/>
        <v>0</v>
      </c>
      <c r="DI56" s="26">
        <f t="shared" si="92"/>
        <v>0</v>
      </c>
      <c r="DJ56" s="26">
        <f t="shared" si="93"/>
        <v>0</v>
      </c>
      <c r="DK56" s="26">
        <f t="shared" si="94"/>
        <v>0</v>
      </c>
      <c r="DL56" s="26">
        <f t="shared" si="95"/>
        <v>0</v>
      </c>
      <c r="DM56" s="26">
        <f t="shared" si="96"/>
        <v>0</v>
      </c>
      <c r="DN56" s="26">
        <f t="shared" si="97"/>
        <v>0</v>
      </c>
      <c r="DO56" s="26">
        <f t="shared" si="98"/>
        <v>0</v>
      </c>
    </row>
    <row r="57" spans="1:119" x14ac:dyDescent="0.25">
      <c r="A57" s="722"/>
      <c r="B57" s="723"/>
      <c r="C57" s="3269" t="s">
        <v>81</v>
      </c>
      <c r="D57" s="3232">
        <f t="shared" si="64"/>
        <v>0</v>
      </c>
      <c r="E57" s="3274">
        <f t="shared" si="84"/>
        <v>0</v>
      </c>
      <c r="F57" s="3275">
        <f t="shared" si="84"/>
        <v>0</v>
      </c>
      <c r="G57" s="3235"/>
      <c r="H57" s="3236"/>
      <c r="I57" s="3235"/>
      <c r="J57" s="3236"/>
      <c r="K57" s="3235"/>
      <c r="L57" s="3236"/>
      <c r="M57" s="3235"/>
      <c r="N57" s="3236"/>
      <c r="O57" s="3235"/>
      <c r="P57" s="3236"/>
      <c r="Q57" s="3235"/>
      <c r="R57" s="3236"/>
      <c r="S57" s="3235"/>
      <c r="T57" s="3236"/>
      <c r="U57" s="3235"/>
      <c r="V57" s="3236"/>
      <c r="W57" s="3235"/>
      <c r="X57" s="3236"/>
      <c r="Y57" s="3235"/>
      <c r="Z57" s="3236"/>
      <c r="AA57" s="3235"/>
      <c r="AB57" s="3236"/>
      <c r="AC57" s="3235"/>
      <c r="AD57" s="3236"/>
      <c r="AE57" s="3235"/>
      <c r="AF57" s="3236"/>
      <c r="AG57" s="3235"/>
      <c r="AH57" s="3236"/>
      <c r="AI57" s="3235"/>
      <c r="AJ57" s="3236"/>
      <c r="AK57" s="3235"/>
      <c r="AL57" s="3236"/>
      <c r="AM57" s="3235"/>
      <c r="AN57" s="3236"/>
      <c r="AO57" s="3235"/>
      <c r="AP57" s="3239"/>
      <c r="AQ57" s="3229"/>
      <c r="AR57" s="3229"/>
      <c r="AS57" s="3231"/>
      <c r="AT57" s="3231"/>
      <c r="AU57" s="3231"/>
      <c r="AV57" s="3231"/>
      <c r="AW57" s="3231"/>
      <c r="AX57" s="3231"/>
      <c r="AY57" t="str">
        <f t="shared" si="45"/>
        <v/>
      </c>
      <c r="CW57" s="25" t="str">
        <f t="shared" si="86"/>
        <v/>
      </c>
      <c r="CX57" s="25" t="str">
        <f t="shared" si="87"/>
        <v/>
      </c>
      <c r="CY57" s="25" t="str">
        <f t="shared" si="88"/>
        <v/>
      </c>
      <c r="CZ57" s="25" t="str">
        <f t="shared" si="89"/>
        <v/>
      </c>
      <c r="DA57" s="25" t="str">
        <f t="shared" si="99"/>
        <v/>
      </c>
      <c r="DB57" s="25" t="str">
        <f t="shared" si="100"/>
        <v/>
      </c>
      <c r="DC57" s="25" t="str">
        <f t="shared" si="101"/>
        <v/>
      </c>
      <c r="DD57" s="25" t="str">
        <f t="shared" si="102"/>
        <v/>
      </c>
      <c r="DE57" s="25" t="str">
        <f t="shared" si="51"/>
        <v/>
      </c>
      <c r="DG57" s="26">
        <f t="shared" si="90"/>
        <v>0</v>
      </c>
      <c r="DH57" s="26">
        <f t="shared" si="91"/>
        <v>0</v>
      </c>
      <c r="DI57" s="26">
        <f t="shared" si="92"/>
        <v>0</v>
      </c>
      <c r="DJ57" s="26">
        <f t="shared" si="93"/>
        <v>0</v>
      </c>
      <c r="DK57" s="26">
        <f t="shared" si="94"/>
        <v>0</v>
      </c>
      <c r="DL57" s="26">
        <f t="shared" si="95"/>
        <v>0</v>
      </c>
      <c r="DM57" s="26">
        <f t="shared" si="96"/>
        <v>0</v>
      </c>
      <c r="DN57" s="26">
        <f t="shared" si="97"/>
        <v>0</v>
      </c>
      <c r="DO57" s="26">
        <f t="shared" si="98"/>
        <v>0</v>
      </c>
    </row>
    <row r="58" spans="1:119" x14ac:dyDescent="0.25">
      <c r="A58" s="722"/>
      <c r="B58" s="723"/>
      <c r="C58" s="3269" t="s">
        <v>82</v>
      </c>
      <c r="D58" s="3232">
        <f t="shared" si="64"/>
        <v>0</v>
      </c>
      <c r="E58" s="3274">
        <f t="shared" si="84"/>
        <v>0</v>
      </c>
      <c r="F58" s="3275">
        <f t="shared" si="84"/>
        <v>0</v>
      </c>
      <c r="G58" s="3235"/>
      <c r="H58" s="3236"/>
      <c r="I58" s="3235"/>
      <c r="J58" s="3236"/>
      <c r="K58" s="3235"/>
      <c r="L58" s="3236"/>
      <c r="M58" s="3235"/>
      <c r="N58" s="3236"/>
      <c r="O58" s="3235"/>
      <c r="P58" s="3236"/>
      <c r="Q58" s="3235"/>
      <c r="R58" s="3236"/>
      <c r="S58" s="3235"/>
      <c r="T58" s="3236"/>
      <c r="U58" s="3235"/>
      <c r="V58" s="3236"/>
      <c r="W58" s="3235"/>
      <c r="X58" s="3236"/>
      <c r="Y58" s="3235"/>
      <c r="Z58" s="3236"/>
      <c r="AA58" s="3235"/>
      <c r="AB58" s="3236"/>
      <c r="AC58" s="3235"/>
      <c r="AD58" s="3236"/>
      <c r="AE58" s="3235"/>
      <c r="AF58" s="3236"/>
      <c r="AG58" s="3235"/>
      <c r="AH58" s="3236"/>
      <c r="AI58" s="3235"/>
      <c r="AJ58" s="3236"/>
      <c r="AK58" s="3235"/>
      <c r="AL58" s="3236"/>
      <c r="AM58" s="3235"/>
      <c r="AN58" s="3236"/>
      <c r="AO58" s="3235"/>
      <c r="AP58" s="3239"/>
      <c r="AQ58" s="3229"/>
      <c r="AR58" s="3229"/>
      <c r="AS58" s="3231"/>
      <c r="AT58" s="3231"/>
      <c r="AU58" s="3231"/>
      <c r="AV58" s="3231"/>
      <c r="AW58" s="3231"/>
      <c r="AX58" s="3231"/>
      <c r="AY58" t="str">
        <f t="shared" si="45"/>
        <v/>
      </c>
      <c r="CW58" s="25" t="str">
        <f t="shared" si="86"/>
        <v/>
      </c>
      <c r="CX58" s="25" t="str">
        <f t="shared" si="87"/>
        <v/>
      </c>
      <c r="CY58" s="25" t="str">
        <f t="shared" si="88"/>
        <v/>
      </c>
      <c r="CZ58" s="25" t="str">
        <f t="shared" si="89"/>
        <v/>
      </c>
      <c r="DA58" s="25" t="str">
        <f t="shared" si="99"/>
        <v/>
      </c>
      <c r="DB58" s="25" t="str">
        <f t="shared" si="100"/>
        <v/>
      </c>
      <c r="DC58" s="25" t="str">
        <f t="shared" si="101"/>
        <v/>
      </c>
      <c r="DD58" s="25" t="str">
        <f t="shared" si="102"/>
        <v/>
      </c>
      <c r="DE58" s="25" t="str">
        <f t="shared" si="51"/>
        <v/>
      </c>
      <c r="DG58" s="26">
        <f t="shared" si="90"/>
        <v>0</v>
      </c>
      <c r="DH58" s="26">
        <f t="shared" si="91"/>
        <v>0</v>
      </c>
      <c r="DI58" s="26">
        <f t="shared" si="92"/>
        <v>0</v>
      </c>
      <c r="DJ58" s="26">
        <f t="shared" si="93"/>
        <v>0</v>
      </c>
      <c r="DK58" s="26">
        <f t="shared" si="94"/>
        <v>0</v>
      </c>
      <c r="DL58" s="26">
        <f t="shared" si="95"/>
        <v>0</v>
      </c>
      <c r="DM58" s="26">
        <f t="shared" si="96"/>
        <v>0</v>
      </c>
      <c r="DN58" s="26">
        <f t="shared" si="97"/>
        <v>0</v>
      </c>
      <c r="DO58" s="26">
        <f t="shared" si="98"/>
        <v>0</v>
      </c>
    </row>
    <row r="59" spans="1:119" x14ac:dyDescent="0.25">
      <c r="A59" s="3276"/>
      <c r="B59" s="3277"/>
      <c r="C59" s="3278" t="s">
        <v>83</v>
      </c>
      <c r="D59" s="3272">
        <f t="shared" si="64"/>
        <v>0</v>
      </c>
      <c r="E59" s="2967">
        <f>SUM(G59+I59+K59+M59+O59+Q59+S59+U59+W59+Y59+AA59+AC59+AE59+AG59+AI59+AK59+AM59+AO59)</f>
        <v>0</v>
      </c>
      <c r="F59" s="3279">
        <f>SUM(H59+J59+L59+N59+P59+R59+T59+V59+X59+Z59+AB59+AD59+AF59+AH59+AJ59+AL59+AN59+AP59)</f>
        <v>0</v>
      </c>
      <c r="G59" s="3240"/>
      <c r="H59" s="3241"/>
      <c r="I59" s="3240"/>
      <c r="J59" s="3241"/>
      <c r="K59" s="3240"/>
      <c r="L59" s="3241"/>
      <c r="M59" s="3240"/>
      <c r="N59" s="3241"/>
      <c r="O59" s="3240"/>
      <c r="P59" s="3241"/>
      <c r="Q59" s="3240"/>
      <c r="R59" s="3241"/>
      <c r="S59" s="3240"/>
      <c r="T59" s="3241"/>
      <c r="U59" s="3240"/>
      <c r="V59" s="3241"/>
      <c r="W59" s="3240"/>
      <c r="X59" s="3241"/>
      <c r="Y59" s="3240"/>
      <c r="Z59" s="3241"/>
      <c r="AA59" s="3240"/>
      <c r="AB59" s="3241"/>
      <c r="AC59" s="3240"/>
      <c r="AD59" s="3241"/>
      <c r="AE59" s="3240"/>
      <c r="AF59" s="3241"/>
      <c r="AG59" s="3240"/>
      <c r="AH59" s="3241"/>
      <c r="AI59" s="3240"/>
      <c r="AJ59" s="3241"/>
      <c r="AK59" s="3240"/>
      <c r="AL59" s="3241"/>
      <c r="AM59" s="3240"/>
      <c r="AN59" s="3241"/>
      <c r="AO59" s="3240"/>
      <c r="AP59" s="3243"/>
      <c r="AQ59" s="105"/>
      <c r="AR59" s="105"/>
      <c r="AS59" s="3245"/>
      <c r="AT59" s="3245"/>
      <c r="AU59" s="3245"/>
      <c r="AV59" s="3245"/>
      <c r="AW59" s="3245"/>
      <c r="AX59" s="3245"/>
      <c r="AY59" t="str">
        <f t="shared" si="45"/>
        <v/>
      </c>
      <c r="CW59" s="25" t="str">
        <f t="shared" si="86"/>
        <v/>
      </c>
      <c r="CX59" s="25" t="str">
        <f t="shared" si="87"/>
        <v/>
      </c>
      <c r="CY59" s="25" t="str">
        <f t="shared" si="88"/>
        <v/>
      </c>
      <c r="CZ59" s="25" t="str">
        <f t="shared" si="89"/>
        <v/>
      </c>
      <c r="DA59" s="25" t="str">
        <f t="shared" si="99"/>
        <v/>
      </c>
      <c r="DB59" s="25" t="str">
        <f t="shared" si="100"/>
        <v/>
      </c>
      <c r="DC59" s="25" t="str">
        <f t="shared" si="101"/>
        <v/>
      </c>
      <c r="DD59" s="25" t="str">
        <f t="shared" si="102"/>
        <v/>
      </c>
      <c r="DE59" s="25" t="str">
        <f t="shared" si="51"/>
        <v/>
      </c>
      <c r="DG59" s="26">
        <f t="shared" si="90"/>
        <v>0</v>
      </c>
      <c r="DH59" s="26">
        <f t="shared" si="91"/>
        <v>0</v>
      </c>
      <c r="DI59" s="26">
        <f t="shared" si="92"/>
        <v>0</v>
      </c>
      <c r="DJ59" s="26">
        <f t="shared" si="93"/>
        <v>0</v>
      </c>
      <c r="DK59" s="26">
        <f t="shared" si="94"/>
        <v>0</v>
      </c>
      <c r="DL59" s="26">
        <f t="shared" si="95"/>
        <v>0</v>
      </c>
      <c r="DM59" s="26">
        <f t="shared" si="96"/>
        <v>0</v>
      </c>
      <c r="DN59" s="26">
        <f t="shared" si="97"/>
        <v>0</v>
      </c>
      <c r="DO59" s="26">
        <f t="shared" si="98"/>
        <v>0</v>
      </c>
    </row>
    <row r="60" spans="1:119" x14ac:dyDescent="0.25">
      <c r="A60" s="3544" t="s">
        <v>4</v>
      </c>
      <c r="B60" s="3545"/>
      <c r="C60" s="3152"/>
      <c r="D60" s="3609">
        <f t="shared" ref="D60:AX60" si="103">SUM(D55:D59)</f>
        <v>0</v>
      </c>
      <c r="E60" s="3610">
        <f>SUM(E55:E59)</f>
        <v>0</v>
      </c>
      <c r="F60" s="3630">
        <f>SUM(F55:F59)</f>
        <v>0</v>
      </c>
      <c r="G60" s="3609">
        <f t="shared" si="103"/>
        <v>0</v>
      </c>
      <c r="H60" s="3615">
        <f t="shared" si="103"/>
        <v>0</v>
      </c>
      <c r="I60" s="3609">
        <f t="shared" si="103"/>
        <v>0</v>
      </c>
      <c r="J60" s="3615">
        <f t="shared" si="103"/>
        <v>0</v>
      </c>
      <c r="K60" s="3609">
        <f t="shared" si="103"/>
        <v>0</v>
      </c>
      <c r="L60" s="3615">
        <f t="shared" si="103"/>
        <v>0</v>
      </c>
      <c r="M60" s="3609">
        <f t="shared" si="103"/>
        <v>0</v>
      </c>
      <c r="N60" s="3615">
        <f t="shared" si="103"/>
        <v>0</v>
      </c>
      <c r="O60" s="3609">
        <f t="shared" si="103"/>
        <v>0</v>
      </c>
      <c r="P60" s="3615">
        <f t="shared" si="103"/>
        <v>0</v>
      </c>
      <c r="Q60" s="3609">
        <f t="shared" si="103"/>
        <v>0</v>
      </c>
      <c r="R60" s="3615">
        <f t="shared" si="103"/>
        <v>0</v>
      </c>
      <c r="S60" s="3609">
        <f t="shared" si="103"/>
        <v>0</v>
      </c>
      <c r="T60" s="3630">
        <f t="shared" si="103"/>
        <v>0</v>
      </c>
      <c r="U60" s="3609">
        <f t="shared" si="103"/>
        <v>0</v>
      </c>
      <c r="V60" s="3615">
        <f t="shared" si="103"/>
        <v>0</v>
      </c>
      <c r="W60" s="3609">
        <f t="shared" si="103"/>
        <v>0</v>
      </c>
      <c r="X60" s="3615">
        <f t="shared" si="103"/>
        <v>0</v>
      </c>
      <c r="Y60" s="3609">
        <f t="shared" si="103"/>
        <v>0</v>
      </c>
      <c r="Z60" s="3615">
        <f t="shared" si="103"/>
        <v>0</v>
      </c>
      <c r="AA60" s="3609">
        <f t="shared" si="103"/>
        <v>0</v>
      </c>
      <c r="AB60" s="3615">
        <f t="shared" si="103"/>
        <v>0</v>
      </c>
      <c r="AC60" s="3609">
        <f t="shared" si="103"/>
        <v>0</v>
      </c>
      <c r="AD60" s="3615">
        <f t="shared" si="103"/>
        <v>0</v>
      </c>
      <c r="AE60" s="3609">
        <f t="shared" si="103"/>
        <v>0</v>
      </c>
      <c r="AF60" s="3615">
        <f t="shared" si="103"/>
        <v>0</v>
      </c>
      <c r="AG60" s="3609">
        <f t="shared" si="103"/>
        <v>0</v>
      </c>
      <c r="AH60" s="3615">
        <f t="shared" si="103"/>
        <v>0</v>
      </c>
      <c r="AI60" s="3609">
        <f t="shared" si="103"/>
        <v>0</v>
      </c>
      <c r="AJ60" s="3615">
        <f t="shared" si="103"/>
        <v>0</v>
      </c>
      <c r="AK60" s="3609">
        <f t="shared" si="103"/>
        <v>0</v>
      </c>
      <c r="AL60" s="3615">
        <f t="shared" si="103"/>
        <v>0</v>
      </c>
      <c r="AM60" s="3609">
        <f t="shared" si="103"/>
        <v>0</v>
      </c>
      <c r="AN60" s="3615">
        <f t="shared" si="103"/>
        <v>0</v>
      </c>
      <c r="AO60" s="3609">
        <f t="shared" si="103"/>
        <v>0</v>
      </c>
      <c r="AP60" s="3616">
        <f t="shared" si="103"/>
        <v>0</v>
      </c>
      <c r="AQ60" s="3615">
        <f t="shared" si="103"/>
        <v>0</v>
      </c>
      <c r="AR60" s="3609">
        <f t="shared" si="103"/>
        <v>0</v>
      </c>
      <c r="AS60" s="3609">
        <f t="shared" si="103"/>
        <v>0</v>
      </c>
      <c r="AT60" s="3609">
        <f t="shared" si="103"/>
        <v>0</v>
      </c>
      <c r="AU60" s="3609">
        <f t="shared" si="103"/>
        <v>0</v>
      </c>
      <c r="AV60" s="3611">
        <f>SUM(AV55:AV59)</f>
        <v>0</v>
      </c>
      <c r="AW60" s="3609">
        <f t="shared" si="103"/>
        <v>0</v>
      </c>
      <c r="AX60" s="3617">
        <f t="shared" si="103"/>
        <v>0</v>
      </c>
      <c r="CW60"/>
      <c r="CX60"/>
      <c r="CY60"/>
      <c r="CZ60"/>
      <c r="DA60"/>
      <c r="DB60"/>
      <c r="DC60"/>
      <c r="DD60"/>
      <c r="DE60"/>
      <c r="DG60"/>
      <c r="DH60"/>
      <c r="DI60"/>
      <c r="DJ60"/>
      <c r="DK60"/>
      <c r="DL60"/>
      <c r="DM60"/>
    </row>
    <row r="61" spans="1:119" ht="15" customHeight="1" x14ac:dyDescent="0.25">
      <c r="A61" s="3281" t="s">
        <v>84</v>
      </c>
      <c r="B61" s="3282"/>
      <c r="C61" s="3269">
        <v>0</v>
      </c>
      <c r="D61" s="98">
        <f>SUM(E61:F61)</f>
        <v>0</v>
      </c>
      <c r="E61" s="99">
        <f>SUM(Y61+AA61+AC61+AE61+AG61+AI61+AK61+AM61+AO61)</f>
        <v>0</v>
      </c>
      <c r="F61" s="3234">
        <f>SUM(Z61+AB61+AD61+AF61+AH61+AJ61+AL61+AN61+AP61)</f>
        <v>0</v>
      </c>
      <c r="G61" s="3631"/>
      <c r="H61" s="143"/>
      <c r="I61" s="3632"/>
      <c r="J61" s="143"/>
      <c r="K61" s="3632"/>
      <c r="L61" s="143"/>
      <c r="M61" s="3632"/>
      <c r="N61" s="143"/>
      <c r="O61" s="3632"/>
      <c r="P61" s="143"/>
      <c r="Q61" s="3632"/>
      <c r="R61" s="143"/>
      <c r="S61" s="145"/>
      <c r="T61" s="146"/>
      <c r="U61" s="3632"/>
      <c r="V61" s="143"/>
      <c r="W61" s="3632"/>
      <c r="X61" s="143"/>
      <c r="Y61" s="122"/>
      <c r="Z61" s="125"/>
      <c r="AA61" s="122"/>
      <c r="AB61" s="125"/>
      <c r="AC61" s="3285"/>
      <c r="AD61" s="3633"/>
      <c r="AE61" s="147"/>
      <c r="AF61" s="148"/>
      <c r="AG61" s="147"/>
      <c r="AH61" s="148"/>
      <c r="AI61" s="103"/>
      <c r="AJ61" s="125"/>
      <c r="AK61" s="122"/>
      <c r="AL61" s="125"/>
      <c r="AM61" s="3285"/>
      <c r="AN61" s="3633"/>
      <c r="AO61" s="103"/>
      <c r="AP61" s="81"/>
      <c r="AQ61" s="3287"/>
      <c r="AR61" s="123"/>
      <c r="AS61" s="123"/>
      <c r="AT61" s="3288"/>
      <c r="AU61" s="123"/>
      <c r="AV61" s="123"/>
      <c r="AW61" s="3288"/>
      <c r="AX61" s="3288"/>
      <c r="AY61" t="str">
        <f t="shared" si="45"/>
        <v/>
      </c>
      <c r="CW61" s="25" t="str">
        <f t="shared" ref="CW61:CW63" si="104">IF(AND((Y61+Z61)&gt;0,AQ61="")," * No olvide digitar la variable 12 años. Si no tiene digite Cero.",IF(AQ61&gt;(Y61+Z61),"* Las Consultas de 12 años NO DEBEN ser mayor que el total de Consultas entre 10-14 años",""))</f>
        <v/>
      </c>
      <c r="CX61" s="25" t="str">
        <f t="shared" ref="CX61:CX63" si="105">IF(AND(F61&gt;0,AR61="")," * No olvide digitar la variable Embarazadas. Digite cero si no tiene.","")</f>
        <v/>
      </c>
      <c r="CY61" s="25" t="str">
        <f t="shared" ref="CY61:CY63" si="106">IF(AR61&gt;F61," * Las Embarazadas NO DEBEN ser mayor al total de mujeres. ","")</f>
        <v/>
      </c>
      <c r="CZ61" s="25" t="str">
        <f t="shared" ref="CZ61:CZ63" si="107">IF(AND((AK61+AL61)&gt;0,AS61="")," * No olvide digitar la variable 60 años. Si no tiene digite Cero.",IF(AS61&gt;(AK61+AL61)," * Las consultas de 60 años NO DEBEN ser mayor que el Total de consultas del grupo 60-64 años",""))</f>
        <v/>
      </c>
      <c r="DA61" s="25" t="str">
        <f t="shared" ref="DA61:DA63" si="108">IF(AND(D61&gt;0,AT61="")," * No olvide digitar la variable Usuarios con Discapacidad. Digite Cero si no tiene.",IF(AT61&gt;D61," * La variable Usuarios con Discapacidad No puede ser mayor al Total Ambos Sexos.",""))</f>
        <v/>
      </c>
      <c r="DB61" s="25" t="str">
        <f t="shared" ref="DB61:DB63" si="109">IF(AND(D61&gt;0,AU61="")," * No olvide digitar la variable Niños, niñas, adolescentes y jóvenes población SENAME. Digite Cero si no tiene.",IF(AU61&gt;D61," * La variable Niños, niñas, adolescentes y jóvenes población SENAME No puede ser mayor al Total Ambos Sexos.",""))</f>
        <v/>
      </c>
      <c r="DC61" s="25" t="str">
        <f t="shared" ref="DC61:DC63" si="110">IF(AND(D61&gt;0,AV61="")," * No olvide digitar la variable Niños, niñas, adolescentes y jóvenes Mejor Niñez. Digite Cero si no tiene.",IF(AV61&gt;D61," * La variable Niños, niñas, adolescentes y jóvenes Mejor Niñez No puede ser mayor al Total Ambos Sexos.",""))</f>
        <v/>
      </c>
      <c r="DD61" s="25" t="str">
        <f t="shared" ref="DD61:DD63" si="111">IF(AND(D61&gt;0,AW61="")," * No olvide digitar la variable Migrantes. Digite Cero si no tiene.",IF(AW61&gt;D61," * La variable Migrantes No puede ser mayor al Total.",""))</f>
        <v/>
      </c>
      <c r="DE61" s="25" t="str">
        <f t="shared" si="51"/>
        <v/>
      </c>
      <c r="DG61" s="26">
        <f t="shared" ref="DG61:DG63" si="112">IF(AND((Y61+Z61)&gt;0,AQ61=""),1,IF(AQ61&gt;(Y61+Z61),1,0))</f>
        <v>0</v>
      </c>
      <c r="DH61" s="26">
        <f t="shared" ref="DH61:DH63" si="113">IF(AND(F61&gt;0,AR61=""),1,0)</f>
        <v>0</v>
      </c>
      <c r="DI61" s="26">
        <f t="shared" ref="DI61:DI63" si="114">IF(AR61&gt;F61,1,0)</f>
        <v>0</v>
      </c>
      <c r="DJ61" s="26">
        <f t="shared" ref="DJ61:DJ63" si="115">IF(AND((AK61+AL61)&gt;0,AS61=""),1,IF(AS61&gt;(AK61+AL61),1,0))</f>
        <v>0</v>
      </c>
      <c r="DK61" s="26">
        <f t="shared" ref="DK61:DK63" si="116">IF(AND(D61&gt;0,AT61=""),1,IF(AT61&gt;D61,1,0))</f>
        <v>0</v>
      </c>
      <c r="DL61" s="26">
        <f t="shared" ref="DL61:DL63" si="117">IF(AND(D61&gt;0,AU61=""),1,IF(AU61&gt;D61,1,0))</f>
        <v>0</v>
      </c>
      <c r="DM61" s="26">
        <f t="shared" ref="DM61:DM63" si="118">IF(AND(D61&gt;0,AV61=""),1,IF(AV61&gt;D61,1,0))</f>
        <v>0</v>
      </c>
      <c r="DN61" s="26">
        <f t="shared" ref="DN61:DN63" si="119">IF(AND(D61&gt;0,AW61=""),1,IF(AW61&gt;D61,1,0))</f>
        <v>0</v>
      </c>
      <c r="DO61" s="26">
        <f t="shared" ref="DO61:DO63" si="120">IF(AND(D61&gt;0,AX61=""),1,IF(AX61&gt;D61,1,0))</f>
        <v>0</v>
      </c>
    </row>
    <row r="62" spans="1:119" x14ac:dyDescent="0.25">
      <c r="A62" s="728"/>
      <c r="B62" s="729"/>
      <c r="C62" s="3269" t="s">
        <v>85</v>
      </c>
      <c r="D62" s="98">
        <f>SUM(E62:F62)</f>
        <v>0</v>
      </c>
      <c r="E62" s="99">
        <f t="shared" ref="E62:F63" si="121">SUM(Y62+AA62+AC62+AE62+AG62+AI62+AK62+AM62+AO62)</f>
        <v>0</v>
      </c>
      <c r="F62" s="3234">
        <f t="shared" si="121"/>
        <v>0</v>
      </c>
      <c r="G62" s="3289"/>
      <c r="H62" s="3290"/>
      <c r="I62" s="3289"/>
      <c r="J62" s="3290"/>
      <c r="K62" s="3289"/>
      <c r="L62" s="3290"/>
      <c r="M62" s="3289"/>
      <c r="N62" s="3290"/>
      <c r="O62" s="3289"/>
      <c r="P62" s="3290"/>
      <c r="Q62" s="3289"/>
      <c r="R62" s="3290"/>
      <c r="S62" s="145"/>
      <c r="T62" s="146"/>
      <c r="U62" s="3289"/>
      <c r="V62" s="3290"/>
      <c r="W62" s="3289"/>
      <c r="X62" s="3290"/>
      <c r="Y62" s="122"/>
      <c r="Z62" s="125"/>
      <c r="AA62" s="122"/>
      <c r="AB62" s="125"/>
      <c r="AC62" s="122"/>
      <c r="AD62" s="125"/>
      <c r="AE62" s="103"/>
      <c r="AF62" s="125"/>
      <c r="AG62" s="103"/>
      <c r="AH62" s="125"/>
      <c r="AI62" s="103"/>
      <c r="AJ62" s="125"/>
      <c r="AK62" s="122"/>
      <c r="AL62" s="125"/>
      <c r="AM62" s="122"/>
      <c r="AN62" s="125"/>
      <c r="AO62" s="103"/>
      <c r="AP62" s="127"/>
      <c r="AQ62" s="128"/>
      <c r="AR62" s="123"/>
      <c r="AS62" s="123"/>
      <c r="AT62" s="129"/>
      <c r="AU62" s="123"/>
      <c r="AV62" s="123"/>
      <c r="AW62" s="129"/>
      <c r="AX62" s="129"/>
      <c r="AY62" t="str">
        <f t="shared" si="45"/>
        <v/>
      </c>
      <c r="CW62" s="25" t="str">
        <f t="shared" si="104"/>
        <v/>
      </c>
      <c r="CX62" s="25" t="str">
        <f t="shared" si="105"/>
        <v/>
      </c>
      <c r="CY62" s="25" t="str">
        <f t="shared" si="106"/>
        <v/>
      </c>
      <c r="CZ62" s="25" t="str">
        <f t="shared" si="107"/>
        <v/>
      </c>
      <c r="DA62" s="25" t="str">
        <f t="shared" si="108"/>
        <v/>
      </c>
      <c r="DB62" s="25" t="str">
        <f t="shared" si="109"/>
        <v/>
      </c>
      <c r="DC62" s="25" t="str">
        <f t="shared" si="110"/>
        <v/>
      </c>
      <c r="DD62" s="25" t="str">
        <f t="shared" si="111"/>
        <v/>
      </c>
      <c r="DE62" s="25" t="str">
        <f t="shared" si="51"/>
        <v/>
      </c>
      <c r="DG62" s="26">
        <f t="shared" si="112"/>
        <v>0</v>
      </c>
      <c r="DH62" s="26">
        <f t="shared" si="113"/>
        <v>0</v>
      </c>
      <c r="DI62" s="26">
        <f t="shared" si="114"/>
        <v>0</v>
      </c>
      <c r="DJ62" s="26">
        <f t="shared" si="115"/>
        <v>0</v>
      </c>
      <c r="DK62" s="26">
        <f t="shared" si="116"/>
        <v>0</v>
      </c>
      <c r="DL62" s="26">
        <f t="shared" si="117"/>
        <v>0</v>
      </c>
      <c r="DM62" s="26">
        <f t="shared" si="118"/>
        <v>0</v>
      </c>
      <c r="DN62" s="26">
        <f t="shared" si="119"/>
        <v>0</v>
      </c>
      <c r="DO62" s="26">
        <f t="shared" si="120"/>
        <v>0</v>
      </c>
    </row>
    <row r="63" spans="1:119" x14ac:dyDescent="0.25">
      <c r="A63" s="728"/>
      <c r="B63" s="729"/>
      <c r="C63" s="121" t="s">
        <v>86</v>
      </c>
      <c r="D63" s="98">
        <f>SUM(E63:F63)</f>
        <v>0</v>
      </c>
      <c r="E63" s="99">
        <f t="shared" si="121"/>
        <v>0</v>
      </c>
      <c r="F63" s="3234">
        <f t="shared" si="121"/>
        <v>0</v>
      </c>
      <c r="G63" s="3289"/>
      <c r="H63" s="3290"/>
      <c r="I63" s="3289"/>
      <c r="J63" s="3290"/>
      <c r="K63" s="3289"/>
      <c r="L63" s="3290"/>
      <c r="M63" s="3289"/>
      <c r="N63" s="3290"/>
      <c r="O63" s="3289"/>
      <c r="P63" s="3290"/>
      <c r="Q63" s="3289"/>
      <c r="R63" s="3290"/>
      <c r="S63" s="145"/>
      <c r="T63" s="146"/>
      <c r="U63" s="3289"/>
      <c r="V63" s="3290"/>
      <c r="W63" s="3289"/>
      <c r="X63" s="3290"/>
      <c r="Y63" s="122"/>
      <c r="Z63" s="125"/>
      <c r="AA63" s="122"/>
      <c r="AB63" s="125"/>
      <c r="AC63" s="122"/>
      <c r="AD63" s="125"/>
      <c r="AE63" s="103"/>
      <c r="AF63" s="125"/>
      <c r="AG63" s="103"/>
      <c r="AH63" s="125"/>
      <c r="AI63" s="103"/>
      <c r="AJ63" s="125"/>
      <c r="AK63" s="122"/>
      <c r="AL63" s="125"/>
      <c r="AM63" s="3240"/>
      <c r="AN63" s="3241"/>
      <c r="AO63" s="103"/>
      <c r="AP63" s="127"/>
      <c r="AQ63" s="3244"/>
      <c r="AR63" s="123"/>
      <c r="AS63" s="123"/>
      <c r="AT63" s="129"/>
      <c r="AU63" s="123"/>
      <c r="AV63" s="123"/>
      <c r="AW63" s="129"/>
      <c r="AX63" s="129"/>
      <c r="AY63" t="str">
        <f t="shared" si="45"/>
        <v/>
      </c>
      <c r="CW63" s="25" t="str">
        <f t="shared" si="104"/>
        <v/>
      </c>
      <c r="CX63" s="25" t="str">
        <f t="shared" si="105"/>
        <v/>
      </c>
      <c r="CY63" s="25" t="str">
        <f t="shared" si="106"/>
        <v/>
      </c>
      <c r="CZ63" s="25" t="str">
        <f t="shared" si="107"/>
        <v/>
      </c>
      <c r="DA63" s="25" t="str">
        <f t="shared" si="108"/>
        <v/>
      </c>
      <c r="DB63" s="25" t="str">
        <f t="shared" si="109"/>
        <v/>
      </c>
      <c r="DC63" s="25" t="str">
        <f t="shared" si="110"/>
        <v/>
      </c>
      <c r="DD63" s="25" t="str">
        <f t="shared" si="111"/>
        <v/>
      </c>
      <c r="DE63" s="25" t="str">
        <f t="shared" si="51"/>
        <v/>
      </c>
      <c r="DG63" s="26">
        <f t="shared" si="112"/>
        <v>0</v>
      </c>
      <c r="DH63" s="26">
        <f t="shared" si="113"/>
        <v>0</v>
      </c>
      <c r="DI63" s="26">
        <f t="shared" si="114"/>
        <v>0</v>
      </c>
      <c r="DJ63" s="26">
        <f t="shared" si="115"/>
        <v>0</v>
      </c>
      <c r="DK63" s="26">
        <f t="shared" si="116"/>
        <v>0</v>
      </c>
      <c r="DL63" s="26">
        <f t="shared" si="117"/>
        <v>0</v>
      </c>
      <c r="DM63" s="26">
        <f t="shared" si="118"/>
        <v>0</v>
      </c>
      <c r="DN63" s="26">
        <f t="shared" si="119"/>
        <v>0</v>
      </c>
      <c r="DO63" s="26">
        <f t="shared" si="120"/>
        <v>0</v>
      </c>
    </row>
    <row r="64" spans="1:119" x14ac:dyDescent="0.25">
      <c r="A64" s="3291"/>
      <c r="B64" s="3064"/>
      <c r="C64" s="3634" t="s">
        <v>4</v>
      </c>
      <c r="D64" s="3609">
        <f>SUM(E64:F64)</f>
        <v>0</v>
      </c>
      <c r="E64" s="3610">
        <f>SUM(E61:E63)</f>
        <v>0</v>
      </c>
      <c r="F64" s="3611">
        <f>SUM(F61:F63)</f>
        <v>0</v>
      </c>
      <c r="G64" s="3635"/>
      <c r="H64" s="3636"/>
      <c r="I64" s="3636"/>
      <c r="J64" s="3636"/>
      <c r="K64" s="3636"/>
      <c r="L64" s="3636"/>
      <c r="M64" s="3636"/>
      <c r="N64" s="3636"/>
      <c r="O64" s="3636"/>
      <c r="P64" s="3636"/>
      <c r="Q64" s="3636"/>
      <c r="R64" s="3636"/>
      <c r="S64" s="3636"/>
      <c r="T64" s="3636"/>
      <c r="U64" s="3636"/>
      <c r="V64" s="3636"/>
      <c r="W64" s="3636"/>
      <c r="X64" s="3637"/>
      <c r="Y64" s="3609">
        <f>SUM(Y61:Y63)</f>
        <v>0</v>
      </c>
      <c r="Z64" s="3611">
        <f t="shared" ref="Z64:AX64" si="122">SUM(Z61:Z63)</f>
        <v>0</v>
      </c>
      <c r="AA64" s="3609">
        <f t="shared" si="122"/>
        <v>0</v>
      </c>
      <c r="AB64" s="3611">
        <f t="shared" si="122"/>
        <v>0</v>
      </c>
      <c r="AC64" s="3609">
        <f t="shared" si="122"/>
        <v>0</v>
      </c>
      <c r="AD64" s="3630">
        <f t="shared" si="122"/>
        <v>0</v>
      </c>
      <c r="AE64" s="3615">
        <f t="shared" si="122"/>
        <v>0</v>
      </c>
      <c r="AF64" s="3630">
        <f t="shared" si="122"/>
        <v>0</v>
      </c>
      <c r="AG64" s="3615">
        <f t="shared" si="122"/>
        <v>0</v>
      </c>
      <c r="AH64" s="3630">
        <f t="shared" si="122"/>
        <v>0</v>
      </c>
      <c r="AI64" s="3615">
        <f t="shared" si="122"/>
        <v>0</v>
      </c>
      <c r="AJ64" s="3611">
        <f t="shared" si="122"/>
        <v>0</v>
      </c>
      <c r="AK64" s="3609">
        <f t="shared" si="122"/>
        <v>0</v>
      </c>
      <c r="AL64" s="3611">
        <f t="shared" si="122"/>
        <v>0</v>
      </c>
      <c r="AM64" s="3609">
        <f t="shared" si="122"/>
        <v>0</v>
      </c>
      <c r="AN64" s="3630">
        <f t="shared" si="122"/>
        <v>0</v>
      </c>
      <c r="AO64" s="3615">
        <f t="shared" si="122"/>
        <v>0</v>
      </c>
      <c r="AP64" s="3616">
        <f t="shared" si="122"/>
        <v>0</v>
      </c>
      <c r="AQ64" s="3638">
        <f t="shared" si="122"/>
        <v>0</v>
      </c>
      <c r="AR64" s="3611">
        <f t="shared" si="122"/>
        <v>0</v>
      </c>
      <c r="AS64" s="3611">
        <f t="shared" si="122"/>
        <v>0</v>
      </c>
      <c r="AT64" s="3617">
        <f t="shared" si="122"/>
        <v>0</v>
      </c>
      <c r="AU64" s="3611">
        <f t="shared" si="122"/>
        <v>0</v>
      </c>
      <c r="AV64" s="3611">
        <f t="shared" si="122"/>
        <v>0</v>
      </c>
      <c r="AW64" s="3617">
        <f t="shared" si="122"/>
        <v>0</v>
      </c>
      <c r="AX64" s="3617">
        <f t="shared" si="122"/>
        <v>0</v>
      </c>
      <c r="CW64"/>
      <c r="CX64"/>
      <c r="CY64"/>
      <c r="CZ64"/>
      <c r="DA64"/>
      <c r="DB64"/>
      <c r="DC64"/>
      <c r="DD64"/>
      <c r="DE64"/>
      <c r="DG64"/>
      <c r="DH64"/>
      <c r="DI64"/>
      <c r="DJ64"/>
      <c r="DK64"/>
      <c r="DL64"/>
      <c r="DM64"/>
    </row>
    <row r="65" spans="1:117" x14ac:dyDescent="0.25">
      <c r="A65" s="43" t="s">
        <v>87</v>
      </c>
      <c r="B65" s="154"/>
      <c r="C65" s="154"/>
      <c r="D65" s="155"/>
      <c r="E65" s="46"/>
      <c r="F65" s="539"/>
      <c r="G65" s="539"/>
      <c r="H65" s="539"/>
      <c r="I65" s="539"/>
      <c r="J65" s="539"/>
      <c r="CW65"/>
      <c r="CX65"/>
      <c r="CY65"/>
      <c r="CZ65"/>
      <c r="DA65"/>
      <c r="DB65"/>
      <c r="DC65"/>
      <c r="DD65"/>
      <c r="DE65"/>
      <c r="DG65"/>
      <c r="DH65"/>
      <c r="DI65"/>
      <c r="DJ65"/>
      <c r="DK65"/>
      <c r="DL65"/>
      <c r="DM65"/>
    </row>
    <row r="66" spans="1:117" ht="42" x14ac:dyDescent="0.25">
      <c r="A66" s="3593" t="s">
        <v>88</v>
      </c>
      <c r="B66" s="3581"/>
      <c r="C66" s="3550"/>
      <c r="D66" s="3297" t="s">
        <v>4</v>
      </c>
      <c r="E66" s="3297" t="s">
        <v>89</v>
      </c>
      <c r="F66" s="3183" t="s">
        <v>90</v>
      </c>
      <c r="G66" s="3183" t="s">
        <v>9</v>
      </c>
      <c r="H66" s="3298" t="s">
        <v>91</v>
      </c>
      <c r="I66" s="3298" t="s">
        <v>92</v>
      </c>
      <c r="J66" s="3298" t="s">
        <v>10</v>
      </c>
      <c r="CW66"/>
      <c r="CX66"/>
      <c r="CY66"/>
      <c r="CZ66"/>
      <c r="DA66"/>
      <c r="DB66"/>
      <c r="DC66"/>
      <c r="DD66"/>
      <c r="DE66"/>
      <c r="DG66"/>
      <c r="DH66"/>
      <c r="DI66"/>
      <c r="DJ66"/>
      <c r="DK66"/>
      <c r="DL66"/>
      <c r="DM66"/>
    </row>
    <row r="67" spans="1:117" x14ac:dyDescent="0.25">
      <c r="A67" s="3618" t="s">
        <v>93</v>
      </c>
      <c r="B67" s="3619"/>
      <c r="C67" s="3620"/>
      <c r="D67" s="3639"/>
      <c r="E67" s="3639"/>
      <c r="F67" s="3639"/>
      <c r="G67" s="3639"/>
      <c r="H67" s="3639"/>
      <c r="I67" s="3639"/>
      <c r="J67" s="3639"/>
      <c r="K67" t="str">
        <f>CW67&amp;CX67&amp;CY67&amp;CZ67&amp;DA67&amp;DB67&amp;DC67&amp;DD67&amp;DE67</f>
        <v/>
      </c>
      <c r="CW67" s="25" t="str">
        <f>IF(AND(D67&gt;0,E67=""), "* No olvide digitar la variable Gestantes. Digite Cero si no tiene.",IF(E67&gt;D67,"  * La variable Gestantes No puede ser mayor al Total.",""))</f>
        <v/>
      </c>
      <c r="CX67" s="25" t="str">
        <f>IF(AND(D67&gt;0,F67=""), "* No olvide digitar la variable 60 años. Digite Cero si no tiene.",IF(F67&gt;D67,"  * La variable 60 años No puede ser mayor al Total.",""))</f>
        <v/>
      </c>
      <c r="CY67" s="25" t="str">
        <f>IF(AND(D67&gt;0,G67=""), "* No olvide digitar la variable Usuarios con Discapacidad. Digite Cero si no tiene.",IF(G67&gt;D67,"  * La variable Usuarios con Discapacidad No puede ser mayor al Total.",""))</f>
        <v/>
      </c>
      <c r="CZ67" s="25" t="str">
        <f>IF(AND(D67&gt;0,H67=""), "* No olvide digitar la variable Niños, niñas, adolescentes y jóvenes SENAME. Digite Cero si no tiene.",IF(H67&gt;D67,"  * La variable  Niños, niñas, adolescentes y jóvenes SENAME No puede ser mayor al Total.",""))</f>
        <v/>
      </c>
      <c r="DA67" s="25" t="str">
        <f>IF(AND(D67&gt;0,I67=""), "* No olvide digitar la variable Niños, niñas, adolescentes y jóvenes Mejor niñez. Digite Cero si no tiene.",IF(I67&gt;D67,"  * La variable  Niños, niñas, adolescentes y jóvenes Mejor niñez  No puede ser mayor al Total.",""))</f>
        <v/>
      </c>
      <c r="DB67" s="25" t="str">
        <f>IF(AND(D67&gt;0,J67=""), "* No olvide digitar la variable Migrantes. Digite Cero si no tiene.",IF(J67&gt;D67,"  * La variable Migrantes No puede ser mayor al Total.",""))</f>
        <v/>
      </c>
      <c r="DC67"/>
      <c r="DD67"/>
      <c r="DE67"/>
      <c r="DG67" s="26">
        <f>IF(AND(D67&gt;0,E67=""),1,IF(E67&gt;D67,1,0))</f>
        <v>0</v>
      </c>
      <c r="DH67" s="26">
        <f>IF(AND(D67&gt;0,F67=""),1,IF(F67&gt;D67,1,0))</f>
        <v>0</v>
      </c>
      <c r="DI67" s="26">
        <f>IF(AND(D67&gt;0,G67=""),1,IF(G67&gt;D67,1,0))</f>
        <v>0</v>
      </c>
      <c r="DJ67" s="26">
        <f>IF(AND(D67&gt;0,H67=""),1,IF(H67&gt;D67,1,0))</f>
        <v>0</v>
      </c>
      <c r="DK67" s="26">
        <f>IF(AND(D67&gt;0,I67=""),1,IF(I67&gt;D67,1,0))</f>
        <v>0</v>
      </c>
      <c r="DL67" s="26">
        <f>IF(AND(D67&gt;0,J67=""),1,IF(J67&gt;D67,1,0))</f>
        <v>0</v>
      </c>
      <c r="DM67"/>
    </row>
    <row r="68" spans="1:117" x14ac:dyDescent="0.25">
      <c r="A68" s="713" t="s">
        <v>94</v>
      </c>
      <c r="B68" s="714" t="s">
        <v>95</v>
      </c>
      <c r="C68" s="715"/>
      <c r="D68" s="159"/>
      <c r="E68" s="159"/>
      <c r="F68" s="159"/>
      <c r="G68" s="159"/>
      <c r="H68" s="159"/>
      <c r="I68" s="159"/>
      <c r="J68" s="159"/>
      <c r="K68" t="str">
        <f t="shared" ref="K68:K78" si="123">CW68&amp;CX68&amp;CY68&amp;CZ68&amp;DA68&amp;DB68&amp;DC68&amp;DD68&amp;DE68</f>
        <v/>
      </c>
      <c r="CW68" s="25" t="str">
        <f t="shared" ref="CW68:CW78" si="124">IF(AND(D68&gt;0,E68=""), "* No olvide digitar la variable Gestantes. Digite Cero si no tiene.",IF(E68&gt;D68,"  * La variable Gestantes No puede ser mayor al Total.",""))</f>
        <v/>
      </c>
      <c r="CX68" s="25" t="str">
        <f t="shared" ref="CX68:CX78" si="125">IF(AND(D68&gt;0,F68=""), "* No olvide digitar la variable 60 años. Digite Cero si no tiene.",IF(F68&gt;D68,"  * La variable 60 años No puede ser mayor al Total.",""))</f>
        <v/>
      </c>
      <c r="CY68" s="25" t="str">
        <f t="shared" ref="CY68:CY78" si="126">IF(AND(D68&gt;0,G68=""), "* No olvide digitar la variable Usuarios con Discapacidad. Digite Cero si no tiene.",IF(G68&gt;D68,"  * La variable Usuarios con Discapacidad No puede ser mayor al Total.",""))</f>
        <v/>
      </c>
      <c r="CZ68" s="25" t="str">
        <f t="shared" ref="CZ68:CZ78" si="127">IF(AND(D68&gt;0,H68=""), "* No olvide digitar la variable Niños, niñas, adolescentes y jóvenes SENAME. Digite Cero si no tiene.",IF(H68&gt;D68,"  * La variable  Niños, niñas, adolescentes y jóvenes SENAME No puede ser mayor al Total.",""))</f>
        <v/>
      </c>
      <c r="DA68" s="25" t="str">
        <f t="shared" ref="DA68:DA78" si="128">IF(AND(D68&gt;0,I68=""), "* No olvide digitar la variable Niños, niñas, adolescentes y jóvenes Mejor niñez. Digite Cero si no tiene.",IF(I68&gt;D68,"  * La variable  Niños, niñas, adolescentes y jóvenes Mejor niñez  No puede ser mayor al Total.",""))</f>
        <v/>
      </c>
      <c r="DB68" s="25" t="str">
        <f t="shared" ref="DB68:DB78" si="129">IF(AND(D68&gt;0,J68=""), "* No olvide digitar la variable Migrantes. Digite Cero si no tiene.",IF(J68&gt;D68,"  * La variable Migrantes No puede ser mayor al Total.",""))</f>
        <v/>
      </c>
      <c r="DC68"/>
      <c r="DD68"/>
      <c r="DE68"/>
      <c r="DG68" s="26">
        <f t="shared" ref="DG68:DG78" si="130">IF(AND(D68&gt;0,E68=""),1,IF(E68&gt;D68,1,0))</f>
        <v>0</v>
      </c>
      <c r="DH68" s="26">
        <f t="shared" ref="DH68:DH78" si="131">IF(AND(D68&gt;0,F68=""),1,IF(F68&gt;D68,1,0))</f>
        <v>0</v>
      </c>
      <c r="DI68" s="26">
        <f t="shared" ref="DI68:DI78" si="132">IF(AND(D68&gt;0,G68=""),1,IF(G68&gt;D68,1,0))</f>
        <v>0</v>
      </c>
      <c r="DJ68" s="26">
        <f t="shared" ref="DJ68:DJ78" si="133">IF(AND(D68&gt;0,H68=""),1,IF(H68&gt;D68,1,0))</f>
        <v>0</v>
      </c>
      <c r="DK68" s="26">
        <f t="shared" ref="DK68:DK78" si="134">IF(AND(D68&gt;0,I68=""),1,IF(I68&gt;D68,1,0))</f>
        <v>0</v>
      </c>
      <c r="DL68" s="26">
        <f t="shared" ref="DL68:DL78" si="135">IF(AND(D68&gt;0,J68=""),1,IF(J68&gt;D68,1,0))</f>
        <v>0</v>
      </c>
      <c r="DM68"/>
    </row>
    <row r="69" spans="1:117" x14ac:dyDescent="0.25">
      <c r="A69" s="713"/>
      <c r="B69" s="3119" t="s">
        <v>96</v>
      </c>
      <c r="C69" s="3121"/>
      <c r="D69" s="3300"/>
      <c r="E69" s="3300"/>
      <c r="F69" s="3300"/>
      <c r="G69" s="3300"/>
      <c r="H69" s="3300"/>
      <c r="I69" s="3300"/>
      <c r="J69" s="3300"/>
      <c r="K69" t="str">
        <f t="shared" si="123"/>
        <v/>
      </c>
      <c r="CW69" s="25" t="str">
        <f t="shared" si="124"/>
        <v/>
      </c>
      <c r="CX69" s="25" t="str">
        <f t="shared" si="125"/>
        <v/>
      </c>
      <c r="CY69" s="25" t="str">
        <f t="shared" si="126"/>
        <v/>
      </c>
      <c r="CZ69" s="25" t="str">
        <f t="shared" si="127"/>
        <v/>
      </c>
      <c r="DA69" s="25" t="str">
        <f t="shared" si="128"/>
        <v/>
      </c>
      <c r="DB69" s="25" t="str">
        <f t="shared" si="129"/>
        <v/>
      </c>
      <c r="DC69"/>
      <c r="DD69"/>
      <c r="DE69"/>
      <c r="DG69" s="26">
        <f t="shared" si="130"/>
        <v>0</v>
      </c>
      <c r="DH69" s="26">
        <f t="shared" si="131"/>
        <v>0</v>
      </c>
      <c r="DI69" s="26">
        <f t="shared" si="132"/>
        <v>0</v>
      </c>
      <c r="DJ69" s="26">
        <f t="shared" si="133"/>
        <v>0</v>
      </c>
      <c r="DK69" s="26">
        <f t="shared" si="134"/>
        <v>0</v>
      </c>
      <c r="DL69" s="26">
        <f t="shared" si="135"/>
        <v>0</v>
      </c>
      <c r="DM69"/>
    </row>
    <row r="70" spans="1:117" x14ac:dyDescent="0.25">
      <c r="A70" s="3558" t="s">
        <v>97</v>
      </c>
      <c r="B70" s="3559"/>
      <c r="C70" s="3560"/>
      <c r="D70" s="3640"/>
      <c r="E70" s="3640"/>
      <c r="F70" s="3640"/>
      <c r="G70" s="3640"/>
      <c r="H70" s="3640"/>
      <c r="I70" s="3640"/>
      <c r="J70" s="3640"/>
      <c r="K70" t="str">
        <f t="shared" si="123"/>
        <v/>
      </c>
      <c r="CW70" s="25" t="str">
        <f t="shared" si="124"/>
        <v/>
      </c>
      <c r="CX70" s="25" t="str">
        <f t="shared" si="125"/>
        <v/>
      </c>
      <c r="CY70" s="25" t="str">
        <f t="shared" si="126"/>
        <v/>
      </c>
      <c r="CZ70" s="25" t="str">
        <f t="shared" si="127"/>
        <v/>
      </c>
      <c r="DA70" s="25" t="str">
        <f t="shared" si="128"/>
        <v/>
      </c>
      <c r="DB70" s="25" t="str">
        <f t="shared" si="129"/>
        <v/>
      </c>
      <c r="DC70"/>
      <c r="DD70"/>
      <c r="DE70"/>
      <c r="DG70" s="26">
        <f t="shared" si="130"/>
        <v>0</v>
      </c>
      <c r="DH70" s="26">
        <f t="shared" si="131"/>
        <v>0</v>
      </c>
      <c r="DI70" s="26">
        <f t="shared" si="132"/>
        <v>0</v>
      </c>
      <c r="DJ70" s="26">
        <f t="shared" si="133"/>
        <v>0</v>
      </c>
      <c r="DK70" s="26">
        <f t="shared" si="134"/>
        <v>0</v>
      </c>
      <c r="DL70" s="26">
        <f t="shared" si="135"/>
        <v>0</v>
      </c>
      <c r="DM70"/>
    </row>
    <row r="71" spans="1:117" x14ac:dyDescent="0.25">
      <c r="A71" s="3119" t="s">
        <v>98</v>
      </c>
      <c r="B71" s="3120"/>
      <c r="C71" s="3121"/>
      <c r="D71" s="3300"/>
      <c r="E71" s="3300"/>
      <c r="F71" s="3300"/>
      <c r="G71" s="3300"/>
      <c r="H71" s="3300"/>
      <c r="I71" s="3300"/>
      <c r="J71" s="3300"/>
      <c r="K71" t="str">
        <f t="shared" si="123"/>
        <v/>
      </c>
      <c r="CW71" s="25" t="str">
        <f t="shared" si="124"/>
        <v/>
      </c>
      <c r="CX71" s="25" t="str">
        <f t="shared" si="125"/>
        <v/>
      </c>
      <c r="CY71" s="25" t="str">
        <f t="shared" si="126"/>
        <v/>
      </c>
      <c r="CZ71" s="25" t="str">
        <f t="shared" si="127"/>
        <v/>
      </c>
      <c r="DA71" s="25" t="str">
        <f t="shared" si="128"/>
        <v/>
      </c>
      <c r="DB71" s="25" t="str">
        <f t="shared" si="129"/>
        <v/>
      </c>
      <c r="DC71"/>
      <c r="DD71"/>
      <c r="DE71"/>
      <c r="DG71" s="26">
        <f t="shared" si="130"/>
        <v>0</v>
      </c>
      <c r="DH71" s="26">
        <f t="shared" si="131"/>
        <v>0</v>
      </c>
      <c r="DI71" s="26">
        <f t="shared" si="132"/>
        <v>0</v>
      </c>
      <c r="DJ71" s="26">
        <f t="shared" si="133"/>
        <v>0</v>
      </c>
      <c r="DK71" s="26">
        <f t="shared" si="134"/>
        <v>0</v>
      </c>
      <c r="DL71" s="26">
        <f t="shared" si="135"/>
        <v>0</v>
      </c>
      <c r="DM71"/>
    </row>
    <row r="72" spans="1:117" x14ac:dyDescent="0.25">
      <c r="A72" s="3291" t="s">
        <v>99</v>
      </c>
      <c r="B72" s="720"/>
      <c r="C72" s="3064"/>
      <c r="D72" s="162"/>
      <c r="E72" s="162"/>
      <c r="F72" s="162"/>
      <c r="G72" s="162"/>
      <c r="H72" s="162"/>
      <c r="I72" s="162"/>
      <c r="J72" s="162"/>
      <c r="K72" t="str">
        <f t="shared" si="123"/>
        <v/>
      </c>
      <c r="CW72" s="25" t="str">
        <f t="shared" si="124"/>
        <v/>
      </c>
      <c r="CX72" s="25" t="str">
        <f t="shared" si="125"/>
        <v/>
      </c>
      <c r="CY72" s="25" t="str">
        <f t="shared" si="126"/>
        <v/>
      </c>
      <c r="CZ72" s="25" t="str">
        <f t="shared" si="127"/>
        <v/>
      </c>
      <c r="DA72" s="25" t="str">
        <f t="shared" si="128"/>
        <v/>
      </c>
      <c r="DB72" s="25" t="str">
        <f t="shared" si="129"/>
        <v/>
      </c>
      <c r="DC72"/>
      <c r="DD72"/>
      <c r="DE72"/>
      <c r="DG72" s="26">
        <f t="shared" si="130"/>
        <v>0</v>
      </c>
      <c r="DH72" s="26">
        <f t="shared" si="131"/>
        <v>0</v>
      </c>
      <c r="DI72" s="26">
        <f t="shared" si="132"/>
        <v>0</v>
      </c>
      <c r="DJ72" s="26">
        <f t="shared" si="133"/>
        <v>0</v>
      </c>
      <c r="DK72" s="26">
        <f t="shared" si="134"/>
        <v>0</v>
      </c>
      <c r="DL72" s="26">
        <f t="shared" si="135"/>
        <v>0</v>
      </c>
      <c r="DM72"/>
    </row>
    <row r="73" spans="1:117" x14ac:dyDescent="0.25">
      <c r="A73" s="3618" t="s">
        <v>100</v>
      </c>
      <c r="B73" s="3619"/>
      <c r="C73" s="3620"/>
      <c r="D73" s="3640"/>
      <c r="E73" s="3640"/>
      <c r="F73" s="3641"/>
      <c r="G73" s="3642"/>
      <c r="H73" s="3642"/>
      <c r="I73" s="3642"/>
      <c r="J73" s="3642"/>
      <c r="K73" t="str">
        <f t="shared" si="123"/>
        <v/>
      </c>
      <c r="CW73" s="25" t="str">
        <f t="shared" si="124"/>
        <v/>
      </c>
      <c r="CX73" s="25" t="str">
        <f t="shared" si="125"/>
        <v/>
      </c>
      <c r="CY73" s="25" t="str">
        <f t="shared" si="126"/>
        <v/>
      </c>
      <c r="CZ73" s="25" t="str">
        <f t="shared" si="127"/>
        <v/>
      </c>
      <c r="DA73" s="25" t="str">
        <f t="shared" si="128"/>
        <v/>
      </c>
      <c r="DB73" s="25" t="str">
        <f t="shared" si="129"/>
        <v/>
      </c>
      <c r="DC73"/>
      <c r="DD73"/>
      <c r="DE73"/>
      <c r="DG73" s="26">
        <f t="shared" si="130"/>
        <v>0</v>
      </c>
      <c r="DH73" s="26">
        <f t="shared" si="131"/>
        <v>0</v>
      </c>
      <c r="DI73" s="26">
        <f t="shared" si="132"/>
        <v>0</v>
      </c>
      <c r="DJ73" s="26">
        <f t="shared" si="133"/>
        <v>0</v>
      </c>
      <c r="DK73" s="26">
        <f t="shared" si="134"/>
        <v>0</v>
      </c>
      <c r="DL73" s="26">
        <f t="shared" si="135"/>
        <v>0</v>
      </c>
      <c r="DM73"/>
    </row>
    <row r="74" spans="1:117" x14ac:dyDescent="0.25">
      <c r="A74" s="3558" t="s">
        <v>101</v>
      </c>
      <c r="B74" s="3559"/>
      <c r="C74" s="3560"/>
      <c r="D74" s="3640"/>
      <c r="E74" s="3640"/>
      <c r="F74" s="3640"/>
      <c r="G74" s="3640"/>
      <c r="H74" s="3640"/>
      <c r="I74" s="3640"/>
      <c r="J74" s="3640"/>
      <c r="K74" t="str">
        <f t="shared" si="123"/>
        <v/>
      </c>
      <c r="CW74" s="25" t="str">
        <f t="shared" si="124"/>
        <v/>
      </c>
      <c r="CX74" s="25" t="str">
        <f t="shared" si="125"/>
        <v/>
      </c>
      <c r="CY74" s="25" t="str">
        <f t="shared" si="126"/>
        <v/>
      </c>
      <c r="CZ74" s="25" t="str">
        <f t="shared" si="127"/>
        <v/>
      </c>
      <c r="DA74" s="25" t="str">
        <f t="shared" si="128"/>
        <v/>
      </c>
      <c r="DB74" s="25" t="str">
        <f t="shared" si="129"/>
        <v/>
      </c>
      <c r="DC74"/>
      <c r="DD74"/>
      <c r="DE74"/>
      <c r="DG74" s="26">
        <f t="shared" si="130"/>
        <v>0</v>
      </c>
      <c r="DH74" s="26">
        <f t="shared" si="131"/>
        <v>0</v>
      </c>
      <c r="DI74" s="26">
        <f t="shared" si="132"/>
        <v>0</v>
      </c>
      <c r="DJ74" s="26">
        <f t="shared" si="133"/>
        <v>0</v>
      </c>
      <c r="DK74" s="26">
        <f t="shared" si="134"/>
        <v>0</v>
      </c>
      <c r="DL74" s="26">
        <f t="shared" si="135"/>
        <v>0</v>
      </c>
      <c r="DM74"/>
    </row>
    <row r="75" spans="1:117" x14ac:dyDescent="0.25">
      <c r="A75" s="3119" t="s">
        <v>102</v>
      </c>
      <c r="B75" s="3120"/>
      <c r="C75" s="3121"/>
      <c r="D75" s="3300"/>
      <c r="E75" s="3300"/>
      <c r="F75" s="3304"/>
      <c r="G75" s="3305"/>
      <c r="H75" s="3305"/>
      <c r="I75" s="3305"/>
      <c r="J75" s="3305"/>
      <c r="K75" t="str">
        <f t="shared" si="123"/>
        <v/>
      </c>
      <c r="CW75" s="25" t="str">
        <f t="shared" si="124"/>
        <v/>
      </c>
      <c r="CX75" s="25" t="str">
        <f t="shared" si="125"/>
        <v/>
      </c>
      <c r="CY75" s="25" t="str">
        <f t="shared" si="126"/>
        <v/>
      </c>
      <c r="CZ75" s="25" t="str">
        <f t="shared" si="127"/>
        <v/>
      </c>
      <c r="DA75" s="25" t="str">
        <f t="shared" si="128"/>
        <v/>
      </c>
      <c r="DB75" s="25" t="str">
        <f t="shared" si="129"/>
        <v/>
      </c>
      <c r="DC75"/>
      <c r="DD75"/>
      <c r="DE75"/>
      <c r="DG75" s="26">
        <f t="shared" si="130"/>
        <v>0</v>
      </c>
      <c r="DH75" s="26">
        <f t="shared" si="131"/>
        <v>0</v>
      </c>
      <c r="DI75" s="26">
        <f t="shared" si="132"/>
        <v>0</v>
      </c>
      <c r="DJ75" s="26">
        <f t="shared" si="133"/>
        <v>0</v>
      </c>
      <c r="DK75" s="26">
        <f t="shared" si="134"/>
        <v>0</v>
      </c>
      <c r="DL75" s="26">
        <f t="shared" si="135"/>
        <v>0</v>
      </c>
      <c r="DM75"/>
    </row>
    <row r="76" spans="1:117" x14ac:dyDescent="0.25">
      <c r="A76" s="3119" t="s">
        <v>103</v>
      </c>
      <c r="B76" s="3120"/>
      <c r="C76" s="3121"/>
      <c r="D76" s="3300"/>
      <c r="E76" s="3300"/>
      <c r="F76" s="3304"/>
      <c r="G76" s="3305"/>
      <c r="H76" s="3305"/>
      <c r="I76" s="3305"/>
      <c r="J76" s="3305"/>
      <c r="K76" t="str">
        <f t="shared" si="123"/>
        <v/>
      </c>
      <c r="CW76" s="25" t="str">
        <f t="shared" si="124"/>
        <v/>
      </c>
      <c r="CX76" s="25" t="str">
        <f t="shared" si="125"/>
        <v/>
      </c>
      <c r="CY76" s="25" t="str">
        <f t="shared" si="126"/>
        <v/>
      </c>
      <c r="CZ76" s="25" t="str">
        <f t="shared" si="127"/>
        <v/>
      </c>
      <c r="DA76" s="25" t="str">
        <f t="shared" si="128"/>
        <v/>
      </c>
      <c r="DB76" s="25" t="str">
        <f t="shared" si="129"/>
        <v/>
      </c>
      <c r="DC76"/>
      <c r="DD76"/>
      <c r="DE76"/>
      <c r="DG76" s="26">
        <f t="shared" si="130"/>
        <v>0</v>
      </c>
      <c r="DH76" s="26">
        <f t="shared" si="131"/>
        <v>0</v>
      </c>
      <c r="DI76" s="26">
        <f t="shared" si="132"/>
        <v>0</v>
      </c>
      <c r="DJ76" s="26">
        <f t="shared" si="133"/>
        <v>0</v>
      </c>
      <c r="DK76" s="26">
        <f t="shared" si="134"/>
        <v>0</v>
      </c>
      <c r="DL76" s="26">
        <f t="shared" si="135"/>
        <v>0</v>
      </c>
      <c r="DM76"/>
    </row>
    <row r="77" spans="1:117" ht="15" customHeight="1" x14ac:dyDescent="0.25">
      <c r="A77" s="3119" t="s">
        <v>104</v>
      </c>
      <c r="B77" s="3120"/>
      <c r="C77" s="3121"/>
      <c r="D77" s="3300"/>
      <c r="E77" s="3300"/>
      <c r="F77" s="3304"/>
      <c r="G77" s="3305"/>
      <c r="H77" s="3305"/>
      <c r="I77" s="3305"/>
      <c r="J77" s="3305"/>
      <c r="K77" t="str">
        <f t="shared" si="123"/>
        <v/>
      </c>
      <c r="CW77" s="25" t="str">
        <f t="shared" si="124"/>
        <v/>
      </c>
      <c r="CX77" s="25" t="str">
        <f t="shared" si="125"/>
        <v/>
      </c>
      <c r="CY77" s="25" t="str">
        <f t="shared" si="126"/>
        <v/>
      </c>
      <c r="CZ77" s="25" t="str">
        <f t="shared" si="127"/>
        <v/>
      </c>
      <c r="DA77" s="25" t="str">
        <f t="shared" si="128"/>
        <v/>
      </c>
      <c r="DB77" s="25" t="str">
        <f t="shared" si="129"/>
        <v/>
      </c>
      <c r="DC77"/>
      <c r="DD77"/>
      <c r="DE77"/>
      <c r="DG77" s="26">
        <f t="shared" si="130"/>
        <v>0</v>
      </c>
      <c r="DH77" s="26">
        <f t="shared" si="131"/>
        <v>0</v>
      </c>
      <c r="DI77" s="26">
        <f t="shared" si="132"/>
        <v>0</v>
      </c>
      <c r="DJ77" s="26">
        <f t="shared" si="133"/>
        <v>0</v>
      </c>
      <c r="DK77" s="26">
        <f t="shared" si="134"/>
        <v>0</v>
      </c>
      <c r="DL77" s="26">
        <f t="shared" si="135"/>
        <v>0</v>
      </c>
      <c r="DM77"/>
    </row>
    <row r="78" spans="1:117" x14ac:dyDescent="0.25">
      <c r="A78" s="3306" t="s">
        <v>105</v>
      </c>
      <c r="B78" s="737"/>
      <c r="C78" s="738"/>
      <c r="D78" s="3307"/>
      <c r="E78" s="3307"/>
      <c r="F78" s="3308"/>
      <c r="G78" s="3309"/>
      <c r="H78" s="3309"/>
      <c r="I78" s="3309"/>
      <c r="J78" s="3309"/>
      <c r="K78" t="str">
        <f t="shared" si="123"/>
        <v/>
      </c>
      <c r="CW78" s="25" t="str">
        <f t="shared" si="124"/>
        <v/>
      </c>
      <c r="CX78" s="25" t="str">
        <f t="shared" si="125"/>
        <v/>
      </c>
      <c r="CY78" s="25" t="str">
        <f t="shared" si="126"/>
        <v/>
      </c>
      <c r="CZ78" s="25" t="str">
        <f t="shared" si="127"/>
        <v/>
      </c>
      <c r="DA78" s="25" t="str">
        <f t="shared" si="128"/>
        <v/>
      </c>
      <c r="DB78" s="25" t="str">
        <f t="shared" si="129"/>
        <v/>
      </c>
      <c r="DC78"/>
      <c r="DD78"/>
      <c r="DE78"/>
      <c r="DG78" s="26">
        <f t="shared" si="130"/>
        <v>0</v>
      </c>
      <c r="DH78" s="26">
        <f t="shared" si="131"/>
        <v>0</v>
      </c>
      <c r="DI78" s="26">
        <f t="shared" si="132"/>
        <v>0</v>
      </c>
      <c r="DJ78" s="26">
        <f t="shared" si="133"/>
        <v>0</v>
      </c>
      <c r="DK78" s="26">
        <f t="shared" si="134"/>
        <v>0</v>
      </c>
      <c r="DL78" s="26">
        <f t="shared" si="135"/>
        <v>0</v>
      </c>
      <c r="DM78"/>
    </row>
    <row r="79" spans="1:117" x14ac:dyDescent="0.25">
      <c r="A79" s="5" t="s">
        <v>106</v>
      </c>
      <c r="CW79"/>
      <c r="CX79"/>
      <c r="CY79"/>
      <c r="CZ79"/>
      <c r="DA79"/>
      <c r="DB79"/>
      <c r="DC79"/>
      <c r="DD79"/>
      <c r="DE79"/>
      <c r="DG79"/>
      <c r="DH79"/>
      <c r="DI79"/>
      <c r="DJ79"/>
      <c r="DK79"/>
      <c r="DL79"/>
      <c r="DM79"/>
    </row>
    <row r="80" spans="1:117" x14ac:dyDescent="0.25">
      <c r="A80" s="3086" t="s">
        <v>107</v>
      </c>
      <c r="B80" s="632"/>
      <c r="C80" s="3088"/>
      <c r="D80" s="3593" t="s">
        <v>108</v>
      </c>
      <c r="E80" s="3581"/>
      <c r="F80" s="3550"/>
      <c r="CW80"/>
      <c r="CX80"/>
      <c r="CY80"/>
      <c r="CZ80"/>
      <c r="DA80"/>
      <c r="DB80"/>
      <c r="DC80"/>
      <c r="DD80"/>
      <c r="DE80"/>
      <c r="DG80"/>
      <c r="DH80"/>
      <c r="DI80"/>
      <c r="DJ80"/>
      <c r="DK80"/>
      <c r="DL80"/>
      <c r="DM80"/>
    </row>
    <row r="81" spans="1:118" x14ac:dyDescent="0.25">
      <c r="A81" s="3103"/>
      <c r="B81" s="636"/>
      <c r="C81" s="3104"/>
      <c r="D81" s="3643" t="s">
        <v>4</v>
      </c>
      <c r="E81" s="3551" t="s">
        <v>33</v>
      </c>
      <c r="F81" s="3644" t="s">
        <v>34</v>
      </c>
      <c r="CW81"/>
      <c r="CX81"/>
      <c r="CY81"/>
      <c r="CZ81"/>
      <c r="DA81"/>
      <c r="DB81"/>
      <c r="DC81"/>
      <c r="DD81"/>
      <c r="DE81"/>
      <c r="DG81"/>
      <c r="DH81"/>
      <c r="DI81"/>
      <c r="DJ81"/>
      <c r="DK81"/>
      <c r="DL81"/>
      <c r="DM81"/>
    </row>
    <row r="82" spans="1:118" x14ac:dyDescent="0.25">
      <c r="A82" s="3312" t="s">
        <v>109</v>
      </c>
      <c r="B82" s="3645" t="s">
        <v>110</v>
      </c>
      <c r="C82" s="3646"/>
      <c r="D82" s="3315">
        <f>SUM(E82+F82)</f>
        <v>0</v>
      </c>
      <c r="E82" s="19"/>
      <c r="F82" s="22"/>
      <c r="CW82"/>
      <c r="CX82"/>
      <c r="CY82"/>
      <c r="CZ82"/>
      <c r="DA82"/>
      <c r="DB82"/>
      <c r="DC82"/>
      <c r="DD82"/>
      <c r="DE82"/>
      <c r="DG82"/>
      <c r="DH82"/>
      <c r="DI82"/>
      <c r="DJ82"/>
      <c r="DK82"/>
      <c r="DL82"/>
      <c r="DM82"/>
    </row>
    <row r="83" spans="1:118" x14ac:dyDescent="0.25">
      <c r="A83" s="3502"/>
      <c r="B83" s="3132" t="s">
        <v>111</v>
      </c>
      <c r="C83" s="735"/>
      <c r="D83" s="3133">
        <f>SUM(E83+F83)</f>
        <v>0</v>
      </c>
      <c r="E83" s="3175"/>
      <c r="F83" s="3135"/>
      <c r="CW83"/>
      <c r="CX83"/>
      <c r="CY83"/>
      <c r="CZ83"/>
      <c r="DA83"/>
      <c r="DB83"/>
      <c r="DC83"/>
      <c r="DD83"/>
      <c r="DE83"/>
      <c r="DG83"/>
      <c r="DH83"/>
      <c r="DI83"/>
      <c r="DJ83"/>
      <c r="DK83"/>
      <c r="DL83"/>
      <c r="DM83"/>
    </row>
    <row r="84" spans="1:118" x14ac:dyDescent="0.25">
      <c r="A84" s="43" t="s">
        <v>112</v>
      </c>
      <c r="B84" s="174"/>
      <c r="C84" s="174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CW84"/>
      <c r="CX84"/>
      <c r="CY84"/>
      <c r="CZ84"/>
      <c r="DA84"/>
      <c r="DB84"/>
      <c r="DC84"/>
      <c r="DD84"/>
      <c r="DE84"/>
      <c r="DG84"/>
      <c r="DH84"/>
      <c r="DI84"/>
      <c r="DJ84"/>
      <c r="DK84"/>
      <c r="DL84"/>
      <c r="DM84"/>
    </row>
    <row r="85" spans="1:118" ht="15" customHeight="1" x14ac:dyDescent="0.25">
      <c r="A85" s="632" t="s">
        <v>113</v>
      </c>
      <c r="B85" s="632"/>
      <c r="C85" s="3088"/>
      <c r="D85" s="3086" t="s">
        <v>4</v>
      </c>
      <c r="E85" s="632"/>
      <c r="F85" s="3088"/>
      <c r="G85" s="3544" t="s">
        <v>5</v>
      </c>
      <c r="H85" s="3545"/>
      <c r="I85" s="3545"/>
      <c r="J85" s="3545"/>
      <c r="K85" s="3545"/>
      <c r="L85" s="3545"/>
      <c r="M85" s="3545"/>
      <c r="N85" s="3545"/>
      <c r="O85" s="3545"/>
      <c r="P85" s="3545"/>
      <c r="Q85" s="3545"/>
      <c r="R85" s="3545"/>
      <c r="S85" s="3545"/>
      <c r="T85" s="3545"/>
      <c r="U85" s="3545"/>
      <c r="V85" s="3545"/>
      <c r="W85" s="3545"/>
      <c r="X85" s="3545"/>
      <c r="Y85" s="3545"/>
      <c r="Z85" s="3545"/>
      <c r="AA85" s="3545"/>
      <c r="AB85" s="3545"/>
      <c r="AC85" s="3545"/>
      <c r="AD85" s="3545"/>
      <c r="AE85" s="3545"/>
      <c r="AF85" s="3545"/>
      <c r="AG85" s="3545"/>
      <c r="AH85" s="3545"/>
      <c r="AI85" s="3545"/>
      <c r="AJ85" s="3545"/>
      <c r="AK85" s="3545"/>
      <c r="AL85" s="3545"/>
      <c r="AM85" s="3545"/>
      <c r="AN85" s="3546"/>
      <c r="AO85" s="3549" t="s">
        <v>114</v>
      </c>
      <c r="AP85" s="3580" t="s">
        <v>7</v>
      </c>
      <c r="AQ85" s="3316" t="s">
        <v>115</v>
      </c>
      <c r="AR85" s="3096" t="s">
        <v>116</v>
      </c>
      <c r="AS85" s="3096" t="s">
        <v>117</v>
      </c>
      <c r="AT85" s="3647" t="s">
        <v>118</v>
      </c>
      <c r="AU85" s="3647" t="s">
        <v>12</v>
      </c>
      <c r="AV85" s="3647" t="s">
        <v>13</v>
      </c>
      <c r="AW85" s="3318" t="s">
        <v>10</v>
      </c>
      <c r="CW85"/>
      <c r="CX85"/>
      <c r="CY85"/>
      <c r="CZ85"/>
      <c r="DA85"/>
      <c r="DB85"/>
      <c r="DC85"/>
      <c r="DD85"/>
      <c r="DE85"/>
      <c r="DG85"/>
      <c r="DH85"/>
      <c r="DI85"/>
      <c r="DJ85"/>
      <c r="DK85"/>
      <c r="DL85"/>
      <c r="DM85"/>
    </row>
    <row r="86" spans="1:118" ht="15" customHeight="1" x14ac:dyDescent="0.25">
      <c r="A86" s="634"/>
      <c r="B86" s="634"/>
      <c r="C86" s="635"/>
      <c r="D86" s="3103"/>
      <c r="E86" s="636"/>
      <c r="F86" s="3104"/>
      <c r="G86" s="3569" t="s">
        <v>119</v>
      </c>
      <c r="H86" s="3548"/>
      <c r="I86" s="3544" t="s">
        <v>16</v>
      </c>
      <c r="J86" s="3545"/>
      <c r="K86" s="3544" t="s">
        <v>17</v>
      </c>
      <c r="L86" s="3549"/>
      <c r="M86" s="3544" t="s">
        <v>18</v>
      </c>
      <c r="N86" s="3549"/>
      <c r="O86" s="3544" t="s">
        <v>19</v>
      </c>
      <c r="P86" s="3549"/>
      <c r="Q86" s="3544" t="s">
        <v>20</v>
      </c>
      <c r="R86" s="3549"/>
      <c r="S86" s="3544" t="s">
        <v>21</v>
      </c>
      <c r="T86" s="3549"/>
      <c r="U86" s="3545" t="s">
        <v>22</v>
      </c>
      <c r="V86" s="3549"/>
      <c r="W86" s="3544" t="s">
        <v>23</v>
      </c>
      <c r="X86" s="3550"/>
      <c r="Y86" s="3544" t="s">
        <v>24</v>
      </c>
      <c r="Z86" s="3550"/>
      <c r="AA86" s="3544" t="s">
        <v>25</v>
      </c>
      <c r="AB86" s="3550"/>
      <c r="AC86" s="3544" t="s">
        <v>26</v>
      </c>
      <c r="AD86" s="3550"/>
      <c r="AE86" s="3544" t="s">
        <v>27</v>
      </c>
      <c r="AF86" s="3550"/>
      <c r="AG86" s="3544" t="s">
        <v>28</v>
      </c>
      <c r="AH86" s="3550"/>
      <c r="AI86" s="3544" t="s">
        <v>29</v>
      </c>
      <c r="AJ86" s="3550"/>
      <c r="AK86" s="3545" t="s">
        <v>30</v>
      </c>
      <c r="AL86" s="3550"/>
      <c r="AM86" s="3544" t="s">
        <v>31</v>
      </c>
      <c r="AN86" s="3570"/>
      <c r="AO86" s="3549"/>
      <c r="AP86" s="3580"/>
      <c r="AQ86" s="744"/>
      <c r="AR86" s="647"/>
      <c r="AS86" s="647"/>
      <c r="AT86" s="3647"/>
      <c r="AU86" s="3647"/>
      <c r="AV86" s="3647"/>
      <c r="AW86" s="741"/>
      <c r="CW86"/>
      <c r="CX86"/>
      <c r="CY86"/>
      <c r="CZ86"/>
      <c r="DA86"/>
      <c r="DB86"/>
      <c r="DC86"/>
      <c r="DD86"/>
      <c r="DE86"/>
      <c r="DG86"/>
      <c r="DH86"/>
      <c r="DI86"/>
      <c r="DJ86"/>
      <c r="DK86"/>
      <c r="DL86"/>
      <c r="DM86"/>
    </row>
    <row r="87" spans="1:118" x14ac:dyDescent="0.25">
      <c r="A87" s="636"/>
      <c r="B87" s="636"/>
      <c r="C87" s="3104"/>
      <c r="D87" s="3555" t="s">
        <v>32</v>
      </c>
      <c r="E87" s="3553" t="s">
        <v>33</v>
      </c>
      <c r="F87" s="3554" t="s">
        <v>34</v>
      </c>
      <c r="G87" s="3555" t="s">
        <v>33</v>
      </c>
      <c r="H87" s="3554" t="s">
        <v>34</v>
      </c>
      <c r="I87" s="3555" t="s">
        <v>33</v>
      </c>
      <c r="J87" s="3582" t="s">
        <v>34</v>
      </c>
      <c r="K87" s="3555" t="s">
        <v>33</v>
      </c>
      <c r="L87" s="3554" t="s">
        <v>34</v>
      </c>
      <c r="M87" s="3555" t="s">
        <v>33</v>
      </c>
      <c r="N87" s="3554" t="s">
        <v>34</v>
      </c>
      <c r="O87" s="3553" t="s">
        <v>33</v>
      </c>
      <c r="P87" s="3554" t="s">
        <v>34</v>
      </c>
      <c r="Q87" s="3553" t="s">
        <v>33</v>
      </c>
      <c r="R87" s="3554" t="s">
        <v>34</v>
      </c>
      <c r="S87" s="3553" t="s">
        <v>33</v>
      </c>
      <c r="T87" s="3554" t="s">
        <v>34</v>
      </c>
      <c r="U87" s="3553" t="s">
        <v>33</v>
      </c>
      <c r="V87" s="3554" t="s">
        <v>34</v>
      </c>
      <c r="W87" s="3553" t="s">
        <v>33</v>
      </c>
      <c r="X87" s="3554" t="s">
        <v>34</v>
      </c>
      <c r="Y87" s="3553" t="s">
        <v>33</v>
      </c>
      <c r="Z87" s="3554" t="s">
        <v>34</v>
      </c>
      <c r="AA87" s="3553" t="s">
        <v>33</v>
      </c>
      <c r="AB87" s="3554" t="s">
        <v>34</v>
      </c>
      <c r="AC87" s="3553" t="s">
        <v>33</v>
      </c>
      <c r="AD87" s="3554" t="s">
        <v>34</v>
      </c>
      <c r="AE87" s="3553" t="s">
        <v>33</v>
      </c>
      <c r="AF87" s="3554" t="s">
        <v>34</v>
      </c>
      <c r="AG87" s="3553" t="s">
        <v>33</v>
      </c>
      <c r="AH87" s="3554" t="s">
        <v>34</v>
      </c>
      <c r="AI87" s="3553" t="s">
        <v>33</v>
      </c>
      <c r="AJ87" s="3554" t="s">
        <v>34</v>
      </c>
      <c r="AK87" s="3553" t="s">
        <v>33</v>
      </c>
      <c r="AL87" s="3554" t="s">
        <v>34</v>
      </c>
      <c r="AM87" s="3553" t="s">
        <v>33</v>
      </c>
      <c r="AN87" s="3572" t="s">
        <v>34</v>
      </c>
      <c r="AO87" s="3549"/>
      <c r="AP87" s="3580"/>
      <c r="AQ87" s="3648"/>
      <c r="AR87" s="3557"/>
      <c r="AS87" s="3557"/>
      <c r="AT87" s="3647"/>
      <c r="AU87" s="3647"/>
      <c r="AV87" s="3647"/>
      <c r="AW87" s="3649"/>
      <c r="CW87"/>
      <c r="CX87"/>
      <c r="CY87"/>
      <c r="CZ87"/>
      <c r="DA87"/>
      <c r="DB87"/>
      <c r="DC87"/>
      <c r="DD87"/>
      <c r="DE87"/>
      <c r="DG87"/>
      <c r="DH87"/>
      <c r="DI87"/>
      <c r="DJ87"/>
      <c r="DK87"/>
      <c r="DL87"/>
      <c r="DM87"/>
    </row>
    <row r="88" spans="1:118" x14ac:dyDescent="0.25">
      <c r="A88" s="3650" t="s">
        <v>120</v>
      </c>
      <c r="B88" s="3650"/>
      <c r="C88" s="3650"/>
      <c r="D88" s="3510">
        <f>SUM(E88:F88)</f>
        <v>7</v>
      </c>
      <c r="E88" s="3577">
        <f>SUM(G88+I88+K88+M88+O88+Q88+S88+U88+W88+Y88+AA88+AC88+AE88+AG88+AI88+AK88+AM88)</f>
        <v>1</v>
      </c>
      <c r="F88" s="18">
        <f>SUM(H88+J88+L88+N88+P88+R88+T88+V88+X88+Z88+AB88+AD88+AF88+AH88+AJ88+AL88+AN88)</f>
        <v>6</v>
      </c>
      <c r="G88" s="3578">
        <v>0</v>
      </c>
      <c r="H88" s="52">
        <v>0</v>
      </c>
      <c r="I88" s="3578">
        <v>0</v>
      </c>
      <c r="J88" s="3586">
        <v>0</v>
      </c>
      <c r="K88" s="3578">
        <v>0</v>
      </c>
      <c r="L88" s="52">
        <v>0</v>
      </c>
      <c r="M88" s="3578">
        <v>0</v>
      </c>
      <c r="N88" s="52">
        <v>0</v>
      </c>
      <c r="O88" s="3563">
        <v>0</v>
      </c>
      <c r="P88" s="52">
        <v>0</v>
      </c>
      <c r="Q88" s="3563">
        <v>0</v>
      </c>
      <c r="R88" s="52">
        <v>0</v>
      </c>
      <c r="S88" s="3563">
        <v>0</v>
      </c>
      <c r="T88" s="52">
        <v>0</v>
      </c>
      <c r="U88" s="3563">
        <v>0</v>
      </c>
      <c r="V88" s="52">
        <v>0</v>
      </c>
      <c r="W88" s="3563">
        <v>0</v>
      </c>
      <c r="X88" s="52">
        <v>2</v>
      </c>
      <c r="Y88" s="3563">
        <v>0</v>
      </c>
      <c r="Z88" s="52">
        <v>3</v>
      </c>
      <c r="AA88" s="3563">
        <v>1</v>
      </c>
      <c r="AB88" s="52">
        <v>1</v>
      </c>
      <c r="AC88" s="3563">
        <v>0</v>
      </c>
      <c r="AD88" s="52">
        <v>0</v>
      </c>
      <c r="AE88" s="3563">
        <v>0</v>
      </c>
      <c r="AF88" s="52">
        <v>0</v>
      </c>
      <c r="AG88" s="3563">
        <v>0</v>
      </c>
      <c r="AH88" s="52">
        <v>0</v>
      </c>
      <c r="AI88" s="3563">
        <v>0</v>
      </c>
      <c r="AJ88" s="52">
        <v>0</v>
      </c>
      <c r="AK88" s="3563">
        <v>0</v>
      </c>
      <c r="AL88" s="52">
        <v>0</v>
      </c>
      <c r="AM88" s="3563">
        <v>0</v>
      </c>
      <c r="AN88" s="55">
        <v>0</v>
      </c>
      <c r="AO88" s="3585">
        <v>0</v>
      </c>
      <c r="AP88" s="3568">
        <v>0</v>
      </c>
      <c r="AQ88" s="3568">
        <v>7</v>
      </c>
      <c r="AR88" s="3568">
        <v>0</v>
      </c>
      <c r="AS88" s="3568">
        <v>0</v>
      </c>
      <c r="AT88" s="3568">
        <v>0</v>
      </c>
      <c r="AU88" s="3568">
        <v>0</v>
      </c>
      <c r="AV88" s="3568">
        <v>0</v>
      </c>
      <c r="AW88" s="3568">
        <v>0</v>
      </c>
      <c r="AX88" t="str">
        <f>CW88&amp;CX88&amp;CY88&amp;CZ88&amp;DA88&amp;DB88&amp;DC88&amp;DD88</f>
        <v/>
      </c>
      <c r="CW88" s="25" t="str">
        <f>IF(AND((W88+X88)&gt;0,AO88="")," * No olvide digitar la variable 12 años. Si no tiene digite Cero.",IF(AO88&gt;(W88+X88),"* Las Consultas de 12 años NO DEBEN ser mayor que el total de Consultas entre 10-14 años",""))</f>
        <v/>
      </c>
      <c r="CX88" s="25" t="str">
        <f>IF(AND(F88&gt;0,AP88="")," * No olvide digitar la variable Embarazadas. Digite cero si no tiene.",IF(AP88&gt;F88," * Las embarazadas no pueden ser mayor al Total Mujeres.",""))</f>
        <v/>
      </c>
      <c r="CY88" s="25" t="str">
        <f>IF(AND(D88&gt;0,AQ88="")," * No olvide digitar Beneficiarios. Digite Cero si no tiene",IF(AQ88&gt;D88," * Los beneficiarios no pueden ser mayor al Total Ambos Sexos.",""))</f>
        <v/>
      </c>
      <c r="CZ88" s="25" t="str">
        <f>IF(AND((AI88+AJ88&gt;0),AR88="")," * No olvide digitar la variable 60 años. Si no tiene digite Cero.",IF(AR88&gt;(AI88+AJ88)," * Las consultas de 60 años NO DEBEN ser mayor que el total de consultas de entre 60-64 años",""))</f>
        <v/>
      </c>
      <c r="DA88" s="25" t="str">
        <f>IF(AND(D88&gt;0,AT88="")," * No olvide digitar la variable usuarios con discapacidad. Digite Cero si no tiene.",IF(AT88&gt;D88," * La variable Usuarios con discapacidad No puede ser mayor al Total Ambos Sexos.",""))</f>
        <v/>
      </c>
      <c r="DB88" s="25" t="str">
        <f>IF(AND(D88&gt;0,AU88="")," * No olvide digitar la variable Niños, niñas, adolescentes y jóvenes SENAME. Digite Cero si no tiene.",IF(AU88&gt;D88," * La variable Niños, niñas, adolescentes y jóvenes SENAME No puede ser mayor al Total Ambos Sexos.",""))</f>
        <v/>
      </c>
      <c r="DC88" s="25" t="str">
        <f>IF(AND(D88&gt;0,AV88="")," * No olvide digitar la variable Niños, niñas, adolescentes y jóvenes Mejor Niñez. Digite Cero si no tiene.",IF(AV88&gt;D88," * La variable Niños, niñas, adolescentes y jóvenes Mejor Niñez No puede ser mayor al Total Ambos Sexos.",""))</f>
        <v/>
      </c>
      <c r="DD88" s="25" t="str">
        <f>IF(AND(D88&gt;0,AW88="")," * No olvide digitar la variable Migrantes. Digite Cero si no tiene.",IF(AW88&gt;D88," * La variable Migrantes No puede ser mayor al Total Ambos Sexos.",""))</f>
        <v/>
      </c>
      <c r="DE88"/>
      <c r="DG88" s="26">
        <f>IF(AND((W88+X88)&gt;0,AO88=""),1,IF(AO88&gt;(W88+X88),1,0))</f>
        <v>0</v>
      </c>
      <c r="DH88" s="26">
        <f>IF(AND(F88&gt;0,AP88=""),1,IF(AP88&gt;F88,1,0))</f>
        <v>0</v>
      </c>
      <c r="DI88" s="26">
        <f>IF(AND(D88&gt;0,AQ88=""),1,IF(AQ88&gt;D88,1,0))</f>
        <v>0</v>
      </c>
      <c r="DJ88" s="26">
        <f>IF(AND((AI88+AJ88&gt;0),AR88=""),1,IF(AR88&gt;(AI88+AJ88),1,0))</f>
        <v>0</v>
      </c>
      <c r="DK88" s="26">
        <f>IF(AND(D88&gt;0,AT88=""),1,IF(AT88&gt;D88,1,0))</f>
        <v>0</v>
      </c>
      <c r="DL88" s="26">
        <f>IF(AND(D88&gt;0,AU88=""),1,IF(AU88&gt;D88,1,0))</f>
        <v>0</v>
      </c>
      <c r="DM88" s="26">
        <f>IF(AND(D88&gt;0,AV88=""),1,IF(AV88&gt;D88,1,0))</f>
        <v>0</v>
      </c>
      <c r="DN88" s="26">
        <f>IF(AND(D88&gt;0,AW88=""),1,IF(AW88&gt;D88,1,0))</f>
        <v>0</v>
      </c>
    </row>
    <row r="89" spans="1:118" ht="15" customHeight="1" x14ac:dyDescent="0.25">
      <c r="A89" s="3322" t="s">
        <v>121</v>
      </c>
      <c r="B89" s="3322"/>
      <c r="C89" s="3322"/>
      <c r="D89" s="3047">
        <f t="shared" ref="D89:D141" si="136">SUM(E89:F89)</f>
        <v>1</v>
      </c>
      <c r="E89" s="3167">
        <f t="shared" ref="E89:F141" si="137">SUM(G89+I89+K89+M89+O89+Q89+S89+U89+W89+Y89+AA89+AC89+AE89+AG89+AI89+AK89+AM89)</f>
        <v>1</v>
      </c>
      <c r="F89" s="3168">
        <f t="shared" si="137"/>
        <v>0</v>
      </c>
      <c r="G89" s="3169">
        <v>0</v>
      </c>
      <c r="H89" s="3125">
        <v>0</v>
      </c>
      <c r="I89" s="3169">
        <v>0</v>
      </c>
      <c r="J89" s="3195">
        <v>0</v>
      </c>
      <c r="K89" s="3169">
        <v>0</v>
      </c>
      <c r="L89" s="3125">
        <v>0</v>
      </c>
      <c r="M89" s="3169">
        <v>0</v>
      </c>
      <c r="N89" s="3125">
        <v>0</v>
      </c>
      <c r="O89" s="3124">
        <v>0</v>
      </c>
      <c r="P89" s="3125">
        <v>0</v>
      </c>
      <c r="Q89" s="3124">
        <v>0</v>
      </c>
      <c r="R89" s="3125">
        <v>0</v>
      </c>
      <c r="S89" s="3124">
        <v>0</v>
      </c>
      <c r="T89" s="3125">
        <v>0</v>
      </c>
      <c r="U89" s="3124">
        <v>0</v>
      </c>
      <c r="V89" s="3125">
        <v>0</v>
      </c>
      <c r="W89" s="3124">
        <v>0</v>
      </c>
      <c r="X89" s="3125">
        <v>0</v>
      </c>
      <c r="Y89" s="3124">
        <v>1</v>
      </c>
      <c r="Z89" s="3125">
        <v>0</v>
      </c>
      <c r="AA89" s="3124">
        <v>0</v>
      </c>
      <c r="AB89" s="3125">
        <v>0</v>
      </c>
      <c r="AC89" s="3124">
        <v>0</v>
      </c>
      <c r="AD89" s="3125">
        <v>0</v>
      </c>
      <c r="AE89" s="3124">
        <v>0</v>
      </c>
      <c r="AF89" s="3125">
        <v>0</v>
      </c>
      <c r="AG89" s="3124">
        <v>0</v>
      </c>
      <c r="AH89" s="3125">
        <v>0</v>
      </c>
      <c r="AI89" s="3124">
        <v>0</v>
      </c>
      <c r="AJ89" s="3125">
        <v>0</v>
      </c>
      <c r="AK89" s="3124">
        <v>0</v>
      </c>
      <c r="AL89" s="3125">
        <v>0</v>
      </c>
      <c r="AM89" s="3124">
        <v>0</v>
      </c>
      <c r="AN89" s="3126">
        <v>0</v>
      </c>
      <c r="AO89" s="3170">
        <v>0</v>
      </c>
      <c r="AP89" s="3170">
        <v>0</v>
      </c>
      <c r="AQ89" s="3128">
        <v>1</v>
      </c>
      <c r="AR89" s="3128">
        <v>0</v>
      </c>
      <c r="AS89" s="3128">
        <v>0</v>
      </c>
      <c r="AT89" s="3170">
        <v>0</v>
      </c>
      <c r="AU89" s="3170">
        <v>0</v>
      </c>
      <c r="AV89" s="3170">
        <v>0</v>
      </c>
      <c r="AW89" s="3170">
        <v>0</v>
      </c>
      <c r="AX89" t="str">
        <f t="shared" ref="AX89:AX140" si="138">CW89&amp;CX89&amp;CY89&amp;CZ89&amp;DA89&amp;DB89&amp;DC89&amp;DD89</f>
        <v/>
      </c>
      <c r="CW89" s="25" t="str">
        <f t="shared" ref="CW89:CW118" si="139">IF(AND((W89+X89)&gt;0,AO89="")," * No olvide digitar la variable 12 años. Si no tiene digite Cero.",IF(AO89&gt;(W89+X89),"* Las Consultas de 12 años NO DEBEN ser mayor que el total de Consultas entre 10-14 años",""))</f>
        <v/>
      </c>
      <c r="CX89" s="25" t="str">
        <f t="shared" ref="CX89:CX140" si="140">IF(AND(F89&gt;0,AP89="")," * No olvide digitar la variable Embarazadas. Digite cero si no tiene.",IF(AP89&gt;F89," * Las embarazadas no pueden ser mayor al Total Mujeres.",""))</f>
        <v/>
      </c>
      <c r="CY89" s="25" t="str">
        <f t="shared" ref="CY89:CY140" si="141">IF(AND(D89&gt;0,AQ89="")," * No olvide digitar Beneficiarios. Digite Cero si no tiene",IF(AQ89&gt;D89," * Los beneficiarios no pueden ser mayor al Total Ambos Sexos.",""))</f>
        <v/>
      </c>
      <c r="CZ89" s="25" t="str">
        <f t="shared" ref="CZ89:CZ140" si="142">IF(AND((AI89+AJ89&gt;0),AR89="")," * No olvide digitar la variable 60 años. Si no tiene digite Cero.",IF(AR89&gt;(AI89+AJ89)," * Las consultas de 60 años NO DEBEN ser mayor que el total de consultas de entre 60-64 años",""))</f>
        <v/>
      </c>
      <c r="DA89" s="25" t="str">
        <f t="shared" ref="DA89:DA140" si="143">IF(AND(D89&gt;0,AT89="")," * No olvide digitar la variable usuarios con discapacidad. Digite Cero si no tiene.",IF(AT89&gt;D89," * La variable Usuarios con discapacidad No puede ser mayor al Total Ambos Sexos.",""))</f>
        <v/>
      </c>
      <c r="DB89" s="25" t="str">
        <f t="shared" ref="DB89:DB140" si="144">IF(AND(D89&gt;0,AU89="")," * No olvide digitar la variable Niños, niñas, adolescentes y jóvenes SENAME. Digite Cero si no tiene.",IF(AU89&gt;D89," * La variable Niños, niñas, adolescentes y jóvenes SENAME No puede ser mayor al Total Ambos Sexos.",""))</f>
        <v/>
      </c>
      <c r="DC89" s="25" t="str">
        <f t="shared" ref="DC89:DC140" si="145">IF(AND(D89&gt;0,AV89="")," * No olvide digitar la variable Niños, niñas, adolescentes y jóvenes Mejor Niñez. Digite Cero si no tiene.",IF(AV89&gt;D89," * La variable Niños, niñas, adolescentes y jóvenes Mejor Niñez No puede ser mayor al Total Ambos Sexos.",""))</f>
        <v/>
      </c>
      <c r="DD89" s="25" t="str">
        <f t="shared" ref="DD89:DD140" si="146">IF(AND(D89&gt;0,AW89="")," * No olvide digitar la variable Migrantes. Digite Cero si no tiene.",IF(AW89&gt;D89," * La variable Migrantes No puede ser mayor al Total Ambos Sexos.",""))</f>
        <v/>
      </c>
      <c r="DE89"/>
      <c r="DG89" s="26">
        <f t="shared" ref="DG89:DG92" si="147">IF(AND((W89+X89)&gt;0,AO89=""),1,IF(AO89&gt;(W89+X89),1,0))</f>
        <v>0</v>
      </c>
      <c r="DH89" s="26">
        <f t="shared" ref="DH89:DH140" si="148">IF(AND(F89&gt;0,AP89=""),1,IF(AP89&gt;F89,1,0))</f>
        <v>0</v>
      </c>
      <c r="DI89" s="26">
        <f t="shared" ref="DI89:DI140" si="149">IF(AND(D89&gt;0,AQ89=""),1,IF(AQ89&gt;D89,1,0))</f>
        <v>0</v>
      </c>
      <c r="DJ89" s="26">
        <f t="shared" ref="DJ89:DJ140" si="150">IF(AND((AI89+AJ89&gt;0),AR89=""),1,IF(AR89&gt;(AI89+AJ89),1,0))</f>
        <v>0</v>
      </c>
      <c r="DK89" s="26">
        <f t="shared" ref="DK89:DK140" si="151">IF(AND(D89&gt;0,AT89=""),1,IF(AT89&gt;D89,1,0))</f>
        <v>0</v>
      </c>
      <c r="DL89" s="26">
        <f t="shared" ref="DL89:DL140" si="152">IF(AND(D89&gt;0,AU89=""),1,IF(AU89&gt;D89,1,0))</f>
        <v>0</v>
      </c>
      <c r="DM89" s="26">
        <f t="shared" ref="DM89:DM140" si="153">IF(AND(D89&gt;0,AV89=""),1,IF(AV89&gt;D89,1,0))</f>
        <v>0</v>
      </c>
      <c r="DN89" s="26">
        <f t="shared" ref="DN89:DN140" si="154">IF(AND(D89&gt;0,AW89=""),1,IF(AW89&gt;D89,1,0))</f>
        <v>0</v>
      </c>
    </row>
    <row r="90" spans="1:118" ht="15" customHeight="1" x14ac:dyDescent="0.25">
      <c r="A90" s="3323" t="s">
        <v>122</v>
      </c>
      <c r="B90" s="3324"/>
      <c r="C90" s="3325"/>
      <c r="D90" s="3047">
        <f t="shared" si="136"/>
        <v>13</v>
      </c>
      <c r="E90" s="3167">
        <f t="shared" si="137"/>
        <v>7</v>
      </c>
      <c r="F90" s="3168">
        <f t="shared" si="137"/>
        <v>6</v>
      </c>
      <c r="G90" s="3169">
        <v>2</v>
      </c>
      <c r="H90" s="22">
        <v>1</v>
      </c>
      <c r="I90" s="19">
        <v>0</v>
      </c>
      <c r="J90" s="177">
        <v>0</v>
      </c>
      <c r="K90" s="19">
        <v>0</v>
      </c>
      <c r="L90" s="3125">
        <v>0</v>
      </c>
      <c r="M90" s="3169">
        <v>0</v>
      </c>
      <c r="N90" s="3125">
        <v>0</v>
      </c>
      <c r="O90" s="3124">
        <v>0</v>
      </c>
      <c r="P90" s="3125">
        <v>1</v>
      </c>
      <c r="Q90" s="3124">
        <v>0</v>
      </c>
      <c r="R90" s="3125">
        <v>0</v>
      </c>
      <c r="S90" s="3124">
        <v>0</v>
      </c>
      <c r="T90" s="3125">
        <v>0</v>
      </c>
      <c r="U90" s="3124">
        <v>0</v>
      </c>
      <c r="V90" s="3125">
        <v>0</v>
      </c>
      <c r="W90" s="3124">
        <v>0</v>
      </c>
      <c r="X90" s="3125">
        <v>0</v>
      </c>
      <c r="Y90" s="3124">
        <v>0</v>
      </c>
      <c r="Z90" s="3125">
        <v>0</v>
      </c>
      <c r="AA90" s="3124">
        <v>0</v>
      </c>
      <c r="AB90" s="3125">
        <v>0</v>
      </c>
      <c r="AC90" s="3124">
        <v>0</v>
      </c>
      <c r="AD90" s="3125">
        <v>0</v>
      </c>
      <c r="AE90" s="3124">
        <v>0</v>
      </c>
      <c r="AF90" s="3125">
        <v>2</v>
      </c>
      <c r="AG90" s="3124">
        <v>1</v>
      </c>
      <c r="AH90" s="3125">
        <v>0</v>
      </c>
      <c r="AI90" s="3124">
        <v>2</v>
      </c>
      <c r="AJ90" s="3125">
        <v>0</v>
      </c>
      <c r="AK90" s="3124">
        <v>2</v>
      </c>
      <c r="AL90" s="3125">
        <v>1</v>
      </c>
      <c r="AM90" s="3124">
        <v>0</v>
      </c>
      <c r="AN90" s="3126">
        <v>1</v>
      </c>
      <c r="AO90" s="3170">
        <v>0</v>
      </c>
      <c r="AP90" s="20">
        <v>0</v>
      </c>
      <c r="AQ90" s="24">
        <v>13</v>
      </c>
      <c r="AR90" s="24">
        <v>0</v>
      </c>
      <c r="AS90" s="24">
        <v>0</v>
      </c>
      <c r="AT90" s="20">
        <v>0</v>
      </c>
      <c r="AU90" s="20">
        <v>0</v>
      </c>
      <c r="AV90" s="20">
        <v>0</v>
      </c>
      <c r="AW90" s="20">
        <v>0</v>
      </c>
      <c r="AX90" t="str">
        <f t="shared" si="138"/>
        <v/>
      </c>
      <c r="CW90" s="25" t="str">
        <f t="shared" si="139"/>
        <v/>
      </c>
      <c r="CX90" s="25" t="str">
        <f t="shared" si="140"/>
        <v/>
      </c>
      <c r="CY90" s="25" t="str">
        <f t="shared" si="141"/>
        <v/>
      </c>
      <c r="CZ90" s="25" t="str">
        <f t="shared" si="142"/>
        <v/>
      </c>
      <c r="DA90" s="25" t="str">
        <f t="shared" si="143"/>
        <v/>
      </c>
      <c r="DB90" s="25" t="str">
        <f t="shared" si="144"/>
        <v/>
      </c>
      <c r="DC90" s="25" t="str">
        <f t="shared" si="145"/>
        <v/>
      </c>
      <c r="DD90" s="25" t="str">
        <f t="shared" si="146"/>
        <v/>
      </c>
      <c r="DE90"/>
      <c r="DG90" s="26">
        <f t="shared" si="147"/>
        <v>0</v>
      </c>
      <c r="DH90" s="26">
        <f t="shared" si="148"/>
        <v>0</v>
      </c>
      <c r="DI90" s="26">
        <f t="shared" si="149"/>
        <v>0</v>
      </c>
      <c r="DJ90" s="26">
        <f t="shared" si="150"/>
        <v>0</v>
      </c>
      <c r="DK90" s="26">
        <f t="shared" si="151"/>
        <v>0</v>
      </c>
      <c r="DL90" s="26">
        <f t="shared" si="152"/>
        <v>0</v>
      </c>
      <c r="DM90" s="26">
        <f t="shared" si="153"/>
        <v>0</v>
      </c>
      <c r="DN90" s="26">
        <f t="shared" si="154"/>
        <v>0</v>
      </c>
    </row>
    <row r="91" spans="1:118" x14ac:dyDescent="0.25">
      <c r="A91" s="3323" t="s">
        <v>123</v>
      </c>
      <c r="B91" s="3324"/>
      <c r="C91" s="3325"/>
      <c r="D91" s="3047">
        <f t="shared" si="136"/>
        <v>12</v>
      </c>
      <c r="E91" s="3167">
        <f t="shared" si="137"/>
        <v>7</v>
      </c>
      <c r="F91" s="3168">
        <f t="shared" si="137"/>
        <v>5</v>
      </c>
      <c r="G91" s="3169">
        <v>2</v>
      </c>
      <c r="H91" s="22">
        <v>1</v>
      </c>
      <c r="I91" s="19">
        <v>0</v>
      </c>
      <c r="J91" s="177">
        <v>0</v>
      </c>
      <c r="K91" s="19">
        <v>0</v>
      </c>
      <c r="L91" s="3125">
        <v>0</v>
      </c>
      <c r="M91" s="3169">
        <v>0</v>
      </c>
      <c r="N91" s="3125">
        <v>0</v>
      </c>
      <c r="O91" s="3124">
        <v>0</v>
      </c>
      <c r="P91" s="3125">
        <v>0</v>
      </c>
      <c r="Q91" s="3124">
        <v>0</v>
      </c>
      <c r="R91" s="3125">
        <v>0</v>
      </c>
      <c r="S91" s="3124">
        <v>0</v>
      </c>
      <c r="T91" s="3125">
        <v>0</v>
      </c>
      <c r="U91" s="3124">
        <v>0</v>
      </c>
      <c r="V91" s="3125">
        <v>0</v>
      </c>
      <c r="W91" s="3124">
        <v>0</v>
      </c>
      <c r="X91" s="3125">
        <v>1</v>
      </c>
      <c r="Y91" s="3124">
        <v>1</v>
      </c>
      <c r="Z91" s="3125">
        <v>1</v>
      </c>
      <c r="AA91" s="3124">
        <v>0</v>
      </c>
      <c r="AB91" s="3125">
        <v>0</v>
      </c>
      <c r="AC91" s="3124">
        <v>0</v>
      </c>
      <c r="AD91" s="3125">
        <v>0</v>
      </c>
      <c r="AE91" s="3124">
        <v>0</v>
      </c>
      <c r="AF91" s="3125">
        <v>0</v>
      </c>
      <c r="AG91" s="3124">
        <v>1</v>
      </c>
      <c r="AH91" s="3125">
        <v>0</v>
      </c>
      <c r="AI91" s="3124">
        <v>1</v>
      </c>
      <c r="AJ91" s="3125">
        <v>0</v>
      </c>
      <c r="AK91" s="3124">
        <v>2</v>
      </c>
      <c r="AL91" s="3125">
        <v>1</v>
      </c>
      <c r="AM91" s="3124">
        <v>0</v>
      </c>
      <c r="AN91" s="3126">
        <v>1</v>
      </c>
      <c r="AO91" s="3170">
        <v>0</v>
      </c>
      <c r="AP91" s="20">
        <v>0</v>
      </c>
      <c r="AQ91" s="24">
        <v>12</v>
      </c>
      <c r="AR91" s="24">
        <v>0</v>
      </c>
      <c r="AS91" s="24">
        <v>0</v>
      </c>
      <c r="AT91" s="20">
        <v>0</v>
      </c>
      <c r="AU91" s="20">
        <v>0</v>
      </c>
      <c r="AV91" s="20">
        <v>0</v>
      </c>
      <c r="AW91" s="20">
        <v>0</v>
      </c>
      <c r="AX91" t="str">
        <f t="shared" si="138"/>
        <v/>
      </c>
      <c r="CW91" s="25" t="str">
        <f t="shared" si="139"/>
        <v/>
      </c>
      <c r="CX91" s="25" t="str">
        <f t="shared" si="140"/>
        <v/>
      </c>
      <c r="CY91" s="25" t="str">
        <f t="shared" si="141"/>
        <v/>
      </c>
      <c r="CZ91" s="25" t="str">
        <f t="shared" si="142"/>
        <v/>
      </c>
      <c r="DA91" s="25" t="str">
        <f t="shared" si="143"/>
        <v/>
      </c>
      <c r="DB91" s="25" t="str">
        <f t="shared" si="144"/>
        <v/>
      </c>
      <c r="DC91" s="25" t="str">
        <f t="shared" si="145"/>
        <v/>
      </c>
      <c r="DD91" s="25" t="str">
        <f t="shared" si="146"/>
        <v/>
      </c>
      <c r="DE91"/>
      <c r="DG91" s="26">
        <f t="shared" si="147"/>
        <v>0</v>
      </c>
      <c r="DH91" s="26">
        <f t="shared" si="148"/>
        <v>0</v>
      </c>
      <c r="DI91" s="26">
        <f t="shared" si="149"/>
        <v>0</v>
      </c>
      <c r="DJ91" s="26">
        <f t="shared" si="150"/>
        <v>0</v>
      </c>
      <c r="DK91" s="26">
        <f t="shared" si="151"/>
        <v>0</v>
      </c>
      <c r="DL91" s="26">
        <f t="shared" si="152"/>
        <v>0</v>
      </c>
      <c r="DM91" s="26">
        <f t="shared" si="153"/>
        <v>0</v>
      </c>
      <c r="DN91" s="26">
        <f t="shared" si="154"/>
        <v>0</v>
      </c>
    </row>
    <row r="92" spans="1:118" x14ac:dyDescent="0.25">
      <c r="A92" s="3323" t="s">
        <v>124</v>
      </c>
      <c r="B92" s="3324"/>
      <c r="C92" s="3325"/>
      <c r="D92" s="3047">
        <f t="shared" si="136"/>
        <v>456</v>
      </c>
      <c r="E92" s="3167">
        <f t="shared" si="137"/>
        <v>193</v>
      </c>
      <c r="F92" s="3168">
        <f>SUM(H92+J92+L92+N92+P92+R92+T92+V92+X92+Z92+AB92+AD92+AF92+AH92+AJ92+AL92+AN92)</f>
        <v>263</v>
      </c>
      <c r="G92" s="3169"/>
      <c r="H92" s="22"/>
      <c r="I92" s="19"/>
      <c r="J92" s="177"/>
      <c r="K92" s="19"/>
      <c r="L92" s="3125"/>
      <c r="M92" s="3169"/>
      <c r="N92" s="3125">
        <v>2</v>
      </c>
      <c r="O92" s="3124">
        <v>1</v>
      </c>
      <c r="P92" s="3125"/>
      <c r="Q92" s="3124">
        <v>1</v>
      </c>
      <c r="R92" s="3125"/>
      <c r="S92" s="3124">
        <v>5</v>
      </c>
      <c r="T92" s="3125">
        <v>2</v>
      </c>
      <c r="U92" s="3124">
        <v>8</v>
      </c>
      <c r="V92" s="3125">
        <v>13</v>
      </c>
      <c r="W92" s="3124">
        <v>30</v>
      </c>
      <c r="X92" s="3125">
        <v>23</v>
      </c>
      <c r="Y92" s="3124">
        <v>27</v>
      </c>
      <c r="Z92" s="3125">
        <v>34</v>
      </c>
      <c r="AA92" s="3124">
        <v>19</v>
      </c>
      <c r="AB92" s="3125">
        <v>39</v>
      </c>
      <c r="AC92" s="3124">
        <v>30</v>
      </c>
      <c r="AD92" s="3125">
        <v>51</v>
      </c>
      <c r="AE92" s="3124">
        <v>22</v>
      </c>
      <c r="AF92" s="3125">
        <v>36</v>
      </c>
      <c r="AG92" s="3124">
        <v>23</v>
      </c>
      <c r="AH92" s="3125">
        <v>30</v>
      </c>
      <c r="AI92" s="3124">
        <v>5</v>
      </c>
      <c r="AJ92" s="3125">
        <v>12</v>
      </c>
      <c r="AK92" s="3124">
        <v>14</v>
      </c>
      <c r="AL92" s="3125">
        <v>16</v>
      </c>
      <c r="AM92" s="3124">
        <v>8</v>
      </c>
      <c r="AN92" s="3126">
        <v>5</v>
      </c>
      <c r="AO92" s="3170">
        <v>12</v>
      </c>
      <c r="AP92" s="20">
        <v>0</v>
      </c>
      <c r="AQ92" s="24">
        <v>456</v>
      </c>
      <c r="AR92" s="24">
        <v>1</v>
      </c>
      <c r="AS92" s="24">
        <v>0</v>
      </c>
      <c r="AT92" s="20">
        <v>0</v>
      </c>
      <c r="AU92" s="20">
        <v>0</v>
      </c>
      <c r="AV92" s="20">
        <v>0</v>
      </c>
      <c r="AW92" s="20">
        <v>0</v>
      </c>
      <c r="AX92" t="str">
        <f t="shared" si="138"/>
        <v/>
      </c>
      <c r="CW92" s="25" t="str">
        <f t="shared" si="139"/>
        <v/>
      </c>
      <c r="CX92" s="25" t="str">
        <f t="shared" si="140"/>
        <v/>
      </c>
      <c r="CY92" s="25" t="str">
        <f t="shared" si="141"/>
        <v/>
      </c>
      <c r="CZ92" s="25" t="str">
        <f t="shared" si="142"/>
        <v/>
      </c>
      <c r="DA92" s="25" t="str">
        <f t="shared" si="143"/>
        <v/>
      </c>
      <c r="DB92" s="25" t="str">
        <f t="shared" si="144"/>
        <v/>
      </c>
      <c r="DC92" s="25" t="str">
        <f t="shared" si="145"/>
        <v/>
      </c>
      <c r="DD92" s="25" t="str">
        <f t="shared" si="146"/>
        <v/>
      </c>
      <c r="DE92"/>
      <c r="DG92" s="26">
        <f t="shared" si="147"/>
        <v>0</v>
      </c>
      <c r="DH92" s="26">
        <f t="shared" si="148"/>
        <v>0</v>
      </c>
      <c r="DI92" s="26">
        <f t="shared" si="149"/>
        <v>0</v>
      </c>
      <c r="DJ92" s="26">
        <f t="shared" si="150"/>
        <v>0</v>
      </c>
      <c r="DK92" s="26">
        <f t="shared" si="151"/>
        <v>0</v>
      </c>
      <c r="DL92" s="26">
        <f t="shared" si="152"/>
        <v>0</v>
      </c>
      <c r="DM92" s="26">
        <f t="shared" si="153"/>
        <v>0</v>
      </c>
      <c r="DN92" s="26">
        <f t="shared" si="154"/>
        <v>0</v>
      </c>
    </row>
    <row r="93" spans="1:118" x14ac:dyDescent="0.25">
      <c r="A93" s="3323" t="s">
        <v>125</v>
      </c>
      <c r="B93" s="3324"/>
      <c r="C93" s="3325"/>
      <c r="D93" s="3047">
        <f t="shared" si="136"/>
        <v>57</v>
      </c>
      <c r="E93" s="3167">
        <f>SUM(Y93+AA93+AC93+AE93+AG93+AI93+AK93+AM93)</f>
        <v>18</v>
      </c>
      <c r="F93" s="3168">
        <f>SUM(Z93+AB93+AD93+AF93+AH93+AJ93+AL93+AN93)</f>
        <v>39</v>
      </c>
      <c r="G93" s="3326"/>
      <c r="H93" s="3327"/>
      <c r="I93" s="3326"/>
      <c r="J93" s="3328"/>
      <c r="K93" s="3326"/>
      <c r="L93" s="3327"/>
      <c r="M93" s="3326"/>
      <c r="N93" s="3327"/>
      <c r="O93" s="3329"/>
      <c r="P93" s="3327"/>
      <c r="Q93" s="3329"/>
      <c r="R93" s="3327"/>
      <c r="S93" s="3329"/>
      <c r="T93" s="3327"/>
      <c r="U93" s="3329"/>
      <c r="V93" s="3327"/>
      <c r="W93" s="3329"/>
      <c r="X93" s="3327"/>
      <c r="Y93" s="3124">
        <v>8</v>
      </c>
      <c r="Z93" s="3125">
        <v>10</v>
      </c>
      <c r="AA93" s="3124">
        <v>9</v>
      </c>
      <c r="AB93" s="3125">
        <v>9</v>
      </c>
      <c r="AC93" s="3124">
        <v>0</v>
      </c>
      <c r="AD93" s="3125">
        <v>14</v>
      </c>
      <c r="AE93" s="3124">
        <v>0</v>
      </c>
      <c r="AF93" s="3125">
        <v>0</v>
      </c>
      <c r="AG93" s="3124">
        <v>0</v>
      </c>
      <c r="AH93" s="3125">
        <v>0</v>
      </c>
      <c r="AI93" s="3124">
        <v>0</v>
      </c>
      <c r="AJ93" s="3125">
        <v>0</v>
      </c>
      <c r="AK93" s="3124">
        <v>1</v>
      </c>
      <c r="AL93" s="3125">
        <v>0</v>
      </c>
      <c r="AM93" s="3124">
        <v>0</v>
      </c>
      <c r="AN93" s="3126">
        <v>6</v>
      </c>
      <c r="AO93" s="3330"/>
      <c r="AP93" s="20">
        <v>0</v>
      </c>
      <c r="AQ93" s="24">
        <v>57</v>
      </c>
      <c r="AR93" s="24">
        <v>0</v>
      </c>
      <c r="AS93" s="24">
        <v>0</v>
      </c>
      <c r="AT93" s="20">
        <v>0</v>
      </c>
      <c r="AU93" s="20">
        <v>0</v>
      </c>
      <c r="AV93" s="20">
        <v>0</v>
      </c>
      <c r="AW93" s="20">
        <v>0</v>
      </c>
      <c r="AX93" t="str">
        <f t="shared" si="138"/>
        <v/>
      </c>
      <c r="CW93" s="182"/>
      <c r="CX93" s="25" t="str">
        <f t="shared" si="140"/>
        <v/>
      </c>
      <c r="CY93" s="25" t="str">
        <f t="shared" si="141"/>
        <v/>
      </c>
      <c r="CZ93" s="25" t="str">
        <f t="shared" si="142"/>
        <v/>
      </c>
      <c r="DA93" s="25" t="str">
        <f t="shared" si="143"/>
        <v/>
      </c>
      <c r="DB93" s="25" t="str">
        <f t="shared" si="144"/>
        <v/>
      </c>
      <c r="DC93" s="25" t="str">
        <f t="shared" si="145"/>
        <v/>
      </c>
      <c r="DD93" s="25" t="str">
        <f t="shared" si="146"/>
        <v/>
      </c>
      <c r="DE93"/>
      <c r="DG93" s="182"/>
      <c r="DH93" s="26">
        <f t="shared" si="148"/>
        <v>0</v>
      </c>
      <c r="DI93" s="26">
        <f t="shared" si="149"/>
        <v>0</v>
      </c>
      <c r="DJ93" s="26">
        <f t="shared" si="150"/>
        <v>0</v>
      </c>
      <c r="DK93" s="26">
        <f t="shared" si="151"/>
        <v>0</v>
      </c>
      <c r="DL93" s="26">
        <f t="shared" si="152"/>
        <v>0</v>
      </c>
      <c r="DM93" s="26">
        <f t="shared" si="153"/>
        <v>0</v>
      </c>
      <c r="DN93" s="26">
        <f t="shared" si="154"/>
        <v>0</v>
      </c>
    </row>
    <row r="94" spans="1:118" x14ac:dyDescent="0.25">
      <c r="A94" s="3331" t="s">
        <v>126</v>
      </c>
      <c r="B94" s="3331"/>
      <c r="C94" s="3331"/>
      <c r="D94" s="3047">
        <f t="shared" si="136"/>
        <v>110</v>
      </c>
      <c r="E94" s="3167">
        <f t="shared" si="137"/>
        <v>34</v>
      </c>
      <c r="F94" s="3168">
        <f t="shared" si="137"/>
        <v>76</v>
      </c>
      <c r="G94" s="3169">
        <v>1</v>
      </c>
      <c r="H94" s="3125">
        <v>0</v>
      </c>
      <c r="I94" s="3169">
        <v>0</v>
      </c>
      <c r="J94" s="3195">
        <v>0</v>
      </c>
      <c r="K94" s="3169">
        <v>0</v>
      </c>
      <c r="L94" s="3125">
        <v>0</v>
      </c>
      <c r="M94" s="3169">
        <v>0</v>
      </c>
      <c r="N94" s="3125">
        <v>0</v>
      </c>
      <c r="O94" s="3124">
        <v>0</v>
      </c>
      <c r="P94" s="3125">
        <v>1</v>
      </c>
      <c r="Q94" s="3124">
        <v>2</v>
      </c>
      <c r="R94" s="3125">
        <v>0</v>
      </c>
      <c r="S94" s="3124">
        <v>0</v>
      </c>
      <c r="T94" s="3125">
        <v>0</v>
      </c>
      <c r="U94" s="3124">
        <v>9</v>
      </c>
      <c r="V94" s="3125">
        <v>7</v>
      </c>
      <c r="W94" s="3124">
        <v>0</v>
      </c>
      <c r="X94" s="3125">
        <v>3</v>
      </c>
      <c r="Y94" s="3124">
        <v>9</v>
      </c>
      <c r="Z94" s="3125">
        <v>11</v>
      </c>
      <c r="AA94" s="3124">
        <v>9</v>
      </c>
      <c r="AB94" s="3125">
        <v>9</v>
      </c>
      <c r="AC94" s="3124">
        <v>0</v>
      </c>
      <c r="AD94" s="3125">
        <v>16</v>
      </c>
      <c r="AE94" s="3124">
        <v>0</v>
      </c>
      <c r="AF94" s="3125">
        <v>2</v>
      </c>
      <c r="AG94" s="3124">
        <v>2</v>
      </c>
      <c r="AH94" s="3125">
        <v>19</v>
      </c>
      <c r="AI94" s="3124">
        <v>0</v>
      </c>
      <c r="AJ94" s="3125">
        <v>2</v>
      </c>
      <c r="AK94" s="3124">
        <v>2</v>
      </c>
      <c r="AL94" s="3125">
        <v>0</v>
      </c>
      <c r="AM94" s="3124">
        <v>0</v>
      </c>
      <c r="AN94" s="3126">
        <v>6</v>
      </c>
      <c r="AO94" s="3170">
        <v>0</v>
      </c>
      <c r="AP94" s="3170">
        <v>0</v>
      </c>
      <c r="AQ94" s="3128">
        <v>110</v>
      </c>
      <c r="AR94" s="3128">
        <v>0</v>
      </c>
      <c r="AS94" s="3128">
        <v>0</v>
      </c>
      <c r="AT94" s="3170">
        <v>0</v>
      </c>
      <c r="AU94" s="3170">
        <v>0</v>
      </c>
      <c r="AV94" s="3170">
        <v>0</v>
      </c>
      <c r="AW94" s="3170">
        <v>0</v>
      </c>
      <c r="AX94" t="str">
        <f t="shared" si="138"/>
        <v/>
      </c>
      <c r="CW94" s="25" t="str">
        <f t="shared" si="139"/>
        <v/>
      </c>
      <c r="CX94" s="25" t="str">
        <f t="shared" si="140"/>
        <v/>
      </c>
      <c r="CY94" s="25" t="str">
        <f t="shared" si="141"/>
        <v/>
      </c>
      <c r="CZ94" s="25" t="str">
        <f t="shared" si="142"/>
        <v/>
      </c>
      <c r="DA94" s="25" t="str">
        <f t="shared" si="143"/>
        <v/>
      </c>
      <c r="DB94" s="25" t="str">
        <f t="shared" si="144"/>
        <v/>
      </c>
      <c r="DC94" s="25" t="str">
        <f t="shared" si="145"/>
        <v/>
      </c>
      <c r="DD94" s="25" t="str">
        <f t="shared" si="146"/>
        <v/>
      </c>
      <c r="DE94"/>
      <c r="DG94" s="26">
        <f t="shared" ref="DG94:DG96" si="155">IF(AND((W94+X94)&gt;0,AO94=""),1,IF(AO94&gt;(W94+X94),1,0))</f>
        <v>0</v>
      </c>
      <c r="DH94" s="26">
        <f t="shared" si="148"/>
        <v>0</v>
      </c>
      <c r="DI94" s="26">
        <f t="shared" si="149"/>
        <v>0</v>
      </c>
      <c r="DJ94" s="26">
        <f t="shared" si="150"/>
        <v>0</v>
      </c>
      <c r="DK94" s="26">
        <f t="shared" si="151"/>
        <v>0</v>
      </c>
      <c r="DL94" s="26">
        <f t="shared" si="152"/>
        <v>0</v>
      </c>
      <c r="DM94" s="26">
        <f t="shared" si="153"/>
        <v>0</v>
      </c>
      <c r="DN94" s="26">
        <f t="shared" si="154"/>
        <v>0</v>
      </c>
    </row>
    <row r="95" spans="1:118" x14ac:dyDescent="0.25">
      <c r="A95" s="2974" t="s">
        <v>127</v>
      </c>
      <c r="B95" s="2974"/>
      <c r="C95" s="2974"/>
      <c r="D95" s="3047">
        <f t="shared" si="136"/>
        <v>6</v>
      </c>
      <c r="E95" s="3167">
        <f t="shared" si="137"/>
        <v>4</v>
      </c>
      <c r="F95" s="3168">
        <f t="shared" si="137"/>
        <v>2</v>
      </c>
      <c r="G95" s="3169">
        <v>0</v>
      </c>
      <c r="H95" s="3125">
        <v>0</v>
      </c>
      <c r="I95" s="3169">
        <v>0</v>
      </c>
      <c r="J95" s="3195">
        <v>0</v>
      </c>
      <c r="K95" s="3169">
        <v>0</v>
      </c>
      <c r="L95" s="3125">
        <v>0</v>
      </c>
      <c r="M95" s="3169">
        <v>0</v>
      </c>
      <c r="N95" s="3125">
        <v>0</v>
      </c>
      <c r="O95" s="3124">
        <v>0</v>
      </c>
      <c r="P95" s="3125">
        <v>1</v>
      </c>
      <c r="Q95" s="3124">
        <v>0</v>
      </c>
      <c r="R95" s="3125">
        <v>0</v>
      </c>
      <c r="S95" s="3124">
        <v>0</v>
      </c>
      <c r="T95" s="3125">
        <v>0</v>
      </c>
      <c r="U95" s="3124">
        <v>3</v>
      </c>
      <c r="V95" s="3125">
        <v>0</v>
      </c>
      <c r="W95" s="3124">
        <v>1</v>
      </c>
      <c r="X95" s="3125">
        <v>0</v>
      </c>
      <c r="Y95" s="3124">
        <v>0</v>
      </c>
      <c r="Z95" s="3125">
        <v>0</v>
      </c>
      <c r="AA95" s="3124">
        <v>0</v>
      </c>
      <c r="AB95" s="3125">
        <v>0</v>
      </c>
      <c r="AC95" s="3124">
        <v>0</v>
      </c>
      <c r="AD95" s="3125">
        <v>0</v>
      </c>
      <c r="AE95" s="3124">
        <v>0</v>
      </c>
      <c r="AF95" s="3125">
        <v>1</v>
      </c>
      <c r="AG95" s="3124">
        <v>0</v>
      </c>
      <c r="AH95" s="3125">
        <v>0</v>
      </c>
      <c r="AI95" s="3124">
        <v>0</v>
      </c>
      <c r="AJ95" s="3125">
        <v>0</v>
      </c>
      <c r="AK95" s="3124">
        <v>0</v>
      </c>
      <c r="AL95" s="3125">
        <v>0</v>
      </c>
      <c r="AM95" s="3124">
        <v>0</v>
      </c>
      <c r="AN95" s="3126">
        <v>0</v>
      </c>
      <c r="AO95" s="3170">
        <v>0</v>
      </c>
      <c r="AP95" s="3170">
        <v>0</v>
      </c>
      <c r="AQ95" s="3128">
        <v>6</v>
      </c>
      <c r="AR95" s="3128">
        <v>0</v>
      </c>
      <c r="AS95" s="3128">
        <v>0</v>
      </c>
      <c r="AT95" s="3170">
        <v>0</v>
      </c>
      <c r="AU95" s="3170">
        <v>0</v>
      </c>
      <c r="AV95" s="3170">
        <v>0</v>
      </c>
      <c r="AW95" s="3170">
        <v>0</v>
      </c>
      <c r="AX95" t="str">
        <f t="shared" si="138"/>
        <v/>
      </c>
      <c r="CW95" s="25" t="str">
        <f t="shared" si="139"/>
        <v/>
      </c>
      <c r="CX95" s="25" t="str">
        <f t="shared" si="140"/>
        <v/>
      </c>
      <c r="CY95" s="25" t="str">
        <f t="shared" si="141"/>
        <v/>
      </c>
      <c r="CZ95" s="25" t="str">
        <f t="shared" si="142"/>
        <v/>
      </c>
      <c r="DA95" s="25" t="str">
        <f t="shared" si="143"/>
        <v/>
      </c>
      <c r="DB95" s="25" t="str">
        <f t="shared" si="144"/>
        <v/>
      </c>
      <c r="DC95" s="25" t="str">
        <f t="shared" si="145"/>
        <v/>
      </c>
      <c r="DD95" s="25" t="str">
        <f t="shared" si="146"/>
        <v/>
      </c>
      <c r="DE95"/>
      <c r="DG95" s="26">
        <f t="shared" si="155"/>
        <v>0</v>
      </c>
      <c r="DH95" s="26">
        <f t="shared" si="148"/>
        <v>0</v>
      </c>
      <c r="DI95" s="26">
        <f t="shared" si="149"/>
        <v>0</v>
      </c>
      <c r="DJ95" s="26">
        <f t="shared" si="150"/>
        <v>0</v>
      </c>
      <c r="DK95" s="26">
        <f t="shared" si="151"/>
        <v>0</v>
      </c>
      <c r="DL95" s="26">
        <f t="shared" si="152"/>
        <v>0</v>
      </c>
      <c r="DM95" s="26">
        <f t="shared" si="153"/>
        <v>0</v>
      </c>
      <c r="DN95" s="26">
        <f t="shared" si="154"/>
        <v>0</v>
      </c>
    </row>
    <row r="96" spans="1:118" x14ac:dyDescent="0.25">
      <c r="A96" s="3119" t="s">
        <v>128</v>
      </c>
      <c r="B96" s="3120"/>
      <c r="C96" s="3121"/>
      <c r="D96" s="3047">
        <f t="shared" si="136"/>
        <v>92</v>
      </c>
      <c r="E96" s="3167">
        <f t="shared" si="137"/>
        <v>40</v>
      </c>
      <c r="F96" s="3168">
        <f t="shared" si="137"/>
        <v>52</v>
      </c>
      <c r="G96" s="3169">
        <v>0</v>
      </c>
      <c r="H96" s="22">
        <v>0</v>
      </c>
      <c r="I96" s="19">
        <v>0</v>
      </c>
      <c r="J96" s="177">
        <v>0</v>
      </c>
      <c r="K96" s="19">
        <v>0</v>
      </c>
      <c r="L96" s="3125">
        <v>2</v>
      </c>
      <c r="M96" s="3169">
        <v>8</v>
      </c>
      <c r="N96" s="3125">
        <v>5</v>
      </c>
      <c r="O96" s="3124">
        <v>4</v>
      </c>
      <c r="P96" s="3125">
        <v>3</v>
      </c>
      <c r="Q96" s="3124">
        <v>2</v>
      </c>
      <c r="R96" s="3125">
        <v>4</v>
      </c>
      <c r="S96" s="3124">
        <v>2</v>
      </c>
      <c r="T96" s="3125">
        <v>4</v>
      </c>
      <c r="U96" s="3124">
        <v>8</v>
      </c>
      <c r="V96" s="3125">
        <v>8</v>
      </c>
      <c r="W96" s="3124">
        <v>11</v>
      </c>
      <c r="X96" s="3125">
        <v>8</v>
      </c>
      <c r="Y96" s="3124">
        <v>4</v>
      </c>
      <c r="Z96" s="3125">
        <v>3</v>
      </c>
      <c r="AA96" s="3124">
        <v>0</v>
      </c>
      <c r="AB96" s="3125">
        <v>4</v>
      </c>
      <c r="AC96" s="3124">
        <v>0</v>
      </c>
      <c r="AD96" s="3125">
        <v>1</v>
      </c>
      <c r="AE96" s="3124">
        <v>0</v>
      </c>
      <c r="AF96" s="3125">
        <v>1</v>
      </c>
      <c r="AG96" s="3124">
        <v>0</v>
      </c>
      <c r="AH96" s="3125">
        <v>2</v>
      </c>
      <c r="AI96" s="3124">
        <v>1</v>
      </c>
      <c r="AJ96" s="3125">
        <v>1</v>
      </c>
      <c r="AK96" s="3124">
        <v>0</v>
      </c>
      <c r="AL96" s="3125">
        <v>2</v>
      </c>
      <c r="AM96" s="3124">
        <v>0</v>
      </c>
      <c r="AN96" s="3126">
        <v>4</v>
      </c>
      <c r="AO96" s="3170">
        <v>0</v>
      </c>
      <c r="AP96" s="20">
        <v>0</v>
      </c>
      <c r="AQ96" s="24">
        <v>92</v>
      </c>
      <c r="AR96" s="24">
        <v>0</v>
      </c>
      <c r="AS96" s="24">
        <v>0</v>
      </c>
      <c r="AT96" s="20">
        <v>2</v>
      </c>
      <c r="AU96" s="20">
        <v>0</v>
      </c>
      <c r="AV96" s="20">
        <v>0</v>
      </c>
      <c r="AW96" s="20">
        <v>2</v>
      </c>
      <c r="AX96" t="str">
        <f t="shared" si="138"/>
        <v/>
      </c>
      <c r="CW96" s="25" t="str">
        <f t="shared" si="139"/>
        <v/>
      </c>
      <c r="CX96" s="25" t="str">
        <f t="shared" si="140"/>
        <v/>
      </c>
      <c r="CY96" s="25" t="str">
        <f t="shared" si="141"/>
        <v/>
      </c>
      <c r="CZ96" s="25" t="str">
        <f t="shared" si="142"/>
        <v/>
      </c>
      <c r="DA96" s="25" t="str">
        <f t="shared" si="143"/>
        <v/>
      </c>
      <c r="DB96" s="25" t="str">
        <f t="shared" si="144"/>
        <v/>
      </c>
      <c r="DC96" s="25" t="str">
        <f t="shared" si="145"/>
        <v/>
      </c>
      <c r="DD96" s="25" t="str">
        <f t="shared" si="146"/>
        <v/>
      </c>
      <c r="DE96"/>
      <c r="DG96" s="26">
        <f t="shared" si="155"/>
        <v>0</v>
      </c>
      <c r="DH96" s="26">
        <f t="shared" si="148"/>
        <v>0</v>
      </c>
      <c r="DI96" s="26">
        <f t="shared" si="149"/>
        <v>0</v>
      </c>
      <c r="DJ96" s="26">
        <f t="shared" si="150"/>
        <v>0</v>
      </c>
      <c r="DK96" s="26">
        <f t="shared" si="151"/>
        <v>0</v>
      </c>
      <c r="DL96" s="26">
        <f t="shared" si="152"/>
        <v>0</v>
      </c>
      <c r="DM96" s="26">
        <f t="shared" si="153"/>
        <v>0</v>
      </c>
      <c r="DN96" s="26">
        <f t="shared" si="154"/>
        <v>0</v>
      </c>
    </row>
    <row r="97" spans="1:118" x14ac:dyDescent="0.25">
      <c r="A97" s="3323" t="s">
        <v>129</v>
      </c>
      <c r="B97" s="3324"/>
      <c r="C97" s="3325"/>
      <c r="D97" s="3047">
        <f t="shared" si="136"/>
        <v>2</v>
      </c>
      <c r="E97" s="3167">
        <f>SUM(Y97+AA97+AC97+AE97+AG97+AI97+AK97+AM97)</f>
        <v>0</v>
      </c>
      <c r="F97" s="3168">
        <f>SUM(Z97+AB97+AD97+AF97+AH97+AJ97+AL97+AN97)</f>
        <v>2</v>
      </c>
      <c r="G97" s="3326"/>
      <c r="H97" s="3327"/>
      <c r="I97" s="3326"/>
      <c r="J97" s="3328"/>
      <c r="K97" s="3326"/>
      <c r="L97" s="3327"/>
      <c r="M97" s="3326"/>
      <c r="N97" s="3327"/>
      <c r="O97" s="3329"/>
      <c r="P97" s="3327"/>
      <c r="Q97" s="3329"/>
      <c r="R97" s="3327"/>
      <c r="S97" s="3329"/>
      <c r="T97" s="3327"/>
      <c r="U97" s="3329"/>
      <c r="V97" s="3327"/>
      <c r="W97" s="3329"/>
      <c r="X97" s="3327"/>
      <c r="Y97" s="3124">
        <v>0</v>
      </c>
      <c r="Z97" s="3125">
        <v>0</v>
      </c>
      <c r="AA97" s="3124">
        <v>0</v>
      </c>
      <c r="AB97" s="3125">
        <v>0</v>
      </c>
      <c r="AC97" s="3124">
        <v>0</v>
      </c>
      <c r="AD97" s="3125">
        <v>1</v>
      </c>
      <c r="AE97" s="3124">
        <v>0</v>
      </c>
      <c r="AF97" s="3125">
        <v>1</v>
      </c>
      <c r="AG97" s="3124">
        <v>0</v>
      </c>
      <c r="AH97" s="3125">
        <v>0</v>
      </c>
      <c r="AI97" s="3124">
        <v>0</v>
      </c>
      <c r="AJ97" s="3125">
        <v>0</v>
      </c>
      <c r="AK97" s="3124">
        <v>0</v>
      </c>
      <c r="AL97" s="3125">
        <v>0</v>
      </c>
      <c r="AM97" s="3124">
        <v>0</v>
      </c>
      <c r="AN97" s="3126">
        <v>0</v>
      </c>
      <c r="AO97" s="3330"/>
      <c r="AP97" s="20">
        <v>0</v>
      </c>
      <c r="AQ97" s="24">
        <v>2</v>
      </c>
      <c r="AR97" s="24">
        <v>0</v>
      </c>
      <c r="AS97" s="24">
        <v>0</v>
      </c>
      <c r="AT97" s="20">
        <v>0</v>
      </c>
      <c r="AU97" s="20">
        <v>0</v>
      </c>
      <c r="AV97" s="20">
        <v>0</v>
      </c>
      <c r="AW97" s="20">
        <v>0</v>
      </c>
      <c r="AX97" t="str">
        <f t="shared" si="138"/>
        <v/>
      </c>
      <c r="CW97" s="182"/>
      <c r="CX97" s="25" t="str">
        <f t="shared" si="140"/>
        <v/>
      </c>
      <c r="CY97" s="25" t="str">
        <f t="shared" si="141"/>
        <v/>
      </c>
      <c r="CZ97" s="25" t="str">
        <f t="shared" si="142"/>
        <v/>
      </c>
      <c r="DA97" s="25" t="str">
        <f t="shared" si="143"/>
        <v/>
      </c>
      <c r="DB97" s="25" t="str">
        <f t="shared" si="144"/>
        <v/>
      </c>
      <c r="DC97" s="25" t="str">
        <f t="shared" si="145"/>
        <v/>
      </c>
      <c r="DD97" s="25" t="str">
        <f t="shared" si="146"/>
        <v/>
      </c>
      <c r="DE97"/>
      <c r="DG97" s="182"/>
      <c r="DH97" s="26">
        <f t="shared" si="148"/>
        <v>0</v>
      </c>
      <c r="DI97" s="26">
        <f t="shared" si="149"/>
        <v>0</v>
      </c>
      <c r="DJ97" s="26">
        <f t="shared" si="150"/>
        <v>0</v>
      </c>
      <c r="DK97" s="26">
        <f t="shared" si="151"/>
        <v>0</v>
      </c>
      <c r="DL97" s="26">
        <f t="shared" si="152"/>
        <v>0</v>
      </c>
      <c r="DM97" s="26">
        <f t="shared" si="153"/>
        <v>0</v>
      </c>
      <c r="DN97" s="26">
        <f t="shared" si="154"/>
        <v>0</v>
      </c>
    </row>
    <row r="98" spans="1:118" x14ac:dyDescent="0.25">
      <c r="A98" s="3331" t="s">
        <v>130</v>
      </c>
      <c r="B98" s="3331"/>
      <c r="C98" s="3331"/>
      <c r="D98" s="3047">
        <f t="shared" si="136"/>
        <v>67</v>
      </c>
      <c r="E98" s="3167">
        <f>SUM(G98+I98+K98+M98+O98+Q98+S98+U98+W98+Y98)</f>
        <v>33</v>
      </c>
      <c r="F98" s="3168">
        <f>SUM(H98+J98+L98+N98+P98+R98+T98+V98+X98+Z98)</f>
        <v>34</v>
      </c>
      <c r="G98" s="3169">
        <v>0</v>
      </c>
      <c r="H98" s="3125">
        <v>0</v>
      </c>
      <c r="I98" s="3169">
        <v>0</v>
      </c>
      <c r="J98" s="3195">
        <v>0</v>
      </c>
      <c r="K98" s="19">
        <v>0</v>
      </c>
      <c r="L98" s="3125">
        <v>0</v>
      </c>
      <c r="M98" s="3169">
        <v>0</v>
      </c>
      <c r="N98" s="3125">
        <v>2</v>
      </c>
      <c r="O98" s="3124">
        <v>0</v>
      </c>
      <c r="P98" s="3125">
        <v>0</v>
      </c>
      <c r="Q98" s="3124">
        <v>0</v>
      </c>
      <c r="R98" s="3125">
        <v>0</v>
      </c>
      <c r="S98" s="3124">
        <v>0</v>
      </c>
      <c r="T98" s="3125">
        <v>0</v>
      </c>
      <c r="U98" s="3124">
        <v>0</v>
      </c>
      <c r="V98" s="3125">
        <v>0</v>
      </c>
      <c r="W98" s="3124">
        <v>14</v>
      </c>
      <c r="X98" s="3125">
        <v>12</v>
      </c>
      <c r="Y98" s="3124">
        <v>19</v>
      </c>
      <c r="Z98" s="3125">
        <v>20</v>
      </c>
      <c r="AA98" s="3329"/>
      <c r="AB98" s="3327"/>
      <c r="AC98" s="3329"/>
      <c r="AD98" s="3327"/>
      <c r="AE98" s="3329"/>
      <c r="AF98" s="3327"/>
      <c r="AG98" s="3329"/>
      <c r="AH98" s="3327"/>
      <c r="AI98" s="3329"/>
      <c r="AJ98" s="3327"/>
      <c r="AK98" s="3329"/>
      <c r="AL98" s="3327"/>
      <c r="AM98" s="3329"/>
      <c r="AN98" s="3332"/>
      <c r="AO98" s="3170">
        <v>0</v>
      </c>
      <c r="AP98" s="3170">
        <v>0</v>
      </c>
      <c r="AQ98" s="3128">
        <v>67</v>
      </c>
      <c r="AR98" s="3333"/>
      <c r="AS98" s="3128">
        <v>0</v>
      </c>
      <c r="AT98" s="3170">
        <v>0</v>
      </c>
      <c r="AU98" s="3170">
        <v>0</v>
      </c>
      <c r="AV98" s="3170">
        <v>0</v>
      </c>
      <c r="AW98" s="3170">
        <v>0</v>
      </c>
      <c r="AX98" t="str">
        <f t="shared" si="138"/>
        <v/>
      </c>
      <c r="CW98" s="25" t="str">
        <f t="shared" si="139"/>
        <v/>
      </c>
      <c r="CX98" s="25" t="str">
        <f t="shared" si="140"/>
        <v/>
      </c>
      <c r="CY98" s="25" t="str">
        <f t="shared" si="141"/>
        <v/>
      </c>
      <c r="CZ98" s="182"/>
      <c r="DA98" s="25" t="str">
        <f t="shared" si="143"/>
        <v/>
      </c>
      <c r="DB98" s="25" t="str">
        <f t="shared" si="144"/>
        <v/>
      </c>
      <c r="DC98" s="25" t="str">
        <f t="shared" si="145"/>
        <v/>
      </c>
      <c r="DD98" s="25" t="str">
        <f t="shared" si="146"/>
        <v/>
      </c>
      <c r="DE98"/>
      <c r="DG98" s="26">
        <f t="shared" ref="DG98:DG116" si="156">IF(AND((W98+X98)&gt;0,AO98=""),1,IF(AO98&gt;(W98+X98),1,0))</f>
        <v>0</v>
      </c>
      <c r="DH98" s="26">
        <f t="shared" si="148"/>
        <v>0</v>
      </c>
      <c r="DI98" s="26">
        <f t="shared" si="149"/>
        <v>0</v>
      </c>
      <c r="DJ98" s="182"/>
      <c r="DK98" s="26">
        <f t="shared" si="151"/>
        <v>0</v>
      </c>
      <c r="DL98" s="26">
        <f t="shared" si="152"/>
        <v>0</v>
      </c>
      <c r="DM98" s="26">
        <f t="shared" si="153"/>
        <v>0</v>
      </c>
      <c r="DN98" s="26">
        <f t="shared" si="154"/>
        <v>0</v>
      </c>
    </row>
    <row r="99" spans="1:118" x14ac:dyDescent="0.25">
      <c r="A99" s="751" t="s">
        <v>131</v>
      </c>
      <c r="B99" s="752"/>
      <c r="C99" s="753"/>
      <c r="D99" s="3047">
        <f t="shared" si="136"/>
        <v>6</v>
      </c>
      <c r="E99" s="3167">
        <f t="shared" si="137"/>
        <v>3</v>
      </c>
      <c r="F99" s="3168">
        <f t="shared" si="137"/>
        <v>3</v>
      </c>
      <c r="G99" s="3169">
        <v>0</v>
      </c>
      <c r="H99" s="3125">
        <v>0</v>
      </c>
      <c r="I99" s="3169">
        <v>0</v>
      </c>
      <c r="J99" s="3195">
        <v>0</v>
      </c>
      <c r="K99" s="19">
        <v>0</v>
      </c>
      <c r="L99" s="3125">
        <v>0</v>
      </c>
      <c r="M99" s="3169">
        <v>0</v>
      </c>
      <c r="N99" s="3125">
        <v>0</v>
      </c>
      <c r="O99" s="3124">
        <v>0</v>
      </c>
      <c r="P99" s="3125">
        <v>0</v>
      </c>
      <c r="Q99" s="3124">
        <v>0</v>
      </c>
      <c r="R99" s="3125">
        <v>0</v>
      </c>
      <c r="S99" s="3124">
        <v>0</v>
      </c>
      <c r="T99" s="3125">
        <v>0</v>
      </c>
      <c r="U99" s="3124">
        <v>0</v>
      </c>
      <c r="V99" s="3125">
        <v>0</v>
      </c>
      <c r="W99" s="3124">
        <v>1</v>
      </c>
      <c r="X99" s="3125">
        <v>0</v>
      </c>
      <c r="Y99" s="3124">
        <v>2</v>
      </c>
      <c r="Z99" s="3125">
        <v>3</v>
      </c>
      <c r="AA99" s="3124">
        <v>0</v>
      </c>
      <c r="AB99" s="3125">
        <v>0</v>
      </c>
      <c r="AC99" s="3124">
        <v>0</v>
      </c>
      <c r="AD99" s="3125">
        <v>0</v>
      </c>
      <c r="AE99" s="3124">
        <v>0</v>
      </c>
      <c r="AF99" s="3125">
        <v>0</v>
      </c>
      <c r="AG99" s="3124">
        <v>0</v>
      </c>
      <c r="AH99" s="3125">
        <v>0</v>
      </c>
      <c r="AI99" s="3124">
        <v>0</v>
      </c>
      <c r="AJ99" s="3125">
        <v>0</v>
      </c>
      <c r="AK99" s="3124">
        <v>0</v>
      </c>
      <c r="AL99" s="3125">
        <v>0</v>
      </c>
      <c r="AM99" s="3124">
        <v>0</v>
      </c>
      <c r="AN99" s="3126">
        <v>0</v>
      </c>
      <c r="AO99" s="3170">
        <v>0</v>
      </c>
      <c r="AP99" s="3170">
        <v>0</v>
      </c>
      <c r="AQ99" s="3128">
        <v>6</v>
      </c>
      <c r="AR99" s="24">
        <v>0</v>
      </c>
      <c r="AS99" s="3128">
        <v>0</v>
      </c>
      <c r="AT99" s="3170">
        <v>0</v>
      </c>
      <c r="AU99" s="3170">
        <v>0</v>
      </c>
      <c r="AV99" s="3170">
        <v>0</v>
      </c>
      <c r="AW99" s="3170">
        <v>0</v>
      </c>
      <c r="AX99" t="str">
        <f t="shared" si="138"/>
        <v/>
      </c>
      <c r="CW99" s="25" t="str">
        <f t="shared" si="139"/>
        <v/>
      </c>
      <c r="CX99" s="25" t="str">
        <f t="shared" si="140"/>
        <v/>
      </c>
      <c r="CY99" s="25" t="str">
        <f t="shared" si="141"/>
        <v/>
      </c>
      <c r="CZ99" s="25" t="str">
        <f t="shared" si="142"/>
        <v/>
      </c>
      <c r="DA99" s="25" t="str">
        <f t="shared" si="143"/>
        <v/>
      </c>
      <c r="DB99" s="25" t="str">
        <f t="shared" si="144"/>
        <v/>
      </c>
      <c r="DC99" s="25" t="str">
        <f t="shared" si="145"/>
        <v/>
      </c>
      <c r="DD99" s="25" t="str">
        <f t="shared" si="146"/>
        <v/>
      </c>
      <c r="DE99"/>
      <c r="DG99" s="26">
        <f t="shared" si="156"/>
        <v>0</v>
      </c>
      <c r="DH99" s="26">
        <f t="shared" si="148"/>
        <v>0</v>
      </c>
      <c r="DI99" s="26">
        <f t="shared" si="149"/>
        <v>0</v>
      </c>
      <c r="DJ99" s="26">
        <f t="shared" si="150"/>
        <v>0</v>
      </c>
      <c r="DK99" s="26">
        <f t="shared" si="151"/>
        <v>0</v>
      </c>
      <c r="DL99" s="26">
        <f t="shared" si="152"/>
        <v>0</v>
      </c>
      <c r="DM99" s="26">
        <f t="shared" si="153"/>
        <v>0</v>
      </c>
      <c r="DN99" s="26">
        <f t="shared" si="154"/>
        <v>0</v>
      </c>
    </row>
    <row r="100" spans="1:118" ht="15" customHeight="1" x14ac:dyDescent="0.25">
      <c r="A100" s="751" t="s">
        <v>132</v>
      </c>
      <c r="B100" s="752"/>
      <c r="C100" s="753"/>
      <c r="D100" s="3047">
        <f t="shared" si="136"/>
        <v>7</v>
      </c>
      <c r="E100" s="3167">
        <f t="shared" si="137"/>
        <v>1</v>
      </c>
      <c r="F100" s="3168">
        <f t="shared" si="137"/>
        <v>6</v>
      </c>
      <c r="G100" s="3169">
        <v>0</v>
      </c>
      <c r="H100" s="3125">
        <v>0</v>
      </c>
      <c r="I100" s="3169">
        <v>0</v>
      </c>
      <c r="J100" s="3195">
        <v>0</v>
      </c>
      <c r="K100" s="19">
        <v>0</v>
      </c>
      <c r="L100" s="3125">
        <v>0</v>
      </c>
      <c r="M100" s="3169">
        <v>0</v>
      </c>
      <c r="N100" s="3125">
        <v>0</v>
      </c>
      <c r="O100" s="3124">
        <v>0</v>
      </c>
      <c r="P100" s="3125">
        <v>0</v>
      </c>
      <c r="Q100" s="3124">
        <v>0</v>
      </c>
      <c r="R100" s="3125">
        <v>0</v>
      </c>
      <c r="S100" s="3124">
        <v>0</v>
      </c>
      <c r="T100" s="3125">
        <v>0</v>
      </c>
      <c r="U100" s="3124">
        <v>0</v>
      </c>
      <c r="V100" s="3125">
        <v>0</v>
      </c>
      <c r="W100" s="3124">
        <v>1</v>
      </c>
      <c r="X100" s="3125">
        <v>0</v>
      </c>
      <c r="Y100" s="3124">
        <v>0</v>
      </c>
      <c r="Z100" s="3125">
        <v>0</v>
      </c>
      <c r="AA100" s="3124">
        <v>0</v>
      </c>
      <c r="AB100" s="3125">
        <v>0</v>
      </c>
      <c r="AC100" s="3124">
        <v>0</v>
      </c>
      <c r="AD100" s="3125">
        <v>0</v>
      </c>
      <c r="AE100" s="3124">
        <v>0</v>
      </c>
      <c r="AF100" s="3125">
        <v>3</v>
      </c>
      <c r="AG100" s="3124">
        <v>0</v>
      </c>
      <c r="AH100" s="3125">
        <v>2</v>
      </c>
      <c r="AI100" s="3124">
        <v>0</v>
      </c>
      <c r="AJ100" s="3125">
        <v>0</v>
      </c>
      <c r="AK100" s="3124">
        <v>0</v>
      </c>
      <c r="AL100" s="3125">
        <v>1</v>
      </c>
      <c r="AM100" s="3124">
        <v>0</v>
      </c>
      <c r="AN100" s="3126">
        <v>0</v>
      </c>
      <c r="AO100" s="3170">
        <v>0</v>
      </c>
      <c r="AP100" s="3170">
        <v>0</v>
      </c>
      <c r="AQ100" s="3128">
        <v>7</v>
      </c>
      <c r="AR100" s="24">
        <v>0</v>
      </c>
      <c r="AS100" s="3128">
        <v>0</v>
      </c>
      <c r="AT100" s="3170">
        <v>0</v>
      </c>
      <c r="AU100" s="3170">
        <v>0</v>
      </c>
      <c r="AV100" s="3170">
        <v>0</v>
      </c>
      <c r="AW100" s="3170">
        <v>0</v>
      </c>
      <c r="AX100" t="str">
        <f t="shared" si="138"/>
        <v/>
      </c>
      <c r="CW100" s="25" t="str">
        <f t="shared" si="139"/>
        <v/>
      </c>
      <c r="CX100" s="25" t="str">
        <f t="shared" si="140"/>
        <v/>
      </c>
      <c r="CY100" s="25" t="str">
        <f t="shared" si="141"/>
        <v/>
      </c>
      <c r="CZ100" s="25" t="str">
        <f t="shared" si="142"/>
        <v/>
      </c>
      <c r="DA100" s="25" t="str">
        <f t="shared" si="143"/>
        <v/>
      </c>
      <c r="DB100" s="25" t="str">
        <f t="shared" si="144"/>
        <v/>
      </c>
      <c r="DC100" s="25" t="str">
        <f t="shared" si="145"/>
        <v/>
      </c>
      <c r="DD100" s="25" t="str">
        <f t="shared" si="146"/>
        <v/>
      </c>
      <c r="DE100"/>
      <c r="DG100" s="26">
        <f t="shared" si="156"/>
        <v>0</v>
      </c>
      <c r="DH100" s="26">
        <f t="shared" si="148"/>
        <v>0</v>
      </c>
      <c r="DI100" s="26">
        <f t="shared" si="149"/>
        <v>0</v>
      </c>
      <c r="DJ100" s="26">
        <f t="shared" si="150"/>
        <v>0</v>
      </c>
      <c r="DK100" s="26">
        <f t="shared" si="151"/>
        <v>0</v>
      </c>
      <c r="DL100" s="26">
        <f t="shared" si="152"/>
        <v>0</v>
      </c>
      <c r="DM100" s="26">
        <f t="shared" si="153"/>
        <v>0</v>
      </c>
      <c r="DN100" s="26">
        <f t="shared" si="154"/>
        <v>0</v>
      </c>
    </row>
    <row r="101" spans="1:118" x14ac:dyDescent="0.25">
      <c r="A101" s="3331" t="s">
        <v>133</v>
      </c>
      <c r="B101" s="3331"/>
      <c r="C101" s="3331"/>
      <c r="D101" s="3047">
        <f t="shared" si="136"/>
        <v>1</v>
      </c>
      <c r="E101" s="3167">
        <f t="shared" si="137"/>
        <v>1</v>
      </c>
      <c r="F101" s="3168">
        <f t="shared" si="137"/>
        <v>0</v>
      </c>
      <c r="G101" s="3169">
        <v>0</v>
      </c>
      <c r="H101" s="3125">
        <v>0</v>
      </c>
      <c r="I101" s="3169">
        <v>0</v>
      </c>
      <c r="J101" s="3195">
        <v>0</v>
      </c>
      <c r="K101" s="3169">
        <v>0</v>
      </c>
      <c r="L101" s="3125">
        <v>0</v>
      </c>
      <c r="M101" s="3169">
        <v>0</v>
      </c>
      <c r="N101" s="3125">
        <v>0</v>
      </c>
      <c r="O101" s="3124">
        <v>0</v>
      </c>
      <c r="P101" s="3125">
        <v>0</v>
      </c>
      <c r="Q101" s="3124">
        <v>0</v>
      </c>
      <c r="R101" s="3125">
        <v>0</v>
      </c>
      <c r="S101" s="3124">
        <v>0</v>
      </c>
      <c r="T101" s="3125">
        <v>0</v>
      </c>
      <c r="U101" s="3124">
        <v>0</v>
      </c>
      <c r="V101" s="3125">
        <v>0</v>
      </c>
      <c r="W101" s="3124">
        <v>1</v>
      </c>
      <c r="X101" s="3125">
        <v>0</v>
      </c>
      <c r="Y101" s="3124">
        <v>0</v>
      </c>
      <c r="Z101" s="3125">
        <v>0</v>
      </c>
      <c r="AA101" s="3124">
        <v>0</v>
      </c>
      <c r="AB101" s="3125">
        <v>0</v>
      </c>
      <c r="AC101" s="3124">
        <v>0</v>
      </c>
      <c r="AD101" s="3125">
        <v>0</v>
      </c>
      <c r="AE101" s="3124">
        <v>0</v>
      </c>
      <c r="AF101" s="3125">
        <v>0</v>
      </c>
      <c r="AG101" s="3124">
        <v>0</v>
      </c>
      <c r="AH101" s="3125">
        <v>0</v>
      </c>
      <c r="AI101" s="3124">
        <v>0</v>
      </c>
      <c r="AJ101" s="3125">
        <v>0</v>
      </c>
      <c r="AK101" s="3124">
        <v>0</v>
      </c>
      <c r="AL101" s="3125">
        <v>0</v>
      </c>
      <c r="AM101" s="3124">
        <v>0</v>
      </c>
      <c r="AN101" s="3126">
        <v>0</v>
      </c>
      <c r="AO101" s="3170">
        <v>0</v>
      </c>
      <c r="AP101" s="3170">
        <v>0</v>
      </c>
      <c r="AQ101" s="3128">
        <v>1</v>
      </c>
      <c r="AR101" s="24">
        <v>0</v>
      </c>
      <c r="AS101" s="3128">
        <v>0</v>
      </c>
      <c r="AT101" s="3170">
        <v>0</v>
      </c>
      <c r="AU101" s="3170">
        <v>0</v>
      </c>
      <c r="AV101" s="3170">
        <v>0</v>
      </c>
      <c r="AW101" s="3170">
        <v>0</v>
      </c>
      <c r="AX101" t="str">
        <f t="shared" si="138"/>
        <v/>
      </c>
      <c r="CW101" s="25" t="str">
        <f t="shared" si="139"/>
        <v/>
      </c>
      <c r="CX101" s="25" t="str">
        <f t="shared" si="140"/>
        <v/>
      </c>
      <c r="CY101" s="25" t="str">
        <f t="shared" si="141"/>
        <v/>
      </c>
      <c r="CZ101" s="25" t="str">
        <f t="shared" si="142"/>
        <v/>
      </c>
      <c r="DA101" s="25" t="str">
        <f t="shared" si="143"/>
        <v/>
      </c>
      <c r="DB101" s="25" t="str">
        <f t="shared" si="144"/>
        <v/>
      </c>
      <c r="DC101" s="25" t="str">
        <f t="shared" si="145"/>
        <v/>
      </c>
      <c r="DD101" s="25" t="str">
        <f t="shared" si="146"/>
        <v/>
      </c>
      <c r="DE101"/>
      <c r="DG101" s="26">
        <f t="shared" si="156"/>
        <v>0</v>
      </c>
      <c r="DH101" s="26">
        <f t="shared" si="148"/>
        <v>0</v>
      </c>
      <c r="DI101" s="26">
        <f t="shared" si="149"/>
        <v>0</v>
      </c>
      <c r="DJ101" s="26">
        <f t="shared" si="150"/>
        <v>0</v>
      </c>
      <c r="DK101" s="26">
        <f t="shared" si="151"/>
        <v>0</v>
      </c>
      <c r="DL101" s="26">
        <f t="shared" si="152"/>
        <v>0</v>
      </c>
      <c r="DM101" s="26">
        <f t="shared" si="153"/>
        <v>0</v>
      </c>
      <c r="DN101" s="26">
        <f t="shared" si="154"/>
        <v>0</v>
      </c>
    </row>
    <row r="102" spans="1:118" x14ac:dyDescent="0.25">
      <c r="A102" s="3331" t="s">
        <v>134</v>
      </c>
      <c r="B102" s="3331"/>
      <c r="C102" s="3331"/>
      <c r="D102" s="3047">
        <f t="shared" si="136"/>
        <v>0</v>
      </c>
      <c r="E102" s="3167">
        <f t="shared" si="137"/>
        <v>0</v>
      </c>
      <c r="F102" s="3168">
        <f t="shared" si="137"/>
        <v>0</v>
      </c>
      <c r="G102" s="3169"/>
      <c r="H102" s="3125"/>
      <c r="I102" s="3169"/>
      <c r="J102" s="3195"/>
      <c r="K102" s="3169"/>
      <c r="L102" s="3125"/>
      <c r="M102" s="3169"/>
      <c r="N102" s="3125"/>
      <c r="O102" s="3124"/>
      <c r="P102" s="3125"/>
      <c r="Q102" s="3124"/>
      <c r="R102" s="3125"/>
      <c r="S102" s="3124"/>
      <c r="T102" s="3125"/>
      <c r="U102" s="3124"/>
      <c r="V102" s="3125"/>
      <c r="W102" s="3124"/>
      <c r="X102" s="3125"/>
      <c r="Y102" s="3124"/>
      <c r="Z102" s="3125"/>
      <c r="AA102" s="3124"/>
      <c r="AB102" s="3125"/>
      <c r="AC102" s="3124"/>
      <c r="AD102" s="3125"/>
      <c r="AE102" s="3124"/>
      <c r="AF102" s="3125"/>
      <c r="AG102" s="3124"/>
      <c r="AH102" s="3125"/>
      <c r="AI102" s="3124"/>
      <c r="AJ102" s="3125"/>
      <c r="AK102" s="3124"/>
      <c r="AL102" s="3125"/>
      <c r="AM102" s="3124"/>
      <c r="AN102" s="3126"/>
      <c r="AO102" s="3170">
        <v>0</v>
      </c>
      <c r="AP102" s="3170">
        <v>0</v>
      </c>
      <c r="AQ102" s="3128">
        <v>0</v>
      </c>
      <c r="AR102" s="24">
        <v>0</v>
      </c>
      <c r="AS102" s="3128">
        <v>0</v>
      </c>
      <c r="AT102" s="3170">
        <v>0</v>
      </c>
      <c r="AU102" s="3170">
        <v>0</v>
      </c>
      <c r="AV102" s="3170">
        <v>0</v>
      </c>
      <c r="AW102" s="3170">
        <v>0</v>
      </c>
      <c r="AX102" t="str">
        <f t="shared" si="138"/>
        <v/>
      </c>
      <c r="CW102" s="25" t="str">
        <f t="shared" si="139"/>
        <v/>
      </c>
      <c r="CX102" s="25" t="str">
        <f t="shared" si="140"/>
        <v/>
      </c>
      <c r="CY102" s="25" t="str">
        <f t="shared" si="141"/>
        <v/>
      </c>
      <c r="CZ102" s="25" t="str">
        <f t="shared" si="142"/>
        <v/>
      </c>
      <c r="DA102" s="25" t="str">
        <f t="shared" si="143"/>
        <v/>
      </c>
      <c r="DB102" s="25" t="str">
        <f t="shared" si="144"/>
        <v/>
      </c>
      <c r="DC102" s="25" t="str">
        <f t="shared" si="145"/>
        <v/>
      </c>
      <c r="DD102" s="25" t="str">
        <f t="shared" si="146"/>
        <v/>
      </c>
      <c r="DE102"/>
      <c r="DG102" s="26">
        <f t="shared" si="156"/>
        <v>0</v>
      </c>
      <c r="DH102" s="26">
        <f t="shared" si="148"/>
        <v>0</v>
      </c>
      <c r="DI102" s="26">
        <f t="shared" si="149"/>
        <v>0</v>
      </c>
      <c r="DJ102" s="26">
        <f t="shared" si="150"/>
        <v>0</v>
      </c>
      <c r="DK102" s="26">
        <f t="shared" si="151"/>
        <v>0</v>
      </c>
      <c r="DL102" s="26">
        <f t="shared" si="152"/>
        <v>0</v>
      </c>
      <c r="DM102" s="26">
        <f t="shared" si="153"/>
        <v>0</v>
      </c>
      <c r="DN102" s="26">
        <f t="shared" si="154"/>
        <v>0</v>
      </c>
    </row>
    <row r="103" spans="1:118" x14ac:dyDescent="0.25">
      <c r="A103" s="3331" t="s">
        <v>135</v>
      </c>
      <c r="B103" s="3331"/>
      <c r="C103" s="3331"/>
      <c r="D103" s="3047">
        <f t="shared" si="136"/>
        <v>0</v>
      </c>
      <c r="E103" s="3167">
        <f>SUM(G103+I103+K103+M103+O103+Q103+S103+U103+W103)</f>
        <v>0</v>
      </c>
      <c r="F103" s="3168">
        <f>SUM(H103+J103+L103+N103+P103+R103+T103+V103+X103)</f>
        <v>0</v>
      </c>
      <c r="G103" s="3334"/>
      <c r="H103" s="3125"/>
      <c r="I103" s="3334"/>
      <c r="J103" s="3195"/>
      <c r="K103" s="3169"/>
      <c r="L103" s="3125"/>
      <c r="M103" s="3169"/>
      <c r="N103" s="3125"/>
      <c r="O103" s="3124"/>
      <c r="P103" s="3125"/>
      <c r="Q103" s="3124"/>
      <c r="R103" s="3125"/>
      <c r="S103" s="3124"/>
      <c r="T103" s="3125"/>
      <c r="U103" s="3124"/>
      <c r="V103" s="3125"/>
      <c r="W103" s="3124"/>
      <c r="X103" s="3125"/>
      <c r="Y103" s="3329"/>
      <c r="Z103" s="3327"/>
      <c r="AA103" s="3329"/>
      <c r="AB103" s="3327"/>
      <c r="AC103" s="3329"/>
      <c r="AD103" s="3327"/>
      <c r="AE103" s="3329"/>
      <c r="AF103" s="3327"/>
      <c r="AG103" s="3329"/>
      <c r="AH103" s="3327"/>
      <c r="AI103" s="3329"/>
      <c r="AJ103" s="3327"/>
      <c r="AK103" s="3329"/>
      <c r="AL103" s="3327"/>
      <c r="AM103" s="3329"/>
      <c r="AN103" s="3332"/>
      <c r="AO103" s="3170">
        <v>0</v>
      </c>
      <c r="AP103" s="3170">
        <v>0</v>
      </c>
      <c r="AQ103" s="3128">
        <v>0</v>
      </c>
      <c r="AR103" s="3333"/>
      <c r="AS103" s="3128">
        <v>0</v>
      </c>
      <c r="AT103" s="3170">
        <v>0</v>
      </c>
      <c r="AU103" s="3170">
        <v>0</v>
      </c>
      <c r="AV103" s="3170">
        <v>0</v>
      </c>
      <c r="AW103" s="3170">
        <v>0</v>
      </c>
      <c r="AX103" t="str">
        <f t="shared" si="138"/>
        <v/>
      </c>
      <c r="CW103" s="25" t="str">
        <f t="shared" si="139"/>
        <v/>
      </c>
      <c r="CX103" s="25" t="str">
        <f t="shared" si="140"/>
        <v/>
      </c>
      <c r="CY103" s="25" t="str">
        <f t="shared" si="141"/>
        <v/>
      </c>
      <c r="CZ103" s="25" t="str">
        <f t="shared" si="142"/>
        <v/>
      </c>
      <c r="DA103" s="25" t="str">
        <f t="shared" si="143"/>
        <v/>
      </c>
      <c r="DB103" s="25" t="str">
        <f t="shared" si="144"/>
        <v/>
      </c>
      <c r="DC103" s="25" t="str">
        <f t="shared" si="145"/>
        <v/>
      </c>
      <c r="DD103" s="25" t="str">
        <f t="shared" si="146"/>
        <v/>
      </c>
      <c r="DE103"/>
      <c r="DG103" s="26">
        <f t="shared" si="156"/>
        <v>0</v>
      </c>
      <c r="DH103" s="26">
        <f t="shared" si="148"/>
        <v>0</v>
      </c>
      <c r="DI103" s="26">
        <f t="shared" si="149"/>
        <v>0</v>
      </c>
      <c r="DJ103" s="26">
        <f t="shared" si="150"/>
        <v>0</v>
      </c>
      <c r="DK103" s="26">
        <f t="shared" si="151"/>
        <v>0</v>
      </c>
      <c r="DL103" s="26">
        <f t="shared" si="152"/>
        <v>0</v>
      </c>
      <c r="DM103" s="26">
        <f t="shared" si="153"/>
        <v>0</v>
      </c>
      <c r="DN103" s="26">
        <f t="shared" si="154"/>
        <v>0</v>
      </c>
    </row>
    <row r="104" spans="1:118" x14ac:dyDescent="0.25">
      <c r="A104" s="3331" t="s">
        <v>136</v>
      </c>
      <c r="B104" s="3331"/>
      <c r="C104" s="3331"/>
      <c r="D104" s="3047">
        <f t="shared" si="136"/>
        <v>7</v>
      </c>
      <c r="E104" s="3167">
        <f t="shared" ref="E104:F106" si="157">SUM(Q104+S104+U104+W104+Y104+AA104+AC104+AE104+AG104+AI104+AK104+AM104)</f>
        <v>4</v>
      </c>
      <c r="F104" s="3168">
        <f t="shared" si="157"/>
        <v>3</v>
      </c>
      <c r="G104" s="3192"/>
      <c r="H104" s="3193"/>
      <c r="I104" s="3192"/>
      <c r="J104" s="3335"/>
      <c r="K104" s="3192"/>
      <c r="L104" s="3193"/>
      <c r="M104" s="3192"/>
      <c r="N104" s="3193"/>
      <c r="O104" s="3336"/>
      <c r="P104" s="3193"/>
      <c r="Q104" s="3124">
        <v>0</v>
      </c>
      <c r="R104" s="3125">
        <v>0</v>
      </c>
      <c r="S104" s="3124">
        <v>0</v>
      </c>
      <c r="T104" s="3125">
        <v>0</v>
      </c>
      <c r="U104" s="3124">
        <v>0</v>
      </c>
      <c r="V104" s="3125">
        <v>0</v>
      </c>
      <c r="W104" s="3124">
        <v>0</v>
      </c>
      <c r="X104" s="3125">
        <v>0</v>
      </c>
      <c r="Y104" s="3124">
        <v>3</v>
      </c>
      <c r="Z104" s="3125">
        <v>1</v>
      </c>
      <c r="AA104" s="3124">
        <v>0</v>
      </c>
      <c r="AB104" s="3125">
        <v>0</v>
      </c>
      <c r="AC104" s="3124">
        <v>0</v>
      </c>
      <c r="AD104" s="3125">
        <v>0</v>
      </c>
      <c r="AE104" s="3124">
        <v>0</v>
      </c>
      <c r="AF104" s="3125">
        <v>1</v>
      </c>
      <c r="AG104" s="3124">
        <v>1</v>
      </c>
      <c r="AH104" s="3125">
        <v>0</v>
      </c>
      <c r="AI104" s="3124">
        <v>0</v>
      </c>
      <c r="AJ104" s="3125">
        <v>0</v>
      </c>
      <c r="AK104" s="3124">
        <v>0</v>
      </c>
      <c r="AL104" s="3125">
        <v>0</v>
      </c>
      <c r="AM104" s="3124">
        <v>0</v>
      </c>
      <c r="AN104" s="3126">
        <v>1</v>
      </c>
      <c r="AO104" s="3170">
        <v>0</v>
      </c>
      <c r="AP104" s="3170">
        <v>0</v>
      </c>
      <c r="AQ104" s="3128">
        <v>7</v>
      </c>
      <c r="AR104" s="3128">
        <v>0</v>
      </c>
      <c r="AS104" s="3128">
        <v>0</v>
      </c>
      <c r="AT104" s="3170">
        <v>0</v>
      </c>
      <c r="AU104" s="3170">
        <v>0</v>
      </c>
      <c r="AV104" s="3170">
        <v>0</v>
      </c>
      <c r="AW104" s="3170">
        <v>0</v>
      </c>
      <c r="AX104" t="str">
        <f t="shared" si="138"/>
        <v/>
      </c>
      <c r="CW104" s="25" t="str">
        <f t="shared" si="139"/>
        <v/>
      </c>
      <c r="CX104" s="25" t="str">
        <f t="shared" si="140"/>
        <v/>
      </c>
      <c r="CY104" s="25" t="str">
        <f t="shared" si="141"/>
        <v/>
      </c>
      <c r="CZ104" s="25" t="str">
        <f t="shared" si="142"/>
        <v/>
      </c>
      <c r="DA104" s="25" t="str">
        <f t="shared" si="143"/>
        <v/>
      </c>
      <c r="DB104" s="25" t="str">
        <f t="shared" si="144"/>
        <v/>
      </c>
      <c r="DC104" s="25" t="str">
        <f t="shared" si="145"/>
        <v/>
      </c>
      <c r="DD104" s="25" t="str">
        <f t="shared" si="146"/>
        <v/>
      </c>
      <c r="DE104"/>
      <c r="DG104" s="26">
        <f t="shared" si="156"/>
        <v>0</v>
      </c>
      <c r="DH104" s="26">
        <f t="shared" si="148"/>
        <v>0</v>
      </c>
      <c r="DI104" s="26">
        <f t="shared" si="149"/>
        <v>0</v>
      </c>
      <c r="DJ104" s="26">
        <f t="shared" si="150"/>
        <v>0</v>
      </c>
      <c r="DK104" s="26">
        <f t="shared" si="151"/>
        <v>0</v>
      </c>
      <c r="DL104" s="26">
        <f t="shared" si="152"/>
        <v>0</v>
      </c>
      <c r="DM104" s="26">
        <f t="shared" si="153"/>
        <v>0</v>
      </c>
      <c r="DN104" s="26">
        <f t="shared" si="154"/>
        <v>0</v>
      </c>
    </row>
    <row r="105" spans="1:118" x14ac:dyDescent="0.25">
      <c r="A105" s="3331" t="s">
        <v>137</v>
      </c>
      <c r="B105" s="3331"/>
      <c r="C105" s="3331"/>
      <c r="D105" s="3047">
        <f t="shared" si="136"/>
        <v>11</v>
      </c>
      <c r="E105" s="3167">
        <f t="shared" si="157"/>
        <v>2</v>
      </c>
      <c r="F105" s="3168">
        <f t="shared" si="157"/>
        <v>9</v>
      </c>
      <c r="G105" s="3192"/>
      <c r="H105" s="3193"/>
      <c r="I105" s="3192"/>
      <c r="J105" s="3335"/>
      <c r="K105" s="3192"/>
      <c r="L105" s="3193"/>
      <c r="M105" s="3192"/>
      <c r="N105" s="3193"/>
      <c r="O105" s="3336"/>
      <c r="P105" s="3193"/>
      <c r="Q105" s="3124">
        <v>0</v>
      </c>
      <c r="R105" s="3125">
        <v>0</v>
      </c>
      <c r="S105" s="3124">
        <v>0</v>
      </c>
      <c r="T105" s="3125">
        <v>0</v>
      </c>
      <c r="U105" s="3124">
        <v>0</v>
      </c>
      <c r="V105" s="3125">
        <v>0</v>
      </c>
      <c r="W105" s="3124">
        <v>0</v>
      </c>
      <c r="X105" s="3125">
        <v>0</v>
      </c>
      <c r="Y105" s="3124">
        <v>0</v>
      </c>
      <c r="Z105" s="3125">
        <v>1</v>
      </c>
      <c r="AA105" s="3124">
        <v>0</v>
      </c>
      <c r="AB105" s="3125">
        <v>0</v>
      </c>
      <c r="AC105" s="3124">
        <v>1</v>
      </c>
      <c r="AD105" s="3125">
        <v>3</v>
      </c>
      <c r="AE105" s="3124">
        <v>0</v>
      </c>
      <c r="AF105" s="3125">
        <v>2</v>
      </c>
      <c r="AG105" s="3124">
        <v>1</v>
      </c>
      <c r="AH105" s="3125">
        <v>2</v>
      </c>
      <c r="AI105" s="3124">
        <v>0</v>
      </c>
      <c r="AJ105" s="3125">
        <v>1</v>
      </c>
      <c r="AK105" s="3124">
        <v>0</v>
      </c>
      <c r="AL105" s="3125">
        <v>0</v>
      </c>
      <c r="AM105" s="3124">
        <v>0</v>
      </c>
      <c r="AN105" s="3126">
        <v>0</v>
      </c>
      <c r="AO105" s="3170">
        <v>0</v>
      </c>
      <c r="AP105" s="3170">
        <v>0</v>
      </c>
      <c r="AQ105" s="3128">
        <v>11</v>
      </c>
      <c r="AR105" s="3128">
        <v>0</v>
      </c>
      <c r="AS105" s="3128">
        <v>0</v>
      </c>
      <c r="AT105" s="3170">
        <v>0</v>
      </c>
      <c r="AU105" s="3170">
        <v>0</v>
      </c>
      <c r="AV105" s="3170">
        <v>0</v>
      </c>
      <c r="AW105" s="3170">
        <v>0</v>
      </c>
      <c r="AX105" t="str">
        <f t="shared" si="138"/>
        <v/>
      </c>
      <c r="CW105" s="25" t="str">
        <f t="shared" si="139"/>
        <v/>
      </c>
      <c r="CX105" s="25" t="str">
        <f t="shared" si="140"/>
        <v/>
      </c>
      <c r="CY105" s="25" t="str">
        <f t="shared" si="141"/>
        <v/>
      </c>
      <c r="CZ105" s="25" t="str">
        <f t="shared" si="142"/>
        <v/>
      </c>
      <c r="DA105" s="25" t="str">
        <f t="shared" si="143"/>
        <v/>
      </c>
      <c r="DB105" s="25" t="str">
        <f t="shared" si="144"/>
        <v/>
      </c>
      <c r="DC105" s="25" t="str">
        <f t="shared" si="145"/>
        <v/>
      </c>
      <c r="DD105" s="25" t="str">
        <f t="shared" si="146"/>
        <v/>
      </c>
      <c r="DE105"/>
      <c r="DG105" s="26">
        <f t="shared" si="156"/>
        <v>0</v>
      </c>
      <c r="DH105" s="26">
        <f t="shared" si="148"/>
        <v>0</v>
      </c>
      <c r="DI105" s="26">
        <f t="shared" si="149"/>
        <v>0</v>
      </c>
      <c r="DJ105" s="26">
        <f t="shared" si="150"/>
        <v>0</v>
      </c>
      <c r="DK105" s="26">
        <f t="shared" si="151"/>
        <v>0</v>
      </c>
      <c r="DL105" s="26">
        <f t="shared" si="152"/>
        <v>0</v>
      </c>
      <c r="DM105" s="26">
        <f t="shared" si="153"/>
        <v>0</v>
      </c>
      <c r="DN105" s="26">
        <f t="shared" si="154"/>
        <v>0</v>
      </c>
    </row>
    <row r="106" spans="1:118" x14ac:dyDescent="0.25">
      <c r="A106" s="3331" t="s">
        <v>138</v>
      </c>
      <c r="B106" s="3331"/>
      <c r="C106" s="3331"/>
      <c r="D106" s="3047">
        <f t="shared" si="136"/>
        <v>4</v>
      </c>
      <c r="E106" s="3167">
        <f t="shared" si="157"/>
        <v>0</v>
      </c>
      <c r="F106" s="3168">
        <f t="shared" si="157"/>
        <v>4</v>
      </c>
      <c r="G106" s="3192"/>
      <c r="H106" s="3193"/>
      <c r="I106" s="3192"/>
      <c r="J106" s="3335"/>
      <c r="K106" s="3192"/>
      <c r="L106" s="3193"/>
      <c r="M106" s="3192"/>
      <c r="N106" s="3193"/>
      <c r="O106" s="3336"/>
      <c r="P106" s="3193"/>
      <c r="Q106" s="3124">
        <v>0</v>
      </c>
      <c r="R106" s="3125">
        <v>0</v>
      </c>
      <c r="S106" s="3124">
        <v>0</v>
      </c>
      <c r="T106" s="3125">
        <v>0</v>
      </c>
      <c r="U106" s="3124">
        <v>0</v>
      </c>
      <c r="V106" s="3125">
        <v>0</v>
      </c>
      <c r="W106" s="3124">
        <v>0</v>
      </c>
      <c r="X106" s="3125">
        <v>0</v>
      </c>
      <c r="Y106" s="3124">
        <v>0</v>
      </c>
      <c r="Z106" s="3125">
        <v>1</v>
      </c>
      <c r="AA106" s="3124">
        <v>0</v>
      </c>
      <c r="AB106" s="3125">
        <v>0</v>
      </c>
      <c r="AC106" s="3124">
        <v>0</v>
      </c>
      <c r="AD106" s="3125">
        <v>1</v>
      </c>
      <c r="AE106" s="3124">
        <v>0</v>
      </c>
      <c r="AF106" s="3125">
        <v>1</v>
      </c>
      <c r="AG106" s="3124">
        <v>0</v>
      </c>
      <c r="AH106" s="3125">
        <v>0</v>
      </c>
      <c r="AI106" s="3124">
        <v>0</v>
      </c>
      <c r="AJ106" s="3125">
        <v>1</v>
      </c>
      <c r="AK106" s="3124">
        <v>0</v>
      </c>
      <c r="AL106" s="3125">
        <v>0</v>
      </c>
      <c r="AM106" s="3124">
        <v>0</v>
      </c>
      <c r="AN106" s="3126">
        <v>0</v>
      </c>
      <c r="AO106" s="3170">
        <v>0</v>
      </c>
      <c r="AP106" s="3170">
        <v>0</v>
      </c>
      <c r="AQ106" s="3128">
        <v>4</v>
      </c>
      <c r="AR106" s="3128">
        <v>0</v>
      </c>
      <c r="AS106" s="3128">
        <v>0</v>
      </c>
      <c r="AT106" s="3170">
        <v>0</v>
      </c>
      <c r="AU106" s="3170">
        <v>0</v>
      </c>
      <c r="AV106" s="3170">
        <v>0</v>
      </c>
      <c r="AW106" s="3170">
        <v>0</v>
      </c>
      <c r="AX106" t="str">
        <f t="shared" si="138"/>
        <v/>
      </c>
      <c r="CW106" s="25" t="str">
        <f t="shared" si="139"/>
        <v/>
      </c>
      <c r="CX106" s="25" t="str">
        <f t="shared" si="140"/>
        <v/>
      </c>
      <c r="CY106" s="25" t="str">
        <f t="shared" si="141"/>
        <v/>
      </c>
      <c r="CZ106" s="25" t="str">
        <f t="shared" si="142"/>
        <v/>
      </c>
      <c r="DA106" s="25" t="str">
        <f t="shared" si="143"/>
        <v/>
      </c>
      <c r="DB106" s="25" t="str">
        <f t="shared" si="144"/>
        <v/>
      </c>
      <c r="DC106" s="25" t="str">
        <f t="shared" si="145"/>
        <v/>
      </c>
      <c r="DD106" s="25" t="str">
        <f t="shared" si="146"/>
        <v/>
      </c>
      <c r="DE106"/>
      <c r="DG106" s="26">
        <f t="shared" si="156"/>
        <v>0</v>
      </c>
      <c r="DH106" s="26">
        <f t="shared" si="148"/>
        <v>0</v>
      </c>
      <c r="DI106" s="26">
        <f t="shared" si="149"/>
        <v>0</v>
      </c>
      <c r="DJ106" s="26">
        <f t="shared" si="150"/>
        <v>0</v>
      </c>
      <c r="DK106" s="26">
        <f t="shared" si="151"/>
        <v>0</v>
      </c>
      <c r="DL106" s="26">
        <f t="shared" si="152"/>
        <v>0</v>
      </c>
      <c r="DM106" s="26">
        <f t="shared" si="153"/>
        <v>0</v>
      </c>
      <c r="DN106" s="26">
        <f t="shared" si="154"/>
        <v>0</v>
      </c>
    </row>
    <row r="107" spans="1:118" x14ac:dyDescent="0.25">
      <c r="A107" s="3323" t="s">
        <v>139</v>
      </c>
      <c r="B107" s="3324"/>
      <c r="C107" s="3325"/>
      <c r="D107" s="3047">
        <f t="shared" si="136"/>
        <v>0</v>
      </c>
      <c r="E107" s="3167">
        <f>SUM(Q107+S107+U107+W107+Y107)</f>
        <v>0</v>
      </c>
      <c r="F107" s="3168">
        <f>SUM(R107+T107+V107+X107+Z107)</f>
        <v>0</v>
      </c>
      <c r="G107" s="3326"/>
      <c r="H107" s="3327"/>
      <c r="I107" s="3326"/>
      <c r="J107" s="3328"/>
      <c r="K107" s="3326"/>
      <c r="L107" s="3327"/>
      <c r="M107" s="3326"/>
      <c r="N107" s="3327"/>
      <c r="O107" s="3329"/>
      <c r="P107" s="3327"/>
      <c r="Q107" s="3124"/>
      <c r="R107" s="3125"/>
      <c r="S107" s="3124"/>
      <c r="T107" s="3125"/>
      <c r="U107" s="3124"/>
      <c r="V107" s="3125"/>
      <c r="W107" s="3124"/>
      <c r="X107" s="3125"/>
      <c r="Y107" s="3124"/>
      <c r="Z107" s="3125"/>
      <c r="AA107" s="3329"/>
      <c r="AB107" s="3327"/>
      <c r="AC107" s="3329"/>
      <c r="AD107" s="3327"/>
      <c r="AE107" s="3329"/>
      <c r="AF107" s="3327"/>
      <c r="AG107" s="3329"/>
      <c r="AH107" s="3327"/>
      <c r="AI107" s="3329"/>
      <c r="AJ107" s="3327"/>
      <c r="AK107" s="3329"/>
      <c r="AL107" s="3327"/>
      <c r="AM107" s="3329"/>
      <c r="AN107" s="3332"/>
      <c r="AO107" s="3170">
        <v>0</v>
      </c>
      <c r="AP107" s="3170">
        <v>0</v>
      </c>
      <c r="AQ107" s="3128">
        <v>0</v>
      </c>
      <c r="AR107" s="3333"/>
      <c r="AS107" s="3128">
        <v>0</v>
      </c>
      <c r="AT107" s="3170">
        <v>0</v>
      </c>
      <c r="AU107" s="3170">
        <v>0</v>
      </c>
      <c r="AV107" s="3170">
        <v>0</v>
      </c>
      <c r="AW107" s="3170">
        <v>0</v>
      </c>
      <c r="AX107" t="str">
        <f t="shared" si="138"/>
        <v/>
      </c>
      <c r="CW107" s="25" t="str">
        <f t="shared" si="139"/>
        <v/>
      </c>
      <c r="CX107" s="25" t="str">
        <f t="shared" si="140"/>
        <v/>
      </c>
      <c r="CY107" s="25" t="str">
        <f t="shared" si="141"/>
        <v/>
      </c>
      <c r="CZ107" s="25" t="str">
        <f t="shared" si="142"/>
        <v/>
      </c>
      <c r="DA107" s="25" t="str">
        <f t="shared" si="143"/>
        <v/>
      </c>
      <c r="DB107" s="25" t="str">
        <f t="shared" si="144"/>
        <v/>
      </c>
      <c r="DC107" s="25" t="str">
        <f t="shared" si="145"/>
        <v/>
      </c>
      <c r="DD107" s="25" t="str">
        <f t="shared" si="146"/>
        <v/>
      </c>
      <c r="DE107"/>
      <c r="DG107" s="26">
        <f t="shared" si="156"/>
        <v>0</v>
      </c>
      <c r="DH107" s="26">
        <f t="shared" si="148"/>
        <v>0</v>
      </c>
      <c r="DI107" s="26">
        <f t="shared" si="149"/>
        <v>0</v>
      </c>
      <c r="DJ107" s="26">
        <f t="shared" si="150"/>
        <v>0</v>
      </c>
      <c r="DK107" s="26">
        <f t="shared" si="151"/>
        <v>0</v>
      </c>
      <c r="DL107" s="26">
        <f t="shared" si="152"/>
        <v>0</v>
      </c>
      <c r="DM107" s="26">
        <f t="shared" si="153"/>
        <v>0</v>
      </c>
      <c r="DN107" s="26">
        <f t="shared" si="154"/>
        <v>0</v>
      </c>
    </row>
    <row r="108" spans="1:118" x14ac:dyDescent="0.25">
      <c r="A108" s="3323" t="s">
        <v>140</v>
      </c>
      <c r="B108" s="3324"/>
      <c r="C108" s="3325"/>
      <c r="D108" s="3047">
        <f t="shared" si="136"/>
        <v>0</v>
      </c>
      <c r="E108" s="3167">
        <f>SUM(Q108+S108+U108+W108+Y108+AA108+AC108+AE108+AG108+AI108+AK108+AM108)</f>
        <v>0</v>
      </c>
      <c r="F108" s="3168">
        <f>SUM(R108+T108+V108+X108+Z108+AB108+AD108+AF108+AH108+AJ108+AL108+AN108)</f>
        <v>0</v>
      </c>
      <c r="G108" s="3326"/>
      <c r="H108" s="3327"/>
      <c r="I108" s="3326"/>
      <c r="J108" s="3328"/>
      <c r="K108" s="3326"/>
      <c r="L108" s="3327"/>
      <c r="M108" s="3326"/>
      <c r="N108" s="3327"/>
      <c r="O108" s="3329"/>
      <c r="P108" s="3327"/>
      <c r="Q108" s="3124"/>
      <c r="R108" s="3125"/>
      <c r="S108" s="3124"/>
      <c r="T108" s="3125"/>
      <c r="U108" s="3124"/>
      <c r="V108" s="3125"/>
      <c r="W108" s="3124"/>
      <c r="X108" s="3125"/>
      <c r="Y108" s="3124"/>
      <c r="Z108" s="3125"/>
      <c r="AA108" s="3124"/>
      <c r="AB108" s="3125"/>
      <c r="AC108" s="3124"/>
      <c r="AD108" s="3125"/>
      <c r="AE108" s="3124"/>
      <c r="AF108" s="3125"/>
      <c r="AG108" s="3124"/>
      <c r="AH108" s="3125"/>
      <c r="AI108" s="3124"/>
      <c r="AJ108" s="3125"/>
      <c r="AK108" s="3124"/>
      <c r="AL108" s="3125"/>
      <c r="AM108" s="3124"/>
      <c r="AN108" s="3126"/>
      <c r="AO108" s="3170">
        <v>0</v>
      </c>
      <c r="AP108" s="3170">
        <v>0</v>
      </c>
      <c r="AQ108" s="3128">
        <v>0</v>
      </c>
      <c r="AR108" s="3128">
        <v>0</v>
      </c>
      <c r="AS108" s="3128">
        <v>0</v>
      </c>
      <c r="AT108" s="3170">
        <v>0</v>
      </c>
      <c r="AU108" s="3170">
        <v>0</v>
      </c>
      <c r="AV108" s="3170">
        <v>0</v>
      </c>
      <c r="AW108" s="3170">
        <v>0</v>
      </c>
      <c r="AX108" t="str">
        <f t="shared" si="138"/>
        <v/>
      </c>
      <c r="CW108" s="25" t="str">
        <f t="shared" si="139"/>
        <v/>
      </c>
      <c r="CX108" s="25" t="str">
        <f t="shared" si="140"/>
        <v/>
      </c>
      <c r="CY108" s="25" t="str">
        <f t="shared" si="141"/>
        <v/>
      </c>
      <c r="CZ108" s="25" t="str">
        <f t="shared" si="142"/>
        <v/>
      </c>
      <c r="DA108" s="25" t="str">
        <f t="shared" si="143"/>
        <v/>
      </c>
      <c r="DB108" s="25" t="str">
        <f t="shared" si="144"/>
        <v/>
      </c>
      <c r="DC108" s="25" t="str">
        <f t="shared" si="145"/>
        <v/>
      </c>
      <c r="DD108" s="25" t="str">
        <f t="shared" si="146"/>
        <v/>
      </c>
      <c r="DE108"/>
      <c r="DG108" s="26">
        <f t="shared" si="156"/>
        <v>0</v>
      </c>
      <c r="DH108" s="26">
        <f t="shared" si="148"/>
        <v>0</v>
      </c>
      <c r="DI108" s="26">
        <f t="shared" si="149"/>
        <v>0</v>
      </c>
      <c r="DJ108" s="26">
        <f t="shared" si="150"/>
        <v>0</v>
      </c>
      <c r="DK108" s="26">
        <f t="shared" si="151"/>
        <v>0</v>
      </c>
      <c r="DL108" s="26">
        <f t="shared" si="152"/>
        <v>0</v>
      </c>
      <c r="DM108" s="26">
        <f t="shared" si="153"/>
        <v>0</v>
      </c>
      <c r="DN108" s="26">
        <f t="shared" si="154"/>
        <v>0</v>
      </c>
    </row>
    <row r="109" spans="1:118" x14ac:dyDescent="0.25">
      <c r="A109" s="3323" t="s">
        <v>141</v>
      </c>
      <c r="B109" s="3324"/>
      <c r="C109" s="3325"/>
      <c r="D109" s="3047">
        <f t="shared" si="136"/>
        <v>0</v>
      </c>
      <c r="E109" s="3167">
        <f>SUM(Q109+S109+U109+W109+Y109+AA109+AC109+AE109+AG109+AI109+AK109+AM109)</f>
        <v>0</v>
      </c>
      <c r="F109" s="3168">
        <f>SUM(R109+T109+V109+X109+Z109+AB109+AD109+AF109+AH109+AJ109+AL109+AN109)</f>
        <v>0</v>
      </c>
      <c r="G109" s="3326"/>
      <c r="H109" s="3327"/>
      <c r="I109" s="3326"/>
      <c r="J109" s="3328"/>
      <c r="K109" s="3326"/>
      <c r="L109" s="3327"/>
      <c r="M109" s="3326"/>
      <c r="N109" s="3327"/>
      <c r="O109" s="3329"/>
      <c r="P109" s="3327"/>
      <c r="Q109" s="3124"/>
      <c r="R109" s="3125"/>
      <c r="S109" s="3124"/>
      <c r="T109" s="3125"/>
      <c r="U109" s="3124"/>
      <c r="V109" s="3125"/>
      <c r="W109" s="3124"/>
      <c r="X109" s="3125"/>
      <c r="Y109" s="3124"/>
      <c r="Z109" s="3125"/>
      <c r="AA109" s="3124"/>
      <c r="AB109" s="3125"/>
      <c r="AC109" s="3124"/>
      <c r="AD109" s="3125"/>
      <c r="AE109" s="3124"/>
      <c r="AF109" s="3125"/>
      <c r="AG109" s="3124"/>
      <c r="AH109" s="3125"/>
      <c r="AI109" s="3124"/>
      <c r="AJ109" s="3125"/>
      <c r="AK109" s="3124"/>
      <c r="AL109" s="3125"/>
      <c r="AM109" s="3124"/>
      <c r="AN109" s="3126"/>
      <c r="AO109" s="3170">
        <v>0</v>
      </c>
      <c r="AP109" s="3170">
        <v>0</v>
      </c>
      <c r="AQ109" s="3128">
        <v>0</v>
      </c>
      <c r="AR109" s="3128">
        <v>0</v>
      </c>
      <c r="AS109" s="3128">
        <v>0</v>
      </c>
      <c r="AT109" s="3170">
        <v>0</v>
      </c>
      <c r="AU109" s="3170">
        <v>0</v>
      </c>
      <c r="AV109" s="3170">
        <v>0</v>
      </c>
      <c r="AW109" s="3170">
        <v>0</v>
      </c>
      <c r="AX109" t="str">
        <f t="shared" si="138"/>
        <v/>
      </c>
      <c r="CW109" s="25" t="str">
        <f t="shared" si="139"/>
        <v/>
      </c>
      <c r="CX109" s="25" t="str">
        <f t="shared" si="140"/>
        <v/>
      </c>
      <c r="CY109" s="25" t="str">
        <f t="shared" si="141"/>
        <v/>
      </c>
      <c r="CZ109" s="25" t="str">
        <f t="shared" si="142"/>
        <v/>
      </c>
      <c r="DA109" s="25" t="str">
        <f t="shared" si="143"/>
        <v/>
      </c>
      <c r="DB109" s="25" t="str">
        <f t="shared" si="144"/>
        <v/>
      </c>
      <c r="DC109" s="25" t="str">
        <f t="shared" si="145"/>
        <v/>
      </c>
      <c r="DD109" s="25" t="str">
        <f t="shared" si="146"/>
        <v/>
      </c>
      <c r="DE109"/>
      <c r="DG109" s="26">
        <f t="shared" si="156"/>
        <v>0</v>
      </c>
      <c r="DH109" s="26">
        <f t="shared" si="148"/>
        <v>0</v>
      </c>
      <c r="DI109" s="26">
        <f t="shared" si="149"/>
        <v>0</v>
      </c>
      <c r="DJ109" s="26">
        <f t="shared" si="150"/>
        <v>0</v>
      </c>
      <c r="DK109" s="26">
        <f t="shared" si="151"/>
        <v>0</v>
      </c>
      <c r="DL109" s="26">
        <f t="shared" si="152"/>
        <v>0</v>
      </c>
      <c r="DM109" s="26">
        <f t="shared" si="153"/>
        <v>0</v>
      </c>
      <c r="DN109" s="26">
        <f t="shared" si="154"/>
        <v>0</v>
      </c>
    </row>
    <row r="110" spans="1:118" x14ac:dyDescent="0.25">
      <c r="A110" s="3323" t="s">
        <v>142</v>
      </c>
      <c r="B110" s="3324"/>
      <c r="C110" s="3325"/>
      <c r="D110" s="3047">
        <f t="shared" si="136"/>
        <v>0</v>
      </c>
      <c r="E110" s="3167">
        <f t="shared" si="137"/>
        <v>0</v>
      </c>
      <c r="F110" s="3168">
        <f t="shared" si="137"/>
        <v>0</v>
      </c>
      <c r="G110" s="3334"/>
      <c r="H110" s="3337"/>
      <c r="I110" s="3169"/>
      <c r="J110" s="3195"/>
      <c r="K110" s="3169"/>
      <c r="L110" s="3125"/>
      <c r="M110" s="3169"/>
      <c r="N110" s="3125"/>
      <c r="O110" s="3124"/>
      <c r="P110" s="3125"/>
      <c r="Q110" s="3124"/>
      <c r="R110" s="3125"/>
      <c r="S110" s="3124"/>
      <c r="T110" s="3125"/>
      <c r="U110" s="3124"/>
      <c r="V110" s="3125"/>
      <c r="W110" s="3124"/>
      <c r="X110" s="3125"/>
      <c r="Y110" s="3124"/>
      <c r="Z110" s="3125"/>
      <c r="AA110" s="3124"/>
      <c r="AB110" s="3125"/>
      <c r="AC110" s="3124"/>
      <c r="AD110" s="3125"/>
      <c r="AE110" s="3124"/>
      <c r="AF110" s="3125"/>
      <c r="AG110" s="3124"/>
      <c r="AH110" s="3125"/>
      <c r="AI110" s="3124"/>
      <c r="AJ110" s="3125"/>
      <c r="AK110" s="3124"/>
      <c r="AL110" s="3125"/>
      <c r="AM110" s="3124"/>
      <c r="AN110" s="3126"/>
      <c r="AO110" s="3170">
        <v>0</v>
      </c>
      <c r="AP110" s="3170">
        <v>0</v>
      </c>
      <c r="AQ110" s="3128">
        <v>0</v>
      </c>
      <c r="AR110" s="3128">
        <v>0</v>
      </c>
      <c r="AS110" s="3128">
        <v>0</v>
      </c>
      <c r="AT110" s="3170">
        <v>0</v>
      </c>
      <c r="AU110" s="3170">
        <v>0</v>
      </c>
      <c r="AV110" s="3170">
        <v>0</v>
      </c>
      <c r="AW110" s="3170">
        <v>0</v>
      </c>
      <c r="AX110" t="str">
        <f t="shared" si="138"/>
        <v/>
      </c>
      <c r="CW110" s="25" t="str">
        <f t="shared" si="139"/>
        <v/>
      </c>
      <c r="CX110" s="25" t="str">
        <f t="shared" si="140"/>
        <v/>
      </c>
      <c r="CY110" s="25" t="str">
        <f t="shared" si="141"/>
        <v/>
      </c>
      <c r="CZ110" s="25" t="str">
        <f t="shared" si="142"/>
        <v/>
      </c>
      <c r="DA110" s="25" t="str">
        <f t="shared" si="143"/>
        <v/>
      </c>
      <c r="DB110" s="25" t="str">
        <f t="shared" si="144"/>
        <v/>
      </c>
      <c r="DC110" s="25" t="str">
        <f t="shared" si="145"/>
        <v/>
      </c>
      <c r="DD110" s="25" t="str">
        <f t="shared" si="146"/>
        <v/>
      </c>
      <c r="DE110"/>
      <c r="DG110" s="26">
        <f t="shared" si="156"/>
        <v>0</v>
      </c>
      <c r="DH110" s="26">
        <f t="shared" si="148"/>
        <v>0</v>
      </c>
      <c r="DI110" s="26">
        <f t="shared" si="149"/>
        <v>0</v>
      </c>
      <c r="DJ110" s="26">
        <f t="shared" si="150"/>
        <v>0</v>
      </c>
      <c r="DK110" s="26">
        <f t="shared" si="151"/>
        <v>0</v>
      </c>
      <c r="DL110" s="26">
        <f t="shared" si="152"/>
        <v>0</v>
      </c>
      <c r="DM110" s="26">
        <f t="shared" si="153"/>
        <v>0</v>
      </c>
      <c r="DN110" s="26">
        <f t="shared" si="154"/>
        <v>0</v>
      </c>
    </row>
    <row r="111" spans="1:118" x14ac:dyDescent="0.25">
      <c r="A111" s="3323" t="s">
        <v>143</v>
      </c>
      <c r="B111" s="3324"/>
      <c r="C111" s="3325"/>
      <c r="D111" s="3047">
        <f t="shared" si="136"/>
        <v>0</v>
      </c>
      <c r="E111" s="3167">
        <f t="shared" si="137"/>
        <v>0</v>
      </c>
      <c r="F111" s="3168">
        <f t="shared" si="137"/>
        <v>0</v>
      </c>
      <c r="G111" s="3334"/>
      <c r="H111" s="3337"/>
      <c r="I111" s="3169"/>
      <c r="J111" s="3195"/>
      <c r="K111" s="3169"/>
      <c r="L111" s="3125"/>
      <c r="M111" s="3169"/>
      <c r="N111" s="3125"/>
      <c r="O111" s="3124"/>
      <c r="P111" s="3125"/>
      <c r="Q111" s="3124"/>
      <c r="R111" s="3125"/>
      <c r="S111" s="3124"/>
      <c r="T111" s="3125"/>
      <c r="U111" s="3124"/>
      <c r="V111" s="3125"/>
      <c r="W111" s="3124"/>
      <c r="X111" s="3125"/>
      <c r="Y111" s="3124"/>
      <c r="Z111" s="3125"/>
      <c r="AA111" s="3124"/>
      <c r="AB111" s="3125"/>
      <c r="AC111" s="3124"/>
      <c r="AD111" s="3125"/>
      <c r="AE111" s="3124"/>
      <c r="AF111" s="3125"/>
      <c r="AG111" s="3124"/>
      <c r="AH111" s="3125"/>
      <c r="AI111" s="3124"/>
      <c r="AJ111" s="3125"/>
      <c r="AK111" s="3124"/>
      <c r="AL111" s="3125"/>
      <c r="AM111" s="3124"/>
      <c r="AN111" s="3126"/>
      <c r="AO111" s="3170">
        <v>0</v>
      </c>
      <c r="AP111" s="3170">
        <v>0</v>
      </c>
      <c r="AQ111" s="3128">
        <v>0</v>
      </c>
      <c r="AR111" s="3128">
        <v>0</v>
      </c>
      <c r="AS111" s="3128">
        <v>0</v>
      </c>
      <c r="AT111" s="3170">
        <v>0</v>
      </c>
      <c r="AU111" s="3170">
        <v>0</v>
      </c>
      <c r="AV111" s="3170">
        <v>0</v>
      </c>
      <c r="AW111" s="3170">
        <v>0</v>
      </c>
      <c r="AX111" t="str">
        <f t="shared" si="138"/>
        <v/>
      </c>
      <c r="CW111" s="25" t="str">
        <f t="shared" si="139"/>
        <v/>
      </c>
      <c r="CX111" s="25" t="str">
        <f t="shared" si="140"/>
        <v/>
      </c>
      <c r="CY111" s="25" t="str">
        <f t="shared" si="141"/>
        <v/>
      </c>
      <c r="CZ111" s="25" t="str">
        <f t="shared" si="142"/>
        <v/>
      </c>
      <c r="DA111" s="25" t="str">
        <f t="shared" si="143"/>
        <v/>
      </c>
      <c r="DB111" s="25" t="str">
        <f t="shared" si="144"/>
        <v/>
      </c>
      <c r="DC111" s="25" t="str">
        <f t="shared" si="145"/>
        <v/>
      </c>
      <c r="DD111" s="25" t="str">
        <f t="shared" si="146"/>
        <v/>
      </c>
      <c r="DE111"/>
      <c r="DG111" s="26">
        <f t="shared" si="156"/>
        <v>0</v>
      </c>
      <c r="DH111" s="26">
        <f t="shared" si="148"/>
        <v>0</v>
      </c>
      <c r="DI111" s="26">
        <f t="shared" si="149"/>
        <v>0</v>
      </c>
      <c r="DJ111" s="26">
        <f t="shared" si="150"/>
        <v>0</v>
      </c>
      <c r="DK111" s="26">
        <f t="shared" si="151"/>
        <v>0</v>
      </c>
      <c r="DL111" s="26">
        <f t="shared" si="152"/>
        <v>0</v>
      </c>
      <c r="DM111" s="26">
        <f t="shared" si="153"/>
        <v>0</v>
      </c>
      <c r="DN111" s="26">
        <f t="shared" si="154"/>
        <v>0</v>
      </c>
    </row>
    <row r="112" spans="1:118" x14ac:dyDescent="0.25">
      <c r="A112" s="3323" t="s">
        <v>144</v>
      </c>
      <c r="B112" s="3324"/>
      <c r="C112" s="3325"/>
      <c r="D112" s="3047">
        <f t="shared" si="136"/>
        <v>0</v>
      </c>
      <c r="E112" s="3167">
        <f t="shared" si="137"/>
        <v>0</v>
      </c>
      <c r="F112" s="3168">
        <f t="shared" si="137"/>
        <v>0</v>
      </c>
      <c r="G112" s="3334"/>
      <c r="H112" s="3337"/>
      <c r="I112" s="3169"/>
      <c r="J112" s="3195"/>
      <c r="K112" s="3169"/>
      <c r="L112" s="3125"/>
      <c r="M112" s="3169"/>
      <c r="N112" s="3125"/>
      <c r="O112" s="3124"/>
      <c r="P112" s="3125"/>
      <c r="Q112" s="3124"/>
      <c r="R112" s="3125"/>
      <c r="S112" s="3124"/>
      <c r="T112" s="3125"/>
      <c r="U112" s="3124"/>
      <c r="V112" s="3125"/>
      <c r="W112" s="3124"/>
      <c r="X112" s="3125"/>
      <c r="Y112" s="3124"/>
      <c r="Z112" s="3125"/>
      <c r="AA112" s="3124"/>
      <c r="AB112" s="3125"/>
      <c r="AC112" s="3124"/>
      <c r="AD112" s="3125"/>
      <c r="AE112" s="3124"/>
      <c r="AF112" s="3125"/>
      <c r="AG112" s="3124"/>
      <c r="AH112" s="3125"/>
      <c r="AI112" s="3124"/>
      <c r="AJ112" s="3125"/>
      <c r="AK112" s="3124"/>
      <c r="AL112" s="3125"/>
      <c r="AM112" s="3124"/>
      <c r="AN112" s="3126"/>
      <c r="AO112" s="3170">
        <v>0</v>
      </c>
      <c r="AP112" s="3170">
        <v>0</v>
      </c>
      <c r="AQ112" s="3128">
        <v>0</v>
      </c>
      <c r="AR112" s="3128">
        <v>0</v>
      </c>
      <c r="AS112" s="3128">
        <v>0</v>
      </c>
      <c r="AT112" s="3170">
        <v>0</v>
      </c>
      <c r="AU112" s="3170">
        <v>0</v>
      </c>
      <c r="AV112" s="3170">
        <v>0</v>
      </c>
      <c r="AW112" s="3170">
        <v>0</v>
      </c>
      <c r="AX112" t="str">
        <f t="shared" si="138"/>
        <v/>
      </c>
      <c r="CW112" s="25" t="str">
        <f t="shared" si="139"/>
        <v/>
      </c>
      <c r="CX112" s="25" t="str">
        <f t="shared" si="140"/>
        <v/>
      </c>
      <c r="CY112" s="25" t="str">
        <f t="shared" si="141"/>
        <v/>
      </c>
      <c r="CZ112" s="25" t="str">
        <f t="shared" si="142"/>
        <v/>
      </c>
      <c r="DA112" s="25" t="str">
        <f t="shared" si="143"/>
        <v/>
      </c>
      <c r="DB112" s="25" t="str">
        <f t="shared" si="144"/>
        <v/>
      </c>
      <c r="DC112" s="25" t="str">
        <f t="shared" si="145"/>
        <v/>
      </c>
      <c r="DD112" s="25" t="str">
        <f t="shared" si="146"/>
        <v/>
      </c>
      <c r="DE112"/>
      <c r="DG112" s="26">
        <f t="shared" si="156"/>
        <v>0</v>
      </c>
      <c r="DH112" s="26">
        <f t="shared" si="148"/>
        <v>0</v>
      </c>
      <c r="DI112" s="26">
        <f t="shared" si="149"/>
        <v>0</v>
      </c>
      <c r="DJ112" s="26">
        <f t="shared" si="150"/>
        <v>0</v>
      </c>
      <c r="DK112" s="26">
        <f t="shared" si="151"/>
        <v>0</v>
      </c>
      <c r="DL112" s="26">
        <f t="shared" si="152"/>
        <v>0</v>
      </c>
      <c r="DM112" s="26">
        <f t="shared" si="153"/>
        <v>0</v>
      </c>
      <c r="DN112" s="26">
        <f t="shared" si="154"/>
        <v>0</v>
      </c>
    </row>
    <row r="113" spans="1:118" x14ac:dyDescent="0.25">
      <c r="A113" s="3323" t="s">
        <v>145</v>
      </c>
      <c r="B113" s="3324"/>
      <c r="C113" s="3325"/>
      <c r="D113" s="3047">
        <f t="shared" si="136"/>
        <v>0</v>
      </c>
      <c r="E113" s="3167">
        <f t="shared" si="137"/>
        <v>0</v>
      </c>
      <c r="F113" s="3168">
        <f t="shared" si="137"/>
        <v>0</v>
      </c>
      <c r="G113" s="3334"/>
      <c r="H113" s="3337"/>
      <c r="I113" s="3169"/>
      <c r="J113" s="3195"/>
      <c r="K113" s="3169"/>
      <c r="L113" s="3125"/>
      <c r="M113" s="3169"/>
      <c r="N113" s="3125"/>
      <c r="O113" s="3124"/>
      <c r="P113" s="3125"/>
      <c r="Q113" s="3124"/>
      <c r="R113" s="3125"/>
      <c r="S113" s="3124"/>
      <c r="T113" s="3125"/>
      <c r="U113" s="3124"/>
      <c r="V113" s="3125"/>
      <c r="W113" s="3124"/>
      <c r="X113" s="3125"/>
      <c r="Y113" s="3124"/>
      <c r="Z113" s="3125"/>
      <c r="AA113" s="3124"/>
      <c r="AB113" s="3125"/>
      <c r="AC113" s="3124"/>
      <c r="AD113" s="3125"/>
      <c r="AE113" s="3124"/>
      <c r="AF113" s="3125"/>
      <c r="AG113" s="3124"/>
      <c r="AH113" s="3125"/>
      <c r="AI113" s="3124"/>
      <c r="AJ113" s="3125"/>
      <c r="AK113" s="3124"/>
      <c r="AL113" s="3125"/>
      <c r="AM113" s="3124"/>
      <c r="AN113" s="3126"/>
      <c r="AO113" s="3170">
        <v>0</v>
      </c>
      <c r="AP113" s="3170">
        <v>0</v>
      </c>
      <c r="AQ113" s="3128">
        <v>0</v>
      </c>
      <c r="AR113" s="3128">
        <v>0</v>
      </c>
      <c r="AS113" s="3128">
        <v>0</v>
      </c>
      <c r="AT113" s="3170">
        <v>0</v>
      </c>
      <c r="AU113" s="3170">
        <v>0</v>
      </c>
      <c r="AV113" s="3170">
        <v>0</v>
      </c>
      <c r="AW113" s="3170">
        <v>0</v>
      </c>
      <c r="AX113" t="str">
        <f t="shared" si="138"/>
        <v/>
      </c>
      <c r="CW113" s="25" t="str">
        <f t="shared" si="139"/>
        <v/>
      </c>
      <c r="CX113" s="25" t="str">
        <f t="shared" si="140"/>
        <v/>
      </c>
      <c r="CY113" s="25" t="str">
        <f t="shared" si="141"/>
        <v/>
      </c>
      <c r="CZ113" s="25" t="str">
        <f t="shared" si="142"/>
        <v/>
      </c>
      <c r="DA113" s="25" t="str">
        <f t="shared" si="143"/>
        <v/>
      </c>
      <c r="DB113" s="25" t="str">
        <f t="shared" si="144"/>
        <v/>
      </c>
      <c r="DC113" s="25" t="str">
        <f t="shared" si="145"/>
        <v/>
      </c>
      <c r="DD113" s="25" t="str">
        <f t="shared" si="146"/>
        <v/>
      </c>
      <c r="DE113"/>
      <c r="DG113" s="26">
        <f t="shared" si="156"/>
        <v>0</v>
      </c>
      <c r="DH113" s="26">
        <f t="shared" si="148"/>
        <v>0</v>
      </c>
      <c r="DI113" s="26">
        <f t="shared" si="149"/>
        <v>0</v>
      </c>
      <c r="DJ113" s="26">
        <f t="shared" si="150"/>
        <v>0</v>
      </c>
      <c r="DK113" s="26">
        <f t="shared" si="151"/>
        <v>0</v>
      </c>
      <c r="DL113" s="26">
        <f t="shared" si="152"/>
        <v>0</v>
      </c>
      <c r="DM113" s="26">
        <f t="shared" si="153"/>
        <v>0</v>
      </c>
      <c r="DN113" s="26">
        <f t="shared" si="154"/>
        <v>0</v>
      </c>
    </row>
    <row r="114" spans="1:118" x14ac:dyDescent="0.25">
      <c r="A114" s="3331" t="s">
        <v>146</v>
      </c>
      <c r="B114" s="3331"/>
      <c r="C114" s="3331"/>
      <c r="D114" s="3047">
        <f t="shared" si="136"/>
        <v>0</v>
      </c>
      <c r="E114" s="3167">
        <f>SUM(S114+U114+W114+Y114+AA114+AC114+AE114+AG114+AI114+AK114+AM114)</f>
        <v>0</v>
      </c>
      <c r="F114" s="3168">
        <f>SUM(T114+V114+X114+Z114+AB114+AD114+AF114+AH114+AJ114+AL114+AN114)</f>
        <v>0</v>
      </c>
      <c r="G114" s="3192"/>
      <c r="H114" s="3193"/>
      <c r="I114" s="3192"/>
      <c r="J114" s="3335"/>
      <c r="K114" s="3192"/>
      <c r="L114" s="3193"/>
      <c r="M114" s="3192"/>
      <c r="N114" s="3193"/>
      <c r="O114" s="3336"/>
      <c r="P114" s="3193"/>
      <c r="Q114" s="3336"/>
      <c r="R114" s="3193"/>
      <c r="S114" s="3124"/>
      <c r="T114" s="3125"/>
      <c r="U114" s="3124"/>
      <c r="V114" s="3125"/>
      <c r="W114" s="3124"/>
      <c r="X114" s="3125"/>
      <c r="Y114" s="3124"/>
      <c r="Z114" s="3125"/>
      <c r="AA114" s="3124"/>
      <c r="AB114" s="3125"/>
      <c r="AC114" s="3124"/>
      <c r="AD114" s="3125"/>
      <c r="AE114" s="3124"/>
      <c r="AF114" s="3125"/>
      <c r="AG114" s="3124"/>
      <c r="AH114" s="3125"/>
      <c r="AI114" s="3124"/>
      <c r="AJ114" s="3125"/>
      <c r="AK114" s="3124"/>
      <c r="AL114" s="3125"/>
      <c r="AM114" s="3124"/>
      <c r="AN114" s="3126"/>
      <c r="AO114" s="3170">
        <v>0</v>
      </c>
      <c r="AP114" s="3170">
        <v>0</v>
      </c>
      <c r="AQ114" s="3128">
        <v>0</v>
      </c>
      <c r="AR114" s="3128">
        <v>0</v>
      </c>
      <c r="AS114" s="3128">
        <v>0</v>
      </c>
      <c r="AT114" s="3170">
        <v>0</v>
      </c>
      <c r="AU114" s="3170">
        <v>0</v>
      </c>
      <c r="AV114" s="3170">
        <v>0</v>
      </c>
      <c r="AW114" s="3170">
        <v>0</v>
      </c>
      <c r="AX114" t="str">
        <f t="shared" si="138"/>
        <v/>
      </c>
      <c r="CW114" s="25" t="str">
        <f t="shared" si="139"/>
        <v/>
      </c>
      <c r="CX114" s="25" t="str">
        <f t="shared" si="140"/>
        <v/>
      </c>
      <c r="CY114" s="25" t="str">
        <f t="shared" si="141"/>
        <v/>
      </c>
      <c r="CZ114" s="25" t="str">
        <f t="shared" si="142"/>
        <v/>
      </c>
      <c r="DA114" s="25" t="str">
        <f t="shared" si="143"/>
        <v/>
      </c>
      <c r="DB114" s="25" t="str">
        <f t="shared" si="144"/>
        <v/>
      </c>
      <c r="DC114" s="25" t="str">
        <f t="shared" si="145"/>
        <v/>
      </c>
      <c r="DD114" s="25" t="str">
        <f t="shared" si="146"/>
        <v/>
      </c>
      <c r="DE114"/>
      <c r="DG114" s="26">
        <f t="shared" si="156"/>
        <v>0</v>
      </c>
      <c r="DH114" s="26">
        <f t="shared" si="148"/>
        <v>0</v>
      </c>
      <c r="DI114" s="26">
        <f t="shared" si="149"/>
        <v>0</v>
      </c>
      <c r="DJ114" s="26">
        <f t="shared" si="150"/>
        <v>0</v>
      </c>
      <c r="DK114" s="26">
        <f t="shared" si="151"/>
        <v>0</v>
      </c>
      <c r="DL114" s="26">
        <f t="shared" si="152"/>
        <v>0</v>
      </c>
      <c r="DM114" s="26">
        <f t="shared" si="153"/>
        <v>0</v>
      </c>
      <c r="DN114" s="26">
        <f t="shared" si="154"/>
        <v>0</v>
      </c>
    </row>
    <row r="115" spans="1:118" x14ac:dyDescent="0.25">
      <c r="A115" s="3331" t="s">
        <v>147</v>
      </c>
      <c r="B115" s="3331"/>
      <c r="C115" s="3331"/>
      <c r="D115" s="3047">
        <f t="shared" si="136"/>
        <v>10</v>
      </c>
      <c r="E115" s="3167">
        <f>SUM(S115+U115+W115+Y115+AA115+AC115+AE115+AG115+AI115+AK115+AM115)</f>
        <v>5</v>
      </c>
      <c r="F115" s="3168">
        <f>SUM(T115+V115+X115+Z115+AB115+AD115+AF115+AH115+AJ115+AL115+AN115)</f>
        <v>5</v>
      </c>
      <c r="G115" s="3326"/>
      <c r="H115" s="3327"/>
      <c r="I115" s="3326"/>
      <c r="J115" s="3328"/>
      <c r="K115" s="3326"/>
      <c r="L115" s="3327"/>
      <c r="M115" s="3326"/>
      <c r="N115" s="3327"/>
      <c r="O115" s="3329"/>
      <c r="P115" s="3327"/>
      <c r="Q115" s="3329"/>
      <c r="R115" s="3327"/>
      <c r="S115" s="3124">
        <v>0</v>
      </c>
      <c r="T115" s="3125">
        <v>0</v>
      </c>
      <c r="U115" s="3124">
        <v>0</v>
      </c>
      <c r="V115" s="3125">
        <v>0</v>
      </c>
      <c r="W115" s="3124">
        <v>0</v>
      </c>
      <c r="X115" s="3125">
        <v>0</v>
      </c>
      <c r="Y115" s="3124">
        <v>0</v>
      </c>
      <c r="Z115" s="3125">
        <v>0</v>
      </c>
      <c r="AA115" s="3124">
        <v>0</v>
      </c>
      <c r="AB115" s="3125">
        <v>0</v>
      </c>
      <c r="AC115" s="3124">
        <v>2</v>
      </c>
      <c r="AD115" s="3125">
        <v>1</v>
      </c>
      <c r="AE115" s="3124">
        <v>0</v>
      </c>
      <c r="AF115" s="3125">
        <v>3</v>
      </c>
      <c r="AG115" s="3124">
        <v>2</v>
      </c>
      <c r="AH115" s="3125">
        <v>0</v>
      </c>
      <c r="AI115" s="3124">
        <v>0</v>
      </c>
      <c r="AJ115" s="3125">
        <v>0</v>
      </c>
      <c r="AK115" s="3124">
        <v>1</v>
      </c>
      <c r="AL115" s="3125">
        <v>1</v>
      </c>
      <c r="AM115" s="3124">
        <v>0</v>
      </c>
      <c r="AN115" s="3126">
        <v>0</v>
      </c>
      <c r="AO115" s="3170">
        <v>0</v>
      </c>
      <c r="AP115" s="3170">
        <v>0</v>
      </c>
      <c r="AQ115" s="3128">
        <v>10</v>
      </c>
      <c r="AR115" s="3128">
        <v>0</v>
      </c>
      <c r="AS115" s="3128">
        <v>0</v>
      </c>
      <c r="AT115" s="3170">
        <v>0</v>
      </c>
      <c r="AU115" s="3170">
        <v>0</v>
      </c>
      <c r="AV115" s="3170">
        <v>0</v>
      </c>
      <c r="AW115" s="3170">
        <v>0</v>
      </c>
      <c r="AX115" t="str">
        <f t="shared" si="138"/>
        <v/>
      </c>
      <c r="CW115" s="25" t="str">
        <f t="shared" si="139"/>
        <v/>
      </c>
      <c r="CX115" s="25" t="str">
        <f t="shared" si="140"/>
        <v/>
      </c>
      <c r="CY115" s="25" t="str">
        <f t="shared" si="141"/>
        <v/>
      </c>
      <c r="CZ115" s="25" t="str">
        <f t="shared" si="142"/>
        <v/>
      </c>
      <c r="DA115" s="25" t="str">
        <f t="shared" si="143"/>
        <v/>
      </c>
      <c r="DB115" s="25" t="str">
        <f t="shared" si="144"/>
        <v/>
      </c>
      <c r="DC115" s="25" t="str">
        <f t="shared" si="145"/>
        <v/>
      </c>
      <c r="DD115" s="25" t="str">
        <f t="shared" si="146"/>
        <v/>
      </c>
      <c r="DE115"/>
      <c r="DG115" s="26">
        <f t="shared" si="156"/>
        <v>0</v>
      </c>
      <c r="DH115" s="26">
        <f t="shared" si="148"/>
        <v>0</v>
      </c>
      <c r="DI115" s="26">
        <f t="shared" si="149"/>
        <v>0</v>
      </c>
      <c r="DJ115" s="26">
        <f t="shared" si="150"/>
        <v>0</v>
      </c>
      <c r="DK115" s="26">
        <f t="shared" si="151"/>
        <v>0</v>
      </c>
      <c r="DL115" s="26">
        <f t="shared" si="152"/>
        <v>0</v>
      </c>
      <c r="DM115" s="26">
        <f t="shared" si="153"/>
        <v>0</v>
      </c>
      <c r="DN115" s="26">
        <f t="shared" si="154"/>
        <v>0</v>
      </c>
    </row>
    <row r="116" spans="1:118" x14ac:dyDescent="0.25">
      <c r="A116" s="3323" t="s">
        <v>148</v>
      </c>
      <c r="B116" s="3324"/>
      <c r="C116" s="3325"/>
      <c r="D116" s="3047">
        <f t="shared" si="136"/>
        <v>7</v>
      </c>
      <c r="E116" s="3167">
        <f>SUM(U116+W116+Y116+AA116+AC116+AE116+AG116+AI116+AK116+AM116)</f>
        <v>3</v>
      </c>
      <c r="F116" s="3168">
        <f>SUM(V116+X116+Z116+AB116+AD116+AF116+AH116+AJ116+AL116+AN116)</f>
        <v>4</v>
      </c>
      <c r="G116" s="3326"/>
      <c r="H116" s="3327"/>
      <c r="I116" s="3326"/>
      <c r="J116" s="3328"/>
      <c r="K116" s="3326"/>
      <c r="L116" s="3327"/>
      <c r="M116" s="3326"/>
      <c r="N116" s="3327"/>
      <c r="O116" s="3329"/>
      <c r="P116" s="3327"/>
      <c r="Q116" s="3329"/>
      <c r="R116" s="3327"/>
      <c r="S116" s="3329"/>
      <c r="T116" s="3327"/>
      <c r="U116" s="3124">
        <v>0</v>
      </c>
      <c r="V116" s="3125">
        <v>0</v>
      </c>
      <c r="W116" s="3124">
        <v>0</v>
      </c>
      <c r="X116" s="3125">
        <v>0</v>
      </c>
      <c r="Y116" s="3124">
        <v>1</v>
      </c>
      <c r="Z116" s="3125">
        <v>1</v>
      </c>
      <c r="AA116" s="3124">
        <v>0</v>
      </c>
      <c r="AB116" s="3125">
        <v>0</v>
      </c>
      <c r="AC116" s="3124">
        <v>0</v>
      </c>
      <c r="AD116" s="3125">
        <v>1</v>
      </c>
      <c r="AE116" s="3124">
        <v>0</v>
      </c>
      <c r="AF116" s="3125">
        <v>1</v>
      </c>
      <c r="AG116" s="3124">
        <v>1</v>
      </c>
      <c r="AH116" s="3125">
        <v>0</v>
      </c>
      <c r="AI116" s="3124">
        <v>0</v>
      </c>
      <c r="AJ116" s="3125">
        <v>1</v>
      </c>
      <c r="AK116" s="3124">
        <v>1</v>
      </c>
      <c r="AL116" s="3125">
        <v>0</v>
      </c>
      <c r="AM116" s="3124">
        <v>0</v>
      </c>
      <c r="AN116" s="3126">
        <v>0</v>
      </c>
      <c r="AO116" s="3170">
        <v>0</v>
      </c>
      <c r="AP116" s="3170">
        <v>0</v>
      </c>
      <c r="AQ116" s="3128">
        <v>7</v>
      </c>
      <c r="AR116" s="3128">
        <v>0</v>
      </c>
      <c r="AS116" s="3128">
        <v>0</v>
      </c>
      <c r="AT116" s="3170">
        <v>0</v>
      </c>
      <c r="AU116" s="3170">
        <v>0</v>
      </c>
      <c r="AV116" s="3170">
        <v>0</v>
      </c>
      <c r="AW116" s="3170">
        <v>0</v>
      </c>
      <c r="AX116" t="str">
        <f t="shared" si="138"/>
        <v/>
      </c>
      <c r="CW116" s="25" t="str">
        <f t="shared" si="139"/>
        <v/>
      </c>
      <c r="CX116" s="25" t="str">
        <f t="shared" si="140"/>
        <v/>
      </c>
      <c r="CY116" s="25" t="str">
        <f t="shared" si="141"/>
        <v/>
      </c>
      <c r="CZ116" s="25" t="str">
        <f t="shared" si="142"/>
        <v/>
      </c>
      <c r="DA116" s="25" t="str">
        <f t="shared" si="143"/>
        <v/>
      </c>
      <c r="DB116" s="25" t="str">
        <f t="shared" si="144"/>
        <v/>
      </c>
      <c r="DC116" s="25" t="str">
        <f t="shared" si="145"/>
        <v/>
      </c>
      <c r="DD116" s="25" t="str">
        <f t="shared" si="146"/>
        <v/>
      </c>
      <c r="DE116"/>
      <c r="DG116" s="26">
        <f t="shared" si="156"/>
        <v>0</v>
      </c>
      <c r="DH116" s="26">
        <f t="shared" si="148"/>
        <v>0</v>
      </c>
      <c r="DI116" s="26">
        <f t="shared" si="149"/>
        <v>0</v>
      </c>
      <c r="DJ116" s="26">
        <f t="shared" si="150"/>
        <v>0</v>
      </c>
      <c r="DK116" s="26">
        <f t="shared" si="151"/>
        <v>0</v>
      </c>
      <c r="DL116" s="26">
        <f t="shared" si="152"/>
        <v>0</v>
      </c>
      <c r="DM116" s="26">
        <f t="shared" si="153"/>
        <v>0</v>
      </c>
      <c r="DN116" s="26">
        <f t="shared" si="154"/>
        <v>0</v>
      </c>
    </row>
    <row r="117" spans="1:118" ht="15" customHeight="1" x14ac:dyDescent="0.25">
      <c r="A117" s="3323" t="s">
        <v>149</v>
      </c>
      <c r="B117" s="3324"/>
      <c r="C117" s="3325"/>
      <c r="D117" s="3047">
        <f t="shared" si="136"/>
        <v>0</v>
      </c>
      <c r="E117" s="3167">
        <f>SUM(Y117+AA117+AC117+AE117+AG117+AI117+AK117+AM117)</f>
        <v>0</v>
      </c>
      <c r="F117" s="3168">
        <f>SUM(Z117+AB117+AD117+AF117+AH117+AJ117+AL117+AN117)</f>
        <v>0</v>
      </c>
      <c r="G117" s="3326"/>
      <c r="H117" s="3327"/>
      <c r="I117" s="3326"/>
      <c r="J117" s="3328"/>
      <c r="K117" s="3326"/>
      <c r="L117" s="3327"/>
      <c r="M117" s="3326"/>
      <c r="N117" s="3327"/>
      <c r="O117" s="3329"/>
      <c r="P117" s="3327"/>
      <c r="Q117" s="3329"/>
      <c r="R117" s="3327"/>
      <c r="S117" s="3329"/>
      <c r="T117" s="3327"/>
      <c r="U117" s="3329"/>
      <c r="V117" s="3327"/>
      <c r="W117" s="3329"/>
      <c r="X117" s="3327"/>
      <c r="Y117" s="3124"/>
      <c r="Z117" s="3125"/>
      <c r="AA117" s="3124"/>
      <c r="AB117" s="3125"/>
      <c r="AC117" s="3124"/>
      <c r="AD117" s="3125"/>
      <c r="AE117" s="3124"/>
      <c r="AF117" s="3125"/>
      <c r="AG117" s="3124"/>
      <c r="AH117" s="3125"/>
      <c r="AI117" s="3124"/>
      <c r="AJ117" s="3125"/>
      <c r="AK117" s="3124"/>
      <c r="AL117" s="3125"/>
      <c r="AM117" s="3124"/>
      <c r="AN117" s="3126"/>
      <c r="AO117" s="3330"/>
      <c r="AP117" s="3170">
        <v>0</v>
      </c>
      <c r="AQ117" s="3128">
        <v>0</v>
      </c>
      <c r="AR117" s="3128">
        <v>0</v>
      </c>
      <c r="AS117" s="3128">
        <v>0</v>
      </c>
      <c r="AT117" s="3170">
        <v>0</v>
      </c>
      <c r="AU117" s="3170">
        <v>0</v>
      </c>
      <c r="AV117" s="3170">
        <v>0</v>
      </c>
      <c r="AW117" s="3170">
        <v>0</v>
      </c>
      <c r="AX117" t="str">
        <f t="shared" si="138"/>
        <v/>
      </c>
      <c r="CW117" s="182"/>
      <c r="CX117" s="25" t="str">
        <f t="shared" si="140"/>
        <v/>
      </c>
      <c r="CY117" s="25" t="str">
        <f t="shared" si="141"/>
        <v/>
      </c>
      <c r="CZ117" s="25" t="str">
        <f t="shared" si="142"/>
        <v/>
      </c>
      <c r="DA117" s="25" t="str">
        <f t="shared" si="143"/>
        <v/>
      </c>
      <c r="DB117" s="25" t="str">
        <f t="shared" si="144"/>
        <v/>
      </c>
      <c r="DC117" s="25" t="str">
        <f t="shared" si="145"/>
        <v/>
      </c>
      <c r="DD117" s="25" t="str">
        <f t="shared" si="146"/>
        <v/>
      </c>
      <c r="DE117"/>
      <c r="DG117" s="182"/>
      <c r="DH117" s="26">
        <f t="shared" si="148"/>
        <v>0</v>
      </c>
      <c r="DI117" s="26">
        <f t="shared" si="149"/>
        <v>0</v>
      </c>
      <c r="DJ117" s="26">
        <f t="shared" si="150"/>
        <v>0</v>
      </c>
      <c r="DK117" s="26">
        <f t="shared" si="151"/>
        <v>0</v>
      </c>
      <c r="DL117" s="26">
        <f t="shared" si="152"/>
        <v>0</v>
      </c>
      <c r="DM117" s="26">
        <f t="shared" si="153"/>
        <v>0</v>
      </c>
      <c r="DN117" s="26">
        <f t="shared" si="154"/>
        <v>0</v>
      </c>
    </row>
    <row r="118" spans="1:118" x14ac:dyDescent="0.25">
      <c r="A118" s="3322" t="s">
        <v>150</v>
      </c>
      <c r="B118" s="3322"/>
      <c r="C118" s="3322"/>
      <c r="D118" s="3047">
        <f t="shared" si="136"/>
        <v>7</v>
      </c>
      <c r="E118" s="3167">
        <f>SUM(G118+I118+K118+M118+O118+Q118+S118+U118+W118+Y118+AA118+AC118+AE118+AG118+AI118+AK118+AM118)</f>
        <v>1</v>
      </c>
      <c r="F118" s="3168">
        <f t="shared" si="137"/>
        <v>6</v>
      </c>
      <c r="G118" s="3169">
        <v>0</v>
      </c>
      <c r="H118" s="3125">
        <v>0</v>
      </c>
      <c r="I118" s="3169">
        <v>0</v>
      </c>
      <c r="J118" s="3195">
        <v>0</v>
      </c>
      <c r="K118" s="3169">
        <v>0</v>
      </c>
      <c r="L118" s="3125">
        <v>0</v>
      </c>
      <c r="M118" s="3169">
        <v>0</v>
      </c>
      <c r="N118" s="3125">
        <v>0</v>
      </c>
      <c r="O118" s="3124">
        <v>0</v>
      </c>
      <c r="P118" s="3125">
        <v>0</v>
      </c>
      <c r="Q118" s="3124">
        <v>0</v>
      </c>
      <c r="R118" s="3125">
        <v>0</v>
      </c>
      <c r="S118" s="3124">
        <v>0</v>
      </c>
      <c r="T118" s="3125">
        <v>0</v>
      </c>
      <c r="U118" s="3124">
        <v>0</v>
      </c>
      <c r="V118" s="3125">
        <v>0</v>
      </c>
      <c r="W118" s="3124">
        <v>1</v>
      </c>
      <c r="X118" s="3125">
        <v>0</v>
      </c>
      <c r="Y118" s="3124">
        <v>0</v>
      </c>
      <c r="Z118" s="3125">
        <v>0</v>
      </c>
      <c r="AA118" s="3124">
        <v>0</v>
      </c>
      <c r="AB118" s="3125">
        <v>0</v>
      </c>
      <c r="AC118" s="3124">
        <v>0</v>
      </c>
      <c r="AD118" s="3125">
        <v>0</v>
      </c>
      <c r="AE118" s="3124">
        <v>0</v>
      </c>
      <c r="AF118" s="3125">
        <v>3</v>
      </c>
      <c r="AG118" s="3124">
        <v>0</v>
      </c>
      <c r="AH118" s="3125">
        <v>2</v>
      </c>
      <c r="AI118" s="3124">
        <v>0</v>
      </c>
      <c r="AJ118" s="3125">
        <v>0</v>
      </c>
      <c r="AK118" s="3124">
        <v>0</v>
      </c>
      <c r="AL118" s="3125">
        <v>1</v>
      </c>
      <c r="AM118" s="3124">
        <v>0</v>
      </c>
      <c r="AN118" s="3126">
        <v>0</v>
      </c>
      <c r="AO118" s="3170">
        <v>0</v>
      </c>
      <c r="AP118" s="3170">
        <v>0</v>
      </c>
      <c r="AQ118" s="3128">
        <v>7</v>
      </c>
      <c r="AR118" s="3128">
        <v>0</v>
      </c>
      <c r="AS118" s="3128">
        <v>0</v>
      </c>
      <c r="AT118" s="3170">
        <v>0</v>
      </c>
      <c r="AU118" s="3170">
        <v>0</v>
      </c>
      <c r="AV118" s="3170">
        <v>0</v>
      </c>
      <c r="AW118" s="3170">
        <v>0</v>
      </c>
      <c r="AX118" t="str">
        <f t="shared" si="138"/>
        <v/>
      </c>
      <c r="CW118" s="25" t="str">
        <f t="shared" si="139"/>
        <v/>
      </c>
      <c r="CX118" s="25" t="str">
        <f t="shared" si="140"/>
        <v/>
      </c>
      <c r="CY118" s="25" t="str">
        <f t="shared" si="141"/>
        <v/>
      </c>
      <c r="CZ118" s="25" t="str">
        <f t="shared" si="142"/>
        <v/>
      </c>
      <c r="DA118" s="25" t="str">
        <f t="shared" si="143"/>
        <v/>
      </c>
      <c r="DB118" s="25" t="str">
        <f t="shared" si="144"/>
        <v/>
      </c>
      <c r="DC118" s="25" t="str">
        <f t="shared" si="145"/>
        <v/>
      </c>
      <c r="DD118" s="25" t="str">
        <f t="shared" si="146"/>
        <v/>
      </c>
      <c r="DE118"/>
      <c r="DG118" s="26">
        <f>IF(AND((W118+X118)&gt;0,AO118=""),1,IF(AO118&gt;(W118+X118),1,0))</f>
        <v>0</v>
      </c>
      <c r="DH118" s="26">
        <f t="shared" si="148"/>
        <v>0</v>
      </c>
      <c r="DI118" s="26">
        <f t="shared" si="149"/>
        <v>0</v>
      </c>
      <c r="DJ118" s="26">
        <f t="shared" si="150"/>
        <v>0</v>
      </c>
      <c r="DK118" s="26">
        <f t="shared" si="151"/>
        <v>0</v>
      </c>
      <c r="DL118" s="26">
        <f t="shared" si="152"/>
        <v>0</v>
      </c>
      <c r="DM118" s="26">
        <f t="shared" si="153"/>
        <v>0</v>
      </c>
      <c r="DN118" s="26">
        <f t="shared" si="154"/>
        <v>0</v>
      </c>
    </row>
    <row r="119" spans="1:118" ht="15" customHeight="1" x14ac:dyDescent="0.25">
      <c r="A119" s="800" t="s">
        <v>151</v>
      </c>
      <c r="B119" s="801"/>
      <c r="C119" s="883"/>
      <c r="D119" s="3047">
        <f t="shared" si="136"/>
        <v>55</v>
      </c>
      <c r="E119" s="3167">
        <f>SUM(Y119+AA119+AC119+AE119+AG119+AI119+AK119+AM119)</f>
        <v>25</v>
      </c>
      <c r="F119" s="3168">
        <f>SUM(Z119+AB119+AD119+AF119+AH119+AJ119+AL119+AN119)</f>
        <v>30</v>
      </c>
      <c r="G119" s="3326"/>
      <c r="H119" s="3327"/>
      <c r="I119" s="3326"/>
      <c r="J119" s="3328"/>
      <c r="K119" s="3326"/>
      <c r="L119" s="3327"/>
      <c r="M119" s="3326"/>
      <c r="N119" s="3327"/>
      <c r="O119" s="3329"/>
      <c r="P119" s="3327"/>
      <c r="Q119" s="3329"/>
      <c r="R119" s="3327"/>
      <c r="S119" s="3329"/>
      <c r="T119" s="3327"/>
      <c r="U119" s="3329"/>
      <c r="V119" s="3327"/>
      <c r="W119" s="3329"/>
      <c r="X119" s="3327"/>
      <c r="Y119" s="3124"/>
      <c r="Z119" s="3125"/>
      <c r="AA119" s="3124"/>
      <c r="AB119" s="3125"/>
      <c r="AC119" s="3124"/>
      <c r="AD119" s="3125"/>
      <c r="AE119" s="3124">
        <v>0</v>
      </c>
      <c r="AF119" s="3125">
        <v>4</v>
      </c>
      <c r="AG119" s="3124">
        <v>4</v>
      </c>
      <c r="AH119" s="3125">
        <v>12</v>
      </c>
      <c r="AI119" s="3124">
        <v>4</v>
      </c>
      <c r="AJ119" s="3125">
        <v>2</v>
      </c>
      <c r="AK119" s="3124">
        <v>12</v>
      </c>
      <c r="AL119" s="3125">
        <v>10</v>
      </c>
      <c r="AM119" s="3124">
        <v>5</v>
      </c>
      <c r="AN119" s="3126">
        <v>2</v>
      </c>
      <c r="AO119" s="3330"/>
      <c r="AP119" s="3170">
        <v>0</v>
      </c>
      <c r="AQ119" s="3128">
        <v>55</v>
      </c>
      <c r="AR119" s="3338">
        <v>0</v>
      </c>
      <c r="AS119" s="3128">
        <v>0</v>
      </c>
      <c r="AT119" s="3170">
        <v>0</v>
      </c>
      <c r="AU119" s="3170">
        <v>0</v>
      </c>
      <c r="AV119" s="3170">
        <v>0</v>
      </c>
      <c r="AW119" s="3170">
        <v>0</v>
      </c>
      <c r="AX119" t="str">
        <f t="shared" si="138"/>
        <v/>
      </c>
      <c r="CW119" s="182"/>
      <c r="CX119" s="25" t="str">
        <f t="shared" si="140"/>
        <v/>
      </c>
      <c r="CY119" s="25" t="str">
        <f t="shared" si="141"/>
        <v/>
      </c>
      <c r="CZ119" s="25" t="str">
        <f t="shared" si="142"/>
        <v/>
      </c>
      <c r="DA119" s="25" t="str">
        <f t="shared" si="143"/>
        <v/>
      </c>
      <c r="DB119" s="25" t="str">
        <f t="shared" si="144"/>
        <v/>
      </c>
      <c r="DC119" s="25" t="str">
        <f t="shared" si="145"/>
        <v/>
      </c>
      <c r="DD119" s="25" t="str">
        <f t="shared" si="146"/>
        <v/>
      </c>
      <c r="DE119"/>
      <c r="DG119" s="182"/>
      <c r="DH119" s="26">
        <f t="shared" si="148"/>
        <v>0</v>
      </c>
      <c r="DI119" s="26">
        <f t="shared" si="149"/>
        <v>0</v>
      </c>
      <c r="DJ119" s="26">
        <f t="shared" si="150"/>
        <v>0</v>
      </c>
      <c r="DK119" s="26">
        <f t="shared" si="151"/>
        <v>0</v>
      </c>
      <c r="DL119" s="26">
        <f t="shared" si="152"/>
        <v>0</v>
      </c>
      <c r="DM119" s="26">
        <f t="shared" si="153"/>
        <v>0</v>
      </c>
      <c r="DN119" s="26">
        <f t="shared" si="154"/>
        <v>0</v>
      </c>
    </row>
    <row r="120" spans="1:118" ht="15" customHeight="1" x14ac:dyDescent="0.25">
      <c r="A120" s="800" t="s">
        <v>152</v>
      </c>
      <c r="B120" s="801"/>
      <c r="C120" s="883"/>
      <c r="D120" s="3047">
        <f t="shared" si="136"/>
        <v>0</v>
      </c>
      <c r="E120" s="3167">
        <f t="shared" ref="E120:F125" si="158">SUM(Y120+AA120+AC120+AE120+AG120+AI120+AK120+AM120)</f>
        <v>0</v>
      </c>
      <c r="F120" s="3168">
        <f t="shared" si="158"/>
        <v>0</v>
      </c>
      <c r="G120" s="3326"/>
      <c r="H120" s="3327"/>
      <c r="I120" s="3326"/>
      <c r="J120" s="3328"/>
      <c r="K120" s="3326"/>
      <c r="L120" s="3327"/>
      <c r="M120" s="3326"/>
      <c r="N120" s="3327"/>
      <c r="O120" s="3329"/>
      <c r="P120" s="3327"/>
      <c r="Q120" s="3329"/>
      <c r="R120" s="3327"/>
      <c r="S120" s="3329"/>
      <c r="T120" s="3327"/>
      <c r="U120" s="3329"/>
      <c r="V120" s="3327"/>
      <c r="W120" s="3329"/>
      <c r="X120" s="3327"/>
      <c r="Y120" s="3124"/>
      <c r="Z120" s="3125"/>
      <c r="AA120" s="3124"/>
      <c r="AB120" s="3125"/>
      <c r="AC120" s="3124"/>
      <c r="AD120" s="3125"/>
      <c r="AE120" s="3124"/>
      <c r="AF120" s="3125"/>
      <c r="AG120" s="3124"/>
      <c r="AH120" s="3125"/>
      <c r="AI120" s="3124"/>
      <c r="AJ120" s="3125"/>
      <c r="AK120" s="3124"/>
      <c r="AL120" s="3125"/>
      <c r="AM120" s="3124"/>
      <c r="AN120" s="3126"/>
      <c r="AO120" s="3330"/>
      <c r="AP120" s="3170">
        <v>0</v>
      </c>
      <c r="AQ120" s="3128">
        <v>0</v>
      </c>
      <c r="AR120" s="3338">
        <v>0</v>
      </c>
      <c r="AS120" s="3128">
        <v>0</v>
      </c>
      <c r="AT120" s="3170">
        <v>0</v>
      </c>
      <c r="AU120" s="3170">
        <v>0</v>
      </c>
      <c r="AV120" s="3170">
        <v>0</v>
      </c>
      <c r="AW120" s="3170">
        <v>0</v>
      </c>
      <c r="AX120" t="str">
        <f t="shared" si="138"/>
        <v/>
      </c>
      <c r="CW120" s="182"/>
      <c r="CX120" s="25" t="str">
        <f t="shared" si="140"/>
        <v/>
      </c>
      <c r="CY120" s="25" t="str">
        <f t="shared" si="141"/>
        <v/>
      </c>
      <c r="CZ120" s="25" t="str">
        <f t="shared" si="142"/>
        <v/>
      </c>
      <c r="DA120" s="25" t="str">
        <f t="shared" si="143"/>
        <v/>
      </c>
      <c r="DB120" s="25" t="str">
        <f t="shared" si="144"/>
        <v/>
      </c>
      <c r="DC120" s="25" t="str">
        <f t="shared" si="145"/>
        <v/>
      </c>
      <c r="DD120" s="25" t="str">
        <f t="shared" si="146"/>
        <v/>
      </c>
      <c r="DE120"/>
      <c r="DG120" s="182"/>
      <c r="DH120" s="26">
        <f t="shared" si="148"/>
        <v>0</v>
      </c>
      <c r="DI120" s="26">
        <f t="shared" si="149"/>
        <v>0</v>
      </c>
      <c r="DJ120" s="26">
        <f t="shared" si="150"/>
        <v>0</v>
      </c>
      <c r="DK120" s="26">
        <f t="shared" si="151"/>
        <v>0</v>
      </c>
      <c r="DL120" s="26">
        <f t="shared" si="152"/>
        <v>0</v>
      </c>
      <c r="DM120" s="26">
        <f t="shared" si="153"/>
        <v>0</v>
      </c>
      <c r="DN120" s="26">
        <f t="shared" si="154"/>
        <v>0</v>
      </c>
    </row>
    <row r="121" spans="1:118" ht="15" customHeight="1" x14ac:dyDescent="0.25">
      <c r="A121" s="3322" t="s">
        <v>153</v>
      </c>
      <c r="B121" s="3322"/>
      <c r="C121" s="3322"/>
      <c r="D121" s="3047">
        <f t="shared" si="136"/>
        <v>6</v>
      </c>
      <c r="E121" s="3167">
        <f t="shared" si="158"/>
        <v>1</v>
      </c>
      <c r="F121" s="3168">
        <f t="shared" si="158"/>
        <v>5</v>
      </c>
      <c r="G121" s="3326"/>
      <c r="H121" s="3327"/>
      <c r="I121" s="3326"/>
      <c r="J121" s="3328"/>
      <c r="K121" s="3326"/>
      <c r="L121" s="3327"/>
      <c r="M121" s="3326"/>
      <c r="N121" s="3327"/>
      <c r="O121" s="3329"/>
      <c r="P121" s="3327"/>
      <c r="Q121" s="3329"/>
      <c r="R121" s="3327"/>
      <c r="S121" s="3329"/>
      <c r="T121" s="3327"/>
      <c r="U121" s="3329"/>
      <c r="V121" s="3327"/>
      <c r="W121" s="3329"/>
      <c r="X121" s="3327"/>
      <c r="Y121" s="3124">
        <v>0</v>
      </c>
      <c r="Z121" s="3125">
        <v>0</v>
      </c>
      <c r="AA121" s="3124">
        <v>0</v>
      </c>
      <c r="AB121" s="3125">
        <v>0</v>
      </c>
      <c r="AC121" s="3124">
        <v>0</v>
      </c>
      <c r="AD121" s="3125">
        <v>2</v>
      </c>
      <c r="AE121" s="3124">
        <v>0</v>
      </c>
      <c r="AF121" s="3125">
        <v>0</v>
      </c>
      <c r="AG121" s="3124">
        <v>0</v>
      </c>
      <c r="AH121" s="3125">
        <v>2</v>
      </c>
      <c r="AI121" s="3124">
        <v>0</v>
      </c>
      <c r="AJ121" s="3125">
        <v>0</v>
      </c>
      <c r="AK121" s="3124">
        <v>1</v>
      </c>
      <c r="AL121" s="3125">
        <v>1</v>
      </c>
      <c r="AM121" s="3124">
        <v>0</v>
      </c>
      <c r="AN121" s="3126">
        <v>0</v>
      </c>
      <c r="AO121" s="3330"/>
      <c r="AP121" s="3170">
        <v>0</v>
      </c>
      <c r="AQ121" s="3128">
        <v>6</v>
      </c>
      <c r="AR121" s="3128">
        <v>0</v>
      </c>
      <c r="AS121" s="3128">
        <v>0</v>
      </c>
      <c r="AT121" s="3170">
        <v>0</v>
      </c>
      <c r="AU121" s="3170">
        <v>0</v>
      </c>
      <c r="AV121" s="3170">
        <v>0</v>
      </c>
      <c r="AW121" s="3170">
        <v>0</v>
      </c>
      <c r="AX121" t="str">
        <f t="shared" si="138"/>
        <v/>
      </c>
      <c r="CW121" s="182"/>
      <c r="CX121" s="25" t="str">
        <f t="shared" si="140"/>
        <v/>
      </c>
      <c r="CY121" s="25" t="str">
        <f t="shared" si="141"/>
        <v/>
      </c>
      <c r="CZ121" s="25" t="str">
        <f t="shared" si="142"/>
        <v/>
      </c>
      <c r="DA121" s="25" t="str">
        <f t="shared" si="143"/>
        <v/>
      </c>
      <c r="DB121" s="25" t="str">
        <f t="shared" si="144"/>
        <v/>
      </c>
      <c r="DC121" s="25" t="str">
        <f t="shared" si="145"/>
        <v/>
      </c>
      <c r="DD121" s="25" t="str">
        <f t="shared" si="146"/>
        <v/>
      </c>
      <c r="DE121"/>
      <c r="DG121" s="182"/>
      <c r="DH121" s="26">
        <f t="shared" si="148"/>
        <v>0</v>
      </c>
      <c r="DI121" s="26">
        <f t="shared" si="149"/>
        <v>0</v>
      </c>
      <c r="DJ121" s="26">
        <f t="shared" si="150"/>
        <v>0</v>
      </c>
      <c r="DK121" s="26">
        <f t="shared" si="151"/>
        <v>0</v>
      </c>
      <c r="DL121" s="26">
        <f t="shared" si="152"/>
        <v>0</v>
      </c>
      <c r="DM121" s="26">
        <f t="shared" si="153"/>
        <v>0</v>
      </c>
      <c r="DN121" s="26">
        <f t="shared" si="154"/>
        <v>0</v>
      </c>
    </row>
    <row r="122" spans="1:118" ht="15" customHeight="1" x14ac:dyDescent="0.25">
      <c r="A122" s="3331" t="s">
        <v>154</v>
      </c>
      <c r="B122" s="3331"/>
      <c r="C122" s="3331"/>
      <c r="D122" s="3047">
        <f t="shared" si="136"/>
        <v>0</v>
      </c>
      <c r="E122" s="3167">
        <f t="shared" si="158"/>
        <v>0</v>
      </c>
      <c r="F122" s="3168">
        <f t="shared" si="158"/>
        <v>0</v>
      </c>
      <c r="G122" s="3326"/>
      <c r="H122" s="3327"/>
      <c r="I122" s="3326"/>
      <c r="J122" s="3328"/>
      <c r="K122" s="3326"/>
      <c r="L122" s="3327"/>
      <c r="M122" s="3326"/>
      <c r="N122" s="3327"/>
      <c r="O122" s="3329"/>
      <c r="P122" s="3327"/>
      <c r="Q122" s="3329"/>
      <c r="R122" s="3327"/>
      <c r="S122" s="3329"/>
      <c r="T122" s="3327"/>
      <c r="U122" s="3329"/>
      <c r="V122" s="3327"/>
      <c r="W122" s="3329"/>
      <c r="X122" s="3327"/>
      <c r="Y122" s="3124"/>
      <c r="Z122" s="3125"/>
      <c r="AA122" s="3124"/>
      <c r="AB122" s="3125"/>
      <c r="AC122" s="3124"/>
      <c r="AD122" s="3125"/>
      <c r="AE122" s="3124"/>
      <c r="AF122" s="3125"/>
      <c r="AG122" s="3124"/>
      <c r="AH122" s="3125"/>
      <c r="AI122" s="3124"/>
      <c r="AJ122" s="3125"/>
      <c r="AK122" s="3124"/>
      <c r="AL122" s="3125"/>
      <c r="AM122" s="3124"/>
      <c r="AN122" s="3126"/>
      <c r="AO122" s="3330"/>
      <c r="AP122" s="3170">
        <v>0</v>
      </c>
      <c r="AQ122" s="3128">
        <v>0</v>
      </c>
      <c r="AR122" s="3128">
        <v>0</v>
      </c>
      <c r="AS122" s="3128">
        <v>0</v>
      </c>
      <c r="AT122" s="3170">
        <v>0</v>
      </c>
      <c r="AU122" s="3170">
        <v>0</v>
      </c>
      <c r="AV122" s="3170">
        <v>0</v>
      </c>
      <c r="AW122" s="3170">
        <v>0</v>
      </c>
      <c r="AX122" t="str">
        <f t="shared" si="138"/>
        <v/>
      </c>
      <c r="CW122" s="182"/>
      <c r="CX122" s="25" t="str">
        <f t="shared" si="140"/>
        <v/>
      </c>
      <c r="CY122" s="25" t="str">
        <f t="shared" si="141"/>
        <v/>
      </c>
      <c r="CZ122" s="25" t="str">
        <f t="shared" si="142"/>
        <v/>
      </c>
      <c r="DA122" s="25" t="str">
        <f t="shared" si="143"/>
        <v/>
      </c>
      <c r="DB122" s="25" t="str">
        <f t="shared" si="144"/>
        <v/>
      </c>
      <c r="DC122" s="25" t="str">
        <f t="shared" si="145"/>
        <v/>
      </c>
      <c r="DD122" s="25" t="str">
        <f t="shared" si="146"/>
        <v/>
      </c>
      <c r="DE122"/>
      <c r="DG122" s="182"/>
      <c r="DH122" s="26">
        <f t="shared" si="148"/>
        <v>0</v>
      </c>
      <c r="DI122" s="26">
        <f t="shared" si="149"/>
        <v>0</v>
      </c>
      <c r="DJ122" s="26">
        <f t="shared" si="150"/>
        <v>0</v>
      </c>
      <c r="DK122" s="26">
        <f t="shared" si="151"/>
        <v>0</v>
      </c>
      <c r="DL122" s="26">
        <f t="shared" si="152"/>
        <v>0</v>
      </c>
      <c r="DM122" s="26">
        <f t="shared" si="153"/>
        <v>0</v>
      </c>
      <c r="DN122" s="26">
        <f t="shared" si="154"/>
        <v>0</v>
      </c>
    </row>
    <row r="123" spans="1:118" ht="15" customHeight="1" x14ac:dyDescent="0.25">
      <c r="A123" s="3331" t="s">
        <v>155</v>
      </c>
      <c r="B123" s="3331"/>
      <c r="C123" s="3331"/>
      <c r="D123" s="3047">
        <f t="shared" si="136"/>
        <v>0</v>
      </c>
      <c r="E123" s="3167">
        <f>SUM(Y123+AA123+AC123+AE123+AG123+AI123+AK123+AM123)</f>
        <v>0</v>
      </c>
      <c r="F123" s="3168">
        <f t="shared" si="158"/>
        <v>0</v>
      </c>
      <c r="G123" s="3326"/>
      <c r="H123" s="3327"/>
      <c r="I123" s="3326"/>
      <c r="J123" s="3328"/>
      <c r="K123" s="3326"/>
      <c r="L123" s="3327"/>
      <c r="M123" s="3326"/>
      <c r="N123" s="3327"/>
      <c r="O123" s="3329"/>
      <c r="P123" s="3327"/>
      <c r="Q123" s="3329"/>
      <c r="R123" s="3327"/>
      <c r="S123" s="3329"/>
      <c r="T123" s="3327"/>
      <c r="U123" s="3329"/>
      <c r="V123" s="3327"/>
      <c r="W123" s="3329"/>
      <c r="X123" s="3327"/>
      <c r="Y123" s="3124"/>
      <c r="Z123" s="3125"/>
      <c r="AA123" s="3124"/>
      <c r="AB123" s="3125"/>
      <c r="AC123" s="3124"/>
      <c r="AD123" s="3125"/>
      <c r="AE123" s="3124"/>
      <c r="AF123" s="3125"/>
      <c r="AG123" s="3124"/>
      <c r="AH123" s="3125"/>
      <c r="AI123" s="3124"/>
      <c r="AJ123" s="3125"/>
      <c r="AK123" s="3124"/>
      <c r="AL123" s="3125"/>
      <c r="AM123" s="3124"/>
      <c r="AN123" s="3126"/>
      <c r="AO123" s="3330"/>
      <c r="AP123" s="3170">
        <v>0</v>
      </c>
      <c r="AQ123" s="3128">
        <v>0</v>
      </c>
      <c r="AR123" s="3128">
        <v>0</v>
      </c>
      <c r="AS123" s="3128">
        <v>0</v>
      </c>
      <c r="AT123" s="3170">
        <v>0</v>
      </c>
      <c r="AU123" s="3170">
        <v>0</v>
      </c>
      <c r="AV123" s="3170">
        <v>0</v>
      </c>
      <c r="AW123" s="3170">
        <v>0</v>
      </c>
      <c r="AX123" t="str">
        <f t="shared" si="138"/>
        <v/>
      </c>
      <c r="CW123" s="182"/>
      <c r="CX123" s="25" t="str">
        <f t="shared" si="140"/>
        <v/>
      </c>
      <c r="CY123" s="25" t="str">
        <f t="shared" si="141"/>
        <v/>
      </c>
      <c r="CZ123" s="25" t="str">
        <f t="shared" si="142"/>
        <v/>
      </c>
      <c r="DA123" s="25" t="str">
        <f t="shared" si="143"/>
        <v/>
      </c>
      <c r="DB123" s="25" t="str">
        <f t="shared" si="144"/>
        <v/>
      </c>
      <c r="DC123" s="25" t="str">
        <f t="shared" si="145"/>
        <v/>
      </c>
      <c r="DD123" s="25" t="str">
        <f t="shared" si="146"/>
        <v/>
      </c>
      <c r="DE123"/>
      <c r="DG123" s="182"/>
      <c r="DH123" s="26">
        <f t="shared" si="148"/>
        <v>0</v>
      </c>
      <c r="DI123" s="26">
        <f t="shared" si="149"/>
        <v>0</v>
      </c>
      <c r="DJ123" s="26">
        <f t="shared" si="150"/>
        <v>0</v>
      </c>
      <c r="DK123" s="26">
        <f t="shared" si="151"/>
        <v>0</v>
      </c>
      <c r="DL123" s="26">
        <f t="shared" si="152"/>
        <v>0</v>
      </c>
      <c r="DM123" s="26">
        <f t="shared" si="153"/>
        <v>0</v>
      </c>
      <c r="DN123" s="26">
        <f t="shared" si="154"/>
        <v>0</v>
      </c>
    </row>
    <row r="124" spans="1:118" x14ac:dyDescent="0.25">
      <c r="A124" s="751" t="s">
        <v>156</v>
      </c>
      <c r="B124" s="752"/>
      <c r="C124" s="753"/>
      <c r="D124" s="3047">
        <f t="shared" si="136"/>
        <v>2</v>
      </c>
      <c r="E124" s="3167">
        <f t="shared" si="158"/>
        <v>0</v>
      </c>
      <c r="F124" s="3168">
        <f t="shared" si="158"/>
        <v>2</v>
      </c>
      <c r="G124" s="3326"/>
      <c r="H124" s="3327"/>
      <c r="I124" s="3326"/>
      <c r="J124" s="3328"/>
      <c r="K124" s="3326"/>
      <c r="L124" s="3327"/>
      <c r="M124" s="3326"/>
      <c r="N124" s="3327"/>
      <c r="O124" s="3329"/>
      <c r="P124" s="3327"/>
      <c r="Q124" s="3329"/>
      <c r="R124" s="3327"/>
      <c r="S124" s="3329"/>
      <c r="T124" s="3327"/>
      <c r="U124" s="3329"/>
      <c r="V124" s="3327"/>
      <c r="W124" s="3329"/>
      <c r="X124" s="3327"/>
      <c r="Y124" s="3124">
        <v>0</v>
      </c>
      <c r="Z124" s="3125">
        <v>0</v>
      </c>
      <c r="AA124" s="3124">
        <v>0</v>
      </c>
      <c r="AB124" s="3125">
        <v>0</v>
      </c>
      <c r="AC124" s="3124">
        <v>0</v>
      </c>
      <c r="AD124" s="3125">
        <v>0</v>
      </c>
      <c r="AE124" s="3124">
        <v>0</v>
      </c>
      <c r="AF124" s="3125">
        <v>0</v>
      </c>
      <c r="AG124" s="3124">
        <v>0</v>
      </c>
      <c r="AH124" s="3125">
        <v>1</v>
      </c>
      <c r="AI124" s="3124">
        <v>0</v>
      </c>
      <c r="AJ124" s="3125">
        <v>0</v>
      </c>
      <c r="AK124" s="3124">
        <v>0</v>
      </c>
      <c r="AL124" s="3125">
        <v>0</v>
      </c>
      <c r="AM124" s="3124">
        <v>0</v>
      </c>
      <c r="AN124" s="3126">
        <v>1</v>
      </c>
      <c r="AO124" s="3330"/>
      <c r="AP124" s="3170">
        <v>0</v>
      </c>
      <c r="AQ124" s="3128">
        <v>2</v>
      </c>
      <c r="AR124" s="3338">
        <v>0</v>
      </c>
      <c r="AS124" s="3128">
        <v>0</v>
      </c>
      <c r="AT124" s="3170">
        <v>0</v>
      </c>
      <c r="AU124" s="3170">
        <v>0</v>
      </c>
      <c r="AV124" s="3170">
        <v>0</v>
      </c>
      <c r="AW124" s="3170">
        <v>0</v>
      </c>
      <c r="AX124" t="str">
        <f t="shared" si="138"/>
        <v/>
      </c>
      <c r="CW124" s="182"/>
      <c r="CX124" s="25" t="str">
        <f t="shared" si="140"/>
        <v/>
      </c>
      <c r="CY124" s="25" t="str">
        <f t="shared" si="141"/>
        <v/>
      </c>
      <c r="CZ124" s="25" t="str">
        <f t="shared" si="142"/>
        <v/>
      </c>
      <c r="DA124" s="25" t="str">
        <f t="shared" si="143"/>
        <v/>
      </c>
      <c r="DB124" s="25" t="str">
        <f t="shared" si="144"/>
        <v/>
      </c>
      <c r="DC124" s="25" t="str">
        <f t="shared" si="145"/>
        <v/>
      </c>
      <c r="DD124" s="25" t="str">
        <f t="shared" si="146"/>
        <v/>
      </c>
      <c r="DE124"/>
      <c r="DG124" s="182"/>
      <c r="DH124" s="26">
        <f t="shared" si="148"/>
        <v>0</v>
      </c>
      <c r="DI124" s="26">
        <f t="shared" si="149"/>
        <v>0</v>
      </c>
      <c r="DJ124" s="26">
        <f t="shared" si="150"/>
        <v>0</v>
      </c>
      <c r="DK124" s="26">
        <f t="shared" si="151"/>
        <v>0</v>
      </c>
      <c r="DL124" s="26">
        <f t="shared" si="152"/>
        <v>0</v>
      </c>
      <c r="DM124" s="26">
        <f t="shared" si="153"/>
        <v>0</v>
      </c>
      <c r="DN124" s="26">
        <f t="shared" si="154"/>
        <v>0</v>
      </c>
    </row>
    <row r="125" spans="1:118" x14ac:dyDescent="0.25">
      <c r="A125" s="3323" t="s">
        <v>157</v>
      </c>
      <c r="B125" s="3324"/>
      <c r="C125" s="3325"/>
      <c r="D125" s="3047">
        <f t="shared" si="136"/>
        <v>0</v>
      </c>
      <c r="E125" s="3167">
        <f t="shared" si="158"/>
        <v>0</v>
      </c>
      <c r="F125" s="3168">
        <f t="shared" si="158"/>
        <v>0</v>
      </c>
      <c r="G125" s="3326"/>
      <c r="H125" s="3327"/>
      <c r="I125" s="3326"/>
      <c r="J125" s="3328"/>
      <c r="K125" s="3326"/>
      <c r="L125" s="3327"/>
      <c r="M125" s="3326"/>
      <c r="N125" s="3327"/>
      <c r="O125" s="3329"/>
      <c r="P125" s="3327"/>
      <c r="Q125" s="3329"/>
      <c r="R125" s="3327"/>
      <c r="S125" s="3329"/>
      <c r="T125" s="3327"/>
      <c r="U125" s="3329"/>
      <c r="V125" s="3327"/>
      <c r="W125" s="3329"/>
      <c r="X125" s="3327"/>
      <c r="Y125" s="3124"/>
      <c r="Z125" s="3125"/>
      <c r="AA125" s="3124"/>
      <c r="AB125" s="3125"/>
      <c r="AC125" s="3124"/>
      <c r="AD125" s="3125"/>
      <c r="AE125" s="3124"/>
      <c r="AF125" s="3125"/>
      <c r="AG125" s="3124"/>
      <c r="AH125" s="3125"/>
      <c r="AI125" s="3124"/>
      <c r="AJ125" s="3125"/>
      <c r="AK125" s="3124"/>
      <c r="AL125" s="3125"/>
      <c r="AM125" s="3124"/>
      <c r="AN125" s="3126"/>
      <c r="AO125" s="3330"/>
      <c r="AP125" s="3170">
        <v>0</v>
      </c>
      <c r="AQ125" s="3128">
        <v>0</v>
      </c>
      <c r="AR125" s="3338">
        <v>0</v>
      </c>
      <c r="AS125" s="3128">
        <v>0</v>
      </c>
      <c r="AT125" s="3170">
        <v>0</v>
      </c>
      <c r="AU125" s="3170">
        <v>0</v>
      </c>
      <c r="AV125" s="3170">
        <v>0</v>
      </c>
      <c r="AW125" s="3170">
        <v>0</v>
      </c>
      <c r="AX125" t="str">
        <f t="shared" si="138"/>
        <v/>
      </c>
      <c r="CW125" s="182"/>
      <c r="CX125" s="25" t="str">
        <f t="shared" si="140"/>
        <v/>
      </c>
      <c r="CY125" s="25" t="str">
        <f t="shared" si="141"/>
        <v/>
      </c>
      <c r="CZ125" s="25" t="str">
        <f t="shared" si="142"/>
        <v/>
      </c>
      <c r="DA125" s="25" t="str">
        <f t="shared" si="143"/>
        <v/>
      </c>
      <c r="DB125" s="25" t="str">
        <f t="shared" si="144"/>
        <v/>
      </c>
      <c r="DC125" s="25" t="str">
        <f t="shared" si="145"/>
        <v/>
      </c>
      <c r="DD125" s="25" t="str">
        <f t="shared" si="146"/>
        <v/>
      </c>
      <c r="DE125"/>
      <c r="DG125" s="182"/>
      <c r="DH125" s="26">
        <f t="shared" si="148"/>
        <v>0</v>
      </c>
      <c r="DI125" s="26">
        <f t="shared" si="149"/>
        <v>0</v>
      </c>
      <c r="DJ125" s="26">
        <f t="shared" si="150"/>
        <v>0</v>
      </c>
      <c r="DK125" s="26">
        <f t="shared" si="151"/>
        <v>0</v>
      </c>
      <c r="DL125" s="26">
        <f t="shared" si="152"/>
        <v>0</v>
      </c>
      <c r="DM125" s="26">
        <f t="shared" si="153"/>
        <v>0</v>
      </c>
      <c r="DN125" s="26">
        <f t="shared" si="154"/>
        <v>0</v>
      </c>
    </row>
    <row r="126" spans="1:118" x14ac:dyDescent="0.25">
      <c r="A126" s="3323" t="s">
        <v>158</v>
      </c>
      <c r="B126" s="3324"/>
      <c r="C126" s="3325"/>
      <c r="D126" s="3047">
        <f t="shared" si="136"/>
        <v>0</v>
      </c>
      <c r="E126" s="3167">
        <f t="shared" si="137"/>
        <v>0</v>
      </c>
      <c r="F126" s="3168">
        <f t="shared" si="137"/>
        <v>0</v>
      </c>
      <c r="G126" s="3334"/>
      <c r="H126" s="3337"/>
      <c r="I126" s="3334"/>
      <c r="J126" s="3339"/>
      <c r="K126" s="3334"/>
      <c r="L126" s="3337"/>
      <c r="M126" s="3334"/>
      <c r="N126" s="3337"/>
      <c r="O126" s="3340"/>
      <c r="P126" s="3125"/>
      <c r="Q126" s="3124"/>
      <c r="R126" s="3125"/>
      <c r="S126" s="3124"/>
      <c r="T126" s="3337"/>
      <c r="U126" s="3340"/>
      <c r="V126" s="3125"/>
      <c r="W126" s="3124"/>
      <c r="X126" s="3125"/>
      <c r="Y126" s="3124"/>
      <c r="Z126" s="3125"/>
      <c r="AA126" s="3124"/>
      <c r="AB126" s="3125"/>
      <c r="AC126" s="3124"/>
      <c r="AD126" s="3125"/>
      <c r="AE126" s="3124"/>
      <c r="AF126" s="3125"/>
      <c r="AG126" s="3124"/>
      <c r="AH126" s="3125"/>
      <c r="AI126" s="3124"/>
      <c r="AJ126" s="3125"/>
      <c r="AK126" s="3124"/>
      <c r="AL126" s="3125"/>
      <c r="AM126" s="3124"/>
      <c r="AN126" s="3126"/>
      <c r="AO126" s="3170">
        <v>0</v>
      </c>
      <c r="AP126" s="3341">
        <v>0</v>
      </c>
      <c r="AQ126" s="3338">
        <v>0</v>
      </c>
      <c r="AR126" s="3338">
        <v>0</v>
      </c>
      <c r="AS126" s="3128">
        <v>0</v>
      </c>
      <c r="AT126" s="3170">
        <v>0</v>
      </c>
      <c r="AU126" s="3170">
        <v>0</v>
      </c>
      <c r="AV126" s="3170">
        <v>0</v>
      </c>
      <c r="AW126" s="3170">
        <v>0</v>
      </c>
      <c r="AX126" t="str">
        <f t="shared" si="138"/>
        <v/>
      </c>
      <c r="CW126" s="25" t="str">
        <f t="shared" ref="CW126:CW140" si="159">IF(AND((W126+X126)&gt;0,AO126="")," * No olvide digitar la variable 12 años. Si no tiene digite Cero.",IF(AO126&gt;(W126+X126),"* Las Consultas de 12 años NO DEBEN ser mayor que el total de Consultas entre 10-14 años",""))</f>
        <v/>
      </c>
      <c r="CX126" s="25" t="str">
        <f t="shared" si="140"/>
        <v/>
      </c>
      <c r="CY126" s="25" t="str">
        <f t="shared" si="141"/>
        <v/>
      </c>
      <c r="CZ126" s="25" t="str">
        <f t="shared" si="142"/>
        <v/>
      </c>
      <c r="DA126" s="25" t="str">
        <f t="shared" si="143"/>
        <v/>
      </c>
      <c r="DB126" s="25" t="str">
        <f t="shared" si="144"/>
        <v/>
      </c>
      <c r="DC126" s="25" t="str">
        <f t="shared" si="145"/>
        <v/>
      </c>
      <c r="DD126" s="25" t="str">
        <f t="shared" si="146"/>
        <v/>
      </c>
      <c r="DE126"/>
      <c r="DG126" s="26">
        <f t="shared" ref="DG126:DG140" si="160">IF(AND((W126+X126)&gt;0,AO126=""),1,IF(AO126&gt;(W126+X126),1,0))</f>
        <v>0</v>
      </c>
      <c r="DH126" s="26">
        <f t="shared" si="148"/>
        <v>0</v>
      </c>
      <c r="DI126" s="26">
        <f t="shared" si="149"/>
        <v>0</v>
      </c>
      <c r="DJ126" s="26">
        <f t="shared" si="150"/>
        <v>0</v>
      </c>
      <c r="DK126" s="26">
        <f t="shared" si="151"/>
        <v>0</v>
      </c>
      <c r="DL126" s="26">
        <f t="shared" si="152"/>
        <v>0</v>
      </c>
      <c r="DM126" s="26">
        <f t="shared" si="153"/>
        <v>0</v>
      </c>
      <c r="DN126" s="26">
        <f t="shared" si="154"/>
        <v>0</v>
      </c>
    </row>
    <row r="127" spans="1:118" x14ac:dyDescent="0.25">
      <c r="A127" s="3323" t="s">
        <v>159</v>
      </c>
      <c r="B127" s="3324"/>
      <c r="C127" s="3325"/>
      <c r="D127" s="3047">
        <f t="shared" si="136"/>
        <v>0</v>
      </c>
      <c r="E127" s="3167">
        <f t="shared" si="137"/>
        <v>0</v>
      </c>
      <c r="F127" s="3168">
        <f t="shared" si="137"/>
        <v>0</v>
      </c>
      <c r="G127" s="3334"/>
      <c r="H127" s="3337"/>
      <c r="I127" s="3334"/>
      <c r="J127" s="3339"/>
      <c r="K127" s="3334"/>
      <c r="L127" s="3337"/>
      <c r="M127" s="3334"/>
      <c r="N127" s="3337"/>
      <c r="O127" s="3340"/>
      <c r="P127" s="3125"/>
      <c r="Q127" s="3124"/>
      <c r="R127" s="3125"/>
      <c r="S127" s="3124"/>
      <c r="T127" s="3337"/>
      <c r="U127" s="3340"/>
      <c r="V127" s="3125"/>
      <c r="W127" s="3124"/>
      <c r="X127" s="3125"/>
      <c r="Y127" s="3124"/>
      <c r="Z127" s="3125"/>
      <c r="AA127" s="3124"/>
      <c r="AB127" s="3125"/>
      <c r="AC127" s="3124"/>
      <c r="AD127" s="3125"/>
      <c r="AE127" s="3124"/>
      <c r="AF127" s="3125"/>
      <c r="AG127" s="3124"/>
      <c r="AH127" s="3125"/>
      <c r="AI127" s="3124"/>
      <c r="AJ127" s="3125"/>
      <c r="AK127" s="3124"/>
      <c r="AL127" s="3125"/>
      <c r="AM127" s="3124"/>
      <c r="AN127" s="3126"/>
      <c r="AO127" s="3170">
        <v>0</v>
      </c>
      <c r="AP127" s="3341">
        <v>0</v>
      </c>
      <c r="AQ127" s="3338">
        <v>0</v>
      </c>
      <c r="AR127" s="3338">
        <v>0</v>
      </c>
      <c r="AS127" s="3128">
        <v>0</v>
      </c>
      <c r="AT127" s="3170">
        <v>0</v>
      </c>
      <c r="AU127" s="3170">
        <v>0</v>
      </c>
      <c r="AV127" s="3170">
        <v>0</v>
      </c>
      <c r="AW127" s="3170">
        <v>0</v>
      </c>
      <c r="AX127" t="str">
        <f t="shared" si="138"/>
        <v/>
      </c>
      <c r="CW127" s="25" t="str">
        <f t="shared" si="159"/>
        <v/>
      </c>
      <c r="CX127" s="25" t="str">
        <f t="shared" si="140"/>
        <v/>
      </c>
      <c r="CY127" s="25" t="str">
        <f t="shared" si="141"/>
        <v/>
      </c>
      <c r="CZ127" s="25" t="str">
        <f t="shared" si="142"/>
        <v/>
      </c>
      <c r="DA127" s="25" t="str">
        <f t="shared" si="143"/>
        <v/>
      </c>
      <c r="DB127" s="25" t="str">
        <f t="shared" si="144"/>
        <v/>
      </c>
      <c r="DC127" s="25" t="str">
        <f t="shared" si="145"/>
        <v/>
      </c>
      <c r="DD127" s="25" t="str">
        <f t="shared" si="146"/>
        <v/>
      </c>
      <c r="DE127"/>
      <c r="DG127" s="26">
        <f t="shared" si="160"/>
        <v>0</v>
      </c>
      <c r="DH127" s="26">
        <f t="shared" si="148"/>
        <v>0</v>
      </c>
      <c r="DI127" s="26">
        <f t="shared" si="149"/>
        <v>0</v>
      </c>
      <c r="DJ127" s="26">
        <f t="shared" si="150"/>
        <v>0</v>
      </c>
      <c r="DK127" s="26">
        <f t="shared" si="151"/>
        <v>0</v>
      </c>
      <c r="DL127" s="26">
        <f t="shared" si="152"/>
        <v>0</v>
      </c>
      <c r="DM127" s="26">
        <f t="shared" si="153"/>
        <v>0</v>
      </c>
      <c r="DN127" s="26">
        <f t="shared" si="154"/>
        <v>0</v>
      </c>
    </row>
    <row r="128" spans="1:118" x14ac:dyDescent="0.25">
      <c r="A128" s="3323" t="s">
        <v>160</v>
      </c>
      <c r="B128" s="3324"/>
      <c r="C128" s="3325"/>
      <c r="D128" s="3047">
        <f t="shared" si="136"/>
        <v>0</v>
      </c>
      <c r="E128" s="3167">
        <f t="shared" si="137"/>
        <v>0</v>
      </c>
      <c r="F128" s="3168">
        <f t="shared" si="137"/>
        <v>0</v>
      </c>
      <c r="G128" s="3334"/>
      <c r="H128" s="3337"/>
      <c r="I128" s="3334"/>
      <c r="J128" s="3339"/>
      <c r="K128" s="3334"/>
      <c r="L128" s="3337"/>
      <c r="M128" s="3334"/>
      <c r="N128" s="3337"/>
      <c r="O128" s="3340"/>
      <c r="P128" s="3125"/>
      <c r="Q128" s="3124"/>
      <c r="R128" s="3125"/>
      <c r="S128" s="3124"/>
      <c r="T128" s="3337"/>
      <c r="U128" s="3340"/>
      <c r="V128" s="3125"/>
      <c r="W128" s="3124"/>
      <c r="X128" s="3125"/>
      <c r="Y128" s="3124"/>
      <c r="Z128" s="3125"/>
      <c r="AA128" s="3124"/>
      <c r="AB128" s="3125"/>
      <c r="AC128" s="3124"/>
      <c r="AD128" s="3125"/>
      <c r="AE128" s="3124"/>
      <c r="AF128" s="3125"/>
      <c r="AG128" s="3124"/>
      <c r="AH128" s="3125"/>
      <c r="AI128" s="3124"/>
      <c r="AJ128" s="3125"/>
      <c r="AK128" s="3124"/>
      <c r="AL128" s="3125"/>
      <c r="AM128" s="3124"/>
      <c r="AN128" s="3126"/>
      <c r="AO128" s="3170">
        <v>0</v>
      </c>
      <c r="AP128" s="3341">
        <v>0</v>
      </c>
      <c r="AQ128" s="3338">
        <v>0</v>
      </c>
      <c r="AR128" s="3338">
        <v>0</v>
      </c>
      <c r="AS128" s="3128">
        <v>0</v>
      </c>
      <c r="AT128" s="3170">
        <v>0</v>
      </c>
      <c r="AU128" s="3170">
        <v>0</v>
      </c>
      <c r="AV128" s="3170">
        <v>0</v>
      </c>
      <c r="AW128" s="3170">
        <v>0</v>
      </c>
      <c r="AX128" t="str">
        <f t="shared" si="138"/>
        <v/>
      </c>
      <c r="CW128" s="25" t="str">
        <f t="shared" si="159"/>
        <v/>
      </c>
      <c r="CX128" s="25" t="str">
        <f t="shared" si="140"/>
        <v/>
      </c>
      <c r="CY128" s="25" t="str">
        <f t="shared" si="141"/>
        <v/>
      </c>
      <c r="CZ128" s="25" t="str">
        <f t="shared" si="142"/>
        <v/>
      </c>
      <c r="DA128" s="25" t="str">
        <f t="shared" si="143"/>
        <v/>
      </c>
      <c r="DB128" s="25" t="str">
        <f t="shared" si="144"/>
        <v/>
      </c>
      <c r="DC128" s="25" t="str">
        <f t="shared" si="145"/>
        <v/>
      </c>
      <c r="DD128" s="25" t="str">
        <f t="shared" si="146"/>
        <v/>
      </c>
      <c r="DE128"/>
      <c r="DG128" s="26">
        <f t="shared" si="160"/>
        <v>0</v>
      </c>
      <c r="DH128" s="26">
        <f t="shared" si="148"/>
        <v>0</v>
      </c>
      <c r="DI128" s="26">
        <f t="shared" si="149"/>
        <v>0</v>
      </c>
      <c r="DJ128" s="26">
        <f t="shared" si="150"/>
        <v>0</v>
      </c>
      <c r="DK128" s="26">
        <f t="shared" si="151"/>
        <v>0</v>
      </c>
      <c r="DL128" s="26">
        <f t="shared" si="152"/>
        <v>0</v>
      </c>
      <c r="DM128" s="26">
        <f t="shared" si="153"/>
        <v>0</v>
      </c>
      <c r="DN128" s="26">
        <f t="shared" si="154"/>
        <v>0</v>
      </c>
    </row>
    <row r="129" spans="1:118" ht="15" customHeight="1" x14ac:dyDescent="0.25">
      <c r="A129" s="3323" t="s">
        <v>161</v>
      </c>
      <c r="B129" s="3324"/>
      <c r="C129" s="3325"/>
      <c r="D129" s="3047">
        <f t="shared" si="136"/>
        <v>0</v>
      </c>
      <c r="E129" s="3167">
        <f t="shared" si="137"/>
        <v>0</v>
      </c>
      <c r="F129" s="3168">
        <f t="shared" si="137"/>
        <v>0</v>
      </c>
      <c r="G129" s="3334"/>
      <c r="H129" s="3337"/>
      <c r="I129" s="3334"/>
      <c r="J129" s="3339"/>
      <c r="K129" s="3334"/>
      <c r="L129" s="3337"/>
      <c r="M129" s="3334"/>
      <c r="N129" s="3337"/>
      <c r="O129" s="3340"/>
      <c r="P129" s="3125"/>
      <c r="Q129" s="3124"/>
      <c r="R129" s="3125"/>
      <c r="S129" s="3124"/>
      <c r="T129" s="3337"/>
      <c r="U129" s="3340"/>
      <c r="V129" s="3125"/>
      <c r="W129" s="3124"/>
      <c r="X129" s="3125"/>
      <c r="Y129" s="3124"/>
      <c r="Z129" s="3125"/>
      <c r="AA129" s="3124"/>
      <c r="AB129" s="3125"/>
      <c r="AC129" s="3124"/>
      <c r="AD129" s="3125"/>
      <c r="AE129" s="3124"/>
      <c r="AF129" s="3125"/>
      <c r="AG129" s="3124"/>
      <c r="AH129" s="3125"/>
      <c r="AI129" s="3124"/>
      <c r="AJ129" s="3125"/>
      <c r="AK129" s="3124"/>
      <c r="AL129" s="3125"/>
      <c r="AM129" s="3124"/>
      <c r="AN129" s="3126"/>
      <c r="AO129" s="3170">
        <v>0</v>
      </c>
      <c r="AP129" s="3341">
        <v>0</v>
      </c>
      <c r="AQ129" s="3338">
        <v>0</v>
      </c>
      <c r="AR129" s="3338">
        <v>0</v>
      </c>
      <c r="AS129" s="3128">
        <v>0</v>
      </c>
      <c r="AT129" s="3170">
        <v>0</v>
      </c>
      <c r="AU129" s="3170">
        <v>0</v>
      </c>
      <c r="AV129" s="3170">
        <v>0</v>
      </c>
      <c r="AW129" s="3170">
        <v>0</v>
      </c>
      <c r="AX129" t="str">
        <f t="shared" si="138"/>
        <v/>
      </c>
      <c r="CW129" s="25" t="str">
        <f t="shared" si="159"/>
        <v/>
      </c>
      <c r="CX129" s="25" t="str">
        <f t="shared" si="140"/>
        <v/>
      </c>
      <c r="CY129" s="25" t="str">
        <f t="shared" si="141"/>
        <v/>
      </c>
      <c r="CZ129" s="25" t="str">
        <f t="shared" si="142"/>
        <v/>
      </c>
      <c r="DA129" s="25" t="str">
        <f t="shared" si="143"/>
        <v/>
      </c>
      <c r="DB129" s="25" t="str">
        <f t="shared" si="144"/>
        <v/>
      </c>
      <c r="DC129" s="25" t="str">
        <f t="shared" si="145"/>
        <v/>
      </c>
      <c r="DD129" s="25" t="str">
        <f t="shared" si="146"/>
        <v/>
      </c>
      <c r="DE129"/>
      <c r="DG129" s="26">
        <f t="shared" si="160"/>
        <v>0</v>
      </c>
      <c r="DH129" s="26">
        <f t="shared" si="148"/>
        <v>0</v>
      </c>
      <c r="DI129" s="26">
        <f t="shared" si="149"/>
        <v>0</v>
      </c>
      <c r="DJ129" s="26">
        <f t="shared" si="150"/>
        <v>0</v>
      </c>
      <c r="DK129" s="26">
        <f t="shared" si="151"/>
        <v>0</v>
      </c>
      <c r="DL129" s="26">
        <f t="shared" si="152"/>
        <v>0</v>
      </c>
      <c r="DM129" s="26">
        <f t="shared" si="153"/>
        <v>0</v>
      </c>
      <c r="DN129" s="26">
        <f t="shared" si="154"/>
        <v>0</v>
      </c>
    </row>
    <row r="130" spans="1:118" ht="15" customHeight="1" x14ac:dyDescent="0.25">
      <c r="A130" s="3323" t="s">
        <v>162</v>
      </c>
      <c r="B130" s="3324"/>
      <c r="C130" s="3325"/>
      <c r="D130" s="3047">
        <f t="shared" si="136"/>
        <v>0</v>
      </c>
      <c r="E130" s="3167">
        <f t="shared" si="137"/>
        <v>0</v>
      </c>
      <c r="F130" s="3168">
        <f t="shared" si="137"/>
        <v>0</v>
      </c>
      <c r="G130" s="3334"/>
      <c r="H130" s="3337"/>
      <c r="I130" s="3334"/>
      <c r="J130" s="3339"/>
      <c r="K130" s="3334"/>
      <c r="L130" s="3337"/>
      <c r="M130" s="3334"/>
      <c r="N130" s="3337"/>
      <c r="O130" s="3340"/>
      <c r="P130" s="3125"/>
      <c r="Q130" s="3124"/>
      <c r="R130" s="3125"/>
      <c r="S130" s="3124"/>
      <c r="T130" s="3337"/>
      <c r="U130" s="3340"/>
      <c r="V130" s="3125"/>
      <c r="W130" s="3124"/>
      <c r="X130" s="3125"/>
      <c r="Y130" s="3124"/>
      <c r="Z130" s="3125"/>
      <c r="AA130" s="3124"/>
      <c r="AB130" s="3125"/>
      <c r="AC130" s="3124"/>
      <c r="AD130" s="3125"/>
      <c r="AE130" s="3124"/>
      <c r="AF130" s="3125"/>
      <c r="AG130" s="3124"/>
      <c r="AH130" s="3125"/>
      <c r="AI130" s="3124"/>
      <c r="AJ130" s="3125"/>
      <c r="AK130" s="3124"/>
      <c r="AL130" s="3125"/>
      <c r="AM130" s="3124"/>
      <c r="AN130" s="3126"/>
      <c r="AO130" s="3170">
        <v>0</v>
      </c>
      <c r="AP130" s="3341">
        <v>0</v>
      </c>
      <c r="AQ130" s="3338">
        <v>0</v>
      </c>
      <c r="AR130" s="3338">
        <v>0</v>
      </c>
      <c r="AS130" s="3128">
        <v>0</v>
      </c>
      <c r="AT130" s="3170">
        <v>0</v>
      </c>
      <c r="AU130" s="3170">
        <v>0</v>
      </c>
      <c r="AV130" s="3170">
        <v>0</v>
      </c>
      <c r="AW130" s="3170">
        <v>0</v>
      </c>
      <c r="AX130" t="str">
        <f t="shared" si="138"/>
        <v/>
      </c>
      <c r="CW130" s="25" t="str">
        <f t="shared" si="159"/>
        <v/>
      </c>
      <c r="CX130" s="25" t="str">
        <f t="shared" si="140"/>
        <v/>
      </c>
      <c r="CY130" s="25" t="str">
        <f t="shared" si="141"/>
        <v/>
      </c>
      <c r="CZ130" s="25" t="str">
        <f t="shared" si="142"/>
        <v/>
      </c>
      <c r="DA130" s="25" t="str">
        <f t="shared" si="143"/>
        <v/>
      </c>
      <c r="DB130" s="25" t="str">
        <f t="shared" si="144"/>
        <v/>
      </c>
      <c r="DC130" s="25" t="str">
        <f t="shared" si="145"/>
        <v/>
      </c>
      <c r="DD130" s="25" t="str">
        <f t="shared" si="146"/>
        <v/>
      </c>
      <c r="DE130"/>
      <c r="DG130" s="26">
        <f t="shared" si="160"/>
        <v>0</v>
      </c>
      <c r="DH130" s="26">
        <f t="shared" si="148"/>
        <v>0</v>
      </c>
      <c r="DI130" s="26">
        <f t="shared" si="149"/>
        <v>0</v>
      </c>
      <c r="DJ130" s="26">
        <f t="shared" si="150"/>
        <v>0</v>
      </c>
      <c r="DK130" s="26">
        <f t="shared" si="151"/>
        <v>0</v>
      </c>
      <c r="DL130" s="26">
        <f t="shared" si="152"/>
        <v>0</v>
      </c>
      <c r="DM130" s="26">
        <f t="shared" si="153"/>
        <v>0</v>
      </c>
      <c r="DN130" s="26">
        <f t="shared" si="154"/>
        <v>0</v>
      </c>
    </row>
    <row r="131" spans="1:118" ht="15" customHeight="1" x14ac:dyDescent="0.25">
      <c r="A131" s="3323" t="s">
        <v>163</v>
      </c>
      <c r="B131" s="3324"/>
      <c r="C131" s="3325"/>
      <c r="D131" s="3047">
        <f t="shared" si="136"/>
        <v>0</v>
      </c>
      <c r="E131" s="3167">
        <f t="shared" si="137"/>
        <v>0</v>
      </c>
      <c r="F131" s="3168">
        <f t="shared" si="137"/>
        <v>0</v>
      </c>
      <c r="G131" s="3334"/>
      <c r="H131" s="3337"/>
      <c r="I131" s="3334"/>
      <c r="J131" s="3339"/>
      <c r="K131" s="3334"/>
      <c r="L131" s="3337"/>
      <c r="M131" s="3334"/>
      <c r="N131" s="3337"/>
      <c r="O131" s="3340"/>
      <c r="P131" s="3125"/>
      <c r="Q131" s="3124"/>
      <c r="R131" s="3125"/>
      <c r="S131" s="3124"/>
      <c r="T131" s="3337"/>
      <c r="U131" s="3340"/>
      <c r="V131" s="3125"/>
      <c r="W131" s="3124"/>
      <c r="X131" s="3125"/>
      <c r="Y131" s="3124"/>
      <c r="Z131" s="3125"/>
      <c r="AA131" s="3124"/>
      <c r="AB131" s="3125"/>
      <c r="AC131" s="3124"/>
      <c r="AD131" s="3125"/>
      <c r="AE131" s="3124"/>
      <c r="AF131" s="3125"/>
      <c r="AG131" s="3124"/>
      <c r="AH131" s="3125"/>
      <c r="AI131" s="3124"/>
      <c r="AJ131" s="3125"/>
      <c r="AK131" s="3124"/>
      <c r="AL131" s="3125"/>
      <c r="AM131" s="3124"/>
      <c r="AN131" s="3126"/>
      <c r="AO131" s="3170">
        <v>0</v>
      </c>
      <c r="AP131" s="3341">
        <v>0</v>
      </c>
      <c r="AQ131" s="3338">
        <v>0</v>
      </c>
      <c r="AR131" s="3338">
        <v>0</v>
      </c>
      <c r="AS131" s="3128">
        <v>0</v>
      </c>
      <c r="AT131" s="3170">
        <v>0</v>
      </c>
      <c r="AU131" s="3170">
        <v>0</v>
      </c>
      <c r="AV131" s="3170">
        <v>0</v>
      </c>
      <c r="AW131" s="3170">
        <v>0</v>
      </c>
      <c r="AX131" t="str">
        <f t="shared" si="138"/>
        <v/>
      </c>
      <c r="CW131" s="25" t="str">
        <f t="shared" si="159"/>
        <v/>
      </c>
      <c r="CX131" s="25" t="str">
        <f t="shared" si="140"/>
        <v/>
      </c>
      <c r="CY131" s="25" t="str">
        <f t="shared" si="141"/>
        <v/>
      </c>
      <c r="CZ131" s="25" t="str">
        <f t="shared" si="142"/>
        <v/>
      </c>
      <c r="DA131" s="25" t="str">
        <f t="shared" si="143"/>
        <v/>
      </c>
      <c r="DB131" s="25" t="str">
        <f t="shared" si="144"/>
        <v/>
      </c>
      <c r="DC131" s="25" t="str">
        <f t="shared" si="145"/>
        <v/>
      </c>
      <c r="DD131" s="25" t="str">
        <f t="shared" si="146"/>
        <v/>
      </c>
      <c r="DE131"/>
      <c r="DG131" s="26">
        <f t="shared" si="160"/>
        <v>0</v>
      </c>
      <c r="DH131" s="26">
        <f t="shared" si="148"/>
        <v>0</v>
      </c>
      <c r="DI131" s="26">
        <f t="shared" si="149"/>
        <v>0</v>
      </c>
      <c r="DJ131" s="26">
        <f t="shared" si="150"/>
        <v>0</v>
      </c>
      <c r="DK131" s="26">
        <f t="shared" si="151"/>
        <v>0</v>
      </c>
      <c r="DL131" s="26">
        <f t="shared" si="152"/>
        <v>0</v>
      </c>
      <c r="DM131" s="26">
        <f t="shared" si="153"/>
        <v>0</v>
      </c>
      <c r="DN131" s="26">
        <f t="shared" si="154"/>
        <v>0</v>
      </c>
    </row>
    <row r="132" spans="1:118" ht="15" customHeight="1" x14ac:dyDescent="0.25">
      <c r="A132" s="3331" t="s">
        <v>164</v>
      </c>
      <c r="B132" s="3331"/>
      <c r="C132" s="3331"/>
      <c r="D132" s="3047">
        <f t="shared" si="136"/>
        <v>0</v>
      </c>
      <c r="E132" s="3167">
        <f t="shared" si="137"/>
        <v>0</v>
      </c>
      <c r="F132" s="3168">
        <f t="shared" si="137"/>
        <v>0</v>
      </c>
      <c r="G132" s="3169"/>
      <c r="H132" s="3125"/>
      <c r="I132" s="3169"/>
      <c r="J132" s="3195"/>
      <c r="K132" s="3169"/>
      <c r="L132" s="3125"/>
      <c r="M132" s="3169"/>
      <c r="N132" s="3125"/>
      <c r="O132" s="3124"/>
      <c r="P132" s="3125"/>
      <c r="Q132" s="3124"/>
      <c r="R132" s="3125"/>
      <c r="S132" s="3124"/>
      <c r="T132" s="3125"/>
      <c r="U132" s="3124"/>
      <c r="V132" s="3125"/>
      <c r="W132" s="3124"/>
      <c r="X132" s="3125"/>
      <c r="Y132" s="3124"/>
      <c r="Z132" s="3125"/>
      <c r="AA132" s="3124"/>
      <c r="AB132" s="3125"/>
      <c r="AC132" s="3124"/>
      <c r="AD132" s="3125"/>
      <c r="AE132" s="3124"/>
      <c r="AF132" s="3125"/>
      <c r="AG132" s="3124"/>
      <c r="AH132" s="3125"/>
      <c r="AI132" s="3124"/>
      <c r="AJ132" s="3125"/>
      <c r="AK132" s="3124"/>
      <c r="AL132" s="3125"/>
      <c r="AM132" s="3124"/>
      <c r="AN132" s="3126"/>
      <c r="AO132" s="3170">
        <v>0</v>
      </c>
      <c r="AP132" s="3170">
        <v>0</v>
      </c>
      <c r="AQ132" s="3128">
        <v>0</v>
      </c>
      <c r="AR132" s="3128">
        <v>0</v>
      </c>
      <c r="AS132" s="3128">
        <v>0</v>
      </c>
      <c r="AT132" s="3170">
        <v>0</v>
      </c>
      <c r="AU132" s="3170">
        <v>0</v>
      </c>
      <c r="AV132" s="3170">
        <v>0</v>
      </c>
      <c r="AW132" s="3170">
        <v>0</v>
      </c>
      <c r="AX132" t="str">
        <f t="shared" si="138"/>
        <v/>
      </c>
      <c r="CW132" s="25" t="str">
        <f t="shared" si="159"/>
        <v/>
      </c>
      <c r="CX132" s="25" t="str">
        <f t="shared" si="140"/>
        <v/>
      </c>
      <c r="CY132" s="25" t="str">
        <f t="shared" si="141"/>
        <v/>
      </c>
      <c r="CZ132" s="25" t="str">
        <f t="shared" si="142"/>
        <v/>
      </c>
      <c r="DA132" s="25" t="str">
        <f t="shared" si="143"/>
        <v/>
      </c>
      <c r="DB132" s="25" t="str">
        <f t="shared" si="144"/>
        <v/>
      </c>
      <c r="DC132" s="25" t="str">
        <f t="shared" si="145"/>
        <v/>
      </c>
      <c r="DD132" s="25" t="str">
        <f t="shared" si="146"/>
        <v/>
      </c>
      <c r="DE132"/>
      <c r="DG132" s="26">
        <f t="shared" si="160"/>
        <v>0</v>
      </c>
      <c r="DH132" s="26">
        <f t="shared" si="148"/>
        <v>0</v>
      </c>
      <c r="DI132" s="26">
        <f t="shared" si="149"/>
        <v>0</v>
      </c>
      <c r="DJ132" s="26">
        <f t="shared" si="150"/>
        <v>0</v>
      </c>
      <c r="DK132" s="26">
        <f t="shared" si="151"/>
        <v>0</v>
      </c>
      <c r="DL132" s="26">
        <f t="shared" si="152"/>
        <v>0</v>
      </c>
      <c r="DM132" s="26">
        <f t="shared" si="153"/>
        <v>0</v>
      </c>
      <c r="DN132" s="26">
        <f t="shared" si="154"/>
        <v>0</v>
      </c>
    </row>
    <row r="133" spans="1:118" ht="15" customHeight="1" x14ac:dyDescent="0.25">
      <c r="A133" s="3323" t="s">
        <v>165</v>
      </c>
      <c r="B133" s="3324"/>
      <c r="C133" s="3325"/>
      <c r="D133" s="3047">
        <f t="shared" si="136"/>
        <v>0</v>
      </c>
      <c r="E133" s="3167">
        <f t="shared" si="137"/>
        <v>0</v>
      </c>
      <c r="F133" s="3168">
        <f t="shared" si="137"/>
        <v>0</v>
      </c>
      <c r="G133" s="3169"/>
      <c r="H133" s="3125"/>
      <c r="I133" s="3169"/>
      <c r="J133" s="3195"/>
      <c r="K133" s="3169"/>
      <c r="L133" s="3125"/>
      <c r="M133" s="3169"/>
      <c r="N133" s="3125"/>
      <c r="O133" s="3124"/>
      <c r="P133" s="3125"/>
      <c r="Q133" s="3124"/>
      <c r="R133" s="3125"/>
      <c r="S133" s="3124"/>
      <c r="T133" s="3125"/>
      <c r="U133" s="3124"/>
      <c r="V133" s="3125"/>
      <c r="W133" s="3124"/>
      <c r="X133" s="3125"/>
      <c r="Y133" s="3124"/>
      <c r="Z133" s="3125"/>
      <c r="AA133" s="3124"/>
      <c r="AB133" s="3125"/>
      <c r="AC133" s="3124"/>
      <c r="AD133" s="3125"/>
      <c r="AE133" s="3124"/>
      <c r="AF133" s="3125"/>
      <c r="AG133" s="3124"/>
      <c r="AH133" s="3125"/>
      <c r="AI133" s="3124"/>
      <c r="AJ133" s="3125"/>
      <c r="AK133" s="3124"/>
      <c r="AL133" s="3125"/>
      <c r="AM133" s="3124"/>
      <c r="AN133" s="3126"/>
      <c r="AO133" s="3170">
        <v>0</v>
      </c>
      <c r="AP133" s="3170">
        <v>0</v>
      </c>
      <c r="AQ133" s="3128">
        <v>0</v>
      </c>
      <c r="AR133" s="3128">
        <v>0</v>
      </c>
      <c r="AS133" s="3128">
        <v>0</v>
      </c>
      <c r="AT133" s="3170">
        <v>0</v>
      </c>
      <c r="AU133" s="3170">
        <v>0</v>
      </c>
      <c r="AV133" s="3170">
        <v>0</v>
      </c>
      <c r="AW133" s="3170">
        <v>0</v>
      </c>
      <c r="AX133" t="str">
        <f t="shared" si="138"/>
        <v/>
      </c>
      <c r="CW133" s="25" t="str">
        <f t="shared" si="159"/>
        <v/>
      </c>
      <c r="CX133" s="25" t="str">
        <f t="shared" si="140"/>
        <v/>
      </c>
      <c r="CY133" s="25" t="str">
        <f t="shared" si="141"/>
        <v/>
      </c>
      <c r="CZ133" s="25" t="str">
        <f t="shared" si="142"/>
        <v/>
      </c>
      <c r="DA133" s="25" t="str">
        <f t="shared" si="143"/>
        <v/>
      </c>
      <c r="DB133" s="25" t="str">
        <f t="shared" si="144"/>
        <v/>
      </c>
      <c r="DC133" s="25" t="str">
        <f t="shared" si="145"/>
        <v/>
      </c>
      <c r="DD133" s="25" t="str">
        <f t="shared" si="146"/>
        <v/>
      </c>
      <c r="DE133"/>
      <c r="DG133" s="26">
        <f t="shared" si="160"/>
        <v>0</v>
      </c>
      <c r="DH133" s="26">
        <f t="shared" si="148"/>
        <v>0</v>
      </c>
      <c r="DI133" s="26">
        <f t="shared" si="149"/>
        <v>0</v>
      </c>
      <c r="DJ133" s="26">
        <f t="shared" si="150"/>
        <v>0</v>
      </c>
      <c r="DK133" s="26">
        <f t="shared" si="151"/>
        <v>0</v>
      </c>
      <c r="DL133" s="26">
        <f t="shared" si="152"/>
        <v>0</v>
      </c>
      <c r="DM133" s="26">
        <f t="shared" si="153"/>
        <v>0</v>
      </c>
      <c r="DN133" s="26">
        <f t="shared" si="154"/>
        <v>0</v>
      </c>
    </row>
    <row r="134" spans="1:118" ht="15" customHeight="1" x14ac:dyDescent="0.25">
      <c r="A134" s="3323" t="s">
        <v>166</v>
      </c>
      <c r="B134" s="3324"/>
      <c r="C134" s="3325"/>
      <c r="D134" s="3047">
        <f t="shared" si="136"/>
        <v>0</v>
      </c>
      <c r="E134" s="3167">
        <f t="shared" si="137"/>
        <v>0</v>
      </c>
      <c r="F134" s="3168">
        <f t="shared" si="137"/>
        <v>0</v>
      </c>
      <c r="G134" s="185"/>
      <c r="H134" s="186"/>
      <c r="I134" s="185"/>
      <c r="J134" s="187"/>
      <c r="K134" s="185"/>
      <c r="L134" s="3125"/>
      <c r="M134" s="3169"/>
      <c r="N134" s="3125"/>
      <c r="O134" s="3124"/>
      <c r="P134" s="3125"/>
      <c r="Q134" s="3124"/>
      <c r="R134" s="3125"/>
      <c r="S134" s="3124"/>
      <c r="T134" s="3125"/>
      <c r="U134" s="3124"/>
      <c r="V134" s="3125"/>
      <c r="W134" s="3124"/>
      <c r="X134" s="3125"/>
      <c r="Y134" s="3124"/>
      <c r="Z134" s="3125"/>
      <c r="AA134" s="3124"/>
      <c r="AB134" s="3125"/>
      <c r="AC134" s="3124"/>
      <c r="AD134" s="3125"/>
      <c r="AE134" s="3124"/>
      <c r="AF134" s="3125"/>
      <c r="AG134" s="3124"/>
      <c r="AH134" s="3125"/>
      <c r="AI134" s="3124"/>
      <c r="AJ134" s="3125"/>
      <c r="AK134" s="3124"/>
      <c r="AL134" s="3125"/>
      <c r="AM134" s="3124"/>
      <c r="AN134" s="3126"/>
      <c r="AO134" s="3170">
        <v>0</v>
      </c>
      <c r="AP134" s="188">
        <v>0</v>
      </c>
      <c r="AQ134" s="3128">
        <v>0</v>
      </c>
      <c r="AR134" s="3128">
        <v>0</v>
      </c>
      <c r="AS134" s="189">
        <v>0</v>
      </c>
      <c r="AT134" s="3170">
        <v>0</v>
      </c>
      <c r="AU134" s="3170">
        <v>0</v>
      </c>
      <c r="AV134" s="3170">
        <v>0</v>
      </c>
      <c r="AW134" s="3170">
        <v>0</v>
      </c>
      <c r="AX134" t="str">
        <f t="shared" si="138"/>
        <v/>
      </c>
      <c r="CW134" s="25" t="str">
        <f t="shared" si="159"/>
        <v/>
      </c>
      <c r="CX134" s="25" t="str">
        <f t="shared" si="140"/>
        <v/>
      </c>
      <c r="CY134" s="25" t="str">
        <f t="shared" si="141"/>
        <v/>
      </c>
      <c r="CZ134" s="25" t="str">
        <f t="shared" si="142"/>
        <v/>
      </c>
      <c r="DA134" s="25" t="str">
        <f t="shared" si="143"/>
        <v/>
      </c>
      <c r="DB134" s="25" t="str">
        <f t="shared" si="144"/>
        <v/>
      </c>
      <c r="DC134" s="25" t="str">
        <f t="shared" si="145"/>
        <v/>
      </c>
      <c r="DD134" s="25" t="str">
        <f t="shared" si="146"/>
        <v/>
      </c>
      <c r="DE134"/>
      <c r="DG134" s="26">
        <f t="shared" si="160"/>
        <v>0</v>
      </c>
      <c r="DH134" s="26">
        <f t="shared" si="148"/>
        <v>0</v>
      </c>
      <c r="DI134" s="26">
        <f t="shared" si="149"/>
        <v>0</v>
      </c>
      <c r="DJ134" s="26">
        <f t="shared" si="150"/>
        <v>0</v>
      </c>
      <c r="DK134" s="26">
        <f t="shared" si="151"/>
        <v>0</v>
      </c>
      <c r="DL134" s="26">
        <f t="shared" si="152"/>
        <v>0</v>
      </c>
      <c r="DM134" s="26">
        <f t="shared" si="153"/>
        <v>0</v>
      </c>
      <c r="DN134" s="26">
        <f t="shared" si="154"/>
        <v>0</v>
      </c>
    </row>
    <row r="135" spans="1:118" x14ac:dyDescent="0.25">
      <c r="A135" s="3323" t="s">
        <v>167</v>
      </c>
      <c r="B135" s="3324"/>
      <c r="C135" s="3325"/>
      <c r="D135" s="3047">
        <f t="shared" si="136"/>
        <v>0</v>
      </c>
      <c r="E135" s="3167">
        <f t="shared" si="137"/>
        <v>0</v>
      </c>
      <c r="F135" s="3168">
        <f t="shared" si="137"/>
        <v>0</v>
      </c>
      <c r="G135" s="185"/>
      <c r="H135" s="186"/>
      <c r="I135" s="185"/>
      <c r="J135" s="187"/>
      <c r="K135" s="185"/>
      <c r="L135" s="3125"/>
      <c r="M135" s="3169"/>
      <c r="N135" s="3125"/>
      <c r="O135" s="3124"/>
      <c r="P135" s="3125"/>
      <c r="Q135" s="3124"/>
      <c r="R135" s="3125"/>
      <c r="S135" s="3124"/>
      <c r="T135" s="3125"/>
      <c r="U135" s="3124"/>
      <c r="V135" s="3125"/>
      <c r="W135" s="3124"/>
      <c r="X135" s="3125"/>
      <c r="Y135" s="3124"/>
      <c r="Z135" s="3125"/>
      <c r="AA135" s="3124"/>
      <c r="AB135" s="3125"/>
      <c r="AC135" s="3124"/>
      <c r="AD135" s="3125"/>
      <c r="AE135" s="3124"/>
      <c r="AF135" s="3125"/>
      <c r="AG135" s="3124"/>
      <c r="AH135" s="3125"/>
      <c r="AI135" s="3124"/>
      <c r="AJ135" s="3125"/>
      <c r="AK135" s="3124"/>
      <c r="AL135" s="3125"/>
      <c r="AM135" s="3124"/>
      <c r="AN135" s="3126"/>
      <c r="AO135" s="3170">
        <v>0</v>
      </c>
      <c r="AP135" s="188">
        <v>0</v>
      </c>
      <c r="AQ135" s="3128">
        <v>0</v>
      </c>
      <c r="AR135" s="3128">
        <v>0</v>
      </c>
      <c r="AS135" s="189">
        <v>0</v>
      </c>
      <c r="AT135" s="3170">
        <v>0</v>
      </c>
      <c r="AU135" s="3170">
        <v>0</v>
      </c>
      <c r="AV135" s="3170">
        <v>0</v>
      </c>
      <c r="AW135" s="3170">
        <v>0</v>
      </c>
      <c r="AX135" t="str">
        <f t="shared" si="138"/>
        <v/>
      </c>
      <c r="CW135" s="25" t="str">
        <f t="shared" si="159"/>
        <v/>
      </c>
      <c r="CX135" s="25" t="str">
        <f t="shared" si="140"/>
        <v/>
      </c>
      <c r="CY135" s="25" t="str">
        <f t="shared" si="141"/>
        <v/>
      </c>
      <c r="CZ135" s="25" t="str">
        <f t="shared" si="142"/>
        <v/>
      </c>
      <c r="DA135" s="25" t="str">
        <f t="shared" si="143"/>
        <v/>
      </c>
      <c r="DB135" s="25" t="str">
        <f t="shared" si="144"/>
        <v/>
      </c>
      <c r="DC135" s="25" t="str">
        <f t="shared" si="145"/>
        <v/>
      </c>
      <c r="DD135" s="25" t="str">
        <f t="shared" si="146"/>
        <v/>
      </c>
      <c r="DE135"/>
      <c r="DG135" s="26">
        <f t="shared" si="160"/>
        <v>0</v>
      </c>
      <c r="DH135" s="26">
        <f t="shared" si="148"/>
        <v>0</v>
      </c>
      <c r="DI135" s="26">
        <f t="shared" si="149"/>
        <v>0</v>
      </c>
      <c r="DJ135" s="26">
        <f t="shared" si="150"/>
        <v>0</v>
      </c>
      <c r="DK135" s="26">
        <f t="shared" si="151"/>
        <v>0</v>
      </c>
      <c r="DL135" s="26">
        <f t="shared" si="152"/>
        <v>0</v>
      </c>
      <c r="DM135" s="26">
        <f t="shared" si="153"/>
        <v>0</v>
      </c>
      <c r="DN135" s="26">
        <f t="shared" si="154"/>
        <v>0</v>
      </c>
    </row>
    <row r="136" spans="1:118" x14ac:dyDescent="0.25">
      <c r="A136" s="3323" t="s">
        <v>168</v>
      </c>
      <c r="B136" s="3324"/>
      <c r="C136" s="3325"/>
      <c r="D136" s="3047">
        <f t="shared" si="136"/>
        <v>0</v>
      </c>
      <c r="E136" s="3167">
        <f t="shared" si="137"/>
        <v>0</v>
      </c>
      <c r="F136" s="3168">
        <f t="shared" si="137"/>
        <v>0</v>
      </c>
      <c r="G136" s="185"/>
      <c r="H136" s="186"/>
      <c r="I136" s="185"/>
      <c r="J136" s="187"/>
      <c r="K136" s="185"/>
      <c r="L136" s="3125"/>
      <c r="M136" s="3169"/>
      <c r="N136" s="3125"/>
      <c r="O136" s="3124"/>
      <c r="P136" s="3125"/>
      <c r="Q136" s="3124"/>
      <c r="R136" s="3125"/>
      <c r="S136" s="3124"/>
      <c r="T136" s="3125"/>
      <c r="U136" s="3124"/>
      <c r="V136" s="3125"/>
      <c r="W136" s="3124"/>
      <c r="X136" s="3125"/>
      <c r="Y136" s="3124"/>
      <c r="Z136" s="3125"/>
      <c r="AA136" s="3124"/>
      <c r="AB136" s="3125"/>
      <c r="AC136" s="3124"/>
      <c r="AD136" s="3125"/>
      <c r="AE136" s="3124"/>
      <c r="AF136" s="3125"/>
      <c r="AG136" s="3124"/>
      <c r="AH136" s="3125"/>
      <c r="AI136" s="3124"/>
      <c r="AJ136" s="3125"/>
      <c r="AK136" s="3124"/>
      <c r="AL136" s="3125"/>
      <c r="AM136" s="3124"/>
      <c r="AN136" s="3126"/>
      <c r="AO136" s="3170">
        <v>0</v>
      </c>
      <c r="AP136" s="188">
        <v>0</v>
      </c>
      <c r="AQ136" s="3128">
        <v>0</v>
      </c>
      <c r="AR136" s="3128">
        <v>0</v>
      </c>
      <c r="AS136" s="189">
        <v>0</v>
      </c>
      <c r="AT136" s="3170">
        <v>0</v>
      </c>
      <c r="AU136" s="3170">
        <v>0</v>
      </c>
      <c r="AV136" s="3170">
        <v>0</v>
      </c>
      <c r="AW136" s="3170">
        <v>0</v>
      </c>
      <c r="AX136" t="str">
        <f t="shared" si="138"/>
        <v/>
      </c>
      <c r="CW136" s="25" t="str">
        <f t="shared" si="159"/>
        <v/>
      </c>
      <c r="CX136" s="25" t="str">
        <f t="shared" si="140"/>
        <v/>
      </c>
      <c r="CY136" s="25" t="str">
        <f t="shared" si="141"/>
        <v/>
      </c>
      <c r="CZ136" s="25" t="str">
        <f t="shared" si="142"/>
        <v/>
      </c>
      <c r="DA136" s="25" t="str">
        <f t="shared" si="143"/>
        <v/>
      </c>
      <c r="DB136" s="25" t="str">
        <f t="shared" si="144"/>
        <v/>
      </c>
      <c r="DC136" s="25" t="str">
        <f t="shared" si="145"/>
        <v/>
      </c>
      <c r="DD136" s="25" t="str">
        <f t="shared" si="146"/>
        <v/>
      </c>
      <c r="DE136"/>
      <c r="DG136" s="26">
        <f t="shared" si="160"/>
        <v>0</v>
      </c>
      <c r="DH136" s="26">
        <f t="shared" si="148"/>
        <v>0</v>
      </c>
      <c r="DI136" s="26">
        <f t="shared" si="149"/>
        <v>0</v>
      </c>
      <c r="DJ136" s="26">
        <f t="shared" si="150"/>
        <v>0</v>
      </c>
      <c r="DK136" s="26">
        <f t="shared" si="151"/>
        <v>0</v>
      </c>
      <c r="DL136" s="26">
        <f t="shared" si="152"/>
        <v>0</v>
      </c>
      <c r="DM136" s="26">
        <f t="shared" si="153"/>
        <v>0</v>
      </c>
      <c r="DN136" s="26">
        <f t="shared" si="154"/>
        <v>0</v>
      </c>
    </row>
    <row r="137" spans="1:118" x14ac:dyDescent="0.25">
      <c r="A137" s="3323" t="s">
        <v>169</v>
      </c>
      <c r="B137" s="3324"/>
      <c r="C137" s="3325"/>
      <c r="D137" s="3047">
        <f t="shared" si="136"/>
        <v>0</v>
      </c>
      <c r="E137" s="3167">
        <f t="shared" si="137"/>
        <v>0</v>
      </c>
      <c r="F137" s="3168">
        <f t="shared" si="137"/>
        <v>0</v>
      </c>
      <c r="G137" s="185"/>
      <c r="H137" s="186"/>
      <c r="I137" s="185"/>
      <c r="J137" s="187"/>
      <c r="K137" s="185"/>
      <c r="L137" s="3125"/>
      <c r="M137" s="3169"/>
      <c r="N137" s="3125"/>
      <c r="O137" s="3124"/>
      <c r="P137" s="3125"/>
      <c r="Q137" s="3124"/>
      <c r="R137" s="3125"/>
      <c r="S137" s="3124"/>
      <c r="T137" s="3125"/>
      <c r="U137" s="3124"/>
      <c r="V137" s="3125"/>
      <c r="W137" s="3124"/>
      <c r="X137" s="3125"/>
      <c r="Y137" s="3124"/>
      <c r="Z137" s="3125"/>
      <c r="AA137" s="3124"/>
      <c r="AB137" s="3125"/>
      <c r="AC137" s="3124"/>
      <c r="AD137" s="3125"/>
      <c r="AE137" s="3124"/>
      <c r="AF137" s="3125"/>
      <c r="AG137" s="3124"/>
      <c r="AH137" s="3125"/>
      <c r="AI137" s="3124"/>
      <c r="AJ137" s="3125"/>
      <c r="AK137" s="3124"/>
      <c r="AL137" s="3125"/>
      <c r="AM137" s="3124"/>
      <c r="AN137" s="3126"/>
      <c r="AO137" s="3170">
        <v>0</v>
      </c>
      <c r="AP137" s="188">
        <v>0</v>
      </c>
      <c r="AQ137" s="3128">
        <v>0</v>
      </c>
      <c r="AR137" s="3128">
        <v>0</v>
      </c>
      <c r="AS137" s="189">
        <v>0</v>
      </c>
      <c r="AT137" s="3170">
        <v>0</v>
      </c>
      <c r="AU137" s="3170">
        <v>0</v>
      </c>
      <c r="AV137" s="3170">
        <v>0</v>
      </c>
      <c r="AW137" s="3170">
        <v>0</v>
      </c>
      <c r="AX137" t="str">
        <f t="shared" si="138"/>
        <v/>
      </c>
      <c r="CW137" s="25" t="str">
        <f t="shared" si="159"/>
        <v/>
      </c>
      <c r="CX137" s="25" t="str">
        <f t="shared" si="140"/>
        <v/>
      </c>
      <c r="CY137" s="25" t="str">
        <f t="shared" si="141"/>
        <v/>
      </c>
      <c r="CZ137" s="25" t="str">
        <f t="shared" si="142"/>
        <v/>
      </c>
      <c r="DA137" s="25" t="str">
        <f t="shared" si="143"/>
        <v/>
      </c>
      <c r="DB137" s="25" t="str">
        <f t="shared" si="144"/>
        <v/>
      </c>
      <c r="DC137" s="25" t="str">
        <f t="shared" si="145"/>
        <v/>
      </c>
      <c r="DD137" s="25" t="str">
        <f t="shared" si="146"/>
        <v/>
      </c>
      <c r="DE137"/>
      <c r="DG137" s="26">
        <f t="shared" si="160"/>
        <v>0</v>
      </c>
      <c r="DH137" s="26">
        <f t="shared" si="148"/>
        <v>0</v>
      </c>
      <c r="DI137" s="26">
        <f t="shared" si="149"/>
        <v>0</v>
      </c>
      <c r="DJ137" s="26">
        <f t="shared" si="150"/>
        <v>0</v>
      </c>
      <c r="DK137" s="26">
        <f t="shared" si="151"/>
        <v>0</v>
      </c>
      <c r="DL137" s="26">
        <f t="shared" si="152"/>
        <v>0</v>
      </c>
      <c r="DM137" s="26">
        <f t="shared" si="153"/>
        <v>0</v>
      </c>
      <c r="DN137" s="26">
        <f t="shared" si="154"/>
        <v>0</v>
      </c>
    </row>
    <row r="138" spans="1:118" x14ac:dyDescent="0.25">
      <c r="A138" s="3323" t="s">
        <v>170</v>
      </c>
      <c r="B138" s="3324"/>
      <c r="C138" s="3325"/>
      <c r="D138" s="3047">
        <f t="shared" si="136"/>
        <v>0</v>
      </c>
      <c r="E138" s="3167">
        <f t="shared" si="137"/>
        <v>0</v>
      </c>
      <c r="F138" s="3168">
        <f t="shared" si="137"/>
        <v>0</v>
      </c>
      <c r="G138" s="185"/>
      <c r="H138" s="186"/>
      <c r="I138" s="185"/>
      <c r="J138" s="187"/>
      <c r="K138" s="185"/>
      <c r="L138" s="3125"/>
      <c r="M138" s="3169"/>
      <c r="N138" s="3125"/>
      <c r="O138" s="3124"/>
      <c r="P138" s="3125"/>
      <c r="Q138" s="3124"/>
      <c r="R138" s="3125"/>
      <c r="S138" s="3124"/>
      <c r="T138" s="3125"/>
      <c r="U138" s="3124"/>
      <c r="V138" s="3125"/>
      <c r="W138" s="3124"/>
      <c r="X138" s="3125"/>
      <c r="Y138" s="3124"/>
      <c r="Z138" s="3125"/>
      <c r="AA138" s="3124"/>
      <c r="AB138" s="3125"/>
      <c r="AC138" s="3124"/>
      <c r="AD138" s="3125"/>
      <c r="AE138" s="3124"/>
      <c r="AF138" s="3125"/>
      <c r="AG138" s="3124"/>
      <c r="AH138" s="3125"/>
      <c r="AI138" s="3124"/>
      <c r="AJ138" s="3125"/>
      <c r="AK138" s="3124"/>
      <c r="AL138" s="3125"/>
      <c r="AM138" s="3124"/>
      <c r="AN138" s="3126"/>
      <c r="AO138" s="3170">
        <v>0</v>
      </c>
      <c r="AP138" s="188">
        <v>0</v>
      </c>
      <c r="AQ138" s="3128">
        <v>0</v>
      </c>
      <c r="AR138" s="3128">
        <v>0</v>
      </c>
      <c r="AS138" s="189">
        <v>0</v>
      </c>
      <c r="AT138" s="3170">
        <v>0</v>
      </c>
      <c r="AU138" s="3170">
        <v>0</v>
      </c>
      <c r="AV138" s="3170">
        <v>0</v>
      </c>
      <c r="AW138" s="3170">
        <v>0</v>
      </c>
      <c r="AX138" t="str">
        <f t="shared" si="138"/>
        <v/>
      </c>
      <c r="CW138" s="25" t="str">
        <f t="shared" si="159"/>
        <v/>
      </c>
      <c r="CX138" s="25" t="str">
        <f t="shared" si="140"/>
        <v/>
      </c>
      <c r="CY138" s="25" t="str">
        <f t="shared" si="141"/>
        <v/>
      </c>
      <c r="CZ138" s="25" t="str">
        <f t="shared" si="142"/>
        <v/>
      </c>
      <c r="DA138" s="25" t="str">
        <f t="shared" si="143"/>
        <v/>
      </c>
      <c r="DB138" s="25" t="str">
        <f t="shared" si="144"/>
        <v/>
      </c>
      <c r="DC138" s="25" t="str">
        <f t="shared" si="145"/>
        <v/>
      </c>
      <c r="DD138" s="25" t="str">
        <f t="shared" si="146"/>
        <v/>
      </c>
      <c r="DE138"/>
      <c r="DG138" s="26">
        <f t="shared" si="160"/>
        <v>0</v>
      </c>
      <c r="DH138" s="26">
        <f t="shared" si="148"/>
        <v>0</v>
      </c>
      <c r="DI138" s="26">
        <f t="shared" si="149"/>
        <v>0</v>
      </c>
      <c r="DJ138" s="26">
        <f t="shared" si="150"/>
        <v>0</v>
      </c>
      <c r="DK138" s="26">
        <f t="shared" si="151"/>
        <v>0</v>
      </c>
      <c r="DL138" s="26">
        <f t="shared" si="152"/>
        <v>0</v>
      </c>
      <c r="DM138" s="26">
        <f t="shared" si="153"/>
        <v>0</v>
      </c>
      <c r="DN138" s="26">
        <f t="shared" si="154"/>
        <v>0</v>
      </c>
    </row>
    <row r="139" spans="1:118" x14ac:dyDescent="0.25">
      <c r="A139" s="3323" t="s">
        <v>171</v>
      </c>
      <c r="B139" s="3324"/>
      <c r="C139" s="3325"/>
      <c r="D139" s="3047">
        <f t="shared" si="136"/>
        <v>0</v>
      </c>
      <c r="E139" s="3167">
        <f t="shared" si="137"/>
        <v>0</v>
      </c>
      <c r="F139" s="3168">
        <f t="shared" si="137"/>
        <v>0</v>
      </c>
      <c r="G139" s="3334"/>
      <c r="H139" s="3337"/>
      <c r="I139" s="3334"/>
      <c r="J139" s="3195"/>
      <c r="K139" s="3169"/>
      <c r="L139" s="3125"/>
      <c r="M139" s="3169"/>
      <c r="N139" s="3125"/>
      <c r="O139" s="3124"/>
      <c r="P139" s="3125"/>
      <c r="Q139" s="3124"/>
      <c r="R139" s="3125"/>
      <c r="S139" s="3124"/>
      <c r="T139" s="3125"/>
      <c r="U139" s="3124"/>
      <c r="V139" s="3125"/>
      <c r="W139" s="3124"/>
      <c r="X139" s="3125"/>
      <c r="Y139" s="3124"/>
      <c r="Z139" s="3125"/>
      <c r="AA139" s="3124"/>
      <c r="AB139" s="3125"/>
      <c r="AC139" s="3124"/>
      <c r="AD139" s="3125"/>
      <c r="AE139" s="3124"/>
      <c r="AF139" s="3125"/>
      <c r="AG139" s="3124"/>
      <c r="AH139" s="3125"/>
      <c r="AI139" s="3124"/>
      <c r="AJ139" s="3125"/>
      <c r="AK139" s="3124"/>
      <c r="AL139" s="3125"/>
      <c r="AM139" s="3124"/>
      <c r="AN139" s="3126"/>
      <c r="AO139" s="3170">
        <v>0</v>
      </c>
      <c r="AP139" s="3170">
        <v>0</v>
      </c>
      <c r="AQ139" s="3128">
        <v>0</v>
      </c>
      <c r="AR139" s="3128">
        <v>0</v>
      </c>
      <c r="AS139" s="3128">
        <v>0</v>
      </c>
      <c r="AT139" s="3170">
        <v>0</v>
      </c>
      <c r="AU139" s="3170">
        <v>0</v>
      </c>
      <c r="AV139" s="3170">
        <v>0</v>
      </c>
      <c r="AW139" s="3170">
        <v>0</v>
      </c>
      <c r="AX139" t="str">
        <f t="shared" si="138"/>
        <v/>
      </c>
      <c r="CW139" s="25" t="str">
        <f t="shared" si="159"/>
        <v/>
      </c>
      <c r="CX139" s="25" t="str">
        <f t="shared" si="140"/>
        <v/>
      </c>
      <c r="CY139" s="25" t="str">
        <f t="shared" si="141"/>
        <v/>
      </c>
      <c r="CZ139" s="25" t="str">
        <f t="shared" si="142"/>
        <v/>
      </c>
      <c r="DA139" s="25" t="str">
        <f t="shared" si="143"/>
        <v/>
      </c>
      <c r="DB139" s="25" t="str">
        <f t="shared" si="144"/>
        <v/>
      </c>
      <c r="DC139" s="25" t="str">
        <f t="shared" si="145"/>
        <v/>
      </c>
      <c r="DD139" s="25" t="str">
        <f t="shared" si="146"/>
        <v/>
      </c>
      <c r="DE139"/>
      <c r="DG139" s="26">
        <f t="shared" si="160"/>
        <v>0</v>
      </c>
      <c r="DH139" s="26">
        <f t="shared" si="148"/>
        <v>0</v>
      </c>
      <c r="DI139" s="26">
        <f t="shared" si="149"/>
        <v>0</v>
      </c>
      <c r="DJ139" s="26">
        <f t="shared" si="150"/>
        <v>0</v>
      </c>
      <c r="DK139" s="26">
        <f t="shared" si="151"/>
        <v>0</v>
      </c>
      <c r="DL139" s="26">
        <f t="shared" si="152"/>
        <v>0</v>
      </c>
      <c r="DM139" s="26">
        <f t="shared" si="153"/>
        <v>0</v>
      </c>
      <c r="DN139" s="26">
        <f t="shared" si="154"/>
        <v>0</v>
      </c>
    </row>
    <row r="140" spans="1:118" x14ac:dyDescent="0.25">
      <c r="A140" s="3342" t="s">
        <v>172</v>
      </c>
      <c r="B140" s="764"/>
      <c r="C140" s="765"/>
      <c r="D140" s="3065">
        <f t="shared" si="136"/>
        <v>0</v>
      </c>
      <c r="E140" s="3173">
        <f t="shared" si="137"/>
        <v>0</v>
      </c>
      <c r="F140" s="3174">
        <f t="shared" si="137"/>
        <v>0</v>
      </c>
      <c r="G140" s="191"/>
      <c r="H140" s="192"/>
      <c r="I140" s="191"/>
      <c r="J140" s="493"/>
      <c r="K140" s="193"/>
      <c r="L140" s="3135"/>
      <c r="M140" s="3175"/>
      <c r="N140" s="3135"/>
      <c r="O140" s="3134"/>
      <c r="P140" s="3135"/>
      <c r="Q140" s="3134"/>
      <c r="R140" s="3135"/>
      <c r="S140" s="3134"/>
      <c r="T140" s="3135"/>
      <c r="U140" s="3134"/>
      <c r="V140" s="3135"/>
      <c r="W140" s="3134"/>
      <c r="X140" s="3135"/>
      <c r="Y140" s="3134"/>
      <c r="Z140" s="3135"/>
      <c r="AA140" s="3134"/>
      <c r="AB140" s="3135"/>
      <c r="AC140" s="3134"/>
      <c r="AD140" s="3135"/>
      <c r="AE140" s="3134"/>
      <c r="AF140" s="3135"/>
      <c r="AG140" s="3134"/>
      <c r="AH140" s="3135"/>
      <c r="AI140" s="3134"/>
      <c r="AJ140" s="3135"/>
      <c r="AK140" s="3134"/>
      <c r="AL140" s="3135"/>
      <c r="AM140" s="3134"/>
      <c r="AN140" s="3136"/>
      <c r="AO140" s="39">
        <v>0</v>
      </c>
      <c r="AP140" s="3170">
        <v>0</v>
      </c>
      <c r="AQ140" s="3128">
        <v>0</v>
      </c>
      <c r="AR140" s="3128">
        <v>0</v>
      </c>
      <c r="AS140" s="3128">
        <v>0</v>
      </c>
      <c r="AT140" s="3170">
        <v>0</v>
      </c>
      <c r="AU140" s="63">
        <v>0</v>
      </c>
      <c r="AV140" s="63">
        <v>0</v>
      </c>
      <c r="AW140" s="63">
        <v>0</v>
      </c>
      <c r="AX140" t="str">
        <f t="shared" si="138"/>
        <v/>
      </c>
      <c r="CW140" s="25" t="str">
        <f t="shared" si="159"/>
        <v/>
      </c>
      <c r="CX140" s="25" t="str">
        <f t="shared" si="140"/>
        <v/>
      </c>
      <c r="CY140" s="25" t="str">
        <f t="shared" si="141"/>
        <v/>
      </c>
      <c r="CZ140" s="25" t="str">
        <f t="shared" si="142"/>
        <v/>
      </c>
      <c r="DA140" s="25" t="str">
        <f t="shared" si="143"/>
        <v/>
      </c>
      <c r="DB140" s="25" t="str">
        <f t="shared" si="144"/>
        <v/>
      </c>
      <c r="DC140" s="25" t="str">
        <f t="shared" si="145"/>
        <v/>
      </c>
      <c r="DD140" s="25" t="str">
        <f t="shared" si="146"/>
        <v/>
      </c>
      <c r="DE140"/>
      <c r="DG140" s="26">
        <f t="shared" si="160"/>
        <v>0</v>
      </c>
      <c r="DH140" s="26">
        <f t="shared" si="148"/>
        <v>0</v>
      </c>
      <c r="DI140" s="26">
        <f t="shared" si="149"/>
        <v>0</v>
      </c>
      <c r="DJ140" s="26">
        <f t="shared" si="150"/>
        <v>0</v>
      </c>
      <c r="DK140" s="26">
        <f t="shared" si="151"/>
        <v>0</v>
      </c>
      <c r="DL140" s="26">
        <f t="shared" si="152"/>
        <v>0</v>
      </c>
      <c r="DM140" s="26">
        <f t="shared" si="153"/>
        <v>0</v>
      </c>
      <c r="DN140" s="26">
        <f t="shared" si="154"/>
        <v>0</v>
      </c>
    </row>
    <row r="141" spans="1:118" x14ac:dyDescent="0.25">
      <c r="A141" s="3544" t="s">
        <v>4</v>
      </c>
      <c r="B141" s="3545"/>
      <c r="C141" s="3549"/>
      <c r="D141" s="3651">
        <f t="shared" si="136"/>
        <v>946</v>
      </c>
      <c r="E141" s="3588">
        <f t="shared" si="137"/>
        <v>384</v>
      </c>
      <c r="F141" s="3652">
        <f t="shared" si="137"/>
        <v>562</v>
      </c>
      <c r="G141" s="3651">
        <f t="shared" ref="G141:AW141" si="161">SUM(G88:G140)</f>
        <v>5</v>
      </c>
      <c r="H141" s="3653">
        <f t="shared" si="161"/>
        <v>2</v>
      </c>
      <c r="I141" s="3651">
        <f t="shared" si="161"/>
        <v>0</v>
      </c>
      <c r="J141" s="3654">
        <f t="shared" si="161"/>
        <v>0</v>
      </c>
      <c r="K141" s="3651">
        <f t="shared" si="161"/>
        <v>0</v>
      </c>
      <c r="L141" s="3653">
        <f t="shared" si="161"/>
        <v>2</v>
      </c>
      <c r="M141" s="3655">
        <f t="shared" si="161"/>
        <v>8</v>
      </c>
      <c r="N141" s="3656">
        <f t="shared" si="161"/>
        <v>9</v>
      </c>
      <c r="O141" s="3657">
        <f t="shared" si="161"/>
        <v>5</v>
      </c>
      <c r="P141" s="3656">
        <f t="shared" si="161"/>
        <v>6</v>
      </c>
      <c r="Q141" s="3657">
        <f t="shared" si="161"/>
        <v>5</v>
      </c>
      <c r="R141" s="3656">
        <f t="shared" si="161"/>
        <v>4</v>
      </c>
      <c r="S141" s="3657">
        <f t="shared" si="161"/>
        <v>7</v>
      </c>
      <c r="T141" s="3656">
        <f t="shared" si="161"/>
        <v>6</v>
      </c>
      <c r="U141" s="3657">
        <f t="shared" si="161"/>
        <v>28</v>
      </c>
      <c r="V141" s="3656">
        <f t="shared" si="161"/>
        <v>28</v>
      </c>
      <c r="W141" s="3657">
        <f t="shared" si="161"/>
        <v>60</v>
      </c>
      <c r="X141" s="3656">
        <f t="shared" si="161"/>
        <v>49</v>
      </c>
      <c r="Y141" s="3657">
        <f t="shared" si="161"/>
        <v>75</v>
      </c>
      <c r="Z141" s="3656">
        <f t="shared" si="161"/>
        <v>89</v>
      </c>
      <c r="AA141" s="3657">
        <f t="shared" si="161"/>
        <v>38</v>
      </c>
      <c r="AB141" s="3656">
        <f t="shared" si="161"/>
        <v>62</v>
      </c>
      <c r="AC141" s="3657">
        <f t="shared" si="161"/>
        <v>33</v>
      </c>
      <c r="AD141" s="3656">
        <f t="shared" si="161"/>
        <v>91</v>
      </c>
      <c r="AE141" s="3657">
        <f t="shared" si="161"/>
        <v>22</v>
      </c>
      <c r="AF141" s="3656">
        <f t="shared" si="161"/>
        <v>61</v>
      </c>
      <c r="AG141" s="3657">
        <f t="shared" si="161"/>
        <v>36</v>
      </c>
      <c r="AH141" s="3656">
        <f t="shared" si="161"/>
        <v>72</v>
      </c>
      <c r="AI141" s="3657">
        <f t="shared" si="161"/>
        <v>13</v>
      </c>
      <c r="AJ141" s="3656">
        <f t="shared" si="161"/>
        <v>20</v>
      </c>
      <c r="AK141" s="3657">
        <f t="shared" si="161"/>
        <v>36</v>
      </c>
      <c r="AL141" s="3656">
        <f t="shared" si="161"/>
        <v>34</v>
      </c>
      <c r="AM141" s="3657">
        <f t="shared" si="161"/>
        <v>13</v>
      </c>
      <c r="AN141" s="3658">
        <f t="shared" si="161"/>
        <v>27</v>
      </c>
      <c r="AO141" s="3659">
        <f t="shared" si="161"/>
        <v>12</v>
      </c>
      <c r="AP141" s="3660">
        <f t="shared" si="161"/>
        <v>0</v>
      </c>
      <c r="AQ141" s="3660">
        <f t="shared" si="161"/>
        <v>946</v>
      </c>
      <c r="AR141" s="3660">
        <f t="shared" si="161"/>
        <v>1</v>
      </c>
      <c r="AS141" s="3660">
        <f t="shared" si="161"/>
        <v>0</v>
      </c>
      <c r="AT141" s="3660">
        <f t="shared" si="161"/>
        <v>2</v>
      </c>
      <c r="AU141" s="3660">
        <f t="shared" si="161"/>
        <v>0</v>
      </c>
      <c r="AV141" s="3660">
        <f t="shared" si="161"/>
        <v>0</v>
      </c>
      <c r="AW141" s="3660">
        <f t="shared" si="161"/>
        <v>2</v>
      </c>
      <c r="CW141"/>
      <c r="CX141" t="str">
        <f t="shared" ref="CX141" si="162">IF(AND(F141&gt;0,AP141="")," * Recuerde que las Embarazadas deben ser incluidas en el ingreso por rango etario. Digite Cero si no tiene","")</f>
        <v/>
      </c>
      <c r="CY141"/>
      <c r="CZ141"/>
      <c r="DA141"/>
      <c r="DB141"/>
      <c r="DC141"/>
      <c r="DD141"/>
      <c r="DE141"/>
      <c r="DG141"/>
      <c r="DH141"/>
      <c r="DI141"/>
      <c r="DJ141"/>
      <c r="DK141"/>
      <c r="DL141"/>
      <c r="DM141"/>
    </row>
    <row r="142" spans="1:118" x14ac:dyDescent="0.25">
      <c r="A142" s="43" t="s">
        <v>173</v>
      </c>
      <c r="B142" s="204"/>
      <c r="C142" s="204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CW142"/>
      <c r="CX142"/>
      <c r="CY142"/>
      <c r="CZ142"/>
      <c r="DA142"/>
      <c r="DB142"/>
      <c r="DC142"/>
      <c r="DD142"/>
      <c r="DE142"/>
      <c r="DG142"/>
      <c r="DH142"/>
      <c r="DI142"/>
      <c r="DJ142"/>
      <c r="DK142"/>
      <c r="DL142"/>
      <c r="DM142"/>
    </row>
    <row r="143" spans="1:118" ht="15" customHeight="1" x14ac:dyDescent="0.25">
      <c r="A143" s="3661" t="s">
        <v>174</v>
      </c>
      <c r="B143" s="3661"/>
      <c r="C143" s="3661"/>
      <c r="D143" s="3205" t="s">
        <v>4</v>
      </c>
      <c r="E143" s="638"/>
      <c r="F143" s="3151"/>
      <c r="G143" s="3544" t="s">
        <v>175</v>
      </c>
      <c r="H143" s="3545"/>
      <c r="I143" s="3545"/>
      <c r="J143" s="3545"/>
      <c r="K143" s="3545"/>
      <c r="L143" s="3545"/>
      <c r="M143" s="3545"/>
      <c r="N143" s="3545"/>
      <c r="O143" s="3545"/>
      <c r="P143" s="3545"/>
      <c r="Q143" s="3545"/>
      <c r="R143" s="3545"/>
      <c r="S143" s="3545"/>
      <c r="T143" s="3545"/>
      <c r="U143" s="3545"/>
      <c r="V143" s="3545"/>
      <c r="W143" s="3545"/>
      <c r="X143" s="3545"/>
      <c r="Y143" s="3545"/>
      <c r="Z143" s="3545"/>
      <c r="AA143" s="3545"/>
      <c r="AB143" s="3545"/>
      <c r="AC143" s="3545"/>
      <c r="AD143" s="3545"/>
      <c r="AE143" s="3545"/>
      <c r="AF143" s="3545"/>
      <c r="AG143" s="3545"/>
      <c r="AH143" s="3545"/>
      <c r="AI143" s="3545"/>
      <c r="AJ143" s="3545"/>
      <c r="AK143" s="3545"/>
      <c r="AL143" s="3545"/>
      <c r="AM143" s="3545"/>
      <c r="AN143" s="3545"/>
      <c r="AO143" s="3545"/>
      <c r="AP143" s="3546"/>
      <c r="AQ143" s="3549" t="s">
        <v>114</v>
      </c>
      <c r="AR143" s="3580" t="s">
        <v>7</v>
      </c>
      <c r="AS143" s="3580" t="s">
        <v>8</v>
      </c>
      <c r="AT143" s="3580" t="s">
        <v>42</v>
      </c>
      <c r="AU143" s="3647" t="s">
        <v>118</v>
      </c>
      <c r="AV143" s="3647" t="s">
        <v>12</v>
      </c>
      <c r="AW143" s="3647" t="s">
        <v>13</v>
      </c>
      <c r="AX143" s="3647" t="s">
        <v>10</v>
      </c>
      <c r="CW143"/>
      <c r="CX143"/>
      <c r="CY143"/>
      <c r="CZ143"/>
      <c r="DA143"/>
      <c r="DB143"/>
      <c r="DC143"/>
      <c r="DD143"/>
      <c r="DE143"/>
      <c r="DG143"/>
      <c r="DH143"/>
      <c r="DI143"/>
      <c r="DJ143"/>
      <c r="DK143"/>
      <c r="DL143"/>
      <c r="DM143"/>
    </row>
    <row r="144" spans="1:118" ht="15" customHeight="1" x14ac:dyDescent="0.25">
      <c r="A144" s="3661"/>
      <c r="B144" s="3661"/>
      <c r="C144" s="3661"/>
      <c r="D144" s="3354"/>
      <c r="E144" s="640"/>
      <c r="F144" s="3152"/>
      <c r="G144" s="3569" t="s">
        <v>14</v>
      </c>
      <c r="H144" s="3548"/>
      <c r="I144" s="3544" t="s">
        <v>15</v>
      </c>
      <c r="J144" s="3549"/>
      <c r="K144" s="3545" t="s">
        <v>16</v>
      </c>
      <c r="L144" s="3549"/>
      <c r="M144" s="3544" t="s">
        <v>17</v>
      </c>
      <c r="N144" s="3549"/>
      <c r="O144" s="3544" t="s">
        <v>18</v>
      </c>
      <c r="P144" s="3549"/>
      <c r="Q144" s="3544" t="s">
        <v>19</v>
      </c>
      <c r="R144" s="3549"/>
      <c r="S144" s="3544" t="s">
        <v>20</v>
      </c>
      <c r="T144" s="3549"/>
      <c r="U144" s="3544" t="s">
        <v>21</v>
      </c>
      <c r="V144" s="3549"/>
      <c r="W144" s="3544" t="s">
        <v>22</v>
      </c>
      <c r="X144" s="3549"/>
      <c r="Y144" s="3544" t="s">
        <v>23</v>
      </c>
      <c r="Z144" s="3550"/>
      <c r="AA144" s="3544" t="s">
        <v>24</v>
      </c>
      <c r="AB144" s="3550"/>
      <c r="AC144" s="3544" t="s">
        <v>25</v>
      </c>
      <c r="AD144" s="3550"/>
      <c r="AE144" s="3544" t="s">
        <v>26</v>
      </c>
      <c r="AF144" s="3550"/>
      <c r="AG144" s="3544" t="s">
        <v>27</v>
      </c>
      <c r="AH144" s="3550"/>
      <c r="AI144" s="3544" t="s">
        <v>28</v>
      </c>
      <c r="AJ144" s="3550"/>
      <c r="AK144" s="3544" t="s">
        <v>29</v>
      </c>
      <c r="AL144" s="3550"/>
      <c r="AM144" s="3544" t="s">
        <v>30</v>
      </c>
      <c r="AN144" s="3550"/>
      <c r="AO144" s="3544" t="s">
        <v>31</v>
      </c>
      <c r="AP144" s="3570"/>
      <c r="AQ144" s="3549"/>
      <c r="AR144" s="3580"/>
      <c r="AS144" s="3580"/>
      <c r="AT144" s="3580"/>
      <c r="AU144" s="3647"/>
      <c r="AV144" s="3647"/>
      <c r="AW144" s="3647"/>
      <c r="AX144" s="3647"/>
      <c r="CW144"/>
      <c r="CX144"/>
      <c r="CY144"/>
      <c r="CZ144"/>
      <c r="DA144"/>
      <c r="DB144"/>
      <c r="DC144"/>
      <c r="DD144"/>
      <c r="DE144"/>
      <c r="DG144"/>
      <c r="DH144"/>
      <c r="DI144"/>
      <c r="DJ144"/>
      <c r="DK144"/>
      <c r="DL144"/>
      <c r="DM144"/>
    </row>
    <row r="145" spans="1:118" x14ac:dyDescent="0.25">
      <c r="A145" s="3661"/>
      <c r="B145" s="3661"/>
      <c r="C145" s="3661"/>
      <c r="D145" s="3555" t="s">
        <v>176</v>
      </c>
      <c r="E145" s="3553" t="s">
        <v>33</v>
      </c>
      <c r="F145" s="3554" t="s">
        <v>34</v>
      </c>
      <c r="G145" s="3555" t="s">
        <v>33</v>
      </c>
      <c r="H145" s="3554" t="s">
        <v>34</v>
      </c>
      <c r="I145" s="3555" t="s">
        <v>33</v>
      </c>
      <c r="J145" s="3554" t="s">
        <v>34</v>
      </c>
      <c r="K145" s="3555" t="s">
        <v>33</v>
      </c>
      <c r="L145" s="3554" t="s">
        <v>34</v>
      </c>
      <c r="M145" s="3555" t="s">
        <v>33</v>
      </c>
      <c r="N145" s="3554" t="s">
        <v>34</v>
      </c>
      <c r="O145" s="3555" t="s">
        <v>33</v>
      </c>
      <c r="P145" s="3554" t="s">
        <v>34</v>
      </c>
      <c r="Q145" s="3555" t="s">
        <v>33</v>
      </c>
      <c r="R145" s="3554" t="s">
        <v>34</v>
      </c>
      <c r="S145" s="3555" t="s">
        <v>33</v>
      </c>
      <c r="T145" s="3554" t="s">
        <v>34</v>
      </c>
      <c r="U145" s="3555" t="s">
        <v>33</v>
      </c>
      <c r="V145" s="3554" t="s">
        <v>34</v>
      </c>
      <c r="W145" s="3555" t="s">
        <v>33</v>
      </c>
      <c r="X145" s="3554" t="s">
        <v>34</v>
      </c>
      <c r="Y145" s="3555" t="s">
        <v>33</v>
      </c>
      <c r="Z145" s="3554" t="s">
        <v>34</v>
      </c>
      <c r="AA145" s="3555" t="s">
        <v>33</v>
      </c>
      <c r="AB145" s="3554" t="s">
        <v>34</v>
      </c>
      <c r="AC145" s="3555" t="s">
        <v>33</v>
      </c>
      <c r="AD145" s="3554" t="s">
        <v>34</v>
      </c>
      <c r="AE145" s="3555" t="s">
        <v>33</v>
      </c>
      <c r="AF145" s="3554" t="s">
        <v>34</v>
      </c>
      <c r="AG145" s="3555" t="s">
        <v>33</v>
      </c>
      <c r="AH145" s="3554" t="s">
        <v>34</v>
      </c>
      <c r="AI145" s="3555" t="s">
        <v>33</v>
      </c>
      <c r="AJ145" s="3554" t="s">
        <v>34</v>
      </c>
      <c r="AK145" s="3555" t="s">
        <v>33</v>
      </c>
      <c r="AL145" s="3554" t="s">
        <v>34</v>
      </c>
      <c r="AM145" s="3555" t="s">
        <v>33</v>
      </c>
      <c r="AN145" s="3554" t="s">
        <v>34</v>
      </c>
      <c r="AO145" s="3555" t="s">
        <v>33</v>
      </c>
      <c r="AP145" s="3572" t="s">
        <v>34</v>
      </c>
      <c r="AQ145" s="3549"/>
      <c r="AR145" s="3580"/>
      <c r="AS145" s="3580"/>
      <c r="AT145" s="3580"/>
      <c r="AU145" s="3647"/>
      <c r="AV145" s="3647"/>
      <c r="AW145" s="3647"/>
      <c r="AX145" s="3647"/>
      <c r="CW145"/>
      <c r="CX145"/>
      <c r="CY145"/>
      <c r="CZ145"/>
      <c r="DA145"/>
      <c r="DB145"/>
      <c r="DC145"/>
      <c r="DD145"/>
      <c r="DE145"/>
      <c r="DG145"/>
      <c r="DH145"/>
      <c r="DI145"/>
      <c r="DJ145"/>
      <c r="DK145"/>
      <c r="DL145"/>
      <c r="DM145"/>
    </row>
    <row r="146" spans="1:118" ht="15" customHeight="1" x14ac:dyDescent="0.25">
      <c r="A146" s="3662" t="s">
        <v>177</v>
      </c>
      <c r="B146" s="3663"/>
      <c r="C146" s="3664"/>
      <c r="D146" s="3577">
        <f>E146+F146</f>
        <v>350</v>
      </c>
      <c r="E146" s="3577">
        <f>SUM(G146+I146+K146+M146+O146+Q146+S146+U146+W146+Y146+AA146+AC146+AE146+AG146+AI146+AK146+AM146+AO146)</f>
        <v>135</v>
      </c>
      <c r="F146" s="18">
        <f>SUM(H146+J146+L146+N146+P146+R146+T146+V146+X146+Z146+AB146+AD146+AF146+AH146+AJ146+AL146+AN146+AP146)</f>
        <v>215</v>
      </c>
      <c r="G146" s="3578">
        <v>0</v>
      </c>
      <c r="H146" s="52">
        <v>0</v>
      </c>
      <c r="I146" s="3563">
        <v>0</v>
      </c>
      <c r="J146" s="52">
        <v>0</v>
      </c>
      <c r="K146" s="3563">
        <v>2</v>
      </c>
      <c r="L146" s="52">
        <v>0</v>
      </c>
      <c r="M146" s="3563">
        <v>6</v>
      </c>
      <c r="N146" s="52">
        <v>0</v>
      </c>
      <c r="O146" s="205">
        <v>3</v>
      </c>
      <c r="P146" s="52">
        <v>0</v>
      </c>
      <c r="Q146" s="205">
        <v>0</v>
      </c>
      <c r="R146" s="52">
        <v>0</v>
      </c>
      <c r="S146" s="205">
        <v>2</v>
      </c>
      <c r="T146" s="52">
        <v>0</v>
      </c>
      <c r="U146" s="3563">
        <v>2</v>
      </c>
      <c r="V146" s="52">
        <v>4</v>
      </c>
      <c r="W146" s="3563">
        <v>7</v>
      </c>
      <c r="X146" s="52">
        <v>2</v>
      </c>
      <c r="Y146" s="3563">
        <v>12</v>
      </c>
      <c r="Z146" s="52">
        <v>6</v>
      </c>
      <c r="AA146" s="3563">
        <v>16</v>
      </c>
      <c r="AB146" s="52">
        <v>27</v>
      </c>
      <c r="AC146" s="3563">
        <v>2</v>
      </c>
      <c r="AD146" s="52">
        <v>9</v>
      </c>
      <c r="AE146" s="3563">
        <v>6</v>
      </c>
      <c r="AF146" s="52">
        <v>24</v>
      </c>
      <c r="AG146" s="3563">
        <v>18</v>
      </c>
      <c r="AH146" s="52">
        <v>16</v>
      </c>
      <c r="AI146" s="3563">
        <v>24</v>
      </c>
      <c r="AJ146" s="52">
        <v>79</v>
      </c>
      <c r="AK146" s="3563">
        <v>9</v>
      </c>
      <c r="AL146" s="52">
        <v>21</v>
      </c>
      <c r="AM146" s="3563">
        <v>18</v>
      </c>
      <c r="AN146" s="52">
        <v>25</v>
      </c>
      <c r="AO146" s="3563">
        <v>8</v>
      </c>
      <c r="AP146" s="55">
        <v>2</v>
      </c>
      <c r="AQ146" s="3585">
        <v>0</v>
      </c>
      <c r="AR146" s="20">
        <v>0</v>
      </c>
      <c r="AS146" s="24">
        <v>0</v>
      </c>
      <c r="AT146" s="24">
        <v>0</v>
      </c>
      <c r="AU146" s="24">
        <v>2</v>
      </c>
      <c r="AV146" s="24">
        <v>0</v>
      </c>
      <c r="AW146" s="24">
        <v>0</v>
      </c>
      <c r="AX146" s="24">
        <v>0</v>
      </c>
      <c r="AY146" t="str">
        <f>CW146&amp;CX146&amp;CY146&amp;CZ146&amp;DA146&amp;DB146&amp;DC146&amp;DD146</f>
        <v/>
      </c>
      <c r="CW146" s="25" t="str">
        <f>IF(AND((Y146+Z146)&gt;0,AQ146="")," * No olvide digitar la variable 12 años. Si no tiene digite Cero.",IF(AQ146&gt;(Y146+Z146),"* Las Consultas de 12 años NO DEBEN ser mayor que el total de Consultas entre 10-14 años",""))</f>
        <v/>
      </c>
      <c r="CX146" s="25" t="str">
        <f>IF(AND(F146&gt;0,AR146="")," * No olvide digitar la variable Embarazadas. Digite cero si no tiene.","")</f>
        <v/>
      </c>
      <c r="CY146" s="25" t="str">
        <f>IF(AR146&gt;F146," * Las Embarazadas NO DEBEN ser mayor al Total Mujeres. ","")</f>
        <v/>
      </c>
      <c r="CZ146" s="25" t="str">
        <f>IF(AND((AK146+AL146)&gt;0,AS146=""),"* No olvide digitar la variable 60 años. Si no tiene digite Cero.",IF(AS146&gt;(AK146+AL146)," * Las consultas de 60 años NO DEBEN ser mayor que el Total de consultas de entre 60-64 años",""))</f>
        <v/>
      </c>
      <c r="DA146" s="25" t="str">
        <f>IF(AND(D146&gt;0,AU146="")," * No olvide digitar la variable Usuarios con Discapacidad. Digite Cero si no tiene.",IF(AU146&gt;D146," * La variable Usuarios con Discapacidad No puede ser mayor al Total.",""))</f>
        <v/>
      </c>
      <c r="DB146" s="25" t="str">
        <f>IF(AND(D146&gt;0,AV146="")," * No olvide digitar la variable Niños, niñas adolescentes y Jóvenes SENAME. Digite Cero si no tiene.",IF(AV146&gt;D146," * La variable Niños, niñas adolescentes y Jóvenes SENAME No puede ser mayor al Total.",""))</f>
        <v/>
      </c>
      <c r="DC146" s="25" t="str">
        <f>IF(AND(D146&gt;0,AW146="")," * No olvide digitar la variable Niños, niñas adolescentes y Jóvenes Mejor Niñez. Digite Cero si no tiene.",IF(AW146&gt;D146," * La variable Niños, niñas adolescentes y Jóvenes mejor Niñez No puede ser mayor al Total.",""))</f>
        <v/>
      </c>
      <c r="DD146" s="25" t="str">
        <f>IF(AND(D146&gt;0,AX146="")," * No olvide digitar la variable Migrantes. Digite Cero si no tiene.",IF(AX146&gt;D146," * La variable Migrantes No puede ser mayor al Total.",""))</f>
        <v/>
      </c>
      <c r="DE146"/>
      <c r="DG146" s="26">
        <f>IF(AND((Y146+Z146)&gt;0,AQ146=""),1,IF(AQ146&gt;(Y146+Z146),1,0))</f>
        <v>0</v>
      </c>
      <c r="DH146" s="26">
        <f>IF(AND(F146&gt;0,AR146=""),1,0)</f>
        <v>0</v>
      </c>
      <c r="DI146" s="26">
        <f>IF(AR146&gt;F146,1,0)</f>
        <v>0</v>
      </c>
      <c r="DJ146" s="26">
        <f>IF(AND((AK146+AL146)&gt;0,AS146=""),1,IF(AS146&gt;(AK146+AL146),1,0))</f>
        <v>0</v>
      </c>
      <c r="DK146" s="26">
        <f>IF(AND(D146&gt;0,AU146=""),1,IF(AU146&gt;D146,1,0))</f>
        <v>0</v>
      </c>
      <c r="DL146" s="26">
        <f>IF(AND(D146&gt;0,AV146=""),1,IF(AV146&gt;D146,1,0))</f>
        <v>0</v>
      </c>
      <c r="DM146" s="26">
        <f>IF(AND(D146&gt;0,AW146=""),1,IF(AW146&gt;D146,1,0))</f>
        <v>0</v>
      </c>
      <c r="DN146" s="26">
        <f>IF(AND(D146&gt;0,AX146=""),1,IF(AX146&gt;D146,1,0))</f>
        <v>0</v>
      </c>
    </row>
    <row r="147" spans="1:118" ht="15" customHeight="1" x14ac:dyDescent="0.25">
      <c r="A147" s="3323" t="s">
        <v>178</v>
      </c>
      <c r="B147" s="3324"/>
      <c r="C147" s="3325"/>
      <c r="D147" s="3167">
        <f t="shared" ref="D147:D154" si="163">E147+F147</f>
        <v>70</v>
      </c>
      <c r="E147" s="3167">
        <f t="shared" ref="E147:F154" si="164">SUM(G147+I147+K147+M147+O147+Q147+S147+U147+W147+Y147+AA147+AC147+AE147+AG147+AI147+AK147+AM147+AO147)</f>
        <v>16</v>
      </c>
      <c r="F147" s="3168">
        <f t="shared" si="164"/>
        <v>54</v>
      </c>
      <c r="G147" s="3169">
        <v>0</v>
      </c>
      <c r="H147" s="3125">
        <v>0</v>
      </c>
      <c r="I147" s="3124">
        <v>0</v>
      </c>
      <c r="J147" s="3125">
        <v>0</v>
      </c>
      <c r="K147" s="3124">
        <v>0</v>
      </c>
      <c r="L147" s="3125">
        <v>0</v>
      </c>
      <c r="M147" s="3124">
        <v>0</v>
      </c>
      <c r="N147" s="3125">
        <v>0</v>
      </c>
      <c r="O147" s="3358">
        <v>0</v>
      </c>
      <c r="P147" s="3125">
        <v>0</v>
      </c>
      <c r="Q147" s="3358">
        <v>0</v>
      </c>
      <c r="R147" s="3125">
        <v>0</v>
      </c>
      <c r="S147" s="3358">
        <v>0</v>
      </c>
      <c r="T147" s="3125">
        <v>0</v>
      </c>
      <c r="U147" s="3124">
        <v>0</v>
      </c>
      <c r="V147" s="3125">
        <v>2</v>
      </c>
      <c r="W147" s="3124">
        <v>0</v>
      </c>
      <c r="X147" s="3125">
        <v>4</v>
      </c>
      <c r="Y147" s="3124">
        <v>0</v>
      </c>
      <c r="Z147" s="3125">
        <v>0</v>
      </c>
      <c r="AA147" s="3124">
        <v>4</v>
      </c>
      <c r="AB147" s="3125">
        <v>16</v>
      </c>
      <c r="AC147" s="3124">
        <v>0</v>
      </c>
      <c r="AD147" s="3125">
        <v>8</v>
      </c>
      <c r="AE147" s="3124">
        <v>4</v>
      </c>
      <c r="AF147" s="3125">
        <v>4</v>
      </c>
      <c r="AG147" s="3124">
        <v>4</v>
      </c>
      <c r="AH147" s="3125">
        <v>8</v>
      </c>
      <c r="AI147" s="3124">
        <v>4</v>
      </c>
      <c r="AJ147" s="3125">
        <v>12</v>
      </c>
      <c r="AK147" s="3124">
        <v>0</v>
      </c>
      <c r="AL147" s="3125">
        <v>0</v>
      </c>
      <c r="AM147" s="3124">
        <v>0</v>
      </c>
      <c r="AN147" s="3125">
        <v>0</v>
      </c>
      <c r="AO147" s="3124">
        <v>0</v>
      </c>
      <c r="AP147" s="3126">
        <v>0</v>
      </c>
      <c r="AQ147" s="3170">
        <v>0</v>
      </c>
      <c r="AR147" s="20">
        <v>0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0</v>
      </c>
      <c r="AY147" t="str">
        <f t="shared" ref="AY147:AY154" si="165">CW147&amp;CX147&amp;CY147&amp;CZ147&amp;DA147&amp;DB147&amp;DC147&amp;DD147&amp;DE147</f>
        <v/>
      </c>
      <c r="CW147" s="25" t="str">
        <f t="shared" ref="CW147:CW154" si="166">IF(AND((Y147+Z147)&gt;0,AQ147="")," * No olvide digitar la variable 12 años. Si no tiene digite Cero.",IF(AQ147&gt;(Y147+Z147),"* Las Consultas de 12 años NO DEBEN ser mayor que el total de Consultas entre 10-14 años",""))</f>
        <v/>
      </c>
      <c r="CX147" s="25" t="str">
        <f t="shared" ref="CX147:CX154" si="167">IF(AND(F147&gt;0,AR147="")," * No olvide digitar la variable Embarazadas. Digite cero si no tiene.","")</f>
        <v/>
      </c>
      <c r="CY147" s="25" t="str">
        <f t="shared" ref="CY147:CY154" si="168">IF(AR147&gt;F147," * Las Embarazadas NO DEBEN ser mayor al Total Mujeres. ","")</f>
        <v/>
      </c>
      <c r="CZ147" s="25" t="str">
        <f t="shared" ref="CZ147:CZ154" si="169">IF(AND((AK147+AL147)&gt;0,AS147=""),"* No olvide digitar la variable 60 años. Si no tiene digite Cero.",IF(AS147&gt;(AK147+AL147)," * Las consultas de 60 años NO DEBEN ser mayor que el Total de consultas de entre 60-64 años",""))</f>
        <v/>
      </c>
      <c r="DA147" s="25" t="str">
        <f t="shared" ref="DA147:DA154" si="170">IF(AND(D147&gt;0,AU147="")," * No olvide digitar la variable Usuarios con Discapacidad. Digite Cero si no tiene.",IF(AU147&gt;D147," * La variable Usuarios con Discapacidad No puede ser mayor al Total.",""))</f>
        <v/>
      </c>
      <c r="DB147" s="25" t="str">
        <f t="shared" ref="DB147:DB154" si="171">IF(AND(D147&gt;0,AV147="")," * No olvide digitar la variable Niños, niñas adolescentes y Jóvenes SENAME. Digite Cero si no tiene.",IF(AV147&gt;D147," * La variable Niños, niñas adolescentes y Jóvenes SENAME No puede ser mayor al Total.",""))</f>
        <v/>
      </c>
      <c r="DC147" s="25" t="str">
        <f t="shared" ref="DC147:DC154" si="172">IF(AND(D147&gt;0,AW147="")," * No olvide digitar la variable Niños, niñas adolescentes y Jóvenes Mejor Niñez. Digite Cero si no tiene.",IF(AW147&gt;D147," * La variable Niños, niñas adolescentes y Jóvenes mejor Niñez No puede ser mayor al Total.",""))</f>
        <v/>
      </c>
      <c r="DD147" s="25" t="str">
        <f t="shared" ref="DD147:DD154" si="173">IF(AND(D147&gt;0,AX147="")," * No olvide digitar la variable Migrantes. Digite Cero si no tiene.",IF(AX147&gt;D147," * La variable Migrantes No puede ser mayor al Total.",""))</f>
        <v/>
      </c>
      <c r="DE147"/>
      <c r="DG147" s="26">
        <f t="shared" ref="DG147:DG154" si="174">IF(AND((Y147+Z147)&gt;0,AQ147=""),1,IF(AQ147&gt;(Y147+Z147),1,0))</f>
        <v>0</v>
      </c>
      <c r="DH147" s="26">
        <f t="shared" ref="DH147:DH154" si="175">IF(AND(F147&gt;0,AR147=""),1,0)</f>
        <v>0</v>
      </c>
      <c r="DI147" s="26">
        <f t="shared" ref="DI147:DI154" si="176">IF(AR147&gt;F147,1,0)</f>
        <v>0</v>
      </c>
      <c r="DJ147" s="26">
        <f t="shared" ref="DJ147:DJ154" si="177">IF(AND((AK147+AL147)&gt;0,AS147=""),1,IF(AS147&gt;(AK147+AL147),1,0))</f>
        <v>0</v>
      </c>
      <c r="DK147" s="26">
        <f t="shared" ref="DK147:DK154" si="178">IF(AND(D147&gt;0,AU147=""),1,IF(AU147&gt;D147,1,0))</f>
        <v>0</v>
      </c>
      <c r="DL147" s="26">
        <f t="shared" ref="DL147:DL154" si="179">IF(AND(D147&gt;0,AV147=""),1,IF(AV147&gt;D147,1,0))</f>
        <v>0</v>
      </c>
      <c r="DM147" s="26">
        <f t="shared" ref="DM147:DM154" si="180">IF(AND(D147&gt;0,AW147=""),1,IF(AW147&gt;D147,1,0))</f>
        <v>0</v>
      </c>
      <c r="DN147" s="26">
        <f t="shared" ref="DN147:DN154" si="181">IF(AND(D147&gt;0,AX147=""),1,IF(AX147&gt;D147,1,0))</f>
        <v>0</v>
      </c>
    </row>
    <row r="148" spans="1:118" x14ac:dyDescent="0.25">
      <c r="A148" s="3119" t="s">
        <v>179</v>
      </c>
      <c r="B148" s="3120"/>
      <c r="C148" s="3121"/>
      <c r="D148" s="3167">
        <f t="shared" si="163"/>
        <v>0</v>
      </c>
      <c r="E148" s="3167">
        <f t="shared" si="164"/>
        <v>0</v>
      </c>
      <c r="F148" s="3168">
        <f t="shared" si="164"/>
        <v>0</v>
      </c>
      <c r="G148" s="3169">
        <v>0</v>
      </c>
      <c r="H148" s="3125">
        <v>0</v>
      </c>
      <c r="I148" s="3124">
        <v>0</v>
      </c>
      <c r="J148" s="3125">
        <v>0</v>
      </c>
      <c r="K148" s="3124">
        <v>0</v>
      </c>
      <c r="L148" s="3125">
        <v>0</v>
      </c>
      <c r="M148" s="3124">
        <v>0</v>
      </c>
      <c r="N148" s="3125">
        <v>0</v>
      </c>
      <c r="O148" s="3358">
        <v>0</v>
      </c>
      <c r="P148" s="3125">
        <v>0</v>
      </c>
      <c r="Q148" s="3358">
        <v>0</v>
      </c>
      <c r="R148" s="3125">
        <v>0</v>
      </c>
      <c r="S148" s="3358">
        <v>0</v>
      </c>
      <c r="T148" s="3125">
        <v>0</v>
      </c>
      <c r="U148" s="3124">
        <v>0</v>
      </c>
      <c r="V148" s="3125">
        <v>0</v>
      </c>
      <c r="W148" s="3124">
        <v>0</v>
      </c>
      <c r="X148" s="3125">
        <v>0</v>
      </c>
      <c r="Y148" s="3124">
        <v>0</v>
      </c>
      <c r="Z148" s="3125">
        <v>0</v>
      </c>
      <c r="AA148" s="3124">
        <v>0</v>
      </c>
      <c r="AB148" s="3125">
        <v>0</v>
      </c>
      <c r="AC148" s="3124">
        <v>0</v>
      </c>
      <c r="AD148" s="3125">
        <v>0</v>
      </c>
      <c r="AE148" s="3124">
        <v>0</v>
      </c>
      <c r="AF148" s="3125">
        <v>0</v>
      </c>
      <c r="AG148" s="3124">
        <v>0</v>
      </c>
      <c r="AH148" s="3125">
        <v>0</v>
      </c>
      <c r="AI148" s="3124">
        <v>0</v>
      </c>
      <c r="AJ148" s="3125">
        <v>0</v>
      </c>
      <c r="AK148" s="3124">
        <v>0</v>
      </c>
      <c r="AL148" s="3125">
        <v>0</v>
      </c>
      <c r="AM148" s="3124">
        <v>0</v>
      </c>
      <c r="AN148" s="3125">
        <v>0</v>
      </c>
      <c r="AO148" s="3124">
        <v>0</v>
      </c>
      <c r="AP148" s="3126">
        <v>0</v>
      </c>
      <c r="AQ148" s="3170">
        <v>0</v>
      </c>
      <c r="AR148" s="20">
        <v>0</v>
      </c>
      <c r="AS148" s="24">
        <v>0</v>
      </c>
      <c r="AT148" s="24">
        <v>0</v>
      </c>
      <c r="AU148" s="24">
        <v>0</v>
      </c>
      <c r="AV148" s="24">
        <v>0</v>
      </c>
      <c r="AW148" s="24">
        <v>0</v>
      </c>
      <c r="AX148" s="24">
        <v>0</v>
      </c>
      <c r="AY148" t="str">
        <f t="shared" si="165"/>
        <v/>
      </c>
      <c r="CW148" s="25" t="str">
        <f t="shared" si="166"/>
        <v/>
      </c>
      <c r="CX148" s="25" t="str">
        <f t="shared" si="167"/>
        <v/>
      </c>
      <c r="CY148" s="25" t="str">
        <f t="shared" si="168"/>
        <v/>
      </c>
      <c r="CZ148" s="25" t="str">
        <f t="shared" si="169"/>
        <v/>
      </c>
      <c r="DA148" s="25" t="str">
        <f t="shared" si="170"/>
        <v/>
      </c>
      <c r="DB148" s="25" t="str">
        <f t="shared" si="171"/>
        <v/>
      </c>
      <c r="DC148" s="25" t="str">
        <f t="shared" si="172"/>
        <v/>
      </c>
      <c r="DD148" s="25" t="str">
        <f t="shared" si="173"/>
        <v/>
      </c>
      <c r="DE148"/>
      <c r="DG148" s="26">
        <f t="shared" si="174"/>
        <v>0</v>
      </c>
      <c r="DH148" s="26">
        <f t="shared" si="175"/>
        <v>0</v>
      </c>
      <c r="DI148" s="26">
        <f t="shared" si="176"/>
        <v>0</v>
      </c>
      <c r="DJ148" s="26">
        <f t="shared" si="177"/>
        <v>0</v>
      </c>
      <c r="DK148" s="26">
        <f t="shared" si="178"/>
        <v>0</v>
      </c>
      <c r="DL148" s="26">
        <f t="shared" si="179"/>
        <v>0</v>
      </c>
      <c r="DM148" s="26">
        <f t="shared" si="180"/>
        <v>0</v>
      </c>
      <c r="DN148" s="26">
        <f t="shared" si="181"/>
        <v>0</v>
      </c>
    </row>
    <row r="149" spans="1:118" x14ac:dyDescent="0.25">
      <c r="A149" s="3119" t="s">
        <v>180</v>
      </c>
      <c r="B149" s="3120"/>
      <c r="C149" s="3121"/>
      <c r="D149" s="3167">
        <f t="shared" si="163"/>
        <v>0</v>
      </c>
      <c r="E149" s="3167">
        <f t="shared" si="164"/>
        <v>0</v>
      </c>
      <c r="F149" s="3168">
        <f t="shared" si="164"/>
        <v>0</v>
      </c>
      <c r="G149" s="3169">
        <v>0</v>
      </c>
      <c r="H149" s="3125">
        <v>0</v>
      </c>
      <c r="I149" s="3124">
        <v>0</v>
      </c>
      <c r="J149" s="3125">
        <v>0</v>
      </c>
      <c r="K149" s="3124">
        <v>0</v>
      </c>
      <c r="L149" s="3125">
        <v>0</v>
      </c>
      <c r="M149" s="3124">
        <v>0</v>
      </c>
      <c r="N149" s="3125">
        <v>0</v>
      </c>
      <c r="O149" s="3358">
        <v>0</v>
      </c>
      <c r="P149" s="3125">
        <v>0</v>
      </c>
      <c r="Q149" s="3358">
        <v>0</v>
      </c>
      <c r="R149" s="3125">
        <v>0</v>
      </c>
      <c r="S149" s="3358">
        <v>0</v>
      </c>
      <c r="T149" s="3125">
        <v>0</v>
      </c>
      <c r="U149" s="3124">
        <v>0</v>
      </c>
      <c r="V149" s="3125">
        <v>0</v>
      </c>
      <c r="W149" s="3124">
        <v>0</v>
      </c>
      <c r="X149" s="3125">
        <v>0</v>
      </c>
      <c r="Y149" s="3124">
        <v>0</v>
      </c>
      <c r="Z149" s="3125">
        <v>0</v>
      </c>
      <c r="AA149" s="3124">
        <v>0</v>
      </c>
      <c r="AB149" s="3125">
        <v>0</v>
      </c>
      <c r="AC149" s="3124">
        <v>0</v>
      </c>
      <c r="AD149" s="3125">
        <v>0</v>
      </c>
      <c r="AE149" s="3124">
        <v>0</v>
      </c>
      <c r="AF149" s="3125">
        <v>0</v>
      </c>
      <c r="AG149" s="3124">
        <v>0</v>
      </c>
      <c r="AH149" s="3125">
        <v>0</v>
      </c>
      <c r="AI149" s="3124">
        <v>0</v>
      </c>
      <c r="AJ149" s="3125">
        <v>0</v>
      </c>
      <c r="AK149" s="3124">
        <v>0</v>
      </c>
      <c r="AL149" s="3125">
        <v>0</v>
      </c>
      <c r="AM149" s="3124">
        <v>0</v>
      </c>
      <c r="AN149" s="3125">
        <v>0</v>
      </c>
      <c r="AO149" s="3124">
        <v>0</v>
      </c>
      <c r="AP149" s="3126">
        <v>0</v>
      </c>
      <c r="AQ149" s="3170">
        <v>0</v>
      </c>
      <c r="AR149" s="20">
        <v>0</v>
      </c>
      <c r="AS149" s="24">
        <v>0</v>
      </c>
      <c r="AT149" s="24">
        <v>0</v>
      </c>
      <c r="AU149" s="24">
        <v>0</v>
      </c>
      <c r="AV149" s="24">
        <v>0</v>
      </c>
      <c r="AW149" s="24">
        <v>0</v>
      </c>
      <c r="AX149" s="24">
        <v>0</v>
      </c>
      <c r="AY149" t="str">
        <f t="shared" si="165"/>
        <v/>
      </c>
      <c r="CW149" s="25" t="str">
        <f t="shared" si="166"/>
        <v/>
      </c>
      <c r="CX149" s="25" t="str">
        <f t="shared" si="167"/>
        <v/>
      </c>
      <c r="CY149" s="25" t="str">
        <f t="shared" si="168"/>
        <v/>
      </c>
      <c r="CZ149" s="25" t="str">
        <f t="shared" si="169"/>
        <v/>
      </c>
      <c r="DA149" s="25" t="str">
        <f t="shared" si="170"/>
        <v/>
      </c>
      <c r="DB149" s="25" t="str">
        <f t="shared" si="171"/>
        <v/>
      </c>
      <c r="DC149" s="25" t="str">
        <f t="shared" si="172"/>
        <v/>
      </c>
      <c r="DD149" s="25" t="str">
        <f t="shared" si="173"/>
        <v/>
      </c>
      <c r="DE149"/>
      <c r="DG149" s="26">
        <f t="shared" si="174"/>
        <v>0</v>
      </c>
      <c r="DH149" s="26">
        <f t="shared" si="175"/>
        <v>0</v>
      </c>
      <c r="DI149" s="26">
        <f t="shared" si="176"/>
        <v>0</v>
      </c>
      <c r="DJ149" s="26">
        <f t="shared" si="177"/>
        <v>0</v>
      </c>
      <c r="DK149" s="26">
        <f t="shared" si="178"/>
        <v>0</v>
      </c>
      <c r="DL149" s="26">
        <f t="shared" si="179"/>
        <v>0</v>
      </c>
      <c r="DM149" s="26">
        <f t="shared" si="180"/>
        <v>0</v>
      </c>
      <c r="DN149" s="26">
        <f t="shared" si="181"/>
        <v>0</v>
      </c>
    </row>
    <row r="150" spans="1:118" x14ac:dyDescent="0.25">
      <c r="A150" s="2985" t="s">
        <v>181</v>
      </c>
      <c r="B150" s="3359"/>
      <c r="C150" s="2986"/>
      <c r="D150" s="3167">
        <f t="shared" si="163"/>
        <v>20</v>
      </c>
      <c r="E150" s="3167">
        <f t="shared" si="164"/>
        <v>7</v>
      </c>
      <c r="F150" s="3168">
        <f t="shared" si="164"/>
        <v>13</v>
      </c>
      <c r="G150" s="3169">
        <v>0</v>
      </c>
      <c r="H150" s="3125">
        <v>0</v>
      </c>
      <c r="I150" s="3124">
        <v>0</v>
      </c>
      <c r="J150" s="3125">
        <v>0</v>
      </c>
      <c r="K150" s="3124">
        <v>0</v>
      </c>
      <c r="L150" s="3125">
        <v>0</v>
      </c>
      <c r="M150" s="3124">
        <v>0</v>
      </c>
      <c r="N150" s="3125">
        <v>0</v>
      </c>
      <c r="O150" s="3358">
        <v>0</v>
      </c>
      <c r="P150" s="3125">
        <v>0</v>
      </c>
      <c r="Q150" s="3358">
        <v>0</v>
      </c>
      <c r="R150" s="3125">
        <v>0</v>
      </c>
      <c r="S150" s="3358">
        <v>0</v>
      </c>
      <c r="T150" s="3125">
        <v>0</v>
      </c>
      <c r="U150" s="3124">
        <v>0</v>
      </c>
      <c r="V150" s="3125">
        <v>0</v>
      </c>
      <c r="W150" s="3124">
        <v>1</v>
      </c>
      <c r="X150" s="3125">
        <v>0</v>
      </c>
      <c r="Y150" s="3124">
        <v>1</v>
      </c>
      <c r="Z150" s="3125">
        <v>1</v>
      </c>
      <c r="AA150" s="3124">
        <v>4</v>
      </c>
      <c r="AB150" s="3125">
        <v>8</v>
      </c>
      <c r="AC150" s="3124">
        <v>0</v>
      </c>
      <c r="AD150" s="3125">
        <v>0</v>
      </c>
      <c r="AE150" s="3124">
        <v>1</v>
      </c>
      <c r="AF150" s="3125">
        <v>3</v>
      </c>
      <c r="AG150" s="3124">
        <v>0</v>
      </c>
      <c r="AH150" s="3125">
        <v>1</v>
      </c>
      <c r="AI150" s="3124">
        <v>0</v>
      </c>
      <c r="AJ150" s="3125">
        <v>0</v>
      </c>
      <c r="AK150" s="3124">
        <v>0</v>
      </c>
      <c r="AL150" s="3125">
        <v>0</v>
      </c>
      <c r="AM150" s="3124">
        <v>0</v>
      </c>
      <c r="AN150" s="3125">
        <v>0</v>
      </c>
      <c r="AO150" s="3124">
        <v>0</v>
      </c>
      <c r="AP150" s="3126">
        <v>0</v>
      </c>
      <c r="AQ150" s="3170">
        <v>0</v>
      </c>
      <c r="AR150" s="20">
        <v>0</v>
      </c>
      <c r="AS150" s="24">
        <v>0</v>
      </c>
      <c r="AT150" s="24">
        <v>0</v>
      </c>
      <c r="AU150" s="24">
        <v>1</v>
      </c>
      <c r="AV150" s="24">
        <v>0</v>
      </c>
      <c r="AW150" s="24">
        <v>0</v>
      </c>
      <c r="AX150" s="24">
        <v>0</v>
      </c>
      <c r="AY150" t="str">
        <f t="shared" si="165"/>
        <v/>
      </c>
      <c r="CW150" s="25" t="str">
        <f t="shared" si="166"/>
        <v/>
      </c>
      <c r="CX150" s="25" t="str">
        <f t="shared" si="167"/>
        <v/>
      </c>
      <c r="CY150" s="25" t="str">
        <f t="shared" si="168"/>
        <v/>
      </c>
      <c r="CZ150" s="25" t="str">
        <f t="shared" si="169"/>
        <v/>
      </c>
      <c r="DA150" s="25" t="str">
        <f t="shared" si="170"/>
        <v/>
      </c>
      <c r="DB150" s="25" t="str">
        <f t="shared" si="171"/>
        <v/>
      </c>
      <c r="DC150" s="25" t="str">
        <f t="shared" si="172"/>
        <v/>
      </c>
      <c r="DD150" s="25" t="str">
        <f t="shared" si="173"/>
        <v/>
      </c>
      <c r="DE150"/>
      <c r="DG150" s="26">
        <f t="shared" si="174"/>
        <v>0</v>
      </c>
      <c r="DH150" s="26">
        <f t="shared" si="175"/>
        <v>0</v>
      </c>
      <c r="DI150" s="26">
        <f t="shared" si="176"/>
        <v>0</v>
      </c>
      <c r="DJ150" s="26">
        <f t="shared" si="177"/>
        <v>0</v>
      </c>
      <c r="DK150" s="26">
        <f t="shared" si="178"/>
        <v>0</v>
      </c>
      <c r="DL150" s="26">
        <f t="shared" si="179"/>
        <v>0</v>
      </c>
      <c r="DM150" s="26">
        <f t="shared" si="180"/>
        <v>0</v>
      </c>
      <c r="DN150" s="26">
        <f t="shared" si="181"/>
        <v>0</v>
      </c>
    </row>
    <row r="151" spans="1:118" x14ac:dyDescent="0.25">
      <c r="A151" s="2985" t="s">
        <v>182</v>
      </c>
      <c r="B151" s="3359"/>
      <c r="C151" s="2986"/>
      <c r="D151" s="3167">
        <f t="shared" si="163"/>
        <v>59</v>
      </c>
      <c r="E151" s="3167">
        <f t="shared" si="164"/>
        <v>24</v>
      </c>
      <c r="F151" s="3168">
        <f t="shared" si="164"/>
        <v>35</v>
      </c>
      <c r="G151" s="3169">
        <v>0</v>
      </c>
      <c r="H151" s="3125">
        <v>0</v>
      </c>
      <c r="I151" s="3124">
        <v>0</v>
      </c>
      <c r="J151" s="3125">
        <v>0</v>
      </c>
      <c r="K151" s="3124">
        <v>0</v>
      </c>
      <c r="L151" s="3125">
        <v>0</v>
      </c>
      <c r="M151" s="3124">
        <v>0</v>
      </c>
      <c r="N151" s="3125">
        <v>0</v>
      </c>
      <c r="O151" s="3358">
        <v>0</v>
      </c>
      <c r="P151" s="3125">
        <v>0</v>
      </c>
      <c r="Q151" s="3358">
        <v>0</v>
      </c>
      <c r="R151" s="3125">
        <v>1</v>
      </c>
      <c r="S151" s="3358">
        <v>0</v>
      </c>
      <c r="T151" s="3125">
        <v>0</v>
      </c>
      <c r="U151" s="3124">
        <v>1</v>
      </c>
      <c r="V151" s="3125">
        <v>1</v>
      </c>
      <c r="W151" s="3124">
        <v>2</v>
      </c>
      <c r="X151" s="3125">
        <v>1</v>
      </c>
      <c r="Y151" s="3124">
        <v>3</v>
      </c>
      <c r="Z151" s="3125">
        <v>2</v>
      </c>
      <c r="AA151" s="3124">
        <v>7</v>
      </c>
      <c r="AB151" s="3125">
        <v>14</v>
      </c>
      <c r="AC151" s="3124">
        <v>2</v>
      </c>
      <c r="AD151" s="3125">
        <v>2</v>
      </c>
      <c r="AE151" s="3124">
        <v>2</v>
      </c>
      <c r="AF151" s="3125">
        <v>5</v>
      </c>
      <c r="AG151" s="3124">
        <v>0</v>
      </c>
      <c r="AH151" s="3125">
        <v>2</v>
      </c>
      <c r="AI151" s="3124">
        <v>2</v>
      </c>
      <c r="AJ151" s="3125">
        <v>3</v>
      </c>
      <c r="AK151" s="3124">
        <v>2</v>
      </c>
      <c r="AL151" s="3125">
        <v>1</v>
      </c>
      <c r="AM151" s="3124">
        <v>1</v>
      </c>
      <c r="AN151" s="3125">
        <v>2</v>
      </c>
      <c r="AO151" s="3124">
        <v>2</v>
      </c>
      <c r="AP151" s="3126">
        <v>1</v>
      </c>
      <c r="AQ151" s="3170">
        <v>0</v>
      </c>
      <c r="AR151" s="20">
        <v>0</v>
      </c>
      <c r="AS151" s="24">
        <v>0</v>
      </c>
      <c r="AT151" s="24">
        <v>0</v>
      </c>
      <c r="AU151" s="24">
        <v>1</v>
      </c>
      <c r="AV151" s="24">
        <v>0</v>
      </c>
      <c r="AW151" s="24">
        <v>0</v>
      </c>
      <c r="AX151" s="24">
        <v>0</v>
      </c>
      <c r="AY151" t="str">
        <f t="shared" si="165"/>
        <v/>
      </c>
      <c r="CW151" s="25" t="str">
        <f t="shared" si="166"/>
        <v/>
      </c>
      <c r="CX151" s="25" t="str">
        <f t="shared" si="167"/>
        <v/>
      </c>
      <c r="CY151" s="25" t="str">
        <f t="shared" si="168"/>
        <v/>
      </c>
      <c r="CZ151" s="25" t="str">
        <f t="shared" si="169"/>
        <v/>
      </c>
      <c r="DA151" s="25" t="str">
        <f t="shared" si="170"/>
        <v/>
      </c>
      <c r="DB151" s="25" t="str">
        <f t="shared" si="171"/>
        <v/>
      </c>
      <c r="DC151" s="25" t="str">
        <f t="shared" si="172"/>
        <v/>
      </c>
      <c r="DD151" s="25" t="str">
        <f t="shared" si="173"/>
        <v/>
      </c>
      <c r="DE151"/>
      <c r="DG151" s="26">
        <f t="shared" si="174"/>
        <v>0</v>
      </c>
      <c r="DH151" s="26">
        <f t="shared" si="175"/>
        <v>0</v>
      </c>
      <c r="DI151" s="26">
        <f t="shared" si="176"/>
        <v>0</v>
      </c>
      <c r="DJ151" s="26">
        <f t="shared" si="177"/>
        <v>0</v>
      </c>
      <c r="DK151" s="26">
        <f t="shared" si="178"/>
        <v>0</v>
      </c>
      <c r="DL151" s="26">
        <f t="shared" si="179"/>
        <v>0</v>
      </c>
      <c r="DM151" s="26">
        <f t="shared" si="180"/>
        <v>0</v>
      </c>
      <c r="DN151" s="26">
        <f t="shared" si="181"/>
        <v>0</v>
      </c>
    </row>
    <row r="152" spans="1:118" ht="15" customHeight="1" x14ac:dyDescent="0.25">
      <c r="A152" s="2985" t="s">
        <v>183</v>
      </c>
      <c r="B152" s="3359"/>
      <c r="C152" s="2986"/>
      <c r="D152" s="3167">
        <f t="shared" si="163"/>
        <v>24</v>
      </c>
      <c r="E152" s="3167">
        <f t="shared" si="164"/>
        <v>10</v>
      </c>
      <c r="F152" s="3168">
        <f t="shared" si="164"/>
        <v>14</v>
      </c>
      <c r="G152" s="3169">
        <v>0</v>
      </c>
      <c r="H152" s="3125">
        <v>0</v>
      </c>
      <c r="I152" s="3124">
        <v>0</v>
      </c>
      <c r="J152" s="3125">
        <v>0</v>
      </c>
      <c r="K152" s="3124">
        <v>0</v>
      </c>
      <c r="L152" s="3125">
        <v>0</v>
      </c>
      <c r="M152" s="3124">
        <v>0</v>
      </c>
      <c r="N152" s="3125">
        <v>0</v>
      </c>
      <c r="O152" s="3358">
        <v>0</v>
      </c>
      <c r="P152" s="3125">
        <v>0</v>
      </c>
      <c r="Q152" s="3358">
        <v>0</v>
      </c>
      <c r="R152" s="3125">
        <v>1</v>
      </c>
      <c r="S152" s="3358">
        <v>0</v>
      </c>
      <c r="T152" s="3125">
        <v>0</v>
      </c>
      <c r="U152" s="3124">
        <v>1</v>
      </c>
      <c r="V152" s="3125">
        <v>0</v>
      </c>
      <c r="W152" s="3124">
        <v>0</v>
      </c>
      <c r="X152" s="3125">
        <v>0</v>
      </c>
      <c r="Y152" s="3124">
        <v>1</v>
      </c>
      <c r="Z152" s="3125">
        <v>1</v>
      </c>
      <c r="AA152" s="3124">
        <v>2</v>
      </c>
      <c r="AB152" s="3125">
        <v>7</v>
      </c>
      <c r="AC152" s="3124">
        <v>2</v>
      </c>
      <c r="AD152" s="3125">
        <v>0</v>
      </c>
      <c r="AE152" s="3124">
        <v>1</v>
      </c>
      <c r="AF152" s="3125">
        <v>4</v>
      </c>
      <c r="AG152" s="3124">
        <v>0</v>
      </c>
      <c r="AH152" s="3125">
        <v>1</v>
      </c>
      <c r="AI152" s="3124">
        <v>1</v>
      </c>
      <c r="AJ152" s="3125">
        <v>0</v>
      </c>
      <c r="AK152" s="3124">
        <v>1</v>
      </c>
      <c r="AL152" s="3125">
        <v>0</v>
      </c>
      <c r="AM152" s="3124">
        <v>0</v>
      </c>
      <c r="AN152" s="3125">
        <v>0</v>
      </c>
      <c r="AO152" s="3124">
        <v>1</v>
      </c>
      <c r="AP152" s="3126">
        <v>0</v>
      </c>
      <c r="AQ152" s="3170">
        <v>0</v>
      </c>
      <c r="AR152" s="20">
        <v>0</v>
      </c>
      <c r="AS152" s="24">
        <v>0</v>
      </c>
      <c r="AT152" s="24">
        <v>0</v>
      </c>
      <c r="AU152" s="24">
        <v>0</v>
      </c>
      <c r="AV152" s="24">
        <v>0</v>
      </c>
      <c r="AW152" s="24">
        <v>0</v>
      </c>
      <c r="AX152" s="24">
        <v>0</v>
      </c>
      <c r="AY152" t="str">
        <f t="shared" si="165"/>
        <v/>
      </c>
      <c r="CW152" s="25" t="str">
        <f t="shared" si="166"/>
        <v/>
      </c>
      <c r="CX152" s="25" t="str">
        <f t="shared" si="167"/>
        <v/>
      </c>
      <c r="CY152" s="25" t="str">
        <f t="shared" si="168"/>
        <v/>
      </c>
      <c r="CZ152" s="25" t="str">
        <f t="shared" si="169"/>
        <v/>
      </c>
      <c r="DA152" s="25" t="str">
        <f t="shared" si="170"/>
        <v/>
      </c>
      <c r="DB152" s="25" t="str">
        <f t="shared" si="171"/>
        <v/>
      </c>
      <c r="DC152" s="25" t="str">
        <f t="shared" si="172"/>
        <v/>
      </c>
      <c r="DD152" s="25" t="str">
        <f t="shared" si="173"/>
        <v/>
      </c>
      <c r="DE152"/>
      <c r="DG152" s="26">
        <f t="shared" si="174"/>
        <v>0</v>
      </c>
      <c r="DH152" s="26">
        <f t="shared" si="175"/>
        <v>0</v>
      </c>
      <c r="DI152" s="26">
        <f t="shared" si="176"/>
        <v>0</v>
      </c>
      <c r="DJ152" s="26">
        <f t="shared" si="177"/>
        <v>0</v>
      </c>
      <c r="DK152" s="26">
        <f t="shared" si="178"/>
        <v>0</v>
      </c>
      <c r="DL152" s="26">
        <f t="shared" si="179"/>
        <v>0</v>
      </c>
      <c r="DM152" s="26">
        <f t="shared" si="180"/>
        <v>0</v>
      </c>
      <c r="DN152" s="26">
        <f t="shared" si="181"/>
        <v>0</v>
      </c>
    </row>
    <row r="153" spans="1:118" x14ac:dyDescent="0.25">
      <c r="A153" s="3119" t="s">
        <v>184</v>
      </c>
      <c r="B153" s="3120"/>
      <c r="C153" s="3121"/>
      <c r="D153" s="3167">
        <f t="shared" si="163"/>
        <v>0</v>
      </c>
      <c r="E153" s="3167">
        <f t="shared" si="164"/>
        <v>0</v>
      </c>
      <c r="F153" s="3168">
        <f t="shared" si="164"/>
        <v>0</v>
      </c>
      <c r="G153" s="3169"/>
      <c r="H153" s="3125"/>
      <c r="I153" s="3124"/>
      <c r="J153" s="3125"/>
      <c r="K153" s="3124"/>
      <c r="L153" s="3125"/>
      <c r="M153" s="3124"/>
      <c r="N153" s="3125"/>
      <c r="O153" s="3358"/>
      <c r="P153" s="3125"/>
      <c r="Q153" s="3358"/>
      <c r="R153" s="3125"/>
      <c r="S153" s="3358"/>
      <c r="T153" s="3125"/>
      <c r="U153" s="3124"/>
      <c r="V153" s="3125"/>
      <c r="W153" s="3124"/>
      <c r="X153" s="3125"/>
      <c r="Y153" s="3124"/>
      <c r="Z153" s="3125"/>
      <c r="AA153" s="3124"/>
      <c r="AB153" s="3125"/>
      <c r="AC153" s="3124"/>
      <c r="AD153" s="3125"/>
      <c r="AE153" s="3124"/>
      <c r="AF153" s="3125"/>
      <c r="AG153" s="3124"/>
      <c r="AH153" s="3125"/>
      <c r="AI153" s="3124"/>
      <c r="AJ153" s="3125"/>
      <c r="AK153" s="3124"/>
      <c r="AL153" s="3125"/>
      <c r="AM153" s="3124"/>
      <c r="AN153" s="3125"/>
      <c r="AO153" s="3124"/>
      <c r="AP153" s="3126"/>
      <c r="AQ153" s="3170">
        <v>0</v>
      </c>
      <c r="AR153" s="20">
        <v>0</v>
      </c>
      <c r="AS153" s="24">
        <v>0</v>
      </c>
      <c r="AT153" s="24">
        <v>0</v>
      </c>
      <c r="AU153" s="24"/>
      <c r="AV153" s="24">
        <v>0</v>
      </c>
      <c r="AW153" s="24">
        <v>0</v>
      </c>
      <c r="AX153" s="24">
        <v>0</v>
      </c>
      <c r="AY153" t="str">
        <f t="shared" si="165"/>
        <v/>
      </c>
      <c r="CW153" s="25" t="str">
        <f t="shared" si="166"/>
        <v/>
      </c>
      <c r="CX153" s="25" t="str">
        <f t="shared" si="167"/>
        <v/>
      </c>
      <c r="CY153" s="25" t="str">
        <f t="shared" si="168"/>
        <v/>
      </c>
      <c r="CZ153" s="25" t="str">
        <f t="shared" si="169"/>
        <v/>
      </c>
      <c r="DA153" s="25" t="str">
        <f t="shared" si="170"/>
        <v/>
      </c>
      <c r="DB153" s="25" t="str">
        <f t="shared" si="171"/>
        <v/>
      </c>
      <c r="DC153" s="25" t="str">
        <f t="shared" si="172"/>
        <v/>
      </c>
      <c r="DD153" s="25" t="str">
        <f t="shared" si="173"/>
        <v/>
      </c>
      <c r="DE153"/>
      <c r="DG153" s="26">
        <f t="shared" si="174"/>
        <v>0</v>
      </c>
      <c r="DH153" s="26">
        <f t="shared" si="175"/>
        <v>0</v>
      </c>
      <c r="DI153" s="26">
        <f t="shared" si="176"/>
        <v>0</v>
      </c>
      <c r="DJ153" s="26">
        <f t="shared" si="177"/>
        <v>0</v>
      </c>
      <c r="DK153" s="26">
        <f t="shared" si="178"/>
        <v>0</v>
      </c>
      <c r="DL153" s="26">
        <f t="shared" si="179"/>
        <v>0</v>
      </c>
      <c r="DM153" s="26">
        <f t="shared" si="180"/>
        <v>0</v>
      </c>
      <c r="DN153" s="26">
        <f t="shared" si="181"/>
        <v>0</v>
      </c>
    </row>
    <row r="154" spans="1:118" x14ac:dyDescent="0.25">
      <c r="A154" s="771" t="s">
        <v>185</v>
      </c>
      <c r="B154" s="771"/>
      <c r="C154" s="772"/>
      <c r="D154" s="3167">
        <f t="shared" si="163"/>
        <v>0</v>
      </c>
      <c r="E154" s="3167">
        <f>SUM(G154+I154+K154+M154+O154+Q154+S154+U154+W154+Y154+AA154+AC154+AE154+AG154+AI154+AK154+AM154+AO154)</f>
        <v>0</v>
      </c>
      <c r="F154" s="3168">
        <f t="shared" si="164"/>
        <v>0</v>
      </c>
      <c r="G154" s="3175">
        <v>0</v>
      </c>
      <c r="H154" s="3135">
        <v>0</v>
      </c>
      <c r="I154" s="3134">
        <v>0</v>
      </c>
      <c r="J154" s="3135">
        <v>0</v>
      </c>
      <c r="K154" s="3134">
        <v>0</v>
      </c>
      <c r="L154" s="3135">
        <v>0</v>
      </c>
      <c r="M154" s="3134">
        <v>0</v>
      </c>
      <c r="N154" s="3135">
        <v>0</v>
      </c>
      <c r="O154" s="3360">
        <v>0</v>
      </c>
      <c r="P154" s="3135">
        <v>0</v>
      </c>
      <c r="Q154" s="3360">
        <v>0</v>
      </c>
      <c r="R154" s="3135">
        <v>0</v>
      </c>
      <c r="S154" s="3360">
        <v>0</v>
      </c>
      <c r="T154" s="3135">
        <v>0</v>
      </c>
      <c r="U154" s="3134">
        <v>0</v>
      </c>
      <c r="V154" s="3135">
        <v>0</v>
      </c>
      <c r="W154" s="3134">
        <v>0</v>
      </c>
      <c r="X154" s="3135">
        <v>0</v>
      </c>
      <c r="Y154" s="3134">
        <v>0</v>
      </c>
      <c r="Z154" s="3135">
        <v>0</v>
      </c>
      <c r="AA154" s="3134">
        <v>0</v>
      </c>
      <c r="AB154" s="3135">
        <v>0</v>
      </c>
      <c r="AC154" s="3134">
        <v>0</v>
      </c>
      <c r="AD154" s="3135">
        <v>0</v>
      </c>
      <c r="AE154" s="3134">
        <v>0</v>
      </c>
      <c r="AF154" s="3135">
        <v>0</v>
      </c>
      <c r="AG154" s="3134">
        <v>0</v>
      </c>
      <c r="AH154" s="3135">
        <v>0</v>
      </c>
      <c r="AI154" s="3134">
        <v>0</v>
      </c>
      <c r="AJ154" s="3135">
        <v>0</v>
      </c>
      <c r="AK154" s="3134">
        <v>0</v>
      </c>
      <c r="AL154" s="3135">
        <v>0</v>
      </c>
      <c r="AM154" s="3134">
        <v>0</v>
      </c>
      <c r="AN154" s="3135">
        <v>0</v>
      </c>
      <c r="AO154" s="3134">
        <v>0</v>
      </c>
      <c r="AP154" s="3136">
        <v>0</v>
      </c>
      <c r="AQ154" s="188">
        <v>0</v>
      </c>
      <c r="AR154" s="3170">
        <v>0</v>
      </c>
      <c r="AS154" s="3128">
        <v>0</v>
      </c>
      <c r="AT154" s="189">
        <v>0</v>
      </c>
      <c r="AU154" s="189">
        <v>0</v>
      </c>
      <c r="AV154" s="189">
        <v>0</v>
      </c>
      <c r="AW154" s="189">
        <v>0</v>
      </c>
      <c r="AX154" s="189">
        <v>0</v>
      </c>
      <c r="AY154" t="str">
        <f t="shared" si="165"/>
        <v/>
      </c>
      <c r="CW154" s="25" t="str">
        <f t="shared" si="166"/>
        <v/>
      </c>
      <c r="CX154" s="25" t="str">
        <f t="shared" si="167"/>
        <v/>
      </c>
      <c r="CY154" s="25" t="str">
        <f t="shared" si="168"/>
        <v/>
      </c>
      <c r="CZ154" s="25" t="str">
        <f t="shared" si="169"/>
        <v/>
      </c>
      <c r="DA154" s="25" t="str">
        <f t="shared" si="170"/>
        <v/>
      </c>
      <c r="DB154" s="25" t="str">
        <f t="shared" si="171"/>
        <v/>
      </c>
      <c r="DC154" s="25" t="str">
        <f t="shared" si="172"/>
        <v/>
      </c>
      <c r="DD154" s="25" t="str">
        <f t="shared" si="173"/>
        <v/>
      </c>
      <c r="DE154"/>
      <c r="DG154" s="26">
        <f t="shared" si="174"/>
        <v>0</v>
      </c>
      <c r="DH154" s="26">
        <f t="shared" si="175"/>
        <v>0</v>
      </c>
      <c r="DI154" s="26">
        <f t="shared" si="176"/>
        <v>0</v>
      </c>
      <c r="DJ154" s="26">
        <f t="shared" si="177"/>
        <v>0</v>
      </c>
      <c r="DK154" s="26">
        <f t="shared" si="178"/>
        <v>0</v>
      </c>
      <c r="DL154" s="26">
        <f t="shared" si="179"/>
        <v>0</v>
      </c>
      <c r="DM154" s="26">
        <f t="shared" si="180"/>
        <v>0</v>
      </c>
      <c r="DN154" s="26">
        <f t="shared" si="181"/>
        <v>0</v>
      </c>
    </row>
    <row r="155" spans="1:118" x14ac:dyDescent="0.25">
      <c r="A155" s="3544" t="s">
        <v>4</v>
      </c>
      <c r="B155" s="3545"/>
      <c r="C155" s="3549"/>
      <c r="D155" s="3651">
        <f>SUM(D146:D154)</f>
        <v>523</v>
      </c>
      <c r="E155" s="3665">
        <f>SUM(E146:E154)</f>
        <v>192</v>
      </c>
      <c r="F155" s="3656">
        <f>SUM(F146:F154)</f>
        <v>331</v>
      </c>
      <c r="G155" s="3666">
        <f t="shared" ref="G155:AT155" si="182">SUM(G146:G154)</f>
        <v>0</v>
      </c>
      <c r="H155" s="3656">
        <f t="shared" si="182"/>
        <v>0</v>
      </c>
      <c r="I155" s="3666">
        <f t="shared" si="182"/>
        <v>0</v>
      </c>
      <c r="J155" s="3667">
        <f t="shared" si="182"/>
        <v>0</v>
      </c>
      <c r="K155" s="3666">
        <f t="shared" si="182"/>
        <v>2</v>
      </c>
      <c r="L155" s="3667">
        <f t="shared" si="182"/>
        <v>0</v>
      </c>
      <c r="M155" s="3666">
        <f t="shared" si="182"/>
        <v>6</v>
      </c>
      <c r="N155" s="3656">
        <f t="shared" si="182"/>
        <v>0</v>
      </c>
      <c r="O155" s="3666">
        <f t="shared" si="182"/>
        <v>3</v>
      </c>
      <c r="P155" s="3656">
        <f t="shared" si="182"/>
        <v>0</v>
      </c>
      <c r="Q155" s="3666">
        <f t="shared" si="182"/>
        <v>0</v>
      </c>
      <c r="R155" s="3656">
        <f t="shared" si="182"/>
        <v>2</v>
      </c>
      <c r="S155" s="3666">
        <f t="shared" si="182"/>
        <v>2</v>
      </c>
      <c r="T155" s="3656">
        <f t="shared" si="182"/>
        <v>0</v>
      </c>
      <c r="U155" s="3666">
        <f t="shared" si="182"/>
        <v>4</v>
      </c>
      <c r="V155" s="3656">
        <f t="shared" si="182"/>
        <v>7</v>
      </c>
      <c r="W155" s="3666">
        <f t="shared" si="182"/>
        <v>10</v>
      </c>
      <c r="X155" s="3656">
        <f t="shared" si="182"/>
        <v>7</v>
      </c>
      <c r="Y155" s="3666">
        <f t="shared" si="182"/>
        <v>17</v>
      </c>
      <c r="Z155" s="3656">
        <f t="shared" si="182"/>
        <v>10</v>
      </c>
      <c r="AA155" s="3666">
        <f t="shared" si="182"/>
        <v>33</v>
      </c>
      <c r="AB155" s="3656">
        <f t="shared" si="182"/>
        <v>72</v>
      </c>
      <c r="AC155" s="3666">
        <f t="shared" si="182"/>
        <v>6</v>
      </c>
      <c r="AD155" s="3656">
        <f t="shared" si="182"/>
        <v>19</v>
      </c>
      <c r="AE155" s="3666">
        <f t="shared" si="182"/>
        <v>14</v>
      </c>
      <c r="AF155" s="3656">
        <f t="shared" si="182"/>
        <v>40</v>
      </c>
      <c r="AG155" s="3666">
        <f t="shared" si="182"/>
        <v>22</v>
      </c>
      <c r="AH155" s="3656">
        <f t="shared" si="182"/>
        <v>28</v>
      </c>
      <c r="AI155" s="3666">
        <f t="shared" si="182"/>
        <v>31</v>
      </c>
      <c r="AJ155" s="3656">
        <f t="shared" si="182"/>
        <v>94</v>
      </c>
      <c r="AK155" s="3666">
        <f t="shared" si="182"/>
        <v>12</v>
      </c>
      <c r="AL155" s="3656">
        <f t="shared" si="182"/>
        <v>22</v>
      </c>
      <c r="AM155" s="3666">
        <f t="shared" si="182"/>
        <v>19</v>
      </c>
      <c r="AN155" s="3656">
        <f t="shared" si="182"/>
        <v>27</v>
      </c>
      <c r="AO155" s="3666">
        <f t="shared" si="182"/>
        <v>11</v>
      </c>
      <c r="AP155" s="3658">
        <f t="shared" si="182"/>
        <v>3</v>
      </c>
      <c r="AQ155" s="3656">
        <f t="shared" si="182"/>
        <v>0</v>
      </c>
      <c r="AR155" s="3657">
        <f t="shared" si="182"/>
        <v>0</v>
      </c>
      <c r="AS155" s="3656">
        <f t="shared" si="182"/>
        <v>0</v>
      </c>
      <c r="AT155" s="3668">
        <f t="shared" si="182"/>
        <v>0</v>
      </c>
      <c r="AU155" s="3668">
        <f>SUM(AU146:AU154)</f>
        <v>4</v>
      </c>
      <c r="AV155" s="3668">
        <f>SUM(AV146:AV154)</f>
        <v>0</v>
      </c>
      <c r="AW155" s="3668">
        <f>SUM(AW146:AW154)</f>
        <v>0</v>
      </c>
      <c r="AX155" s="3668">
        <f>SUM(AX146:AX154)</f>
        <v>0</v>
      </c>
      <c r="CW155"/>
      <c r="CX155"/>
      <c r="CY155"/>
      <c r="CZ155"/>
      <c r="DA155"/>
      <c r="DB155"/>
      <c r="DC155"/>
      <c r="DD155"/>
      <c r="DE155"/>
      <c r="DG155"/>
      <c r="DH155"/>
      <c r="DI155"/>
      <c r="DJ155"/>
      <c r="DK155"/>
      <c r="DL155"/>
      <c r="DM155"/>
    </row>
    <row r="156" spans="1:118" x14ac:dyDescent="0.25">
      <c r="A156" s="43" t="s">
        <v>186</v>
      </c>
      <c r="B156" s="212"/>
      <c r="C156" s="212"/>
      <c r="D156" s="212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4"/>
      <c r="R156" s="46"/>
      <c r="S156" s="10"/>
      <c r="T156" s="10"/>
      <c r="U156" s="10"/>
      <c r="V156" s="10"/>
      <c r="W156" s="10"/>
      <c r="X156" s="204"/>
      <c r="Y156" s="10"/>
      <c r="Z156" s="10"/>
      <c r="AA156" s="10"/>
      <c r="AB156" s="10"/>
      <c r="AC156" s="10"/>
      <c r="AD156" s="10"/>
      <c r="AE156" s="10"/>
      <c r="AF156" s="10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CW156"/>
      <c r="CX156"/>
      <c r="CY156"/>
      <c r="CZ156"/>
      <c r="DA156"/>
      <c r="DB156"/>
      <c r="DC156"/>
      <c r="DD156"/>
      <c r="DE156"/>
      <c r="DG156"/>
      <c r="DH156"/>
      <c r="DI156"/>
      <c r="DJ156"/>
      <c r="DK156"/>
      <c r="DL156"/>
      <c r="DM156"/>
    </row>
    <row r="157" spans="1:118" ht="15" customHeight="1" x14ac:dyDescent="0.25">
      <c r="A157" s="3086" t="s">
        <v>187</v>
      </c>
      <c r="B157" s="632"/>
      <c r="C157" s="3088"/>
      <c r="D157" s="3205" t="s">
        <v>4</v>
      </c>
      <c r="E157" s="638"/>
      <c r="F157" s="3151"/>
      <c r="G157" s="3544" t="s">
        <v>5</v>
      </c>
      <c r="H157" s="3545"/>
      <c r="I157" s="3545"/>
      <c r="J157" s="3545"/>
      <c r="K157" s="3545"/>
      <c r="L157" s="3545"/>
      <c r="M157" s="3545"/>
      <c r="N157" s="3545"/>
      <c r="O157" s="3545"/>
      <c r="P157" s="3545"/>
      <c r="Q157" s="3545"/>
      <c r="R157" s="3545"/>
      <c r="S157" s="3545"/>
      <c r="T157" s="3545"/>
      <c r="U157" s="3545"/>
      <c r="V157" s="3545"/>
      <c r="W157" s="3545"/>
      <c r="X157" s="3545"/>
      <c r="Y157" s="3545"/>
      <c r="Z157" s="3545"/>
      <c r="AA157" s="3545"/>
      <c r="AB157" s="3545"/>
      <c r="AC157" s="3545"/>
      <c r="AD157" s="3545"/>
      <c r="AE157" s="3545"/>
      <c r="AF157" s="3545"/>
      <c r="AG157" s="3545"/>
      <c r="AH157" s="3545"/>
      <c r="AI157" s="3545"/>
      <c r="AJ157" s="3545"/>
      <c r="AK157" s="3545"/>
      <c r="AL157" s="3545"/>
      <c r="AM157" s="3545"/>
      <c r="AN157" s="3545"/>
      <c r="AO157" s="3545"/>
      <c r="AP157" s="3549"/>
      <c r="AQ157" s="3095" t="s">
        <v>42</v>
      </c>
      <c r="AR157" s="3268" t="s">
        <v>9</v>
      </c>
      <c r="AS157" s="3647" t="s">
        <v>12</v>
      </c>
      <c r="AT157" s="3647" t="s">
        <v>13</v>
      </c>
      <c r="AU157" s="3318" t="s">
        <v>10</v>
      </c>
      <c r="AV157" s="3318" t="s">
        <v>188</v>
      </c>
      <c r="AW157" s="3091" t="s">
        <v>189</v>
      </c>
      <c r="CW157"/>
      <c r="CX157"/>
      <c r="CY157"/>
      <c r="CZ157"/>
      <c r="DA157"/>
      <c r="DB157"/>
      <c r="DC157"/>
      <c r="DD157"/>
      <c r="DE157"/>
      <c r="DG157"/>
      <c r="DH157"/>
      <c r="DI157"/>
      <c r="DJ157"/>
      <c r="DK157"/>
      <c r="DL157"/>
      <c r="DM157"/>
    </row>
    <row r="158" spans="1:118" ht="15" customHeight="1" x14ac:dyDescent="0.25">
      <c r="A158" s="783"/>
      <c r="B158" s="634"/>
      <c r="C158" s="635"/>
      <c r="D158" s="688"/>
      <c r="E158" s="689"/>
      <c r="F158" s="645"/>
      <c r="G158" s="3569" t="s">
        <v>14</v>
      </c>
      <c r="H158" s="3548"/>
      <c r="I158" s="3544" t="s">
        <v>15</v>
      </c>
      <c r="J158" s="3549"/>
      <c r="K158" s="3545" t="s">
        <v>16</v>
      </c>
      <c r="L158" s="3549"/>
      <c r="M158" s="3544" t="s">
        <v>17</v>
      </c>
      <c r="N158" s="3549"/>
      <c r="O158" s="3544" t="s">
        <v>18</v>
      </c>
      <c r="P158" s="3549"/>
      <c r="Q158" s="3544" t="s">
        <v>19</v>
      </c>
      <c r="R158" s="3549"/>
      <c r="S158" s="3544" t="s">
        <v>20</v>
      </c>
      <c r="T158" s="3549"/>
      <c r="U158" s="3544" t="s">
        <v>21</v>
      </c>
      <c r="V158" s="3549"/>
      <c r="W158" s="3544" t="s">
        <v>22</v>
      </c>
      <c r="X158" s="3549"/>
      <c r="Y158" s="3544" t="s">
        <v>23</v>
      </c>
      <c r="Z158" s="3550"/>
      <c r="AA158" s="3544" t="s">
        <v>24</v>
      </c>
      <c r="AB158" s="3550"/>
      <c r="AC158" s="3669" t="s">
        <v>25</v>
      </c>
      <c r="AD158" s="3670"/>
      <c r="AE158" s="3669" t="s">
        <v>26</v>
      </c>
      <c r="AF158" s="3670"/>
      <c r="AG158" s="3669" t="s">
        <v>27</v>
      </c>
      <c r="AH158" s="3670"/>
      <c r="AI158" s="3669" t="s">
        <v>28</v>
      </c>
      <c r="AJ158" s="3670"/>
      <c r="AK158" s="3544" t="s">
        <v>29</v>
      </c>
      <c r="AL158" s="3550"/>
      <c r="AM158" s="3544" t="s">
        <v>30</v>
      </c>
      <c r="AN158" s="3550"/>
      <c r="AO158" s="3544" t="s">
        <v>31</v>
      </c>
      <c r="AP158" s="3550"/>
      <c r="AQ158" s="694"/>
      <c r="AR158" s="712"/>
      <c r="AS158" s="3647"/>
      <c r="AT158" s="3647"/>
      <c r="AU158" s="741"/>
      <c r="AV158" s="741"/>
      <c r="AW158" s="650"/>
      <c r="CW158"/>
      <c r="CX158"/>
      <c r="CY158"/>
      <c r="CZ158"/>
      <c r="DA158"/>
      <c r="DB158"/>
      <c r="DC158"/>
      <c r="DD158"/>
      <c r="DE158"/>
      <c r="DG158"/>
      <c r="DH158"/>
      <c r="DI158"/>
      <c r="DJ158"/>
      <c r="DK158"/>
      <c r="DL158"/>
      <c r="DM158"/>
    </row>
    <row r="159" spans="1:118" x14ac:dyDescent="0.25">
      <c r="A159" s="3103"/>
      <c r="B159" s="636"/>
      <c r="C159" s="3104"/>
      <c r="D159" s="3551" t="s">
        <v>32</v>
      </c>
      <c r="E159" s="3594" t="s">
        <v>33</v>
      </c>
      <c r="F159" s="3554" t="s">
        <v>34</v>
      </c>
      <c r="G159" s="3553" t="s">
        <v>33</v>
      </c>
      <c r="H159" s="3554" t="s">
        <v>34</v>
      </c>
      <c r="I159" s="3555" t="s">
        <v>33</v>
      </c>
      <c r="J159" s="3554" t="s">
        <v>34</v>
      </c>
      <c r="K159" s="3555" t="s">
        <v>33</v>
      </c>
      <c r="L159" s="3554" t="s">
        <v>34</v>
      </c>
      <c r="M159" s="3555" t="s">
        <v>33</v>
      </c>
      <c r="N159" s="3554" t="s">
        <v>34</v>
      </c>
      <c r="O159" s="3555" t="s">
        <v>33</v>
      </c>
      <c r="P159" s="3554" t="s">
        <v>34</v>
      </c>
      <c r="Q159" s="3555" t="s">
        <v>33</v>
      </c>
      <c r="R159" s="3554" t="s">
        <v>34</v>
      </c>
      <c r="S159" s="3555" t="s">
        <v>33</v>
      </c>
      <c r="T159" s="3554" t="s">
        <v>34</v>
      </c>
      <c r="U159" s="3555" t="s">
        <v>33</v>
      </c>
      <c r="V159" s="3554" t="s">
        <v>34</v>
      </c>
      <c r="W159" s="3555" t="s">
        <v>33</v>
      </c>
      <c r="X159" s="3554" t="s">
        <v>34</v>
      </c>
      <c r="Y159" s="3555" t="s">
        <v>33</v>
      </c>
      <c r="Z159" s="3554" t="s">
        <v>34</v>
      </c>
      <c r="AA159" s="3555" t="s">
        <v>33</v>
      </c>
      <c r="AB159" s="3554" t="s">
        <v>34</v>
      </c>
      <c r="AC159" s="3555" t="s">
        <v>33</v>
      </c>
      <c r="AD159" s="3554" t="s">
        <v>34</v>
      </c>
      <c r="AE159" s="3555" t="s">
        <v>33</v>
      </c>
      <c r="AF159" s="3554" t="s">
        <v>34</v>
      </c>
      <c r="AG159" s="3555" t="s">
        <v>33</v>
      </c>
      <c r="AH159" s="3554" t="s">
        <v>34</v>
      </c>
      <c r="AI159" s="3555" t="s">
        <v>33</v>
      </c>
      <c r="AJ159" s="3554" t="s">
        <v>34</v>
      </c>
      <c r="AK159" s="3555" t="s">
        <v>33</v>
      </c>
      <c r="AL159" s="3554" t="s">
        <v>34</v>
      </c>
      <c r="AM159" s="3555" t="s">
        <v>33</v>
      </c>
      <c r="AN159" s="3554" t="s">
        <v>34</v>
      </c>
      <c r="AO159" s="3555" t="s">
        <v>33</v>
      </c>
      <c r="AP159" s="3554" t="s">
        <v>34</v>
      </c>
      <c r="AQ159" s="3556"/>
      <c r="AR159" s="3367"/>
      <c r="AS159" s="3647"/>
      <c r="AT159" s="3647"/>
      <c r="AU159" s="3649"/>
      <c r="AV159" s="3649"/>
      <c r="AW159" s="3098"/>
      <c r="CW159"/>
      <c r="CX159"/>
      <c r="CY159"/>
      <c r="CZ159"/>
      <c r="DA159"/>
      <c r="DB159"/>
      <c r="DC159"/>
      <c r="DD159"/>
      <c r="DE159"/>
      <c r="DG159"/>
      <c r="DH159"/>
      <c r="DI159"/>
      <c r="DJ159"/>
      <c r="DK159"/>
      <c r="DL159"/>
      <c r="DM159"/>
    </row>
    <row r="160" spans="1:118" ht="15" customHeight="1" x14ac:dyDescent="0.25">
      <c r="A160" s="3312" t="s">
        <v>190</v>
      </c>
      <c r="B160" s="3671" t="s">
        <v>191</v>
      </c>
      <c r="C160" s="3672"/>
      <c r="D160" s="3673">
        <f t="shared" ref="D160:D170" si="183">SUM(F160)</f>
        <v>0</v>
      </c>
      <c r="E160" s="216"/>
      <c r="F160" s="3674">
        <f>SUM(AD160+AF160+AH160+AJ160+AL160+AN160+AP160)</f>
        <v>0</v>
      </c>
      <c r="G160" s="3675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20"/>
      <c r="AD160" s="52"/>
      <c r="AE160" s="3676"/>
      <c r="AF160" s="52"/>
      <c r="AG160" s="3676"/>
      <c r="AH160" s="52"/>
      <c r="AI160" s="3676"/>
      <c r="AJ160" s="52"/>
      <c r="AK160" s="3676"/>
      <c r="AL160" s="52"/>
      <c r="AM160" s="3676"/>
      <c r="AN160" s="52"/>
      <c r="AO160" s="3676"/>
      <c r="AP160" s="52"/>
      <c r="AQ160" s="3677"/>
      <c r="AR160" s="52"/>
      <c r="AS160" s="3585"/>
      <c r="AT160" s="3585"/>
      <c r="AU160" s="3568"/>
      <c r="AV160" s="3678"/>
      <c r="AW160" s="3678"/>
      <c r="AX160" t="str">
        <f>CW160&amp;CW160&amp;CX160&amp;CY160&amp;CZ160&amp;DA160&amp;DB160&amp;DC160</f>
        <v/>
      </c>
      <c r="CW160"/>
      <c r="CX160" s="25" t="str">
        <f>IF(AND(D160&gt;0,AR160=""),"  * No olvide digitar la variable  Usuarios con Discapacidad. Digite Cero si no tiene.",IF(AR160&gt;D160," * La variable Usuarios con Discapacidad no pueden superar el Total Ambos Sexos.",""))</f>
        <v/>
      </c>
      <c r="CY160" s="25" t="str">
        <f>IF(AND(D160&gt;0,AS160=""),"  * No olvide digitar la variable Niños, niñas, adolescentes y jóvenes SENAME. Digite Cero si no tiene.",IF(AS160&gt;D160," * La variable Niños, niñas, adolescentes y jóvenes SENAME no pueden superar el Total Ambos Sexos.",""))</f>
        <v/>
      </c>
      <c r="CZ160" s="25" t="str">
        <f>IF(AND(D160&gt;0,AT160=""),"  * No olvide digitar la variable Niños, niñas, adolescentes y jóvenes Mejor Niñez. Digite Cero si no tiene.",IF(AT160&gt;D160," * La variable Niños, niñas, adolescentes y jóvenes Mejor Niñez  no pueden superar el Total Ambos Sexos.",""))</f>
        <v/>
      </c>
      <c r="DA160" s="25" t="str">
        <f>IF(AND(D160&gt;0,AU160=""),"  * No olvide digitar la variable Migrantes. Digite Cero si no tiene.",IF(AU160&gt;D160," * La variable Migrantes no pueden superar el Total Ambos Sexos.",""))</f>
        <v/>
      </c>
      <c r="DB160" s="224"/>
      <c r="DC160" s="224"/>
      <c r="DD160"/>
      <c r="DE160"/>
      <c r="DG160"/>
      <c r="DH160" s="26">
        <f>IF(AND(D160&gt;0,AR160=""),1,IF(AR160&gt;D160,1,0))</f>
        <v>0</v>
      </c>
      <c r="DI160" s="26">
        <f>IF(AND(D160&gt;0,AS160=""),1,IF(AS160&gt;D160,1,0))</f>
        <v>0</v>
      </c>
      <c r="DJ160" s="26">
        <f>IF(AND(D160&gt;0,AT160=""),1,IF(AT160&gt;D160,1,0))</f>
        <v>0</v>
      </c>
      <c r="DK160" s="26">
        <f>IF(AND(D160&gt;0,AU160=""),1,IF(AU160&gt;D160,1,0))</f>
        <v>0</v>
      </c>
      <c r="DL160" s="224"/>
      <c r="DM160" s="224"/>
    </row>
    <row r="161" spans="1:117" x14ac:dyDescent="0.25">
      <c r="A161" s="713"/>
      <c r="B161" s="2985" t="s">
        <v>95</v>
      </c>
      <c r="C161" s="2986"/>
      <c r="D161" s="2975">
        <f t="shared" si="183"/>
        <v>0</v>
      </c>
      <c r="E161" s="3376"/>
      <c r="F161" s="3377">
        <f t="shared" ref="F161:F170" si="184">SUM(AD161+AF161+AH161+AJ161+AL161+AN161+AP161)</f>
        <v>0</v>
      </c>
      <c r="G161" s="3336"/>
      <c r="H161" s="3378"/>
      <c r="I161" s="3378"/>
      <c r="J161" s="3378"/>
      <c r="K161" s="3378"/>
      <c r="L161" s="3378"/>
      <c r="M161" s="3378"/>
      <c r="N161" s="3378"/>
      <c r="O161" s="3378"/>
      <c r="P161" s="3378"/>
      <c r="Q161" s="3378"/>
      <c r="R161" s="3378"/>
      <c r="S161" s="3378"/>
      <c r="T161" s="3378"/>
      <c r="U161" s="3378"/>
      <c r="V161" s="3378"/>
      <c r="W161" s="3378"/>
      <c r="X161" s="3378"/>
      <c r="Y161" s="3378"/>
      <c r="Z161" s="3378"/>
      <c r="AA161" s="3378"/>
      <c r="AB161" s="3378"/>
      <c r="AC161" s="3379"/>
      <c r="AD161" s="22"/>
      <c r="AE161" s="3326"/>
      <c r="AF161" s="22"/>
      <c r="AG161" s="3326"/>
      <c r="AH161" s="22"/>
      <c r="AI161" s="3326"/>
      <c r="AJ161" s="22"/>
      <c r="AK161" s="3326"/>
      <c r="AL161" s="22"/>
      <c r="AM161" s="3326"/>
      <c r="AN161" s="22"/>
      <c r="AO161" s="3326"/>
      <c r="AP161" s="22"/>
      <c r="AQ161" s="230"/>
      <c r="AR161" s="22"/>
      <c r="AS161" s="20"/>
      <c r="AT161" s="20"/>
      <c r="AU161" s="3128"/>
      <c r="AV161" s="231"/>
      <c r="AW161" s="24"/>
      <c r="AX161" t="str">
        <f t="shared" ref="AX161:AX163" si="185">CW161&amp;CW161&amp;CX161&amp;CY161&amp;CZ161&amp;DA161&amp;DB161&amp;DC161</f>
        <v/>
      </c>
      <c r="CW161"/>
      <c r="CX161" s="25" t="str">
        <f t="shared" ref="CX161:CX163" si="186">IF(AND(D161&gt;0,AR161=""),"  * No olvide digitar la variable  Usuarios con Discapacidad. Digite Cero si no tiene.",IF(AR161&gt;D161," * La variable Usuarios con Discapacidad no pueden superar el Total Ambos Sexos.",""))</f>
        <v/>
      </c>
      <c r="CY161" s="25" t="str">
        <f t="shared" ref="CY161:CY163" si="187">IF(AND(D161&gt;0,AS161=""),"  * No olvide digitar la variable Niños, niñas, adolescentes y jóvenes SENAME. Digite Cero si no tiene.",IF(AS161&gt;D161," * La variable Niños, niñas, adolescentes y jóvenes SENAME no pueden superar el Total Ambos Sexos.",""))</f>
        <v/>
      </c>
      <c r="CZ161" s="25" t="str">
        <f t="shared" ref="CZ161:CZ163" si="188">IF(AND(D161&gt;0,AT161=""),"  * No olvide digitar la variable Niños, niñas, adolescentes y jóvenes Mejor Niñez. Digite Cero si no tiene.",IF(AT161&gt;D161," * La variable Niños, niñas, adolescentes y jóvenes Mejor Niñez  no pueden superar el Total Ambos Sexos.",""))</f>
        <v/>
      </c>
      <c r="DA161" s="25" t="str">
        <f t="shared" ref="DA161:DA163" si="189">IF(AND(D161&gt;0,AU161=""),"  * No olvide digitar la variable Migrantes. Digite Cero si no tiene.",IF(AU161&gt;D161," * La variable Migrantes no pueden superar el Total Ambos Sexos.",""))</f>
        <v/>
      </c>
      <c r="DB161" s="224"/>
      <c r="DC161" s="25" t="str">
        <f>IF(AND(D161&gt;0,AW161=""),"  * No olvide digitar la variable Paciente Diabético en control PSCV. Digite Cero si no tiene.",IF(AW161&gt;D161," * La variable Paciente Diabético en control PSCV no pueden superar el Total Ambos Sexos.",""))</f>
        <v/>
      </c>
      <c r="DD161"/>
      <c r="DE161"/>
      <c r="DG161"/>
      <c r="DH161" s="26">
        <f t="shared" ref="DH161:DH163" si="190">IF(AND(D161&gt;0,AR161=""),1,IF(AR161&gt;D161,1,0))</f>
        <v>0</v>
      </c>
      <c r="DI161" s="26">
        <f t="shared" ref="DI161:DI163" si="191">IF(AND(D161&gt;0,AS161=""),1,IF(AS161&gt;D161,1,0))</f>
        <v>0</v>
      </c>
      <c r="DJ161" s="26">
        <f t="shared" ref="DJ161:DJ163" si="192">IF(AND(D161&gt;0,AT161=""),1,IF(AT161&gt;D161,1,0))</f>
        <v>0</v>
      </c>
      <c r="DK161" s="26">
        <f t="shared" ref="DK161:DK163" si="193">IF(AND(D161&gt;0,AU161=""),1,IF(AU161&gt;D161,1,0))</f>
        <v>0</v>
      </c>
      <c r="DL161" s="224"/>
      <c r="DM161" s="26">
        <f>IF(AND(D161&gt;0,AW161=""),1,IF(AW161&gt;D161,1,0))</f>
        <v>0</v>
      </c>
    </row>
    <row r="162" spans="1:117" x14ac:dyDescent="0.25">
      <c r="A162" s="713"/>
      <c r="B162" s="3380" t="s">
        <v>93</v>
      </c>
      <c r="C162" s="3381"/>
      <c r="D162" s="2975">
        <f t="shared" si="183"/>
        <v>0</v>
      </c>
      <c r="E162" s="3376"/>
      <c r="F162" s="3377">
        <f t="shared" si="184"/>
        <v>0</v>
      </c>
      <c r="G162" s="3336"/>
      <c r="H162" s="3378"/>
      <c r="I162" s="3378"/>
      <c r="J162" s="3378"/>
      <c r="K162" s="3378"/>
      <c r="L162" s="3378"/>
      <c r="M162" s="3378"/>
      <c r="N162" s="3378"/>
      <c r="O162" s="3378"/>
      <c r="P162" s="3378"/>
      <c r="Q162" s="3378"/>
      <c r="R162" s="3378"/>
      <c r="S162" s="3378"/>
      <c r="T162" s="3378"/>
      <c r="U162" s="3378"/>
      <c r="V162" s="3378"/>
      <c r="W162" s="3378"/>
      <c r="X162" s="3378"/>
      <c r="Y162" s="3378"/>
      <c r="Z162" s="3378"/>
      <c r="AA162" s="3378"/>
      <c r="AB162" s="3378"/>
      <c r="AC162" s="3379"/>
      <c r="AD162" s="232"/>
      <c r="AE162" s="3326"/>
      <c r="AF162" s="232"/>
      <c r="AG162" s="3326"/>
      <c r="AH162" s="232"/>
      <c r="AI162" s="3326"/>
      <c r="AJ162" s="232"/>
      <c r="AK162" s="3326"/>
      <c r="AL162" s="232"/>
      <c r="AM162" s="3326"/>
      <c r="AN162" s="232"/>
      <c r="AO162" s="3326"/>
      <c r="AP162" s="232"/>
      <c r="AQ162" s="3127"/>
      <c r="AR162" s="3125"/>
      <c r="AS162" s="3170"/>
      <c r="AT162" s="3170"/>
      <c r="AU162" s="3128"/>
      <c r="AV162" s="234"/>
      <c r="AW162" s="235"/>
      <c r="AX162" t="str">
        <f t="shared" si="185"/>
        <v/>
      </c>
      <c r="CW162"/>
      <c r="CX162" s="25" t="str">
        <f t="shared" si="186"/>
        <v/>
      </c>
      <c r="CY162" s="25" t="str">
        <f t="shared" si="187"/>
        <v/>
      </c>
      <c r="CZ162" s="25" t="str">
        <f t="shared" si="188"/>
        <v/>
      </c>
      <c r="DA162" s="25" t="str">
        <f t="shared" si="189"/>
        <v/>
      </c>
      <c r="DB162" s="224"/>
      <c r="DC162" s="25" t="str">
        <f>IF(AND(D162&gt;0,AW162=""),"  * No olvide digitar la variable Paciente Diabético en control PSCV. Digite Cero si no tiene.",IF(AW162&gt;D162," * La variable Paciente Diabético en control PSCV no pueden superar el Total Ambos Sexos.",""))</f>
        <v/>
      </c>
      <c r="DD162"/>
      <c r="DE162"/>
      <c r="DG162"/>
      <c r="DH162" s="26">
        <f t="shared" si="190"/>
        <v>0</v>
      </c>
      <c r="DI162" s="26">
        <f t="shared" si="191"/>
        <v>0</v>
      </c>
      <c r="DJ162" s="26">
        <f t="shared" si="192"/>
        <v>0</v>
      </c>
      <c r="DK162" s="26">
        <f t="shared" si="193"/>
        <v>0</v>
      </c>
      <c r="DL162" s="224"/>
      <c r="DM162" s="26">
        <f>IF(AND(D162&gt;0,AW162=""),1,IF(AW162&gt;D162,1,0))</f>
        <v>0</v>
      </c>
    </row>
    <row r="163" spans="1:117" x14ac:dyDescent="0.25">
      <c r="A163" s="713"/>
      <c r="B163" s="3197" t="s">
        <v>156</v>
      </c>
      <c r="C163" s="686"/>
      <c r="D163" s="2988">
        <f t="shared" si="183"/>
        <v>0</v>
      </c>
      <c r="E163" s="3376"/>
      <c r="F163" s="237">
        <f t="shared" si="184"/>
        <v>0</v>
      </c>
      <c r="G163" s="3336"/>
      <c r="H163" s="3378"/>
      <c r="I163" s="3378"/>
      <c r="J163" s="3378"/>
      <c r="K163" s="3378"/>
      <c r="L163" s="3378"/>
      <c r="M163" s="3378"/>
      <c r="N163" s="3378"/>
      <c r="O163" s="3378"/>
      <c r="P163" s="3378"/>
      <c r="Q163" s="3378"/>
      <c r="R163" s="3378"/>
      <c r="S163" s="3378"/>
      <c r="T163" s="3378"/>
      <c r="U163" s="3378"/>
      <c r="V163" s="3378"/>
      <c r="W163" s="3378"/>
      <c r="X163" s="3378"/>
      <c r="Y163" s="3378"/>
      <c r="Z163" s="3378"/>
      <c r="AA163" s="3378"/>
      <c r="AB163" s="3378"/>
      <c r="AC163" s="3379"/>
      <c r="AD163" s="3135"/>
      <c r="AE163" s="3326"/>
      <c r="AF163" s="3135"/>
      <c r="AG163" s="3326"/>
      <c r="AH163" s="3135"/>
      <c r="AI163" s="3326"/>
      <c r="AJ163" s="3135"/>
      <c r="AK163" s="3326"/>
      <c r="AL163" s="3135"/>
      <c r="AM163" s="3326"/>
      <c r="AN163" s="3135"/>
      <c r="AO163" s="3326"/>
      <c r="AP163" s="3135"/>
      <c r="AQ163" s="3137"/>
      <c r="AR163" s="3135"/>
      <c r="AS163" s="39"/>
      <c r="AT163" s="39"/>
      <c r="AU163" s="3138"/>
      <c r="AV163" s="3679"/>
      <c r="AW163" s="3679"/>
      <c r="AX163" t="str">
        <f t="shared" si="185"/>
        <v/>
      </c>
      <c r="CW163"/>
      <c r="CX163" s="25" t="str">
        <f t="shared" si="186"/>
        <v/>
      </c>
      <c r="CY163" s="25" t="str">
        <f t="shared" si="187"/>
        <v/>
      </c>
      <c r="CZ163" s="25" t="str">
        <f t="shared" si="188"/>
        <v/>
      </c>
      <c r="DA163" s="25" t="str">
        <f t="shared" si="189"/>
        <v/>
      </c>
      <c r="DB163" s="224"/>
      <c r="DC163" s="224"/>
      <c r="DD163"/>
      <c r="DE163"/>
      <c r="DG163"/>
      <c r="DH163" s="26">
        <f t="shared" si="190"/>
        <v>0</v>
      </c>
      <c r="DI163" s="26">
        <f t="shared" si="191"/>
        <v>0</v>
      </c>
      <c r="DJ163" s="26">
        <f t="shared" si="192"/>
        <v>0</v>
      </c>
      <c r="DK163" s="26">
        <f t="shared" si="193"/>
        <v>0</v>
      </c>
      <c r="DL163" s="224"/>
      <c r="DM163" s="224"/>
    </row>
    <row r="164" spans="1:117" x14ac:dyDescent="0.25">
      <c r="A164" s="713"/>
      <c r="B164" s="3312" t="s">
        <v>192</v>
      </c>
      <c r="C164" s="3643" t="s">
        <v>4</v>
      </c>
      <c r="D164" s="3506">
        <f t="shared" si="183"/>
        <v>0</v>
      </c>
      <c r="E164" s="3376"/>
      <c r="F164" s="3680">
        <f t="shared" si="184"/>
        <v>0</v>
      </c>
      <c r="G164" s="3336"/>
      <c r="H164" s="3378"/>
      <c r="I164" s="3378"/>
      <c r="J164" s="3378"/>
      <c r="K164" s="3378"/>
      <c r="L164" s="3378"/>
      <c r="M164" s="3378"/>
      <c r="N164" s="3378"/>
      <c r="O164" s="3378"/>
      <c r="P164" s="3378"/>
      <c r="Q164" s="3378"/>
      <c r="R164" s="3378"/>
      <c r="S164" s="3378"/>
      <c r="T164" s="3378"/>
      <c r="U164" s="3378"/>
      <c r="V164" s="3378"/>
      <c r="W164" s="3378"/>
      <c r="X164" s="3378"/>
      <c r="Y164" s="3378"/>
      <c r="Z164" s="3378"/>
      <c r="AA164" s="3378"/>
      <c r="AB164" s="3378"/>
      <c r="AC164" s="3379"/>
      <c r="AD164" s="3652">
        <f>SUM(AD165:AD170)</f>
        <v>0</v>
      </c>
      <c r="AE164" s="3326"/>
      <c r="AF164" s="3652">
        <f t="shared" ref="AF164:AW164" si="194">SUM(AF165:AF170)</f>
        <v>0</v>
      </c>
      <c r="AG164" s="3326"/>
      <c r="AH164" s="3652">
        <f t="shared" si="194"/>
        <v>0</v>
      </c>
      <c r="AI164" s="3326"/>
      <c r="AJ164" s="3652">
        <f t="shared" si="194"/>
        <v>0</v>
      </c>
      <c r="AK164" s="3326"/>
      <c r="AL164" s="3652">
        <f t="shared" si="194"/>
        <v>0</v>
      </c>
      <c r="AM164" s="3326"/>
      <c r="AN164" s="3652">
        <f t="shared" si="194"/>
        <v>0</v>
      </c>
      <c r="AO164" s="3326"/>
      <c r="AP164" s="3652">
        <f t="shared" si="194"/>
        <v>0</v>
      </c>
      <c r="AQ164" s="3681">
        <f>SUM(AQ165:AQ170)</f>
        <v>0</v>
      </c>
      <c r="AR164" s="3652">
        <f t="shared" si="194"/>
        <v>0</v>
      </c>
      <c r="AS164" s="3589">
        <f>SUM(AS165:AS170)</f>
        <v>0</v>
      </c>
      <c r="AT164" s="3589">
        <f>SUM(AT165:AT170)</f>
        <v>0</v>
      </c>
      <c r="AU164" s="3589">
        <f>SUM(AU165:AU170)</f>
        <v>0</v>
      </c>
      <c r="AV164" s="3592">
        <f t="shared" si="194"/>
        <v>0</v>
      </c>
      <c r="AW164" s="3589">
        <f t="shared" si="194"/>
        <v>0</v>
      </c>
      <c r="CW164"/>
      <c r="CX164"/>
      <c r="CY164"/>
      <c r="CZ164"/>
      <c r="DA164" s="540"/>
      <c r="DB164"/>
      <c r="DC164"/>
      <c r="DD164"/>
      <c r="DE164"/>
      <c r="DG164"/>
      <c r="DH164"/>
      <c r="DI164"/>
      <c r="DJ164"/>
      <c r="DK164"/>
      <c r="DL164"/>
      <c r="DM164"/>
    </row>
    <row r="165" spans="1:117" x14ac:dyDescent="0.25">
      <c r="A165" s="713"/>
      <c r="B165" s="713"/>
      <c r="C165" s="244" t="s">
        <v>193</v>
      </c>
      <c r="D165" s="245">
        <f t="shared" si="183"/>
        <v>0</v>
      </c>
      <c r="E165" s="3376"/>
      <c r="F165" s="246">
        <f>SUM(AD165+AF165+AH165+AJ165+AL165+AN165+AP165)</f>
        <v>0</v>
      </c>
      <c r="G165" s="3336"/>
      <c r="H165" s="3378"/>
      <c r="I165" s="3378"/>
      <c r="J165" s="3378"/>
      <c r="K165" s="3378"/>
      <c r="L165" s="3378"/>
      <c r="M165" s="3378"/>
      <c r="N165" s="3378"/>
      <c r="O165" s="3378"/>
      <c r="P165" s="3378"/>
      <c r="Q165" s="3378"/>
      <c r="R165" s="3378"/>
      <c r="S165" s="3378"/>
      <c r="T165" s="3378"/>
      <c r="U165" s="3378"/>
      <c r="V165" s="3378"/>
      <c r="W165" s="3378"/>
      <c r="X165" s="3378"/>
      <c r="Y165" s="3378"/>
      <c r="Z165" s="3378"/>
      <c r="AA165" s="3378"/>
      <c r="AB165" s="3378"/>
      <c r="AC165" s="3379"/>
      <c r="AD165" s="22"/>
      <c r="AE165" s="3326"/>
      <c r="AF165" s="22"/>
      <c r="AG165" s="3326"/>
      <c r="AH165" s="22"/>
      <c r="AI165" s="3326"/>
      <c r="AJ165" s="22"/>
      <c r="AK165" s="3326"/>
      <c r="AL165" s="22"/>
      <c r="AM165" s="3326"/>
      <c r="AN165" s="22"/>
      <c r="AO165" s="3326"/>
      <c r="AP165" s="22"/>
      <c r="AQ165" s="230"/>
      <c r="AR165" s="22"/>
      <c r="AS165" s="20"/>
      <c r="AT165" s="20"/>
      <c r="AU165" s="20"/>
      <c r="AV165" s="24"/>
      <c r="AW165" s="20"/>
      <c r="AX165" t="str">
        <f t="shared" ref="AX165:AX196" si="195">CW165&amp;CX165&amp;CY165&amp;CZ165&amp;DA165&amp;DB165&amp;DC165&amp;DD165&amp;DE165</f>
        <v/>
      </c>
      <c r="CW165"/>
      <c r="CX165" s="25" t="str">
        <f t="shared" ref="CX165:CX175" si="196">IF(AND(D165&gt;0,AR165=""),"  * No olvide digitar la variable  Usuarios con Discapacidad. Digite Cero si no tiene.",IF(AR165&gt;D165," * La variable Usuarios con Discapacidad no pueden superar el Total Ambos Sexos.",""))</f>
        <v/>
      </c>
      <c r="CY165" s="25" t="str">
        <f t="shared" ref="CY165:CY175" si="197">IF(AND(D165&gt;0,AS165=""),"  * No olvide digitar la variable Niños, niñas, adolescentes y jóvenes SENAME. Digite Cero si no tiene.",IF(AS165&gt;D165," * La variable Niños, niñas, adolescentes y jóvenes SENAME no pueden superar el Total Ambos Sexos.",""))</f>
        <v/>
      </c>
      <c r="CZ165" s="25" t="str">
        <f t="shared" ref="CZ165:CZ175" si="198">IF(AND(D165&gt;0,AT165=""),"  * No olvide digitar la variable Niños, niñas, adolescentes y jóvenes Mejor Niñez. Digite Cero si no tiene.",IF(AT165&gt;D165," * La variable Niños, niñas, adolescentes y jóvenes Mejor Niñez  no pueden superar el Total Ambos Sexos.",""))</f>
        <v/>
      </c>
      <c r="DA165" s="25" t="str">
        <f t="shared" ref="DA165:DA175" si="199">IF(AND(D165&gt;0,AU165=""),"  * No olvide digitar la variable Migrantes. Digite Cero si no tiene.",IF(AU165&gt;D165," * La variable Migrantes no pueden superar el Total Ambos Sexos.",""))</f>
        <v/>
      </c>
      <c r="DB165" s="25" t="str">
        <f>IF(AND($D165&gt;0,AV165=""),"  * No olvide digitar la variable Egreso por Abandono. Digite Cero si no tiene.",IF(AV165&gt;$D165," * La variable Egreso por Abandono no pueden superar el Total Ambos Sexos.",""))</f>
        <v/>
      </c>
      <c r="DC165" s="25" t="str">
        <f t="shared" ref="DC165:DC175" si="200">IF(AND(D165&gt;0,AW165=""),"  * No olvide digitar la variable Paciente Diabético en control PSCV. Digite Cero si no tiene.",IF(AW165&gt;D165," * La variable Paciente Diabético en control PSCV no pueden superar el Total Ambos Sexos.",""))</f>
        <v/>
      </c>
      <c r="DD165"/>
      <c r="DE165"/>
      <c r="DG165"/>
      <c r="DH165" s="26">
        <f>IF(AND(D165&gt;0,AR165=""),1,IF(AR165&gt;D165,1,0))</f>
        <v>0</v>
      </c>
      <c r="DI165" s="26">
        <f>IF(AND(D165&gt;0,AS165=""),1,IF(AS165&gt;D165,1,0))</f>
        <v>0</v>
      </c>
      <c r="DJ165" s="26">
        <f>IF(AND(D165&gt;0,AT165=""),1,IF(AT165&gt;D165,1,0))</f>
        <v>0</v>
      </c>
      <c r="DK165" s="26">
        <f>IF(AND(D165&gt;0,AU165=""),1,IF(AU165&gt;D165,1,0))</f>
        <v>0</v>
      </c>
      <c r="DL165" s="26">
        <f>IF(AND(D165&gt;0,AV165=""),1,IF(AV165&gt;D165,1,0))</f>
        <v>0</v>
      </c>
      <c r="DM165" s="26">
        <f>IF(AND(D165&gt;0,AW165=""),1,IF(AW165&gt;D165,1,0))</f>
        <v>0</v>
      </c>
    </row>
    <row r="166" spans="1:117" x14ac:dyDescent="0.25">
      <c r="A166" s="713"/>
      <c r="B166" s="713"/>
      <c r="C166" s="3385" t="s">
        <v>194</v>
      </c>
      <c r="D166" s="245">
        <f t="shared" si="183"/>
        <v>0</v>
      </c>
      <c r="E166" s="3376"/>
      <c r="F166" s="3377">
        <f t="shared" si="184"/>
        <v>0</v>
      </c>
      <c r="G166" s="3336"/>
      <c r="H166" s="3378"/>
      <c r="I166" s="3378"/>
      <c r="J166" s="3378"/>
      <c r="K166" s="3378"/>
      <c r="L166" s="3378"/>
      <c r="M166" s="3378"/>
      <c r="N166" s="3378"/>
      <c r="O166" s="3378"/>
      <c r="P166" s="3378"/>
      <c r="Q166" s="3378"/>
      <c r="R166" s="3378"/>
      <c r="S166" s="3378"/>
      <c r="T166" s="3378"/>
      <c r="U166" s="3378"/>
      <c r="V166" s="3378"/>
      <c r="W166" s="3378"/>
      <c r="X166" s="3378"/>
      <c r="Y166" s="3378"/>
      <c r="Z166" s="3378"/>
      <c r="AA166" s="3378"/>
      <c r="AB166" s="3378"/>
      <c r="AC166" s="3379"/>
      <c r="AD166" s="22"/>
      <c r="AE166" s="3326"/>
      <c r="AF166" s="22"/>
      <c r="AG166" s="3326"/>
      <c r="AH166" s="22"/>
      <c r="AI166" s="3326"/>
      <c r="AJ166" s="22"/>
      <c r="AK166" s="3326"/>
      <c r="AL166" s="22"/>
      <c r="AM166" s="3326"/>
      <c r="AN166" s="22"/>
      <c r="AO166" s="3326"/>
      <c r="AP166" s="22"/>
      <c r="AQ166" s="230"/>
      <c r="AR166" s="22"/>
      <c r="AS166" s="20"/>
      <c r="AT166" s="20"/>
      <c r="AU166" s="20"/>
      <c r="AV166" s="24"/>
      <c r="AW166" s="20"/>
      <c r="AX166" t="str">
        <f t="shared" si="195"/>
        <v/>
      </c>
      <c r="CW166"/>
      <c r="CX166" s="25" t="str">
        <f t="shared" si="196"/>
        <v/>
      </c>
      <c r="CY166" s="25" t="str">
        <f t="shared" si="197"/>
        <v/>
      </c>
      <c r="CZ166" s="25" t="str">
        <f t="shared" si="198"/>
        <v/>
      </c>
      <c r="DA166" s="25" t="str">
        <f t="shared" si="199"/>
        <v/>
      </c>
      <c r="DB166" s="25" t="str">
        <f t="shared" ref="DB166:DB170" si="201">IF(AND($D166&gt;0,AV166=""),"  * No olvide digitar la variable Egreso por Abandono. Digite Cero si no tiene.",IF(AV166&gt;$D166," * La variable Egreso por Abandono no pueden superar el Total Ambos Sexos.",""))</f>
        <v/>
      </c>
      <c r="DC166" s="25" t="str">
        <f t="shared" si="200"/>
        <v/>
      </c>
      <c r="DD166"/>
      <c r="DE166"/>
      <c r="DG166"/>
      <c r="DH166" s="26">
        <f t="shared" ref="DH166:DH170" si="202">IF(AND(D166&gt;0,AR166=""),1,IF(AR166&gt;D166,1,0))</f>
        <v>0</v>
      </c>
      <c r="DI166" s="26">
        <f t="shared" ref="DI166:DI170" si="203">IF(AND(D166&gt;0,AS166=""),1,IF(AS166&gt;D166,1,0))</f>
        <v>0</v>
      </c>
      <c r="DJ166" s="26">
        <f t="shared" ref="DJ166:DJ170" si="204">IF(AND(D166&gt;0,AT166=""),1,IF(AT166&gt;D166,1,0))</f>
        <v>0</v>
      </c>
      <c r="DK166" s="26">
        <f t="shared" ref="DK166:DK170" si="205">IF(AND(D166&gt;0,AU166=""),1,IF(AU166&gt;D166,1,0))</f>
        <v>0</v>
      </c>
      <c r="DL166" s="26">
        <f t="shared" ref="DL166:DL170" si="206">IF(AND(D166&gt;0,AV166=""),1,IF(AV166&gt;D166,1,0))</f>
        <v>0</v>
      </c>
      <c r="DM166" s="26">
        <f t="shared" ref="DM166:DM170" si="207">IF(AND(D166&gt;0,AW166=""),1,IF(AW166&gt;D166,1,0))</f>
        <v>0</v>
      </c>
    </row>
    <row r="167" spans="1:117" x14ac:dyDescent="0.25">
      <c r="A167" s="713"/>
      <c r="B167" s="713"/>
      <c r="C167" s="244" t="s">
        <v>195</v>
      </c>
      <c r="D167" s="245">
        <f t="shared" si="183"/>
        <v>0</v>
      </c>
      <c r="E167" s="3376"/>
      <c r="F167" s="3377">
        <f t="shared" si="184"/>
        <v>0</v>
      </c>
      <c r="G167" s="3336"/>
      <c r="H167" s="3378"/>
      <c r="I167" s="3378"/>
      <c r="J167" s="3378"/>
      <c r="K167" s="3378"/>
      <c r="L167" s="3378"/>
      <c r="M167" s="3378"/>
      <c r="N167" s="3378"/>
      <c r="O167" s="3378"/>
      <c r="P167" s="3378"/>
      <c r="Q167" s="3378"/>
      <c r="R167" s="3378"/>
      <c r="S167" s="3378"/>
      <c r="T167" s="3378"/>
      <c r="U167" s="3378"/>
      <c r="V167" s="3378"/>
      <c r="W167" s="3378"/>
      <c r="X167" s="3378"/>
      <c r="Y167" s="3378"/>
      <c r="Z167" s="3378"/>
      <c r="AA167" s="3378"/>
      <c r="AB167" s="3378"/>
      <c r="AC167" s="3379"/>
      <c r="AD167" s="22"/>
      <c r="AE167" s="3326"/>
      <c r="AF167" s="22"/>
      <c r="AG167" s="3326"/>
      <c r="AH167" s="22"/>
      <c r="AI167" s="3326"/>
      <c r="AJ167" s="22"/>
      <c r="AK167" s="3326"/>
      <c r="AL167" s="22"/>
      <c r="AM167" s="3326"/>
      <c r="AN167" s="22"/>
      <c r="AO167" s="3326"/>
      <c r="AP167" s="22"/>
      <c r="AQ167" s="230"/>
      <c r="AR167" s="22"/>
      <c r="AS167" s="20"/>
      <c r="AT167" s="20"/>
      <c r="AU167" s="20"/>
      <c r="AV167" s="24"/>
      <c r="AW167" s="20"/>
      <c r="AX167" t="str">
        <f t="shared" si="195"/>
        <v/>
      </c>
      <c r="CW167"/>
      <c r="CX167" s="25" t="str">
        <f t="shared" si="196"/>
        <v/>
      </c>
      <c r="CY167" s="25" t="str">
        <f t="shared" si="197"/>
        <v/>
      </c>
      <c r="CZ167" s="25" t="str">
        <f t="shared" si="198"/>
        <v/>
      </c>
      <c r="DA167" s="25" t="str">
        <f t="shared" si="199"/>
        <v/>
      </c>
      <c r="DB167" s="25" t="str">
        <f t="shared" si="201"/>
        <v/>
      </c>
      <c r="DC167" s="25" t="str">
        <f t="shared" si="200"/>
        <v/>
      </c>
      <c r="DD167"/>
      <c r="DE167"/>
      <c r="DG167"/>
      <c r="DH167" s="26">
        <f t="shared" si="202"/>
        <v>0</v>
      </c>
      <c r="DI167" s="26">
        <f t="shared" si="203"/>
        <v>0</v>
      </c>
      <c r="DJ167" s="26">
        <f t="shared" si="204"/>
        <v>0</v>
      </c>
      <c r="DK167" s="26">
        <f t="shared" si="205"/>
        <v>0</v>
      </c>
      <c r="DL167" s="26">
        <f t="shared" si="206"/>
        <v>0</v>
      </c>
      <c r="DM167" s="26">
        <f t="shared" si="207"/>
        <v>0</v>
      </c>
    </row>
    <row r="168" spans="1:117" x14ac:dyDescent="0.25">
      <c r="A168" s="713"/>
      <c r="B168" s="713"/>
      <c r="C168" s="244" t="s">
        <v>196</v>
      </c>
      <c r="D168" s="245">
        <f t="shared" si="183"/>
        <v>0</v>
      </c>
      <c r="E168" s="3376"/>
      <c r="F168" s="3377">
        <f t="shared" si="184"/>
        <v>0</v>
      </c>
      <c r="G168" s="3336"/>
      <c r="H168" s="3378"/>
      <c r="I168" s="3378"/>
      <c r="J168" s="3378"/>
      <c r="K168" s="3378"/>
      <c r="L168" s="3378"/>
      <c r="M168" s="3378"/>
      <c r="N168" s="3378"/>
      <c r="O168" s="3378"/>
      <c r="P168" s="3378"/>
      <c r="Q168" s="3378"/>
      <c r="R168" s="3378"/>
      <c r="S168" s="3378"/>
      <c r="T168" s="3378"/>
      <c r="U168" s="3378"/>
      <c r="V168" s="3378"/>
      <c r="W168" s="3378"/>
      <c r="X168" s="3378"/>
      <c r="Y168" s="3378"/>
      <c r="Z168" s="3378"/>
      <c r="AA168" s="3378"/>
      <c r="AB168" s="3378"/>
      <c r="AC168" s="3379"/>
      <c r="AD168" s="22"/>
      <c r="AE168" s="3326"/>
      <c r="AF168" s="22"/>
      <c r="AG168" s="3326"/>
      <c r="AH168" s="22"/>
      <c r="AI168" s="3326"/>
      <c r="AJ168" s="22"/>
      <c r="AK168" s="3326"/>
      <c r="AL168" s="22"/>
      <c r="AM168" s="3326"/>
      <c r="AN168" s="22"/>
      <c r="AO168" s="3326"/>
      <c r="AP168" s="22"/>
      <c r="AQ168" s="230"/>
      <c r="AR168" s="3128"/>
      <c r="AS168" s="20"/>
      <c r="AT168" s="20"/>
      <c r="AU168" s="20"/>
      <c r="AV168" s="24"/>
      <c r="AW168" s="20"/>
      <c r="AX168" t="str">
        <f t="shared" si="195"/>
        <v/>
      </c>
      <c r="CW168"/>
      <c r="CX168" s="25" t="str">
        <f t="shared" si="196"/>
        <v/>
      </c>
      <c r="CY168" s="25" t="str">
        <f t="shared" si="197"/>
        <v/>
      </c>
      <c r="CZ168" s="25" t="str">
        <f t="shared" si="198"/>
        <v/>
      </c>
      <c r="DA168" s="25" t="str">
        <f t="shared" si="199"/>
        <v/>
      </c>
      <c r="DB168" s="25" t="str">
        <f t="shared" si="201"/>
        <v/>
      </c>
      <c r="DC168" s="25" t="str">
        <f t="shared" si="200"/>
        <v/>
      </c>
      <c r="DD168"/>
      <c r="DE168"/>
      <c r="DG168"/>
      <c r="DH168" s="26">
        <f t="shared" si="202"/>
        <v>0</v>
      </c>
      <c r="DI168" s="26">
        <f t="shared" si="203"/>
        <v>0</v>
      </c>
      <c r="DJ168" s="26">
        <f t="shared" si="204"/>
        <v>0</v>
      </c>
      <c r="DK168" s="26">
        <f t="shared" si="205"/>
        <v>0</v>
      </c>
      <c r="DL168" s="26">
        <f t="shared" si="206"/>
        <v>0</v>
      </c>
      <c r="DM168" s="26">
        <f t="shared" si="207"/>
        <v>0</v>
      </c>
    </row>
    <row r="169" spans="1:117" x14ac:dyDescent="0.25">
      <c r="A169" s="713"/>
      <c r="B169" s="713"/>
      <c r="C169" s="3385" t="s">
        <v>197</v>
      </c>
      <c r="D169" s="245">
        <f t="shared" si="183"/>
        <v>0</v>
      </c>
      <c r="E169" s="3376"/>
      <c r="F169" s="3377">
        <f t="shared" si="184"/>
        <v>0</v>
      </c>
      <c r="G169" s="3336"/>
      <c r="H169" s="3378"/>
      <c r="I169" s="3378"/>
      <c r="J169" s="3378"/>
      <c r="K169" s="3378"/>
      <c r="L169" s="3378"/>
      <c r="M169" s="3378"/>
      <c r="N169" s="3378"/>
      <c r="O169" s="3378"/>
      <c r="P169" s="3378"/>
      <c r="Q169" s="3378"/>
      <c r="R169" s="3378"/>
      <c r="S169" s="3378"/>
      <c r="T169" s="3378"/>
      <c r="U169" s="3378"/>
      <c r="V169" s="3378"/>
      <c r="W169" s="3378"/>
      <c r="X169" s="3378"/>
      <c r="Y169" s="3378"/>
      <c r="Z169" s="3378"/>
      <c r="AA169" s="3378"/>
      <c r="AB169" s="3378"/>
      <c r="AC169" s="3379"/>
      <c r="AD169" s="22"/>
      <c r="AE169" s="3326"/>
      <c r="AF169" s="22"/>
      <c r="AG169" s="3326"/>
      <c r="AH169" s="22"/>
      <c r="AI169" s="3326"/>
      <c r="AJ169" s="22"/>
      <c r="AK169" s="3326"/>
      <c r="AL169" s="22"/>
      <c r="AM169" s="3326"/>
      <c r="AN169" s="22"/>
      <c r="AO169" s="3326"/>
      <c r="AP169" s="22"/>
      <c r="AQ169" s="3127"/>
      <c r="AR169" s="24"/>
      <c r="AS169" s="3170"/>
      <c r="AT169" s="3170"/>
      <c r="AU169" s="20"/>
      <c r="AV169" s="24"/>
      <c r="AW169" s="20"/>
      <c r="AX169" t="str">
        <f t="shared" si="195"/>
        <v/>
      </c>
      <c r="CW169"/>
      <c r="CX169" s="25" t="str">
        <f t="shared" si="196"/>
        <v/>
      </c>
      <c r="CY169" s="25" t="str">
        <f t="shared" si="197"/>
        <v/>
      </c>
      <c r="CZ169" s="25" t="str">
        <f t="shared" si="198"/>
        <v/>
      </c>
      <c r="DA169" s="25" t="str">
        <f t="shared" si="199"/>
        <v/>
      </c>
      <c r="DB169" s="25" t="str">
        <f t="shared" si="201"/>
        <v/>
      </c>
      <c r="DC169" s="25" t="str">
        <f t="shared" si="200"/>
        <v/>
      </c>
      <c r="DD169"/>
      <c r="DE169"/>
      <c r="DG169"/>
      <c r="DH169" s="26">
        <f t="shared" si="202"/>
        <v>0</v>
      </c>
      <c r="DI169" s="26">
        <f t="shared" si="203"/>
        <v>0</v>
      </c>
      <c r="DJ169" s="26">
        <f t="shared" si="204"/>
        <v>0</v>
      </c>
      <c r="DK169" s="26">
        <f t="shared" si="205"/>
        <v>0</v>
      </c>
      <c r="DL169" s="26">
        <f t="shared" si="206"/>
        <v>0</v>
      </c>
      <c r="DM169" s="26">
        <f t="shared" si="207"/>
        <v>0</v>
      </c>
    </row>
    <row r="170" spans="1:117" x14ac:dyDescent="0.25">
      <c r="A170" s="3502"/>
      <c r="B170" s="3502"/>
      <c r="C170" s="244" t="s">
        <v>198</v>
      </c>
      <c r="D170" s="2988">
        <f t="shared" si="183"/>
        <v>0</v>
      </c>
      <c r="E170" s="3386"/>
      <c r="F170" s="249">
        <f t="shared" si="184"/>
        <v>0</v>
      </c>
      <c r="G170" s="3336"/>
      <c r="H170" s="3378"/>
      <c r="I170" s="3378"/>
      <c r="J170" s="3378"/>
      <c r="K170" s="3378"/>
      <c r="L170" s="3378"/>
      <c r="M170" s="3378"/>
      <c r="N170" s="3378"/>
      <c r="O170" s="3378"/>
      <c r="P170" s="3378"/>
      <c r="Q170" s="3378"/>
      <c r="R170" s="3378"/>
      <c r="S170" s="3378"/>
      <c r="T170" s="3378"/>
      <c r="U170" s="3378"/>
      <c r="V170" s="3378"/>
      <c r="W170" s="3378"/>
      <c r="X170" s="3378"/>
      <c r="Y170" s="3378"/>
      <c r="Z170" s="3378"/>
      <c r="AA170" s="3378"/>
      <c r="AB170" s="3378"/>
      <c r="AC170" s="3387"/>
      <c r="AD170" s="232"/>
      <c r="AE170" s="3388"/>
      <c r="AF170" s="232"/>
      <c r="AG170" s="3388"/>
      <c r="AH170" s="232"/>
      <c r="AI170" s="3388"/>
      <c r="AJ170" s="232"/>
      <c r="AK170" s="3388"/>
      <c r="AL170" s="232"/>
      <c r="AM170" s="3388"/>
      <c r="AN170" s="232"/>
      <c r="AO170" s="3388"/>
      <c r="AP170" s="232"/>
      <c r="AQ170" s="252"/>
      <c r="AR170" s="232"/>
      <c r="AS170" s="63"/>
      <c r="AT170" s="63"/>
      <c r="AU170" s="63"/>
      <c r="AV170" s="235"/>
      <c r="AW170" s="3138"/>
      <c r="AX170" t="str">
        <f t="shared" si="195"/>
        <v/>
      </c>
      <c r="CW170"/>
      <c r="CX170" s="25" t="str">
        <f t="shared" si="196"/>
        <v/>
      </c>
      <c r="CY170" s="25" t="str">
        <f t="shared" si="197"/>
        <v/>
      </c>
      <c r="CZ170" s="25" t="str">
        <f t="shared" si="198"/>
        <v/>
      </c>
      <c r="DA170" s="25" t="str">
        <f t="shared" si="199"/>
        <v/>
      </c>
      <c r="DB170" s="25" t="str">
        <f t="shared" si="201"/>
        <v/>
      </c>
      <c r="DC170" s="25" t="str">
        <f t="shared" si="200"/>
        <v/>
      </c>
      <c r="DD170"/>
      <c r="DE170"/>
      <c r="DG170"/>
      <c r="DH170" s="26">
        <f t="shared" si="202"/>
        <v>0</v>
      </c>
      <c r="DI170" s="26">
        <f t="shared" si="203"/>
        <v>0</v>
      </c>
      <c r="DJ170" s="26">
        <f t="shared" si="204"/>
        <v>0</v>
      </c>
      <c r="DK170" s="26">
        <f t="shared" si="205"/>
        <v>0</v>
      </c>
      <c r="DL170" s="26">
        <f t="shared" si="206"/>
        <v>0</v>
      </c>
      <c r="DM170" s="26">
        <f t="shared" si="207"/>
        <v>0</v>
      </c>
    </row>
    <row r="171" spans="1:117" ht="15" customHeight="1" x14ac:dyDescent="0.25">
      <c r="A171" s="3312" t="s">
        <v>199</v>
      </c>
      <c r="B171" s="3312" t="s">
        <v>200</v>
      </c>
      <c r="C171" s="3682" t="s">
        <v>95</v>
      </c>
      <c r="D171" s="245">
        <f t="shared" ref="D171:D175" si="208">SUM(E171)</f>
        <v>0</v>
      </c>
      <c r="E171" s="254">
        <f>SUM(AC171+AE171+AG171+AI171+AK171+AM171+AO171)</f>
        <v>0</v>
      </c>
      <c r="F171" s="3683"/>
      <c r="G171" s="256"/>
      <c r="H171" s="257"/>
      <c r="I171" s="257"/>
      <c r="J171" s="258"/>
      <c r="K171" s="257"/>
      <c r="L171" s="257"/>
      <c r="M171" s="257"/>
      <c r="N171" s="258"/>
      <c r="O171" s="257"/>
      <c r="P171" s="257"/>
      <c r="Q171" s="257"/>
      <c r="R171" s="258"/>
      <c r="S171" s="257"/>
      <c r="T171" s="257"/>
      <c r="U171" s="257"/>
      <c r="V171" s="258"/>
      <c r="W171" s="257"/>
      <c r="X171" s="257"/>
      <c r="Y171" s="257"/>
      <c r="Z171" s="258"/>
      <c r="AA171" s="257"/>
      <c r="AB171" s="259"/>
      <c r="AC171" s="3578"/>
      <c r="AD171" s="3684"/>
      <c r="AE171" s="3578"/>
      <c r="AF171" s="3684"/>
      <c r="AG171" s="3578"/>
      <c r="AH171" s="3684"/>
      <c r="AI171" s="3578"/>
      <c r="AJ171" s="3684"/>
      <c r="AK171" s="3578"/>
      <c r="AL171" s="3684"/>
      <c r="AM171" s="3578"/>
      <c r="AN171" s="3684"/>
      <c r="AO171" s="3578"/>
      <c r="AP171" s="3684"/>
      <c r="AQ171" s="3677"/>
      <c r="AR171" s="3585"/>
      <c r="AS171" s="3585"/>
      <c r="AT171" s="3585"/>
      <c r="AU171" s="3585"/>
      <c r="AV171" s="3678"/>
      <c r="AW171" s="20"/>
      <c r="AX171" t="str">
        <f t="shared" si="195"/>
        <v/>
      </c>
      <c r="CW171"/>
      <c r="CX171" s="25" t="str">
        <f t="shared" si="196"/>
        <v/>
      </c>
      <c r="CY171" s="25" t="str">
        <f t="shared" si="197"/>
        <v/>
      </c>
      <c r="CZ171" s="25" t="str">
        <f t="shared" si="198"/>
        <v/>
      </c>
      <c r="DA171" s="25" t="str">
        <f t="shared" si="199"/>
        <v/>
      </c>
      <c r="DB171" s="261"/>
      <c r="DC171" s="25" t="str">
        <f t="shared" si="200"/>
        <v/>
      </c>
      <c r="DD171"/>
      <c r="DE171"/>
      <c r="DG171"/>
      <c r="DH171" s="26">
        <f>IF(AND(D171&gt;0,AR171=""),1,IF(AR171&gt;D171,1,0))</f>
        <v>0</v>
      </c>
      <c r="DI171" s="26">
        <f>IF(AND(D171&gt;0,AS171=""),1,IF(AS171&gt;D171,1,0))</f>
        <v>0</v>
      </c>
      <c r="DJ171" s="26">
        <f>IF(AND(D171&gt;0,AT171=""),1,IF(AT171&gt;D171,1,0))</f>
        <v>0</v>
      </c>
      <c r="DK171" s="26">
        <f>IF(AND(D171&gt;0,AU171=""),1,IF(AU171&gt;D171,1,0))</f>
        <v>0</v>
      </c>
      <c r="DL171" s="261"/>
      <c r="DM171" s="26">
        <f>IF(AND(D171&gt;0,AW171=""),1,IF(AW171&gt;D171,1,0))</f>
        <v>0</v>
      </c>
    </row>
    <row r="172" spans="1:117" x14ac:dyDescent="0.25">
      <c r="A172" s="713"/>
      <c r="B172" s="713"/>
      <c r="C172" s="3385" t="s">
        <v>201</v>
      </c>
      <c r="D172" s="245">
        <f t="shared" si="208"/>
        <v>0</v>
      </c>
      <c r="E172" s="3392">
        <f>SUM(AC172+AE172+AG172+AI172+AK172+AM172+AO172)</f>
        <v>0</v>
      </c>
      <c r="F172" s="3393"/>
      <c r="G172" s="3336"/>
      <c r="H172" s="3378"/>
      <c r="I172" s="3378"/>
      <c r="J172" s="3379"/>
      <c r="K172" s="3378"/>
      <c r="L172" s="3378"/>
      <c r="M172" s="3378"/>
      <c r="N172" s="3379"/>
      <c r="O172" s="3378"/>
      <c r="P172" s="3378"/>
      <c r="Q172" s="3378"/>
      <c r="R172" s="3379"/>
      <c r="S172" s="3378"/>
      <c r="T172" s="3378"/>
      <c r="U172" s="3378"/>
      <c r="V172" s="3379"/>
      <c r="W172" s="3378"/>
      <c r="X172" s="3378"/>
      <c r="Y172" s="3378"/>
      <c r="Z172" s="3379"/>
      <c r="AA172" s="3378"/>
      <c r="AB172" s="3327"/>
      <c r="AC172" s="3169"/>
      <c r="AD172" s="264"/>
      <c r="AE172" s="3169"/>
      <c r="AF172" s="264"/>
      <c r="AG172" s="3169"/>
      <c r="AH172" s="264"/>
      <c r="AI172" s="3169"/>
      <c r="AJ172" s="264"/>
      <c r="AK172" s="3169"/>
      <c r="AL172" s="264"/>
      <c r="AM172" s="3169"/>
      <c r="AN172" s="264"/>
      <c r="AO172" s="3169"/>
      <c r="AP172" s="264"/>
      <c r="AQ172" s="3127"/>
      <c r="AR172" s="20"/>
      <c r="AS172" s="3170"/>
      <c r="AT172" s="3170"/>
      <c r="AU172" s="20"/>
      <c r="AV172" s="24"/>
      <c r="AW172" s="20"/>
      <c r="AX172" t="str">
        <f t="shared" si="195"/>
        <v/>
      </c>
      <c r="CW172"/>
      <c r="CX172" s="25" t="str">
        <f t="shared" si="196"/>
        <v/>
      </c>
      <c r="CY172" s="25" t="str">
        <f t="shared" si="197"/>
        <v/>
      </c>
      <c r="CZ172" s="25" t="str">
        <f t="shared" si="198"/>
        <v/>
      </c>
      <c r="DA172" s="25" t="str">
        <f t="shared" si="199"/>
        <v/>
      </c>
      <c r="DB172" s="25" t="str">
        <f>IF(AND($D172&gt;0,AV172=""),"  * No olvide digitar la variable Egreso por Abandono. Digite Cero si no tiene.",IF(AV172&gt;$D172," * La variable Egreso por Abandono no pueden superar el Total Ambos Sexos.",""))</f>
        <v/>
      </c>
      <c r="DC172" s="25" t="str">
        <f t="shared" si="200"/>
        <v/>
      </c>
      <c r="DD172"/>
      <c r="DE172"/>
      <c r="DG172"/>
      <c r="DH172" s="26">
        <f t="shared" ref="DH172:DH175" si="209">IF(AND(D172&gt;0,AR172=""),1,IF(AR172&gt;D172,1,0))</f>
        <v>0</v>
      </c>
      <c r="DI172" s="26">
        <f t="shared" ref="DI172:DI175" si="210">IF(AND(D172&gt;0,AS172=""),1,IF(AS172&gt;D172,1,0))</f>
        <v>0</v>
      </c>
      <c r="DJ172" s="26">
        <f t="shared" ref="DJ172:DJ175" si="211">IF(AND(D172&gt;0,AT172=""),1,IF(AT172&gt;D172,1,0))</f>
        <v>0</v>
      </c>
      <c r="DK172" s="26">
        <f t="shared" ref="DK172:DK175" si="212">IF(AND(D172&gt;0,AU172=""),1,IF(AU172&gt;D172,1,0))</f>
        <v>0</v>
      </c>
      <c r="DL172" s="26">
        <f t="shared" ref="DL172" si="213">IF(AND(D172&gt;0,AV172=""),1,IF(AV172&gt;D172,1,0))</f>
        <v>0</v>
      </c>
      <c r="DM172" s="26">
        <f t="shared" ref="DM172:DM175" si="214">IF(AND(D172&gt;0,AW172=""),1,IF(AW172&gt;D172,1,0))</f>
        <v>0</v>
      </c>
    </row>
    <row r="173" spans="1:117" x14ac:dyDescent="0.25">
      <c r="A173" s="713"/>
      <c r="B173" s="713"/>
      <c r="C173" s="265" t="s">
        <v>202</v>
      </c>
      <c r="D173" s="245">
        <f t="shared" si="208"/>
        <v>0</v>
      </c>
      <c r="E173" s="3392">
        <f>SUM(AC173+AE173+AG173+AI173+AK173+AM173+AO173)</f>
        <v>0</v>
      </c>
      <c r="F173" s="3394"/>
      <c r="G173" s="3336"/>
      <c r="H173" s="3378"/>
      <c r="I173" s="3378"/>
      <c r="J173" s="3379"/>
      <c r="K173" s="3378"/>
      <c r="L173" s="3378"/>
      <c r="M173" s="3378"/>
      <c r="N173" s="3379"/>
      <c r="O173" s="3378"/>
      <c r="P173" s="3378"/>
      <c r="Q173" s="3378"/>
      <c r="R173" s="3379"/>
      <c r="S173" s="3378"/>
      <c r="T173" s="3378"/>
      <c r="U173" s="3378"/>
      <c r="V173" s="3379"/>
      <c r="W173" s="3378"/>
      <c r="X173" s="3378"/>
      <c r="Y173" s="3378"/>
      <c r="Z173" s="3379"/>
      <c r="AA173" s="3378"/>
      <c r="AB173" s="3327"/>
      <c r="AC173" s="3169"/>
      <c r="AD173" s="264"/>
      <c r="AE173" s="3169"/>
      <c r="AF173" s="264"/>
      <c r="AG173" s="3169"/>
      <c r="AH173" s="264"/>
      <c r="AI173" s="3169"/>
      <c r="AJ173" s="264"/>
      <c r="AK173" s="3169"/>
      <c r="AL173" s="264"/>
      <c r="AM173" s="3169"/>
      <c r="AN173" s="264"/>
      <c r="AO173" s="3169"/>
      <c r="AP173" s="264"/>
      <c r="AQ173" s="3127"/>
      <c r="AR173" s="3170"/>
      <c r="AS173" s="3170"/>
      <c r="AT173" s="3170"/>
      <c r="AU173" s="20"/>
      <c r="AV173" s="231"/>
      <c r="AW173" s="20"/>
      <c r="AX173" t="str">
        <f t="shared" si="195"/>
        <v/>
      </c>
      <c r="CW173"/>
      <c r="CX173" s="25" t="str">
        <f t="shared" si="196"/>
        <v/>
      </c>
      <c r="CY173" s="25" t="str">
        <f t="shared" si="197"/>
        <v/>
      </c>
      <c r="CZ173" s="25" t="str">
        <f t="shared" si="198"/>
        <v/>
      </c>
      <c r="DA173" s="25" t="str">
        <f t="shared" si="199"/>
        <v/>
      </c>
      <c r="DB173" s="261"/>
      <c r="DC173" s="25" t="str">
        <f t="shared" si="200"/>
        <v/>
      </c>
      <c r="DD173"/>
      <c r="DE173"/>
      <c r="DG173"/>
      <c r="DH173" s="26">
        <f t="shared" si="209"/>
        <v>0</v>
      </c>
      <c r="DI173" s="26">
        <f t="shared" si="210"/>
        <v>0</v>
      </c>
      <c r="DJ173" s="26">
        <f t="shared" si="211"/>
        <v>0</v>
      </c>
      <c r="DK173" s="26">
        <f t="shared" si="212"/>
        <v>0</v>
      </c>
      <c r="DL173" s="261"/>
      <c r="DM173" s="26">
        <f t="shared" si="214"/>
        <v>0</v>
      </c>
    </row>
    <row r="174" spans="1:117" x14ac:dyDescent="0.25">
      <c r="A174" s="713"/>
      <c r="B174" s="713"/>
      <c r="C174" s="244" t="s">
        <v>93</v>
      </c>
      <c r="D174" s="245">
        <f t="shared" si="208"/>
        <v>0</v>
      </c>
      <c r="E174" s="3392">
        <f>SUM(AC174+AE174+AG174+AI174+AK174+AM174+AO174)</f>
        <v>0</v>
      </c>
      <c r="F174" s="3394"/>
      <c r="G174" s="3336"/>
      <c r="H174" s="3378"/>
      <c r="I174" s="3378"/>
      <c r="J174" s="3379"/>
      <c r="K174" s="3378"/>
      <c r="L174" s="3378"/>
      <c r="M174" s="3378"/>
      <c r="N174" s="3379"/>
      <c r="O174" s="3378"/>
      <c r="P174" s="3378"/>
      <c r="Q174" s="3378"/>
      <c r="R174" s="3379"/>
      <c r="S174" s="3378"/>
      <c r="T174" s="3378"/>
      <c r="U174" s="3378"/>
      <c r="V174" s="3379"/>
      <c r="W174" s="3378"/>
      <c r="X174" s="3378"/>
      <c r="Y174" s="3378"/>
      <c r="Z174" s="3379"/>
      <c r="AA174" s="3378"/>
      <c r="AB174" s="3327"/>
      <c r="AC174" s="185"/>
      <c r="AD174" s="267"/>
      <c r="AE174" s="185"/>
      <c r="AF174" s="267"/>
      <c r="AG174" s="185"/>
      <c r="AH174" s="267"/>
      <c r="AI174" s="185"/>
      <c r="AJ174" s="267"/>
      <c r="AK174" s="185"/>
      <c r="AL174" s="267"/>
      <c r="AM174" s="185"/>
      <c r="AN174" s="267"/>
      <c r="AO174" s="185"/>
      <c r="AP174" s="267"/>
      <c r="AQ174" s="268"/>
      <c r="AR174" s="188"/>
      <c r="AS174" s="188"/>
      <c r="AT174" s="188"/>
      <c r="AU174" s="63"/>
      <c r="AV174" s="234"/>
      <c r="AW174" s="63"/>
      <c r="AX174" t="str">
        <f t="shared" si="195"/>
        <v/>
      </c>
      <c r="CW174"/>
      <c r="CX174" s="25" t="str">
        <f t="shared" si="196"/>
        <v/>
      </c>
      <c r="CY174" s="25" t="str">
        <f t="shared" si="197"/>
        <v/>
      </c>
      <c r="CZ174" s="25" t="str">
        <f t="shared" si="198"/>
        <v/>
      </c>
      <c r="DA174" s="25" t="str">
        <f t="shared" si="199"/>
        <v/>
      </c>
      <c r="DB174" s="261"/>
      <c r="DC174" s="25" t="str">
        <f t="shared" si="200"/>
        <v/>
      </c>
      <c r="DD174"/>
      <c r="DE174"/>
      <c r="DG174"/>
      <c r="DH174" s="26">
        <f t="shared" si="209"/>
        <v>0</v>
      </c>
      <c r="DI174" s="26">
        <f t="shared" si="210"/>
        <v>0</v>
      </c>
      <c r="DJ174" s="26">
        <f t="shared" si="211"/>
        <v>0</v>
      </c>
      <c r="DK174" s="26">
        <f t="shared" si="212"/>
        <v>0</v>
      </c>
      <c r="DL174" s="261"/>
      <c r="DM174" s="26">
        <f t="shared" si="214"/>
        <v>0</v>
      </c>
    </row>
    <row r="175" spans="1:117" x14ac:dyDescent="0.25">
      <c r="A175" s="3502"/>
      <c r="B175" s="713"/>
      <c r="C175" s="265" t="s">
        <v>156</v>
      </c>
      <c r="D175" s="2988">
        <f t="shared" si="208"/>
        <v>0</v>
      </c>
      <c r="E175" s="3079">
        <f>SUM(AC175+AE175+AG175+AI175+AK175+AM175+AO175)</f>
        <v>0</v>
      </c>
      <c r="F175" s="270"/>
      <c r="G175" s="3395"/>
      <c r="H175" s="3396"/>
      <c r="I175" s="3396"/>
      <c r="J175" s="3387"/>
      <c r="K175" s="3396"/>
      <c r="L175" s="3396"/>
      <c r="M175" s="3396"/>
      <c r="N175" s="3387"/>
      <c r="O175" s="3396"/>
      <c r="P175" s="3396"/>
      <c r="Q175" s="3396"/>
      <c r="R175" s="3387"/>
      <c r="S175" s="3396"/>
      <c r="T175" s="3396"/>
      <c r="U175" s="3396"/>
      <c r="V175" s="3387"/>
      <c r="W175" s="3396"/>
      <c r="X175" s="3396"/>
      <c r="Y175" s="3396"/>
      <c r="Z175" s="3387"/>
      <c r="AA175" s="3396"/>
      <c r="AB175" s="3397"/>
      <c r="AC175" s="3175"/>
      <c r="AD175" s="3398"/>
      <c r="AE175" s="3175"/>
      <c r="AF175" s="3398"/>
      <c r="AG175" s="3175"/>
      <c r="AH175" s="3398"/>
      <c r="AI175" s="3175"/>
      <c r="AJ175" s="3398"/>
      <c r="AK175" s="3175"/>
      <c r="AL175" s="3398"/>
      <c r="AM175" s="3175"/>
      <c r="AN175" s="3398"/>
      <c r="AO175" s="3175"/>
      <c r="AP175" s="3398"/>
      <c r="AQ175" s="3137"/>
      <c r="AR175" s="39"/>
      <c r="AS175" s="39"/>
      <c r="AT175" s="39"/>
      <c r="AU175" s="39"/>
      <c r="AV175" s="3399"/>
      <c r="AW175" s="39"/>
      <c r="AX175" t="str">
        <f t="shared" si="195"/>
        <v/>
      </c>
      <c r="CW175"/>
      <c r="CX175" s="25" t="str">
        <f t="shared" si="196"/>
        <v/>
      </c>
      <c r="CY175" s="25" t="str">
        <f t="shared" si="197"/>
        <v/>
      </c>
      <c r="CZ175" s="25" t="str">
        <f t="shared" si="198"/>
        <v/>
      </c>
      <c r="DA175" s="25" t="str">
        <f t="shared" si="199"/>
        <v/>
      </c>
      <c r="DB175" s="261"/>
      <c r="DC175" s="25" t="str">
        <f t="shared" si="200"/>
        <v/>
      </c>
      <c r="DD175"/>
      <c r="DE175"/>
      <c r="DG175"/>
      <c r="DH175" s="26">
        <f t="shared" si="209"/>
        <v>0</v>
      </c>
      <c r="DI175" s="26">
        <f t="shared" si="210"/>
        <v>0</v>
      </c>
      <c r="DJ175" s="26">
        <f t="shared" si="211"/>
        <v>0</v>
      </c>
      <c r="DK175" s="26">
        <f t="shared" si="212"/>
        <v>0</v>
      </c>
      <c r="DL175" s="261"/>
      <c r="DM175" s="26">
        <f t="shared" si="214"/>
        <v>0</v>
      </c>
    </row>
    <row r="176" spans="1:117" ht="15" customHeight="1" x14ac:dyDescent="0.25">
      <c r="A176" s="3400" t="s">
        <v>203</v>
      </c>
      <c r="B176" s="3401" t="s">
        <v>204</v>
      </c>
      <c r="C176" s="3685" t="s">
        <v>205</v>
      </c>
      <c r="D176" s="3686">
        <f>SUM(E176:F176)</f>
        <v>0</v>
      </c>
      <c r="E176" s="497">
        <f>+G176+I176+K176+M176+O176+Q176+S176+U176+W176+Y176+AA176+AC176+AE176+AG176+AI176+AK176+AM176+AO176</f>
        <v>0</v>
      </c>
      <c r="F176" s="3404">
        <f t="shared" ref="E176:F178" si="215">+H176+J176+L176+N176+P176+R176+T176+V176+X176+Z176+AB176+AD176+AF176+AH176+AJ176+AL176+AN176+AP176</f>
        <v>0</v>
      </c>
      <c r="G176" s="3405">
        <f>SUM(G177:G178)</f>
        <v>0</v>
      </c>
      <c r="H176" s="3406">
        <f t="shared" ref="H176:AS176" si="216">SUM(H177:H178)</f>
        <v>0</v>
      </c>
      <c r="I176" s="3687">
        <f t="shared" si="216"/>
        <v>0</v>
      </c>
      <c r="J176" s="3406">
        <f t="shared" si="216"/>
        <v>0</v>
      </c>
      <c r="K176" s="3687">
        <f>SUM(K177:K178)</f>
        <v>0</v>
      </c>
      <c r="L176" s="283">
        <f t="shared" si="216"/>
        <v>0</v>
      </c>
      <c r="M176" s="3687">
        <f t="shared" si="216"/>
        <v>0</v>
      </c>
      <c r="N176" s="3688">
        <f t="shared" si="216"/>
        <v>0</v>
      </c>
      <c r="O176" s="3689">
        <f t="shared" si="216"/>
        <v>0</v>
      </c>
      <c r="P176" s="3406">
        <f t="shared" si="216"/>
        <v>0</v>
      </c>
      <c r="Q176" s="3689">
        <f t="shared" si="216"/>
        <v>0</v>
      </c>
      <c r="R176" s="3406">
        <f t="shared" si="216"/>
        <v>0</v>
      </c>
      <c r="S176" s="3689">
        <f t="shared" si="216"/>
        <v>0</v>
      </c>
      <c r="T176" s="3406">
        <f t="shared" si="216"/>
        <v>0</v>
      </c>
      <c r="U176" s="3689">
        <f t="shared" si="216"/>
        <v>0</v>
      </c>
      <c r="V176" s="3406">
        <f t="shared" si="216"/>
        <v>0</v>
      </c>
      <c r="W176" s="3689">
        <f t="shared" si="216"/>
        <v>0</v>
      </c>
      <c r="X176" s="3406">
        <f t="shared" si="216"/>
        <v>0</v>
      </c>
      <c r="Y176" s="3689">
        <f t="shared" si="216"/>
        <v>0</v>
      </c>
      <c r="Z176" s="3406">
        <f t="shared" si="216"/>
        <v>0</v>
      </c>
      <c r="AA176" s="3689">
        <f t="shared" si="216"/>
        <v>0</v>
      </c>
      <c r="AB176" s="3406">
        <f t="shared" si="216"/>
        <v>0</v>
      </c>
      <c r="AC176" s="3687">
        <f>SUM(AC177:AC178)</f>
        <v>0</v>
      </c>
      <c r="AD176" s="3406">
        <f t="shared" si="216"/>
        <v>0</v>
      </c>
      <c r="AE176" s="3687">
        <f t="shared" si="216"/>
        <v>0</v>
      </c>
      <c r="AF176" s="3406">
        <f t="shared" si="216"/>
        <v>0</v>
      </c>
      <c r="AG176" s="3687">
        <f t="shared" si="216"/>
        <v>0</v>
      </c>
      <c r="AH176" s="3406">
        <f t="shared" si="216"/>
        <v>0</v>
      </c>
      <c r="AI176" s="3687">
        <f t="shared" si="216"/>
        <v>0</v>
      </c>
      <c r="AJ176" s="3406">
        <f t="shared" si="216"/>
        <v>0</v>
      </c>
      <c r="AK176" s="3687">
        <f t="shared" si="216"/>
        <v>0</v>
      </c>
      <c r="AL176" s="3406">
        <f t="shared" si="216"/>
        <v>0</v>
      </c>
      <c r="AM176" s="3687">
        <f t="shared" si="216"/>
        <v>0</v>
      </c>
      <c r="AN176" s="3406">
        <f t="shared" si="216"/>
        <v>0</v>
      </c>
      <c r="AO176" s="3687">
        <f t="shared" si="216"/>
        <v>0</v>
      </c>
      <c r="AP176" s="3406">
        <f t="shared" si="216"/>
        <v>0</v>
      </c>
      <c r="AQ176" s="3690">
        <f t="shared" si="216"/>
        <v>0</v>
      </c>
      <c r="AR176" s="3406">
        <f t="shared" si="216"/>
        <v>0</v>
      </c>
      <c r="AS176" s="3406">
        <f t="shared" si="216"/>
        <v>0</v>
      </c>
      <c r="AT176" s="3406">
        <f>SUM(AT177:AT178)</f>
        <v>0</v>
      </c>
      <c r="AU176" s="3406">
        <f>SUM(AU177:AU178)</f>
        <v>0</v>
      </c>
      <c r="AV176" s="3691">
        <f>SUM(AV177:AV178)</f>
        <v>0</v>
      </c>
      <c r="AW176" s="3406">
        <f>SUM(AW177:AW178)</f>
        <v>0</v>
      </c>
      <c r="CW176"/>
      <c r="CX176"/>
      <c r="CY176"/>
      <c r="CZ176"/>
      <c r="DA176" s="288"/>
      <c r="DB176"/>
      <c r="DC176"/>
      <c r="DD176"/>
      <c r="DE176"/>
      <c r="DG176"/>
      <c r="DH176"/>
      <c r="DI176"/>
      <c r="DJ176"/>
      <c r="DK176"/>
      <c r="DL176"/>
      <c r="DM176"/>
    </row>
    <row r="177" spans="1:117" x14ac:dyDescent="0.25">
      <c r="A177" s="791"/>
      <c r="B177" s="794"/>
      <c r="C177" s="3692" t="s">
        <v>206</v>
      </c>
      <c r="D177" s="245">
        <f>SUM(E177:F177)</f>
        <v>0</v>
      </c>
      <c r="E177" s="290">
        <f t="shared" si="215"/>
        <v>0</v>
      </c>
      <c r="F177" s="3693">
        <f t="shared" si="215"/>
        <v>0</v>
      </c>
      <c r="G177" s="3563"/>
      <c r="H177" s="52"/>
      <c r="I177" s="3578"/>
      <c r="J177" s="3585"/>
      <c r="K177" s="3578"/>
      <c r="L177" s="3694"/>
      <c r="M177" s="3578"/>
      <c r="N177" s="52"/>
      <c r="O177" s="3578"/>
      <c r="P177" s="20"/>
      <c r="Q177" s="3578"/>
      <c r="R177" s="20"/>
      <c r="S177" s="3578"/>
      <c r="T177" s="20"/>
      <c r="U177" s="3578"/>
      <c r="V177" s="20"/>
      <c r="W177" s="3578"/>
      <c r="X177" s="20"/>
      <c r="Y177" s="3578"/>
      <c r="Z177" s="20"/>
      <c r="AA177" s="19"/>
      <c r="AB177" s="20"/>
      <c r="AC177" s="19"/>
      <c r="AD177" s="20"/>
      <c r="AE177" s="19"/>
      <c r="AF177" s="20"/>
      <c r="AG177" s="19"/>
      <c r="AH177" s="20"/>
      <c r="AI177" s="19"/>
      <c r="AJ177" s="20"/>
      <c r="AK177" s="19"/>
      <c r="AL177" s="20"/>
      <c r="AM177" s="19"/>
      <c r="AN177" s="20"/>
      <c r="AO177" s="19"/>
      <c r="AP177" s="20"/>
      <c r="AQ177" s="230"/>
      <c r="AR177" s="20"/>
      <c r="AS177" s="20"/>
      <c r="AT177" s="20"/>
      <c r="AU177" s="20"/>
      <c r="AV177" s="24"/>
      <c r="AW177" s="20"/>
      <c r="AX177" t="str">
        <f t="shared" si="195"/>
        <v/>
      </c>
      <c r="CW177"/>
      <c r="CX177" s="25" t="str">
        <f t="shared" ref="CX177:CX196" si="217">IF(AND(D177&gt;0,AR177=""),"  * No olvide digitar la variable  Usuarios con Discapacidad. Digite Cero si no tiene.",IF(AR177&gt;D177," * La variable Usuarios con Discapacidad no pueden superar el Total Ambos Sexos.",""))</f>
        <v/>
      </c>
      <c r="CY177" s="25" t="str">
        <f t="shared" ref="CY177:CY186" si="218">IF(AND(D177&gt;0,AS177=""),"  * No olvide digitar la variable Niños, niñas, adolescentes y jóvenes SENAME. Digite Cero si no tiene.",IF(AS177&gt;D177," * La variable Niños, niñas, adolescentes y jóvenes SENAME no pueden superar el Total Ambos Sexos.",""))</f>
        <v/>
      </c>
      <c r="CZ177" s="25" t="str">
        <f t="shared" ref="CZ177:CZ186" si="219">IF(AND(D177&gt;0,AT177=""),"  * No olvide digitar la variable Niños, niñas, adolescentes y jóvenes Mejor Niñez. Digite Cero si no tiene.",IF(AT177&gt;D177," * La variable Niños, niñas, adolescentes y jóvenes Mejor Niñez  no pueden superar el Total Ambos Sexos.",""))</f>
        <v/>
      </c>
      <c r="DA177" s="25" t="str">
        <f t="shared" ref="DA177:DA196" si="220">IF(AND(D177&gt;0,AU177=""),"  * No olvide digitar la variable Migrantes. Digite Cero si no tiene.",IF(AU177&gt;D177," * La variable Migrantes no pueden superar el Total Ambos Sexos.",""))</f>
        <v/>
      </c>
      <c r="DB177" s="25" t="str">
        <f>IF(AND($D177&gt;0,AV177=""),"  * No olvide digitar la variable Egreso por Abandono. Digite Cero si no tiene.",IF(AV177&gt;$D177," * La variable Egreso por Abandono no pueden superar el Total Ambos Sexos.",""))</f>
        <v/>
      </c>
      <c r="DC177" s="25" t="str">
        <f t="shared" ref="DC177:DC196" si="221">IF(AND(D177&gt;0,AW177=""),"  * No olvide digitar la variable Paciente Diabético en control PSCV. Digite Cero si no tiene.",IF(AW177&gt;D177," * La variable Paciente Diabético en control PSCV no pueden superar el Total Ambos Sexos.",""))</f>
        <v/>
      </c>
      <c r="DD177"/>
      <c r="DE177"/>
      <c r="DG177"/>
      <c r="DH177" s="26">
        <f>IF(AND(D177&gt;0,AR177=""),1,IF(AR177&gt;D177,1,0))</f>
        <v>0</v>
      </c>
      <c r="DI177" s="26">
        <f>IF(AND(D177&gt;0,AS177=""),1,IF(AS177&gt;D177,1,0))</f>
        <v>0</v>
      </c>
      <c r="DJ177" s="26">
        <f>IF(AND(D177&gt;0,AT177=""),1,IF(AT177&gt;D177,1,0))</f>
        <v>0</v>
      </c>
      <c r="DK177" s="26">
        <f>IF(AND(D177&gt;0,AU177=""),1,IF(AU177&gt;D177,1,0))</f>
        <v>0</v>
      </c>
      <c r="DL177" s="26">
        <f>IF(AND(D177&gt;0,AV177=""),1,IF(AV177&gt;D177,1,0))</f>
        <v>0</v>
      </c>
      <c r="DM177" s="26">
        <f>IF(AND(D177&gt;0,AW177=""),1,IF(AW177&gt;D177,1,0))</f>
        <v>0</v>
      </c>
    </row>
    <row r="178" spans="1:117" x14ac:dyDescent="0.25">
      <c r="A178" s="3695"/>
      <c r="B178" s="3696"/>
      <c r="C178" s="293" t="s">
        <v>207</v>
      </c>
      <c r="D178" s="2988">
        <f>SUM(E178:F178)</f>
        <v>0</v>
      </c>
      <c r="E178" s="3079">
        <f t="shared" si="215"/>
        <v>0</v>
      </c>
      <c r="F178" s="294">
        <f t="shared" si="215"/>
        <v>0</v>
      </c>
      <c r="G178" s="3134"/>
      <c r="H178" s="3135"/>
      <c r="I178" s="3175"/>
      <c r="J178" s="39"/>
      <c r="K178" s="3175"/>
      <c r="L178" s="295"/>
      <c r="M178" s="3175"/>
      <c r="N178" s="3135"/>
      <c r="O178" s="3175"/>
      <c r="P178" s="39"/>
      <c r="Q178" s="3175"/>
      <c r="R178" s="39"/>
      <c r="S178" s="3175"/>
      <c r="T178" s="39"/>
      <c r="U178" s="3175"/>
      <c r="V178" s="39"/>
      <c r="W178" s="3175"/>
      <c r="X178" s="39"/>
      <c r="Y178" s="3175"/>
      <c r="Z178" s="39"/>
      <c r="AA178" s="3175"/>
      <c r="AB178" s="39"/>
      <c r="AC178" s="3175"/>
      <c r="AD178" s="39"/>
      <c r="AE178" s="3175"/>
      <c r="AF178" s="39"/>
      <c r="AG178" s="3175"/>
      <c r="AH178" s="39"/>
      <c r="AI178" s="3175"/>
      <c r="AJ178" s="39"/>
      <c r="AK178" s="3175"/>
      <c r="AL178" s="39"/>
      <c r="AM178" s="3175"/>
      <c r="AN178" s="39"/>
      <c r="AO178" s="3175"/>
      <c r="AP178" s="39"/>
      <c r="AQ178" s="3137"/>
      <c r="AR178" s="39"/>
      <c r="AS178" s="39"/>
      <c r="AT178" s="39"/>
      <c r="AU178" s="39"/>
      <c r="AV178" s="3138"/>
      <c r="AW178" s="39"/>
      <c r="AX178" t="str">
        <f t="shared" si="195"/>
        <v/>
      </c>
      <c r="CW178"/>
      <c r="CX178" s="25" t="str">
        <f t="shared" si="217"/>
        <v/>
      </c>
      <c r="CY178" s="25" t="str">
        <f t="shared" si="218"/>
        <v/>
      </c>
      <c r="CZ178" s="25" t="str">
        <f t="shared" si="219"/>
        <v/>
      </c>
      <c r="DA178" s="25" t="str">
        <f t="shared" si="220"/>
        <v/>
      </c>
      <c r="DB178" s="25" t="str">
        <f t="shared" ref="DB178:DB194" si="222">IF(AND($D178&gt;0,AV178=""),"  * No olvide digitar la variable Egreso por Abandono. Digite Cero si no tiene.",IF(AV178&gt;$D178," * La variable Egreso por Abandono no pueden superar el Total Ambos Sexos.",""))</f>
        <v/>
      </c>
      <c r="DC178" s="25" t="str">
        <f t="shared" si="221"/>
        <v/>
      </c>
      <c r="DD178"/>
      <c r="DE178"/>
      <c r="DG178"/>
      <c r="DH178" s="26">
        <f t="shared" ref="DH178:DH196" si="223">IF(AND(D178&gt;0,AR178=""),1,IF(AR178&gt;D178,1,0))</f>
        <v>0</v>
      </c>
      <c r="DI178" s="26">
        <f t="shared" ref="DI178:DI196" si="224">IF(AND(D178&gt;0,AS178=""),1,IF(AS178&gt;D178,1,0))</f>
        <v>0</v>
      </c>
      <c r="DJ178" s="26">
        <f t="shared" ref="DJ178:DJ196" si="225">IF(AND(D178&gt;0,AT178=""),1,IF(AT178&gt;D178,1,0))</f>
        <v>0</v>
      </c>
      <c r="DK178" s="26">
        <f t="shared" ref="DK178:DK196" si="226">IF(AND(D178&gt;0,AU178=""),1,IF(AU178&gt;D178,1,0))</f>
        <v>0</v>
      </c>
      <c r="DL178" s="26">
        <f t="shared" ref="DL178:DL194" si="227">IF(AND(D178&gt;0,AV178=""),1,IF(AV178&gt;D178,1,0))</f>
        <v>0</v>
      </c>
      <c r="DM178" s="26">
        <f t="shared" ref="DM178:DM196" si="228">IF(AND(D178&gt;0,AW178=""),1,IF(AW178&gt;D178,1,0))</f>
        <v>0</v>
      </c>
    </row>
    <row r="179" spans="1:117" ht="15" customHeight="1" x14ac:dyDescent="0.25">
      <c r="A179" s="3400" t="s">
        <v>208</v>
      </c>
      <c r="B179" s="3312" t="s">
        <v>209</v>
      </c>
      <c r="C179" s="3697" t="s">
        <v>210</v>
      </c>
      <c r="D179" s="245">
        <f>SUM(E179+F179)</f>
        <v>0</v>
      </c>
      <c r="E179" s="290">
        <f>SUM(AA179+AC179+AE179+AG179+AI179+AK179+AM179+AO179)</f>
        <v>0</v>
      </c>
      <c r="F179" s="297">
        <f>SUM(AB179+AD179+AF179+AH179+AJ179+AL179+AN179+AP179)</f>
        <v>0</v>
      </c>
      <c r="G179" s="3698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3699"/>
      <c r="Y179" s="220"/>
      <c r="Z179" s="220"/>
      <c r="AA179" s="300"/>
      <c r="AB179" s="20"/>
      <c r="AC179" s="19"/>
      <c r="AD179" s="20"/>
      <c r="AE179" s="19"/>
      <c r="AF179" s="20"/>
      <c r="AG179" s="19"/>
      <c r="AH179" s="20"/>
      <c r="AI179" s="19"/>
      <c r="AJ179" s="20"/>
      <c r="AK179" s="19"/>
      <c r="AL179" s="20"/>
      <c r="AM179" s="19"/>
      <c r="AN179" s="20"/>
      <c r="AO179" s="19"/>
      <c r="AP179" s="20"/>
      <c r="AQ179" s="230"/>
      <c r="AR179" s="22"/>
      <c r="AS179" s="20"/>
      <c r="AT179" s="20"/>
      <c r="AU179" s="20"/>
      <c r="AV179" s="24"/>
      <c r="AW179" s="20"/>
      <c r="AX179" t="str">
        <f t="shared" si="195"/>
        <v/>
      </c>
      <c r="CW179"/>
      <c r="CX179" s="25" t="str">
        <f t="shared" si="217"/>
        <v/>
      </c>
      <c r="CY179" s="25" t="str">
        <f t="shared" si="218"/>
        <v/>
      </c>
      <c r="CZ179" s="25" t="str">
        <f t="shared" si="219"/>
        <v/>
      </c>
      <c r="DA179" s="25" t="str">
        <f t="shared" si="220"/>
        <v/>
      </c>
      <c r="DB179" s="25" t="str">
        <f t="shared" si="222"/>
        <v/>
      </c>
      <c r="DC179" s="25" t="str">
        <f t="shared" si="221"/>
        <v/>
      </c>
      <c r="DD179"/>
      <c r="DE179"/>
      <c r="DG179"/>
      <c r="DH179" s="26">
        <f t="shared" si="223"/>
        <v>0</v>
      </c>
      <c r="DI179" s="26">
        <f t="shared" si="224"/>
        <v>0</v>
      </c>
      <c r="DJ179" s="26">
        <f t="shared" si="225"/>
        <v>0</v>
      </c>
      <c r="DK179" s="26">
        <f t="shared" si="226"/>
        <v>0</v>
      </c>
      <c r="DL179" s="26">
        <f t="shared" si="227"/>
        <v>0</v>
      </c>
      <c r="DM179" s="26">
        <f t="shared" si="228"/>
        <v>0</v>
      </c>
    </row>
    <row r="180" spans="1:117" x14ac:dyDescent="0.25">
      <c r="A180" s="791"/>
      <c r="B180" s="713"/>
      <c r="C180" s="3385" t="s">
        <v>211</v>
      </c>
      <c r="D180" s="301">
        <f>SUM(E180+F180)</f>
        <v>0</v>
      </c>
      <c r="E180" s="290">
        <f t="shared" ref="E180:F183" si="229">SUM(AA180+AC180+AE180+AG180+AI180+AK180+AM180+AO180)</f>
        <v>0</v>
      </c>
      <c r="F180" s="297">
        <f t="shared" si="229"/>
        <v>0</v>
      </c>
      <c r="G180" s="3329"/>
      <c r="H180" s="3379"/>
      <c r="I180" s="3379"/>
      <c r="J180" s="3379"/>
      <c r="K180" s="3379"/>
      <c r="L180" s="3379"/>
      <c r="M180" s="3379"/>
      <c r="N180" s="3379"/>
      <c r="O180" s="3379"/>
      <c r="P180" s="3379"/>
      <c r="Q180" s="3379"/>
      <c r="R180" s="3379"/>
      <c r="S180" s="3379"/>
      <c r="T180" s="3379"/>
      <c r="U180" s="3379"/>
      <c r="V180" s="3379"/>
      <c r="W180" s="3379"/>
      <c r="X180" s="3328"/>
      <c r="Y180" s="3379"/>
      <c r="Z180" s="3379"/>
      <c r="AA180" s="302"/>
      <c r="AB180" s="63"/>
      <c r="AC180" s="193"/>
      <c r="AD180" s="63"/>
      <c r="AE180" s="193"/>
      <c r="AF180" s="63"/>
      <c r="AG180" s="193"/>
      <c r="AH180" s="63"/>
      <c r="AI180" s="193"/>
      <c r="AJ180" s="63"/>
      <c r="AK180" s="193"/>
      <c r="AL180" s="63"/>
      <c r="AM180" s="193"/>
      <c r="AN180" s="63"/>
      <c r="AO180" s="193"/>
      <c r="AP180" s="63"/>
      <c r="AQ180" s="252"/>
      <c r="AR180" s="232"/>
      <c r="AS180" s="63"/>
      <c r="AT180" s="63"/>
      <c r="AU180" s="63"/>
      <c r="AV180" s="303"/>
      <c r="AW180" s="63"/>
      <c r="AX180" t="str">
        <f t="shared" si="195"/>
        <v/>
      </c>
      <c r="CW180"/>
      <c r="CX180" s="25" t="str">
        <f t="shared" si="217"/>
        <v/>
      </c>
      <c r="CY180" s="25" t="str">
        <f t="shared" si="218"/>
        <v/>
      </c>
      <c r="CZ180" s="25" t="str">
        <f t="shared" si="219"/>
        <v/>
      </c>
      <c r="DA180" s="25" t="str">
        <f t="shared" si="220"/>
        <v/>
      </c>
      <c r="DB180" s="304"/>
      <c r="DC180" s="25" t="str">
        <f t="shared" si="221"/>
        <v/>
      </c>
      <c r="DD180"/>
      <c r="DE180"/>
      <c r="DG180"/>
      <c r="DH180" s="26">
        <f t="shared" si="223"/>
        <v>0</v>
      </c>
      <c r="DI180" s="26">
        <f t="shared" si="224"/>
        <v>0</v>
      </c>
      <c r="DJ180" s="26">
        <f t="shared" si="225"/>
        <v>0</v>
      </c>
      <c r="DK180" s="26">
        <f t="shared" si="226"/>
        <v>0</v>
      </c>
      <c r="DL180" s="304"/>
      <c r="DM180" s="26">
        <f t="shared" si="228"/>
        <v>0</v>
      </c>
    </row>
    <row r="181" spans="1:117" x14ac:dyDescent="0.25">
      <c r="A181" s="791"/>
      <c r="B181" s="3502"/>
      <c r="C181" s="305" t="s">
        <v>212</v>
      </c>
      <c r="D181" s="301">
        <f t="shared" ref="D181:D194" si="230">SUM(E181+F181)</f>
        <v>0</v>
      </c>
      <c r="E181" s="3079">
        <f>SUM(AA181+AC181+AE181+AG181+AI181+AK181+AM181+AO181)</f>
        <v>0</v>
      </c>
      <c r="F181" s="294">
        <f t="shared" si="229"/>
        <v>0</v>
      </c>
      <c r="G181" s="3329"/>
      <c r="H181" s="3379"/>
      <c r="I181" s="3379"/>
      <c r="J181" s="3379"/>
      <c r="K181" s="3379"/>
      <c r="L181" s="3379"/>
      <c r="M181" s="3379"/>
      <c r="N181" s="3379"/>
      <c r="O181" s="3379"/>
      <c r="P181" s="3379"/>
      <c r="Q181" s="3379"/>
      <c r="R181" s="3379"/>
      <c r="S181" s="3379"/>
      <c r="T181" s="3379"/>
      <c r="U181" s="3379"/>
      <c r="V181" s="3379"/>
      <c r="W181" s="3379"/>
      <c r="X181" s="3328"/>
      <c r="Y181" s="3379"/>
      <c r="Z181" s="3379"/>
      <c r="AA181" s="3134"/>
      <c r="AB181" s="39"/>
      <c r="AC181" s="3175"/>
      <c r="AD181" s="39"/>
      <c r="AE181" s="3175"/>
      <c r="AF181" s="39"/>
      <c r="AG181" s="3175"/>
      <c r="AH181" s="39"/>
      <c r="AI181" s="3175"/>
      <c r="AJ181" s="39"/>
      <c r="AK181" s="3175"/>
      <c r="AL181" s="39"/>
      <c r="AM181" s="3175"/>
      <c r="AN181" s="39"/>
      <c r="AO181" s="3175"/>
      <c r="AP181" s="39"/>
      <c r="AQ181" s="3137"/>
      <c r="AR181" s="3135"/>
      <c r="AS181" s="39"/>
      <c r="AT181" s="39"/>
      <c r="AU181" s="39"/>
      <c r="AV181" s="3399"/>
      <c r="AW181" s="39"/>
      <c r="AX181" t="str">
        <f t="shared" si="195"/>
        <v/>
      </c>
      <c r="CW181"/>
      <c r="CX181" s="25" t="str">
        <f t="shared" si="217"/>
        <v/>
      </c>
      <c r="CY181" s="25" t="str">
        <f t="shared" si="218"/>
        <v/>
      </c>
      <c r="CZ181" s="25" t="str">
        <f t="shared" si="219"/>
        <v/>
      </c>
      <c r="DA181" s="25" t="str">
        <f t="shared" si="220"/>
        <v/>
      </c>
      <c r="DB181" s="304"/>
      <c r="DC181" s="25" t="str">
        <f t="shared" si="221"/>
        <v/>
      </c>
      <c r="DD181"/>
      <c r="DE181"/>
      <c r="DG181"/>
      <c r="DH181" s="26">
        <f t="shared" si="223"/>
        <v>0</v>
      </c>
      <c r="DI181" s="26">
        <f t="shared" si="224"/>
        <v>0</v>
      </c>
      <c r="DJ181" s="26">
        <f t="shared" si="225"/>
        <v>0</v>
      </c>
      <c r="DK181" s="26">
        <f t="shared" si="226"/>
        <v>0</v>
      </c>
      <c r="DL181" s="304"/>
      <c r="DM181" s="26">
        <f t="shared" si="228"/>
        <v>0</v>
      </c>
    </row>
    <row r="182" spans="1:117" x14ac:dyDescent="0.25">
      <c r="A182" s="791"/>
      <c r="B182" s="3401" t="s">
        <v>213</v>
      </c>
      <c r="C182" s="3692" t="s">
        <v>210</v>
      </c>
      <c r="D182" s="3673">
        <f t="shared" si="230"/>
        <v>0</v>
      </c>
      <c r="E182" s="290">
        <f>SUM(AA182+AC182+AE182+AG182+AI182+AK182+AM182+AO182)</f>
        <v>0</v>
      </c>
      <c r="F182" s="297">
        <f t="shared" si="229"/>
        <v>0</v>
      </c>
      <c r="G182" s="3329"/>
      <c r="H182" s="3379"/>
      <c r="I182" s="3379"/>
      <c r="J182" s="3379"/>
      <c r="K182" s="3379"/>
      <c r="L182" s="3379"/>
      <c r="M182" s="3379"/>
      <c r="N182" s="3379"/>
      <c r="O182" s="3379"/>
      <c r="P182" s="3379"/>
      <c r="Q182" s="3379"/>
      <c r="R182" s="3379"/>
      <c r="S182" s="3379"/>
      <c r="T182" s="3379"/>
      <c r="U182" s="3379"/>
      <c r="V182" s="3379"/>
      <c r="W182" s="3379"/>
      <c r="X182" s="3328"/>
      <c r="Y182" s="3379"/>
      <c r="Z182" s="3379"/>
      <c r="AA182" s="205"/>
      <c r="AB182" s="3585"/>
      <c r="AC182" s="3578"/>
      <c r="AD182" s="3585"/>
      <c r="AE182" s="3578"/>
      <c r="AF182" s="3585"/>
      <c r="AG182" s="3578"/>
      <c r="AH182" s="3585"/>
      <c r="AI182" s="3578"/>
      <c r="AJ182" s="3585"/>
      <c r="AK182" s="3578"/>
      <c r="AL182" s="3585"/>
      <c r="AM182" s="3578"/>
      <c r="AN182" s="3585"/>
      <c r="AO182" s="3578"/>
      <c r="AP182" s="3585"/>
      <c r="AQ182" s="3677"/>
      <c r="AR182" s="52"/>
      <c r="AS182" s="3585"/>
      <c r="AT182" s="3585"/>
      <c r="AU182" s="3585"/>
      <c r="AV182" s="3568"/>
      <c r="AW182" s="3585"/>
      <c r="AX182" t="str">
        <f t="shared" si="195"/>
        <v/>
      </c>
      <c r="CW182"/>
      <c r="CX182" s="25" t="str">
        <f t="shared" si="217"/>
        <v/>
      </c>
      <c r="CY182" s="25" t="str">
        <f t="shared" si="218"/>
        <v/>
      </c>
      <c r="CZ182" s="25" t="str">
        <f t="shared" si="219"/>
        <v/>
      </c>
      <c r="DA182" s="25" t="str">
        <f t="shared" si="220"/>
        <v/>
      </c>
      <c r="DB182" s="25" t="str">
        <f t="shared" si="222"/>
        <v/>
      </c>
      <c r="DC182" s="25" t="str">
        <f t="shared" si="221"/>
        <v/>
      </c>
      <c r="DD182"/>
      <c r="DE182"/>
      <c r="DG182"/>
      <c r="DH182" s="26">
        <f t="shared" si="223"/>
        <v>0</v>
      </c>
      <c r="DI182" s="26">
        <f t="shared" si="224"/>
        <v>0</v>
      </c>
      <c r="DJ182" s="26">
        <f t="shared" si="225"/>
        <v>0</v>
      </c>
      <c r="DK182" s="26">
        <f t="shared" si="226"/>
        <v>0</v>
      </c>
      <c r="DL182" s="26">
        <f t="shared" si="227"/>
        <v>0</v>
      </c>
      <c r="DM182" s="26">
        <f t="shared" si="228"/>
        <v>0</v>
      </c>
    </row>
    <row r="183" spans="1:117" x14ac:dyDescent="0.25">
      <c r="A183" s="791"/>
      <c r="B183" s="3696"/>
      <c r="C183" s="3416" t="s">
        <v>214</v>
      </c>
      <c r="D183" s="3506">
        <f t="shared" si="230"/>
        <v>0</v>
      </c>
      <c r="E183" s="3079">
        <f>SUM(AA183+AC183+AE183+AG183+AI183+AK183+AM183+AO183)</f>
        <v>0</v>
      </c>
      <c r="F183" s="294">
        <f t="shared" si="229"/>
        <v>0</v>
      </c>
      <c r="G183" s="3329"/>
      <c r="H183" s="3379"/>
      <c r="I183" s="3379"/>
      <c r="J183" s="3379"/>
      <c r="K183" s="3379"/>
      <c r="L183" s="3379"/>
      <c r="M183" s="3379"/>
      <c r="N183" s="3379"/>
      <c r="O183" s="3379"/>
      <c r="P183" s="3379"/>
      <c r="Q183" s="3379"/>
      <c r="R183" s="3379"/>
      <c r="S183" s="3379"/>
      <c r="T183" s="3379"/>
      <c r="U183" s="3379"/>
      <c r="V183" s="3379"/>
      <c r="W183" s="3379"/>
      <c r="X183" s="3328"/>
      <c r="Y183" s="3379"/>
      <c r="Z183" s="3379"/>
      <c r="AA183" s="3360"/>
      <c r="AB183" s="39"/>
      <c r="AC183" s="3175"/>
      <c r="AD183" s="39"/>
      <c r="AE183" s="3175"/>
      <c r="AF183" s="39"/>
      <c r="AG183" s="3175"/>
      <c r="AH183" s="39"/>
      <c r="AI183" s="3175"/>
      <c r="AJ183" s="39"/>
      <c r="AK183" s="3175"/>
      <c r="AL183" s="39"/>
      <c r="AM183" s="3175"/>
      <c r="AN183" s="39"/>
      <c r="AO183" s="3175"/>
      <c r="AP183" s="39"/>
      <c r="AQ183" s="3137"/>
      <c r="AR183" s="3135"/>
      <c r="AS183" s="39"/>
      <c r="AT183" s="39"/>
      <c r="AU183" s="39"/>
      <c r="AV183" s="3399"/>
      <c r="AW183" s="39"/>
      <c r="AX183" t="str">
        <f t="shared" si="195"/>
        <v/>
      </c>
      <c r="CW183"/>
      <c r="CX183" s="25" t="str">
        <f t="shared" si="217"/>
        <v/>
      </c>
      <c r="CY183" s="25" t="str">
        <f t="shared" si="218"/>
        <v/>
      </c>
      <c r="CZ183" s="25" t="str">
        <f t="shared" si="219"/>
        <v/>
      </c>
      <c r="DA183" s="25" t="str">
        <f t="shared" si="220"/>
        <v/>
      </c>
      <c r="DB183" s="304"/>
      <c r="DC183" s="25" t="str">
        <f t="shared" si="221"/>
        <v/>
      </c>
      <c r="DD183"/>
      <c r="DE183"/>
      <c r="DG183"/>
      <c r="DH183" s="26">
        <f t="shared" si="223"/>
        <v>0</v>
      </c>
      <c r="DI183" s="26">
        <f t="shared" si="224"/>
        <v>0</v>
      </c>
      <c r="DJ183" s="26">
        <f t="shared" si="225"/>
        <v>0</v>
      </c>
      <c r="DK183" s="26">
        <f t="shared" si="226"/>
        <v>0</v>
      </c>
      <c r="DL183" s="304"/>
      <c r="DM183" s="26">
        <f t="shared" si="228"/>
        <v>0</v>
      </c>
    </row>
    <row r="184" spans="1:117" x14ac:dyDescent="0.25">
      <c r="A184" s="791"/>
      <c r="B184" s="3281" t="s">
        <v>95</v>
      </c>
      <c r="C184" s="3697" t="s">
        <v>210</v>
      </c>
      <c r="D184" s="245">
        <f t="shared" si="230"/>
        <v>0</v>
      </c>
      <c r="E184" s="290">
        <f t="shared" ref="E184:F186" si="231">SUM(AC184+AE184+AG184+AI184+AK184+AM184+AO184)</f>
        <v>0</v>
      </c>
      <c r="F184" s="297">
        <f t="shared" si="231"/>
        <v>0</v>
      </c>
      <c r="G184" s="3329"/>
      <c r="H184" s="3379"/>
      <c r="I184" s="3379"/>
      <c r="J184" s="3379"/>
      <c r="K184" s="3379"/>
      <c r="L184" s="3379"/>
      <c r="M184" s="3379"/>
      <c r="N184" s="3379"/>
      <c r="O184" s="3379"/>
      <c r="P184" s="3379"/>
      <c r="Q184" s="3379"/>
      <c r="R184" s="3379"/>
      <c r="S184" s="3379"/>
      <c r="T184" s="3379"/>
      <c r="U184" s="3379"/>
      <c r="V184" s="3379"/>
      <c r="W184" s="3379"/>
      <c r="X184" s="3328"/>
      <c r="Y184" s="3379"/>
      <c r="Z184" s="3379"/>
      <c r="AA184" s="220"/>
      <c r="AB184" s="220"/>
      <c r="AC184" s="3563"/>
      <c r="AD184" s="3585"/>
      <c r="AE184" s="3578"/>
      <c r="AF184" s="3585"/>
      <c r="AG184" s="3578"/>
      <c r="AH184" s="3585"/>
      <c r="AI184" s="3578"/>
      <c r="AJ184" s="3585"/>
      <c r="AK184" s="3578"/>
      <c r="AL184" s="3585"/>
      <c r="AM184" s="3578"/>
      <c r="AN184" s="3585"/>
      <c r="AO184" s="3578"/>
      <c r="AP184" s="3585"/>
      <c r="AQ184" s="3677"/>
      <c r="AR184" s="52"/>
      <c r="AS184" s="3585"/>
      <c r="AT184" s="3585"/>
      <c r="AU184" s="3585"/>
      <c r="AV184" s="3568"/>
      <c r="AW184" s="3585"/>
      <c r="AX184" t="str">
        <f t="shared" si="195"/>
        <v/>
      </c>
      <c r="CW184"/>
      <c r="CX184" s="25" t="str">
        <f t="shared" si="217"/>
        <v/>
      </c>
      <c r="CY184" s="25" t="str">
        <f t="shared" si="218"/>
        <v/>
      </c>
      <c r="CZ184" s="25" t="str">
        <f t="shared" si="219"/>
        <v/>
      </c>
      <c r="DA184" s="25" t="str">
        <f t="shared" si="220"/>
        <v/>
      </c>
      <c r="DB184" s="25" t="str">
        <f t="shared" si="222"/>
        <v/>
      </c>
      <c r="DC184" s="25" t="str">
        <f t="shared" si="221"/>
        <v/>
      </c>
      <c r="DD184"/>
      <c r="DE184"/>
      <c r="DG184"/>
      <c r="DH184" s="26">
        <f t="shared" si="223"/>
        <v>0</v>
      </c>
      <c r="DI184" s="26">
        <f t="shared" si="224"/>
        <v>0</v>
      </c>
      <c r="DJ184" s="26">
        <f t="shared" si="225"/>
        <v>0</v>
      </c>
      <c r="DK184" s="26">
        <f t="shared" si="226"/>
        <v>0</v>
      </c>
      <c r="DL184" s="26">
        <f t="shared" si="227"/>
        <v>0</v>
      </c>
      <c r="DM184" s="26">
        <f t="shared" si="228"/>
        <v>0</v>
      </c>
    </row>
    <row r="185" spans="1:117" x14ac:dyDescent="0.25">
      <c r="A185" s="791"/>
      <c r="B185" s="728"/>
      <c r="C185" s="3385" t="s">
        <v>215</v>
      </c>
      <c r="D185" s="301">
        <f t="shared" si="230"/>
        <v>0</v>
      </c>
      <c r="E185" s="290">
        <f t="shared" si="231"/>
        <v>0</v>
      </c>
      <c r="F185" s="297">
        <f t="shared" si="231"/>
        <v>0</v>
      </c>
      <c r="G185" s="3329"/>
      <c r="H185" s="3379"/>
      <c r="I185" s="3379"/>
      <c r="J185" s="3379"/>
      <c r="K185" s="3379"/>
      <c r="L185" s="3379"/>
      <c r="M185" s="3379"/>
      <c r="N185" s="3379"/>
      <c r="O185" s="3379"/>
      <c r="P185" s="3379"/>
      <c r="Q185" s="3379"/>
      <c r="R185" s="3379"/>
      <c r="S185" s="3379"/>
      <c r="T185" s="3379"/>
      <c r="U185" s="3379"/>
      <c r="V185" s="3379"/>
      <c r="W185" s="3379"/>
      <c r="X185" s="3328"/>
      <c r="Y185" s="3379"/>
      <c r="Z185" s="3379"/>
      <c r="AA185" s="3379"/>
      <c r="AB185" s="3379"/>
      <c r="AC185" s="302"/>
      <c r="AD185" s="63"/>
      <c r="AE185" s="193"/>
      <c r="AF185" s="63"/>
      <c r="AG185" s="193"/>
      <c r="AH185" s="63"/>
      <c r="AI185" s="193"/>
      <c r="AJ185" s="63"/>
      <c r="AK185" s="193"/>
      <c r="AL185" s="63"/>
      <c r="AM185" s="193"/>
      <c r="AN185" s="63"/>
      <c r="AO185" s="193"/>
      <c r="AP185" s="63"/>
      <c r="AQ185" s="252"/>
      <c r="AR185" s="232"/>
      <c r="AS185" s="63"/>
      <c r="AT185" s="63"/>
      <c r="AU185" s="63"/>
      <c r="AV185" s="234"/>
      <c r="AW185" s="63"/>
      <c r="AX185" t="str">
        <f t="shared" si="195"/>
        <v/>
      </c>
      <c r="CW185"/>
      <c r="CX185" s="25" t="str">
        <f t="shared" si="217"/>
        <v/>
      </c>
      <c r="CY185" s="25" t="str">
        <f t="shared" si="218"/>
        <v/>
      </c>
      <c r="CZ185" s="25" t="str">
        <f t="shared" si="219"/>
        <v/>
      </c>
      <c r="DA185" s="25" t="str">
        <f t="shared" si="220"/>
        <v/>
      </c>
      <c r="DB185" s="304"/>
      <c r="DC185" s="25" t="str">
        <f t="shared" si="221"/>
        <v/>
      </c>
      <c r="DD185"/>
      <c r="DE185"/>
      <c r="DG185"/>
      <c r="DH185" s="26">
        <f t="shared" si="223"/>
        <v>0</v>
      </c>
      <c r="DI185" s="26">
        <f t="shared" si="224"/>
        <v>0</v>
      </c>
      <c r="DJ185" s="26">
        <f t="shared" si="225"/>
        <v>0</v>
      </c>
      <c r="DK185" s="26">
        <f t="shared" si="226"/>
        <v>0</v>
      </c>
      <c r="DL185" s="304"/>
      <c r="DM185" s="26">
        <f t="shared" si="228"/>
        <v>0</v>
      </c>
    </row>
    <row r="186" spans="1:117" x14ac:dyDescent="0.25">
      <c r="A186" s="3695"/>
      <c r="B186" s="3291"/>
      <c r="C186" s="3700" t="s">
        <v>216</v>
      </c>
      <c r="D186" s="301">
        <f t="shared" si="230"/>
        <v>0</v>
      </c>
      <c r="E186" s="3079">
        <f t="shared" si="231"/>
        <v>0</v>
      </c>
      <c r="F186" s="294">
        <f t="shared" si="231"/>
        <v>0</v>
      </c>
      <c r="G186" s="3329"/>
      <c r="H186" s="3379"/>
      <c r="I186" s="3379"/>
      <c r="J186" s="3379"/>
      <c r="K186" s="3379"/>
      <c r="L186" s="3379"/>
      <c r="M186" s="3379"/>
      <c r="N186" s="3379"/>
      <c r="O186" s="3379"/>
      <c r="P186" s="3379"/>
      <c r="Q186" s="3379"/>
      <c r="R186" s="3379"/>
      <c r="S186" s="3379"/>
      <c r="T186" s="3379"/>
      <c r="U186" s="3379"/>
      <c r="V186" s="3379"/>
      <c r="W186" s="3379"/>
      <c r="X186" s="3328"/>
      <c r="Y186" s="3379"/>
      <c r="Z186" s="3379"/>
      <c r="AA186" s="3379"/>
      <c r="AB186" s="3379"/>
      <c r="AC186" s="3134"/>
      <c r="AD186" s="39"/>
      <c r="AE186" s="3175"/>
      <c r="AF186" s="39"/>
      <c r="AG186" s="3175"/>
      <c r="AH186" s="39"/>
      <c r="AI186" s="3175"/>
      <c r="AJ186" s="39"/>
      <c r="AK186" s="3175"/>
      <c r="AL186" s="39"/>
      <c r="AM186" s="3175"/>
      <c r="AN186" s="39"/>
      <c r="AO186" s="3175"/>
      <c r="AP186" s="39"/>
      <c r="AQ186" s="3137"/>
      <c r="AR186" s="3135"/>
      <c r="AS186" s="39"/>
      <c r="AT186" s="39"/>
      <c r="AU186" s="39"/>
      <c r="AV186" s="3399"/>
      <c r="AW186" s="39"/>
      <c r="AX186" t="str">
        <f t="shared" si="195"/>
        <v/>
      </c>
      <c r="CW186"/>
      <c r="CX186" s="25" t="str">
        <f t="shared" si="217"/>
        <v/>
      </c>
      <c r="CY186" s="25" t="str">
        <f t="shared" si="218"/>
        <v/>
      </c>
      <c r="CZ186" s="25" t="str">
        <f t="shared" si="219"/>
        <v/>
      </c>
      <c r="DA186" s="25" t="str">
        <f t="shared" si="220"/>
        <v/>
      </c>
      <c r="DB186" s="304"/>
      <c r="DC186" s="25" t="str">
        <f t="shared" si="221"/>
        <v/>
      </c>
      <c r="DD186"/>
      <c r="DE186"/>
      <c r="DG186"/>
      <c r="DH186" s="26">
        <f t="shared" si="223"/>
        <v>0</v>
      </c>
      <c r="DI186" s="26">
        <f t="shared" si="224"/>
        <v>0</v>
      </c>
      <c r="DJ186" s="26">
        <f t="shared" si="225"/>
        <v>0</v>
      </c>
      <c r="DK186" s="26">
        <f t="shared" si="226"/>
        <v>0</v>
      </c>
      <c r="DL186" s="304"/>
      <c r="DM186" s="26">
        <f t="shared" si="228"/>
        <v>0</v>
      </c>
    </row>
    <row r="187" spans="1:117" ht="15" customHeight="1" x14ac:dyDescent="0.25">
      <c r="A187" s="3312" t="s">
        <v>217</v>
      </c>
      <c r="B187" s="3593" t="s">
        <v>218</v>
      </c>
      <c r="C187" s="3550"/>
      <c r="D187" s="3701">
        <f>SUM(E187+F187)</f>
        <v>0</v>
      </c>
      <c r="E187" s="3702">
        <f t="shared" ref="E187:F191" si="232">SUM(AK187)</f>
        <v>0</v>
      </c>
      <c r="F187" s="3703">
        <f t="shared" si="232"/>
        <v>0</v>
      </c>
      <c r="G187" s="3336"/>
      <c r="H187" s="3378"/>
      <c r="I187" s="3378"/>
      <c r="J187" s="3378"/>
      <c r="K187" s="3378"/>
      <c r="L187" s="3378"/>
      <c r="M187" s="3378"/>
      <c r="N187" s="3378"/>
      <c r="O187" s="3378"/>
      <c r="P187" s="3378"/>
      <c r="Q187" s="3378"/>
      <c r="R187" s="3378"/>
      <c r="S187" s="3378"/>
      <c r="T187" s="3378"/>
      <c r="U187" s="3378"/>
      <c r="V187" s="3378"/>
      <c r="W187" s="3378"/>
      <c r="X187" s="3335"/>
      <c r="Y187" s="3378"/>
      <c r="Z187" s="3378"/>
      <c r="AA187" s="3378"/>
      <c r="AB187" s="3378"/>
      <c r="AC187" s="3675"/>
      <c r="AD187" s="219"/>
      <c r="AE187" s="219"/>
      <c r="AF187" s="219"/>
      <c r="AG187" s="219"/>
      <c r="AH187" s="219"/>
      <c r="AI187" s="219"/>
      <c r="AJ187" s="311"/>
      <c r="AK187" s="3704"/>
      <c r="AL187" s="3705"/>
      <c r="AM187" s="3706"/>
      <c r="AN187" s="219"/>
      <c r="AO187" s="219"/>
      <c r="AP187" s="311"/>
      <c r="AQ187" s="3707"/>
      <c r="AR187" s="3708"/>
      <c r="AS187" s="3378"/>
      <c r="AT187" s="3335"/>
      <c r="AU187" s="3709"/>
      <c r="AV187" s="3709"/>
      <c r="AW187" s="3709"/>
      <c r="AX187" t="str">
        <f t="shared" si="195"/>
        <v/>
      </c>
      <c r="CW187"/>
      <c r="CX187" s="25" t="str">
        <f t="shared" si="217"/>
        <v/>
      </c>
      <c r="CY187" s="304"/>
      <c r="CZ187" s="304"/>
      <c r="DA187" s="25" t="str">
        <f t="shared" si="220"/>
        <v/>
      </c>
      <c r="DB187" s="25" t="str">
        <f t="shared" si="222"/>
        <v/>
      </c>
      <c r="DC187" s="25" t="str">
        <f t="shared" si="221"/>
        <v/>
      </c>
      <c r="DD187"/>
      <c r="DE187"/>
      <c r="DG187"/>
      <c r="DH187" s="26">
        <f t="shared" si="223"/>
        <v>0</v>
      </c>
      <c r="DI187" s="304"/>
      <c r="DJ187" s="304"/>
      <c r="DK187" s="26">
        <f t="shared" si="226"/>
        <v>0</v>
      </c>
      <c r="DL187" s="26">
        <f t="shared" si="227"/>
        <v>0</v>
      </c>
      <c r="DM187" s="26">
        <f t="shared" si="228"/>
        <v>0</v>
      </c>
    </row>
    <row r="188" spans="1:117" x14ac:dyDescent="0.25">
      <c r="A188" s="713"/>
      <c r="B188" s="713" t="s">
        <v>209</v>
      </c>
      <c r="C188" s="244" t="s">
        <v>210</v>
      </c>
      <c r="D188" s="3673">
        <f t="shared" si="230"/>
        <v>0</v>
      </c>
      <c r="E188" s="254">
        <f t="shared" si="232"/>
        <v>0</v>
      </c>
      <c r="F188" s="297">
        <f t="shared" si="232"/>
        <v>0</v>
      </c>
      <c r="G188" s="3336"/>
      <c r="H188" s="3378"/>
      <c r="I188" s="3378"/>
      <c r="J188" s="3378"/>
      <c r="K188" s="3378"/>
      <c r="L188" s="3378"/>
      <c r="M188" s="3378"/>
      <c r="N188" s="3378"/>
      <c r="O188" s="3378"/>
      <c r="P188" s="3378"/>
      <c r="Q188" s="3378"/>
      <c r="R188" s="3378"/>
      <c r="S188" s="3378"/>
      <c r="T188" s="3378"/>
      <c r="U188" s="3378"/>
      <c r="V188" s="3378"/>
      <c r="W188" s="3378"/>
      <c r="X188" s="3335"/>
      <c r="Y188" s="3378"/>
      <c r="Z188" s="3378"/>
      <c r="AA188" s="3378"/>
      <c r="AB188" s="3378"/>
      <c r="AC188" s="3336"/>
      <c r="AD188" s="3378"/>
      <c r="AE188" s="3378"/>
      <c r="AF188" s="3378"/>
      <c r="AG188" s="3378"/>
      <c r="AH188" s="3378"/>
      <c r="AI188" s="3378"/>
      <c r="AJ188" s="3193"/>
      <c r="AK188" s="19"/>
      <c r="AL188" s="20"/>
      <c r="AM188" s="3192"/>
      <c r="AN188" s="3378"/>
      <c r="AO188" s="3378"/>
      <c r="AP188" s="3193"/>
      <c r="AQ188" s="230"/>
      <c r="AR188" s="22"/>
      <c r="AS188" s="3378"/>
      <c r="AT188" s="3335"/>
      <c r="AU188" s="24"/>
      <c r="AV188" s="24"/>
      <c r="AW188" s="20"/>
      <c r="AX188" t="str">
        <f t="shared" si="195"/>
        <v/>
      </c>
      <c r="CW188"/>
      <c r="CX188" s="25" t="str">
        <f t="shared" si="217"/>
        <v/>
      </c>
      <c r="CY188" s="304"/>
      <c r="CZ188" s="304"/>
      <c r="DA188" s="25" t="str">
        <f t="shared" si="220"/>
        <v/>
      </c>
      <c r="DB188" s="25" t="str">
        <f t="shared" si="222"/>
        <v/>
      </c>
      <c r="DC188" s="25" t="str">
        <f t="shared" si="221"/>
        <v/>
      </c>
      <c r="DD188"/>
      <c r="DE188"/>
      <c r="DG188"/>
      <c r="DH188" s="26">
        <f t="shared" si="223"/>
        <v>0</v>
      </c>
      <c r="DI188" s="304"/>
      <c r="DJ188" s="304"/>
      <c r="DK188" s="26">
        <f t="shared" si="226"/>
        <v>0</v>
      </c>
      <c r="DL188" s="26">
        <f t="shared" si="227"/>
        <v>0</v>
      </c>
      <c r="DM188" s="26">
        <f t="shared" si="228"/>
        <v>0</v>
      </c>
    </row>
    <row r="189" spans="1:117" x14ac:dyDescent="0.25">
      <c r="A189" s="713"/>
      <c r="B189" s="713"/>
      <c r="C189" s="318" t="s">
        <v>219</v>
      </c>
      <c r="D189" s="2988">
        <f t="shared" si="230"/>
        <v>0</v>
      </c>
      <c r="E189" s="3079">
        <f t="shared" si="232"/>
        <v>0</v>
      </c>
      <c r="F189" s="294">
        <f t="shared" si="232"/>
        <v>0</v>
      </c>
      <c r="G189" s="3336"/>
      <c r="H189" s="3378"/>
      <c r="I189" s="3378"/>
      <c r="J189" s="3378"/>
      <c r="K189" s="3378"/>
      <c r="L189" s="3378"/>
      <c r="M189" s="3378"/>
      <c r="N189" s="3378"/>
      <c r="O189" s="3378"/>
      <c r="P189" s="3378"/>
      <c r="Q189" s="3378"/>
      <c r="R189" s="3378"/>
      <c r="S189" s="3378"/>
      <c r="T189" s="3378"/>
      <c r="U189" s="3378"/>
      <c r="V189" s="3378"/>
      <c r="W189" s="3378"/>
      <c r="X189" s="3335"/>
      <c r="Y189" s="3378"/>
      <c r="Z189" s="3378"/>
      <c r="AA189" s="3378"/>
      <c r="AB189" s="3378"/>
      <c r="AC189" s="3336"/>
      <c r="AD189" s="3378"/>
      <c r="AE189" s="3378"/>
      <c r="AF189" s="3378"/>
      <c r="AG189" s="3378"/>
      <c r="AH189" s="3378"/>
      <c r="AI189" s="3378"/>
      <c r="AJ189" s="3193"/>
      <c r="AK189" s="193"/>
      <c r="AL189" s="63"/>
      <c r="AM189" s="3192"/>
      <c r="AN189" s="3378"/>
      <c r="AO189" s="3378"/>
      <c r="AP189" s="3193"/>
      <c r="AQ189" s="252"/>
      <c r="AR189" s="232"/>
      <c r="AS189" s="3378"/>
      <c r="AT189" s="3335"/>
      <c r="AU189" s="3138"/>
      <c r="AV189" s="3399"/>
      <c r="AW189" s="3138"/>
      <c r="AX189" t="str">
        <f t="shared" si="195"/>
        <v/>
      </c>
      <c r="CW189"/>
      <c r="CX189" s="25" t="str">
        <f t="shared" si="217"/>
        <v/>
      </c>
      <c r="CY189" s="304"/>
      <c r="CZ189" s="304"/>
      <c r="DA189" s="25" t="str">
        <f t="shared" si="220"/>
        <v/>
      </c>
      <c r="DB189" s="304"/>
      <c r="DC189" s="25" t="str">
        <f t="shared" si="221"/>
        <v/>
      </c>
      <c r="DD189"/>
      <c r="DE189"/>
      <c r="DG189"/>
      <c r="DH189" s="26">
        <f t="shared" si="223"/>
        <v>0</v>
      </c>
      <c r="DI189" s="304"/>
      <c r="DJ189" s="304"/>
      <c r="DK189" s="26">
        <f t="shared" si="226"/>
        <v>0</v>
      </c>
      <c r="DL189" s="304"/>
      <c r="DM189" s="26">
        <f t="shared" si="228"/>
        <v>0</v>
      </c>
    </row>
    <row r="190" spans="1:117" x14ac:dyDescent="0.25">
      <c r="A190" s="713"/>
      <c r="B190" s="3312" t="s">
        <v>95</v>
      </c>
      <c r="C190" s="3697" t="s">
        <v>220</v>
      </c>
      <c r="D190" s="3673">
        <f t="shared" si="230"/>
        <v>0</v>
      </c>
      <c r="E190" s="290">
        <f t="shared" si="232"/>
        <v>0</v>
      </c>
      <c r="F190" s="297">
        <f t="shared" si="232"/>
        <v>0</v>
      </c>
      <c r="G190" s="3336"/>
      <c r="H190" s="3378"/>
      <c r="I190" s="3378"/>
      <c r="J190" s="3378"/>
      <c r="K190" s="3378"/>
      <c r="L190" s="3378"/>
      <c r="M190" s="3378"/>
      <c r="N190" s="3378"/>
      <c r="O190" s="3378"/>
      <c r="P190" s="3378"/>
      <c r="Q190" s="3378"/>
      <c r="R190" s="3378"/>
      <c r="S190" s="3378"/>
      <c r="T190" s="3378"/>
      <c r="U190" s="3378"/>
      <c r="V190" s="3378"/>
      <c r="W190" s="3378"/>
      <c r="X190" s="3335"/>
      <c r="Y190" s="3378"/>
      <c r="Z190" s="3378"/>
      <c r="AA190" s="3378"/>
      <c r="AB190" s="3378"/>
      <c r="AC190" s="3336"/>
      <c r="AD190" s="3378"/>
      <c r="AE190" s="3378"/>
      <c r="AF190" s="3378"/>
      <c r="AG190" s="3378"/>
      <c r="AH190" s="3378"/>
      <c r="AI190" s="3378"/>
      <c r="AJ190" s="3193"/>
      <c r="AK190" s="3578"/>
      <c r="AL190" s="3585"/>
      <c r="AM190" s="3192"/>
      <c r="AN190" s="3378"/>
      <c r="AO190" s="3378"/>
      <c r="AP190" s="3193"/>
      <c r="AQ190" s="3677"/>
      <c r="AR190" s="52"/>
      <c r="AS190" s="3378"/>
      <c r="AT190" s="3335"/>
      <c r="AU190" s="24"/>
      <c r="AV190" s="24"/>
      <c r="AW190" s="24"/>
      <c r="AX190" t="str">
        <f t="shared" si="195"/>
        <v/>
      </c>
      <c r="CW190"/>
      <c r="CX190" s="25" t="str">
        <f t="shared" si="217"/>
        <v/>
      </c>
      <c r="CY190" s="304"/>
      <c r="CZ190" s="304"/>
      <c r="DA190" s="25" t="str">
        <f t="shared" si="220"/>
        <v/>
      </c>
      <c r="DB190" s="25" t="str">
        <f t="shared" si="222"/>
        <v/>
      </c>
      <c r="DC190" s="25" t="str">
        <f t="shared" si="221"/>
        <v/>
      </c>
      <c r="DD190"/>
      <c r="DE190"/>
      <c r="DG190"/>
      <c r="DH190" s="26">
        <f t="shared" si="223"/>
        <v>0</v>
      </c>
      <c r="DI190" s="304"/>
      <c r="DJ190" s="304"/>
      <c r="DK190" s="26">
        <f t="shared" si="226"/>
        <v>0</v>
      </c>
      <c r="DL190" s="26">
        <f t="shared" si="227"/>
        <v>0</v>
      </c>
      <c r="DM190" s="26">
        <f t="shared" si="228"/>
        <v>0</v>
      </c>
    </row>
    <row r="191" spans="1:117" x14ac:dyDescent="0.25">
      <c r="A191" s="3502"/>
      <c r="B191" s="3502"/>
      <c r="C191" s="3427" t="s">
        <v>221</v>
      </c>
      <c r="D191" s="2988">
        <f t="shared" si="230"/>
        <v>0</v>
      </c>
      <c r="E191" s="290">
        <f t="shared" si="232"/>
        <v>0</v>
      </c>
      <c r="F191" s="297">
        <f t="shared" si="232"/>
        <v>0</v>
      </c>
      <c r="G191" s="3336"/>
      <c r="H191" s="3378"/>
      <c r="I191" s="3378"/>
      <c r="J191" s="3378"/>
      <c r="K191" s="3378"/>
      <c r="L191" s="3378"/>
      <c r="M191" s="3378"/>
      <c r="N191" s="3378"/>
      <c r="O191" s="3378"/>
      <c r="P191" s="3378"/>
      <c r="Q191" s="3378"/>
      <c r="R191" s="3378"/>
      <c r="S191" s="3378"/>
      <c r="T191" s="3378"/>
      <c r="U191" s="3378"/>
      <c r="V191" s="3378"/>
      <c r="W191" s="3378"/>
      <c r="X191" s="3335"/>
      <c r="Y191" s="3396"/>
      <c r="Z191" s="3396"/>
      <c r="AA191" s="3396"/>
      <c r="AB191" s="3396"/>
      <c r="AC191" s="3395"/>
      <c r="AD191" s="3396"/>
      <c r="AE191" s="3396"/>
      <c r="AF191" s="3396"/>
      <c r="AG191" s="3396"/>
      <c r="AH191" s="3396"/>
      <c r="AI191" s="3396"/>
      <c r="AJ191" s="3428"/>
      <c r="AK191" s="3710"/>
      <c r="AL191" s="3429"/>
      <c r="AM191" s="2991"/>
      <c r="AN191" s="3396"/>
      <c r="AO191" s="3396"/>
      <c r="AP191" s="3428"/>
      <c r="AQ191" s="3711"/>
      <c r="AR191" s="3712"/>
      <c r="AS191" s="2991"/>
      <c r="AT191" s="3430"/>
      <c r="AU191" s="3713"/>
      <c r="AV191" s="3399"/>
      <c r="AW191" s="39"/>
      <c r="AX191" t="str">
        <f t="shared" si="195"/>
        <v/>
      </c>
      <c r="CW191"/>
      <c r="CX191" s="25" t="str">
        <f t="shared" si="217"/>
        <v/>
      </c>
      <c r="CY191" s="304"/>
      <c r="CZ191" s="304"/>
      <c r="DA191" s="25" t="str">
        <f t="shared" si="220"/>
        <v/>
      </c>
      <c r="DB191" s="304"/>
      <c r="DC191" s="25" t="str">
        <f t="shared" si="221"/>
        <v/>
      </c>
      <c r="DD191"/>
      <c r="DE191"/>
      <c r="DG191"/>
      <c r="DH191" s="26">
        <f t="shared" si="223"/>
        <v>0</v>
      </c>
      <c r="DI191" s="304"/>
      <c r="DJ191" s="304"/>
      <c r="DK191" s="26">
        <f t="shared" si="226"/>
        <v>0</v>
      </c>
      <c r="DL191" s="304"/>
      <c r="DM191" s="26">
        <f t="shared" si="228"/>
        <v>0</v>
      </c>
    </row>
    <row r="192" spans="1:117" ht="15" customHeight="1" x14ac:dyDescent="0.25">
      <c r="A192" s="3432" t="s">
        <v>222</v>
      </c>
      <c r="B192" s="3433" t="s">
        <v>223</v>
      </c>
      <c r="C192" s="3714" t="s">
        <v>224</v>
      </c>
      <c r="D192" s="3673">
        <f t="shared" si="230"/>
        <v>0</v>
      </c>
      <c r="E192" s="254">
        <f t="shared" ref="E192:F194" si="233">SUM(Y192+AA192+AC192+AE192+AG192+AI192+AK192+AM192+AO192)</f>
        <v>0</v>
      </c>
      <c r="F192" s="3674">
        <f t="shared" si="233"/>
        <v>0</v>
      </c>
      <c r="G192" s="3329"/>
      <c r="H192" s="3379"/>
      <c r="I192" s="3379"/>
      <c r="J192" s="3379"/>
      <c r="K192" s="3379"/>
      <c r="L192" s="3379"/>
      <c r="M192" s="3379"/>
      <c r="N192" s="3379"/>
      <c r="O192" s="3379"/>
      <c r="P192" s="3379"/>
      <c r="Q192" s="3379"/>
      <c r="R192" s="3379"/>
      <c r="S192" s="3379"/>
      <c r="T192" s="3379"/>
      <c r="U192" s="3379"/>
      <c r="V192" s="3379"/>
      <c r="W192" s="3379"/>
      <c r="X192" s="3327"/>
      <c r="Y192" s="19"/>
      <c r="Z192" s="20"/>
      <c r="AA192" s="19"/>
      <c r="AB192" s="20"/>
      <c r="AC192" s="19"/>
      <c r="AD192" s="20"/>
      <c r="AE192" s="19"/>
      <c r="AF192" s="20"/>
      <c r="AG192" s="19"/>
      <c r="AH192" s="20"/>
      <c r="AI192" s="19"/>
      <c r="AJ192" s="20"/>
      <c r="AK192" s="19"/>
      <c r="AL192" s="20"/>
      <c r="AM192" s="19"/>
      <c r="AN192" s="20"/>
      <c r="AO192" s="19"/>
      <c r="AP192" s="20"/>
      <c r="AQ192" s="230"/>
      <c r="AR192" s="22"/>
      <c r="AS192" s="20"/>
      <c r="AT192" s="20"/>
      <c r="AU192" s="20"/>
      <c r="AV192" s="24"/>
      <c r="AW192" s="20"/>
      <c r="AX192" t="str">
        <f t="shared" si="195"/>
        <v/>
      </c>
      <c r="CW192"/>
      <c r="CX192" s="25" t="str">
        <f t="shared" si="217"/>
        <v/>
      </c>
      <c r="CY192" s="25" t="str">
        <f t="shared" ref="CY192:CY196" si="234">IF(AND(D192&gt;0,AS192=""),"  * No olvide digitar la variable Niños, niñas, adolescentes y jóvenes SENAME. Digite Cero si no tiene.",IF(AS192&gt;D192," * La variable Niños, niñas, adolescentes y jóvenes SENAME no pueden superar el Total Ambos Sexos.",""))</f>
        <v/>
      </c>
      <c r="CZ192" s="25" t="str">
        <f t="shared" ref="CZ192:CZ196" si="235">IF(AND(D192&gt;0,AT192=""),"  * No olvide digitar la variable Niños, niñas, adolescentes y jóvenes Mejor Niñez. Digite Cero si no tiene.",IF(AT192&gt;D192," * La variable Niños, niñas, adolescentes y jóvenes Mejor Niñez  no pueden superar el Total Ambos Sexos.",""))</f>
        <v/>
      </c>
      <c r="DA192" s="25" t="str">
        <f t="shared" si="220"/>
        <v/>
      </c>
      <c r="DB192" s="25" t="str">
        <f t="shared" si="222"/>
        <v/>
      </c>
      <c r="DC192" s="25" t="str">
        <f t="shared" si="221"/>
        <v/>
      </c>
      <c r="DD192"/>
      <c r="DE192"/>
      <c r="DG192"/>
      <c r="DH192" s="26">
        <f t="shared" si="223"/>
        <v>0</v>
      </c>
      <c r="DI192" s="26">
        <f t="shared" si="224"/>
        <v>0</v>
      </c>
      <c r="DJ192" s="26">
        <f t="shared" si="225"/>
        <v>0</v>
      </c>
      <c r="DK192" s="26">
        <f t="shared" si="226"/>
        <v>0</v>
      </c>
      <c r="DL192" s="26">
        <f t="shared" si="227"/>
        <v>0</v>
      </c>
      <c r="DM192" s="26">
        <f t="shared" si="228"/>
        <v>0</v>
      </c>
    </row>
    <row r="193" spans="1:117" x14ac:dyDescent="0.25">
      <c r="A193" s="785"/>
      <c r="B193" s="788"/>
      <c r="C193" s="329" t="s">
        <v>225</v>
      </c>
      <c r="D193" s="2975">
        <f t="shared" si="230"/>
        <v>0</v>
      </c>
      <c r="E193" s="3392">
        <f t="shared" si="233"/>
        <v>0</v>
      </c>
      <c r="F193" s="3377">
        <f t="shared" si="233"/>
        <v>0</v>
      </c>
      <c r="G193" s="3329"/>
      <c r="H193" s="3379"/>
      <c r="I193" s="3379"/>
      <c r="J193" s="3379"/>
      <c r="K193" s="3379"/>
      <c r="L193" s="3379"/>
      <c r="M193" s="3379"/>
      <c r="N193" s="3379"/>
      <c r="O193" s="3379"/>
      <c r="P193" s="3379"/>
      <c r="Q193" s="3379"/>
      <c r="R193" s="3379"/>
      <c r="S193" s="3379"/>
      <c r="T193" s="3379"/>
      <c r="U193" s="3379"/>
      <c r="V193" s="3379"/>
      <c r="W193" s="3379"/>
      <c r="X193" s="3327"/>
      <c r="Y193" s="193"/>
      <c r="Z193" s="63"/>
      <c r="AA193" s="193"/>
      <c r="AB193" s="63"/>
      <c r="AC193" s="193"/>
      <c r="AD193" s="63"/>
      <c r="AE193" s="193"/>
      <c r="AF193" s="63"/>
      <c r="AG193" s="193"/>
      <c r="AH193" s="63"/>
      <c r="AI193" s="193"/>
      <c r="AJ193" s="63"/>
      <c r="AK193" s="193"/>
      <c r="AL193" s="63"/>
      <c r="AM193" s="193"/>
      <c r="AN193" s="63"/>
      <c r="AO193" s="193"/>
      <c r="AP193" s="63"/>
      <c r="AQ193" s="252"/>
      <c r="AR193" s="232"/>
      <c r="AS193" s="63"/>
      <c r="AT193" s="63"/>
      <c r="AU193" s="63"/>
      <c r="AV193" s="235"/>
      <c r="AW193" s="63"/>
      <c r="AX193" t="str">
        <f t="shared" si="195"/>
        <v/>
      </c>
      <c r="CW193"/>
      <c r="CX193" s="25" t="str">
        <f t="shared" si="217"/>
        <v/>
      </c>
      <c r="CY193" s="25" t="str">
        <f t="shared" si="234"/>
        <v/>
      </c>
      <c r="CZ193" s="25" t="str">
        <f t="shared" si="235"/>
        <v/>
      </c>
      <c r="DA193" s="25" t="str">
        <f t="shared" si="220"/>
        <v/>
      </c>
      <c r="DB193" s="25" t="str">
        <f t="shared" si="222"/>
        <v/>
      </c>
      <c r="DC193" s="25" t="str">
        <f t="shared" si="221"/>
        <v/>
      </c>
      <c r="DD193"/>
      <c r="DE193"/>
      <c r="DG193"/>
      <c r="DH193" s="26">
        <f t="shared" si="223"/>
        <v>0</v>
      </c>
      <c r="DI193" s="26">
        <f t="shared" si="224"/>
        <v>0</v>
      </c>
      <c r="DJ193" s="26">
        <f t="shared" si="225"/>
        <v>0</v>
      </c>
      <c r="DK193" s="26">
        <f t="shared" si="226"/>
        <v>0</v>
      </c>
      <c r="DL193" s="26">
        <f t="shared" si="227"/>
        <v>0</v>
      </c>
      <c r="DM193" s="26">
        <f t="shared" si="228"/>
        <v>0</v>
      </c>
    </row>
    <row r="194" spans="1:117" x14ac:dyDescent="0.25">
      <c r="A194" s="3715"/>
      <c r="B194" s="3716"/>
      <c r="C194" s="3437" t="s">
        <v>226</v>
      </c>
      <c r="D194" s="2988">
        <f t="shared" si="230"/>
        <v>0</v>
      </c>
      <c r="E194" s="3079">
        <f t="shared" si="233"/>
        <v>0</v>
      </c>
      <c r="F194" s="249">
        <f t="shared" si="233"/>
        <v>0</v>
      </c>
      <c r="G194" s="3329"/>
      <c r="H194" s="3379"/>
      <c r="I194" s="3379"/>
      <c r="J194" s="3379"/>
      <c r="K194" s="3379"/>
      <c r="L194" s="3379"/>
      <c r="M194" s="3379"/>
      <c r="N194" s="3379"/>
      <c r="O194" s="3379"/>
      <c r="P194" s="3379"/>
      <c r="Q194" s="3379"/>
      <c r="R194" s="3379"/>
      <c r="S194" s="3379"/>
      <c r="T194" s="3379"/>
      <c r="U194" s="3379"/>
      <c r="V194" s="3379"/>
      <c r="W194" s="3379"/>
      <c r="X194" s="3327"/>
      <c r="Y194" s="3175"/>
      <c r="Z194" s="39"/>
      <c r="AA194" s="3175"/>
      <c r="AB194" s="39"/>
      <c r="AC194" s="3175"/>
      <c r="AD194" s="39"/>
      <c r="AE194" s="3175"/>
      <c r="AF194" s="39"/>
      <c r="AG194" s="3175"/>
      <c r="AH194" s="39"/>
      <c r="AI194" s="3175"/>
      <c r="AJ194" s="39"/>
      <c r="AK194" s="3175"/>
      <c r="AL194" s="39"/>
      <c r="AM194" s="3175"/>
      <c r="AN194" s="39"/>
      <c r="AO194" s="3175"/>
      <c r="AP194" s="39"/>
      <c r="AQ194" s="3137"/>
      <c r="AR194" s="39"/>
      <c r="AS194" s="39"/>
      <c r="AT194" s="39"/>
      <c r="AU194" s="39"/>
      <c r="AV194" s="3138"/>
      <c r="AW194" s="39"/>
      <c r="AX194" t="str">
        <f t="shared" si="195"/>
        <v/>
      </c>
      <c r="CW194"/>
      <c r="CX194" s="25" t="str">
        <f t="shared" si="217"/>
        <v/>
      </c>
      <c r="CY194" s="25" t="str">
        <f t="shared" si="234"/>
        <v/>
      </c>
      <c r="CZ194" s="25" t="str">
        <f t="shared" si="235"/>
        <v/>
      </c>
      <c r="DA194" s="25" t="str">
        <f t="shared" si="220"/>
        <v/>
      </c>
      <c r="DB194" s="25" t="str">
        <f t="shared" si="222"/>
        <v/>
      </c>
      <c r="DC194" s="25" t="str">
        <f t="shared" si="221"/>
        <v/>
      </c>
      <c r="DD194"/>
      <c r="DE194"/>
      <c r="DG194"/>
      <c r="DH194" s="26">
        <f t="shared" si="223"/>
        <v>0</v>
      </c>
      <c r="DI194" s="26">
        <f t="shared" si="224"/>
        <v>0</v>
      </c>
      <c r="DJ194" s="26">
        <f t="shared" si="225"/>
        <v>0</v>
      </c>
      <c r="DK194" s="26">
        <f t="shared" si="226"/>
        <v>0</v>
      </c>
      <c r="DL194" s="26">
        <f t="shared" si="227"/>
        <v>0</v>
      </c>
      <c r="DM194" s="26">
        <f t="shared" si="228"/>
        <v>0</v>
      </c>
    </row>
    <row r="195" spans="1:117" ht="21" x14ac:dyDescent="0.25">
      <c r="A195" s="791" t="s">
        <v>227</v>
      </c>
      <c r="B195" s="3312" t="s">
        <v>228</v>
      </c>
      <c r="C195" s="3717" t="s">
        <v>229</v>
      </c>
      <c r="D195" s="245">
        <f>SUM(E195+F195)</f>
        <v>0</v>
      </c>
      <c r="E195" s="290">
        <f>SUM(AC195+AE195+AG195+AI195+AK195+AM195+AO195)</f>
        <v>0</v>
      </c>
      <c r="F195" s="246">
        <f>SUM(AD195+AF195+AH195+AJ195+AL195+AN195+AP195)</f>
        <v>0</v>
      </c>
      <c r="G195" s="3336"/>
      <c r="H195" s="3378"/>
      <c r="I195" s="3378"/>
      <c r="J195" s="3378"/>
      <c r="K195" s="3378"/>
      <c r="L195" s="3378"/>
      <c r="M195" s="3378"/>
      <c r="N195" s="3378"/>
      <c r="O195" s="3378"/>
      <c r="P195" s="3378"/>
      <c r="Q195" s="3378"/>
      <c r="R195" s="3378"/>
      <c r="S195" s="3378"/>
      <c r="T195" s="3378"/>
      <c r="U195" s="3378"/>
      <c r="V195" s="3378"/>
      <c r="W195" s="3378"/>
      <c r="X195" s="3378"/>
      <c r="Y195" s="219"/>
      <c r="Z195" s="219"/>
      <c r="AA195" s="219"/>
      <c r="AB195" s="219"/>
      <c r="AC195" s="3563"/>
      <c r="AD195" s="3585"/>
      <c r="AE195" s="3578"/>
      <c r="AF195" s="3585"/>
      <c r="AG195" s="3578"/>
      <c r="AH195" s="3585"/>
      <c r="AI195" s="3578"/>
      <c r="AJ195" s="3585"/>
      <c r="AK195" s="3578"/>
      <c r="AL195" s="3585"/>
      <c r="AM195" s="3578"/>
      <c r="AN195" s="3585"/>
      <c r="AO195" s="3578"/>
      <c r="AP195" s="3694"/>
      <c r="AQ195" s="3677"/>
      <c r="AR195" s="3585"/>
      <c r="AS195" s="3585"/>
      <c r="AT195" s="3585"/>
      <c r="AU195" s="3585"/>
      <c r="AV195" s="3718"/>
      <c r="AW195" s="3585"/>
      <c r="AX195" t="str">
        <f t="shared" si="195"/>
        <v/>
      </c>
      <c r="CW195"/>
      <c r="CX195" s="25" t="str">
        <f t="shared" si="217"/>
        <v/>
      </c>
      <c r="CY195" s="25" t="str">
        <f t="shared" si="234"/>
        <v/>
      </c>
      <c r="CZ195" s="25" t="str">
        <f t="shared" si="235"/>
        <v/>
      </c>
      <c r="DA195" s="25" t="str">
        <f t="shared" si="220"/>
        <v/>
      </c>
      <c r="DB195" s="304"/>
      <c r="DC195" s="25" t="str">
        <f t="shared" si="221"/>
        <v/>
      </c>
      <c r="DD195"/>
      <c r="DE195"/>
      <c r="DG195"/>
      <c r="DH195" s="26">
        <f t="shared" si="223"/>
        <v>0</v>
      </c>
      <c r="DI195" s="26">
        <f t="shared" si="224"/>
        <v>0</v>
      </c>
      <c r="DJ195" s="26">
        <f t="shared" si="225"/>
        <v>0</v>
      </c>
      <c r="DK195" s="26">
        <f t="shared" si="226"/>
        <v>0</v>
      </c>
      <c r="DL195" s="304"/>
      <c r="DM195" s="26">
        <f t="shared" si="228"/>
        <v>0</v>
      </c>
    </row>
    <row r="196" spans="1:117" ht="21" x14ac:dyDescent="0.25">
      <c r="A196" s="3695"/>
      <c r="B196" s="3502"/>
      <c r="C196" s="3440" t="s">
        <v>230</v>
      </c>
      <c r="D196" s="2988">
        <f>SUM(E196+F196)</f>
        <v>0</v>
      </c>
      <c r="E196" s="3079">
        <f>SUM(AC196+AE196+AG196+AI196+AK196+AM196+AO196)</f>
        <v>0</v>
      </c>
      <c r="F196" s="249">
        <f>SUM(AD196+AF196+AH196+AJ196+AL196+AN196+AP196)</f>
        <v>0</v>
      </c>
      <c r="G196" s="3395"/>
      <c r="H196" s="3396"/>
      <c r="I196" s="3396"/>
      <c r="J196" s="3396"/>
      <c r="K196" s="3396"/>
      <c r="L196" s="3396"/>
      <c r="M196" s="3396"/>
      <c r="N196" s="3396"/>
      <c r="O196" s="3396"/>
      <c r="P196" s="3396"/>
      <c r="Q196" s="3396"/>
      <c r="R196" s="3396"/>
      <c r="S196" s="3396"/>
      <c r="T196" s="3396"/>
      <c r="U196" s="3396"/>
      <c r="V196" s="3396"/>
      <c r="W196" s="3396"/>
      <c r="X196" s="3396"/>
      <c r="Y196" s="3396"/>
      <c r="Z196" s="3396"/>
      <c r="AA196" s="3396"/>
      <c r="AB196" s="3396"/>
      <c r="AC196" s="3134"/>
      <c r="AD196" s="39"/>
      <c r="AE196" s="3175"/>
      <c r="AF196" s="39"/>
      <c r="AG196" s="3175"/>
      <c r="AH196" s="39"/>
      <c r="AI196" s="3175"/>
      <c r="AJ196" s="39"/>
      <c r="AK196" s="3175"/>
      <c r="AL196" s="39"/>
      <c r="AM196" s="3175"/>
      <c r="AN196" s="39"/>
      <c r="AO196" s="3175"/>
      <c r="AP196" s="295"/>
      <c r="AQ196" s="3137"/>
      <c r="AR196" s="39"/>
      <c r="AS196" s="39"/>
      <c r="AT196" s="39"/>
      <c r="AU196" s="39"/>
      <c r="AV196" s="3441"/>
      <c r="AW196" s="39"/>
      <c r="AX196" t="str">
        <f t="shared" si="195"/>
        <v/>
      </c>
      <c r="CW196"/>
      <c r="CX196" s="25" t="str">
        <f t="shared" si="217"/>
        <v/>
      </c>
      <c r="CY196" s="25" t="str">
        <f t="shared" si="234"/>
        <v/>
      </c>
      <c r="CZ196" s="25" t="str">
        <f t="shared" si="235"/>
        <v/>
      </c>
      <c r="DA196" s="25" t="str">
        <f t="shared" si="220"/>
        <v/>
      </c>
      <c r="DB196" s="304"/>
      <c r="DC196" s="25" t="str">
        <f t="shared" si="221"/>
        <v/>
      </c>
      <c r="DD196"/>
      <c r="DE196"/>
      <c r="DG196"/>
      <c r="DH196" s="26">
        <f t="shared" si="223"/>
        <v>0</v>
      </c>
      <c r="DI196" s="26">
        <f t="shared" si="224"/>
        <v>0</v>
      </c>
      <c r="DJ196" s="26">
        <f t="shared" si="225"/>
        <v>0</v>
      </c>
      <c r="DK196" s="26">
        <f t="shared" si="226"/>
        <v>0</v>
      </c>
      <c r="DL196" s="304"/>
      <c r="DM196" s="26">
        <f t="shared" si="228"/>
        <v>0</v>
      </c>
    </row>
    <row r="197" spans="1:117" x14ac:dyDescent="0.25">
      <c r="A197" s="43" t="s">
        <v>231</v>
      </c>
      <c r="B197" s="212"/>
      <c r="C197" s="212"/>
      <c r="D197" s="212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10"/>
      <c r="Z197" s="10"/>
      <c r="AA197" s="10"/>
      <c r="AB197" s="10"/>
      <c r="AC197" s="10"/>
      <c r="AD197" s="10"/>
      <c r="AE197" s="10"/>
      <c r="AF197" s="10"/>
      <c r="AG197" s="10"/>
      <c r="CW197"/>
      <c r="CX197"/>
      <c r="CY197"/>
      <c r="CZ197"/>
      <c r="DA197"/>
      <c r="DB197"/>
      <c r="DC197"/>
      <c r="DD197"/>
      <c r="DE197"/>
      <c r="DG197"/>
      <c r="DH197"/>
      <c r="DI197"/>
      <c r="DJ197"/>
      <c r="DK197"/>
      <c r="DL197"/>
      <c r="DM197"/>
    </row>
    <row r="198" spans="1:117" ht="15" customHeight="1" x14ac:dyDescent="0.25">
      <c r="A198" s="3086" t="s">
        <v>232</v>
      </c>
      <c r="B198" s="632"/>
      <c r="C198" s="3088"/>
      <c r="D198" s="3205" t="s">
        <v>4</v>
      </c>
      <c r="E198" s="638"/>
      <c r="F198" s="3151"/>
      <c r="G198" s="3544" t="s">
        <v>5</v>
      </c>
      <c r="H198" s="3545"/>
      <c r="I198" s="3545"/>
      <c r="J198" s="3545"/>
      <c r="K198" s="3545"/>
      <c r="L198" s="3545"/>
      <c r="M198" s="3545"/>
      <c r="N198" s="3545"/>
      <c r="O198" s="3545"/>
      <c r="P198" s="3545"/>
      <c r="Q198" s="3545"/>
      <c r="R198" s="3545"/>
      <c r="S198" s="3545"/>
      <c r="T198" s="3545"/>
      <c r="U198" s="3545"/>
      <c r="V198" s="3545"/>
      <c r="W198" s="3545"/>
      <c r="X198" s="3545"/>
      <c r="Y198" s="3545"/>
      <c r="Z198" s="3545"/>
      <c r="AA198" s="3545"/>
      <c r="AB198" s="3546"/>
      <c r="AC198" s="3442" t="s">
        <v>9</v>
      </c>
      <c r="AD198" s="3268" t="s">
        <v>233</v>
      </c>
      <c r="AE198" s="3268" t="s">
        <v>234</v>
      </c>
      <c r="AF198" s="3268" t="s">
        <v>235</v>
      </c>
      <c r="AG198" s="3268" t="s">
        <v>236</v>
      </c>
      <c r="CW198"/>
      <c r="CX198"/>
      <c r="CY198"/>
      <c r="CZ198"/>
      <c r="DA198"/>
      <c r="DB198"/>
      <c r="DC198"/>
      <c r="DD198"/>
      <c r="DE198"/>
      <c r="DG198"/>
      <c r="DH198"/>
      <c r="DI198"/>
      <c r="DJ198"/>
      <c r="DK198"/>
      <c r="DL198"/>
      <c r="DM198"/>
    </row>
    <row r="199" spans="1:117" x14ac:dyDescent="0.25">
      <c r="A199" s="783"/>
      <c r="B199" s="634"/>
      <c r="C199" s="635"/>
      <c r="D199" s="688"/>
      <c r="E199" s="689"/>
      <c r="F199" s="645"/>
      <c r="G199" s="3569" t="s">
        <v>14</v>
      </c>
      <c r="H199" s="3548"/>
      <c r="I199" s="3544" t="s">
        <v>15</v>
      </c>
      <c r="J199" s="3549"/>
      <c r="K199" s="3545" t="s">
        <v>16</v>
      </c>
      <c r="L199" s="3549"/>
      <c r="M199" s="3544" t="s">
        <v>17</v>
      </c>
      <c r="N199" s="3549"/>
      <c r="O199" s="3544" t="s">
        <v>18</v>
      </c>
      <c r="P199" s="3549"/>
      <c r="Q199" s="3544" t="s">
        <v>19</v>
      </c>
      <c r="R199" s="3549"/>
      <c r="S199" s="3544" t="s">
        <v>20</v>
      </c>
      <c r="T199" s="3549"/>
      <c r="U199" s="3544" t="s">
        <v>21</v>
      </c>
      <c r="V199" s="3549"/>
      <c r="W199" s="3544" t="s">
        <v>22</v>
      </c>
      <c r="X199" s="3549"/>
      <c r="Y199" s="3544" t="s">
        <v>23</v>
      </c>
      <c r="Z199" s="3550"/>
      <c r="AA199" s="3544" t="s">
        <v>24</v>
      </c>
      <c r="AB199" s="3550"/>
      <c r="AC199" s="797"/>
      <c r="AD199" s="712"/>
      <c r="AE199" s="712"/>
      <c r="AF199" s="712"/>
      <c r="AG199" s="712"/>
      <c r="CW199"/>
      <c r="CX199"/>
      <c r="CY199"/>
      <c r="CZ199"/>
      <c r="DA199"/>
      <c r="DB199"/>
      <c r="DC199"/>
      <c r="DD199"/>
      <c r="DE199"/>
      <c r="DG199"/>
      <c r="DH199"/>
      <c r="DI199"/>
      <c r="DJ199"/>
      <c r="DK199"/>
      <c r="DL199"/>
      <c r="DM199"/>
    </row>
    <row r="200" spans="1:117" x14ac:dyDescent="0.25">
      <c r="A200" s="3103"/>
      <c r="B200" s="636"/>
      <c r="C200" s="3104"/>
      <c r="D200" s="3551" t="s">
        <v>32</v>
      </c>
      <c r="E200" s="3594" t="s">
        <v>33</v>
      </c>
      <c r="F200" s="3554" t="s">
        <v>34</v>
      </c>
      <c r="G200" s="3596" t="s">
        <v>33</v>
      </c>
      <c r="H200" s="3554" t="s">
        <v>34</v>
      </c>
      <c r="I200" s="3596" t="s">
        <v>33</v>
      </c>
      <c r="J200" s="3554" t="s">
        <v>34</v>
      </c>
      <c r="K200" s="3555" t="s">
        <v>33</v>
      </c>
      <c r="L200" s="3554" t="s">
        <v>34</v>
      </c>
      <c r="M200" s="3555" t="s">
        <v>33</v>
      </c>
      <c r="N200" s="3554" t="s">
        <v>34</v>
      </c>
      <c r="O200" s="3555" t="s">
        <v>33</v>
      </c>
      <c r="P200" s="3554" t="s">
        <v>34</v>
      </c>
      <c r="Q200" s="3555" t="s">
        <v>33</v>
      </c>
      <c r="R200" s="3554" t="s">
        <v>34</v>
      </c>
      <c r="S200" s="3555" t="s">
        <v>33</v>
      </c>
      <c r="T200" s="3554" t="s">
        <v>34</v>
      </c>
      <c r="U200" s="3555" t="s">
        <v>33</v>
      </c>
      <c r="V200" s="3554" t="s">
        <v>34</v>
      </c>
      <c r="W200" s="3555" t="s">
        <v>33</v>
      </c>
      <c r="X200" s="3554" t="s">
        <v>34</v>
      </c>
      <c r="Y200" s="3555" t="s">
        <v>33</v>
      </c>
      <c r="Z200" s="3554" t="s">
        <v>34</v>
      </c>
      <c r="AA200" s="3555" t="s">
        <v>33</v>
      </c>
      <c r="AB200" s="3554" t="s">
        <v>34</v>
      </c>
      <c r="AC200" s="3719"/>
      <c r="AD200" s="3367"/>
      <c r="AE200" s="3367"/>
      <c r="AF200" s="3367"/>
      <c r="AG200" s="3367"/>
      <c r="CW200"/>
      <c r="CX200"/>
      <c r="CY200"/>
      <c r="CZ200"/>
      <c r="DA200"/>
      <c r="DB200"/>
      <c r="DC200"/>
      <c r="DD200"/>
      <c r="DE200"/>
      <c r="DG200"/>
      <c r="DH200"/>
      <c r="DI200"/>
      <c r="DJ200"/>
      <c r="DK200"/>
      <c r="DL200"/>
      <c r="DM200"/>
    </row>
    <row r="201" spans="1:117" x14ac:dyDescent="0.25">
      <c r="A201" s="3597" t="s">
        <v>237</v>
      </c>
      <c r="B201" s="3598"/>
      <c r="C201" s="3599"/>
      <c r="D201" s="3673">
        <f>SUM(E201+F201)</f>
        <v>0</v>
      </c>
      <c r="E201" s="335">
        <f>+K201+M201+O201+Q201+S201</f>
        <v>0</v>
      </c>
      <c r="F201" s="3561">
        <f>+L201+N201+P201+R201+T201</f>
        <v>0</v>
      </c>
      <c r="G201" s="3706"/>
      <c r="H201" s="3720"/>
      <c r="I201" s="3706"/>
      <c r="J201" s="3720"/>
      <c r="K201" s="3578"/>
      <c r="L201" s="3585"/>
      <c r="M201" s="3578"/>
      <c r="N201" s="3585"/>
      <c r="O201" s="3578"/>
      <c r="P201" s="3585"/>
      <c r="Q201" s="3578"/>
      <c r="R201" s="3585"/>
      <c r="S201" s="3578"/>
      <c r="T201" s="3585"/>
      <c r="U201" s="3676"/>
      <c r="V201" s="3684"/>
      <c r="W201" s="3676"/>
      <c r="X201" s="3684"/>
      <c r="Y201" s="3676"/>
      <c r="Z201" s="3684"/>
      <c r="AA201" s="3676"/>
      <c r="AB201" s="3721"/>
      <c r="AC201" s="3677"/>
      <c r="AD201" s="3562">
        <f t="shared" ref="AD201:AD206" si="236">SUM(AE201:AG201)</f>
        <v>0</v>
      </c>
      <c r="AE201" s="3585"/>
      <c r="AF201" s="3585"/>
      <c r="AG201" s="3585"/>
      <c r="AH201" t="str">
        <f>CW201&amp;CX201&amp;CY201&amp;CZ201&amp;DA201</f>
        <v/>
      </c>
      <c r="CW201"/>
      <c r="CX201" s="25" t="str">
        <f>IF(AND(D201&gt;0,AC201=""),"  * No olvide digitar la variable  Usuarios con Discapacidad. Digite Cero si no tiene.",IF(AC201&gt;D201," * La variable Usuarios con Discapacidad no pueden superar el Total Ambos Sexos.",""))</f>
        <v/>
      </c>
      <c r="CY201"/>
      <c r="CZ201" s="25" t="str">
        <f>IF((AE201+AF201+AG201)&gt;D201," * El total de actividades de JUNJI, INTEGRA y MINEDUC no puede ser mayor al Total Ambos Sexos.","")</f>
        <v/>
      </c>
      <c r="DA201"/>
      <c r="DB201"/>
      <c r="DC201"/>
      <c r="DD201"/>
      <c r="DE201"/>
      <c r="DG201"/>
      <c r="DH201"/>
      <c r="DI201"/>
      <c r="DJ201" s="26">
        <f>IF((AE201+AF201+AG201)&gt;D201,1,0)</f>
        <v>0</v>
      </c>
      <c r="DK201" s="26">
        <f>IF(AND(D201&gt;0,AC201=""),1,IF(AC201&gt;D201,1,0))</f>
        <v>0</v>
      </c>
      <c r="DL201"/>
      <c r="DM201"/>
    </row>
    <row r="202" spans="1:117" x14ac:dyDescent="0.25">
      <c r="A202" s="2985" t="s">
        <v>238</v>
      </c>
      <c r="B202" s="3359"/>
      <c r="C202" s="2986"/>
      <c r="D202" s="245">
        <f>SUM(E202+F202)</f>
        <v>0</v>
      </c>
      <c r="E202" s="3445">
        <f t="shared" ref="E202:F204" si="237">+K202+M202+O202+Q202+S202</f>
        <v>0</v>
      </c>
      <c r="F202" s="3122">
        <f t="shared" si="237"/>
        <v>0</v>
      </c>
      <c r="G202" s="342"/>
      <c r="H202" s="343"/>
      <c r="I202" s="342"/>
      <c r="J202" s="343"/>
      <c r="K202" s="19"/>
      <c r="L202" s="20"/>
      <c r="M202" s="19"/>
      <c r="N202" s="20"/>
      <c r="O202" s="19"/>
      <c r="P202" s="20"/>
      <c r="Q202" s="19"/>
      <c r="R202" s="20"/>
      <c r="S202" s="19"/>
      <c r="T202" s="20"/>
      <c r="U202" s="344"/>
      <c r="V202" s="264"/>
      <c r="W202" s="344"/>
      <c r="X202" s="264"/>
      <c r="Y202" s="344"/>
      <c r="Z202" s="264"/>
      <c r="AA202" s="344"/>
      <c r="AB202" s="345"/>
      <c r="AC202" s="230"/>
      <c r="AD202" s="3123">
        <f t="shared" si="236"/>
        <v>0</v>
      </c>
      <c r="AE202" s="20"/>
      <c r="AF202" s="20"/>
      <c r="AG202" s="20"/>
      <c r="AH202" t="str">
        <f t="shared" ref="AH202:AH206" si="238">CW202&amp;CX202&amp;CY202&amp;CZ202&amp;DA202</f>
        <v/>
      </c>
      <c r="CW202"/>
      <c r="CX202" s="25" t="str">
        <f t="shared" ref="CX202:CX204" si="239">IF(AND(D202&gt;0,AC202=""),"  * No olvide digitar la variable  Usuarios con Discapacidad. Digite Cero si no tiene.",IF(AC202&gt;D202," * La variable Usuarios con Discapacidad no pueden superar el Total Ambos Sexos.",""))</f>
        <v/>
      </c>
      <c r="CY202"/>
      <c r="CZ202" s="25" t="str">
        <f t="shared" ref="CZ202:CZ203" si="240">IF((AE202+AF202+AG202)&gt;D202," * El total de actividades de JUNJI, INTEGRA y MINEDUC no puede ser mayor al Total Ambos Sexos.","")</f>
        <v/>
      </c>
      <c r="DA202"/>
      <c r="DB202"/>
      <c r="DC202"/>
      <c r="DD202"/>
      <c r="DE202"/>
      <c r="DG202"/>
      <c r="DH202"/>
      <c r="DI202"/>
      <c r="DJ202" s="26">
        <f t="shared" ref="DJ202:DJ204" si="241">IF((AE202+AF202+AG202)&gt;D202,1,0)</f>
        <v>0</v>
      </c>
      <c r="DK202" s="26">
        <f t="shared" ref="DK202:DK204" si="242">IF(AND(D202&gt;0,AC202=""),1,IF(AC202&gt;D202,1,0))</f>
        <v>0</v>
      </c>
      <c r="DL202"/>
      <c r="DM202"/>
    </row>
    <row r="203" spans="1:117" x14ac:dyDescent="0.25">
      <c r="A203" s="722" t="s">
        <v>239</v>
      </c>
      <c r="B203" s="799"/>
      <c r="C203" s="723"/>
      <c r="D203" s="2975">
        <f>SUM(E203+F203)</f>
        <v>0</v>
      </c>
      <c r="E203" s="3446">
        <f t="shared" si="237"/>
        <v>0</v>
      </c>
      <c r="F203" s="348">
        <f t="shared" si="237"/>
        <v>0</v>
      </c>
      <c r="G203" s="342"/>
      <c r="H203" s="343"/>
      <c r="I203" s="342"/>
      <c r="J203" s="343"/>
      <c r="K203" s="19"/>
      <c r="L203" s="20"/>
      <c r="M203" s="19"/>
      <c r="N203" s="20"/>
      <c r="O203" s="19"/>
      <c r="P203" s="20"/>
      <c r="Q203" s="19"/>
      <c r="R203" s="20"/>
      <c r="S203" s="19"/>
      <c r="T203" s="20"/>
      <c r="U203" s="344"/>
      <c r="V203" s="264"/>
      <c r="W203" s="344"/>
      <c r="X203" s="264"/>
      <c r="Y203" s="344"/>
      <c r="Z203" s="264"/>
      <c r="AA203" s="344"/>
      <c r="AB203" s="345"/>
      <c r="AC203" s="230"/>
      <c r="AD203" s="3123">
        <f t="shared" si="236"/>
        <v>0</v>
      </c>
      <c r="AE203" s="20"/>
      <c r="AF203" s="20"/>
      <c r="AG203" s="20"/>
      <c r="AH203" t="str">
        <f t="shared" si="238"/>
        <v/>
      </c>
      <c r="CW203"/>
      <c r="CX203" s="25" t="str">
        <f t="shared" si="239"/>
        <v/>
      </c>
      <c r="CY203"/>
      <c r="CZ203" s="25" t="str">
        <f t="shared" si="240"/>
        <v/>
      </c>
      <c r="DA203"/>
      <c r="DB203"/>
      <c r="DC203"/>
      <c r="DD203"/>
      <c r="DE203"/>
      <c r="DG203"/>
      <c r="DH203"/>
      <c r="DI203"/>
      <c r="DJ203" s="26">
        <f t="shared" si="241"/>
        <v>0</v>
      </c>
      <c r="DK203" s="26">
        <f t="shared" si="242"/>
        <v>0</v>
      </c>
      <c r="DL203"/>
      <c r="DM203"/>
    </row>
    <row r="204" spans="1:117" x14ac:dyDescent="0.25">
      <c r="A204" s="2985" t="s">
        <v>240</v>
      </c>
      <c r="B204" s="3359"/>
      <c r="C204" s="2986"/>
      <c r="D204" s="2975">
        <f>SUM(E204+F204)</f>
        <v>0</v>
      </c>
      <c r="E204" s="3446">
        <f t="shared" si="237"/>
        <v>0</v>
      </c>
      <c r="F204" s="3447">
        <f t="shared" si="237"/>
        <v>0</v>
      </c>
      <c r="G204" s="3192"/>
      <c r="H204" s="3194"/>
      <c r="I204" s="3192"/>
      <c r="J204" s="3194"/>
      <c r="K204" s="3169"/>
      <c r="L204" s="3170"/>
      <c r="M204" s="3169"/>
      <c r="N204" s="3170"/>
      <c r="O204" s="3169"/>
      <c r="P204" s="3170"/>
      <c r="Q204" s="3169"/>
      <c r="R204" s="3170"/>
      <c r="S204" s="3169"/>
      <c r="T204" s="3170"/>
      <c r="U204" s="3326"/>
      <c r="V204" s="3448"/>
      <c r="W204" s="3326"/>
      <c r="X204" s="3448"/>
      <c r="Y204" s="3326"/>
      <c r="Z204" s="3448"/>
      <c r="AA204" s="3326"/>
      <c r="AB204" s="3449"/>
      <c r="AC204" s="3127"/>
      <c r="AD204" s="3123">
        <f t="shared" si="236"/>
        <v>0</v>
      </c>
      <c r="AE204" s="3170"/>
      <c r="AF204" s="3170"/>
      <c r="AG204" s="3170"/>
      <c r="AH204" t="str">
        <f t="shared" si="238"/>
        <v/>
      </c>
      <c r="CW204"/>
      <c r="CX204" s="25" t="str">
        <f t="shared" si="239"/>
        <v/>
      </c>
      <c r="CY204"/>
      <c r="CZ204" s="25" t="str">
        <f>IF((AE204+AF204+AG204)&gt;D204," * El total de actividades de JUNJI, INTEGRA y MINEDUC no puede ser mayor al Total Ambos Sexos.","")</f>
        <v/>
      </c>
      <c r="DA204"/>
      <c r="DB204"/>
      <c r="DC204"/>
      <c r="DD204"/>
      <c r="DE204"/>
      <c r="DG204"/>
      <c r="DH204"/>
      <c r="DI204"/>
      <c r="DJ204" s="26">
        <f t="shared" si="241"/>
        <v>0</v>
      </c>
      <c r="DK204" s="26">
        <f t="shared" si="242"/>
        <v>0</v>
      </c>
      <c r="DL204"/>
      <c r="DM204"/>
    </row>
    <row r="205" spans="1:117" ht="15" customHeight="1" x14ac:dyDescent="0.25">
      <c r="A205" s="800" t="s">
        <v>241</v>
      </c>
      <c r="B205" s="801"/>
      <c r="C205" s="801"/>
      <c r="D205" s="352"/>
      <c r="E205" s="353"/>
      <c r="F205" s="354"/>
      <c r="G205" s="355"/>
      <c r="H205" s="356"/>
      <c r="I205" s="357"/>
      <c r="J205" s="356"/>
      <c r="K205" s="357"/>
      <c r="L205" s="356"/>
      <c r="M205" s="357"/>
      <c r="N205" s="356"/>
      <c r="O205" s="357"/>
      <c r="P205" s="356"/>
      <c r="Q205" s="357"/>
      <c r="R205" s="356"/>
      <c r="S205" s="357"/>
      <c r="T205" s="356"/>
      <c r="U205" s="357"/>
      <c r="V205" s="356"/>
      <c r="W205" s="357"/>
      <c r="X205" s="356"/>
      <c r="Y205" s="357"/>
      <c r="Z205" s="356"/>
      <c r="AA205" s="357"/>
      <c r="AB205" s="358"/>
      <c r="AC205" s="359"/>
      <c r="AD205" s="360">
        <f t="shared" si="236"/>
        <v>0</v>
      </c>
      <c r="AE205" s="20"/>
      <c r="AF205" s="20"/>
      <c r="AG205" s="20"/>
      <c r="AH205" t="str">
        <f t="shared" si="238"/>
        <v/>
      </c>
      <c r="CW205"/>
      <c r="CX205"/>
      <c r="CY205"/>
      <c r="CZ205"/>
      <c r="DA205"/>
      <c r="DB205"/>
      <c r="DC205"/>
      <c r="DD205"/>
      <c r="DE205"/>
      <c r="DG205"/>
      <c r="DH205"/>
      <c r="DI205"/>
      <c r="DJ205"/>
      <c r="DK205"/>
      <c r="DL205"/>
      <c r="DM205"/>
    </row>
    <row r="206" spans="1:117" ht="15" customHeight="1" x14ac:dyDescent="0.25">
      <c r="A206" s="685" t="s">
        <v>242</v>
      </c>
      <c r="B206" s="685"/>
      <c r="C206" s="685"/>
      <c r="D206" s="3084"/>
      <c r="E206" s="3450"/>
      <c r="F206" s="270"/>
      <c r="G206" s="2991"/>
      <c r="H206" s="363"/>
      <c r="I206" s="2991"/>
      <c r="J206" s="363"/>
      <c r="K206" s="2991"/>
      <c r="L206" s="363"/>
      <c r="M206" s="2991"/>
      <c r="N206" s="363"/>
      <c r="O206" s="2991"/>
      <c r="P206" s="363"/>
      <c r="Q206" s="2991"/>
      <c r="R206" s="363"/>
      <c r="S206" s="2991"/>
      <c r="T206" s="363"/>
      <c r="U206" s="2991"/>
      <c r="V206" s="363"/>
      <c r="W206" s="2991"/>
      <c r="X206" s="363"/>
      <c r="Y206" s="2991"/>
      <c r="Z206" s="363"/>
      <c r="AA206" s="2991"/>
      <c r="AB206" s="3430"/>
      <c r="AC206" s="3451"/>
      <c r="AD206" s="3133">
        <f t="shared" si="236"/>
        <v>0</v>
      </c>
      <c r="AE206" s="3138"/>
      <c r="AF206" s="39"/>
      <c r="AG206" s="39"/>
      <c r="AH206" t="str">
        <f t="shared" si="238"/>
        <v/>
      </c>
      <c r="CW206"/>
      <c r="CX206"/>
      <c r="CY206"/>
      <c r="CZ206"/>
      <c r="DA206"/>
      <c r="DB206"/>
      <c r="DC206"/>
      <c r="DD206"/>
      <c r="DE206"/>
      <c r="DG206"/>
      <c r="DH206"/>
      <c r="DI206"/>
      <c r="DJ206"/>
      <c r="DK206"/>
      <c r="DL206"/>
      <c r="DM206"/>
    </row>
    <row r="207" spans="1:117" x14ac:dyDescent="0.25">
      <c r="A207" s="43" t="s">
        <v>243</v>
      </c>
      <c r="B207" s="365"/>
      <c r="C207" s="70"/>
      <c r="D207" s="46"/>
      <c r="E207" s="46"/>
      <c r="F207" s="43"/>
      <c r="G207" s="43"/>
      <c r="H207" s="43"/>
      <c r="I207" s="46"/>
      <c r="J207" s="3722"/>
      <c r="K207" s="367"/>
      <c r="L207" s="46"/>
      <c r="M207" s="368"/>
      <c r="N207" s="368"/>
      <c r="O207" s="539"/>
      <c r="P207" s="539"/>
      <c r="Q207" s="539"/>
      <c r="R207" s="539"/>
      <c r="S207" s="539"/>
      <c r="T207" s="539"/>
      <c r="U207" s="539"/>
      <c r="V207" s="539"/>
      <c r="W207" s="539"/>
      <c r="X207" s="539"/>
      <c r="Y207" s="539"/>
      <c r="Z207" s="539"/>
      <c r="AA207" s="539"/>
      <c r="AB207" s="539"/>
      <c r="AC207" s="539"/>
      <c r="AD207" s="539"/>
      <c r="AE207" s="539"/>
      <c r="AF207" s="539"/>
      <c r="AG207" s="539"/>
      <c r="AH207" s="539"/>
      <c r="AI207" s="539"/>
      <c r="AJ207" s="539"/>
      <c r="AK207" s="539"/>
      <c r="AL207" s="71"/>
      <c r="AM207" s="71"/>
      <c r="AN207" s="71"/>
      <c r="AO207" s="71"/>
      <c r="AP207" s="71"/>
      <c r="CW207"/>
      <c r="CX207"/>
      <c r="CY207"/>
      <c r="CZ207"/>
      <c r="DA207"/>
      <c r="DB207"/>
      <c r="DC207"/>
      <c r="DD207"/>
      <c r="DE207"/>
      <c r="DG207"/>
      <c r="DH207"/>
      <c r="DI207"/>
      <c r="DJ207"/>
      <c r="DK207"/>
      <c r="DL207"/>
      <c r="DM207"/>
    </row>
    <row r="208" spans="1:117" ht="15" customHeight="1" x14ac:dyDescent="0.25">
      <c r="A208" s="3086" t="s">
        <v>232</v>
      </c>
      <c r="B208" s="632"/>
      <c r="C208" s="3088"/>
      <c r="D208" s="3205" t="s">
        <v>4</v>
      </c>
      <c r="E208" s="638"/>
      <c r="F208" s="3452"/>
      <c r="G208" s="3723" t="s">
        <v>5</v>
      </c>
      <c r="H208" s="3545"/>
      <c r="I208" s="3545"/>
      <c r="J208" s="3545"/>
      <c r="K208" s="3545"/>
      <c r="L208" s="3545"/>
      <c r="M208" s="3545"/>
      <c r="N208" s="3545"/>
      <c r="O208" s="3545"/>
      <c r="P208" s="3545"/>
      <c r="Q208" s="3545"/>
      <c r="R208" s="3545"/>
      <c r="S208" s="3545"/>
      <c r="T208" s="3545"/>
      <c r="U208" s="3545"/>
      <c r="V208" s="3545"/>
      <c r="W208" s="3545"/>
      <c r="X208" s="3545"/>
      <c r="Y208" s="3545"/>
      <c r="Z208" s="3545"/>
      <c r="AA208" s="3545"/>
      <c r="AB208" s="3545"/>
      <c r="AC208" s="3545"/>
      <c r="AD208" s="3545"/>
      <c r="AE208" s="3545"/>
      <c r="AF208" s="3545"/>
      <c r="AG208" s="3545"/>
      <c r="AH208" s="3545"/>
      <c r="AI208" s="3545"/>
      <c r="AJ208" s="3545"/>
      <c r="AK208" s="3545"/>
      <c r="AL208" s="3545"/>
      <c r="AM208" s="3545"/>
      <c r="AN208" s="3545"/>
      <c r="AO208" s="3545"/>
      <c r="AP208" s="3549"/>
      <c r="CW208"/>
      <c r="CX208"/>
      <c r="CY208"/>
      <c r="CZ208"/>
      <c r="DA208"/>
      <c r="DB208"/>
      <c r="DC208"/>
      <c r="DD208"/>
      <c r="DE208"/>
      <c r="DG208"/>
      <c r="DH208"/>
      <c r="DI208"/>
      <c r="DJ208"/>
      <c r="DK208"/>
      <c r="DL208"/>
      <c r="DM208"/>
    </row>
    <row r="209" spans="1:117" ht="15" customHeight="1" x14ac:dyDescent="0.25">
      <c r="A209" s="783"/>
      <c r="B209" s="634"/>
      <c r="C209" s="635"/>
      <c r="D209" s="3354"/>
      <c r="E209" s="640"/>
      <c r="F209" s="3454"/>
      <c r="G209" s="3593" t="s">
        <v>14</v>
      </c>
      <c r="H209" s="3550"/>
      <c r="I209" s="3544" t="s">
        <v>15</v>
      </c>
      <c r="J209" s="3549"/>
      <c r="K209" s="3545" t="s">
        <v>16</v>
      </c>
      <c r="L209" s="3549"/>
      <c r="M209" s="3544" t="s">
        <v>17</v>
      </c>
      <c r="N209" s="3549"/>
      <c r="O209" s="3544" t="s">
        <v>18</v>
      </c>
      <c r="P209" s="3549"/>
      <c r="Q209" s="3544" t="s">
        <v>19</v>
      </c>
      <c r="R209" s="3549"/>
      <c r="S209" s="3544" t="s">
        <v>20</v>
      </c>
      <c r="T209" s="3549"/>
      <c r="U209" s="3544" t="s">
        <v>21</v>
      </c>
      <c r="V209" s="3549"/>
      <c r="W209" s="3544" t="s">
        <v>22</v>
      </c>
      <c r="X209" s="3549"/>
      <c r="Y209" s="3544" t="s">
        <v>23</v>
      </c>
      <c r="Z209" s="3550"/>
      <c r="AA209" s="3544" t="s">
        <v>24</v>
      </c>
      <c r="AB209" s="3550"/>
      <c r="AC209" s="3544" t="s">
        <v>244</v>
      </c>
      <c r="AD209" s="3550"/>
      <c r="AE209" s="3544" t="s">
        <v>245</v>
      </c>
      <c r="AF209" s="3550"/>
      <c r="AG209" s="3544" t="s">
        <v>246</v>
      </c>
      <c r="AH209" s="3550"/>
      <c r="AI209" s="3544" t="s">
        <v>247</v>
      </c>
      <c r="AJ209" s="3550"/>
      <c r="AK209" s="3544" t="s">
        <v>29</v>
      </c>
      <c r="AL209" s="3550"/>
      <c r="AM209" s="3544" t="s">
        <v>30</v>
      </c>
      <c r="AN209" s="3550"/>
      <c r="AO209" s="3544" t="s">
        <v>31</v>
      </c>
      <c r="AP209" s="3550"/>
      <c r="CW209"/>
      <c r="CX209"/>
      <c r="CY209"/>
      <c r="CZ209"/>
      <c r="DA209"/>
      <c r="DB209"/>
      <c r="DC209"/>
      <c r="DD209"/>
      <c r="DE209"/>
      <c r="DG209"/>
      <c r="DH209"/>
      <c r="DI209"/>
      <c r="DJ209"/>
      <c r="DK209"/>
      <c r="DL209"/>
      <c r="DM209"/>
    </row>
    <row r="210" spans="1:117" x14ac:dyDescent="0.25">
      <c r="A210" s="3103"/>
      <c r="B210" s="636"/>
      <c r="C210" s="3104"/>
      <c r="D210" s="3551" t="s">
        <v>32</v>
      </c>
      <c r="E210" s="3595" t="s">
        <v>33</v>
      </c>
      <c r="F210" s="369" t="s">
        <v>34</v>
      </c>
      <c r="G210" s="3555" t="s">
        <v>33</v>
      </c>
      <c r="H210" s="3554" t="s">
        <v>34</v>
      </c>
      <c r="I210" s="3555" t="s">
        <v>33</v>
      </c>
      <c r="J210" s="3554" t="s">
        <v>34</v>
      </c>
      <c r="K210" s="3555" t="s">
        <v>33</v>
      </c>
      <c r="L210" s="3554" t="s">
        <v>34</v>
      </c>
      <c r="M210" s="3555" t="s">
        <v>33</v>
      </c>
      <c r="N210" s="3554" t="s">
        <v>34</v>
      </c>
      <c r="O210" s="3555" t="s">
        <v>33</v>
      </c>
      <c r="P210" s="3554" t="s">
        <v>34</v>
      </c>
      <c r="Q210" s="3555" t="s">
        <v>33</v>
      </c>
      <c r="R210" s="3554" t="s">
        <v>34</v>
      </c>
      <c r="S210" s="3555" t="s">
        <v>33</v>
      </c>
      <c r="T210" s="3554" t="s">
        <v>34</v>
      </c>
      <c r="U210" s="3555" t="s">
        <v>33</v>
      </c>
      <c r="V210" s="3554" t="s">
        <v>34</v>
      </c>
      <c r="W210" s="3555" t="s">
        <v>33</v>
      </c>
      <c r="X210" s="3554" t="s">
        <v>34</v>
      </c>
      <c r="Y210" s="3555" t="s">
        <v>33</v>
      </c>
      <c r="Z210" s="3554" t="s">
        <v>34</v>
      </c>
      <c r="AA210" s="3555" t="s">
        <v>33</v>
      </c>
      <c r="AB210" s="3554" t="s">
        <v>34</v>
      </c>
      <c r="AC210" s="3555" t="s">
        <v>33</v>
      </c>
      <c r="AD210" s="3554" t="s">
        <v>34</v>
      </c>
      <c r="AE210" s="3555" t="s">
        <v>33</v>
      </c>
      <c r="AF210" s="3554" t="s">
        <v>34</v>
      </c>
      <c r="AG210" s="3555" t="s">
        <v>33</v>
      </c>
      <c r="AH210" s="3554" t="s">
        <v>34</v>
      </c>
      <c r="AI210" s="3555" t="s">
        <v>33</v>
      </c>
      <c r="AJ210" s="3554" t="s">
        <v>34</v>
      </c>
      <c r="AK210" s="3555" t="s">
        <v>33</v>
      </c>
      <c r="AL210" s="3554" t="s">
        <v>34</v>
      </c>
      <c r="AM210" s="3555" t="s">
        <v>33</v>
      </c>
      <c r="AN210" s="3554" t="s">
        <v>34</v>
      </c>
      <c r="AO210" s="3555" t="s">
        <v>33</v>
      </c>
      <c r="AP210" s="3554" t="s">
        <v>34</v>
      </c>
      <c r="CW210"/>
      <c r="CX210"/>
      <c r="CY210"/>
      <c r="CZ210"/>
      <c r="DA210"/>
      <c r="DB210"/>
      <c r="DC210"/>
      <c r="DD210"/>
      <c r="DE210"/>
      <c r="DG210"/>
      <c r="DH210"/>
      <c r="DI210"/>
      <c r="DJ210"/>
      <c r="DK210"/>
      <c r="DL210"/>
      <c r="DM210"/>
    </row>
    <row r="211" spans="1:117" ht="15" customHeight="1" x14ac:dyDescent="0.25">
      <c r="A211" s="3584" t="s">
        <v>248</v>
      </c>
      <c r="B211" s="674"/>
      <c r="C211" s="3724"/>
      <c r="D211" s="3510">
        <f>SUM(E211:F211)</f>
        <v>0</v>
      </c>
      <c r="E211" s="3561">
        <f>SUM(G211+I211+K211+M211+O211+Q211+S211+U211+W211+Y211+AA211+AC211+AE211+AG211+AI211+AK211+AM211+AO211)</f>
        <v>0</v>
      </c>
      <c r="F211" s="3725">
        <f t="shared" ref="E211:F214" si="243">SUM(H211+J211+L211+N211+P211+R211+T211+V211+X211+Z211+AB211+AD211+AF211+AH211+AJ211+AL211+AN211+AP211)</f>
        <v>0</v>
      </c>
      <c r="G211" s="3726"/>
      <c r="H211" s="52"/>
      <c r="I211" s="3563"/>
      <c r="J211" s="52"/>
      <c r="K211" s="3563"/>
      <c r="L211" s="52"/>
      <c r="M211" s="3563"/>
      <c r="N211" s="52"/>
      <c r="O211" s="3563"/>
      <c r="P211" s="52"/>
      <c r="Q211" s="3563"/>
      <c r="R211" s="52"/>
      <c r="S211" s="3563"/>
      <c r="T211" s="52"/>
      <c r="U211" s="3563"/>
      <c r="V211" s="52"/>
      <c r="W211" s="205"/>
      <c r="X211" s="52"/>
      <c r="Y211" s="3563"/>
      <c r="Z211" s="52"/>
      <c r="AA211" s="3563"/>
      <c r="AB211" s="52"/>
      <c r="AC211" s="3563"/>
      <c r="AD211" s="52"/>
      <c r="AE211" s="3563"/>
      <c r="AF211" s="52"/>
      <c r="AG211" s="3563"/>
      <c r="AH211" s="52"/>
      <c r="AI211" s="3563"/>
      <c r="AJ211" s="52"/>
      <c r="AK211" s="205"/>
      <c r="AL211" s="52"/>
      <c r="AM211" s="3563"/>
      <c r="AN211" s="52"/>
      <c r="AO211" s="3563"/>
      <c r="AP211" s="52"/>
      <c r="CW211"/>
      <c r="CX211"/>
      <c r="CY211"/>
      <c r="CZ211"/>
      <c r="DA211"/>
      <c r="DB211"/>
      <c r="DC211"/>
      <c r="DD211"/>
      <c r="DE211"/>
      <c r="DG211"/>
      <c r="DH211"/>
      <c r="DI211"/>
      <c r="DJ211"/>
      <c r="DK211"/>
      <c r="DL211"/>
      <c r="DM211"/>
    </row>
    <row r="212" spans="1:117" x14ac:dyDescent="0.25">
      <c r="A212" s="3119" t="s">
        <v>249</v>
      </c>
      <c r="B212" s="3120"/>
      <c r="C212" s="3121"/>
      <c r="D212" s="3047">
        <f>SUM(E212:F212)</f>
        <v>0</v>
      </c>
      <c r="E212" s="3122">
        <f t="shared" si="243"/>
        <v>0</v>
      </c>
      <c r="F212" s="3458">
        <f t="shared" si="243"/>
        <v>0</v>
      </c>
      <c r="G212" s="3459"/>
      <c r="H212" s="3125"/>
      <c r="I212" s="3124"/>
      <c r="J212" s="3125"/>
      <c r="K212" s="3124"/>
      <c r="L212" s="3125"/>
      <c r="M212" s="3124"/>
      <c r="N212" s="3125"/>
      <c r="O212" s="3124"/>
      <c r="P212" s="3125"/>
      <c r="Q212" s="3124"/>
      <c r="R212" s="3125"/>
      <c r="S212" s="3124"/>
      <c r="T212" s="3125"/>
      <c r="U212" s="3124"/>
      <c r="V212" s="3125"/>
      <c r="W212" s="3358"/>
      <c r="X212" s="3125"/>
      <c r="Y212" s="3124"/>
      <c r="Z212" s="3125"/>
      <c r="AA212" s="3124"/>
      <c r="AB212" s="3125"/>
      <c r="AC212" s="3124"/>
      <c r="AD212" s="3125"/>
      <c r="AE212" s="3124"/>
      <c r="AF212" s="3125"/>
      <c r="AG212" s="3124"/>
      <c r="AH212" s="3125"/>
      <c r="AI212" s="3124"/>
      <c r="AJ212" s="3125"/>
      <c r="AK212" s="3358"/>
      <c r="AL212" s="3125"/>
      <c r="AM212" s="3124"/>
      <c r="AN212" s="3125"/>
      <c r="AO212" s="3124"/>
      <c r="AP212" s="3125"/>
      <c r="CW212"/>
      <c r="CX212"/>
      <c r="CY212"/>
      <c r="CZ212"/>
      <c r="DA212"/>
      <c r="DB212"/>
      <c r="DC212"/>
      <c r="DD212"/>
      <c r="DE212"/>
      <c r="DG212"/>
      <c r="DH212"/>
      <c r="DI212"/>
      <c r="DJ212"/>
      <c r="DK212"/>
      <c r="DL212"/>
      <c r="DM212"/>
    </row>
    <row r="213" spans="1:117" x14ac:dyDescent="0.25">
      <c r="A213" s="3189" t="s">
        <v>250</v>
      </c>
      <c r="B213" s="3190"/>
      <c r="C213" s="3191"/>
      <c r="D213" s="3047">
        <f>SUM(E213:F213)</f>
        <v>0</v>
      </c>
      <c r="E213" s="3122">
        <f t="shared" si="243"/>
        <v>0</v>
      </c>
      <c r="F213" s="3458">
        <f t="shared" si="243"/>
        <v>0</v>
      </c>
      <c r="G213" s="3459"/>
      <c r="H213" s="3125"/>
      <c r="I213" s="3124"/>
      <c r="J213" s="3125"/>
      <c r="K213" s="3124"/>
      <c r="L213" s="3125"/>
      <c r="M213" s="3124"/>
      <c r="N213" s="3125"/>
      <c r="O213" s="3124"/>
      <c r="P213" s="3125"/>
      <c r="Q213" s="3124"/>
      <c r="R213" s="3125"/>
      <c r="S213" s="3124"/>
      <c r="T213" s="3125"/>
      <c r="U213" s="3124"/>
      <c r="V213" s="3125"/>
      <c r="W213" s="3358"/>
      <c r="X213" s="3125"/>
      <c r="Y213" s="3124"/>
      <c r="Z213" s="3125"/>
      <c r="AA213" s="3124"/>
      <c r="AB213" s="3125"/>
      <c r="AC213" s="3124"/>
      <c r="AD213" s="3125"/>
      <c r="AE213" s="3124"/>
      <c r="AF213" s="3125"/>
      <c r="AG213" s="3124"/>
      <c r="AH213" s="3125"/>
      <c r="AI213" s="3124"/>
      <c r="AJ213" s="3125"/>
      <c r="AK213" s="3358"/>
      <c r="AL213" s="3125"/>
      <c r="AM213" s="3124"/>
      <c r="AN213" s="3125"/>
      <c r="AO213" s="3124"/>
      <c r="AP213" s="3125"/>
      <c r="CW213"/>
      <c r="CX213"/>
      <c r="CY213"/>
      <c r="CZ213"/>
      <c r="DA213"/>
      <c r="DB213"/>
      <c r="DC213"/>
      <c r="DD213"/>
      <c r="DE213"/>
      <c r="DG213"/>
      <c r="DH213"/>
      <c r="DI213"/>
      <c r="DJ213"/>
      <c r="DK213"/>
      <c r="DL213"/>
      <c r="DM213"/>
    </row>
    <row r="214" spans="1:117" x14ac:dyDescent="0.25">
      <c r="A214" s="803" t="s">
        <v>251</v>
      </c>
      <c r="B214" s="803"/>
      <c r="C214" s="735"/>
      <c r="D214" s="3065">
        <f>SUM(E214:F214)</f>
        <v>0</v>
      </c>
      <c r="E214" s="541">
        <f t="shared" si="243"/>
        <v>0</v>
      </c>
      <c r="F214" s="3460">
        <f t="shared" si="243"/>
        <v>0</v>
      </c>
      <c r="G214" s="3461"/>
      <c r="H214" s="3135"/>
      <c r="I214" s="3134"/>
      <c r="J214" s="3135"/>
      <c r="K214" s="3134"/>
      <c r="L214" s="3135"/>
      <c r="M214" s="3134"/>
      <c r="N214" s="3135"/>
      <c r="O214" s="3134"/>
      <c r="P214" s="3135"/>
      <c r="Q214" s="3134"/>
      <c r="R214" s="3135"/>
      <c r="S214" s="3134"/>
      <c r="T214" s="3135"/>
      <c r="U214" s="3134"/>
      <c r="V214" s="3135"/>
      <c r="W214" s="3360"/>
      <c r="X214" s="3135"/>
      <c r="Y214" s="3134"/>
      <c r="Z214" s="3135"/>
      <c r="AA214" s="3134"/>
      <c r="AB214" s="3135"/>
      <c r="AC214" s="3134"/>
      <c r="AD214" s="3135"/>
      <c r="AE214" s="3134"/>
      <c r="AF214" s="3135"/>
      <c r="AG214" s="3134"/>
      <c r="AH214" s="3135"/>
      <c r="AI214" s="3134"/>
      <c r="AJ214" s="3135"/>
      <c r="AK214" s="3360"/>
      <c r="AL214" s="3135"/>
      <c r="AM214" s="3134"/>
      <c r="AN214" s="3135"/>
      <c r="AO214" s="3134"/>
      <c r="AP214" s="3135"/>
      <c r="CW214"/>
      <c r="CX214"/>
      <c r="CY214"/>
      <c r="CZ214"/>
      <c r="DA214"/>
      <c r="DB214"/>
      <c r="DC214"/>
      <c r="DD214"/>
      <c r="DE214"/>
      <c r="DG214"/>
      <c r="DH214"/>
      <c r="DI214"/>
      <c r="DJ214"/>
      <c r="DK214"/>
      <c r="DL214"/>
      <c r="DM214"/>
    </row>
    <row r="215" spans="1:117" x14ac:dyDescent="0.25">
      <c r="A215" s="43" t="s">
        <v>252</v>
      </c>
      <c r="B215" s="377"/>
      <c r="C215" s="377"/>
      <c r="D215" s="378"/>
      <c r="E215" s="378"/>
      <c r="F215" s="378"/>
      <c r="G215" s="379"/>
      <c r="H215" s="379"/>
      <c r="I215" s="379"/>
      <c r="J215" s="380"/>
      <c r="K215" s="2935"/>
      <c r="L215" s="379"/>
      <c r="M215" s="2935"/>
      <c r="N215" s="2936"/>
      <c r="O215" s="10"/>
      <c r="P215" s="10"/>
      <c r="Q215" s="10"/>
      <c r="R215" s="10"/>
      <c r="S215" s="10"/>
      <c r="T215" s="10"/>
      <c r="U215" s="10"/>
      <c r="V215" s="10"/>
      <c r="W215" s="10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CW215"/>
      <c r="CX215"/>
      <c r="CY215"/>
      <c r="CZ215"/>
      <c r="DA215"/>
      <c r="DB215"/>
      <c r="DC215"/>
      <c r="DD215"/>
      <c r="DE215"/>
      <c r="DG215"/>
      <c r="DH215"/>
      <c r="DI215"/>
      <c r="DJ215"/>
      <c r="DK215"/>
      <c r="DL215"/>
      <c r="DM215"/>
    </row>
    <row r="216" spans="1:117" ht="15" customHeight="1" x14ac:dyDescent="0.25">
      <c r="A216" s="3267" t="s">
        <v>253</v>
      </c>
      <c r="B216" s="804"/>
      <c r="C216" s="3268"/>
      <c r="D216" s="3205" t="s">
        <v>254</v>
      </c>
      <c r="E216" s="638"/>
      <c r="F216" s="3151"/>
      <c r="G216" s="3544" t="s">
        <v>5</v>
      </c>
      <c r="H216" s="3545"/>
      <c r="I216" s="3545"/>
      <c r="J216" s="3545"/>
      <c r="K216" s="3545"/>
      <c r="L216" s="3545"/>
      <c r="M216" s="3545"/>
      <c r="N216" s="3545"/>
      <c r="O216" s="3545"/>
      <c r="P216" s="3545"/>
      <c r="Q216" s="3545"/>
      <c r="R216" s="3545"/>
      <c r="S216" s="3545"/>
      <c r="T216" s="3545"/>
      <c r="U216" s="3545"/>
      <c r="V216" s="3545"/>
      <c r="W216" s="3545"/>
      <c r="X216" s="3545"/>
      <c r="Y216" s="3545"/>
      <c r="Z216" s="3545"/>
      <c r="AA216" s="3545"/>
      <c r="AB216" s="3545"/>
      <c r="AC216" s="3545"/>
      <c r="AD216" s="3545"/>
      <c r="AE216" s="3545"/>
      <c r="AF216" s="3545"/>
      <c r="AG216" s="3545"/>
      <c r="AH216" s="3545"/>
      <c r="AI216" s="3545"/>
      <c r="AJ216" s="3545"/>
      <c r="AK216" s="3545"/>
      <c r="AL216" s="3545"/>
      <c r="AM216" s="3545"/>
      <c r="AN216" s="3546"/>
      <c r="AO216" s="3462" t="s">
        <v>7</v>
      </c>
      <c r="AP216" s="3463" t="s">
        <v>255</v>
      </c>
      <c r="AQ216" s="3727" t="s">
        <v>256</v>
      </c>
      <c r="AR216" s="3465"/>
      <c r="AS216" s="3466" t="s">
        <v>257</v>
      </c>
      <c r="AT216" s="3467" t="s">
        <v>42</v>
      </c>
      <c r="AU216" s="3467" t="s">
        <v>258</v>
      </c>
      <c r="AV216" s="3468" t="s">
        <v>9</v>
      </c>
      <c r="AW216" s="3468" t="s">
        <v>259</v>
      </c>
      <c r="AX216" s="3465" t="s">
        <v>10</v>
      </c>
      <c r="CW216"/>
      <c r="CX216"/>
      <c r="CY216"/>
      <c r="CZ216"/>
      <c r="DA216"/>
      <c r="DB216"/>
      <c r="DC216"/>
      <c r="DD216"/>
      <c r="DE216"/>
      <c r="DG216"/>
      <c r="DH216"/>
      <c r="DI216"/>
      <c r="DJ216"/>
      <c r="DK216"/>
      <c r="DL216"/>
      <c r="DM216"/>
    </row>
    <row r="217" spans="1:117" ht="15" customHeight="1" x14ac:dyDescent="0.25">
      <c r="A217" s="711"/>
      <c r="B217" s="805"/>
      <c r="C217" s="712"/>
      <c r="D217" s="3354"/>
      <c r="E217" s="640"/>
      <c r="F217" s="3152"/>
      <c r="G217" s="3569" t="s">
        <v>119</v>
      </c>
      <c r="H217" s="3100"/>
      <c r="I217" s="3093" t="s">
        <v>16</v>
      </c>
      <c r="J217" s="3101"/>
      <c r="K217" s="3544" t="s">
        <v>17</v>
      </c>
      <c r="L217" s="3101"/>
      <c r="M217" s="3544" t="s">
        <v>18</v>
      </c>
      <c r="N217" s="3101"/>
      <c r="O217" s="3544" t="s">
        <v>19</v>
      </c>
      <c r="P217" s="3101"/>
      <c r="Q217" s="3544" t="s">
        <v>20</v>
      </c>
      <c r="R217" s="3101"/>
      <c r="S217" s="3544" t="s">
        <v>21</v>
      </c>
      <c r="T217" s="3101"/>
      <c r="U217" s="3544" t="s">
        <v>22</v>
      </c>
      <c r="V217" s="3101"/>
      <c r="W217" s="3544" t="s">
        <v>23</v>
      </c>
      <c r="X217" s="3102"/>
      <c r="Y217" s="3544" t="s">
        <v>24</v>
      </c>
      <c r="Z217" s="3102"/>
      <c r="AA217" s="3544" t="s">
        <v>244</v>
      </c>
      <c r="AB217" s="3102"/>
      <c r="AC217" s="3544" t="s">
        <v>245</v>
      </c>
      <c r="AD217" s="3102"/>
      <c r="AE217" s="3544" t="s">
        <v>246</v>
      </c>
      <c r="AF217" s="3102"/>
      <c r="AG217" s="3544" t="s">
        <v>247</v>
      </c>
      <c r="AH217" s="3102"/>
      <c r="AI217" s="3544" t="s">
        <v>29</v>
      </c>
      <c r="AJ217" s="3102"/>
      <c r="AK217" s="3544" t="s">
        <v>30</v>
      </c>
      <c r="AL217" s="3102"/>
      <c r="AM217" s="3544" t="s">
        <v>31</v>
      </c>
      <c r="AN217" s="3102"/>
      <c r="AO217" s="819"/>
      <c r="AP217" s="822"/>
      <c r="AQ217" s="3469" t="s">
        <v>260</v>
      </c>
      <c r="AR217" s="3470" t="s">
        <v>261</v>
      </c>
      <c r="AS217" s="826"/>
      <c r="AT217" s="812"/>
      <c r="AU217" s="812"/>
      <c r="AV217" s="815"/>
      <c r="AW217" s="815"/>
      <c r="AX217" s="3465"/>
      <c r="CW217"/>
      <c r="CX217"/>
      <c r="CY217"/>
      <c r="CZ217"/>
      <c r="DA217"/>
      <c r="DB217"/>
      <c r="DC217"/>
      <c r="DD217"/>
      <c r="DE217"/>
      <c r="DG217"/>
      <c r="DH217"/>
      <c r="DI217"/>
      <c r="DJ217"/>
      <c r="DK217"/>
      <c r="DL217"/>
      <c r="DM217"/>
    </row>
    <row r="218" spans="1:117" x14ac:dyDescent="0.25">
      <c r="A218" s="3471"/>
      <c r="B218" s="807"/>
      <c r="C218" s="3367"/>
      <c r="D218" s="3472" t="s">
        <v>32</v>
      </c>
      <c r="E218" s="3473" t="s">
        <v>33</v>
      </c>
      <c r="F218" s="538" t="s">
        <v>34</v>
      </c>
      <c r="G218" s="3555" t="s">
        <v>33</v>
      </c>
      <c r="H218" s="3109" t="s">
        <v>34</v>
      </c>
      <c r="I218" s="3555" t="s">
        <v>33</v>
      </c>
      <c r="J218" s="3109" t="s">
        <v>34</v>
      </c>
      <c r="K218" s="3555" t="s">
        <v>33</v>
      </c>
      <c r="L218" s="3109" t="s">
        <v>34</v>
      </c>
      <c r="M218" s="3555" t="s">
        <v>33</v>
      </c>
      <c r="N218" s="3109" t="s">
        <v>34</v>
      </c>
      <c r="O218" s="3555" t="s">
        <v>33</v>
      </c>
      <c r="P218" s="3109" t="s">
        <v>34</v>
      </c>
      <c r="Q218" s="3555" t="s">
        <v>33</v>
      </c>
      <c r="R218" s="3109" t="s">
        <v>34</v>
      </c>
      <c r="S218" s="3555" t="s">
        <v>33</v>
      </c>
      <c r="T218" s="3109" t="s">
        <v>34</v>
      </c>
      <c r="U218" s="3555" t="s">
        <v>33</v>
      </c>
      <c r="V218" s="3109" t="s">
        <v>34</v>
      </c>
      <c r="W218" s="3555" t="s">
        <v>33</v>
      </c>
      <c r="X218" s="3109" t="s">
        <v>34</v>
      </c>
      <c r="Y218" s="3555" t="s">
        <v>33</v>
      </c>
      <c r="Z218" s="3109" t="s">
        <v>34</v>
      </c>
      <c r="AA218" s="3555" t="s">
        <v>33</v>
      </c>
      <c r="AB218" s="3109" t="s">
        <v>34</v>
      </c>
      <c r="AC218" s="3555" t="s">
        <v>33</v>
      </c>
      <c r="AD218" s="3109" t="s">
        <v>34</v>
      </c>
      <c r="AE218" s="3555" t="s">
        <v>33</v>
      </c>
      <c r="AF218" s="3109" t="s">
        <v>34</v>
      </c>
      <c r="AG218" s="3555" t="s">
        <v>33</v>
      </c>
      <c r="AH218" s="3109" t="s">
        <v>34</v>
      </c>
      <c r="AI218" s="3555" t="s">
        <v>33</v>
      </c>
      <c r="AJ218" s="3109" t="s">
        <v>34</v>
      </c>
      <c r="AK218" s="3555" t="s">
        <v>33</v>
      </c>
      <c r="AL218" s="3109" t="s">
        <v>34</v>
      </c>
      <c r="AM218" s="3555" t="s">
        <v>33</v>
      </c>
      <c r="AN218" s="3109" t="s">
        <v>34</v>
      </c>
      <c r="AO218" s="3728"/>
      <c r="AP218" s="3729"/>
      <c r="AQ218" s="3730"/>
      <c r="AR218" s="3731"/>
      <c r="AS218" s="3474"/>
      <c r="AT218" s="3475"/>
      <c r="AU218" s="3475"/>
      <c r="AV218" s="3732"/>
      <c r="AW218" s="3732"/>
      <c r="AX218" s="3465"/>
      <c r="CW218"/>
      <c r="CX218"/>
      <c r="CY218"/>
      <c r="CZ218"/>
      <c r="DA218"/>
      <c r="DB218"/>
      <c r="DC218"/>
      <c r="DD218"/>
      <c r="DE218"/>
      <c r="DG218"/>
      <c r="DH218"/>
      <c r="DI218"/>
      <c r="DJ218"/>
      <c r="DK218"/>
      <c r="DL218"/>
      <c r="DM218"/>
    </row>
    <row r="219" spans="1:117" x14ac:dyDescent="0.25">
      <c r="A219" s="3650" t="s">
        <v>262</v>
      </c>
      <c r="B219" s="3733" t="s">
        <v>263</v>
      </c>
      <c r="C219" s="3734"/>
      <c r="D219" s="3735">
        <f t="shared" ref="D219:D263" si="244">SUM(E219+F219)</f>
        <v>9</v>
      </c>
      <c r="E219" s="135">
        <f t="shared" ref="E219:F234" si="245">SUM(G219+I219+K219+M219+O219+Q219+S219+U219+W219+Y219+AA219+AC219+AE219+AG219+AI219+AK219+AM219)</f>
        <v>6</v>
      </c>
      <c r="F219" s="3601">
        <f t="shared" si="245"/>
        <v>3</v>
      </c>
      <c r="G219" s="3736">
        <v>0</v>
      </c>
      <c r="H219" s="386">
        <v>0</v>
      </c>
      <c r="I219" s="3520">
        <v>0</v>
      </c>
      <c r="J219" s="386">
        <v>0</v>
      </c>
      <c r="K219" s="3520">
        <v>0</v>
      </c>
      <c r="L219" s="386">
        <v>0</v>
      </c>
      <c r="M219" s="3520">
        <v>0</v>
      </c>
      <c r="N219" s="386">
        <v>0</v>
      </c>
      <c r="O219" s="3520">
        <v>0</v>
      </c>
      <c r="P219" s="386">
        <v>1</v>
      </c>
      <c r="Q219" s="3520">
        <v>0</v>
      </c>
      <c r="R219" s="386">
        <v>0</v>
      </c>
      <c r="S219" s="3520">
        <v>0</v>
      </c>
      <c r="T219" s="386">
        <v>0</v>
      </c>
      <c r="U219" s="3520">
        <v>3</v>
      </c>
      <c r="V219" s="3737">
        <v>0</v>
      </c>
      <c r="W219" s="3520">
        <v>1</v>
      </c>
      <c r="X219" s="3737">
        <v>0</v>
      </c>
      <c r="Y219" s="3520">
        <v>0</v>
      </c>
      <c r="Z219" s="3737">
        <v>0</v>
      </c>
      <c r="AA219" s="3520">
        <v>0</v>
      </c>
      <c r="AB219" s="3737">
        <v>0</v>
      </c>
      <c r="AC219" s="3520">
        <v>0</v>
      </c>
      <c r="AD219" s="3737">
        <v>0</v>
      </c>
      <c r="AE219" s="3520">
        <v>0</v>
      </c>
      <c r="AF219" s="3737">
        <v>1</v>
      </c>
      <c r="AG219" s="3520">
        <v>0</v>
      </c>
      <c r="AH219" s="3737">
        <v>1</v>
      </c>
      <c r="AI219" s="3520">
        <v>1</v>
      </c>
      <c r="AJ219" s="3737">
        <v>0</v>
      </c>
      <c r="AK219" s="3520">
        <v>1</v>
      </c>
      <c r="AL219" s="3737">
        <v>0</v>
      </c>
      <c r="AM219" s="3520">
        <v>0</v>
      </c>
      <c r="AN219" s="3737">
        <v>0</v>
      </c>
      <c r="AO219" s="3738">
        <v>0</v>
      </c>
      <c r="AP219" s="3739">
        <v>0</v>
      </c>
      <c r="AQ219" s="2961"/>
      <c r="AR219" s="2962"/>
      <c r="AS219" s="2963"/>
      <c r="AT219" s="3520">
        <v>0</v>
      </c>
      <c r="AU219" s="3520">
        <v>0</v>
      </c>
      <c r="AV219" s="387">
        <v>0</v>
      </c>
      <c r="AW219" s="387">
        <v>0</v>
      </c>
      <c r="AX219" s="3737">
        <v>0</v>
      </c>
      <c r="AY219" t="str">
        <f>CW219&amp;CX219&amp;CY219&amp;CZ219&amp;DA219&amp;DB219&amp;DC219</f>
        <v/>
      </c>
      <c r="CW219" s="25" t="str">
        <f>IF(AND(F219&gt;0,AO219=""),"  * No olvide digitar Embarazadas. Digite Cero si no tiene.",IF(AO219&gt;F219," * Las Embarazadas no pueden superar el Total Mujeres.",""))</f>
        <v/>
      </c>
      <c r="CX219" s="25" t="str">
        <f>IF(AND(D219&gt;0,AV219="")," * No olvide ingresar datos en Usuarios con Discapacidad. (Digite cero si no tiene).",IF(AV219&gt;D219," * La variable Usuarios con discapacidad No puede ser mayor al Total.",""))</f>
        <v/>
      </c>
      <c r="CY219" s="25" t="str">
        <f>IF(AND(D219&gt;0,AW219="")," * No olvide ingresar datos en Usuarios Oncológicos. (Digite cero si no tiene).",IF(AW219&gt;D219," * La variable Usuarios oncológicos No puede ser mayor al Total.",""))</f>
        <v/>
      </c>
      <c r="CZ219" s="25" t="str">
        <f>IF(AND((AI219+AJ219)&gt;0,AP219="")," * No olvide digitar la variable 60 años. Si no tiene digite Cero.",IF(AP219&gt;(AI219+AJ219), "* El número de pacientes de 60 años NO DEBE ser mayor a lo registrado en el grupo etario de 60 a 64 años.",""))</f>
        <v/>
      </c>
      <c r="DA219" s="25" t="str">
        <f t="shared" ref="DA219:DA282" si="246">IF(AND(D219&gt;0,AX219="")," * No olvide ingresar datos en Usuarios Migrantes. (Digite cero si no tiene).","")</f>
        <v/>
      </c>
      <c r="DB219" s="25" t="str">
        <f t="shared" ref="DB219:DB282" si="247">IF(AX219&gt;D219, "* Migrantes no puede ser mayor al Total","")</f>
        <v/>
      </c>
      <c r="DC219"/>
      <c r="DD219"/>
      <c r="DE219"/>
      <c r="DG219" s="26">
        <f>IF(AND(F219&gt;0,AO219=""),1,IF(AO219&gt;F219,1,0))</f>
        <v>0</v>
      </c>
      <c r="DH219" s="26">
        <f>IF(AND(D219&gt;0,AV219=""),1,IF(AV219&gt;D219,1,0))</f>
        <v>0</v>
      </c>
      <c r="DI219" s="26">
        <f>IF(AND(D219&gt;0,AW219=""),1,IF(AW219&gt;D219,1,0))</f>
        <v>0</v>
      </c>
      <c r="DJ219" s="26">
        <f>IF(AND((AI219+AJ219)&gt;0,AP219=""),1,IF(AP219&gt;(AI219+AJ219),1,0))</f>
        <v>0</v>
      </c>
      <c r="DK219" s="26">
        <f>IF(AND(D219&gt;0,AX219=""),1,0)</f>
        <v>0</v>
      </c>
      <c r="DL219" s="26">
        <f>IF(AX219&gt;D219,1,0)</f>
        <v>0</v>
      </c>
      <c r="DM219"/>
    </row>
    <row r="220" spans="1:117" x14ac:dyDescent="0.25">
      <c r="A220" s="2964"/>
      <c r="B220" s="2965" t="s">
        <v>264</v>
      </c>
      <c r="C220" s="838"/>
      <c r="D220" s="2966">
        <f>SUM(E220+F220)</f>
        <v>79</v>
      </c>
      <c r="E220" s="2967">
        <f t="shared" si="245"/>
        <v>43</v>
      </c>
      <c r="F220" s="132">
        <f t="shared" si="245"/>
        <v>36</v>
      </c>
      <c r="G220" s="2968">
        <v>3</v>
      </c>
      <c r="H220" s="2969">
        <v>0</v>
      </c>
      <c r="I220" s="2970">
        <v>3</v>
      </c>
      <c r="J220" s="2969">
        <v>0</v>
      </c>
      <c r="K220" s="2970">
        <v>0</v>
      </c>
      <c r="L220" s="2969">
        <v>0</v>
      </c>
      <c r="M220" s="2970">
        <v>2</v>
      </c>
      <c r="N220" s="2969">
        <v>3</v>
      </c>
      <c r="O220" s="2970">
        <v>2</v>
      </c>
      <c r="P220" s="2969">
        <v>5</v>
      </c>
      <c r="Q220" s="2970">
        <v>0</v>
      </c>
      <c r="R220" s="2969">
        <v>0</v>
      </c>
      <c r="S220" s="2970">
        <v>5</v>
      </c>
      <c r="T220" s="2969">
        <v>0</v>
      </c>
      <c r="U220" s="2970">
        <v>5</v>
      </c>
      <c r="V220" s="389">
        <v>3</v>
      </c>
      <c r="W220" s="2970">
        <v>6</v>
      </c>
      <c r="X220" s="389">
        <v>1</v>
      </c>
      <c r="Y220" s="2970">
        <v>3</v>
      </c>
      <c r="Z220" s="389">
        <v>0</v>
      </c>
      <c r="AA220" s="2970">
        <v>2</v>
      </c>
      <c r="AB220" s="389">
        <v>1</v>
      </c>
      <c r="AC220" s="2970">
        <v>0</v>
      </c>
      <c r="AD220" s="389">
        <v>1</v>
      </c>
      <c r="AE220" s="2970">
        <v>2</v>
      </c>
      <c r="AF220" s="389">
        <v>8</v>
      </c>
      <c r="AG220" s="2970">
        <v>2</v>
      </c>
      <c r="AH220" s="389">
        <v>9</v>
      </c>
      <c r="AI220" s="2970">
        <v>2</v>
      </c>
      <c r="AJ220" s="389">
        <v>0</v>
      </c>
      <c r="AK220" s="2970">
        <v>4</v>
      </c>
      <c r="AL220" s="389">
        <v>2</v>
      </c>
      <c r="AM220" s="2970">
        <v>2</v>
      </c>
      <c r="AN220" s="389">
        <v>3</v>
      </c>
      <c r="AO220" s="2971">
        <v>2</v>
      </c>
      <c r="AP220" s="2972">
        <v>0</v>
      </c>
      <c r="AQ220" s="2961"/>
      <c r="AR220" s="2962"/>
      <c r="AS220" s="2963"/>
      <c r="AT220" s="2970">
        <v>0</v>
      </c>
      <c r="AU220" s="2970">
        <v>0</v>
      </c>
      <c r="AV220" s="2973">
        <v>6</v>
      </c>
      <c r="AW220" s="2973">
        <v>0</v>
      </c>
      <c r="AX220" s="389">
        <v>0</v>
      </c>
      <c r="AY220" t="str">
        <f t="shared" ref="AY220:AY283" si="248">CW220&amp;CX220&amp;CY220&amp;CZ220&amp;DA220&amp;DB220&amp;DC220</f>
        <v/>
      </c>
      <c r="CW220" s="25" t="str">
        <f t="shared" ref="CW220:CW283" si="249">IF(AND(F220&gt;0,AO220=""),"  * No olvide digitar Embarazadas. Digite Cero si no tiene.",IF(AO220&gt;F220," * Las Embarazadas no pueden superar el Total Mujeres.",""))</f>
        <v/>
      </c>
      <c r="CX220" s="25" t="str">
        <f t="shared" ref="CX220:CX283" si="250">IF(AND(D220&gt;0,AV220="")," * No olvide ingresar datos en Usuarios con Discapacidad. (Digite cero si no tiene).",IF(AV220&gt;D220," * La variable Usuarios con discapacidad No puede ser mayor al Total.",""))</f>
        <v/>
      </c>
      <c r="CY220" s="25" t="str">
        <f t="shared" ref="CY220:CY283" si="251">IF(AND(D220&gt;0,AW220="")," * No olvide ingresar datos en Usuarios Oncológicos. (Digite cero si no tiene).",IF(AW220&gt;D220," * La variable Usuarios oncológicos No puede ser mayor al Total.",""))</f>
        <v/>
      </c>
      <c r="CZ220" s="25" t="str">
        <f t="shared" ref="CZ220:CZ283" si="252">IF(AND((AI220+AJ220)&gt;0,AP220="")," * No olvide digitar la variable 60 años. Si no tiene digite Cero.",IF(AP220&gt;(AI220+AJ220), "* El número de pacientes de 60 años NO DEBE ser mayor a lo registrado en el grupo etario de 60 a 64 años.",""))</f>
        <v/>
      </c>
      <c r="DA220" s="25" t="str">
        <f t="shared" si="246"/>
        <v/>
      </c>
      <c r="DB220" s="25" t="str">
        <f t="shared" si="247"/>
        <v/>
      </c>
      <c r="DC220"/>
      <c r="DD220"/>
      <c r="DE220"/>
      <c r="DG220" s="26">
        <f t="shared" ref="DG220:DG283" si="253">IF(AND(F220&gt;0,AO220=""),1,IF(AO220&gt;F220,1,0))</f>
        <v>0</v>
      </c>
      <c r="DH220" s="26">
        <f t="shared" ref="DH220:DH283" si="254">IF(AND(D220&gt;0,AV220=""),1,IF(AV220&gt;D220,1,0))</f>
        <v>0</v>
      </c>
      <c r="DI220" s="26">
        <f t="shared" ref="DI220:DI283" si="255">IF(AND(D220&gt;0,AW220=""),1,IF(AW220&gt;D220,1,0))</f>
        <v>0</v>
      </c>
      <c r="DJ220" s="26">
        <f t="shared" ref="DJ220:DJ283" si="256">IF(AND((AI220+AJ220)&gt;0,AP220=""),1,IF(AP220&gt;(AI220+AJ220),1,0))</f>
        <v>0</v>
      </c>
      <c r="DK220" s="26">
        <f t="shared" ref="DK220:DK283" si="257">IF(AND(D220&gt;0,AX220=""),1,0)</f>
        <v>0</v>
      </c>
      <c r="DL220" s="26">
        <f t="shared" ref="DL220:DL283" si="258">IF(AX220&gt;D220,1,0)</f>
        <v>0</v>
      </c>
      <c r="DM220"/>
    </row>
    <row r="221" spans="1:117" x14ac:dyDescent="0.25">
      <c r="A221" s="713" t="s">
        <v>265</v>
      </c>
      <c r="B221" s="830" t="s">
        <v>266</v>
      </c>
      <c r="C221" s="830"/>
      <c r="D221" s="245">
        <f t="shared" si="244"/>
        <v>0</v>
      </c>
      <c r="E221" s="390">
        <f t="shared" si="245"/>
        <v>0</v>
      </c>
      <c r="F221" s="391">
        <f t="shared" si="245"/>
        <v>0</v>
      </c>
      <c r="G221" s="392"/>
      <c r="H221" s="393"/>
      <c r="I221" s="394"/>
      <c r="J221" s="393"/>
      <c r="K221" s="394"/>
      <c r="L221" s="393"/>
      <c r="M221" s="394"/>
      <c r="N221" s="393"/>
      <c r="O221" s="394"/>
      <c r="P221" s="393"/>
      <c r="Q221" s="394"/>
      <c r="R221" s="393"/>
      <c r="S221" s="394"/>
      <c r="T221" s="393"/>
      <c r="U221" s="394"/>
      <c r="V221" s="395"/>
      <c r="W221" s="394"/>
      <c r="X221" s="395"/>
      <c r="Y221" s="394"/>
      <c r="Z221" s="395"/>
      <c r="AA221" s="394"/>
      <c r="AB221" s="395"/>
      <c r="AC221" s="394"/>
      <c r="AD221" s="395"/>
      <c r="AE221" s="394"/>
      <c r="AF221" s="395"/>
      <c r="AG221" s="394"/>
      <c r="AH221" s="395"/>
      <c r="AI221" s="394"/>
      <c r="AJ221" s="395"/>
      <c r="AK221" s="394"/>
      <c r="AL221" s="395"/>
      <c r="AM221" s="394"/>
      <c r="AN221" s="395"/>
      <c r="AO221" s="396">
        <v>0</v>
      </c>
      <c r="AP221" s="397">
        <v>0</v>
      </c>
      <c r="AQ221" s="392"/>
      <c r="AR221" s="393"/>
      <c r="AS221" s="3520"/>
      <c r="AT221" s="394">
        <v>0</v>
      </c>
      <c r="AU221" s="394">
        <v>0</v>
      </c>
      <c r="AV221" s="398">
        <v>0</v>
      </c>
      <c r="AW221" s="398">
        <v>0</v>
      </c>
      <c r="AX221" s="393">
        <v>0</v>
      </c>
      <c r="AY221" t="str">
        <f t="shared" si="248"/>
        <v/>
      </c>
      <c r="CW221" s="25" t="str">
        <f t="shared" si="249"/>
        <v/>
      </c>
      <c r="CX221" s="25" t="str">
        <f t="shared" si="250"/>
        <v/>
      </c>
      <c r="CY221" s="25" t="str">
        <f t="shared" si="251"/>
        <v/>
      </c>
      <c r="CZ221" s="25" t="str">
        <f t="shared" si="252"/>
        <v/>
      </c>
      <c r="DA221" s="25" t="str">
        <f t="shared" si="246"/>
        <v/>
      </c>
      <c r="DB221" s="25" t="str">
        <f t="shared" si="247"/>
        <v/>
      </c>
      <c r="DC221"/>
      <c r="DD221"/>
      <c r="DE221"/>
      <c r="DG221" s="26">
        <f t="shared" si="253"/>
        <v>0</v>
      </c>
      <c r="DH221" s="26">
        <f t="shared" si="254"/>
        <v>0</v>
      </c>
      <c r="DI221" s="26">
        <f t="shared" si="255"/>
        <v>0</v>
      </c>
      <c r="DJ221" s="26">
        <f t="shared" si="256"/>
        <v>0</v>
      </c>
      <c r="DK221" s="26">
        <f t="shared" si="257"/>
        <v>0</v>
      </c>
      <c r="DL221" s="26">
        <f t="shared" si="258"/>
        <v>0</v>
      </c>
      <c r="DM221"/>
    </row>
    <row r="222" spans="1:117" x14ac:dyDescent="0.25">
      <c r="A222" s="713"/>
      <c r="B222" s="2974" t="s">
        <v>267</v>
      </c>
      <c r="C222" s="2974"/>
      <c r="D222" s="2975">
        <f t="shared" si="244"/>
        <v>0</v>
      </c>
      <c r="E222" s="2976">
        <f t="shared" si="245"/>
        <v>0</v>
      </c>
      <c r="F222" s="2977">
        <f t="shared" si="245"/>
        <v>0</v>
      </c>
      <c r="G222" s="2978"/>
      <c r="H222" s="2979"/>
      <c r="I222" s="2980"/>
      <c r="J222" s="2979"/>
      <c r="K222" s="2980"/>
      <c r="L222" s="2979"/>
      <c r="M222" s="2980"/>
      <c r="N222" s="2979"/>
      <c r="O222" s="2980"/>
      <c r="P222" s="2979"/>
      <c r="Q222" s="2980"/>
      <c r="R222" s="2979"/>
      <c r="S222" s="2980"/>
      <c r="T222" s="2979"/>
      <c r="U222" s="2980"/>
      <c r="V222" s="2981"/>
      <c r="W222" s="2980"/>
      <c r="X222" s="2981"/>
      <c r="Y222" s="2980"/>
      <c r="Z222" s="2981"/>
      <c r="AA222" s="2980"/>
      <c r="AB222" s="2981"/>
      <c r="AC222" s="2980"/>
      <c r="AD222" s="2981"/>
      <c r="AE222" s="2980"/>
      <c r="AF222" s="2981"/>
      <c r="AG222" s="2980"/>
      <c r="AH222" s="2981"/>
      <c r="AI222" s="2980"/>
      <c r="AJ222" s="2981"/>
      <c r="AK222" s="2980"/>
      <c r="AL222" s="2981"/>
      <c r="AM222" s="2980"/>
      <c r="AN222" s="2981"/>
      <c r="AO222" s="2982">
        <v>0</v>
      </c>
      <c r="AP222" s="2983">
        <v>0</v>
      </c>
      <c r="AQ222" s="2961"/>
      <c r="AR222" s="2962"/>
      <c r="AS222" s="394"/>
      <c r="AT222" s="2980">
        <v>0</v>
      </c>
      <c r="AU222" s="2980">
        <v>0</v>
      </c>
      <c r="AV222" s="2984">
        <v>0</v>
      </c>
      <c r="AW222" s="2984">
        <v>0</v>
      </c>
      <c r="AX222" s="2979">
        <v>0</v>
      </c>
      <c r="AY222" t="str">
        <f t="shared" si="248"/>
        <v/>
      </c>
      <c r="CW222" s="25" t="str">
        <f t="shared" si="249"/>
        <v/>
      </c>
      <c r="CX222" s="25" t="str">
        <f t="shared" si="250"/>
        <v/>
      </c>
      <c r="CY222" s="25" t="str">
        <f t="shared" si="251"/>
        <v/>
      </c>
      <c r="CZ222" s="25" t="str">
        <f t="shared" si="252"/>
        <v/>
      </c>
      <c r="DA222" s="25" t="str">
        <f t="shared" si="246"/>
        <v/>
      </c>
      <c r="DB222" s="25" t="str">
        <f t="shared" si="247"/>
        <v/>
      </c>
      <c r="DC222"/>
      <c r="DD222"/>
      <c r="DE222"/>
      <c r="DG222" s="26">
        <f t="shared" si="253"/>
        <v>0</v>
      </c>
      <c r="DH222" s="26">
        <f t="shared" si="254"/>
        <v>0</v>
      </c>
      <c r="DI222" s="26">
        <f t="shared" si="255"/>
        <v>0</v>
      </c>
      <c r="DJ222" s="26">
        <f t="shared" si="256"/>
        <v>0</v>
      </c>
      <c r="DK222" s="26">
        <f t="shared" si="257"/>
        <v>0</v>
      </c>
      <c r="DL222" s="26">
        <f t="shared" si="258"/>
        <v>0</v>
      </c>
      <c r="DM222"/>
    </row>
    <row r="223" spans="1:117" x14ac:dyDescent="0.25">
      <c r="A223" s="713"/>
      <c r="B223" s="2974" t="s">
        <v>268</v>
      </c>
      <c r="C223" s="2974"/>
      <c r="D223" s="2975">
        <f t="shared" si="244"/>
        <v>0</v>
      </c>
      <c r="E223" s="2976">
        <f t="shared" si="245"/>
        <v>0</v>
      </c>
      <c r="F223" s="2977">
        <f t="shared" si="245"/>
        <v>0</v>
      </c>
      <c r="G223" s="2978"/>
      <c r="H223" s="2979"/>
      <c r="I223" s="2980"/>
      <c r="J223" s="2979"/>
      <c r="K223" s="2980"/>
      <c r="L223" s="2979"/>
      <c r="M223" s="2980"/>
      <c r="N223" s="2979"/>
      <c r="O223" s="2980"/>
      <c r="P223" s="2979"/>
      <c r="Q223" s="2980"/>
      <c r="R223" s="2979"/>
      <c r="S223" s="2980"/>
      <c r="T223" s="2979"/>
      <c r="U223" s="2980"/>
      <c r="V223" s="2981"/>
      <c r="W223" s="2980"/>
      <c r="X223" s="2981"/>
      <c r="Y223" s="2980"/>
      <c r="Z223" s="2981"/>
      <c r="AA223" s="2980"/>
      <c r="AB223" s="2981"/>
      <c r="AC223" s="2980"/>
      <c r="AD223" s="2981"/>
      <c r="AE223" s="2980"/>
      <c r="AF223" s="2981"/>
      <c r="AG223" s="2980"/>
      <c r="AH223" s="2981"/>
      <c r="AI223" s="2980"/>
      <c r="AJ223" s="2981"/>
      <c r="AK223" s="2980"/>
      <c r="AL223" s="2981"/>
      <c r="AM223" s="2980"/>
      <c r="AN223" s="2981"/>
      <c r="AO223" s="2982">
        <v>0</v>
      </c>
      <c r="AP223" s="2983">
        <v>0</v>
      </c>
      <c r="AQ223" s="2961"/>
      <c r="AR223" s="2962"/>
      <c r="AS223" s="2963"/>
      <c r="AT223" s="2980">
        <v>0</v>
      </c>
      <c r="AU223" s="2980">
        <v>0</v>
      </c>
      <c r="AV223" s="2984">
        <v>0</v>
      </c>
      <c r="AW223" s="2984">
        <v>0</v>
      </c>
      <c r="AX223" s="2979">
        <v>0</v>
      </c>
      <c r="AY223" t="str">
        <f t="shared" si="248"/>
        <v/>
      </c>
      <c r="CW223" s="25" t="str">
        <f t="shared" si="249"/>
        <v/>
      </c>
      <c r="CX223" s="25" t="str">
        <f t="shared" si="250"/>
        <v/>
      </c>
      <c r="CY223" s="25" t="str">
        <f t="shared" si="251"/>
        <v/>
      </c>
      <c r="CZ223" s="25" t="str">
        <f t="shared" si="252"/>
        <v/>
      </c>
      <c r="DA223" s="25" t="str">
        <f t="shared" si="246"/>
        <v/>
      </c>
      <c r="DB223" s="25" t="str">
        <f t="shared" si="247"/>
        <v/>
      </c>
      <c r="DC223"/>
      <c r="DD223"/>
      <c r="DE223"/>
      <c r="DG223" s="26">
        <f t="shared" si="253"/>
        <v>0</v>
      </c>
      <c r="DH223" s="26">
        <f t="shared" si="254"/>
        <v>0</v>
      </c>
      <c r="DI223" s="26">
        <f t="shared" si="255"/>
        <v>0</v>
      </c>
      <c r="DJ223" s="26">
        <f t="shared" si="256"/>
        <v>0</v>
      </c>
      <c r="DK223" s="26">
        <f t="shared" si="257"/>
        <v>0</v>
      </c>
      <c r="DL223" s="26">
        <f t="shared" si="258"/>
        <v>0</v>
      </c>
      <c r="DM223"/>
    </row>
    <row r="224" spans="1:117" x14ac:dyDescent="0.25">
      <c r="A224" s="713"/>
      <c r="B224" s="2985" t="s">
        <v>269</v>
      </c>
      <c r="C224" s="2986"/>
      <c r="D224" s="2975">
        <f t="shared" si="244"/>
        <v>0</v>
      </c>
      <c r="E224" s="2976">
        <f t="shared" si="245"/>
        <v>0</v>
      </c>
      <c r="F224" s="2977">
        <f t="shared" si="245"/>
        <v>0</v>
      </c>
      <c r="G224" s="401"/>
      <c r="H224" s="402"/>
      <c r="I224" s="403"/>
      <c r="J224" s="402"/>
      <c r="K224" s="403"/>
      <c r="L224" s="402"/>
      <c r="M224" s="403"/>
      <c r="N224" s="402"/>
      <c r="O224" s="403"/>
      <c r="P224" s="402"/>
      <c r="Q224" s="403"/>
      <c r="R224" s="402"/>
      <c r="S224" s="403"/>
      <c r="T224" s="402"/>
      <c r="U224" s="403"/>
      <c r="V224" s="404"/>
      <c r="W224" s="403"/>
      <c r="X224" s="404"/>
      <c r="Y224" s="403"/>
      <c r="Z224" s="404"/>
      <c r="AA224" s="403"/>
      <c r="AB224" s="404"/>
      <c r="AC224" s="403"/>
      <c r="AD224" s="404"/>
      <c r="AE224" s="403"/>
      <c r="AF224" s="404"/>
      <c r="AG224" s="403"/>
      <c r="AH224" s="404"/>
      <c r="AI224" s="403"/>
      <c r="AJ224" s="404"/>
      <c r="AK224" s="403"/>
      <c r="AL224" s="404"/>
      <c r="AM224" s="403"/>
      <c r="AN224" s="404"/>
      <c r="AO224" s="405">
        <v>0</v>
      </c>
      <c r="AP224" s="406">
        <v>0</v>
      </c>
      <c r="AQ224" s="407"/>
      <c r="AR224" s="408"/>
      <c r="AS224" s="409"/>
      <c r="AT224" s="403">
        <v>0</v>
      </c>
      <c r="AU224" s="403">
        <v>0</v>
      </c>
      <c r="AV224" s="410">
        <v>0</v>
      </c>
      <c r="AW224" s="410">
        <v>0</v>
      </c>
      <c r="AX224" s="402">
        <v>0</v>
      </c>
      <c r="AY224" t="str">
        <f t="shared" si="248"/>
        <v/>
      </c>
      <c r="CW224" s="25" t="str">
        <f t="shared" si="249"/>
        <v/>
      </c>
      <c r="CX224" s="25" t="str">
        <f t="shared" si="250"/>
        <v/>
      </c>
      <c r="CY224" s="25" t="str">
        <f t="shared" si="251"/>
        <v/>
      </c>
      <c r="CZ224" s="25" t="str">
        <f t="shared" si="252"/>
        <v/>
      </c>
      <c r="DA224" s="25" t="str">
        <f t="shared" si="246"/>
        <v/>
      </c>
      <c r="DB224" s="25" t="str">
        <f t="shared" si="247"/>
        <v/>
      </c>
      <c r="DC224"/>
      <c r="DD224"/>
      <c r="DE224"/>
      <c r="DG224" s="26">
        <f t="shared" si="253"/>
        <v>0</v>
      </c>
      <c r="DH224" s="26">
        <f t="shared" si="254"/>
        <v>0</v>
      </c>
      <c r="DI224" s="26">
        <f t="shared" si="255"/>
        <v>0</v>
      </c>
      <c r="DJ224" s="26">
        <f t="shared" si="256"/>
        <v>0</v>
      </c>
      <c r="DK224" s="26">
        <f t="shared" si="257"/>
        <v>0</v>
      </c>
      <c r="DL224" s="26">
        <f t="shared" si="258"/>
        <v>0</v>
      </c>
      <c r="DM224"/>
    </row>
    <row r="225" spans="1:117" ht="15" customHeight="1" x14ac:dyDescent="0.25">
      <c r="A225" s="713"/>
      <c r="B225" s="2985" t="s">
        <v>270</v>
      </c>
      <c r="C225" s="2986"/>
      <c r="D225" s="2975">
        <f t="shared" si="244"/>
        <v>0</v>
      </c>
      <c r="E225" s="2976">
        <f t="shared" si="245"/>
        <v>0</v>
      </c>
      <c r="F225" s="2977">
        <f t="shared" si="245"/>
        <v>0</v>
      </c>
      <c r="G225" s="401"/>
      <c r="H225" s="402"/>
      <c r="I225" s="403"/>
      <c r="J225" s="402"/>
      <c r="K225" s="403"/>
      <c r="L225" s="402"/>
      <c r="M225" s="403"/>
      <c r="N225" s="402"/>
      <c r="O225" s="403"/>
      <c r="P225" s="402"/>
      <c r="Q225" s="403"/>
      <c r="R225" s="402"/>
      <c r="S225" s="403"/>
      <c r="T225" s="402"/>
      <c r="U225" s="403"/>
      <c r="V225" s="404"/>
      <c r="W225" s="403"/>
      <c r="X225" s="404"/>
      <c r="Y225" s="403"/>
      <c r="Z225" s="404"/>
      <c r="AA225" s="403"/>
      <c r="AB225" s="404"/>
      <c r="AC225" s="403"/>
      <c r="AD225" s="404"/>
      <c r="AE225" s="403"/>
      <c r="AF225" s="404"/>
      <c r="AG225" s="403"/>
      <c r="AH225" s="404"/>
      <c r="AI225" s="403"/>
      <c r="AJ225" s="404"/>
      <c r="AK225" s="403"/>
      <c r="AL225" s="404"/>
      <c r="AM225" s="403"/>
      <c r="AN225" s="404"/>
      <c r="AO225" s="405">
        <v>0</v>
      </c>
      <c r="AP225" s="406">
        <v>0</v>
      </c>
      <c r="AQ225" s="407"/>
      <c r="AR225" s="408"/>
      <c r="AS225" s="409"/>
      <c r="AT225" s="403">
        <v>0</v>
      </c>
      <c r="AU225" s="403">
        <v>0</v>
      </c>
      <c r="AV225" s="410">
        <v>0</v>
      </c>
      <c r="AW225" s="410">
        <v>0</v>
      </c>
      <c r="AX225" s="402">
        <v>0</v>
      </c>
      <c r="AY225" t="str">
        <f t="shared" si="248"/>
        <v/>
      </c>
      <c r="CW225" s="25" t="str">
        <f t="shared" si="249"/>
        <v/>
      </c>
      <c r="CX225" s="25" t="str">
        <f t="shared" si="250"/>
        <v/>
      </c>
      <c r="CY225" s="25" t="str">
        <f t="shared" si="251"/>
        <v/>
      </c>
      <c r="CZ225" s="25" t="str">
        <f t="shared" si="252"/>
        <v/>
      </c>
      <c r="DA225" s="25" t="str">
        <f t="shared" si="246"/>
        <v/>
      </c>
      <c r="DB225" s="25" t="str">
        <f t="shared" si="247"/>
        <v/>
      </c>
      <c r="DC225"/>
      <c r="DD225"/>
      <c r="DE225"/>
      <c r="DG225" s="26">
        <f t="shared" si="253"/>
        <v>0</v>
      </c>
      <c r="DH225" s="26">
        <f t="shared" si="254"/>
        <v>0</v>
      </c>
      <c r="DI225" s="26">
        <f t="shared" si="255"/>
        <v>0</v>
      </c>
      <c r="DJ225" s="26">
        <f t="shared" si="256"/>
        <v>0</v>
      </c>
      <c r="DK225" s="26">
        <f t="shared" si="257"/>
        <v>0</v>
      </c>
      <c r="DL225" s="26">
        <f t="shared" si="258"/>
        <v>0</v>
      </c>
      <c r="DM225"/>
    </row>
    <row r="226" spans="1:117" x14ac:dyDescent="0.25">
      <c r="A226" s="3502"/>
      <c r="B226" s="2987" t="s">
        <v>271</v>
      </c>
      <c r="C226" s="2987"/>
      <c r="D226" s="2988">
        <f t="shared" si="244"/>
        <v>0</v>
      </c>
      <c r="E226" s="2989">
        <f>SUM(I226+K226+M226+O226+Q226+S226+U226+W226+Y226+AA226+AC226+AE226+AG226+AI226+AK226+AM226)</f>
        <v>0</v>
      </c>
      <c r="F226" s="2990">
        <f>SUM(J226+L226+N226+P226+R226+T226+V226+X226+Z226+AB226+AD226+AF226+AH226+AJ226+AL226+AN226)</f>
        <v>0</v>
      </c>
      <c r="G226" s="2991"/>
      <c r="H226" s="363"/>
      <c r="I226" s="2970"/>
      <c r="J226" s="2969"/>
      <c r="K226" s="2970"/>
      <c r="L226" s="2969"/>
      <c r="M226" s="2970"/>
      <c r="N226" s="2969"/>
      <c r="O226" s="2970"/>
      <c r="P226" s="2969"/>
      <c r="Q226" s="2970"/>
      <c r="R226" s="2969"/>
      <c r="S226" s="2970"/>
      <c r="T226" s="2969"/>
      <c r="U226" s="2970"/>
      <c r="V226" s="389"/>
      <c r="W226" s="2970"/>
      <c r="X226" s="389"/>
      <c r="Y226" s="2970"/>
      <c r="Z226" s="389"/>
      <c r="AA226" s="2970"/>
      <c r="AB226" s="389"/>
      <c r="AC226" s="2970"/>
      <c r="AD226" s="389"/>
      <c r="AE226" s="2970"/>
      <c r="AF226" s="389"/>
      <c r="AG226" s="2970"/>
      <c r="AH226" s="389"/>
      <c r="AI226" s="2970"/>
      <c r="AJ226" s="389"/>
      <c r="AK226" s="2970"/>
      <c r="AL226" s="389"/>
      <c r="AM226" s="2970"/>
      <c r="AN226" s="389"/>
      <c r="AO226" s="2971">
        <v>0</v>
      </c>
      <c r="AP226" s="2972">
        <v>0</v>
      </c>
      <c r="AQ226" s="2992"/>
      <c r="AR226" s="2993"/>
      <c r="AS226" s="413"/>
      <c r="AT226" s="2970">
        <v>0</v>
      </c>
      <c r="AU226" s="2970">
        <v>0</v>
      </c>
      <c r="AV226" s="2973">
        <v>0</v>
      </c>
      <c r="AW226" s="2973">
        <v>0</v>
      </c>
      <c r="AX226" s="2969">
        <v>0</v>
      </c>
      <c r="AY226" t="str">
        <f t="shared" si="248"/>
        <v/>
      </c>
      <c r="CW226" s="25" t="str">
        <f t="shared" si="249"/>
        <v/>
      </c>
      <c r="CX226" s="25" t="str">
        <f t="shared" si="250"/>
        <v/>
      </c>
      <c r="CY226" s="25" t="str">
        <f t="shared" si="251"/>
        <v/>
      </c>
      <c r="CZ226" s="25" t="str">
        <f t="shared" si="252"/>
        <v/>
      </c>
      <c r="DA226" s="25" t="str">
        <f t="shared" si="246"/>
        <v/>
      </c>
      <c r="DB226" s="25" t="str">
        <f t="shared" si="247"/>
        <v/>
      </c>
      <c r="DC226"/>
      <c r="DD226"/>
      <c r="DE226"/>
      <c r="DG226" s="26">
        <f t="shared" si="253"/>
        <v>0</v>
      </c>
      <c r="DH226" s="26">
        <f t="shared" si="254"/>
        <v>0</v>
      </c>
      <c r="DI226" s="26">
        <f t="shared" si="255"/>
        <v>0</v>
      </c>
      <c r="DJ226" s="26">
        <f t="shared" si="256"/>
        <v>0</v>
      </c>
      <c r="DK226" s="26">
        <f t="shared" si="257"/>
        <v>0</v>
      </c>
      <c r="DL226" s="26">
        <f t="shared" si="258"/>
        <v>0</v>
      </c>
      <c r="DM226"/>
    </row>
    <row r="227" spans="1:117" x14ac:dyDescent="0.25">
      <c r="A227" s="3312" t="s">
        <v>272</v>
      </c>
      <c r="B227" s="830" t="s">
        <v>266</v>
      </c>
      <c r="C227" s="830"/>
      <c r="D227" s="3673">
        <f t="shared" si="244"/>
        <v>82</v>
      </c>
      <c r="E227" s="414">
        <f t="shared" si="245"/>
        <v>33</v>
      </c>
      <c r="F227" s="3740">
        <f t="shared" si="245"/>
        <v>49</v>
      </c>
      <c r="G227" s="3736">
        <v>3</v>
      </c>
      <c r="H227" s="386">
        <v>2</v>
      </c>
      <c r="I227" s="3520">
        <v>0</v>
      </c>
      <c r="J227" s="386">
        <v>0</v>
      </c>
      <c r="K227" s="3520">
        <v>0</v>
      </c>
      <c r="L227" s="386">
        <v>0</v>
      </c>
      <c r="M227" s="3520">
        <v>0</v>
      </c>
      <c r="N227" s="386">
        <v>0</v>
      </c>
      <c r="O227" s="3520">
        <v>1</v>
      </c>
      <c r="P227" s="386">
        <v>1</v>
      </c>
      <c r="Q227" s="3520">
        <v>0</v>
      </c>
      <c r="R227" s="386">
        <v>0</v>
      </c>
      <c r="S227" s="3520">
        <v>1</v>
      </c>
      <c r="T227" s="386">
        <v>0</v>
      </c>
      <c r="U227" s="3520">
        <v>1</v>
      </c>
      <c r="V227" s="3737">
        <v>1</v>
      </c>
      <c r="W227" s="3520">
        <v>0</v>
      </c>
      <c r="X227" s="3737">
        <v>2</v>
      </c>
      <c r="Y227" s="3520">
        <v>2</v>
      </c>
      <c r="Z227" s="3737">
        <v>5</v>
      </c>
      <c r="AA227" s="3520">
        <v>4</v>
      </c>
      <c r="AB227" s="3737">
        <v>6</v>
      </c>
      <c r="AC227" s="3520">
        <v>7</v>
      </c>
      <c r="AD227" s="3737">
        <v>11</v>
      </c>
      <c r="AE227" s="3520">
        <v>0</v>
      </c>
      <c r="AF227" s="3737">
        <v>8</v>
      </c>
      <c r="AG227" s="3520">
        <v>5</v>
      </c>
      <c r="AH227" s="3737">
        <v>6</v>
      </c>
      <c r="AI227" s="3520">
        <v>3</v>
      </c>
      <c r="AJ227" s="3737">
        <v>1</v>
      </c>
      <c r="AK227" s="3520">
        <v>3</v>
      </c>
      <c r="AL227" s="3737">
        <v>4</v>
      </c>
      <c r="AM227" s="3520">
        <v>3</v>
      </c>
      <c r="AN227" s="3737">
        <v>2</v>
      </c>
      <c r="AO227" s="396">
        <v>0</v>
      </c>
      <c r="AP227" s="397">
        <v>0</v>
      </c>
      <c r="AQ227" s="3736">
        <v>25</v>
      </c>
      <c r="AR227" s="393">
        <v>24</v>
      </c>
      <c r="AS227" s="3520">
        <v>38</v>
      </c>
      <c r="AT227" s="394">
        <v>0</v>
      </c>
      <c r="AU227" s="394">
        <v>0</v>
      </c>
      <c r="AV227" s="398">
        <v>0</v>
      </c>
      <c r="AW227" s="398">
        <v>0</v>
      </c>
      <c r="AX227" s="393">
        <v>0</v>
      </c>
      <c r="AY227" t="str">
        <f t="shared" si="248"/>
        <v/>
      </c>
      <c r="CW227" s="25" t="str">
        <f t="shared" si="249"/>
        <v/>
      </c>
      <c r="CX227" s="25" t="str">
        <f t="shared" si="250"/>
        <v/>
      </c>
      <c r="CY227" s="25" t="str">
        <f t="shared" si="251"/>
        <v/>
      </c>
      <c r="CZ227" s="25" t="str">
        <f t="shared" si="252"/>
        <v/>
      </c>
      <c r="DA227" s="25" t="str">
        <f t="shared" si="246"/>
        <v/>
      </c>
      <c r="DB227" s="25" t="str">
        <f t="shared" si="247"/>
        <v/>
      </c>
      <c r="DC227"/>
      <c r="DD227"/>
      <c r="DE227"/>
      <c r="DG227" s="26">
        <f t="shared" si="253"/>
        <v>0</v>
      </c>
      <c r="DH227" s="26">
        <f t="shared" si="254"/>
        <v>0</v>
      </c>
      <c r="DI227" s="26">
        <f t="shared" si="255"/>
        <v>0</v>
      </c>
      <c r="DJ227" s="26">
        <f t="shared" si="256"/>
        <v>0</v>
      </c>
      <c r="DK227" s="26">
        <f t="shared" si="257"/>
        <v>0</v>
      </c>
      <c r="DL227" s="26">
        <f t="shared" si="258"/>
        <v>0</v>
      </c>
      <c r="DM227"/>
    </row>
    <row r="228" spans="1:117" x14ac:dyDescent="0.25">
      <c r="A228" s="713"/>
      <c r="B228" s="2974" t="s">
        <v>267</v>
      </c>
      <c r="C228" s="2974"/>
      <c r="D228" s="2975">
        <f t="shared" si="244"/>
        <v>111</v>
      </c>
      <c r="E228" s="2976">
        <f t="shared" si="245"/>
        <v>52</v>
      </c>
      <c r="F228" s="2977">
        <f t="shared" si="245"/>
        <v>59</v>
      </c>
      <c r="G228" s="2978">
        <v>2</v>
      </c>
      <c r="H228" s="2979">
        <v>1</v>
      </c>
      <c r="I228" s="2980">
        <v>0</v>
      </c>
      <c r="J228" s="2979">
        <v>0</v>
      </c>
      <c r="K228" s="2980">
        <v>0</v>
      </c>
      <c r="L228" s="2979">
        <v>0</v>
      </c>
      <c r="M228" s="2980">
        <v>0</v>
      </c>
      <c r="N228" s="2979">
        <v>0</v>
      </c>
      <c r="O228" s="2980">
        <v>0</v>
      </c>
      <c r="P228" s="2979">
        <v>0</v>
      </c>
      <c r="Q228" s="2980">
        <v>1</v>
      </c>
      <c r="R228" s="2979">
        <v>0</v>
      </c>
      <c r="S228" s="2980">
        <v>0</v>
      </c>
      <c r="T228" s="2979">
        <v>0</v>
      </c>
      <c r="U228" s="2980">
        <v>3</v>
      </c>
      <c r="V228" s="2981">
        <v>0</v>
      </c>
      <c r="W228" s="2980">
        <v>3</v>
      </c>
      <c r="X228" s="2981">
        <v>3</v>
      </c>
      <c r="Y228" s="2980">
        <v>9</v>
      </c>
      <c r="Z228" s="2981">
        <v>12</v>
      </c>
      <c r="AA228" s="2980">
        <v>4</v>
      </c>
      <c r="AB228" s="2981">
        <v>8</v>
      </c>
      <c r="AC228" s="2980">
        <v>6</v>
      </c>
      <c r="AD228" s="2981">
        <v>16</v>
      </c>
      <c r="AE228" s="2980">
        <v>5</v>
      </c>
      <c r="AF228" s="2981">
        <v>4</v>
      </c>
      <c r="AG228" s="2980">
        <v>6</v>
      </c>
      <c r="AH228" s="2981">
        <v>4</v>
      </c>
      <c r="AI228" s="2980">
        <v>7</v>
      </c>
      <c r="AJ228" s="2981">
        <v>5</v>
      </c>
      <c r="AK228" s="2980">
        <v>5</v>
      </c>
      <c r="AL228" s="2981">
        <v>4</v>
      </c>
      <c r="AM228" s="2980">
        <v>1</v>
      </c>
      <c r="AN228" s="2981">
        <v>2</v>
      </c>
      <c r="AO228" s="2982">
        <v>0</v>
      </c>
      <c r="AP228" s="2983">
        <v>0</v>
      </c>
      <c r="AQ228" s="2961"/>
      <c r="AR228" s="2962"/>
      <c r="AS228" s="394">
        <v>19</v>
      </c>
      <c r="AT228" s="2980">
        <v>0</v>
      </c>
      <c r="AU228" s="2980">
        <v>0</v>
      </c>
      <c r="AV228" s="2984">
        <v>0</v>
      </c>
      <c r="AW228" s="2984">
        <v>0</v>
      </c>
      <c r="AX228" s="2979">
        <v>0</v>
      </c>
      <c r="AY228" t="str">
        <f t="shared" si="248"/>
        <v/>
      </c>
      <c r="CW228" s="25" t="str">
        <f t="shared" si="249"/>
        <v/>
      </c>
      <c r="CX228" s="25" t="str">
        <f t="shared" si="250"/>
        <v/>
      </c>
      <c r="CY228" s="25" t="str">
        <f t="shared" si="251"/>
        <v/>
      </c>
      <c r="CZ228" s="25" t="str">
        <f t="shared" si="252"/>
        <v/>
      </c>
      <c r="DA228" s="25" t="str">
        <f t="shared" si="246"/>
        <v/>
      </c>
      <c r="DB228" s="25" t="str">
        <f t="shared" si="247"/>
        <v/>
      </c>
      <c r="DC228"/>
      <c r="DD228"/>
      <c r="DE228"/>
      <c r="DG228" s="26">
        <f t="shared" si="253"/>
        <v>0</v>
      </c>
      <c r="DH228" s="26">
        <f t="shared" si="254"/>
        <v>0</v>
      </c>
      <c r="DI228" s="26">
        <f t="shared" si="255"/>
        <v>0</v>
      </c>
      <c r="DJ228" s="26">
        <f t="shared" si="256"/>
        <v>0</v>
      </c>
      <c r="DK228" s="26">
        <f t="shared" si="257"/>
        <v>0</v>
      </c>
      <c r="DL228" s="26">
        <f t="shared" si="258"/>
        <v>0</v>
      </c>
      <c r="DM228"/>
    </row>
    <row r="229" spans="1:117" x14ac:dyDescent="0.25">
      <c r="A229" s="713"/>
      <c r="B229" s="2974" t="s">
        <v>268</v>
      </c>
      <c r="C229" s="2974"/>
      <c r="D229" s="2975">
        <f t="shared" si="244"/>
        <v>76</v>
      </c>
      <c r="E229" s="2976">
        <f t="shared" si="245"/>
        <v>29</v>
      </c>
      <c r="F229" s="2977">
        <f t="shared" si="245"/>
        <v>47</v>
      </c>
      <c r="G229" s="2978">
        <v>3</v>
      </c>
      <c r="H229" s="2979">
        <v>2</v>
      </c>
      <c r="I229" s="2980">
        <v>0</v>
      </c>
      <c r="J229" s="2979">
        <v>0</v>
      </c>
      <c r="K229" s="2980">
        <v>0</v>
      </c>
      <c r="L229" s="2979">
        <v>0</v>
      </c>
      <c r="M229" s="2980">
        <v>0</v>
      </c>
      <c r="N229" s="2979">
        <v>0</v>
      </c>
      <c r="O229" s="2980">
        <v>1</v>
      </c>
      <c r="P229" s="2979">
        <v>1</v>
      </c>
      <c r="Q229" s="2980">
        <v>0</v>
      </c>
      <c r="R229" s="2979">
        <v>0</v>
      </c>
      <c r="S229" s="2980">
        <v>1</v>
      </c>
      <c r="T229" s="2979">
        <v>0</v>
      </c>
      <c r="U229" s="2980">
        <v>1</v>
      </c>
      <c r="V229" s="2981">
        <v>1</v>
      </c>
      <c r="W229" s="2980">
        <v>0</v>
      </c>
      <c r="X229" s="2981">
        <v>2</v>
      </c>
      <c r="Y229" s="2980">
        <v>2</v>
      </c>
      <c r="Z229" s="2981">
        <v>4</v>
      </c>
      <c r="AA229" s="2980">
        <v>3</v>
      </c>
      <c r="AB229" s="2981">
        <v>6</v>
      </c>
      <c r="AC229" s="2980">
        <v>7</v>
      </c>
      <c r="AD229" s="2981">
        <v>11</v>
      </c>
      <c r="AE229" s="2980">
        <v>0</v>
      </c>
      <c r="AF229" s="2981">
        <v>8</v>
      </c>
      <c r="AG229" s="2980">
        <v>4</v>
      </c>
      <c r="AH229" s="2981">
        <v>6</v>
      </c>
      <c r="AI229" s="2980">
        <v>3</v>
      </c>
      <c r="AJ229" s="2981">
        <v>1</v>
      </c>
      <c r="AK229" s="2980">
        <v>2</v>
      </c>
      <c r="AL229" s="2981">
        <v>4</v>
      </c>
      <c r="AM229" s="2980">
        <v>2</v>
      </c>
      <c r="AN229" s="2981">
        <v>1</v>
      </c>
      <c r="AO229" s="2982">
        <v>0</v>
      </c>
      <c r="AP229" s="2983">
        <v>0</v>
      </c>
      <c r="AQ229" s="2961"/>
      <c r="AR229" s="2962"/>
      <c r="AS229" s="2995"/>
      <c r="AT229" s="2980">
        <v>0</v>
      </c>
      <c r="AU229" s="2980">
        <v>0</v>
      </c>
      <c r="AV229" s="2984">
        <v>0</v>
      </c>
      <c r="AW229" s="2984">
        <v>0</v>
      </c>
      <c r="AX229" s="2979">
        <v>0</v>
      </c>
      <c r="AY229" t="str">
        <f t="shared" si="248"/>
        <v/>
      </c>
      <c r="CW229" s="25" t="str">
        <f t="shared" si="249"/>
        <v/>
      </c>
      <c r="CX229" s="25" t="str">
        <f t="shared" si="250"/>
        <v/>
      </c>
      <c r="CY229" s="25" t="str">
        <f t="shared" si="251"/>
        <v/>
      </c>
      <c r="CZ229" s="25" t="str">
        <f t="shared" si="252"/>
        <v/>
      </c>
      <c r="DA229" s="25" t="str">
        <f t="shared" si="246"/>
        <v/>
      </c>
      <c r="DB229" s="25" t="str">
        <f t="shared" si="247"/>
        <v/>
      </c>
      <c r="DC229"/>
      <c r="DD229"/>
      <c r="DE229"/>
      <c r="DG229" s="26">
        <f t="shared" si="253"/>
        <v>0</v>
      </c>
      <c r="DH229" s="26">
        <f t="shared" si="254"/>
        <v>0</v>
      </c>
      <c r="DI229" s="26">
        <f t="shared" si="255"/>
        <v>0</v>
      </c>
      <c r="DJ229" s="26">
        <f t="shared" si="256"/>
        <v>0</v>
      </c>
      <c r="DK229" s="26">
        <f t="shared" si="257"/>
        <v>0</v>
      </c>
      <c r="DL229" s="26">
        <f t="shared" si="258"/>
        <v>0</v>
      </c>
      <c r="DM229"/>
    </row>
    <row r="230" spans="1:117" x14ac:dyDescent="0.25">
      <c r="A230" s="713"/>
      <c r="B230" s="2985" t="s">
        <v>269</v>
      </c>
      <c r="C230" s="2986"/>
      <c r="D230" s="2975">
        <f t="shared" si="244"/>
        <v>38</v>
      </c>
      <c r="E230" s="2976">
        <f t="shared" si="245"/>
        <v>20</v>
      </c>
      <c r="F230" s="2977">
        <f t="shared" si="245"/>
        <v>18</v>
      </c>
      <c r="G230" s="401">
        <v>1</v>
      </c>
      <c r="H230" s="402">
        <v>1</v>
      </c>
      <c r="I230" s="403">
        <v>0</v>
      </c>
      <c r="J230" s="402">
        <v>0</v>
      </c>
      <c r="K230" s="403">
        <v>0</v>
      </c>
      <c r="L230" s="402">
        <v>0</v>
      </c>
      <c r="M230" s="403">
        <v>0</v>
      </c>
      <c r="N230" s="402">
        <v>0</v>
      </c>
      <c r="O230" s="403">
        <v>0</v>
      </c>
      <c r="P230" s="402">
        <v>0</v>
      </c>
      <c r="Q230" s="403">
        <v>1</v>
      </c>
      <c r="R230" s="402">
        <v>0</v>
      </c>
      <c r="S230" s="403">
        <v>0</v>
      </c>
      <c r="T230" s="402">
        <v>0</v>
      </c>
      <c r="U230" s="403">
        <v>2</v>
      </c>
      <c r="V230" s="404">
        <v>0</v>
      </c>
      <c r="W230" s="403">
        <v>1</v>
      </c>
      <c r="X230" s="404">
        <v>2</v>
      </c>
      <c r="Y230" s="403">
        <v>4</v>
      </c>
      <c r="Z230" s="404">
        <v>4</v>
      </c>
      <c r="AA230" s="403">
        <v>2</v>
      </c>
      <c r="AB230" s="404">
        <v>1</v>
      </c>
      <c r="AC230" s="403">
        <v>2</v>
      </c>
      <c r="AD230" s="404">
        <v>6</v>
      </c>
      <c r="AE230" s="403">
        <v>2</v>
      </c>
      <c r="AF230" s="404">
        <v>1</v>
      </c>
      <c r="AG230" s="403">
        <v>2</v>
      </c>
      <c r="AH230" s="404">
        <v>0</v>
      </c>
      <c r="AI230" s="403">
        <v>1</v>
      </c>
      <c r="AJ230" s="404">
        <v>1</v>
      </c>
      <c r="AK230" s="403">
        <v>1</v>
      </c>
      <c r="AL230" s="404">
        <v>0</v>
      </c>
      <c r="AM230" s="403">
        <v>1</v>
      </c>
      <c r="AN230" s="404">
        <v>2</v>
      </c>
      <c r="AO230" s="405">
        <v>0</v>
      </c>
      <c r="AP230" s="406">
        <v>0</v>
      </c>
      <c r="AQ230" s="2961"/>
      <c r="AR230" s="2962"/>
      <c r="AS230" s="2995"/>
      <c r="AT230" s="403">
        <v>0</v>
      </c>
      <c r="AU230" s="403">
        <v>0</v>
      </c>
      <c r="AV230" s="410">
        <v>0</v>
      </c>
      <c r="AW230" s="410">
        <v>0</v>
      </c>
      <c r="AX230" s="402">
        <v>0</v>
      </c>
      <c r="AY230" t="str">
        <f t="shared" si="248"/>
        <v/>
      </c>
      <c r="CW230" s="25" t="str">
        <f t="shared" si="249"/>
        <v/>
      </c>
      <c r="CX230" s="25" t="str">
        <f t="shared" si="250"/>
        <v/>
      </c>
      <c r="CY230" s="25" t="str">
        <f t="shared" si="251"/>
        <v/>
      </c>
      <c r="CZ230" s="25" t="str">
        <f t="shared" si="252"/>
        <v/>
      </c>
      <c r="DA230" s="25" t="str">
        <f t="shared" si="246"/>
        <v/>
      </c>
      <c r="DB230" s="25" t="str">
        <f t="shared" si="247"/>
        <v/>
      </c>
      <c r="DC230"/>
      <c r="DD230"/>
      <c r="DE230"/>
      <c r="DG230" s="26">
        <f t="shared" si="253"/>
        <v>0</v>
      </c>
      <c r="DH230" s="26">
        <f t="shared" si="254"/>
        <v>0</v>
      </c>
      <c r="DI230" s="26">
        <f t="shared" si="255"/>
        <v>0</v>
      </c>
      <c r="DJ230" s="26">
        <f t="shared" si="256"/>
        <v>0</v>
      </c>
      <c r="DK230" s="26">
        <f t="shared" si="257"/>
        <v>0</v>
      </c>
      <c r="DL230" s="26">
        <f t="shared" si="258"/>
        <v>0</v>
      </c>
      <c r="DM230"/>
    </row>
    <row r="231" spans="1:117" ht="15" customHeight="1" x14ac:dyDescent="0.25">
      <c r="A231" s="713"/>
      <c r="B231" s="2985" t="s">
        <v>270</v>
      </c>
      <c r="C231" s="2986"/>
      <c r="D231" s="2975">
        <f t="shared" si="244"/>
        <v>3</v>
      </c>
      <c r="E231" s="2976">
        <f t="shared" si="245"/>
        <v>1</v>
      </c>
      <c r="F231" s="2977">
        <f t="shared" si="245"/>
        <v>2</v>
      </c>
      <c r="G231" s="401">
        <v>0</v>
      </c>
      <c r="H231" s="402">
        <v>0</v>
      </c>
      <c r="I231" s="403">
        <v>0</v>
      </c>
      <c r="J231" s="402">
        <v>0</v>
      </c>
      <c r="K231" s="403">
        <v>0</v>
      </c>
      <c r="L231" s="402">
        <v>0</v>
      </c>
      <c r="M231" s="403">
        <v>0</v>
      </c>
      <c r="N231" s="402">
        <v>0</v>
      </c>
      <c r="O231" s="403">
        <v>0</v>
      </c>
      <c r="P231" s="402">
        <v>0</v>
      </c>
      <c r="Q231" s="403">
        <v>0</v>
      </c>
      <c r="R231" s="402">
        <v>0</v>
      </c>
      <c r="S231" s="403">
        <v>0</v>
      </c>
      <c r="T231" s="402">
        <v>0</v>
      </c>
      <c r="U231" s="403">
        <v>0</v>
      </c>
      <c r="V231" s="404">
        <v>0</v>
      </c>
      <c r="W231" s="403">
        <v>1</v>
      </c>
      <c r="X231" s="404">
        <v>1</v>
      </c>
      <c r="Y231" s="403">
        <v>0</v>
      </c>
      <c r="Z231" s="404">
        <v>0</v>
      </c>
      <c r="AA231" s="403">
        <v>0</v>
      </c>
      <c r="AB231" s="404">
        <v>0</v>
      </c>
      <c r="AC231" s="403">
        <v>0</v>
      </c>
      <c r="AD231" s="404">
        <v>0</v>
      </c>
      <c r="AE231" s="403">
        <v>0</v>
      </c>
      <c r="AF231" s="404">
        <v>0</v>
      </c>
      <c r="AG231" s="403">
        <v>0</v>
      </c>
      <c r="AH231" s="404">
        <v>1</v>
      </c>
      <c r="AI231" s="403">
        <v>0</v>
      </c>
      <c r="AJ231" s="404">
        <v>0</v>
      </c>
      <c r="AK231" s="403">
        <v>0</v>
      </c>
      <c r="AL231" s="404">
        <v>0</v>
      </c>
      <c r="AM231" s="403">
        <v>0</v>
      </c>
      <c r="AN231" s="404">
        <v>0</v>
      </c>
      <c r="AO231" s="405">
        <v>0</v>
      </c>
      <c r="AP231" s="406">
        <v>0</v>
      </c>
      <c r="AQ231" s="407"/>
      <c r="AR231" s="408"/>
      <c r="AS231" s="409"/>
      <c r="AT231" s="403">
        <v>0</v>
      </c>
      <c r="AU231" s="403">
        <v>0</v>
      </c>
      <c r="AV231" s="410">
        <v>0</v>
      </c>
      <c r="AW231" s="410">
        <v>0</v>
      </c>
      <c r="AX231" s="402">
        <v>0</v>
      </c>
      <c r="AY231" t="str">
        <f t="shared" si="248"/>
        <v/>
      </c>
      <c r="CW231" s="25" t="str">
        <f t="shared" si="249"/>
        <v/>
      </c>
      <c r="CX231" s="25" t="str">
        <f t="shared" si="250"/>
        <v/>
      </c>
      <c r="CY231" s="25" t="str">
        <f t="shared" si="251"/>
        <v/>
      </c>
      <c r="CZ231" s="25" t="str">
        <f t="shared" si="252"/>
        <v/>
      </c>
      <c r="DA231" s="25" t="str">
        <f t="shared" si="246"/>
        <v/>
      </c>
      <c r="DB231" s="25" t="str">
        <f t="shared" si="247"/>
        <v/>
      </c>
      <c r="DC231"/>
      <c r="DD231"/>
      <c r="DE231"/>
      <c r="DG231" s="26">
        <f t="shared" si="253"/>
        <v>0</v>
      </c>
      <c r="DH231" s="26">
        <f t="shared" si="254"/>
        <v>0</v>
      </c>
      <c r="DI231" s="26">
        <f t="shared" si="255"/>
        <v>0</v>
      </c>
      <c r="DJ231" s="26">
        <f t="shared" si="256"/>
        <v>0</v>
      </c>
      <c r="DK231" s="26">
        <f t="shared" si="257"/>
        <v>0</v>
      </c>
      <c r="DL231" s="26">
        <f t="shared" si="258"/>
        <v>0</v>
      </c>
      <c r="DM231"/>
    </row>
    <row r="232" spans="1:117" x14ac:dyDescent="0.25">
      <c r="A232" s="3502"/>
      <c r="B232" s="2987" t="s">
        <v>271</v>
      </c>
      <c r="C232" s="2987"/>
      <c r="D232" s="2988">
        <f t="shared" si="244"/>
        <v>0</v>
      </c>
      <c r="E232" s="2989">
        <f>SUM(I232+K232+M232+O232+Q232+S232+U232+W232+Y232+AA232+AC232+AE232+AG232+AI232+AK232+AM232)</f>
        <v>0</v>
      </c>
      <c r="F232" s="2990">
        <f>SUM(J232+L232+N232+P232+R232+T232+V232+X232+Z232+AB232+AD232+AF232+AH232+AJ232+AL232+AN232)</f>
        <v>0</v>
      </c>
      <c r="G232" s="2991"/>
      <c r="H232" s="363"/>
      <c r="I232" s="2970"/>
      <c r="J232" s="2969"/>
      <c r="K232" s="2970"/>
      <c r="L232" s="2969"/>
      <c r="M232" s="2970"/>
      <c r="N232" s="2969"/>
      <c r="O232" s="2970"/>
      <c r="P232" s="2969"/>
      <c r="Q232" s="2970"/>
      <c r="R232" s="2969"/>
      <c r="S232" s="2970"/>
      <c r="T232" s="2969"/>
      <c r="U232" s="2970"/>
      <c r="V232" s="389"/>
      <c r="W232" s="2970"/>
      <c r="X232" s="389"/>
      <c r="Y232" s="2970"/>
      <c r="Z232" s="389"/>
      <c r="AA232" s="2970"/>
      <c r="AB232" s="389"/>
      <c r="AC232" s="2970"/>
      <c r="AD232" s="389"/>
      <c r="AE232" s="2970"/>
      <c r="AF232" s="389"/>
      <c r="AG232" s="2970"/>
      <c r="AH232" s="389"/>
      <c r="AI232" s="2970"/>
      <c r="AJ232" s="389"/>
      <c r="AK232" s="2970"/>
      <c r="AL232" s="389"/>
      <c r="AM232" s="2970"/>
      <c r="AN232" s="389"/>
      <c r="AO232" s="2971">
        <v>0</v>
      </c>
      <c r="AP232" s="2972">
        <v>0</v>
      </c>
      <c r="AQ232" s="2992"/>
      <c r="AR232" s="2993"/>
      <c r="AS232" s="413"/>
      <c r="AT232" s="2970">
        <v>0</v>
      </c>
      <c r="AU232" s="2970">
        <v>0</v>
      </c>
      <c r="AV232" s="2973">
        <v>0</v>
      </c>
      <c r="AW232" s="2973">
        <v>0</v>
      </c>
      <c r="AX232" s="2969">
        <v>0</v>
      </c>
      <c r="AY232" t="str">
        <f t="shared" si="248"/>
        <v/>
      </c>
      <c r="CW232" s="25" t="str">
        <f t="shared" si="249"/>
        <v/>
      </c>
      <c r="CX232" s="25" t="str">
        <f t="shared" si="250"/>
        <v/>
      </c>
      <c r="CY232" s="25" t="str">
        <f t="shared" si="251"/>
        <v/>
      </c>
      <c r="CZ232" s="25" t="str">
        <f t="shared" si="252"/>
        <v/>
      </c>
      <c r="DA232" s="25" t="str">
        <f t="shared" si="246"/>
        <v/>
      </c>
      <c r="DB232" s="25" t="str">
        <f t="shared" si="247"/>
        <v/>
      </c>
      <c r="DC232"/>
      <c r="DD232"/>
      <c r="DE232"/>
      <c r="DG232" s="26">
        <f t="shared" si="253"/>
        <v>0</v>
      </c>
      <c r="DH232" s="26">
        <f t="shared" si="254"/>
        <v>0</v>
      </c>
      <c r="DI232" s="26">
        <f t="shared" si="255"/>
        <v>0</v>
      </c>
      <c r="DJ232" s="26">
        <f t="shared" si="256"/>
        <v>0</v>
      </c>
      <c r="DK232" s="26">
        <f t="shared" si="257"/>
        <v>0</v>
      </c>
      <c r="DL232" s="26">
        <f t="shared" si="258"/>
        <v>0</v>
      </c>
      <c r="DM232"/>
    </row>
    <row r="233" spans="1:117" x14ac:dyDescent="0.25">
      <c r="A233" s="3312" t="s">
        <v>93</v>
      </c>
      <c r="B233" s="830" t="s">
        <v>266</v>
      </c>
      <c r="C233" s="830"/>
      <c r="D233" s="3673">
        <f t="shared" si="244"/>
        <v>28</v>
      </c>
      <c r="E233" s="414">
        <f t="shared" si="245"/>
        <v>11</v>
      </c>
      <c r="F233" s="3740">
        <f t="shared" si="245"/>
        <v>17</v>
      </c>
      <c r="G233" s="3736">
        <v>0</v>
      </c>
      <c r="H233" s="386">
        <v>0</v>
      </c>
      <c r="I233" s="3520">
        <v>0</v>
      </c>
      <c r="J233" s="386">
        <v>0</v>
      </c>
      <c r="K233" s="3520">
        <v>0</v>
      </c>
      <c r="L233" s="386">
        <v>0</v>
      </c>
      <c r="M233" s="3520">
        <v>0</v>
      </c>
      <c r="N233" s="386">
        <v>0</v>
      </c>
      <c r="O233" s="3520">
        <v>0</v>
      </c>
      <c r="P233" s="386">
        <v>0</v>
      </c>
      <c r="Q233" s="3520">
        <v>0</v>
      </c>
      <c r="R233" s="386">
        <v>0</v>
      </c>
      <c r="S233" s="3520">
        <v>0</v>
      </c>
      <c r="T233" s="386">
        <v>0</v>
      </c>
      <c r="U233" s="3520">
        <v>0</v>
      </c>
      <c r="V233" s="3737">
        <v>0</v>
      </c>
      <c r="W233" s="3520">
        <v>4</v>
      </c>
      <c r="X233" s="3737">
        <v>3</v>
      </c>
      <c r="Y233" s="3520">
        <v>0</v>
      </c>
      <c r="Z233" s="3737">
        <v>1</v>
      </c>
      <c r="AA233" s="3520">
        <v>1</v>
      </c>
      <c r="AB233" s="3737">
        <v>0</v>
      </c>
      <c r="AC233" s="3520">
        <v>1</v>
      </c>
      <c r="AD233" s="3737">
        <v>3</v>
      </c>
      <c r="AE233" s="3520">
        <v>0</v>
      </c>
      <c r="AF233" s="3737">
        <v>0</v>
      </c>
      <c r="AG233" s="3520">
        <v>1</v>
      </c>
      <c r="AH233" s="3737">
        <v>5</v>
      </c>
      <c r="AI233" s="3520">
        <v>2</v>
      </c>
      <c r="AJ233" s="3737">
        <v>1</v>
      </c>
      <c r="AK233" s="3520">
        <v>1</v>
      </c>
      <c r="AL233" s="3737">
        <v>4</v>
      </c>
      <c r="AM233" s="3520">
        <v>1</v>
      </c>
      <c r="AN233" s="3737">
        <v>0</v>
      </c>
      <c r="AO233" s="396">
        <v>0</v>
      </c>
      <c r="AP233" s="397">
        <v>0</v>
      </c>
      <c r="AQ233" s="3736">
        <v>22</v>
      </c>
      <c r="AR233" s="393">
        <v>18</v>
      </c>
      <c r="AS233" s="3520">
        <v>17</v>
      </c>
      <c r="AT233" s="394">
        <v>0</v>
      </c>
      <c r="AU233" s="394">
        <v>0</v>
      </c>
      <c r="AV233" s="398">
        <v>0</v>
      </c>
      <c r="AW233" s="398">
        <v>0</v>
      </c>
      <c r="AX233" s="393">
        <v>0</v>
      </c>
      <c r="AY233" t="str">
        <f t="shared" si="248"/>
        <v/>
      </c>
      <c r="CW233" s="25" t="str">
        <f t="shared" si="249"/>
        <v/>
      </c>
      <c r="CX233" s="25" t="str">
        <f t="shared" si="250"/>
        <v/>
      </c>
      <c r="CY233" s="25" t="str">
        <f t="shared" si="251"/>
        <v/>
      </c>
      <c r="CZ233" s="25" t="str">
        <f t="shared" si="252"/>
        <v/>
      </c>
      <c r="DA233" s="25" t="str">
        <f t="shared" si="246"/>
        <v/>
      </c>
      <c r="DB233" s="25" t="str">
        <f t="shared" si="247"/>
        <v/>
      </c>
      <c r="DC233"/>
      <c r="DD233"/>
      <c r="DE233"/>
      <c r="DG233" s="26">
        <f t="shared" si="253"/>
        <v>0</v>
      </c>
      <c r="DH233" s="26">
        <f t="shared" si="254"/>
        <v>0</v>
      </c>
      <c r="DI233" s="26">
        <f t="shared" si="255"/>
        <v>0</v>
      </c>
      <c r="DJ233" s="26">
        <f t="shared" si="256"/>
        <v>0</v>
      </c>
      <c r="DK233" s="26">
        <f t="shared" si="257"/>
        <v>0</v>
      </c>
      <c r="DL233" s="26">
        <f t="shared" si="258"/>
        <v>0</v>
      </c>
      <c r="DM233"/>
    </row>
    <row r="234" spans="1:117" x14ac:dyDescent="0.25">
      <c r="A234" s="713"/>
      <c r="B234" s="2974" t="s">
        <v>267</v>
      </c>
      <c r="C234" s="2974"/>
      <c r="D234" s="2975">
        <f t="shared" si="244"/>
        <v>60</v>
      </c>
      <c r="E234" s="2976">
        <f t="shared" si="245"/>
        <v>15</v>
      </c>
      <c r="F234" s="2977">
        <f t="shared" si="245"/>
        <v>45</v>
      </c>
      <c r="G234" s="2978">
        <v>0</v>
      </c>
      <c r="H234" s="2979">
        <v>0</v>
      </c>
      <c r="I234" s="2980">
        <v>0</v>
      </c>
      <c r="J234" s="2979">
        <v>0</v>
      </c>
      <c r="K234" s="2980">
        <v>0</v>
      </c>
      <c r="L234" s="2979">
        <v>0</v>
      </c>
      <c r="M234" s="2980">
        <v>0</v>
      </c>
      <c r="N234" s="2979">
        <v>0</v>
      </c>
      <c r="O234" s="2980">
        <v>0</v>
      </c>
      <c r="P234" s="2979">
        <v>0</v>
      </c>
      <c r="Q234" s="2980">
        <v>0</v>
      </c>
      <c r="R234" s="2979">
        <v>0</v>
      </c>
      <c r="S234" s="2980">
        <v>0</v>
      </c>
      <c r="T234" s="2979">
        <v>0</v>
      </c>
      <c r="U234" s="2980">
        <v>0</v>
      </c>
      <c r="V234" s="2981">
        <v>0</v>
      </c>
      <c r="W234" s="2980">
        <v>1</v>
      </c>
      <c r="X234" s="2981">
        <v>2</v>
      </c>
      <c r="Y234" s="2980">
        <v>5</v>
      </c>
      <c r="Z234" s="2981">
        <v>7</v>
      </c>
      <c r="AA234" s="2980">
        <v>0</v>
      </c>
      <c r="AB234" s="2981">
        <v>0</v>
      </c>
      <c r="AC234" s="2980">
        <v>2</v>
      </c>
      <c r="AD234" s="2981">
        <v>10</v>
      </c>
      <c r="AE234" s="2980">
        <v>1</v>
      </c>
      <c r="AF234" s="2981">
        <v>10</v>
      </c>
      <c r="AG234" s="2980">
        <v>5</v>
      </c>
      <c r="AH234" s="2981">
        <v>9</v>
      </c>
      <c r="AI234" s="2980">
        <v>1</v>
      </c>
      <c r="AJ234" s="2981">
        <v>2</v>
      </c>
      <c r="AK234" s="2980">
        <v>0</v>
      </c>
      <c r="AL234" s="2981">
        <v>4</v>
      </c>
      <c r="AM234" s="2980">
        <v>0</v>
      </c>
      <c r="AN234" s="2981">
        <v>1</v>
      </c>
      <c r="AO234" s="2982">
        <v>0</v>
      </c>
      <c r="AP234" s="2983">
        <v>0</v>
      </c>
      <c r="AQ234" s="2961"/>
      <c r="AR234" s="2962"/>
      <c r="AS234" s="394">
        <v>17</v>
      </c>
      <c r="AT234" s="2980">
        <v>0</v>
      </c>
      <c r="AU234" s="2980">
        <v>0</v>
      </c>
      <c r="AV234" s="2984">
        <v>0</v>
      </c>
      <c r="AW234" s="2984">
        <v>0</v>
      </c>
      <c r="AX234" s="2979">
        <v>0</v>
      </c>
      <c r="AY234" t="str">
        <f t="shared" si="248"/>
        <v/>
      </c>
      <c r="CW234" s="25" t="str">
        <f t="shared" si="249"/>
        <v/>
      </c>
      <c r="CX234" s="25" t="str">
        <f t="shared" si="250"/>
        <v/>
      </c>
      <c r="CY234" s="25" t="str">
        <f t="shared" si="251"/>
        <v/>
      </c>
      <c r="CZ234" s="25" t="str">
        <f t="shared" si="252"/>
        <v/>
      </c>
      <c r="DA234" s="25" t="str">
        <f t="shared" si="246"/>
        <v/>
      </c>
      <c r="DB234" s="25" t="str">
        <f t="shared" si="247"/>
        <v/>
      </c>
      <c r="DC234"/>
      <c r="DD234"/>
      <c r="DE234"/>
      <c r="DG234" s="26">
        <f t="shared" si="253"/>
        <v>0</v>
      </c>
      <c r="DH234" s="26">
        <f t="shared" si="254"/>
        <v>0</v>
      </c>
      <c r="DI234" s="26">
        <f t="shared" si="255"/>
        <v>0</v>
      </c>
      <c r="DJ234" s="26">
        <f t="shared" si="256"/>
        <v>0</v>
      </c>
      <c r="DK234" s="26">
        <f t="shared" si="257"/>
        <v>0</v>
      </c>
      <c r="DL234" s="26">
        <f t="shared" si="258"/>
        <v>0</v>
      </c>
      <c r="DM234"/>
    </row>
    <row r="235" spans="1:117" x14ac:dyDescent="0.25">
      <c r="A235" s="713"/>
      <c r="B235" s="2974" t="s">
        <v>268</v>
      </c>
      <c r="C235" s="2974"/>
      <c r="D235" s="2975">
        <f t="shared" si="244"/>
        <v>27</v>
      </c>
      <c r="E235" s="2976">
        <f t="shared" ref="E235:F262" si="259">SUM(G235+I235+K235+M235+O235+Q235+S235+U235+W235+Y235+AA235+AC235+AE235+AG235+AI235+AK235+AM235)</f>
        <v>10</v>
      </c>
      <c r="F235" s="2977">
        <f t="shared" si="259"/>
        <v>17</v>
      </c>
      <c r="G235" s="2978">
        <v>0</v>
      </c>
      <c r="H235" s="2979">
        <v>0</v>
      </c>
      <c r="I235" s="2980">
        <v>0</v>
      </c>
      <c r="J235" s="2979">
        <v>0</v>
      </c>
      <c r="K235" s="2980">
        <v>0</v>
      </c>
      <c r="L235" s="2979">
        <v>0</v>
      </c>
      <c r="M235" s="2980">
        <v>0</v>
      </c>
      <c r="N235" s="2979">
        <v>0</v>
      </c>
      <c r="O235" s="2980">
        <v>0</v>
      </c>
      <c r="P235" s="2979">
        <v>0</v>
      </c>
      <c r="Q235" s="2980">
        <v>0</v>
      </c>
      <c r="R235" s="2979">
        <v>0</v>
      </c>
      <c r="S235" s="2980">
        <v>0</v>
      </c>
      <c r="T235" s="2979">
        <v>0</v>
      </c>
      <c r="U235" s="2980">
        <v>0</v>
      </c>
      <c r="V235" s="2981">
        <v>0</v>
      </c>
      <c r="W235" s="2980">
        <v>3</v>
      </c>
      <c r="X235" s="2981">
        <v>3</v>
      </c>
      <c r="Y235" s="2980">
        <v>0</v>
      </c>
      <c r="Z235" s="2981">
        <v>1</v>
      </c>
      <c r="AA235" s="2980">
        <v>1</v>
      </c>
      <c r="AB235" s="2981">
        <v>0</v>
      </c>
      <c r="AC235" s="2980">
        <v>1</v>
      </c>
      <c r="AD235" s="2981">
        <v>4</v>
      </c>
      <c r="AE235" s="2980">
        <v>0</v>
      </c>
      <c r="AF235" s="2981">
        <v>1</v>
      </c>
      <c r="AG235" s="2980">
        <v>1</v>
      </c>
      <c r="AH235" s="2981">
        <v>5</v>
      </c>
      <c r="AI235" s="2980">
        <v>2</v>
      </c>
      <c r="AJ235" s="2981">
        <v>0</v>
      </c>
      <c r="AK235" s="2980">
        <v>1</v>
      </c>
      <c r="AL235" s="2981">
        <v>3</v>
      </c>
      <c r="AM235" s="2980">
        <v>1</v>
      </c>
      <c r="AN235" s="2981">
        <v>0</v>
      </c>
      <c r="AO235" s="2982">
        <v>0</v>
      </c>
      <c r="AP235" s="2983">
        <v>0</v>
      </c>
      <c r="AQ235" s="2961"/>
      <c r="AR235" s="2962"/>
      <c r="AS235" s="2995"/>
      <c r="AT235" s="2980">
        <v>0</v>
      </c>
      <c r="AU235" s="2980">
        <v>0</v>
      </c>
      <c r="AV235" s="2984">
        <v>0</v>
      </c>
      <c r="AW235" s="2984">
        <v>0</v>
      </c>
      <c r="AX235" s="2979">
        <v>0</v>
      </c>
      <c r="AY235" t="str">
        <f t="shared" si="248"/>
        <v/>
      </c>
      <c r="CW235" s="25" t="str">
        <f t="shared" si="249"/>
        <v/>
      </c>
      <c r="CX235" s="25" t="str">
        <f t="shared" si="250"/>
        <v/>
      </c>
      <c r="CY235" s="25" t="str">
        <f t="shared" si="251"/>
        <v/>
      </c>
      <c r="CZ235" s="25" t="str">
        <f t="shared" si="252"/>
        <v/>
      </c>
      <c r="DA235" s="25" t="str">
        <f t="shared" si="246"/>
        <v/>
      </c>
      <c r="DB235" s="25" t="str">
        <f t="shared" si="247"/>
        <v/>
      </c>
      <c r="DC235"/>
      <c r="DD235"/>
      <c r="DE235"/>
      <c r="DG235" s="26">
        <f t="shared" si="253"/>
        <v>0</v>
      </c>
      <c r="DH235" s="26">
        <f t="shared" si="254"/>
        <v>0</v>
      </c>
      <c r="DI235" s="26">
        <f t="shared" si="255"/>
        <v>0</v>
      </c>
      <c r="DJ235" s="26">
        <f t="shared" si="256"/>
        <v>0</v>
      </c>
      <c r="DK235" s="26">
        <f t="shared" si="257"/>
        <v>0</v>
      </c>
      <c r="DL235" s="26">
        <f t="shared" si="258"/>
        <v>0</v>
      </c>
      <c r="DM235"/>
    </row>
    <row r="236" spans="1:117" x14ac:dyDescent="0.25">
      <c r="A236" s="713"/>
      <c r="B236" s="2985" t="s">
        <v>269</v>
      </c>
      <c r="C236" s="2986"/>
      <c r="D236" s="2975">
        <f t="shared" si="244"/>
        <v>25</v>
      </c>
      <c r="E236" s="2976">
        <f t="shared" si="259"/>
        <v>7</v>
      </c>
      <c r="F236" s="2977">
        <f t="shared" si="259"/>
        <v>18</v>
      </c>
      <c r="G236" s="401">
        <v>0</v>
      </c>
      <c r="H236" s="402">
        <v>0</v>
      </c>
      <c r="I236" s="403">
        <v>0</v>
      </c>
      <c r="J236" s="402">
        <v>0</v>
      </c>
      <c r="K236" s="403">
        <v>0</v>
      </c>
      <c r="L236" s="402">
        <v>0</v>
      </c>
      <c r="M236" s="403">
        <v>0</v>
      </c>
      <c r="N236" s="402">
        <v>0</v>
      </c>
      <c r="O236" s="403">
        <v>0</v>
      </c>
      <c r="P236" s="402">
        <v>0</v>
      </c>
      <c r="Q236" s="403">
        <v>0</v>
      </c>
      <c r="R236" s="402">
        <v>0</v>
      </c>
      <c r="S236" s="403">
        <v>0</v>
      </c>
      <c r="T236" s="402">
        <v>0</v>
      </c>
      <c r="U236" s="403">
        <v>0</v>
      </c>
      <c r="V236" s="404">
        <v>0</v>
      </c>
      <c r="W236" s="403">
        <v>0</v>
      </c>
      <c r="X236" s="404">
        <v>0</v>
      </c>
      <c r="Y236" s="403">
        <v>2</v>
      </c>
      <c r="Z236" s="404">
        <v>5</v>
      </c>
      <c r="AA236" s="403">
        <v>0</v>
      </c>
      <c r="AB236" s="404">
        <v>0</v>
      </c>
      <c r="AC236" s="403">
        <v>1</v>
      </c>
      <c r="AD236" s="404">
        <v>4</v>
      </c>
      <c r="AE236" s="403">
        <v>0</v>
      </c>
      <c r="AF236" s="404">
        <v>4</v>
      </c>
      <c r="AG236" s="403">
        <v>3</v>
      </c>
      <c r="AH236" s="404">
        <v>2</v>
      </c>
      <c r="AI236" s="403">
        <v>0</v>
      </c>
      <c r="AJ236" s="404">
        <v>2</v>
      </c>
      <c r="AK236" s="403">
        <v>1</v>
      </c>
      <c r="AL236" s="404">
        <v>0</v>
      </c>
      <c r="AM236" s="403">
        <v>0</v>
      </c>
      <c r="AN236" s="404">
        <v>1</v>
      </c>
      <c r="AO236" s="405">
        <v>0</v>
      </c>
      <c r="AP236" s="406">
        <v>0</v>
      </c>
      <c r="AQ236" s="2961"/>
      <c r="AR236" s="2962"/>
      <c r="AS236" s="2995"/>
      <c r="AT236" s="403">
        <v>0</v>
      </c>
      <c r="AU236" s="403">
        <v>0</v>
      </c>
      <c r="AV236" s="410">
        <v>0</v>
      </c>
      <c r="AW236" s="410">
        <v>0</v>
      </c>
      <c r="AX236" s="402">
        <v>0</v>
      </c>
      <c r="AY236" t="str">
        <f t="shared" si="248"/>
        <v/>
      </c>
      <c r="CW236" s="25" t="str">
        <f t="shared" si="249"/>
        <v/>
      </c>
      <c r="CX236" s="25" t="str">
        <f t="shared" si="250"/>
        <v/>
      </c>
      <c r="CY236" s="25" t="str">
        <f t="shared" si="251"/>
        <v/>
      </c>
      <c r="CZ236" s="25" t="str">
        <f t="shared" si="252"/>
        <v/>
      </c>
      <c r="DA236" s="25" t="str">
        <f t="shared" si="246"/>
        <v/>
      </c>
      <c r="DB236" s="25" t="str">
        <f t="shared" si="247"/>
        <v/>
      </c>
      <c r="DC236"/>
      <c r="DD236"/>
      <c r="DE236"/>
      <c r="DG236" s="26">
        <f t="shared" si="253"/>
        <v>0</v>
      </c>
      <c r="DH236" s="26">
        <f t="shared" si="254"/>
        <v>0</v>
      </c>
      <c r="DI236" s="26">
        <f t="shared" si="255"/>
        <v>0</v>
      </c>
      <c r="DJ236" s="26">
        <f t="shared" si="256"/>
        <v>0</v>
      </c>
      <c r="DK236" s="26">
        <f t="shared" si="257"/>
        <v>0</v>
      </c>
      <c r="DL236" s="26">
        <f t="shared" si="258"/>
        <v>0</v>
      </c>
      <c r="DM236"/>
    </row>
    <row r="237" spans="1:117" ht="15" customHeight="1" x14ac:dyDescent="0.25">
      <c r="A237" s="713"/>
      <c r="B237" s="2985" t="s">
        <v>270</v>
      </c>
      <c r="C237" s="2986"/>
      <c r="D237" s="2975">
        <f t="shared" si="244"/>
        <v>3</v>
      </c>
      <c r="E237" s="2976">
        <f t="shared" si="259"/>
        <v>2</v>
      </c>
      <c r="F237" s="2977">
        <f t="shared" si="259"/>
        <v>1</v>
      </c>
      <c r="G237" s="401">
        <v>0</v>
      </c>
      <c r="H237" s="402">
        <v>0</v>
      </c>
      <c r="I237" s="403">
        <v>0</v>
      </c>
      <c r="J237" s="402">
        <v>0</v>
      </c>
      <c r="K237" s="403">
        <v>0</v>
      </c>
      <c r="L237" s="402">
        <v>0</v>
      </c>
      <c r="M237" s="403">
        <v>0</v>
      </c>
      <c r="N237" s="402">
        <v>0</v>
      </c>
      <c r="O237" s="403">
        <v>0</v>
      </c>
      <c r="P237" s="402">
        <v>0</v>
      </c>
      <c r="Q237" s="403">
        <v>0</v>
      </c>
      <c r="R237" s="402">
        <v>0</v>
      </c>
      <c r="S237" s="403">
        <v>0</v>
      </c>
      <c r="T237" s="402">
        <v>0</v>
      </c>
      <c r="U237" s="403">
        <v>0</v>
      </c>
      <c r="V237" s="404">
        <v>0</v>
      </c>
      <c r="W237" s="403">
        <v>0</v>
      </c>
      <c r="X237" s="404">
        <v>0</v>
      </c>
      <c r="Y237" s="403">
        <v>0</v>
      </c>
      <c r="Z237" s="404">
        <v>0</v>
      </c>
      <c r="AA237" s="403">
        <v>0</v>
      </c>
      <c r="AB237" s="404">
        <v>0</v>
      </c>
      <c r="AC237" s="403">
        <v>0</v>
      </c>
      <c r="AD237" s="404">
        <v>0</v>
      </c>
      <c r="AE237" s="403">
        <v>0</v>
      </c>
      <c r="AF237" s="404">
        <v>1</v>
      </c>
      <c r="AG237" s="403">
        <v>1</v>
      </c>
      <c r="AH237" s="404">
        <v>0</v>
      </c>
      <c r="AI237" s="403">
        <v>0</v>
      </c>
      <c r="AJ237" s="404">
        <v>0</v>
      </c>
      <c r="AK237" s="403">
        <v>0</v>
      </c>
      <c r="AL237" s="404">
        <v>0</v>
      </c>
      <c r="AM237" s="403">
        <v>1</v>
      </c>
      <c r="AN237" s="404">
        <v>0</v>
      </c>
      <c r="AO237" s="405">
        <v>0</v>
      </c>
      <c r="AP237" s="406">
        <v>0</v>
      </c>
      <c r="AQ237" s="407"/>
      <c r="AR237" s="408"/>
      <c r="AS237" s="409"/>
      <c r="AT237" s="403">
        <v>0</v>
      </c>
      <c r="AU237" s="403">
        <v>0</v>
      </c>
      <c r="AV237" s="410">
        <v>0</v>
      </c>
      <c r="AW237" s="410">
        <v>0</v>
      </c>
      <c r="AX237" s="402">
        <v>0</v>
      </c>
      <c r="AY237" t="str">
        <f t="shared" si="248"/>
        <v/>
      </c>
      <c r="CW237" s="25" t="str">
        <f t="shared" si="249"/>
        <v/>
      </c>
      <c r="CX237" s="25" t="str">
        <f t="shared" si="250"/>
        <v/>
      </c>
      <c r="CY237" s="25" t="str">
        <f t="shared" si="251"/>
        <v/>
      </c>
      <c r="CZ237" s="25" t="str">
        <f t="shared" si="252"/>
        <v/>
      </c>
      <c r="DA237" s="25" t="str">
        <f t="shared" si="246"/>
        <v/>
      </c>
      <c r="DB237" s="25" t="str">
        <f t="shared" si="247"/>
        <v/>
      </c>
      <c r="DC237"/>
      <c r="DD237"/>
      <c r="DE237"/>
      <c r="DG237" s="26">
        <f t="shared" si="253"/>
        <v>0</v>
      </c>
      <c r="DH237" s="26">
        <f t="shared" si="254"/>
        <v>0</v>
      </c>
      <c r="DI237" s="26">
        <f t="shared" si="255"/>
        <v>0</v>
      </c>
      <c r="DJ237" s="26">
        <f t="shared" si="256"/>
        <v>0</v>
      </c>
      <c r="DK237" s="26">
        <f t="shared" si="257"/>
        <v>0</v>
      </c>
      <c r="DL237" s="26">
        <f t="shared" si="258"/>
        <v>0</v>
      </c>
      <c r="DM237"/>
    </row>
    <row r="238" spans="1:117" x14ac:dyDescent="0.25">
      <c r="A238" s="3502"/>
      <c r="B238" s="2987" t="s">
        <v>271</v>
      </c>
      <c r="C238" s="2987"/>
      <c r="D238" s="2988">
        <f t="shared" si="244"/>
        <v>0</v>
      </c>
      <c r="E238" s="2989">
        <f>SUM(I238+K238+M238+O238+Q238+S238+U238+W238+Y238+AA238+AC238+AE238+AG238+AI238+AK238+AM238)</f>
        <v>0</v>
      </c>
      <c r="F238" s="2990">
        <f>SUM(J238+L238+N238+P238+R238+T238+V238+X238+Z238+AB238+AD238+AF238+AH238+AJ238+AL238+AN238)</f>
        <v>0</v>
      </c>
      <c r="G238" s="2991"/>
      <c r="H238" s="363"/>
      <c r="I238" s="2970"/>
      <c r="J238" s="2969"/>
      <c r="K238" s="2970"/>
      <c r="L238" s="2969"/>
      <c r="M238" s="2970"/>
      <c r="N238" s="2969"/>
      <c r="O238" s="2970"/>
      <c r="P238" s="2969"/>
      <c r="Q238" s="2970"/>
      <c r="R238" s="2969"/>
      <c r="S238" s="2970"/>
      <c r="T238" s="2969"/>
      <c r="U238" s="2970"/>
      <c r="V238" s="389"/>
      <c r="W238" s="2970"/>
      <c r="X238" s="389"/>
      <c r="Y238" s="2970"/>
      <c r="Z238" s="389"/>
      <c r="AA238" s="2970"/>
      <c r="AB238" s="389"/>
      <c r="AC238" s="2970"/>
      <c r="AD238" s="389"/>
      <c r="AE238" s="2970"/>
      <c r="AF238" s="389"/>
      <c r="AG238" s="2970"/>
      <c r="AH238" s="389"/>
      <c r="AI238" s="2970"/>
      <c r="AJ238" s="389"/>
      <c r="AK238" s="2970"/>
      <c r="AL238" s="389"/>
      <c r="AM238" s="2970"/>
      <c r="AN238" s="389"/>
      <c r="AO238" s="2971">
        <v>0</v>
      </c>
      <c r="AP238" s="2972">
        <v>0</v>
      </c>
      <c r="AQ238" s="2992"/>
      <c r="AR238" s="2993"/>
      <c r="AS238" s="413"/>
      <c r="AT238" s="2970">
        <v>0</v>
      </c>
      <c r="AU238" s="2970">
        <v>0</v>
      </c>
      <c r="AV238" s="2973">
        <v>0</v>
      </c>
      <c r="AW238" s="2973">
        <v>0</v>
      </c>
      <c r="AX238" s="2969">
        <v>0</v>
      </c>
      <c r="AY238" t="str">
        <f t="shared" si="248"/>
        <v/>
      </c>
      <c r="CW238" s="25" t="str">
        <f t="shared" si="249"/>
        <v/>
      </c>
      <c r="CX238" s="25" t="str">
        <f t="shared" si="250"/>
        <v/>
      </c>
      <c r="CY238" s="25" t="str">
        <f t="shared" si="251"/>
        <v/>
      </c>
      <c r="CZ238" s="25" t="str">
        <f t="shared" si="252"/>
        <v/>
      </c>
      <c r="DA238" s="25" t="str">
        <f t="shared" si="246"/>
        <v/>
      </c>
      <c r="DB238" s="25" t="str">
        <f t="shared" si="247"/>
        <v/>
      </c>
      <c r="DC238"/>
      <c r="DD238"/>
      <c r="DE238"/>
      <c r="DG238" s="26">
        <f t="shared" si="253"/>
        <v>0</v>
      </c>
      <c r="DH238" s="26">
        <f t="shared" si="254"/>
        <v>0</v>
      </c>
      <c r="DI238" s="26">
        <f t="shared" si="255"/>
        <v>0</v>
      </c>
      <c r="DJ238" s="26">
        <f t="shared" si="256"/>
        <v>0</v>
      </c>
      <c r="DK238" s="26">
        <f t="shared" si="257"/>
        <v>0</v>
      </c>
      <c r="DL238" s="26">
        <f t="shared" si="258"/>
        <v>0</v>
      </c>
      <c r="DM238"/>
    </row>
    <row r="239" spans="1:117" x14ac:dyDescent="0.25">
      <c r="A239" s="3312" t="s">
        <v>99</v>
      </c>
      <c r="B239" s="830" t="s">
        <v>266</v>
      </c>
      <c r="C239" s="830"/>
      <c r="D239" s="3673">
        <f>SUM(E239+F239)</f>
        <v>9</v>
      </c>
      <c r="E239" s="414">
        <f t="shared" si="259"/>
        <v>8</v>
      </c>
      <c r="F239" s="3740">
        <f t="shared" si="259"/>
        <v>1</v>
      </c>
      <c r="G239" s="3736">
        <v>0</v>
      </c>
      <c r="H239" s="386">
        <v>0</v>
      </c>
      <c r="I239" s="3520">
        <v>1</v>
      </c>
      <c r="J239" s="386">
        <v>0</v>
      </c>
      <c r="K239" s="3520">
        <v>1</v>
      </c>
      <c r="L239" s="386">
        <v>0</v>
      </c>
      <c r="M239" s="3520">
        <v>0</v>
      </c>
      <c r="N239" s="386">
        <v>0</v>
      </c>
      <c r="O239" s="3520">
        <v>0</v>
      </c>
      <c r="P239" s="386">
        <v>1</v>
      </c>
      <c r="Q239" s="3520">
        <v>0</v>
      </c>
      <c r="R239" s="386">
        <v>0</v>
      </c>
      <c r="S239" s="3520">
        <v>0</v>
      </c>
      <c r="T239" s="386">
        <v>0</v>
      </c>
      <c r="U239" s="3520">
        <v>4</v>
      </c>
      <c r="V239" s="386">
        <v>0</v>
      </c>
      <c r="W239" s="3520">
        <v>2</v>
      </c>
      <c r="X239" s="386">
        <v>0</v>
      </c>
      <c r="Y239" s="3520">
        <v>0</v>
      </c>
      <c r="Z239" s="386">
        <v>0</v>
      </c>
      <c r="AA239" s="3520">
        <v>0</v>
      </c>
      <c r="AB239" s="386">
        <v>0</v>
      </c>
      <c r="AC239" s="3520">
        <v>0</v>
      </c>
      <c r="AD239" s="386">
        <v>0</v>
      </c>
      <c r="AE239" s="3520">
        <v>0</v>
      </c>
      <c r="AF239" s="386">
        <v>0</v>
      </c>
      <c r="AG239" s="3520">
        <v>0</v>
      </c>
      <c r="AH239" s="386">
        <v>0</v>
      </c>
      <c r="AI239" s="3520">
        <v>0</v>
      </c>
      <c r="AJ239" s="386">
        <v>0</v>
      </c>
      <c r="AK239" s="3520">
        <v>0</v>
      </c>
      <c r="AL239" s="386">
        <v>0</v>
      </c>
      <c r="AM239" s="3520">
        <v>0</v>
      </c>
      <c r="AN239" s="386">
        <v>0</v>
      </c>
      <c r="AO239" s="3738">
        <v>0</v>
      </c>
      <c r="AP239" s="3741"/>
      <c r="AQ239" s="3736">
        <v>4</v>
      </c>
      <c r="AR239" s="393">
        <v>4</v>
      </c>
      <c r="AS239" s="3520">
        <v>2</v>
      </c>
      <c r="AT239" s="394">
        <v>0</v>
      </c>
      <c r="AU239" s="394">
        <v>0</v>
      </c>
      <c r="AV239" s="398">
        <v>0</v>
      </c>
      <c r="AW239" s="398">
        <v>0</v>
      </c>
      <c r="AX239" s="393">
        <v>0</v>
      </c>
      <c r="AY239" t="str">
        <f t="shared" si="248"/>
        <v/>
      </c>
      <c r="CW239" s="25" t="str">
        <f t="shared" si="249"/>
        <v/>
      </c>
      <c r="CX239" s="25" t="str">
        <f t="shared" si="250"/>
        <v/>
      </c>
      <c r="CY239" s="25" t="str">
        <f t="shared" si="251"/>
        <v/>
      </c>
      <c r="CZ239" s="304"/>
      <c r="DA239" s="25" t="str">
        <f t="shared" si="246"/>
        <v/>
      </c>
      <c r="DB239" s="25" t="str">
        <f t="shared" si="247"/>
        <v/>
      </c>
      <c r="DC239"/>
      <c r="DD239"/>
      <c r="DE239"/>
      <c r="DG239" s="26">
        <f t="shared" si="253"/>
        <v>0</v>
      </c>
      <c r="DH239" s="26">
        <f t="shared" si="254"/>
        <v>0</v>
      </c>
      <c r="DI239" s="26">
        <f t="shared" si="255"/>
        <v>0</v>
      </c>
      <c r="DJ239" s="304"/>
      <c r="DK239" s="26">
        <f t="shared" si="257"/>
        <v>0</v>
      </c>
      <c r="DL239" s="26">
        <f t="shared" si="258"/>
        <v>0</v>
      </c>
      <c r="DM239"/>
    </row>
    <row r="240" spans="1:117" x14ac:dyDescent="0.25">
      <c r="A240" s="713"/>
      <c r="B240" s="2974" t="s">
        <v>267</v>
      </c>
      <c r="C240" s="2974"/>
      <c r="D240" s="2975">
        <f t="shared" si="244"/>
        <v>69</v>
      </c>
      <c r="E240" s="2976">
        <f t="shared" si="259"/>
        <v>40</v>
      </c>
      <c r="F240" s="2977">
        <f t="shared" si="259"/>
        <v>29</v>
      </c>
      <c r="G240" s="2978">
        <v>0</v>
      </c>
      <c r="H240" s="2979">
        <v>0</v>
      </c>
      <c r="I240" s="2980">
        <v>1</v>
      </c>
      <c r="J240" s="2979">
        <v>0</v>
      </c>
      <c r="K240" s="2980">
        <v>2</v>
      </c>
      <c r="L240" s="2979">
        <v>1</v>
      </c>
      <c r="M240" s="2980">
        <v>4</v>
      </c>
      <c r="N240" s="2979">
        <v>6</v>
      </c>
      <c r="O240" s="2980">
        <v>3</v>
      </c>
      <c r="P240" s="2979">
        <v>5</v>
      </c>
      <c r="Q240" s="2980">
        <v>4</v>
      </c>
      <c r="R240" s="2979">
        <v>3</v>
      </c>
      <c r="S240" s="2980">
        <v>6</v>
      </c>
      <c r="T240" s="2979">
        <v>2</v>
      </c>
      <c r="U240" s="2980">
        <v>7</v>
      </c>
      <c r="V240" s="2979">
        <v>6</v>
      </c>
      <c r="W240" s="2980">
        <v>9</v>
      </c>
      <c r="X240" s="2979">
        <v>3</v>
      </c>
      <c r="Y240" s="2980">
        <v>4</v>
      </c>
      <c r="Z240" s="2979">
        <v>1</v>
      </c>
      <c r="AA240" s="2980">
        <v>0</v>
      </c>
      <c r="AB240" s="2979">
        <v>0</v>
      </c>
      <c r="AC240" s="2980">
        <v>0</v>
      </c>
      <c r="AD240" s="2979">
        <v>2</v>
      </c>
      <c r="AE240" s="2980">
        <v>0</v>
      </c>
      <c r="AF240" s="2979">
        <v>0</v>
      </c>
      <c r="AG240" s="2980">
        <v>0</v>
      </c>
      <c r="AH240" s="2979">
        <v>0</v>
      </c>
      <c r="AI240" s="2980">
        <v>0</v>
      </c>
      <c r="AJ240" s="2979">
        <v>0</v>
      </c>
      <c r="AK240" s="2980">
        <v>0</v>
      </c>
      <c r="AL240" s="2979">
        <v>0</v>
      </c>
      <c r="AM240" s="2980">
        <v>0</v>
      </c>
      <c r="AN240" s="2979">
        <v>0</v>
      </c>
      <c r="AO240" s="2982">
        <v>0</v>
      </c>
      <c r="AP240" s="2997"/>
      <c r="AQ240" s="2961"/>
      <c r="AR240" s="2962"/>
      <c r="AS240" s="394">
        <v>23</v>
      </c>
      <c r="AT240" s="2980">
        <v>0</v>
      </c>
      <c r="AU240" s="2980">
        <v>0</v>
      </c>
      <c r="AV240" s="2984">
        <v>0</v>
      </c>
      <c r="AW240" s="2984">
        <v>0</v>
      </c>
      <c r="AX240" s="2979">
        <v>0</v>
      </c>
      <c r="AY240" t="str">
        <f t="shared" si="248"/>
        <v/>
      </c>
      <c r="CW240" s="25" t="str">
        <f t="shared" si="249"/>
        <v/>
      </c>
      <c r="CX240" s="25" t="str">
        <f t="shared" si="250"/>
        <v/>
      </c>
      <c r="CY240" s="25" t="str">
        <f t="shared" si="251"/>
        <v/>
      </c>
      <c r="CZ240" s="304"/>
      <c r="DA240" s="25" t="str">
        <f t="shared" si="246"/>
        <v/>
      </c>
      <c r="DB240" s="25" t="str">
        <f t="shared" si="247"/>
        <v/>
      </c>
      <c r="DC240"/>
      <c r="DD240"/>
      <c r="DE240"/>
      <c r="DG240" s="26">
        <f t="shared" si="253"/>
        <v>0</v>
      </c>
      <c r="DH240" s="26">
        <f t="shared" si="254"/>
        <v>0</v>
      </c>
      <c r="DI240" s="26">
        <f t="shared" si="255"/>
        <v>0</v>
      </c>
      <c r="DJ240" s="304"/>
      <c r="DK240" s="26">
        <f t="shared" si="257"/>
        <v>0</v>
      </c>
      <c r="DL240" s="26">
        <f t="shared" si="258"/>
        <v>0</v>
      </c>
      <c r="DM240"/>
    </row>
    <row r="241" spans="1:117" x14ac:dyDescent="0.25">
      <c r="A241" s="713"/>
      <c r="B241" s="2974" t="s">
        <v>268</v>
      </c>
      <c r="C241" s="2974"/>
      <c r="D241" s="2975">
        <f t="shared" si="244"/>
        <v>14</v>
      </c>
      <c r="E241" s="2976">
        <f t="shared" si="259"/>
        <v>10</v>
      </c>
      <c r="F241" s="2977">
        <f t="shared" si="259"/>
        <v>4</v>
      </c>
      <c r="G241" s="2978">
        <v>0</v>
      </c>
      <c r="H241" s="2979">
        <v>0</v>
      </c>
      <c r="I241" s="2980">
        <v>0</v>
      </c>
      <c r="J241" s="2979">
        <v>0</v>
      </c>
      <c r="K241" s="2980">
        <v>1</v>
      </c>
      <c r="L241" s="2979">
        <v>1</v>
      </c>
      <c r="M241" s="2980">
        <v>2</v>
      </c>
      <c r="N241" s="2979">
        <v>0</v>
      </c>
      <c r="O241" s="2980">
        <v>1</v>
      </c>
      <c r="P241" s="2979">
        <v>0</v>
      </c>
      <c r="Q241" s="2980">
        <v>0</v>
      </c>
      <c r="R241" s="2979">
        <v>0</v>
      </c>
      <c r="S241" s="2980">
        <v>1</v>
      </c>
      <c r="T241" s="2979">
        <v>1</v>
      </c>
      <c r="U241" s="2980">
        <v>3</v>
      </c>
      <c r="V241" s="2979">
        <v>1</v>
      </c>
      <c r="W241" s="2980">
        <v>2</v>
      </c>
      <c r="X241" s="2979">
        <v>1</v>
      </c>
      <c r="Y241" s="2980">
        <v>0</v>
      </c>
      <c r="Z241" s="2979">
        <v>0</v>
      </c>
      <c r="AA241" s="2980">
        <v>0</v>
      </c>
      <c r="AB241" s="2979">
        <v>0</v>
      </c>
      <c r="AC241" s="2980">
        <v>0</v>
      </c>
      <c r="AD241" s="2979">
        <v>0</v>
      </c>
      <c r="AE241" s="2980">
        <v>0</v>
      </c>
      <c r="AF241" s="2979">
        <v>0</v>
      </c>
      <c r="AG241" s="2980">
        <v>0</v>
      </c>
      <c r="AH241" s="2979">
        <v>0</v>
      </c>
      <c r="AI241" s="2980">
        <v>0</v>
      </c>
      <c r="AJ241" s="2979">
        <v>0</v>
      </c>
      <c r="AK241" s="2980">
        <v>0</v>
      </c>
      <c r="AL241" s="2979">
        <v>0</v>
      </c>
      <c r="AM241" s="2980">
        <v>0</v>
      </c>
      <c r="AN241" s="2979">
        <v>0</v>
      </c>
      <c r="AO241" s="2982">
        <v>0</v>
      </c>
      <c r="AP241" s="2997"/>
      <c r="AQ241" s="2961"/>
      <c r="AR241" s="2962"/>
      <c r="AS241" s="2995"/>
      <c r="AT241" s="2980">
        <v>0</v>
      </c>
      <c r="AU241" s="2980">
        <v>0</v>
      </c>
      <c r="AV241" s="2984">
        <v>0</v>
      </c>
      <c r="AW241" s="2984">
        <v>0</v>
      </c>
      <c r="AX241" s="2979">
        <v>2</v>
      </c>
      <c r="AY241" t="str">
        <f t="shared" si="248"/>
        <v/>
      </c>
      <c r="CW241" s="25" t="str">
        <f t="shared" si="249"/>
        <v/>
      </c>
      <c r="CX241" s="25" t="str">
        <f t="shared" si="250"/>
        <v/>
      </c>
      <c r="CY241" s="25" t="str">
        <f t="shared" si="251"/>
        <v/>
      </c>
      <c r="CZ241" s="304"/>
      <c r="DA241" s="25" t="str">
        <f t="shared" si="246"/>
        <v/>
      </c>
      <c r="DB241" s="25" t="str">
        <f t="shared" si="247"/>
        <v/>
      </c>
      <c r="DC241"/>
      <c r="DD241"/>
      <c r="DE241"/>
      <c r="DG241" s="26">
        <f t="shared" si="253"/>
        <v>0</v>
      </c>
      <c r="DH241" s="26">
        <f t="shared" si="254"/>
        <v>0</v>
      </c>
      <c r="DI241" s="26">
        <f t="shared" si="255"/>
        <v>0</v>
      </c>
      <c r="DJ241" s="304"/>
      <c r="DK241" s="26">
        <f t="shared" si="257"/>
        <v>0</v>
      </c>
      <c r="DL241" s="26">
        <f t="shared" si="258"/>
        <v>0</v>
      </c>
      <c r="DM241"/>
    </row>
    <row r="242" spans="1:117" x14ac:dyDescent="0.25">
      <c r="A242" s="713"/>
      <c r="B242" s="2985" t="s">
        <v>269</v>
      </c>
      <c r="C242" s="2986"/>
      <c r="D242" s="2975">
        <f t="shared" si="244"/>
        <v>21</v>
      </c>
      <c r="E242" s="2976">
        <f t="shared" si="259"/>
        <v>12</v>
      </c>
      <c r="F242" s="2977">
        <f t="shared" si="259"/>
        <v>9</v>
      </c>
      <c r="G242" s="401">
        <v>0</v>
      </c>
      <c r="H242" s="402">
        <v>0</v>
      </c>
      <c r="I242" s="403">
        <v>1</v>
      </c>
      <c r="J242" s="402">
        <v>0</v>
      </c>
      <c r="K242" s="403">
        <v>1</v>
      </c>
      <c r="L242" s="402">
        <v>0</v>
      </c>
      <c r="M242" s="403">
        <v>1</v>
      </c>
      <c r="N242" s="402">
        <v>2</v>
      </c>
      <c r="O242" s="403">
        <v>0</v>
      </c>
      <c r="P242" s="402">
        <v>1</v>
      </c>
      <c r="Q242" s="403">
        <v>0</v>
      </c>
      <c r="R242" s="402">
        <v>2</v>
      </c>
      <c r="S242" s="403">
        <v>2</v>
      </c>
      <c r="T242" s="402">
        <v>1</v>
      </c>
      <c r="U242" s="403">
        <v>4</v>
      </c>
      <c r="V242" s="402">
        <v>1</v>
      </c>
      <c r="W242" s="403">
        <v>2</v>
      </c>
      <c r="X242" s="402">
        <v>1</v>
      </c>
      <c r="Y242" s="403">
        <v>1</v>
      </c>
      <c r="Z242" s="402">
        <v>1</v>
      </c>
      <c r="AA242" s="403">
        <v>0</v>
      </c>
      <c r="AB242" s="402">
        <v>0</v>
      </c>
      <c r="AC242" s="403">
        <v>0</v>
      </c>
      <c r="AD242" s="402">
        <v>0</v>
      </c>
      <c r="AE242" s="403">
        <v>0</v>
      </c>
      <c r="AF242" s="402">
        <v>0</v>
      </c>
      <c r="AG242" s="403">
        <v>0</v>
      </c>
      <c r="AH242" s="402">
        <v>0</v>
      </c>
      <c r="AI242" s="403">
        <v>0</v>
      </c>
      <c r="AJ242" s="402">
        <v>0</v>
      </c>
      <c r="AK242" s="403">
        <v>0</v>
      </c>
      <c r="AL242" s="402">
        <v>0</v>
      </c>
      <c r="AM242" s="403">
        <v>0</v>
      </c>
      <c r="AN242" s="402">
        <v>0</v>
      </c>
      <c r="AO242" s="2982">
        <v>0</v>
      </c>
      <c r="AP242" s="2997"/>
      <c r="AQ242" s="2961"/>
      <c r="AR242" s="2962"/>
      <c r="AS242" s="2995"/>
      <c r="AT242" s="403">
        <v>0</v>
      </c>
      <c r="AU242" s="403">
        <v>0</v>
      </c>
      <c r="AV242" s="410">
        <v>0</v>
      </c>
      <c r="AW242" s="410">
        <v>0</v>
      </c>
      <c r="AX242" s="402">
        <v>0</v>
      </c>
      <c r="AY242" t="str">
        <f t="shared" si="248"/>
        <v/>
      </c>
      <c r="CW242" s="25" t="str">
        <f t="shared" si="249"/>
        <v/>
      </c>
      <c r="CX242" s="25" t="str">
        <f t="shared" si="250"/>
        <v/>
      </c>
      <c r="CY242" s="25" t="str">
        <f t="shared" si="251"/>
        <v/>
      </c>
      <c r="CZ242" s="304"/>
      <c r="DA242" s="25" t="str">
        <f t="shared" si="246"/>
        <v/>
      </c>
      <c r="DB242" s="25" t="str">
        <f t="shared" si="247"/>
        <v/>
      </c>
      <c r="DC242"/>
      <c r="DD242"/>
      <c r="DE242"/>
      <c r="DG242" s="26">
        <f t="shared" si="253"/>
        <v>0</v>
      </c>
      <c r="DH242" s="26">
        <f t="shared" si="254"/>
        <v>0</v>
      </c>
      <c r="DI242" s="26">
        <f t="shared" si="255"/>
        <v>0</v>
      </c>
      <c r="DJ242" s="304"/>
      <c r="DK242" s="26">
        <f t="shared" si="257"/>
        <v>0</v>
      </c>
      <c r="DL242" s="26">
        <f t="shared" si="258"/>
        <v>0</v>
      </c>
      <c r="DM242"/>
    </row>
    <row r="243" spans="1:117" ht="15" customHeight="1" x14ac:dyDescent="0.25">
      <c r="A243" s="713"/>
      <c r="B243" s="2985" t="s">
        <v>270</v>
      </c>
      <c r="C243" s="2986"/>
      <c r="D243" s="2975">
        <f t="shared" si="244"/>
        <v>3</v>
      </c>
      <c r="E243" s="2976">
        <f t="shared" si="259"/>
        <v>1</v>
      </c>
      <c r="F243" s="2977">
        <f t="shared" si="259"/>
        <v>2</v>
      </c>
      <c r="G243" s="401">
        <v>0</v>
      </c>
      <c r="H243" s="402">
        <v>0</v>
      </c>
      <c r="I243" s="403">
        <v>0</v>
      </c>
      <c r="J243" s="402">
        <v>0</v>
      </c>
      <c r="K243" s="403">
        <v>0</v>
      </c>
      <c r="L243" s="402">
        <v>0</v>
      </c>
      <c r="M243" s="403">
        <v>1</v>
      </c>
      <c r="N243" s="402">
        <v>1</v>
      </c>
      <c r="O243" s="403">
        <v>0</v>
      </c>
      <c r="P243" s="402">
        <v>0</v>
      </c>
      <c r="Q243" s="403">
        <v>0</v>
      </c>
      <c r="R243" s="402">
        <v>0</v>
      </c>
      <c r="S243" s="403">
        <v>0</v>
      </c>
      <c r="T243" s="402">
        <v>0</v>
      </c>
      <c r="U243" s="403">
        <v>0</v>
      </c>
      <c r="V243" s="402">
        <v>0</v>
      </c>
      <c r="W243" s="403">
        <v>0</v>
      </c>
      <c r="X243" s="402">
        <v>1</v>
      </c>
      <c r="Y243" s="403">
        <v>0</v>
      </c>
      <c r="Z243" s="402">
        <v>0</v>
      </c>
      <c r="AA243" s="403">
        <v>0</v>
      </c>
      <c r="AB243" s="402">
        <v>0</v>
      </c>
      <c r="AC243" s="403">
        <v>0</v>
      </c>
      <c r="AD243" s="402">
        <v>0</v>
      </c>
      <c r="AE243" s="403">
        <v>0</v>
      </c>
      <c r="AF243" s="402">
        <v>0</v>
      </c>
      <c r="AG243" s="403">
        <v>0</v>
      </c>
      <c r="AH243" s="402">
        <v>0</v>
      </c>
      <c r="AI243" s="403">
        <v>0</v>
      </c>
      <c r="AJ243" s="402">
        <v>0</v>
      </c>
      <c r="AK243" s="403">
        <v>0</v>
      </c>
      <c r="AL243" s="402">
        <v>0</v>
      </c>
      <c r="AM243" s="403">
        <v>0</v>
      </c>
      <c r="AN243" s="402">
        <v>0</v>
      </c>
      <c r="AO243" s="405">
        <v>0</v>
      </c>
      <c r="AP243" s="2997"/>
      <c r="AQ243" s="2961"/>
      <c r="AR243" s="2962"/>
      <c r="AS243" s="409"/>
      <c r="AT243" s="403">
        <v>0</v>
      </c>
      <c r="AU243" s="403">
        <v>0</v>
      </c>
      <c r="AV243" s="410">
        <v>0</v>
      </c>
      <c r="AW243" s="410">
        <v>0</v>
      </c>
      <c r="AX243" s="402">
        <v>0</v>
      </c>
      <c r="AY243" t="str">
        <f t="shared" si="248"/>
        <v/>
      </c>
      <c r="CW243" s="25" t="str">
        <f t="shared" si="249"/>
        <v/>
      </c>
      <c r="CX243" s="25" t="str">
        <f t="shared" si="250"/>
        <v/>
      </c>
      <c r="CY243" s="25" t="str">
        <f t="shared" si="251"/>
        <v/>
      </c>
      <c r="CZ243" s="304"/>
      <c r="DA243" s="25" t="str">
        <f t="shared" si="246"/>
        <v/>
      </c>
      <c r="DB243" s="25" t="str">
        <f t="shared" si="247"/>
        <v/>
      </c>
      <c r="DC243"/>
      <c r="DD243"/>
      <c r="DE243"/>
      <c r="DG243" s="26">
        <f t="shared" si="253"/>
        <v>0</v>
      </c>
      <c r="DH243" s="26">
        <f t="shared" si="254"/>
        <v>0</v>
      </c>
      <c r="DI243" s="26">
        <f t="shared" si="255"/>
        <v>0</v>
      </c>
      <c r="DJ243" s="304"/>
      <c r="DK243" s="26">
        <f t="shared" si="257"/>
        <v>0</v>
      </c>
      <c r="DL243" s="26">
        <f t="shared" si="258"/>
        <v>0</v>
      </c>
      <c r="DM243"/>
    </row>
    <row r="244" spans="1:117" x14ac:dyDescent="0.25">
      <c r="A244" s="3502"/>
      <c r="B244" s="2987" t="s">
        <v>271</v>
      </c>
      <c r="C244" s="2987"/>
      <c r="D244" s="2988">
        <f t="shared" si="244"/>
        <v>0</v>
      </c>
      <c r="E244" s="2989">
        <f>SUM(I244+K244+M244+O244+Q244+S244+U244+W244+Y244+AA244+AC244+AE244+AG244+AI244+AK244+AM244)</f>
        <v>0</v>
      </c>
      <c r="F244" s="2990">
        <f>SUM(J244+L244+N244+P244+R244+T244+V244+X244+Z244+AB244+AD244+AF244+AH244+AJ244+AL244+AN244)</f>
        <v>0</v>
      </c>
      <c r="G244" s="2991"/>
      <c r="H244" s="363"/>
      <c r="I244" s="2970"/>
      <c r="J244" s="2969"/>
      <c r="K244" s="2970"/>
      <c r="L244" s="2969"/>
      <c r="M244" s="2970"/>
      <c r="N244" s="2969"/>
      <c r="O244" s="2970"/>
      <c r="P244" s="2969"/>
      <c r="Q244" s="2970"/>
      <c r="R244" s="2969"/>
      <c r="S244" s="2970"/>
      <c r="T244" s="2969"/>
      <c r="U244" s="2970"/>
      <c r="V244" s="2969"/>
      <c r="W244" s="2970"/>
      <c r="X244" s="2969"/>
      <c r="Y244" s="2970"/>
      <c r="Z244" s="2969"/>
      <c r="AA244" s="2970"/>
      <c r="AB244" s="2969"/>
      <c r="AC244" s="2970"/>
      <c r="AD244" s="2969"/>
      <c r="AE244" s="2970"/>
      <c r="AF244" s="2969"/>
      <c r="AG244" s="2970"/>
      <c r="AH244" s="2969"/>
      <c r="AI244" s="2970"/>
      <c r="AJ244" s="2969"/>
      <c r="AK244" s="2970"/>
      <c r="AL244" s="2969"/>
      <c r="AM244" s="2970"/>
      <c r="AN244" s="2969"/>
      <c r="AO244" s="2971">
        <v>0</v>
      </c>
      <c r="AP244" s="2998"/>
      <c r="AQ244" s="2992"/>
      <c r="AR244" s="2993"/>
      <c r="AS244" s="413"/>
      <c r="AT244" s="2970">
        <v>0</v>
      </c>
      <c r="AU244" s="2970">
        <v>0</v>
      </c>
      <c r="AV244" s="2973">
        <v>0</v>
      </c>
      <c r="AW244" s="2973">
        <v>0</v>
      </c>
      <c r="AX244" s="2969">
        <v>0</v>
      </c>
      <c r="AY244" t="str">
        <f t="shared" si="248"/>
        <v/>
      </c>
      <c r="CW244" s="25" t="str">
        <f t="shared" si="249"/>
        <v/>
      </c>
      <c r="CX244" s="25" t="str">
        <f t="shared" si="250"/>
        <v/>
      </c>
      <c r="CY244" s="25" t="str">
        <f t="shared" si="251"/>
        <v/>
      </c>
      <c r="CZ244" s="304"/>
      <c r="DA244" s="25" t="str">
        <f t="shared" si="246"/>
        <v/>
      </c>
      <c r="DB244" s="25" t="str">
        <f t="shared" si="247"/>
        <v/>
      </c>
      <c r="DC244"/>
      <c r="DD244"/>
      <c r="DE244"/>
      <c r="DG244" s="26">
        <f t="shared" si="253"/>
        <v>0</v>
      </c>
      <c r="DH244" s="26">
        <f t="shared" si="254"/>
        <v>0</v>
      </c>
      <c r="DI244" s="26">
        <f t="shared" si="255"/>
        <v>0</v>
      </c>
      <c r="DJ244" s="304"/>
      <c r="DK244" s="26">
        <f t="shared" si="257"/>
        <v>0</v>
      </c>
      <c r="DL244" s="26">
        <f t="shared" si="258"/>
        <v>0</v>
      </c>
      <c r="DM244"/>
    </row>
    <row r="245" spans="1:117" ht="15" customHeight="1" x14ac:dyDescent="0.25">
      <c r="A245" s="3312" t="s">
        <v>273</v>
      </c>
      <c r="B245" s="830" t="s">
        <v>266</v>
      </c>
      <c r="C245" s="830"/>
      <c r="D245" s="3673">
        <f t="shared" si="244"/>
        <v>7</v>
      </c>
      <c r="E245" s="414">
        <f t="shared" si="259"/>
        <v>1</v>
      </c>
      <c r="F245" s="3740">
        <f t="shared" si="259"/>
        <v>6</v>
      </c>
      <c r="G245" s="392">
        <v>0</v>
      </c>
      <c r="H245" s="393">
        <v>0</v>
      </c>
      <c r="I245" s="394">
        <v>0</v>
      </c>
      <c r="J245" s="393">
        <v>0</v>
      </c>
      <c r="K245" s="394">
        <v>0</v>
      </c>
      <c r="L245" s="393">
        <v>0</v>
      </c>
      <c r="M245" s="394">
        <v>0</v>
      </c>
      <c r="N245" s="393">
        <v>0</v>
      </c>
      <c r="O245" s="394">
        <v>0</v>
      </c>
      <c r="P245" s="393">
        <v>0</v>
      </c>
      <c r="Q245" s="394">
        <v>0</v>
      </c>
      <c r="R245" s="393">
        <v>0</v>
      </c>
      <c r="S245" s="394">
        <v>0</v>
      </c>
      <c r="T245" s="393">
        <v>0</v>
      </c>
      <c r="U245" s="394">
        <v>0</v>
      </c>
      <c r="V245" s="395">
        <v>0</v>
      </c>
      <c r="W245" s="394">
        <v>1</v>
      </c>
      <c r="X245" s="395">
        <v>1</v>
      </c>
      <c r="Y245" s="3520">
        <v>0</v>
      </c>
      <c r="Z245" s="3737">
        <v>5</v>
      </c>
      <c r="AA245" s="3520">
        <v>0</v>
      </c>
      <c r="AB245" s="3737">
        <v>0</v>
      </c>
      <c r="AC245" s="3520">
        <v>0</v>
      </c>
      <c r="AD245" s="3737">
        <v>0</v>
      </c>
      <c r="AE245" s="3520">
        <v>0</v>
      </c>
      <c r="AF245" s="3737">
        <v>0</v>
      </c>
      <c r="AG245" s="3520">
        <v>0</v>
      </c>
      <c r="AH245" s="3737">
        <v>0</v>
      </c>
      <c r="AI245" s="3520">
        <v>0</v>
      </c>
      <c r="AJ245" s="3737">
        <v>0</v>
      </c>
      <c r="AK245" s="3520">
        <v>0</v>
      </c>
      <c r="AL245" s="3737">
        <v>0</v>
      </c>
      <c r="AM245" s="3520">
        <v>0</v>
      </c>
      <c r="AN245" s="3737">
        <v>0</v>
      </c>
      <c r="AO245" s="3742"/>
      <c r="AP245" s="3741"/>
      <c r="AQ245" s="3736">
        <v>6</v>
      </c>
      <c r="AR245" s="393">
        <v>4</v>
      </c>
      <c r="AS245" s="3520">
        <v>1</v>
      </c>
      <c r="AT245" s="394">
        <v>0</v>
      </c>
      <c r="AU245" s="394">
        <v>0</v>
      </c>
      <c r="AV245" s="398">
        <v>0</v>
      </c>
      <c r="AW245" s="398">
        <v>0</v>
      </c>
      <c r="AX245" s="393">
        <v>0</v>
      </c>
      <c r="AY245" t="str">
        <f t="shared" si="248"/>
        <v/>
      </c>
      <c r="CW245" s="304"/>
      <c r="CX245" s="25" t="str">
        <f t="shared" si="250"/>
        <v/>
      </c>
      <c r="CY245" s="25" t="str">
        <f t="shared" si="251"/>
        <v/>
      </c>
      <c r="CZ245" s="304"/>
      <c r="DA245" s="25" t="str">
        <f t="shared" si="246"/>
        <v/>
      </c>
      <c r="DB245" s="25" t="str">
        <f t="shared" si="247"/>
        <v/>
      </c>
      <c r="DC245"/>
      <c r="DD245"/>
      <c r="DE245"/>
      <c r="DG245" s="304"/>
      <c r="DH245" s="26">
        <f t="shared" si="254"/>
        <v>0</v>
      </c>
      <c r="DI245" s="26">
        <f t="shared" si="255"/>
        <v>0</v>
      </c>
      <c r="DJ245" s="304"/>
      <c r="DK245" s="26">
        <f t="shared" si="257"/>
        <v>0</v>
      </c>
      <c r="DL245" s="26">
        <f t="shared" si="258"/>
        <v>0</v>
      </c>
      <c r="DM245"/>
    </row>
    <row r="246" spans="1:117" x14ac:dyDescent="0.25">
      <c r="A246" s="713"/>
      <c r="B246" s="2974" t="s">
        <v>267</v>
      </c>
      <c r="C246" s="2974"/>
      <c r="D246" s="2975">
        <f t="shared" si="244"/>
        <v>163</v>
      </c>
      <c r="E246" s="2976">
        <f t="shared" si="259"/>
        <v>78</v>
      </c>
      <c r="F246" s="2977">
        <f t="shared" si="259"/>
        <v>85</v>
      </c>
      <c r="G246" s="2978">
        <v>0</v>
      </c>
      <c r="H246" s="2979">
        <v>0</v>
      </c>
      <c r="I246" s="2980">
        <v>0</v>
      </c>
      <c r="J246" s="2979">
        <v>0</v>
      </c>
      <c r="K246" s="2980">
        <v>0</v>
      </c>
      <c r="L246" s="2979">
        <v>0</v>
      </c>
      <c r="M246" s="2980">
        <v>0</v>
      </c>
      <c r="N246" s="2979">
        <v>1</v>
      </c>
      <c r="O246" s="2980">
        <v>0</v>
      </c>
      <c r="P246" s="2979">
        <v>0</v>
      </c>
      <c r="Q246" s="2980">
        <v>0</v>
      </c>
      <c r="R246" s="2979">
        <v>0</v>
      </c>
      <c r="S246" s="2980">
        <v>0</v>
      </c>
      <c r="T246" s="2979">
        <v>0</v>
      </c>
      <c r="U246" s="2980">
        <v>0</v>
      </c>
      <c r="V246" s="2981">
        <v>0</v>
      </c>
      <c r="W246" s="2980">
        <v>22</v>
      </c>
      <c r="X246" s="2981">
        <v>12</v>
      </c>
      <c r="Y246" s="2980">
        <v>46</v>
      </c>
      <c r="Z246" s="2981">
        <v>52</v>
      </c>
      <c r="AA246" s="2980">
        <v>9</v>
      </c>
      <c r="AB246" s="2981">
        <v>16</v>
      </c>
      <c r="AC246" s="2980">
        <v>1</v>
      </c>
      <c r="AD246" s="2981">
        <v>3</v>
      </c>
      <c r="AE246" s="2980">
        <v>0</v>
      </c>
      <c r="AF246" s="2981">
        <v>1</v>
      </c>
      <c r="AG246" s="2980">
        <v>0</v>
      </c>
      <c r="AH246" s="2981">
        <v>0</v>
      </c>
      <c r="AI246" s="2980">
        <v>0</v>
      </c>
      <c r="AJ246" s="2981">
        <v>0</v>
      </c>
      <c r="AK246" s="2980">
        <v>0</v>
      </c>
      <c r="AL246" s="2981">
        <v>0</v>
      </c>
      <c r="AM246" s="2980">
        <v>0</v>
      </c>
      <c r="AN246" s="2981">
        <v>0</v>
      </c>
      <c r="AO246" s="3000"/>
      <c r="AP246" s="2997"/>
      <c r="AQ246" s="2961"/>
      <c r="AR246" s="2962"/>
      <c r="AS246" s="394">
        <v>19</v>
      </c>
      <c r="AT246" s="2980">
        <v>0</v>
      </c>
      <c r="AU246" s="2980">
        <v>0</v>
      </c>
      <c r="AV246" s="2984">
        <v>0</v>
      </c>
      <c r="AW246" s="2984">
        <v>0</v>
      </c>
      <c r="AX246" s="2979">
        <v>0</v>
      </c>
      <c r="AY246" t="str">
        <f t="shared" si="248"/>
        <v/>
      </c>
      <c r="CW246" s="304"/>
      <c r="CX246" s="25" t="str">
        <f t="shared" si="250"/>
        <v/>
      </c>
      <c r="CY246" s="25" t="str">
        <f t="shared" si="251"/>
        <v/>
      </c>
      <c r="CZ246" s="304"/>
      <c r="DA246" s="25" t="str">
        <f t="shared" si="246"/>
        <v/>
      </c>
      <c r="DB246" s="25" t="str">
        <f t="shared" si="247"/>
        <v/>
      </c>
      <c r="DC246"/>
      <c r="DD246"/>
      <c r="DE246"/>
      <c r="DG246" s="304"/>
      <c r="DH246" s="26">
        <f t="shared" si="254"/>
        <v>0</v>
      </c>
      <c r="DI246" s="26">
        <f t="shared" si="255"/>
        <v>0</v>
      </c>
      <c r="DJ246" s="304"/>
      <c r="DK246" s="26">
        <f t="shared" si="257"/>
        <v>0</v>
      </c>
      <c r="DL246" s="26">
        <f t="shared" si="258"/>
        <v>0</v>
      </c>
      <c r="DM246"/>
    </row>
    <row r="247" spans="1:117" x14ac:dyDescent="0.25">
      <c r="A247" s="713"/>
      <c r="B247" s="2974" t="s">
        <v>268</v>
      </c>
      <c r="C247" s="2974"/>
      <c r="D247" s="2975">
        <f t="shared" si="244"/>
        <v>15</v>
      </c>
      <c r="E247" s="2976">
        <f t="shared" si="259"/>
        <v>9</v>
      </c>
      <c r="F247" s="2977">
        <f t="shared" si="259"/>
        <v>6</v>
      </c>
      <c r="G247" s="2978">
        <v>0</v>
      </c>
      <c r="H247" s="2979">
        <v>0</v>
      </c>
      <c r="I247" s="2980">
        <v>0</v>
      </c>
      <c r="J247" s="2979">
        <v>0</v>
      </c>
      <c r="K247" s="2980">
        <v>0</v>
      </c>
      <c r="L247" s="2979">
        <v>0</v>
      </c>
      <c r="M247" s="2980">
        <v>0</v>
      </c>
      <c r="N247" s="2979">
        <v>0</v>
      </c>
      <c r="O247" s="2980">
        <v>0</v>
      </c>
      <c r="P247" s="2979">
        <v>0</v>
      </c>
      <c r="Q247" s="2980">
        <v>0</v>
      </c>
      <c r="R247" s="2979">
        <v>0</v>
      </c>
      <c r="S247" s="2980">
        <v>0</v>
      </c>
      <c r="T247" s="2979">
        <v>0</v>
      </c>
      <c r="U247" s="2980">
        <v>0</v>
      </c>
      <c r="V247" s="2981">
        <v>0</v>
      </c>
      <c r="W247" s="2980">
        <v>3</v>
      </c>
      <c r="X247" s="2981">
        <v>4</v>
      </c>
      <c r="Y247" s="2980">
        <v>6</v>
      </c>
      <c r="Z247" s="2981">
        <v>1</v>
      </c>
      <c r="AA247" s="2980">
        <v>0</v>
      </c>
      <c r="AB247" s="2981">
        <v>1</v>
      </c>
      <c r="AC247" s="2980">
        <v>0</v>
      </c>
      <c r="AD247" s="2981">
        <v>0</v>
      </c>
      <c r="AE247" s="2980">
        <v>0</v>
      </c>
      <c r="AF247" s="2981">
        <v>0</v>
      </c>
      <c r="AG247" s="2980">
        <v>0</v>
      </c>
      <c r="AH247" s="2981">
        <v>0</v>
      </c>
      <c r="AI247" s="2980">
        <v>0</v>
      </c>
      <c r="AJ247" s="2981">
        <v>0</v>
      </c>
      <c r="AK247" s="2980">
        <v>0</v>
      </c>
      <c r="AL247" s="2981">
        <v>0</v>
      </c>
      <c r="AM247" s="2980">
        <v>0</v>
      </c>
      <c r="AN247" s="2981">
        <v>0</v>
      </c>
      <c r="AO247" s="3000"/>
      <c r="AP247" s="2997"/>
      <c r="AQ247" s="2961"/>
      <c r="AR247" s="2962"/>
      <c r="AS247" s="2995"/>
      <c r="AT247" s="2980">
        <v>0</v>
      </c>
      <c r="AU247" s="2980">
        <v>0</v>
      </c>
      <c r="AV247" s="2984">
        <v>0</v>
      </c>
      <c r="AW247" s="2984">
        <v>0</v>
      </c>
      <c r="AX247" s="2979">
        <v>0</v>
      </c>
      <c r="AY247" t="str">
        <f t="shared" si="248"/>
        <v/>
      </c>
      <c r="CW247" s="304"/>
      <c r="CX247" s="25" t="str">
        <f t="shared" si="250"/>
        <v/>
      </c>
      <c r="CY247" s="25" t="str">
        <f t="shared" si="251"/>
        <v/>
      </c>
      <c r="CZ247" s="304"/>
      <c r="DA247" s="25" t="str">
        <f t="shared" si="246"/>
        <v/>
      </c>
      <c r="DB247" s="25" t="str">
        <f t="shared" si="247"/>
        <v/>
      </c>
      <c r="DC247"/>
      <c r="DD247"/>
      <c r="DE247"/>
      <c r="DG247" s="304"/>
      <c r="DH247" s="26">
        <f t="shared" si="254"/>
        <v>0</v>
      </c>
      <c r="DI247" s="26">
        <f t="shared" si="255"/>
        <v>0</v>
      </c>
      <c r="DJ247" s="304"/>
      <c r="DK247" s="26">
        <f t="shared" si="257"/>
        <v>0</v>
      </c>
      <c r="DL247" s="26">
        <f t="shared" si="258"/>
        <v>0</v>
      </c>
      <c r="DM247"/>
    </row>
    <row r="248" spans="1:117" x14ac:dyDescent="0.25">
      <c r="A248" s="713"/>
      <c r="B248" s="2985" t="s">
        <v>269</v>
      </c>
      <c r="C248" s="2986"/>
      <c r="D248" s="2975">
        <f t="shared" si="244"/>
        <v>2</v>
      </c>
      <c r="E248" s="2976">
        <f t="shared" si="259"/>
        <v>2</v>
      </c>
      <c r="F248" s="2977">
        <f t="shared" si="259"/>
        <v>0</v>
      </c>
      <c r="G248" s="401">
        <v>0</v>
      </c>
      <c r="H248" s="402">
        <v>0</v>
      </c>
      <c r="I248" s="403">
        <v>0</v>
      </c>
      <c r="J248" s="402">
        <v>0</v>
      </c>
      <c r="K248" s="403">
        <v>0</v>
      </c>
      <c r="L248" s="402">
        <v>0</v>
      </c>
      <c r="M248" s="403">
        <v>0</v>
      </c>
      <c r="N248" s="402">
        <v>0</v>
      </c>
      <c r="O248" s="403">
        <v>0</v>
      </c>
      <c r="P248" s="402">
        <v>0</v>
      </c>
      <c r="Q248" s="403">
        <v>0</v>
      </c>
      <c r="R248" s="402">
        <v>0</v>
      </c>
      <c r="S248" s="403">
        <v>0</v>
      </c>
      <c r="T248" s="402">
        <v>0</v>
      </c>
      <c r="U248" s="403">
        <v>0</v>
      </c>
      <c r="V248" s="404">
        <v>0</v>
      </c>
      <c r="W248" s="403">
        <v>2</v>
      </c>
      <c r="X248" s="404">
        <v>0</v>
      </c>
      <c r="Y248" s="403">
        <v>0</v>
      </c>
      <c r="Z248" s="404">
        <v>0</v>
      </c>
      <c r="AA248" s="403">
        <v>0</v>
      </c>
      <c r="AB248" s="404">
        <v>0</v>
      </c>
      <c r="AC248" s="403">
        <v>0</v>
      </c>
      <c r="AD248" s="404">
        <v>0</v>
      </c>
      <c r="AE248" s="403">
        <v>0</v>
      </c>
      <c r="AF248" s="404">
        <v>0</v>
      </c>
      <c r="AG248" s="403">
        <v>0</v>
      </c>
      <c r="AH248" s="404">
        <v>0</v>
      </c>
      <c r="AI248" s="403">
        <v>0</v>
      </c>
      <c r="AJ248" s="404">
        <v>0</v>
      </c>
      <c r="AK248" s="403">
        <v>0</v>
      </c>
      <c r="AL248" s="404">
        <v>0</v>
      </c>
      <c r="AM248" s="403">
        <v>0</v>
      </c>
      <c r="AN248" s="404">
        <v>0</v>
      </c>
      <c r="AO248" s="3000"/>
      <c r="AP248" s="2997"/>
      <c r="AQ248" s="2961"/>
      <c r="AR248" s="2962"/>
      <c r="AS248" s="2995"/>
      <c r="AT248" s="403">
        <v>0</v>
      </c>
      <c r="AU248" s="403">
        <v>0</v>
      </c>
      <c r="AV248" s="410">
        <v>0</v>
      </c>
      <c r="AW248" s="410">
        <v>0</v>
      </c>
      <c r="AX248" s="402">
        <v>0</v>
      </c>
      <c r="AY248" t="str">
        <f t="shared" si="248"/>
        <v/>
      </c>
      <c r="CW248" s="304"/>
      <c r="CX248" s="25" t="str">
        <f t="shared" si="250"/>
        <v/>
      </c>
      <c r="CY248" s="25" t="str">
        <f t="shared" si="251"/>
        <v/>
      </c>
      <c r="CZ248" s="304"/>
      <c r="DA248" s="25" t="str">
        <f t="shared" si="246"/>
        <v/>
      </c>
      <c r="DB248" s="25" t="str">
        <f t="shared" si="247"/>
        <v/>
      </c>
      <c r="DC248"/>
      <c r="DD248"/>
      <c r="DE248"/>
      <c r="DG248" s="304"/>
      <c r="DH248" s="26">
        <f t="shared" si="254"/>
        <v>0</v>
      </c>
      <c r="DI248" s="26">
        <f t="shared" si="255"/>
        <v>0</v>
      </c>
      <c r="DJ248" s="304"/>
      <c r="DK248" s="26">
        <f t="shared" si="257"/>
        <v>0</v>
      </c>
      <c r="DL248" s="26">
        <f t="shared" si="258"/>
        <v>0</v>
      </c>
      <c r="DM248"/>
    </row>
    <row r="249" spans="1:117" ht="15" customHeight="1" x14ac:dyDescent="0.25">
      <c r="A249" s="713"/>
      <c r="B249" s="2985" t="s">
        <v>270</v>
      </c>
      <c r="C249" s="2986"/>
      <c r="D249" s="2975">
        <f t="shared" si="244"/>
        <v>1</v>
      </c>
      <c r="E249" s="2976">
        <f t="shared" si="259"/>
        <v>0</v>
      </c>
      <c r="F249" s="2977">
        <f t="shared" si="259"/>
        <v>1</v>
      </c>
      <c r="G249" s="401">
        <v>0</v>
      </c>
      <c r="H249" s="402">
        <v>0</v>
      </c>
      <c r="I249" s="403">
        <v>0</v>
      </c>
      <c r="J249" s="402">
        <v>0</v>
      </c>
      <c r="K249" s="403">
        <v>0</v>
      </c>
      <c r="L249" s="402">
        <v>0</v>
      </c>
      <c r="M249" s="403">
        <v>0</v>
      </c>
      <c r="N249" s="402">
        <v>0</v>
      </c>
      <c r="O249" s="403">
        <v>0</v>
      </c>
      <c r="P249" s="402">
        <v>0</v>
      </c>
      <c r="Q249" s="403">
        <v>0</v>
      </c>
      <c r="R249" s="402">
        <v>0</v>
      </c>
      <c r="S249" s="403">
        <v>0</v>
      </c>
      <c r="T249" s="402">
        <v>0</v>
      </c>
      <c r="U249" s="403">
        <v>0</v>
      </c>
      <c r="V249" s="404">
        <v>0</v>
      </c>
      <c r="W249" s="403">
        <v>0</v>
      </c>
      <c r="X249" s="404">
        <v>0</v>
      </c>
      <c r="Y249" s="403">
        <v>0</v>
      </c>
      <c r="Z249" s="404">
        <v>0</v>
      </c>
      <c r="AA249" s="403">
        <v>0</v>
      </c>
      <c r="AB249" s="404">
        <v>1</v>
      </c>
      <c r="AC249" s="403">
        <v>0</v>
      </c>
      <c r="AD249" s="404">
        <v>0</v>
      </c>
      <c r="AE249" s="403">
        <v>0</v>
      </c>
      <c r="AF249" s="404">
        <v>0</v>
      </c>
      <c r="AG249" s="403">
        <v>0</v>
      </c>
      <c r="AH249" s="404">
        <v>0</v>
      </c>
      <c r="AI249" s="403">
        <v>0</v>
      </c>
      <c r="AJ249" s="404">
        <v>0</v>
      </c>
      <c r="AK249" s="403">
        <v>0</v>
      </c>
      <c r="AL249" s="404">
        <v>0</v>
      </c>
      <c r="AM249" s="403">
        <v>0</v>
      </c>
      <c r="AN249" s="404">
        <v>0</v>
      </c>
      <c r="AO249" s="3000"/>
      <c r="AP249" s="2997"/>
      <c r="AQ249" s="2961"/>
      <c r="AR249" s="2962"/>
      <c r="AS249" s="409"/>
      <c r="AT249" s="403">
        <v>0</v>
      </c>
      <c r="AU249" s="403">
        <v>0</v>
      </c>
      <c r="AV249" s="410">
        <v>0</v>
      </c>
      <c r="AW249" s="410">
        <v>0</v>
      </c>
      <c r="AX249" s="402">
        <v>0</v>
      </c>
      <c r="AY249" t="str">
        <f t="shared" si="248"/>
        <v/>
      </c>
      <c r="CW249" s="304"/>
      <c r="CX249" s="25" t="str">
        <f t="shared" si="250"/>
        <v/>
      </c>
      <c r="CY249" s="25" t="str">
        <f t="shared" si="251"/>
        <v/>
      </c>
      <c r="CZ249" s="304"/>
      <c r="DA249" s="25" t="str">
        <f t="shared" si="246"/>
        <v/>
      </c>
      <c r="DB249" s="25" t="str">
        <f t="shared" si="247"/>
        <v/>
      </c>
      <c r="DC249"/>
      <c r="DD249"/>
      <c r="DE249"/>
      <c r="DG249" s="304"/>
      <c r="DH249" s="26">
        <f t="shared" si="254"/>
        <v>0</v>
      </c>
      <c r="DI249" s="26">
        <f t="shared" si="255"/>
        <v>0</v>
      </c>
      <c r="DJ249" s="304"/>
      <c r="DK249" s="26">
        <f t="shared" si="257"/>
        <v>0</v>
      </c>
      <c r="DL249" s="26">
        <f t="shared" si="258"/>
        <v>0</v>
      </c>
      <c r="DM249"/>
    </row>
    <row r="250" spans="1:117" x14ac:dyDescent="0.25">
      <c r="A250" s="3502"/>
      <c r="B250" s="2987" t="s">
        <v>271</v>
      </c>
      <c r="C250" s="2987"/>
      <c r="D250" s="2988">
        <f t="shared" si="244"/>
        <v>0</v>
      </c>
      <c r="E250" s="2989">
        <f t="shared" si="259"/>
        <v>0</v>
      </c>
      <c r="F250" s="2989">
        <f t="shared" si="259"/>
        <v>0</v>
      </c>
      <c r="G250" s="2968"/>
      <c r="H250" s="2969"/>
      <c r="I250" s="2970"/>
      <c r="J250" s="2969"/>
      <c r="K250" s="2970"/>
      <c r="L250" s="2969"/>
      <c r="M250" s="2970"/>
      <c r="N250" s="2969"/>
      <c r="O250" s="2970"/>
      <c r="P250" s="2969"/>
      <c r="Q250" s="2970"/>
      <c r="R250" s="2969"/>
      <c r="S250" s="2970"/>
      <c r="T250" s="2969"/>
      <c r="U250" s="2970"/>
      <c r="V250" s="389"/>
      <c r="W250" s="2970"/>
      <c r="X250" s="389"/>
      <c r="Y250" s="2970"/>
      <c r="Z250" s="389"/>
      <c r="AA250" s="2970"/>
      <c r="AB250" s="389"/>
      <c r="AC250" s="2970"/>
      <c r="AD250" s="389"/>
      <c r="AE250" s="2970"/>
      <c r="AF250" s="389"/>
      <c r="AG250" s="2970"/>
      <c r="AH250" s="389"/>
      <c r="AI250" s="2970"/>
      <c r="AJ250" s="389"/>
      <c r="AK250" s="2970"/>
      <c r="AL250" s="389"/>
      <c r="AM250" s="2970"/>
      <c r="AN250" s="389"/>
      <c r="AO250" s="3001"/>
      <c r="AP250" s="2998"/>
      <c r="AQ250" s="2992"/>
      <c r="AR250" s="2993"/>
      <c r="AS250" s="413"/>
      <c r="AT250" s="2970">
        <v>0</v>
      </c>
      <c r="AU250" s="2970">
        <v>0</v>
      </c>
      <c r="AV250" s="2973">
        <v>0</v>
      </c>
      <c r="AW250" s="2973">
        <v>0</v>
      </c>
      <c r="AX250" s="2969">
        <v>0</v>
      </c>
      <c r="AY250" t="str">
        <f t="shared" si="248"/>
        <v/>
      </c>
      <c r="CW250" s="304"/>
      <c r="CX250" s="25" t="str">
        <f t="shared" si="250"/>
        <v/>
      </c>
      <c r="CY250" s="25" t="str">
        <f t="shared" si="251"/>
        <v/>
      </c>
      <c r="CZ250" s="304"/>
      <c r="DA250" s="25" t="str">
        <f t="shared" si="246"/>
        <v/>
      </c>
      <c r="DB250" s="25" t="str">
        <f t="shared" si="247"/>
        <v/>
      </c>
      <c r="DC250"/>
      <c r="DD250"/>
      <c r="DE250"/>
      <c r="DG250" s="304"/>
      <c r="DH250" s="26">
        <f t="shared" si="254"/>
        <v>0</v>
      </c>
      <c r="DI250" s="26">
        <f t="shared" si="255"/>
        <v>0</v>
      </c>
      <c r="DJ250" s="304"/>
      <c r="DK250" s="26">
        <f t="shared" si="257"/>
        <v>0</v>
      </c>
      <c r="DL250" s="26">
        <f t="shared" si="258"/>
        <v>0</v>
      </c>
      <c r="DM250"/>
    </row>
    <row r="251" spans="1:117" ht="15" customHeight="1" x14ac:dyDescent="0.25">
      <c r="A251" s="3401" t="s">
        <v>274</v>
      </c>
      <c r="B251" s="830" t="s">
        <v>266</v>
      </c>
      <c r="C251" s="830"/>
      <c r="D251" s="3673">
        <f t="shared" si="244"/>
        <v>0</v>
      </c>
      <c r="E251" s="414">
        <f t="shared" si="259"/>
        <v>0</v>
      </c>
      <c r="F251" s="391">
        <f t="shared" si="259"/>
        <v>0</v>
      </c>
      <c r="G251" s="392"/>
      <c r="H251" s="393"/>
      <c r="I251" s="394"/>
      <c r="J251" s="393"/>
      <c r="K251" s="394"/>
      <c r="L251" s="393"/>
      <c r="M251" s="394"/>
      <c r="N251" s="393"/>
      <c r="O251" s="394"/>
      <c r="P251" s="393"/>
      <c r="Q251" s="394"/>
      <c r="R251" s="393"/>
      <c r="S251" s="394"/>
      <c r="T251" s="393"/>
      <c r="U251" s="394"/>
      <c r="V251" s="395"/>
      <c r="W251" s="394"/>
      <c r="X251" s="395"/>
      <c r="Y251" s="394"/>
      <c r="Z251" s="395"/>
      <c r="AA251" s="394"/>
      <c r="AB251" s="395"/>
      <c r="AC251" s="394"/>
      <c r="AD251" s="395"/>
      <c r="AE251" s="394"/>
      <c r="AF251" s="395"/>
      <c r="AG251" s="394"/>
      <c r="AH251" s="3737"/>
      <c r="AI251" s="3520"/>
      <c r="AJ251" s="3737"/>
      <c r="AK251" s="3520"/>
      <c r="AL251" s="3737"/>
      <c r="AM251" s="3520"/>
      <c r="AN251" s="3737"/>
      <c r="AO251" s="3743"/>
      <c r="AP251" s="3744"/>
      <c r="AQ251" s="3736"/>
      <c r="AR251" s="393"/>
      <c r="AS251" s="3520"/>
      <c r="AT251" s="394">
        <v>0</v>
      </c>
      <c r="AU251" s="394">
        <v>0</v>
      </c>
      <c r="AV251" s="398">
        <v>0</v>
      </c>
      <c r="AW251" s="398">
        <v>0</v>
      </c>
      <c r="AX251" s="393">
        <v>0</v>
      </c>
      <c r="AY251" t="str">
        <f t="shared" si="248"/>
        <v/>
      </c>
      <c r="CW251" s="304"/>
      <c r="CX251" s="25" t="str">
        <f t="shared" si="250"/>
        <v/>
      </c>
      <c r="CY251" s="25" t="str">
        <f t="shared" si="251"/>
        <v/>
      </c>
      <c r="CZ251" s="304"/>
      <c r="DA251" s="25" t="str">
        <f t="shared" si="246"/>
        <v/>
      </c>
      <c r="DB251" s="25" t="str">
        <f t="shared" si="247"/>
        <v/>
      </c>
      <c r="DC251"/>
      <c r="DD251"/>
      <c r="DE251"/>
      <c r="DG251" s="304"/>
      <c r="DH251" s="26">
        <f t="shared" si="254"/>
        <v>0</v>
      </c>
      <c r="DI251" s="26">
        <f t="shared" si="255"/>
        <v>0</v>
      </c>
      <c r="DJ251" s="304"/>
      <c r="DK251" s="26">
        <f t="shared" si="257"/>
        <v>0</v>
      </c>
      <c r="DL251" s="26">
        <f t="shared" si="258"/>
        <v>0</v>
      </c>
      <c r="DM251"/>
    </row>
    <row r="252" spans="1:117" x14ac:dyDescent="0.25">
      <c r="A252" s="794"/>
      <c r="B252" s="2974" t="s">
        <v>267</v>
      </c>
      <c r="C252" s="2974"/>
      <c r="D252" s="2975">
        <f t="shared" si="244"/>
        <v>0</v>
      </c>
      <c r="E252" s="2976">
        <f t="shared" si="259"/>
        <v>0</v>
      </c>
      <c r="F252" s="2977">
        <f t="shared" si="259"/>
        <v>0</v>
      </c>
      <c r="G252" s="2978"/>
      <c r="H252" s="2979"/>
      <c r="I252" s="2980"/>
      <c r="J252" s="2979"/>
      <c r="K252" s="2980"/>
      <c r="L252" s="2979"/>
      <c r="M252" s="2980"/>
      <c r="N252" s="2979"/>
      <c r="O252" s="2980"/>
      <c r="P252" s="2979"/>
      <c r="Q252" s="2980"/>
      <c r="R252" s="2979"/>
      <c r="S252" s="2980"/>
      <c r="T252" s="2979"/>
      <c r="U252" s="2980"/>
      <c r="V252" s="2981"/>
      <c r="W252" s="2980"/>
      <c r="X252" s="2981"/>
      <c r="Y252" s="2980"/>
      <c r="Z252" s="2981"/>
      <c r="AA252" s="2980"/>
      <c r="AB252" s="2981"/>
      <c r="AC252" s="2980"/>
      <c r="AD252" s="2981"/>
      <c r="AE252" s="2980"/>
      <c r="AF252" s="2981"/>
      <c r="AG252" s="2980"/>
      <c r="AH252" s="2981"/>
      <c r="AI252" s="2980"/>
      <c r="AJ252" s="2981"/>
      <c r="AK252" s="2980"/>
      <c r="AL252" s="2981"/>
      <c r="AM252" s="2980"/>
      <c r="AN252" s="2981"/>
      <c r="AO252" s="3004"/>
      <c r="AP252" s="3005"/>
      <c r="AQ252" s="2961"/>
      <c r="AR252" s="2962"/>
      <c r="AS252" s="394"/>
      <c r="AT252" s="2980">
        <v>0</v>
      </c>
      <c r="AU252" s="2980">
        <v>0</v>
      </c>
      <c r="AV252" s="2984">
        <v>0</v>
      </c>
      <c r="AW252" s="2984">
        <v>0</v>
      </c>
      <c r="AX252" s="2979">
        <v>0</v>
      </c>
      <c r="AY252" t="str">
        <f t="shared" si="248"/>
        <v/>
      </c>
      <c r="CW252" s="304"/>
      <c r="CX252" s="25" t="str">
        <f t="shared" si="250"/>
        <v/>
      </c>
      <c r="CY252" s="25" t="str">
        <f t="shared" si="251"/>
        <v/>
      </c>
      <c r="CZ252" s="304"/>
      <c r="DA252" s="25" t="str">
        <f t="shared" si="246"/>
        <v/>
      </c>
      <c r="DB252" s="25" t="str">
        <f t="shared" si="247"/>
        <v/>
      </c>
      <c r="DC252"/>
      <c r="DD252"/>
      <c r="DE252"/>
      <c r="DG252" s="304"/>
      <c r="DH252" s="26">
        <f t="shared" si="254"/>
        <v>0</v>
      </c>
      <c r="DI252" s="26">
        <f t="shared" si="255"/>
        <v>0</v>
      </c>
      <c r="DJ252" s="304"/>
      <c r="DK252" s="26">
        <f t="shared" si="257"/>
        <v>0</v>
      </c>
      <c r="DL252" s="26">
        <f t="shared" si="258"/>
        <v>0</v>
      </c>
      <c r="DM252"/>
    </row>
    <row r="253" spans="1:117" x14ac:dyDescent="0.25">
      <c r="A253" s="794"/>
      <c r="B253" s="2974" t="s">
        <v>268</v>
      </c>
      <c r="C253" s="2974"/>
      <c r="D253" s="2975">
        <f t="shared" si="244"/>
        <v>0</v>
      </c>
      <c r="E253" s="2976">
        <f t="shared" si="259"/>
        <v>0</v>
      </c>
      <c r="F253" s="2977">
        <f t="shared" si="259"/>
        <v>0</v>
      </c>
      <c r="G253" s="2978"/>
      <c r="H253" s="2979"/>
      <c r="I253" s="2980"/>
      <c r="J253" s="2979"/>
      <c r="K253" s="2980"/>
      <c r="L253" s="2979"/>
      <c r="M253" s="2980"/>
      <c r="N253" s="2979"/>
      <c r="O253" s="2980"/>
      <c r="P253" s="2979"/>
      <c r="Q253" s="2980"/>
      <c r="R253" s="2979"/>
      <c r="S253" s="2980"/>
      <c r="T253" s="2979"/>
      <c r="U253" s="2980"/>
      <c r="V253" s="2981"/>
      <c r="W253" s="2980"/>
      <c r="X253" s="2981"/>
      <c r="Y253" s="2980"/>
      <c r="Z253" s="2981"/>
      <c r="AA253" s="2980"/>
      <c r="AB253" s="2981"/>
      <c r="AC253" s="2980"/>
      <c r="AD253" s="2981"/>
      <c r="AE253" s="2980"/>
      <c r="AF253" s="2981"/>
      <c r="AG253" s="2980"/>
      <c r="AH253" s="2981"/>
      <c r="AI253" s="2980"/>
      <c r="AJ253" s="2981"/>
      <c r="AK253" s="2980"/>
      <c r="AL253" s="2981"/>
      <c r="AM253" s="2980"/>
      <c r="AN253" s="2981"/>
      <c r="AO253" s="3004"/>
      <c r="AP253" s="3005"/>
      <c r="AQ253" s="2961"/>
      <c r="AR253" s="2962"/>
      <c r="AS253" s="2995"/>
      <c r="AT253" s="2980">
        <v>0</v>
      </c>
      <c r="AU253" s="2980">
        <v>0</v>
      </c>
      <c r="AV253" s="2984">
        <v>0</v>
      </c>
      <c r="AW253" s="2984">
        <v>0</v>
      </c>
      <c r="AX253" s="2979">
        <v>0</v>
      </c>
      <c r="AY253" t="str">
        <f t="shared" si="248"/>
        <v/>
      </c>
      <c r="CW253" s="304"/>
      <c r="CX253" s="25" t="str">
        <f t="shared" si="250"/>
        <v/>
      </c>
      <c r="CY253" s="25" t="str">
        <f t="shared" si="251"/>
        <v/>
      </c>
      <c r="CZ253" s="304"/>
      <c r="DA253" s="25" t="str">
        <f t="shared" si="246"/>
        <v/>
      </c>
      <c r="DB253" s="25" t="str">
        <f t="shared" si="247"/>
        <v/>
      </c>
      <c r="DC253"/>
      <c r="DD253"/>
      <c r="DE253"/>
      <c r="DG253" s="304"/>
      <c r="DH253" s="26">
        <f t="shared" si="254"/>
        <v>0</v>
      </c>
      <c r="DI253" s="26">
        <f t="shared" si="255"/>
        <v>0</v>
      </c>
      <c r="DJ253" s="304"/>
      <c r="DK253" s="26">
        <f t="shared" si="257"/>
        <v>0</v>
      </c>
      <c r="DL253" s="26">
        <f t="shared" si="258"/>
        <v>0</v>
      </c>
      <c r="DM253"/>
    </row>
    <row r="254" spans="1:117" x14ac:dyDescent="0.25">
      <c r="A254" s="794"/>
      <c r="B254" s="2985" t="s">
        <v>269</v>
      </c>
      <c r="C254" s="2986"/>
      <c r="D254" s="2975">
        <f t="shared" si="244"/>
        <v>0</v>
      </c>
      <c r="E254" s="2976">
        <f t="shared" si="259"/>
        <v>0</v>
      </c>
      <c r="F254" s="2977">
        <f t="shared" si="259"/>
        <v>0</v>
      </c>
      <c r="G254" s="401"/>
      <c r="H254" s="402"/>
      <c r="I254" s="403"/>
      <c r="J254" s="402"/>
      <c r="K254" s="403"/>
      <c r="L254" s="402"/>
      <c r="M254" s="403"/>
      <c r="N254" s="402"/>
      <c r="O254" s="403"/>
      <c r="P254" s="402"/>
      <c r="Q254" s="403"/>
      <c r="R254" s="402"/>
      <c r="S254" s="403"/>
      <c r="T254" s="402"/>
      <c r="U254" s="403"/>
      <c r="V254" s="404"/>
      <c r="W254" s="403"/>
      <c r="X254" s="404"/>
      <c r="Y254" s="2980"/>
      <c r="Z254" s="2981"/>
      <c r="AA254" s="2980"/>
      <c r="AB254" s="2981"/>
      <c r="AC254" s="2980"/>
      <c r="AD254" s="2981"/>
      <c r="AE254" s="2980"/>
      <c r="AF254" s="2981"/>
      <c r="AG254" s="2980"/>
      <c r="AH254" s="2981"/>
      <c r="AI254" s="2980"/>
      <c r="AJ254" s="2981"/>
      <c r="AK254" s="2980"/>
      <c r="AL254" s="2981"/>
      <c r="AM254" s="2980"/>
      <c r="AN254" s="2981"/>
      <c r="AO254" s="3004"/>
      <c r="AP254" s="3005"/>
      <c r="AQ254" s="2961"/>
      <c r="AR254" s="2962"/>
      <c r="AS254" s="2995"/>
      <c r="AT254" s="2980">
        <v>0</v>
      </c>
      <c r="AU254" s="2980">
        <v>0</v>
      </c>
      <c r="AV254" s="2984">
        <v>0</v>
      </c>
      <c r="AW254" s="2984">
        <v>0</v>
      </c>
      <c r="AX254" s="2979">
        <v>0</v>
      </c>
      <c r="AY254" t="str">
        <f t="shared" si="248"/>
        <v/>
      </c>
      <c r="CW254" s="304"/>
      <c r="CX254" s="25" t="str">
        <f t="shared" si="250"/>
        <v/>
      </c>
      <c r="CY254" s="25" t="str">
        <f t="shared" si="251"/>
        <v/>
      </c>
      <c r="CZ254" s="304"/>
      <c r="DA254" s="25" t="str">
        <f t="shared" si="246"/>
        <v/>
      </c>
      <c r="DB254" s="25" t="str">
        <f t="shared" si="247"/>
        <v/>
      </c>
      <c r="DC254"/>
      <c r="DD254"/>
      <c r="DE254"/>
      <c r="DG254" s="304"/>
      <c r="DH254" s="26">
        <f t="shared" si="254"/>
        <v>0</v>
      </c>
      <c r="DI254" s="26">
        <f t="shared" si="255"/>
        <v>0</v>
      </c>
      <c r="DJ254" s="304"/>
      <c r="DK254" s="26">
        <f t="shared" si="257"/>
        <v>0</v>
      </c>
      <c r="DL254" s="26">
        <f t="shared" si="258"/>
        <v>0</v>
      </c>
      <c r="DM254"/>
    </row>
    <row r="255" spans="1:117" ht="15" customHeight="1" x14ac:dyDescent="0.25">
      <c r="A255" s="794"/>
      <c r="B255" s="2985" t="s">
        <v>270</v>
      </c>
      <c r="C255" s="2986"/>
      <c r="D255" s="2975">
        <f t="shared" si="244"/>
        <v>0</v>
      </c>
      <c r="E255" s="2976">
        <f t="shared" si="259"/>
        <v>0</v>
      </c>
      <c r="F255" s="2977">
        <f t="shared" si="259"/>
        <v>0</v>
      </c>
      <c r="G255" s="401"/>
      <c r="H255" s="402"/>
      <c r="I255" s="403"/>
      <c r="J255" s="402"/>
      <c r="K255" s="403"/>
      <c r="L255" s="402"/>
      <c r="M255" s="403"/>
      <c r="N255" s="402"/>
      <c r="O255" s="403"/>
      <c r="P255" s="402"/>
      <c r="Q255" s="403"/>
      <c r="R255" s="402"/>
      <c r="S255" s="403"/>
      <c r="T255" s="402"/>
      <c r="U255" s="403"/>
      <c r="V255" s="404"/>
      <c r="W255" s="403"/>
      <c r="X255" s="404"/>
      <c r="Y255" s="2980"/>
      <c r="Z255" s="2981"/>
      <c r="AA255" s="2980"/>
      <c r="AB255" s="2981"/>
      <c r="AC255" s="2980"/>
      <c r="AD255" s="2981"/>
      <c r="AE255" s="2980"/>
      <c r="AF255" s="2981"/>
      <c r="AG255" s="2980"/>
      <c r="AH255" s="2981"/>
      <c r="AI255" s="2980"/>
      <c r="AJ255" s="2981"/>
      <c r="AK255" s="2980"/>
      <c r="AL255" s="2981"/>
      <c r="AM255" s="2980"/>
      <c r="AN255" s="2981"/>
      <c r="AO255" s="3004"/>
      <c r="AP255" s="3005"/>
      <c r="AQ255" s="2961"/>
      <c r="AR255" s="2962"/>
      <c r="AS255" s="409"/>
      <c r="AT255" s="2980">
        <v>0</v>
      </c>
      <c r="AU255" s="2980">
        <v>0</v>
      </c>
      <c r="AV255" s="2984">
        <v>0</v>
      </c>
      <c r="AW255" s="2984">
        <v>0</v>
      </c>
      <c r="AX255" s="2979">
        <v>0</v>
      </c>
      <c r="AY255" t="str">
        <f t="shared" si="248"/>
        <v/>
      </c>
      <c r="CW255" s="304"/>
      <c r="CX255" s="25" t="str">
        <f t="shared" si="250"/>
        <v/>
      </c>
      <c r="CY255" s="25" t="str">
        <f t="shared" si="251"/>
        <v/>
      </c>
      <c r="CZ255" s="304"/>
      <c r="DA255" s="25" t="str">
        <f t="shared" si="246"/>
        <v/>
      </c>
      <c r="DB255" s="25" t="str">
        <f t="shared" si="247"/>
        <v/>
      </c>
      <c r="DC255"/>
      <c r="DD255"/>
      <c r="DE255"/>
      <c r="DG255" s="304"/>
      <c r="DH255" s="26">
        <f t="shared" si="254"/>
        <v>0</v>
      </c>
      <c r="DI255" s="26">
        <f t="shared" si="255"/>
        <v>0</v>
      </c>
      <c r="DJ255" s="304"/>
      <c r="DK255" s="26">
        <f t="shared" si="257"/>
        <v>0</v>
      </c>
      <c r="DL255" s="26">
        <f t="shared" si="258"/>
        <v>0</v>
      </c>
      <c r="DM255"/>
    </row>
    <row r="256" spans="1:117" x14ac:dyDescent="0.25">
      <c r="A256" s="3696"/>
      <c r="B256" s="2987" t="s">
        <v>271</v>
      </c>
      <c r="C256" s="2987"/>
      <c r="D256" s="3506">
        <f t="shared" si="244"/>
        <v>0</v>
      </c>
      <c r="E256" s="3745">
        <f t="shared" si="259"/>
        <v>0</v>
      </c>
      <c r="F256" s="3033">
        <f t="shared" si="259"/>
        <v>0</v>
      </c>
      <c r="G256" s="2968"/>
      <c r="H256" s="2969"/>
      <c r="I256" s="2970"/>
      <c r="J256" s="2969"/>
      <c r="K256" s="2970"/>
      <c r="L256" s="2969"/>
      <c r="M256" s="2970"/>
      <c r="N256" s="2969"/>
      <c r="O256" s="2970"/>
      <c r="P256" s="2969"/>
      <c r="Q256" s="2970"/>
      <c r="R256" s="2969"/>
      <c r="S256" s="2970"/>
      <c r="T256" s="2969"/>
      <c r="U256" s="2970"/>
      <c r="V256" s="389"/>
      <c r="W256" s="2970"/>
      <c r="X256" s="389"/>
      <c r="Y256" s="2970"/>
      <c r="Z256" s="389"/>
      <c r="AA256" s="2970"/>
      <c r="AB256" s="389"/>
      <c r="AC256" s="3489"/>
      <c r="AD256" s="3490"/>
      <c r="AE256" s="3489"/>
      <c r="AF256" s="3490"/>
      <c r="AG256" s="3489"/>
      <c r="AH256" s="3490"/>
      <c r="AI256" s="3489"/>
      <c r="AJ256" s="3490"/>
      <c r="AK256" s="3489"/>
      <c r="AL256" s="3490"/>
      <c r="AM256" s="3489"/>
      <c r="AN256" s="3490"/>
      <c r="AO256" s="3746"/>
      <c r="AP256" s="3747"/>
      <c r="AQ256" s="3507"/>
      <c r="AR256" s="3508"/>
      <c r="AS256" s="413"/>
      <c r="AT256" s="3489">
        <v>0</v>
      </c>
      <c r="AU256" s="3489">
        <v>0</v>
      </c>
      <c r="AV256" s="3748">
        <v>0</v>
      </c>
      <c r="AW256" s="3748">
        <v>0</v>
      </c>
      <c r="AX256" s="3749">
        <v>0</v>
      </c>
      <c r="AY256" t="str">
        <f t="shared" si="248"/>
        <v/>
      </c>
      <c r="CW256" s="304"/>
      <c r="CX256" s="25" t="str">
        <f t="shared" si="250"/>
        <v/>
      </c>
      <c r="CY256" s="25" t="str">
        <f t="shared" si="251"/>
        <v/>
      </c>
      <c r="CZ256" s="304"/>
      <c r="DA256" s="25" t="str">
        <f t="shared" si="246"/>
        <v/>
      </c>
      <c r="DB256" s="25" t="str">
        <f t="shared" si="247"/>
        <v/>
      </c>
      <c r="DC256"/>
      <c r="DD256"/>
      <c r="DE256"/>
      <c r="DG256" s="304"/>
      <c r="DH256" s="26">
        <f t="shared" si="254"/>
        <v>0</v>
      </c>
      <c r="DI256" s="26">
        <f t="shared" si="255"/>
        <v>0</v>
      </c>
      <c r="DJ256" s="304"/>
      <c r="DK256" s="26">
        <f t="shared" si="257"/>
        <v>0</v>
      </c>
      <c r="DL256" s="26">
        <f t="shared" si="258"/>
        <v>0</v>
      </c>
      <c r="DM256"/>
    </row>
    <row r="257" spans="1:117" x14ac:dyDescent="0.25">
      <c r="A257" s="3312" t="s">
        <v>101</v>
      </c>
      <c r="B257" s="830" t="s">
        <v>266</v>
      </c>
      <c r="C257" s="830"/>
      <c r="D257" s="245">
        <f t="shared" si="244"/>
        <v>27</v>
      </c>
      <c r="E257" s="390">
        <f t="shared" si="259"/>
        <v>9</v>
      </c>
      <c r="F257" s="391">
        <f t="shared" si="259"/>
        <v>18</v>
      </c>
      <c r="G257" s="392">
        <v>0</v>
      </c>
      <c r="H257" s="393">
        <v>0</v>
      </c>
      <c r="I257" s="394">
        <v>0</v>
      </c>
      <c r="J257" s="393">
        <v>0</v>
      </c>
      <c r="K257" s="394">
        <v>0</v>
      </c>
      <c r="L257" s="393">
        <v>0</v>
      </c>
      <c r="M257" s="394">
        <v>0</v>
      </c>
      <c r="N257" s="393">
        <v>0</v>
      </c>
      <c r="O257" s="394">
        <v>0</v>
      </c>
      <c r="P257" s="393">
        <v>0</v>
      </c>
      <c r="Q257" s="394">
        <v>0</v>
      </c>
      <c r="R257" s="393">
        <v>0</v>
      </c>
      <c r="S257" s="394">
        <v>0</v>
      </c>
      <c r="T257" s="393">
        <v>0</v>
      </c>
      <c r="U257" s="394">
        <v>0</v>
      </c>
      <c r="V257" s="395">
        <v>0</v>
      </c>
      <c r="W257" s="394">
        <v>0</v>
      </c>
      <c r="X257" s="395">
        <v>0</v>
      </c>
      <c r="Y257" s="394">
        <v>1</v>
      </c>
      <c r="Z257" s="395">
        <v>1</v>
      </c>
      <c r="AA257" s="394">
        <v>0</v>
      </c>
      <c r="AB257" s="395">
        <v>0</v>
      </c>
      <c r="AC257" s="394">
        <v>0</v>
      </c>
      <c r="AD257" s="395">
        <v>5</v>
      </c>
      <c r="AE257" s="394">
        <v>0</v>
      </c>
      <c r="AF257" s="395">
        <v>3</v>
      </c>
      <c r="AG257" s="394">
        <v>2</v>
      </c>
      <c r="AH257" s="395">
        <v>6</v>
      </c>
      <c r="AI257" s="394">
        <v>3</v>
      </c>
      <c r="AJ257" s="395">
        <v>1</v>
      </c>
      <c r="AK257" s="394">
        <v>3</v>
      </c>
      <c r="AL257" s="395">
        <v>1</v>
      </c>
      <c r="AM257" s="394">
        <v>0</v>
      </c>
      <c r="AN257" s="395">
        <v>1</v>
      </c>
      <c r="AO257" s="396">
        <v>0</v>
      </c>
      <c r="AP257" s="397">
        <v>0</v>
      </c>
      <c r="AQ257" s="392">
        <v>18</v>
      </c>
      <c r="AR257" s="393">
        <v>17</v>
      </c>
      <c r="AS257" s="3520">
        <v>3</v>
      </c>
      <c r="AT257" s="394">
        <v>0</v>
      </c>
      <c r="AU257" s="394">
        <v>0</v>
      </c>
      <c r="AV257" s="398">
        <v>0</v>
      </c>
      <c r="AW257" s="398">
        <v>0</v>
      </c>
      <c r="AX257" s="393">
        <v>0</v>
      </c>
      <c r="AY257" t="str">
        <f t="shared" si="248"/>
        <v/>
      </c>
      <c r="CW257" s="25" t="str">
        <f t="shared" si="249"/>
        <v/>
      </c>
      <c r="CX257" s="25" t="str">
        <f t="shared" si="250"/>
        <v/>
      </c>
      <c r="CY257" s="25" t="str">
        <f t="shared" si="251"/>
        <v/>
      </c>
      <c r="CZ257" s="25" t="str">
        <f t="shared" si="252"/>
        <v/>
      </c>
      <c r="DA257" s="25" t="str">
        <f t="shared" si="246"/>
        <v/>
      </c>
      <c r="DB257" s="25" t="str">
        <f t="shared" si="247"/>
        <v/>
      </c>
      <c r="DC257"/>
      <c r="DD257"/>
      <c r="DE257"/>
      <c r="DG257" s="26">
        <f t="shared" si="253"/>
        <v>0</v>
      </c>
      <c r="DH257" s="26">
        <f t="shared" si="254"/>
        <v>0</v>
      </c>
      <c r="DI257" s="26">
        <f t="shared" si="255"/>
        <v>0</v>
      </c>
      <c r="DJ257" s="26">
        <f t="shared" si="256"/>
        <v>0</v>
      </c>
      <c r="DK257" s="26">
        <f t="shared" si="257"/>
        <v>0</v>
      </c>
      <c r="DL257" s="26">
        <f t="shared" si="258"/>
        <v>0</v>
      </c>
      <c r="DM257"/>
    </row>
    <row r="258" spans="1:117" x14ac:dyDescent="0.25">
      <c r="A258" s="713"/>
      <c r="B258" s="2974" t="s">
        <v>267</v>
      </c>
      <c r="C258" s="2974"/>
      <c r="D258" s="2975">
        <f t="shared" si="244"/>
        <v>154</v>
      </c>
      <c r="E258" s="2976">
        <f t="shared" si="259"/>
        <v>37</v>
      </c>
      <c r="F258" s="2977">
        <f t="shared" si="259"/>
        <v>117</v>
      </c>
      <c r="G258" s="2978">
        <v>0</v>
      </c>
      <c r="H258" s="2979">
        <v>0</v>
      </c>
      <c r="I258" s="2980">
        <v>0</v>
      </c>
      <c r="J258" s="2979">
        <v>0</v>
      </c>
      <c r="K258" s="2980">
        <v>0</v>
      </c>
      <c r="L258" s="2979">
        <v>0</v>
      </c>
      <c r="M258" s="2980">
        <v>0</v>
      </c>
      <c r="N258" s="2979">
        <v>0</v>
      </c>
      <c r="O258" s="2980">
        <v>0</v>
      </c>
      <c r="P258" s="2979">
        <v>0</v>
      </c>
      <c r="Q258" s="2980">
        <v>0</v>
      </c>
      <c r="R258" s="2979">
        <v>0</v>
      </c>
      <c r="S258" s="2980">
        <v>0</v>
      </c>
      <c r="T258" s="2979">
        <v>0</v>
      </c>
      <c r="U258" s="2980">
        <v>0</v>
      </c>
      <c r="V258" s="2981">
        <v>0</v>
      </c>
      <c r="W258" s="2980">
        <v>1</v>
      </c>
      <c r="X258" s="2981">
        <v>3</v>
      </c>
      <c r="Y258" s="2980">
        <v>4</v>
      </c>
      <c r="Z258" s="2981">
        <v>6</v>
      </c>
      <c r="AA258" s="2980">
        <v>1</v>
      </c>
      <c r="AB258" s="2981">
        <v>3</v>
      </c>
      <c r="AC258" s="2980">
        <v>1</v>
      </c>
      <c r="AD258" s="2981">
        <v>17</v>
      </c>
      <c r="AE258" s="2980">
        <v>0</v>
      </c>
      <c r="AF258" s="2981">
        <v>19</v>
      </c>
      <c r="AG258" s="2980">
        <v>12</v>
      </c>
      <c r="AH258" s="2981">
        <v>40</v>
      </c>
      <c r="AI258" s="2980">
        <v>9</v>
      </c>
      <c r="AJ258" s="2981">
        <v>11</v>
      </c>
      <c r="AK258" s="2980">
        <v>7</v>
      </c>
      <c r="AL258" s="2981">
        <v>13</v>
      </c>
      <c r="AM258" s="2980">
        <v>2</v>
      </c>
      <c r="AN258" s="2981">
        <v>5</v>
      </c>
      <c r="AO258" s="2982">
        <v>1</v>
      </c>
      <c r="AP258" s="2983">
        <v>0</v>
      </c>
      <c r="AQ258" s="2961"/>
      <c r="AR258" s="2962"/>
      <c r="AS258" s="394">
        <v>19</v>
      </c>
      <c r="AT258" s="2980">
        <v>0</v>
      </c>
      <c r="AU258" s="2980">
        <v>0</v>
      </c>
      <c r="AV258" s="2984">
        <v>0</v>
      </c>
      <c r="AW258" s="2984">
        <v>0</v>
      </c>
      <c r="AX258" s="2979">
        <v>0</v>
      </c>
      <c r="AY258" t="str">
        <f t="shared" si="248"/>
        <v/>
      </c>
      <c r="CW258" s="25" t="str">
        <f t="shared" si="249"/>
        <v/>
      </c>
      <c r="CX258" s="25" t="str">
        <f t="shared" si="250"/>
        <v/>
      </c>
      <c r="CY258" s="25" t="str">
        <f t="shared" si="251"/>
        <v/>
      </c>
      <c r="CZ258" s="25" t="str">
        <f t="shared" si="252"/>
        <v/>
      </c>
      <c r="DA258" s="25" t="str">
        <f t="shared" si="246"/>
        <v/>
      </c>
      <c r="DB258" s="25" t="str">
        <f t="shared" si="247"/>
        <v/>
      </c>
      <c r="DC258"/>
      <c r="DD258"/>
      <c r="DE258"/>
      <c r="DG258" s="26">
        <f t="shared" si="253"/>
        <v>0</v>
      </c>
      <c r="DH258" s="26">
        <f t="shared" si="254"/>
        <v>0</v>
      </c>
      <c r="DI258" s="26">
        <f t="shared" si="255"/>
        <v>0</v>
      </c>
      <c r="DJ258" s="26">
        <f t="shared" si="256"/>
        <v>0</v>
      </c>
      <c r="DK258" s="26">
        <f t="shared" si="257"/>
        <v>0</v>
      </c>
      <c r="DL258" s="26">
        <f t="shared" si="258"/>
        <v>0</v>
      </c>
      <c r="DM258"/>
    </row>
    <row r="259" spans="1:117" x14ac:dyDescent="0.25">
      <c r="A259" s="713"/>
      <c r="B259" s="2974" t="s">
        <v>268</v>
      </c>
      <c r="C259" s="2974"/>
      <c r="D259" s="2975">
        <f t="shared" si="244"/>
        <v>25</v>
      </c>
      <c r="E259" s="2976">
        <f t="shared" si="259"/>
        <v>8</v>
      </c>
      <c r="F259" s="2977">
        <f t="shared" si="259"/>
        <v>17</v>
      </c>
      <c r="G259" s="2978">
        <v>0</v>
      </c>
      <c r="H259" s="2979">
        <v>0</v>
      </c>
      <c r="I259" s="2980">
        <v>0</v>
      </c>
      <c r="J259" s="2979">
        <v>0</v>
      </c>
      <c r="K259" s="2980">
        <v>0</v>
      </c>
      <c r="L259" s="2979">
        <v>0</v>
      </c>
      <c r="M259" s="2980">
        <v>0</v>
      </c>
      <c r="N259" s="2979">
        <v>0</v>
      </c>
      <c r="O259" s="2980">
        <v>0</v>
      </c>
      <c r="P259" s="2979">
        <v>0</v>
      </c>
      <c r="Q259" s="2980">
        <v>0</v>
      </c>
      <c r="R259" s="2979">
        <v>0</v>
      </c>
      <c r="S259" s="2980">
        <v>0</v>
      </c>
      <c r="T259" s="2979">
        <v>0</v>
      </c>
      <c r="U259" s="2980">
        <v>0</v>
      </c>
      <c r="V259" s="2981">
        <v>0</v>
      </c>
      <c r="W259" s="2980">
        <v>0</v>
      </c>
      <c r="X259" s="2981">
        <v>0</v>
      </c>
      <c r="Y259" s="2980">
        <v>1</v>
      </c>
      <c r="Z259" s="2981">
        <v>0</v>
      </c>
      <c r="AA259" s="2980">
        <v>0</v>
      </c>
      <c r="AB259" s="2981">
        <v>0</v>
      </c>
      <c r="AC259" s="2980">
        <v>0</v>
      </c>
      <c r="AD259" s="2981">
        <v>5</v>
      </c>
      <c r="AE259" s="2980">
        <v>0</v>
      </c>
      <c r="AF259" s="2981">
        <v>3</v>
      </c>
      <c r="AG259" s="2980">
        <v>2</v>
      </c>
      <c r="AH259" s="2981">
        <v>6</v>
      </c>
      <c r="AI259" s="2980">
        <v>2</v>
      </c>
      <c r="AJ259" s="2981">
        <v>1</v>
      </c>
      <c r="AK259" s="2980">
        <v>3</v>
      </c>
      <c r="AL259" s="2981">
        <v>1</v>
      </c>
      <c r="AM259" s="2980">
        <v>0</v>
      </c>
      <c r="AN259" s="2981">
        <v>1</v>
      </c>
      <c r="AO259" s="2982">
        <v>0</v>
      </c>
      <c r="AP259" s="2983">
        <v>0</v>
      </c>
      <c r="AQ259" s="2961"/>
      <c r="AR259" s="2962"/>
      <c r="AS259" s="2995"/>
      <c r="AT259" s="2980">
        <v>0</v>
      </c>
      <c r="AU259" s="2980">
        <v>0</v>
      </c>
      <c r="AV259" s="2984">
        <v>0</v>
      </c>
      <c r="AW259" s="2984">
        <v>0</v>
      </c>
      <c r="AX259" s="2979">
        <v>0</v>
      </c>
      <c r="AY259" t="str">
        <f t="shared" si="248"/>
        <v/>
      </c>
      <c r="CW259" s="25" t="str">
        <f t="shared" si="249"/>
        <v/>
      </c>
      <c r="CX259" s="25" t="str">
        <f t="shared" si="250"/>
        <v/>
      </c>
      <c r="CY259" s="25" t="str">
        <f t="shared" si="251"/>
        <v/>
      </c>
      <c r="CZ259" s="25" t="str">
        <f t="shared" si="252"/>
        <v/>
      </c>
      <c r="DA259" s="25" t="str">
        <f t="shared" si="246"/>
        <v/>
      </c>
      <c r="DB259" s="25" t="str">
        <f t="shared" si="247"/>
        <v/>
      </c>
      <c r="DC259"/>
      <c r="DD259"/>
      <c r="DE259"/>
      <c r="DG259" s="26">
        <f t="shared" si="253"/>
        <v>0</v>
      </c>
      <c r="DH259" s="26">
        <f t="shared" si="254"/>
        <v>0</v>
      </c>
      <c r="DI259" s="26">
        <f t="shared" si="255"/>
        <v>0</v>
      </c>
      <c r="DJ259" s="26">
        <f t="shared" si="256"/>
        <v>0</v>
      </c>
      <c r="DK259" s="26">
        <f t="shared" si="257"/>
        <v>0</v>
      </c>
      <c r="DL259" s="26">
        <f t="shared" si="258"/>
        <v>0</v>
      </c>
      <c r="DM259"/>
    </row>
    <row r="260" spans="1:117" x14ac:dyDescent="0.25">
      <c r="A260" s="713"/>
      <c r="B260" s="2985" t="s">
        <v>269</v>
      </c>
      <c r="C260" s="2986"/>
      <c r="D260" s="2975">
        <f t="shared" si="244"/>
        <v>32</v>
      </c>
      <c r="E260" s="2976">
        <f t="shared" si="259"/>
        <v>6</v>
      </c>
      <c r="F260" s="2977">
        <f t="shared" si="259"/>
        <v>26</v>
      </c>
      <c r="G260" s="401">
        <v>0</v>
      </c>
      <c r="H260" s="402">
        <v>0</v>
      </c>
      <c r="I260" s="403">
        <v>0</v>
      </c>
      <c r="J260" s="402">
        <v>0</v>
      </c>
      <c r="K260" s="403">
        <v>0</v>
      </c>
      <c r="L260" s="402">
        <v>0</v>
      </c>
      <c r="M260" s="403">
        <v>0</v>
      </c>
      <c r="N260" s="402">
        <v>0</v>
      </c>
      <c r="O260" s="403">
        <v>0</v>
      </c>
      <c r="P260" s="402">
        <v>0</v>
      </c>
      <c r="Q260" s="403">
        <v>0</v>
      </c>
      <c r="R260" s="402">
        <v>0</v>
      </c>
      <c r="S260" s="403">
        <v>0</v>
      </c>
      <c r="T260" s="402">
        <v>0</v>
      </c>
      <c r="U260" s="403">
        <v>0</v>
      </c>
      <c r="V260" s="404">
        <v>0</v>
      </c>
      <c r="W260" s="403">
        <v>0</v>
      </c>
      <c r="X260" s="404">
        <v>1</v>
      </c>
      <c r="Y260" s="403">
        <v>1</v>
      </c>
      <c r="Z260" s="404">
        <v>3</v>
      </c>
      <c r="AA260" s="403">
        <v>0</v>
      </c>
      <c r="AB260" s="404">
        <v>1</v>
      </c>
      <c r="AC260" s="403">
        <v>1</v>
      </c>
      <c r="AD260" s="404">
        <v>2</v>
      </c>
      <c r="AE260" s="403">
        <v>0</v>
      </c>
      <c r="AF260" s="404">
        <v>3</v>
      </c>
      <c r="AG260" s="403">
        <v>2</v>
      </c>
      <c r="AH260" s="404">
        <v>7</v>
      </c>
      <c r="AI260" s="403">
        <v>1</v>
      </c>
      <c r="AJ260" s="404">
        <v>3</v>
      </c>
      <c r="AK260" s="403">
        <v>1</v>
      </c>
      <c r="AL260" s="404">
        <v>4</v>
      </c>
      <c r="AM260" s="403">
        <v>0</v>
      </c>
      <c r="AN260" s="404">
        <v>2</v>
      </c>
      <c r="AO260" s="405">
        <v>1</v>
      </c>
      <c r="AP260" s="406">
        <v>0</v>
      </c>
      <c r="AQ260" s="407"/>
      <c r="AR260" s="408"/>
      <c r="AS260" s="2995"/>
      <c r="AT260" s="403">
        <v>0</v>
      </c>
      <c r="AU260" s="403">
        <v>0</v>
      </c>
      <c r="AV260" s="410">
        <v>0</v>
      </c>
      <c r="AW260" s="410">
        <v>0</v>
      </c>
      <c r="AX260" s="402">
        <v>0</v>
      </c>
      <c r="AY260" t="str">
        <f t="shared" si="248"/>
        <v/>
      </c>
      <c r="CW260" s="25" t="str">
        <f t="shared" si="249"/>
        <v/>
      </c>
      <c r="CX260" s="25" t="str">
        <f t="shared" si="250"/>
        <v/>
      </c>
      <c r="CY260" s="25" t="str">
        <f t="shared" si="251"/>
        <v/>
      </c>
      <c r="CZ260" s="25" t="str">
        <f t="shared" si="252"/>
        <v/>
      </c>
      <c r="DA260" s="25" t="str">
        <f t="shared" si="246"/>
        <v/>
      </c>
      <c r="DB260" s="25" t="str">
        <f t="shared" si="247"/>
        <v/>
      </c>
      <c r="DC260"/>
      <c r="DD260"/>
      <c r="DE260"/>
      <c r="DG260" s="26">
        <f t="shared" si="253"/>
        <v>0</v>
      </c>
      <c r="DH260" s="26">
        <f t="shared" si="254"/>
        <v>0</v>
      </c>
      <c r="DI260" s="26">
        <f t="shared" si="255"/>
        <v>0</v>
      </c>
      <c r="DJ260" s="26">
        <f t="shared" si="256"/>
        <v>0</v>
      </c>
      <c r="DK260" s="26">
        <f t="shared" si="257"/>
        <v>0</v>
      </c>
      <c r="DL260" s="26">
        <f t="shared" si="258"/>
        <v>0</v>
      </c>
      <c r="DM260"/>
    </row>
    <row r="261" spans="1:117" ht="15" customHeight="1" x14ac:dyDescent="0.25">
      <c r="A261" s="713"/>
      <c r="B261" s="2985" t="s">
        <v>270</v>
      </c>
      <c r="C261" s="2986"/>
      <c r="D261" s="2975">
        <f t="shared" si="244"/>
        <v>27</v>
      </c>
      <c r="E261" s="2976">
        <f t="shared" si="259"/>
        <v>7</v>
      </c>
      <c r="F261" s="2977">
        <f t="shared" si="259"/>
        <v>20</v>
      </c>
      <c r="G261" s="401">
        <v>0</v>
      </c>
      <c r="H261" s="402">
        <v>0</v>
      </c>
      <c r="I261" s="403">
        <v>0</v>
      </c>
      <c r="J261" s="402">
        <v>0</v>
      </c>
      <c r="K261" s="403">
        <v>0</v>
      </c>
      <c r="L261" s="402">
        <v>0</v>
      </c>
      <c r="M261" s="403">
        <v>0</v>
      </c>
      <c r="N261" s="402">
        <v>0</v>
      </c>
      <c r="O261" s="403">
        <v>0</v>
      </c>
      <c r="P261" s="402">
        <v>0</v>
      </c>
      <c r="Q261" s="403">
        <v>0</v>
      </c>
      <c r="R261" s="402">
        <v>0</v>
      </c>
      <c r="S261" s="403">
        <v>0</v>
      </c>
      <c r="T261" s="402">
        <v>0</v>
      </c>
      <c r="U261" s="403">
        <v>0</v>
      </c>
      <c r="V261" s="404">
        <v>0</v>
      </c>
      <c r="W261" s="403">
        <v>0</v>
      </c>
      <c r="X261" s="404">
        <v>0</v>
      </c>
      <c r="Y261" s="403">
        <v>2</v>
      </c>
      <c r="Z261" s="404">
        <v>1</v>
      </c>
      <c r="AA261" s="403">
        <v>0</v>
      </c>
      <c r="AB261" s="404">
        <v>1</v>
      </c>
      <c r="AC261" s="403">
        <v>0</v>
      </c>
      <c r="AD261" s="404">
        <v>1</v>
      </c>
      <c r="AE261" s="403">
        <v>0</v>
      </c>
      <c r="AF261" s="404">
        <v>3</v>
      </c>
      <c r="AG261" s="403">
        <v>2</v>
      </c>
      <c r="AH261" s="404">
        <v>10</v>
      </c>
      <c r="AI261" s="403">
        <v>1</v>
      </c>
      <c r="AJ261" s="404">
        <v>1</v>
      </c>
      <c r="AK261" s="403">
        <v>2</v>
      </c>
      <c r="AL261" s="404">
        <v>1</v>
      </c>
      <c r="AM261" s="403">
        <v>0</v>
      </c>
      <c r="AN261" s="404">
        <v>2</v>
      </c>
      <c r="AO261" s="405">
        <v>0</v>
      </c>
      <c r="AP261" s="406">
        <v>0</v>
      </c>
      <c r="AQ261" s="407"/>
      <c r="AR261" s="408"/>
      <c r="AS261" s="409"/>
      <c r="AT261" s="403">
        <v>0</v>
      </c>
      <c r="AU261" s="403">
        <v>0</v>
      </c>
      <c r="AV261" s="410">
        <v>0</v>
      </c>
      <c r="AW261" s="410">
        <v>0</v>
      </c>
      <c r="AX261" s="402">
        <v>0</v>
      </c>
      <c r="AY261" t="str">
        <f t="shared" si="248"/>
        <v/>
      </c>
      <c r="CW261" s="25" t="str">
        <f t="shared" si="249"/>
        <v/>
      </c>
      <c r="CX261" s="25" t="str">
        <f t="shared" si="250"/>
        <v/>
      </c>
      <c r="CY261" s="25" t="str">
        <f t="shared" si="251"/>
        <v/>
      </c>
      <c r="CZ261" s="25" t="str">
        <f t="shared" si="252"/>
        <v/>
      </c>
      <c r="DA261" s="25" t="str">
        <f t="shared" si="246"/>
        <v/>
      </c>
      <c r="DB261" s="25" t="str">
        <f t="shared" si="247"/>
        <v/>
      </c>
      <c r="DC261"/>
      <c r="DD261"/>
      <c r="DE261"/>
      <c r="DG261" s="26">
        <f t="shared" si="253"/>
        <v>0</v>
      </c>
      <c r="DH261" s="26">
        <f t="shared" si="254"/>
        <v>0</v>
      </c>
      <c r="DI261" s="26">
        <f t="shared" si="255"/>
        <v>0</v>
      </c>
      <c r="DJ261" s="26">
        <f t="shared" si="256"/>
        <v>0</v>
      </c>
      <c r="DK261" s="26">
        <f t="shared" si="257"/>
        <v>0</v>
      </c>
      <c r="DL261" s="26">
        <f t="shared" si="258"/>
        <v>0</v>
      </c>
      <c r="DM261"/>
    </row>
    <row r="262" spans="1:117" x14ac:dyDescent="0.25">
      <c r="A262" s="3502"/>
      <c r="B262" s="2987" t="s">
        <v>271</v>
      </c>
      <c r="C262" s="2987"/>
      <c r="D262" s="301">
        <f t="shared" si="244"/>
        <v>0</v>
      </c>
      <c r="E262" s="419">
        <f t="shared" si="259"/>
        <v>0</v>
      </c>
      <c r="F262" s="420">
        <f t="shared" si="259"/>
        <v>0</v>
      </c>
      <c r="G262" s="401"/>
      <c r="H262" s="402"/>
      <c r="I262" s="403"/>
      <c r="J262" s="402"/>
      <c r="K262" s="403"/>
      <c r="L262" s="402"/>
      <c r="M262" s="403"/>
      <c r="N262" s="402"/>
      <c r="O262" s="403"/>
      <c r="P262" s="402"/>
      <c r="Q262" s="403"/>
      <c r="R262" s="402"/>
      <c r="S262" s="403"/>
      <c r="T262" s="402"/>
      <c r="U262" s="403"/>
      <c r="V262" s="404"/>
      <c r="W262" s="403"/>
      <c r="X262" s="404"/>
      <c r="Y262" s="403"/>
      <c r="Z262" s="404"/>
      <c r="AA262" s="403"/>
      <c r="AB262" s="404"/>
      <c r="AC262" s="403"/>
      <c r="AD262" s="404"/>
      <c r="AE262" s="403"/>
      <c r="AF262" s="404"/>
      <c r="AG262" s="403"/>
      <c r="AH262" s="404"/>
      <c r="AI262" s="403"/>
      <c r="AJ262" s="404"/>
      <c r="AK262" s="403"/>
      <c r="AL262" s="404"/>
      <c r="AM262" s="403"/>
      <c r="AN262" s="404"/>
      <c r="AO262" s="2971">
        <v>0</v>
      </c>
      <c r="AP262" s="2972">
        <v>0</v>
      </c>
      <c r="AQ262" s="2992"/>
      <c r="AR262" s="2993"/>
      <c r="AS262" s="413"/>
      <c r="AT262" s="2970">
        <v>0</v>
      </c>
      <c r="AU262" s="2970">
        <v>0</v>
      </c>
      <c r="AV262" s="2973">
        <v>0</v>
      </c>
      <c r="AW262" s="2973">
        <v>0</v>
      </c>
      <c r="AX262" s="2969">
        <v>0</v>
      </c>
      <c r="AY262" t="str">
        <f t="shared" si="248"/>
        <v/>
      </c>
      <c r="CW262" s="25" t="str">
        <f t="shared" si="249"/>
        <v/>
      </c>
      <c r="CX262" s="25" t="str">
        <f t="shared" si="250"/>
        <v/>
      </c>
      <c r="CY262" s="25" t="str">
        <f t="shared" si="251"/>
        <v/>
      </c>
      <c r="CZ262" s="25" t="str">
        <f t="shared" si="252"/>
        <v/>
      </c>
      <c r="DA262" s="25" t="str">
        <f t="shared" si="246"/>
        <v/>
      </c>
      <c r="DB262" s="25" t="str">
        <f t="shared" si="247"/>
        <v/>
      </c>
      <c r="DC262"/>
      <c r="DD262"/>
      <c r="DE262"/>
      <c r="DG262" s="26">
        <f t="shared" si="253"/>
        <v>0</v>
      </c>
      <c r="DH262" s="26">
        <f t="shared" si="254"/>
        <v>0</v>
      </c>
      <c r="DI262" s="26">
        <f t="shared" si="255"/>
        <v>0</v>
      </c>
      <c r="DJ262" s="26">
        <f t="shared" si="256"/>
        <v>0</v>
      </c>
      <c r="DK262" s="26">
        <f t="shared" si="257"/>
        <v>0</v>
      </c>
      <c r="DL262" s="26">
        <f t="shared" si="258"/>
        <v>0</v>
      </c>
      <c r="DM262"/>
    </row>
    <row r="263" spans="1:117" x14ac:dyDescent="0.25">
      <c r="A263" s="3312" t="s">
        <v>275</v>
      </c>
      <c r="B263" s="830" t="s">
        <v>266</v>
      </c>
      <c r="C263" s="830"/>
      <c r="D263" s="3673">
        <f t="shared" si="244"/>
        <v>17</v>
      </c>
      <c r="E263" s="414">
        <f t="shared" ref="E263:F280" si="260">+Y263+AA263+AC263+AE263+AG263+AI263+AK263+AM263</f>
        <v>5</v>
      </c>
      <c r="F263" s="3740">
        <f t="shared" si="260"/>
        <v>12</v>
      </c>
      <c r="G263" s="3750"/>
      <c r="H263" s="421"/>
      <c r="I263" s="3751"/>
      <c r="J263" s="421"/>
      <c r="K263" s="3751"/>
      <c r="L263" s="421"/>
      <c r="M263" s="3752"/>
      <c r="N263" s="422"/>
      <c r="O263" s="3753"/>
      <c r="P263" s="422"/>
      <c r="Q263" s="3751"/>
      <c r="R263" s="421"/>
      <c r="S263" s="3751"/>
      <c r="T263" s="421"/>
      <c r="U263" s="3752"/>
      <c r="V263" s="422"/>
      <c r="W263" s="3753"/>
      <c r="X263" s="422"/>
      <c r="Y263" s="3520">
        <v>2</v>
      </c>
      <c r="Z263" s="3737">
        <v>1</v>
      </c>
      <c r="AA263" s="3520">
        <v>0</v>
      </c>
      <c r="AB263" s="3737">
        <v>1</v>
      </c>
      <c r="AC263" s="3520">
        <v>0</v>
      </c>
      <c r="AD263" s="3737">
        <v>1</v>
      </c>
      <c r="AE263" s="3520">
        <v>0</v>
      </c>
      <c r="AF263" s="3737">
        <v>2</v>
      </c>
      <c r="AG263" s="3520">
        <v>2</v>
      </c>
      <c r="AH263" s="3737">
        <v>4</v>
      </c>
      <c r="AI263" s="3520">
        <v>1</v>
      </c>
      <c r="AJ263" s="3737">
        <v>1</v>
      </c>
      <c r="AK263" s="3520">
        <v>0</v>
      </c>
      <c r="AL263" s="3737">
        <v>2</v>
      </c>
      <c r="AM263" s="3520">
        <v>0</v>
      </c>
      <c r="AN263" s="3737">
        <v>0</v>
      </c>
      <c r="AO263" s="396">
        <v>0</v>
      </c>
      <c r="AP263" s="397">
        <v>0</v>
      </c>
      <c r="AQ263" s="3736">
        <v>0</v>
      </c>
      <c r="AR263" s="393">
        <v>0</v>
      </c>
      <c r="AS263" s="3520">
        <v>4</v>
      </c>
      <c r="AT263" s="394">
        <v>0</v>
      </c>
      <c r="AU263" s="394">
        <v>0</v>
      </c>
      <c r="AV263" s="398">
        <v>0</v>
      </c>
      <c r="AW263" s="398">
        <v>0</v>
      </c>
      <c r="AX263" s="393">
        <v>0</v>
      </c>
      <c r="AY263" t="str">
        <f t="shared" si="248"/>
        <v/>
      </c>
      <c r="CW263" s="25" t="str">
        <f t="shared" si="249"/>
        <v/>
      </c>
      <c r="CX263" s="25" t="str">
        <f t="shared" si="250"/>
        <v/>
      </c>
      <c r="CY263" s="25" t="str">
        <f t="shared" si="251"/>
        <v/>
      </c>
      <c r="CZ263" s="25" t="str">
        <f t="shared" si="252"/>
        <v/>
      </c>
      <c r="DA263" s="25" t="str">
        <f t="shared" si="246"/>
        <v/>
      </c>
      <c r="DB263" s="25" t="str">
        <f t="shared" si="247"/>
        <v/>
      </c>
      <c r="DC263"/>
      <c r="DD263"/>
      <c r="DE263"/>
      <c r="DG263" s="26">
        <f t="shared" si="253"/>
        <v>0</v>
      </c>
      <c r="DH263" s="26">
        <f t="shared" si="254"/>
        <v>0</v>
      </c>
      <c r="DI263" s="26">
        <f t="shared" si="255"/>
        <v>0</v>
      </c>
      <c r="DJ263" s="26">
        <f t="shared" si="256"/>
        <v>0</v>
      </c>
      <c r="DK263" s="26">
        <f t="shared" si="257"/>
        <v>0</v>
      </c>
      <c r="DL263" s="26">
        <f t="shared" si="258"/>
        <v>0</v>
      </c>
      <c r="DM263"/>
    </row>
    <row r="264" spans="1:117" x14ac:dyDescent="0.25">
      <c r="A264" s="713"/>
      <c r="B264" s="2974" t="s">
        <v>267</v>
      </c>
      <c r="C264" s="2974"/>
      <c r="D264" s="2975">
        <f>SUM(E264+F264)</f>
        <v>32</v>
      </c>
      <c r="E264" s="3754">
        <f t="shared" si="260"/>
        <v>3</v>
      </c>
      <c r="F264" s="3755">
        <f t="shared" si="260"/>
        <v>29</v>
      </c>
      <c r="G264" s="3017"/>
      <c r="H264" s="3018"/>
      <c r="I264" s="3019"/>
      <c r="J264" s="3018"/>
      <c r="K264" s="3019"/>
      <c r="L264" s="3018"/>
      <c r="M264" s="2995"/>
      <c r="N264" s="2962"/>
      <c r="O264" s="2995"/>
      <c r="P264" s="2962"/>
      <c r="Q264" s="3019"/>
      <c r="R264" s="3018"/>
      <c r="S264" s="3019"/>
      <c r="T264" s="3018"/>
      <c r="U264" s="2995"/>
      <c r="V264" s="2962"/>
      <c r="W264" s="2995"/>
      <c r="X264" s="2962"/>
      <c r="Y264" s="2980">
        <v>0</v>
      </c>
      <c r="Z264" s="2981">
        <v>1</v>
      </c>
      <c r="AA264" s="2980">
        <v>0</v>
      </c>
      <c r="AB264" s="2981">
        <v>5</v>
      </c>
      <c r="AC264" s="2980">
        <v>0</v>
      </c>
      <c r="AD264" s="2981">
        <v>4</v>
      </c>
      <c r="AE264" s="2980">
        <v>0</v>
      </c>
      <c r="AF264" s="2981">
        <v>2</v>
      </c>
      <c r="AG264" s="2980">
        <v>0</v>
      </c>
      <c r="AH264" s="2981">
        <v>9</v>
      </c>
      <c r="AI264" s="2980">
        <v>2</v>
      </c>
      <c r="AJ264" s="2981">
        <v>1</v>
      </c>
      <c r="AK264" s="2980">
        <v>1</v>
      </c>
      <c r="AL264" s="2981">
        <v>4</v>
      </c>
      <c r="AM264" s="2980">
        <v>0</v>
      </c>
      <c r="AN264" s="2981">
        <v>3</v>
      </c>
      <c r="AO264" s="2982">
        <v>0</v>
      </c>
      <c r="AP264" s="2983">
        <v>0</v>
      </c>
      <c r="AQ264" s="2961"/>
      <c r="AR264" s="2962"/>
      <c r="AS264" s="394">
        <v>8</v>
      </c>
      <c r="AT264" s="2980">
        <v>0</v>
      </c>
      <c r="AU264" s="2980">
        <v>0</v>
      </c>
      <c r="AV264" s="2984">
        <v>0</v>
      </c>
      <c r="AW264" s="2984">
        <v>0</v>
      </c>
      <c r="AX264" s="2979">
        <v>0</v>
      </c>
      <c r="AY264" t="str">
        <f t="shared" si="248"/>
        <v/>
      </c>
      <c r="CW264" s="25" t="str">
        <f t="shared" si="249"/>
        <v/>
      </c>
      <c r="CX264" s="25" t="str">
        <f t="shared" si="250"/>
        <v/>
      </c>
      <c r="CY264" s="25" t="str">
        <f t="shared" si="251"/>
        <v/>
      </c>
      <c r="CZ264" s="25" t="str">
        <f t="shared" si="252"/>
        <v/>
      </c>
      <c r="DA264" s="25" t="str">
        <f t="shared" si="246"/>
        <v/>
      </c>
      <c r="DB264" s="25" t="str">
        <f t="shared" si="247"/>
        <v/>
      </c>
      <c r="DC264"/>
      <c r="DD264"/>
      <c r="DE264"/>
      <c r="DG264" s="26">
        <f t="shared" si="253"/>
        <v>0</v>
      </c>
      <c r="DH264" s="26">
        <f t="shared" si="254"/>
        <v>0</v>
      </c>
      <c r="DI264" s="26">
        <f t="shared" si="255"/>
        <v>0</v>
      </c>
      <c r="DJ264" s="26">
        <f t="shared" si="256"/>
        <v>0</v>
      </c>
      <c r="DK264" s="26">
        <f t="shared" si="257"/>
        <v>0</v>
      </c>
      <c r="DL264" s="26">
        <f t="shared" si="258"/>
        <v>0</v>
      </c>
      <c r="DM264"/>
    </row>
    <row r="265" spans="1:117" x14ac:dyDescent="0.25">
      <c r="A265" s="713"/>
      <c r="B265" s="2974" t="s">
        <v>268</v>
      </c>
      <c r="C265" s="2974"/>
      <c r="D265" s="2975">
        <f t="shared" ref="D265:D304" si="261">SUM(E265+F265)</f>
        <v>21</v>
      </c>
      <c r="E265" s="3754">
        <f t="shared" si="260"/>
        <v>5</v>
      </c>
      <c r="F265" s="3755">
        <f t="shared" si="260"/>
        <v>16</v>
      </c>
      <c r="G265" s="3017"/>
      <c r="H265" s="3018"/>
      <c r="I265" s="3019"/>
      <c r="J265" s="3018"/>
      <c r="K265" s="3019"/>
      <c r="L265" s="3018"/>
      <c r="M265" s="2995"/>
      <c r="N265" s="2962"/>
      <c r="O265" s="2995"/>
      <c r="P265" s="2962"/>
      <c r="Q265" s="3019"/>
      <c r="R265" s="3018"/>
      <c r="S265" s="3019"/>
      <c r="T265" s="3018"/>
      <c r="U265" s="2995"/>
      <c r="V265" s="2962"/>
      <c r="W265" s="2995"/>
      <c r="X265" s="2962"/>
      <c r="Y265" s="2980">
        <v>2</v>
      </c>
      <c r="Z265" s="2981">
        <v>1</v>
      </c>
      <c r="AA265" s="2980">
        <v>0</v>
      </c>
      <c r="AB265" s="2981">
        <v>1</v>
      </c>
      <c r="AC265" s="2980">
        <v>0</v>
      </c>
      <c r="AD265" s="2981">
        <v>1</v>
      </c>
      <c r="AE265" s="2980">
        <v>0</v>
      </c>
      <c r="AF265" s="2981">
        <v>3</v>
      </c>
      <c r="AG265" s="2980">
        <v>1</v>
      </c>
      <c r="AH265" s="2981">
        <v>6</v>
      </c>
      <c r="AI265" s="2980">
        <v>2</v>
      </c>
      <c r="AJ265" s="2981">
        <v>2</v>
      </c>
      <c r="AK265" s="2980">
        <v>0</v>
      </c>
      <c r="AL265" s="2981">
        <v>2</v>
      </c>
      <c r="AM265" s="2980">
        <v>0</v>
      </c>
      <c r="AN265" s="2981">
        <v>0</v>
      </c>
      <c r="AO265" s="2982">
        <v>0</v>
      </c>
      <c r="AP265" s="2983">
        <v>0</v>
      </c>
      <c r="AQ265" s="2961"/>
      <c r="AR265" s="2962"/>
      <c r="AS265" s="2995"/>
      <c r="AT265" s="2980">
        <v>0</v>
      </c>
      <c r="AU265" s="2980">
        <v>0</v>
      </c>
      <c r="AV265" s="2984">
        <v>0</v>
      </c>
      <c r="AW265" s="2984">
        <v>0</v>
      </c>
      <c r="AX265" s="2979">
        <v>0</v>
      </c>
      <c r="AY265" t="str">
        <f t="shared" si="248"/>
        <v/>
      </c>
      <c r="CW265" s="25" t="str">
        <f t="shared" si="249"/>
        <v/>
      </c>
      <c r="CX265" s="25" t="str">
        <f t="shared" si="250"/>
        <v/>
      </c>
      <c r="CY265" s="25" t="str">
        <f t="shared" si="251"/>
        <v/>
      </c>
      <c r="CZ265" s="25" t="str">
        <f t="shared" si="252"/>
        <v/>
      </c>
      <c r="DA265" s="25" t="str">
        <f t="shared" si="246"/>
        <v/>
      </c>
      <c r="DB265" s="25" t="str">
        <f t="shared" si="247"/>
        <v/>
      </c>
      <c r="DC265"/>
      <c r="DD265"/>
      <c r="DE265"/>
      <c r="DG265" s="26">
        <f t="shared" si="253"/>
        <v>0</v>
      </c>
      <c r="DH265" s="26">
        <f t="shared" si="254"/>
        <v>0</v>
      </c>
      <c r="DI265" s="26">
        <f t="shared" si="255"/>
        <v>0</v>
      </c>
      <c r="DJ265" s="26">
        <f t="shared" si="256"/>
        <v>0</v>
      </c>
      <c r="DK265" s="26">
        <f t="shared" si="257"/>
        <v>0</v>
      </c>
      <c r="DL265" s="26">
        <f t="shared" si="258"/>
        <v>0</v>
      </c>
      <c r="DM265"/>
    </row>
    <row r="266" spans="1:117" x14ac:dyDescent="0.25">
      <c r="A266" s="713"/>
      <c r="B266" s="2985" t="s">
        <v>269</v>
      </c>
      <c r="C266" s="2986"/>
      <c r="D266" s="2975">
        <f t="shared" si="261"/>
        <v>11</v>
      </c>
      <c r="E266" s="3754">
        <f t="shared" si="260"/>
        <v>0</v>
      </c>
      <c r="F266" s="3755">
        <f t="shared" si="260"/>
        <v>11</v>
      </c>
      <c r="G266" s="425"/>
      <c r="H266" s="426"/>
      <c r="I266" s="427"/>
      <c r="J266" s="426"/>
      <c r="K266" s="427"/>
      <c r="L266" s="426"/>
      <c r="M266" s="2961"/>
      <c r="N266" s="2962"/>
      <c r="O266" s="2961"/>
      <c r="P266" s="2962"/>
      <c r="Q266" s="427"/>
      <c r="R266" s="426"/>
      <c r="S266" s="427"/>
      <c r="T266" s="426"/>
      <c r="U266" s="2961"/>
      <c r="V266" s="2962"/>
      <c r="W266" s="2961"/>
      <c r="X266" s="2962"/>
      <c r="Y266" s="403">
        <v>0</v>
      </c>
      <c r="Z266" s="404">
        <v>1</v>
      </c>
      <c r="AA266" s="403">
        <v>0</v>
      </c>
      <c r="AB266" s="404">
        <v>2</v>
      </c>
      <c r="AC266" s="403">
        <v>0</v>
      </c>
      <c r="AD266" s="404">
        <v>4</v>
      </c>
      <c r="AE266" s="403">
        <v>0</v>
      </c>
      <c r="AF266" s="404">
        <v>2</v>
      </c>
      <c r="AG266" s="403">
        <v>0</v>
      </c>
      <c r="AH266" s="404">
        <v>1</v>
      </c>
      <c r="AI266" s="403">
        <v>0</v>
      </c>
      <c r="AJ266" s="404">
        <v>0</v>
      </c>
      <c r="AK266" s="403">
        <v>0</v>
      </c>
      <c r="AL266" s="404">
        <v>1</v>
      </c>
      <c r="AM266" s="403">
        <v>0</v>
      </c>
      <c r="AN266" s="404">
        <v>0</v>
      </c>
      <c r="AO266" s="405">
        <v>0</v>
      </c>
      <c r="AP266" s="406">
        <v>0</v>
      </c>
      <c r="AQ266" s="2961"/>
      <c r="AR266" s="2962"/>
      <c r="AS266" s="2995"/>
      <c r="AT266" s="403">
        <v>0</v>
      </c>
      <c r="AU266" s="403">
        <v>0</v>
      </c>
      <c r="AV266" s="410">
        <v>0</v>
      </c>
      <c r="AW266" s="410">
        <v>0</v>
      </c>
      <c r="AX266" s="402">
        <v>0</v>
      </c>
      <c r="AY266" t="str">
        <f t="shared" si="248"/>
        <v/>
      </c>
      <c r="CW266" s="25" t="str">
        <f t="shared" si="249"/>
        <v/>
      </c>
      <c r="CX266" s="25" t="str">
        <f t="shared" si="250"/>
        <v/>
      </c>
      <c r="CY266" s="25" t="str">
        <f t="shared" si="251"/>
        <v/>
      </c>
      <c r="CZ266" s="25" t="str">
        <f t="shared" si="252"/>
        <v/>
      </c>
      <c r="DA266" s="25" t="str">
        <f t="shared" si="246"/>
        <v/>
      </c>
      <c r="DB266" s="25" t="str">
        <f t="shared" si="247"/>
        <v/>
      </c>
      <c r="DC266"/>
      <c r="DD266"/>
      <c r="DE266"/>
      <c r="DG266" s="26">
        <f t="shared" si="253"/>
        <v>0</v>
      </c>
      <c r="DH266" s="26">
        <f t="shared" si="254"/>
        <v>0</v>
      </c>
      <c r="DI266" s="26">
        <f t="shared" si="255"/>
        <v>0</v>
      </c>
      <c r="DJ266" s="26">
        <f t="shared" si="256"/>
        <v>0</v>
      </c>
      <c r="DK266" s="26">
        <f t="shared" si="257"/>
        <v>0</v>
      </c>
      <c r="DL266" s="26">
        <f t="shared" si="258"/>
        <v>0</v>
      </c>
      <c r="DM266"/>
    </row>
    <row r="267" spans="1:117" ht="15" customHeight="1" x14ac:dyDescent="0.25">
      <c r="A267" s="713"/>
      <c r="B267" s="2985" t="s">
        <v>270</v>
      </c>
      <c r="C267" s="2986"/>
      <c r="D267" s="2975">
        <f t="shared" si="261"/>
        <v>4</v>
      </c>
      <c r="E267" s="3754">
        <f t="shared" si="260"/>
        <v>1</v>
      </c>
      <c r="F267" s="3755">
        <f t="shared" si="260"/>
        <v>3</v>
      </c>
      <c r="G267" s="425"/>
      <c r="H267" s="426"/>
      <c r="I267" s="427"/>
      <c r="J267" s="426"/>
      <c r="K267" s="427"/>
      <c r="L267" s="426"/>
      <c r="M267" s="407"/>
      <c r="N267" s="408"/>
      <c r="O267" s="407"/>
      <c r="P267" s="408"/>
      <c r="Q267" s="427"/>
      <c r="R267" s="426"/>
      <c r="S267" s="427"/>
      <c r="T267" s="426"/>
      <c r="U267" s="407"/>
      <c r="V267" s="408"/>
      <c r="W267" s="407"/>
      <c r="X267" s="408"/>
      <c r="Y267" s="403">
        <v>1</v>
      </c>
      <c r="Z267" s="404">
        <v>0</v>
      </c>
      <c r="AA267" s="403">
        <v>0</v>
      </c>
      <c r="AB267" s="404">
        <v>0</v>
      </c>
      <c r="AC267" s="403">
        <v>0</v>
      </c>
      <c r="AD267" s="404">
        <v>1</v>
      </c>
      <c r="AE267" s="403">
        <v>0</v>
      </c>
      <c r="AF267" s="404">
        <v>0</v>
      </c>
      <c r="AG267" s="403">
        <v>0</v>
      </c>
      <c r="AH267" s="404">
        <v>1</v>
      </c>
      <c r="AI267" s="403">
        <v>0</v>
      </c>
      <c r="AJ267" s="404">
        <v>0</v>
      </c>
      <c r="AK267" s="403">
        <v>0</v>
      </c>
      <c r="AL267" s="404">
        <v>0</v>
      </c>
      <c r="AM267" s="403">
        <v>0</v>
      </c>
      <c r="AN267" s="404">
        <v>1</v>
      </c>
      <c r="AO267" s="405">
        <v>0</v>
      </c>
      <c r="AP267" s="406">
        <v>0</v>
      </c>
      <c r="AQ267" s="407"/>
      <c r="AR267" s="408"/>
      <c r="AS267" s="409"/>
      <c r="AT267" s="403">
        <v>0</v>
      </c>
      <c r="AU267" s="403">
        <v>0</v>
      </c>
      <c r="AV267" s="410">
        <v>0</v>
      </c>
      <c r="AW267" s="410">
        <v>0</v>
      </c>
      <c r="AX267" s="402">
        <v>0</v>
      </c>
      <c r="AY267" t="str">
        <f t="shared" si="248"/>
        <v/>
      </c>
      <c r="CW267" s="25" t="str">
        <f t="shared" si="249"/>
        <v/>
      </c>
      <c r="CX267" s="25" t="str">
        <f t="shared" si="250"/>
        <v/>
      </c>
      <c r="CY267" s="25" t="str">
        <f t="shared" si="251"/>
        <v/>
      </c>
      <c r="CZ267" s="25" t="str">
        <f t="shared" si="252"/>
        <v/>
      </c>
      <c r="DA267" s="25" t="str">
        <f t="shared" si="246"/>
        <v/>
      </c>
      <c r="DB267" s="25" t="str">
        <f t="shared" si="247"/>
        <v/>
      </c>
      <c r="DC267"/>
      <c r="DD267"/>
      <c r="DE267"/>
      <c r="DG267" s="26">
        <f t="shared" si="253"/>
        <v>0</v>
      </c>
      <c r="DH267" s="26">
        <f t="shared" si="254"/>
        <v>0</v>
      </c>
      <c r="DI267" s="26">
        <f t="shared" si="255"/>
        <v>0</v>
      </c>
      <c r="DJ267" s="26">
        <f t="shared" si="256"/>
        <v>0</v>
      </c>
      <c r="DK267" s="26">
        <f t="shared" si="257"/>
        <v>0</v>
      </c>
      <c r="DL267" s="26">
        <f t="shared" si="258"/>
        <v>0</v>
      </c>
      <c r="DM267"/>
    </row>
    <row r="268" spans="1:117" x14ac:dyDescent="0.25">
      <c r="A268" s="3502"/>
      <c r="B268" s="2987" t="s">
        <v>271</v>
      </c>
      <c r="C268" s="2987"/>
      <c r="D268" s="2988">
        <f t="shared" si="261"/>
        <v>0</v>
      </c>
      <c r="E268" s="3756">
        <f t="shared" si="260"/>
        <v>0</v>
      </c>
      <c r="F268" s="3757">
        <f t="shared" si="260"/>
        <v>0</v>
      </c>
      <c r="G268" s="3022"/>
      <c r="H268" s="3023"/>
      <c r="I268" s="3024"/>
      <c r="J268" s="3023"/>
      <c r="K268" s="3024"/>
      <c r="L268" s="3023"/>
      <c r="M268" s="3022"/>
      <c r="N268" s="3023"/>
      <c r="O268" s="3022"/>
      <c r="P268" s="3023"/>
      <c r="Q268" s="3024"/>
      <c r="R268" s="3023"/>
      <c r="S268" s="3024"/>
      <c r="T268" s="3023"/>
      <c r="U268" s="3022"/>
      <c r="V268" s="3023"/>
      <c r="W268" s="3022"/>
      <c r="X268" s="3023"/>
      <c r="Y268" s="2970"/>
      <c r="Z268" s="389"/>
      <c r="AA268" s="2970"/>
      <c r="AB268" s="389"/>
      <c r="AC268" s="2970"/>
      <c r="AD268" s="389"/>
      <c r="AE268" s="2970"/>
      <c r="AF268" s="389"/>
      <c r="AG268" s="2970"/>
      <c r="AH268" s="389"/>
      <c r="AI268" s="2970"/>
      <c r="AJ268" s="389"/>
      <c r="AK268" s="2970"/>
      <c r="AL268" s="389"/>
      <c r="AM268" s="2970"/>
      <c r="AN268" s="389"/>
      <c r="AO268" s="2971">
        <v>0</v>
      </c>
      <c r="AP268" s="2972">
        <v>0</v>
      </c>
      <c r="AQ268" s="2992"/>
      <c r="AR268" s="2993"/>
      <c r="AS268" s="413"/>
      <c r="AT268" s="2970">
        <v>0</v>
      </c>
      <c r="AU268" s="2970">
        <v>0</v>
      </c>
      <c r="AV268" s="2973">
        <v>0</v>
      </c>
      <c r="AW268" s="2973">
        <v>0</v>
      </c>
      <c r="AX268" s="2969">
        <v>0</v>
      </c>
      <c r="AY268" t="str">
        <f t="shared" si="248"/>
        <v/>
      </c>
      <c r="CW268" s="25" t="str">
        <f t="shared" si="249"/>
        <v/>
      </c>
      <c r="CX268" s="25" t="str">
        <f t="shared" si="250"/>
        <v/>
      </c>
      <c r="CY268" s="25" t="str">
        <f t="shared" si="251"/>
        <v/>
      </c>
      <c r="CZ268" s="25" t="str">
        <f t="shared" si="252"/>
        <v/>
      </c>
      <c r="DA268" s="25" t="str">
        <f t="shared" si="246"/>
        <v/>
      </c>
      <c r="DB268" s="25" t="str">
        <f t="shared" si="247"/>
        <v/>
      </c>
      <c r="DC268"/>
      <c r="DD268"/>
      <c r="DE268"/>
      <c r="DG268" s="26">
        <f t="shared" si="253"/>
        <v>0</v>
      </c>
      <c r="DH268" s="26">
        <f t="shared" si="254"/>
        <v>0</v>
      </c>
      <c r="DI268" s="26">
        <f t="shared" si="255"/>
        <v>0</v>
      </c>
      <c r="DJ268" s="26">
        <f t="shared" si="256"/>
        <v>0</v>
      </c>
      <c r="DK268" s="26">
        <f t="shared" si="257"/>
        <v>0</v>
      </c>
      <c r="DL268" s="26">
        <f t="shared" si="258"/>
        <v>0</v>
      </c>
      <c r="DM268"/>
    </row>
    <row r="269" spans="1:117" x14ac:dyDescent="0.25">
      <c r="A269" s="3758" t="s">
        <v>276</v>
      </c>
      <c r="B269" s="830" t="s">
        <v>266</v>
      </c>
      <c r="C269" s="830"/>
      <c r="D269" s="245">
        <f t="shared" si="261"/>
        <v>8</v>
      </c>
      <c r="E269" s="3759">
        <f t="shared" si="260"/>
        <v>1</v>
      </c>
      <c r="F269" s="3760">
        <f t="shared" si="260"/>
        <v>7</v>
      </c>
      <c r="G269" s="432"/>
      <c r="H269" s="433"/>
      <c r="I269" s="434"/>
      <c r="J269" s="433"/>
      <c r="K269" s="434"/>
      <c r="L269" s="433"/>
      <c r="M269" s="435"/>
      <c r="N269" s="436"/>
      <c r="O269" s="435"/>
      <c r="P269" s="436"/>
      <c r="Q269" s="434"/>
      <c r="R269" s="433"/>
      <c r="S269" s="434"/>
      <c r="T269" s="433"/>
      <c r="U269" s="435"/>
      <c r="V269" s="436"/>
      <c r="W269" s="435"/>
      <c r="X269" s="436"/>
      <c r="Y269" s="394">
        <v>0</v>
      </c>
      <c r="Z269" s="395">
        <v>0</v>
      </c>
      <c r="AA269" s="394">
        <v>0</v>
      </c>
      <c r="AB269" s="395">
        <v>0</v>
      </c>
      <c r="AC269" s="394">
        <v>0</v>
      </c>
      <c r="AD269" s="395">
        <v>0</v>
      </c>
      <c r="AE269" s="394">
        <v>0</v>
      </c>
      <c r="AF269" s="395">
        <v>0</v>
      </c>
      <c r="AG269" s="394">
        <v>1</v>
      </c>
      <c r="AH269" s="395">
        <v>3</v>
      </c>
      <c r="AI269" s="394">
        <v>0</v>
      </c>
      <c r="AJ269" s="395">
        <v>0</v>
      </c>
      <c r="AK269" s="394">
        <v>0</v>
      </c>
      <c r="AL269" s="395">
        <v>3</v>
      </c>
      <c r="AM269" s="394">
        <v>0</v>
      </c>
      <c r="AN269" s="395">
        <v>1</v>
      </c>
      <c r="AO269" s="396">
        <v>0</v>
      </c>
      <c r="AP269" s="397">
        <v>0</v>
      </c>
      <c r="AQ269" s="392">
        <v>1</v>
      </c>
      <c r="AR269" s="393">
        <v>1</v>
      </c>
      <c r="AS269" s="3761">
        <v>4</v>
      </c>
      <c r="AT269" s="394">
        <v>0</v>
      </c>
      <c r="AU269" s="394">
        <v>0</v>
      </c>
      <c r="AV269" s="398">
        <v>0</v>
      </c>
      <c r="AW269" s="398">
        <v>0</v>
      </c>
      <c r="AX269" s="393">
        <v>0</v>
      </c>
      <c r="AY269" t="str">
        <f t="shared" si="248"/>
        <v/>
      </c>
      <c r="CW269" s="25" t="str">
        <f t="shared" si="249"/>
        <v/>
      </c>
      <c r="CX269" s="25" t="str">
        <f t="shared" si="250"/>
        <v/>
      </c>
      <c r="CY269" s="25" t="str">
        <f t="shared" si="251"/>
        <v/>
      </c>
      <c r="CZ269" s="25" t="str">
        <f t="shared" si="252"/>
        <v/>
      </c>
      <c r="DA269" s="25" t="str">
        <f t="shared" si="246"/>
        <v/>
      </c>
      <c r="DB269" s="25" t="str">
        <f t="shared" si="247"/>
        <v/>
      </c>
      <c r="DC269"/>
      <c r="DD269"/>
      <c r="DE269"/>
      <c r="DG269" s="26">
        <f t="shared" si="253"/>
        <v>0</v>
      </c>
      <c r="DH269" s="26">
        <f t="shared" si="254"/>
        <v>0</v>
      </c>
      <c r="DI269" s="26">
        <f t="shared" si="255"/>
        <v>0</v>
      </c>
      <c r="DJ269" s="26">
        <f t="shared" si="256"/>
        <v>0</v>
      </c>
      <c r="DK269" s="26">
        <f t="shared" si="257"/>
        <v>0</v>
      </c>
      <c r="DL269" s="26">
        <f t="shared" si="258"/>
        <v>0</v>
      </c>
      <c r="DM269"/>
    </row>
    <row r="270" spans="1:117" x14ac:dyDescent="0.25">
      <c r="A270" s="713"/>
      <c r="B270" s="2974" t="s">
        <v>267</v>
      </c>
      <c r="C270" s="2974"/>
      <c r="D270" s="2975">
        <f t="shared" si="261"/>
        <v>42</v>
      </c>
      <c r="E270" s="3762">
        <f t="shared" si="260"/>
        <v>17</v>
      </c>
      <c r="F270" s="3763">
        <f t="shared" si="260"/>
        <v>25</v>
      </c>
      <c r="G270" s="3017"/>
      <c r="H270" s="3018"/>
      <c r="I270" s="3019"/>
      <c r="J270" s="3018"/>
      <c r="K270" s="3019"/>
      <c r="L270" s="3018"/>
      <c r="M270" s="2995"/>
      <c r="N270" s="2962"/>
      <c r="O270" s="2995"/>
      <c r="P270" s="2962"/>
      <c r="Q270" s="3019"/>
      <c r="R270" s="3018"/>
      <c r="S270" s="3019"/>
      <c r="T270" s="3018"/>
      <c r="U270" s="2995"/>
      <c r="V270" s="2962"/>
      <c r="W270" s="2995"/>
      <c r="X270" s="2962"/>
      <c r="Y270" s="2980">
        <v>0</v>
      </c>
      <c r="Z270" s="2981">
        <v>0</v>
      </c>
      <c r="AA270" s="2980">
        <v>0</v>
      </c>
      <c r="AB270" s="2981">
        <v>0</v>
      </c>
      <c r="AC270" s="2980">
        <v>0</v>
      </c>
      <c r="AD270" s="2981">
        <v>0</v>
      </c>
      <c r="AE270" s="2980">
        <v>0</v>
      </c>
      <c r="AF270" s="2981">
        <v>2</v>
      </c>
      <c r="AG270" s="2980">
        <v>2</v>
      </c>
      <c r="AH270" s="2981">
        <v>10</v>
      </c>
      <c r="AI270" s="2980">
        <v>3</v>
      </c>
      <c r="AJ270" s="2981">
        <v>1</v>
      </c>
      <c r="AK270" s="2980">
        <v>8</v>
      </c>
      <c r="AL270" s="2981">
        <v>9</v>
      </c>
      <c r="AM270" s="2980">
        <v>4</v>
      </c>
      <c r="AN270" s="2981">
        <v>3</v>
      </c>
      <c r="AO270" s="2982">
        <v>0</v>
      </c>
      <c r="AP270" s="2983">
        <v>0</v>
      </c>
      <c r="AQ270" s="2961"/>
      <c r="AR270" s="2962"/>
      <c r="AS270" s="394">
        <v>21</v>
      </c>
      <c r="AT270" s="2980">
        <v>0</v>
      </c>
      <c r="AU270" s="2980">
        <v>0</v>
      </c>
      <c r="AV270" s="2984">
        <v>0</v>
      </c>
      <c r="AW270" s="2984">
        <v>0</v>
      </c>
      <c r="AX270" s="2979">
        <v>0</v>
      </c>
      <c r="AY270" t="str">
        <f t="shared" si="248"/>
        <v/>
      </c>
      <c r="CW270" s="25" t="str">
        <f t="shared" si="249"/>
        <v/>
      </c>
      <c r="CX270" s="25" t="str">
        <f t="shared" si="250"/>
        <v/>
      </c>
      <c r="CY270" s="25" t="str">
        <f t="shared" si="251"/>
        <v/>
      </c>
      <c r="CZ270" s="25" t="str">
        <f t="shared" si="252"/>
        <v/>
      </c>
      <c r="DA270" s="25" t="str">
        <f t="shared" si="246"/>
        <v/>
      </c>
      <c r="DB270" s="25" t="str">
        <f t="shared" si="247"/>
        <v/>
      </c>
      <c r="DC270"/>
      <c r="DD270"/>
      <c r="DE270"/>
      <c r="DG270" s="26">
        <f t="shared" si="253"/>
        <v>0</v>
      </c>
      <c r="DH270" s="26">
        <f t="shared" si="254"/>
        <v>0</v>
      </c>
      <c r="DI270" s="26">
        <f t="shared" si="255"/>
        <v>0</v>
      </c>
      <c r="DJ270" s="26">
        <f t="shared" si="256"/>
        <v>0</v>
      </c>
      <c r="DK270" s="26">
        <f t="shared" si="257"/>
        <v>0</v>
      </c>
      <c r="DL270" s="26">
        <f t="shared" si="258"/>
        <v>0</v>
      </c>
      <c r="DM270"/>
    </row>
    <row r="271" spans="1:117" x14ac:dyDescent="0.25">
      <c r="A271" s="713"/>
      <c r="B271" s="2974" t="s">
        <v>268</v>
      </c>
      <c r="C271" s="2974"/>
      <c r="D271" s="2975">
        <f t="shared" si="261"/>
        <v>11</v>
      </c>
      <c r="E271" s="3762">
        <f t="shared" si="260"/>
        <v>1</v>
      </c>
      <c r="F271" s="3763">
        <f t="shared" si="260"/>
        <v>10</v>
      </c>
      <c r="G271" s="3017"/>
      <c r="H271" s="3018"/>
      <c r="I271" s="3019"/>
      <c r="J271" s="3018"/>
      <c r="K271" s="3019"/>
      <c r="L271" s="3018"/>
      <c r="M271" s="2995"/>
      <c r="N271" s="2962"/>
      <c r="O271" s="2995"/>
      <c r="P271" s="2962"/>
      <c r="Q271" s="3019"/>
      <c r="R271" s="3018"/>
      <c r="S271" s="3019"/>
      <c r="T271" s="3018"/>
      <c r="U271" s="2995"/>
      <c r="V271" s="2962"/>
      <c r="W271" s="2995"/>
      <c r="X271" s="2962"/>
      <c r="Y271" s="2980">
        <v>0</v>
      </c>
      <c r="Z271" s="2981">
        <v>0</v>
      </c>
      <c r="AA271" s="2980">
        <v>0</v>
      </c>
      <c r="AB271" s="2981">
        <v>0</v>
      </c>
      <c r="AC271" s="2980">
        <v>0</v>
      </c>
      <c r="AD271" s="2981">
        <v>0</v>
      </c>
      <c r="AE271" s="2980">
        <v>0</v>
      </c>
      <c r="AF271" s="2981">
        <v>0</v>
      </c>
      <c r="AG271" s="2980">
        <v>1</v>
      </c>
      <c r="AH271" s="2981">
        <v>4</v>
      </c>
      <c r="AI271" s="2980">
        <v>0</v>
      </c>
      <c r="AJ271" s="2981">
        <v>0</v>
      </c>
      <c r="AK271" s="2980">
        <v>0</v>
      </c>
      <c r="AL271" s="2981">
        <v>4</v>
      </c>
      <c r="AM271" s="2980">
        <v>0</v>
      </c>
      <c r="AN271" s="2981">
        <v>2</v>
      </c>
      <c r="AO271" s="2982">
        <v>0</v>
      </c>
      <c r="AP271" s="2983">
        <v>0</v>
      </c>
      <c r="AQ271" s="2961"/>
      <c r="AR271" s="2962"/>
      <c r="AS271" s="2995"/>
      <c r="AT271" s="2980">
        <v>0</v>
      </c>
      <c r="AU271" s="2980">
        <v>0</v>
      </c>
      <c r="AV271" s="2984">
        <v>0</v>
      </c>
      <c r="AW271" s="2984">
        <v>0</v>
      </c>
      <c r="AX271" s="2979">
        <v>0</v>
      </c>
      <c r="AY271" t="str">
        <f t="shared" si="248"/>
        <v/>
      </c>
      <c r="CW271" s="25" t="str">
        <f t="shared" si="249"/>
        <v/>
      </c>
      <c r="CX271" s="25" t="str">
        <f t="shared" si="250"/>
        <v/>
      </c>
      <c r="CY271" s="25" t="str">
        <f t="shared" si="251"/>
        <v/>
      </c>
      <c r="CZ271" s="25" t="str">
        <f t="shared" si="252"/>
        <v/>
      </c>
      <c r="DA271" s="25" t="str">
        <f t="shared" si="246"/>
        <v/>
      </c>
      <c r="DB271" s="25" t="str">
        <f t="shared" si="247"/>
        <v/>
      </c>
      <c r="DC271"/>
      <c r="DD271"/>
      <c r="DE271"/>
      <c r="DG271" s="26">
        <f t="shared" si="253"/>
        <v>0</v>
      </c>
      <c r="DH271" s="26">
        <f t="shared" si="254"/>
        <v>0</v>
      </c>
      <c r="DI271" s="26">
        <f t="shared" si="255"/>
        <v>0</v>
      </c>
      <c r="DJ271" s="26">
        <f t="shared" si="256"/>
        <v>0</v>
      </c>
      <c r="DK271" s="26">
        <f t="shared" si="257"/>
        <v>0</v>
      </c>
      <c r="DL271" s="26">
        <f t="shared" si="258"/>
        <v>0</v>
      </c>
      <c r="DM271"/>
    </row>
    <row r="272" spans="1:117" x14ac:dyDescent="0.25">
      <c r="A272" s="713"/>
      <c r="B272" s="2985" t="s">
        <v>269</v>
      </c>
      <c r="C272" s="2986"/>
      <c r="D272" s="2975">
        <f t="shared" si="261"/>
        <v>32</v>
      </c>
      <c r="E272" s="3762">
        <f t="shared" si="260"/>
        <v>13</v>
      </c>
      <c r="F272" s="3763">
        <f t="shared" si="260"/>
        <v>19</v>
      </c>
      <c r="G272" s="425"/>
      <c r="H272" s="426"/>
      <c r="I272" s="427"/>
      <c r="J272" s="426"/>
      <c r="K272" s="427"/>
      <c r="L272" s="426"/>
      <c r="M272" s="2961"/>
      <c r="N272" s="2962"/>
      <c r="O272" s="2961"/>
      <c r="P272" s="2962"/>
      <c r="Q272" s="427"/>
      <c r="R272" s="426"/>
      <c r="S272" s="427"/>
      <c r="T272" s="426"/>
      <c r="U272" s="2961"/>
      <c r="V272" s="2962"/>
      <c r="W272" s="2961"/>
      <c r="X272" s="2962"/>
      <c r="Y272" s="403">
        <v>0</v>
      </c>
      <c r="Z272" s="404">
        <v>0</v>
      </c>
      <c r="AA272" s="403">
        <v>0</v>
      </c>
      <c r="AB272" s="404">
        <v>0</v>
      </c>
      <c r="AC272" s="403">
        <v>0</v>
      </c>
      <c r="AD272" s="404">
        <v>0</v>
      </c>
      <c r="AE272" s="403">
        <v>0</v>
      </c>
      <c r="AF272" s="404">
        <v>2</v>
      </c>
      <c r="AG272" s="403">
        <v>2</v>
      </c>
      <c r="AH272" s="404">
        <v>7</v>
      </c>
      <c r="AI272" s="403">
        <v>2</v>
      </c>
      <c r="AJ272" s="404">
        <v>1</v>
      </c>
      <c r="AK272" s="403">
        <v>6</v>
      </c>
      <c r="AL272" s="404">
        <v>6</v>
      </c>
      <c r="AM272" s="403">
        <v>3</v>
      </c>
      <c r="AN272" s="404">
        <v>3</v>
      </c>
      <c r="AO272" s="405">
        <v>0</v>
      </c>
      <c r="AP272" s="406">
        <v>0</v>
      </c>
      <c r="AQ272" s="2961"/>
      <c r="AR272" s="2962"/>
      <c r="AS272" s="2995"/>
      <c r="AT272" s="403">
        <v>0</v>
      </c>
      <c r="AU272" s="403">
        <v>0</v>
      </c>
      <c r="AV272" s="410">
        <v>0</v>
      </c>
      <c r="AW272" s="410">
        <v>0</v>
      </c>
      <c r="AX272" s="402">
        <v>0</v>
      </c>
      <c r="AY272" t="str">
        <f t="shared" si="248"/>
        <v/>
      </c>
      <c r="CW272" s="25" t="str">
        <f t="shared" si="249"/>
        <v/>
      </c>
      <c r="CX272" s="25" t="str">
        <f t="shared" si="250"/>
        <v/>
      </c>
      <c r="CY272" s="25" t="str">
        <f t="shared" si="251"/>
        <v/>
      </c>
      <c r="CZ272" s="25" t="str">
        <f t="shared" si="252"/>
        <v/>
      </c>
      <c r="DA272" s="25" t="str">
        <f t="shared" si="246"/>
        <v/>
      </c>
      <c r="DB272" s="25" t="str">
        <f t="shared" si="247"/>
        <v/>
      </c>
      <c r="DC272"/>
      <c r="DD272"/>
      <c r="DE272"/>
      <c r="DG272" s="26">
        <f t="shared" si="253"/>
        <v>0</v>
      </c>
      <c r="DH272" s="26">
        <f t="shared" si="254"/>
        <v>0</v>
      </c>
      <c r="DI272" s="26">
        <f t="shared" si="255"/>
        <v>0</v>
      </c>
      <c r="DJ272" s="26">
        <f t="shared" si="256"/>
        <v>0</v>
      </c>
      <c r="DK272" s="26">
        <f t="shared" si="257"/>
        <v>0</v>
      </c>
      <c r="DL272" s="26">
        <f t="shared" si="258"/>
        <v>0</v>
      </c>
      <c r="DM272"/>
    </row>
    <row r="273" spans="1:117" ht="15" customHeight="1" x14ac:dyDescent="0.25">
      <c r="A273" s="713"/>
      <c r="B273" s="2985" t="s">
        <v>270</v>
      </c>
      <c r="C273" s="2986"/>
      <c r="D273" s="2975">
        <f t="shared" si="261"/>
        <v>9</v>
      </c>
      <c r="E273" s="3762">
        <f t="shared" si="260"/>
        <v>2</v>
      </c>
      <c r="F273" s="3763">
        <f t="shared" si="260"/>
        <v>7</v>
      </c>
      <c r="G273" s="425"/>
      <c r="H273" s="426"/>
      <c r="I273" s="427"/>
      <c r="J273" s="426"/>
      <c r="K273" s="427"/>
      <c r="L273" s="426"/>
      <c r="M273" s="407"/>
      <c r="N273" s="408"/>
      <c r="O273" s="407"/>
      <c r="P273" s="408"/>
      <c r="Q273" s="427"/>
      <c r="R273" s="426"/>
      <c r="S273" s="427"/>
      <c r="T273" s="426"/>
      <c r="U273" s="407"/>
      <c r="V273" s="408"/>
      <c r="W273" s="407"/>
      <c r="X273" s="408"/>
      <c r="Y273" s="403">
        <v>0</v>
      </c>
      <c r="Z273" s="404">
        <v>0</v>
      </c>
      <c r="AA273" s="403">
        <v>0</v>
      </c>
      <c r="AB273" s="404">
        <v>0</v>
      </c>
      <c r="AC273" s="403">
        <v>0</v>
      </c>
      <c r="AD273" s="404">
        <v>0</v>
      </c>
      <c r="AE273" s="403">
        <v>0</v>
      </c>
      <c r="AF273" s="404">
        <v>1</v>
      </c>
      <c r="AG273" s="403">
        <v>0</v>
      </c>
      <c r="AH273" s="404">
        <v>1</v>
      </c>
      <c r="AI273" s="403">
        <v>0</v>
      </c>
      <c r="AJ273" s="404">
        <v>0</v>
      </c>
      <c r="AK273" s="403">
        <v>1</v>
      </c>
      <c r="AL273" s="404">
        <v>5</v>
      </c>
      <c r="AM273" s="403">
        <v>1</v>
      </c>
      <c r="AN273" s="404">
        <v>0</v>
      </c>
      <c r="AO273" s="405">
        <v>0</v>
      </c>
      <c r="AP273" s="406">
        <v>0</v>
      </c>
      <c r="AQ273" s="407"/>
      <c r="AR273" s="408"/>
      <c r="AS273" s="409"/>
      <c r="AT273" s="403">
        <v>0</v>
      </c>
      <c r="AU273" s="403">
        <v>0</v>
      </c>
      <c r="AV273" s="410">
        <v>0</v>
      </c>
      <c r="AW273" s="410">
        <v>0</v>
      </c>
      <c r="AX273" s="402">
        <v>0</v>
      </c>
      <c r="AY273" t="str">
        <f t="shared" si="248"/>
        <v/>
      </c>
      <c r="CW273" s="25" t="str">
        <f t="shared" si="249"/>
        <v/>
      </c>
      <c r="CX273" s="25" t="str">
        <f t="shared" si="250"/>
        <v/>
      </c>
      <c r="CY273" s="25" t="str">
        <f t="shared" si="251"/>
        <v/>
      </c>
      <c r="CZ273" s="25" t="str">
        <f t="shared" si="252"/>
        <v/>
      </c>
      <c r="DA273" s="25" t="str">
        <f t="shared" si="246"/>
        <v/>
      </c>
      <c r="DB273" s="25" t="str">
        <f t="shared" si="247"/>
        <v/>
      </c>
      <c r="DC273"/>
      <c r="DD273"/>
      <c r="DE273"/>
      <c r="DG273" s="26">
        <f t="shared" si="253"/>
        <v>0</v>
      </c>
      <c r="DH273" s="26">
        <f t="shared" si="254"/>
        <v>0</v>
      </c>
      <c r="DI273" s="26">
        <f t="shared" si="255"/>
        <v>0</v>
      </c>
      <c r="DJ273" s="26">
        <f t="shared" si="256"/>
        <v>0</v>
      </c>
      <c r="DK273" s="26">
        <f t="shared" si="257"/>
        <v>0</v>
      </c>
      <c r="DL273" s="26">
        <f t="shared" si="258"/>
        <v>0</v>
      </c>
      <c r="DM273"/>
    </row>
    <row r="274" spans="1:117" x14ac:dyDescent="0.25">
      <c r="A274" s="3502"/>
      <c r="B274" s="2987" t="s">
        <v>271</v>
      </c>
      <c r="C274" s="2987"/>
      <c r="D274" s="2988">
        <f t="shared" si="261"/>
        <v>0</v>
      </c>
      <c r="E274" s="3764">
        <f t="shared" si="260"/>
        <v>0</v>
      </c>
      <c r="F274" s="3765">
        <f t="shared" si="260"/>
        <v>0</v>
      </c>
      <c r="G274" s="3022"/>
      <c r="H274" s="3023"/>
      <c r="I274" s="3024"/>
      <c r="J274" s="3023"/>
      <c r="K274" s="3024"/>
      <c r="L274" s="3023"/>
      <c r="M274" s="3022"/>
      <c r="N274" s="3023"/>
      <c r="O274" s="3022"/>
      <c r="P274" s="3023"/>
      <c r="Q274" s="3024"/>
      <c r="R274" s="3023"/>
      <c r="S274" s="3024"/>
      <c r="T274" s="3023"/>
      <c r="U274" s="3022"/>
      <c r="V274" s="3023"/>
      <c r="W274" s="3022"/>
      <c r="X274" s="3023"/>
      <c r="Y274" s="2970">
        <v>0</v>
      </c>
      <c r="Z274" s="389">
        <v>0</v>
      </c>
      <c r="AA274" s="2970">
        <v>0</v>
      </c>
      <c r="AB274" s="389">
        <v>0</v>
      </c>
      <c r="AC274" s="2970">
        <v>0</v>
      </c>
      <c r="AD274" s="389">
        <v>0</v>
      </c>
      <c r="AE274" s="2970">
        <v>0</v>
      </c>
      <c r="AF274" s="389">
        <v>0</v>
      </c>
      <c r="AG274" s="2970">
        <v>0</v>
      </c>
      <c r="AH274" s="389">
        <v>0</v>
      </c>
      <c r="AI274" s="2970">
        <v>0</v>
      </c>
      <c r="AJ274" s="389">
        <v>0</v>
      </c>
      <c r="AK274" s="2970">
        <v>0</v>
      </c>
      <c r="AL274" s="389">
        <v>0</v>
      </c>
      <c r="AM274" s="2970">
        <v>0</v>
      </c>
      <c r="AN274" s="389">
        <v>0</v>
      </c>
      <c r="AO274" s="2971">
        <v>0</v>
      </c>
      <c r="AP274" s="2972">
        <v>0</v>
      </c>
      <c r="AQ274" s="2992"/>
      <c r="AR274" s="2993"/>
      <c r="AS274" s="413"/>
      <c r="AT274" s="2970">
        <v>0</v>
      </c>
      <c r="AU274" s="2970">
        <v>0</v>
      </c>
      <c r="AV274" s="2973">
        <v>0</v>
      </c>
      <c r="AW274" s="2973">
        <v>0</v>
      </c>
      <c r="AX274" s="2969">
        <v>0</v>
      </c>
      <c r="AY274" t="str">
        <f t="shared" si="248"/>
        <v/>
      </c>
      <c r="CW274" s="25" t="str">
        <f t="shared" si="249"/>
        <v/>
      </c>
      <c r="CX274" s="25" t="str">
        <f t="shared" si="250"/>
        <v/>
      </c>
      <c r="CY274" s="25" t="str">
        <f t="shared" si="251"/>
        <v/>
      </c>
      <c r="CZ274" s="25" t="str">
        <f t="shared" si="252"/>
        <v/>
      </c>
      <c r="DA274" s="25" t="str">
        <f t="shared" si="246"/>
        <v/>
      </c>
      <c r="DB274" s="25" t="str">
        <f t="shared" si="247"/>
        <v/>
      </c>
      <c r="DC274"/>
      <c r="DD274"/>
      <c r="DE274"/>
      <c r="DG274" s="26">
        <f t="shared" si="253"/>
        <v>0</v>
      </c>
      <c r="DH274" s="26">
        <f t="shared" si="254"/>
        <v>0</v>
      </c>
      <c r="DI274" s="26">
        <f t="shared" si="255"/>
        <v>0</v>
      </c>
      <c r="DJ274" s="26">
        <f t="shared" si="256"/>
        <v>0</v>
      </c>
      <c r="DK274" s="26">
        <f t="shared" si="257"/>
        <v>0</v>
      </c>
      <c r="DL274" s="26">
        <f t="shared" si="258"/>
        <v>0</v>
      </c>
      <c r="DM274"/>
    </row>
    <row r="275" spans="1:117" x14ac:dyDescent="0.25">
      <c r="A275" s="3766" t="s">
        <v>277</v>
      </c>
      <c r="B275" s="830" t="s">
        <v>266</v>
      </c>
      <c r="C275" s="830"/>
      <c r="D275" s="245">
        <f t="shared" si="261"/>
        <v>0</v>
      </c>
      <c r="E275" s="3759">
        <f t="shared" si="260"/>
        <v>0</v>
      </c>
      <c r="F275" s="3760">
        <f t="shared" si="260"/>
        <v>0</v>
      </c>
      <c r="G275" s="437"/>
      <c r="H275" s="436"/>
      <c r="I275" s="435"/>
      <c r="J275" s="436"/>
      <c r="K275" s="435"/>
      <c r="L275" s="436"/>
      <c r="M275" s="435"/>
      <c r="N275" s="436"/>
      <c r="O275" s="435"/>
      <c r="P275" s="436"/>
      <c r="Q275" s="435"/>
      <c r="R275" s="436"/>
      <c r="S275" s="435"/>
      <c r="T275" s="436"/>
      <c r="U275" s="435"/>
      <c r="V275" s="436"/>
      <c r="W275" s="435"/>
      <c r="X275" s="436"/>
      <c r="Y275" s="394"/>
      <c r="Z275" s="395"/>
      <c r="AA275" s="394"/>
      <c r="AB275" s="395"/>
      <c r="AC275" s="394"/>
      <c r="AD275" s="395"/>
      <c r="AE275" s="394"/>
      <c r="AF275" s="395"/>
      <c r="AG275" s="394"/>
      <c r="AH275" s="395"/>
      <c r="AI275" s="394"/>
      <c r="AJ275" s="395"/>
      <c r="AK275" s="394"/>
      <c r="AL275" s="395"/>
      <c r="AM275" s="394"/>
      <c r="AN275" s="395"/>
      <c r="AO275" s="396"/>
      <c r="AP275" s="397"/>
      <c r="AQ275" s="392"/>
      <c r="AR275" s="393"/>
      <c r="AS275" s="3761"/>
      <c r="AT275" s="394"/>
      <c r="AU275" s="394"/>
      <c r="AV275" s="398"/>
      <c r="AW275" s="398"/>
      <c r="AX275" s="393"/>
      <c r="AY275" t="str">
        <f t="shared" si="248"/>
        <v/>
      </c>
      <c r="CW275" s="25" t="str">
        <f t="shared" si="249"/>
        <v/>
      </c>
      <c r="CX275" s="25" t="str">
        <f t="shared" si="250"/>
        <v/>
      </c>
      <c r="CY275" s="25" t="str">
        <f t="shared" si="251"/>
        <v/>
      </c>
      <c r="CZ275" s="25" t="str">
        <f t="shared" si="252"/>
        <v/>
      </c>
      <c r="DA275" s="25" t="str">
        <f t="shared" si="246"/>
        <v/>
      </c>
      <c r="DB275" s="25" t="str">
        <f t="shared" si="247"/>
        <v/>
      </c>
      <c r="DC275"/>
      <c r="DD275"/>
      <c r="DE275"/>
      <c r="DG275" s="26">
        <f t="shared" si="253"/>
        <v>0</v>
      </c>
      <c r="DH275" s="26">
        <f t="shared" si="254"/>
        <v>0</v>
      </c>
      <c r="DI275" s="26">
        <f t="shared" si="255"/>
        <v>0</v>
      </c>
      <c r="DJ275" s="26">
        <f t="shared" si="256"/>
        <v>0</v>
      </c>
      <c r="DK275" s="26">
        <f t="shared" si="257"/>
        <v>0</v>
      </c>
      <c r="DL275" s="26">
        <f t="shared" si="258"/>
        <v>0</v>
      </c>
      <c r="DM275"/>
    </row>
    <row r="276" spans="1:117" x14ac:dyDescent="0.25">
      <c r="A276" s="794"/>
      <c r="B276" s="2974" t="s">
        <v>267</v>
      </c>
      <c r="C276" s="2974"/>
      <c r="D276" s="2975">
        <f t="shared" si="261"/>
        <v>0</v>
      </c>
      <c r="E276" s="3762">
        <f t="shared" si="260"/>
        <v>0</v>
      </c>
      <c r="F276" s="3763">
        <f t="shared" si="260"/>
        <v>0</v>
      </c>
      <c r="G276" s="2961"/>
      <c r="H276" s="2962"/>
      <c r="I276" s="2995"/>
      <c r="J276" s="2962"/>
      <c r="K276" s="2995"/>
      <c r="L276" s="2962"/>
      <c r="M276" s="2995"/>
      <c r="N276" s="2962"/>
      <c r="O276" s="2995"/>
      <c r="P276" s="2962"/>
      <c r="Q276" s="2995"/>
      <c r="R276" s="2962"/>
      <c r="S276" s="2995"/>
      <c r="T276" s="2962"/>
      <c r="U276" s="2995"/>
      <c r="V276" s="2962"/>
      <c r="W276" s="2995"/>
      <c r="X276" s="2962"/>
      <c r="Y276" s="2980"/>
      <c r="Z276" s="2981"/>
      <c r="AA276" s="2980"/>
      <c r="AB276" s="2981"/>
      <c r="AC276" s="2980"/>
      <c r="AD276" s="2981"/>
      <c r="AE276" s="2980"/>
      <c r="AF276" s="2981"/>
      <c r="AG276" s="2980"/>
      <c r="AH276" s="2981"/>
      <c r="AI276" s="2980"/>
      <c r="AJ276" s="2981"/>
      <c r="AK276" s="2980"/>
      <c r="AL276" s="2981"/>
      <c r="AM276" s="2980"/>
      <c r="AN276" s="2981"/>
      <c r="AO276" s="2982"/>
      <c r="AP276" s="2983"/>
      <c r="AQ276" s="2961"/>
      <c r="AR276" s="2962"/>
      <c r="AS276" s="394"/>
      <c r="AT276" s="2980"/>
      <c r="AU276" s="2980"/>
      <c r="AV276" s="2984"/>
      <c r="AW276" s="2984"/>
      <c r="AX276" s="2979"/>
      <c r="AY276" t="str">
        <f t="shared" si="248"/>
        <v/>
      </c>
      <c r="CW276" s="25" t="str">
        <f t="shared" si="249"/>
        <v/>
      </c>
      <c r="CX276" s="25" t="str">
        <f t="shared" si="250"/>
        <v/>
      </c>
      <c r="CY276" s="25" t="str">
        <f t="shared" si="251"/>
        <v/>
      </c>
      <c r="CZ276" s="25" t="str">
        <f t="shared" si="252"/>
        <v/>
      </c>
      <c r="DA276" s="25" t="str">
        <f t="shared" si="246"/>
        <v/>
      </c>
      <c r="DB276" s="25" t="str">
        <f t="shared" si="247"/>
        <v/>
      </c>
      <c r="DC276"/>
      <c r="DD276"/>
      <c r="DE276"/>
      <c r="DG276" s="26">
        <f t="shared" si="253"/>
        <v>0</v>
      </c>
      <c r="DH276" s="26">
        <f t="shared" si="254"/>
        <v>0</v>
      </c>
      <c r="DI276" s="26">
        <f t="shared" si="255"/>
        <v>0</v>
      </c>
      <c r="DJ276" s="26">
        <f t="shared" si="256"/>
        <v>0</v>
      </c>
      <c r="DK276" s="26">
        <f t="shared" si="257"/>
        <v>0</v>
      </c>
      <c r="DL276" s="26">
        <f t="shared" si="258"/>
        <v>0</v>
      </c>
      <c r="DM276"/>
    </row>
    <row r="277" spans="1:117" x14ac:dyDescent="0.25">
      <c r="A277" s="794"/>
      <c r="B277" s="2974" t="s">
        <v>268</v>
      </c>
      <c r="C277" s="2974"/>
      <c r="D277" s="2975">
        <f t="shared" si="261"/>
        <v>0</v>
      </c>
      <c r="E277" s="3762">
        <f t="shared" si="260"/>
        <v>0</v>
      </c>
      <c r="F277" s="3763">
        <f t="shared" si="260"/>
        <v>0</v>
      </c>
      <c r="G277" s="2961"/>
      <c r="H277" s="2962"/>
      <c r="I277" s="2995"/>
      <c r="J277" s="2962"/>
      <c r="K277" s="2995"/>
      <c r="L277" s="2962"/>
      <c r="M277" s="2995"/>
      <c r="N277" s="2962"/>
      <c r="O277" s="2995"/>
      <c r="P277" s="2962"/>
      <c r="Q277" s="2995"/>
      <c r="R277" s="2962"/>
      <c r="S277" s="2995"/>
      <c r="T277" s="2962"/>
      <c r="U277" s="2995"/>
      <c r="V277" s="2962"/>
      <c r="W277" s="2995"/>
      <c r="X277" s="2962"/>
      <c r="Y277" s="2980"/>
      <c r="Z277" s="2981"/>
      <c r="AA277" s="2980"/>
      <c r="AB277" s="2981"/>
      <c r="AC277" s="2980"/>
      <c r="AD277" s="2981"/>
      <c r="AE277" s="2980"/>
      <c r="AF277" s="2981"/>
      <c r="AG277" s="2980"/>
      <c r="AH277" s="2981"/>
      <c r="AI277" s="2980"/>
      <c r="AJ277" s="2981"/>
      <c r="AK277" s="2980"/>
      <c r="AL277" s="2981"/>
      <c r="AM277" s="2980"/>
      <c r="AN277" s="2981"/>
      <c r="AO277" s="2982"/>
      <c r="AP277" s="2983"/>
      <c r="AQ277" s="2961"/>
      <c r="AR277" s="2962"/>
      <c r="AS277" s="2995"/>
      <c r="AT277" s="2980"/>
      <c r="AU277" s="2980"/>
      <c r="AV277" s="2984"/>
      <c r="AW277" s="2984"/>
      <c r="AX277" s="2979"/>
      <c r="AY277" t="str">
        <f t="shared" si="248"/>
        <v/>
      </c>
      <c r="CW277" s="25" t="str">
        <f t="shared" si="249"/>
        <v/>
      </c>
      <c r="CX277" s="25" t="str">
        <f t="shared" si="250"/>
        <v/>
      </c>
      <c r="CY277" s="25" t="str">
        <f t="shared" si="251"/>
        <v/>
      </c>
      <c r="CZ277" s="25" t="str">
        <f t="shared" si="252"/>
        <v/>
      </c>
      <c r="DA277" s="25" t="str">
        <f t="shared" si="246"/>
        <v/>
      </c>
      <c r="DB277" s="25" t="str">
        <f t="shared" si="247"/>
        <v/>
      </c>
      <c r="DC277"/>
      <c r="DD277"/>
      <c r="DE277"/>
      <c r="DG277" s="26">
        <f t="shared" si="253"/>
        <v>0</v>
      </c>
      <c r="DH277" s="26">
        <f t="shared" si="254"/>
        <v>0</v>
      </c>
      <c r="DI277" s="26">
        <f t="shared" si="255"/>
        <v>0</v>
      </c>
      <c r="DJ277" s="26">
        <f t="shared" si="256"/>
        <v>0</v>
      </c>
      <c r="DK277" s="26">
        <f t="shared" si="257"/>
        <v>0</v>
      </c>
      <c r="DL277" s="26">
        <f t="shared" si="258"/>
        <v>0</v>
      </c>
      <c r="DM277"/>
    </row>
    <row r="278" spans="1:117" x14ac:dyDescent="0.25">
      <c r="A278" s="794"/>
      <c r="B278" s="2985" t="s">
        <v>269</v>
      </c>
      <c r="C278" s="2986"/>
      <c r="D278" s="2975">
        <f t="shared" si="261"/>
        <v>0</v>
      </c>
      <c r="E278" s="3767">
        <f t="shared" si="260"/>
        <v>0</v>
      </c>
      <c r="F278" s="3768">
        <f t="shared" si="260"/>
        <v>0</v>
      </c>
      <c r="G278" s="2961"/>
      <c r="H278" s="2962"/>
      <c r="I278" s="2995"/>
      <c r="J278" s="2962"/>
      <c r="K278" s="2995"/>
      <c r="L278" s="2962"/>
      <c r="M278" s="2995"/>
      <c r="N278" s="2962"/>
      <c r="O278" s="2995"/>
      <c r="P278" s="2962"/>
      <c r="Q278" s="2995"/>
      <c r="R278" s="2962"/>
      <c r="S278" s="2995"/>
      <c r="T278" s="2962"/>
      <c r="U278" s="2995"/>
      <c r="V278" s="2962"/>
      <c r="W278" s="2995"/>
      <c r="X278" s="2962"/>
      <c r="Y278" s="2980"/>
      <c r="Z278" s="2981"/>
      <c r="AA278" s="2980"/>
      <c r="AB278" s="2981"/>
      <c r="AC278" s="2980"/>
      <c r="AD278" s="2981"/>
      <c r="AE278" s="2980"/>
      <c r="AF278" s="2981"/>
      <c r="AG278" s="2980"/>
      <c r="AH278" s="2981"/>
      <c r="AI278" s="2980"/>
      <c r="AJ278" s="2981"/>
      <c r="AK278" s="2980"/>
      <c r="AL278" s="2981"/>
      <c r="AM278" s="2980"/>
      <c r="AN278" s="2981"/>
      <c r="AO278" s="405"/>
      <c r="AP278" s="406"/>
      <c r="AQ278" s="2961"/>
      <c r="AR278" s="2962"/>
      <c r="AS278" s="2995"/>
      <c r="AT278" s="403"/>
      <c r="AU278" s="403"/>
      <c r="AV278" s="410"/>
      <c r="AW278" s="410"/>
      <c r="AX278" s="402"/>
      <c r="AY278" t="str">
        <f t="shared" si="248"/>
        <v/>
      </c>
      <c r="CW278" s="25" t="str">
        <f t="shared" si="249"/>
        <v/>
      </c>
      <c r="CX278" s="25" t="str">
        <f t="shared" si="250"/>
        <v/>
      </c>
      <c r="CY278" s="25" t="str">
        <f t="shared" si="251"/>
        <v/>
      </c>
      <c r="CZ278" s="25" t="str">
        <f t="shared" si="252"/>
        <v/>
      </c>
      <c r="DA278" s="25" t="str">
        <f t="shared" si="246"/>
        <v/>
      </c>
      <c r="DB278" s="25" t="str">
        <f t="shared" si="247"/>
        <v/>
      </c>
      <c r="DC278"/>
      <c r="DD278"/>
      <c r="DE278"/>
      <c r="DG278" s="26">
        <f t="shared" si="253"/>
        <v>0</v>
      </c>
      <c r="DH278" s="26">
        <f t="shared" si="254"/>
        <v>0</v>
      </c>
      <c r="DI278" s="26">
        <f t="shared" si="255"/>
        <v>0</v>
      </c>
      <c r="DJ278" s="26">
        <f t="shared" si="256"/>
        <v>0</v>
      </c>
      <c r="DK278" s="26">
        <f t="shared" si="257"/>
        <v>0</v>
      </c>
      <c r="DL278" s="26">
        <f t="shared" si="258"/>
        <v>0</v>
      </c>
      <c r="DM278"/>
    </row>
    <row r="279" spans="1:117" ht="15" customHeight="1" x14ac:dyDescent="0.25">
      <c r="A279" s="794"/>
      <c r="B279" s="2985" t="s">
        <v>270</v>
      </c>
      <c r="C279" s="2986"/>
      <c r="D279" s="2975">
        <f t="shared" si="261"/>
        <v>0</v>
      </c>
      <c r="E279" s="3767">
        <f t="shared" si="260"/>
        <v>0</v>
      </c>
      <c r="F279" s="3768">
        <f t="shared" si="260"/>
        <v>0</v>
      </c>
      <c r="G279" s="440"/>
      <c r="H279" s="441"/>
      <c r="I279" s="442"/>
      <c r="J279" s="441"/>
      <c r="K279" s="442"/>
      <c r="L279" s="441"/>
      <c r="M279" s="442"/>
      <c r="N279" s="441"/>
      <c r="O279" s="442"/>
      <c r="P279" s="441"/>
      <c r="Q279" s="442"/>
      <c r="R279" s="441"/>
      <c r="S279" s="442"/>
      <c r="T279" s="441"/>
      <c r="U279" s="442"/>
      <c r="V279" s="441"/>
      <c r="W279" s="442"/>
      <c r="X279" s="441"/>
      <c r="Y279" s="403"/>
      <c r="Z279" s="404"/>
      <c r="AA279" s="403"/>
      <c r="AB279" s="404"/>
      <c r="AC279" s="403"/>
      <c r="AD279" s="404"/>
      <c r="AE279" s="403"/>
      <c r="AF279" s="404"/>
      <c r="AG279" s="403"/>
      <c r="AH279" s="404"/>
      <c r="AI279" s="403"/>
      <c r="AJ279" s="404"/>
      <c r="AK279" s="403"/>
      <c r="AL279" s="404"/>
      <c r="AM279" s="403"/>
      <c r="AN279" s="404"/>
      <c r="AO279" s="405"/>
      <c r="AP279" s="406"/>
      <c r="AQ279" s="407"/>
      <c r="AR279" s="408"/>
      <c r="AS279" s="409"/>
      <c r="AT279" s="403"/>
      <c r="AU279" s="403"/>
      <c r="AV279" s="410"/>
      <c r="AW279" s="410"/>
      <c r="AX279" s="402"/>
      <c r="AY279" t="str">
        <f t="shared" si="248"/>
        <v/>
      </c>
      <c r="CW279" s="25" t="str">
        <f t="shared" si="249"/>
        <v/>
      </c>
      <c r="CX279" s="25" t="str">
        <f t="shared" si="250"/>
        <v/>
      </c>
      <c r="CY279" s="25" t="str">
        <f t="shared" si="251"/>
        <v/>
      </c>
      <c r="CZ279" s="25" t="str">
        <f t="shared" si="252"/>
        <v/>
      </c>
      <c r="DA279" s="25" t="str">
        <f t="shared" si="246"/>
        <v/>
      </c>
      <c r="DB279" s="25" t="str">
        <f t="shared" si="247"/>
        <v/>
      </c>
      <c r="DC279"/>
      <c r="DD279"/>
      <c r="DE279"/>
      <c r="DG279" s="26">
        <f t="shared" si="253"/>
        <v>0</v>
      </c>
      <c r="DH279" s="26">
        <f t="shared" si="254"/>
        <v>0</v>
      </c>
      <c r="DI279" s="26">
        <f t="shared" si="255"/>
        <v>0</v>
      </c>
      <c r="DJ279" s="26">
        <f t="shared" si="256"/>
        <v>0</v>
      </c>
      <c r="DK279" s="26">
        <f t="shared" si="257"/>
        <v>0</v>
      </c>
      <c r="DL279" s="26">
        <f t="shared" si="258"/>
        <v>0</v>
      </c>
      <c r="DM279"/>
    </row>
    <row r="280" spans="1:117" x14ac:dyDescent="0.25">
      <c r="A280" s="3769"/>
      <c r="B280" s="2987" t="s">
        <v>271</v>
      </c>
      <c r="C280" s="2987"/>
      <c r="D280" s="3506">
        <f t="shared" si="261"/>
        <v>0</v>
      </c>
      <c r="E280" s="3745">
        <f t="shared" si="260"/>
        <v>0</v>
      </c>
      <c r="F280" s="3770">
        <f t="shared" si="260"/>
        <v>0</v>
      </c>
      <c r="G280" s="3507"/>
      <c r="H280" s="3508"/>
      <c r="I280" s="3771"/>
      <c r="J280" s="3508"/>
      <c r="K280" s="3771"/>
      <c r="L280" s="3508"/>
      <c r="M280" s="3771"/>
      <c r="N280" s="3508"/>
      <c r="O280" s="3771"/>
      <c r="P280" s="3508"/>
      <c r="Q280" s="3771"/>
      <c r="R280" s="3508"/>
      <c r="S280" s="3771"/>
      <c r="T280" s="3508"/>
      <c r="U280" s="3771"/>
      <c r="V280" s="3508"/>
      <c r="W280" s="3771"/>
      <c r="X280" s="3508"/>
      <c r="Y280" s="2970"/>
      <c r="Z280" s="389"/>
      <c r="AA280" s="2970"/>
      <c r="AB280" s="389"/>
      <c r="AC280" s="2970"/>
      <c r="AD280" s="389"/>
      <c r="AE280" s="2970"/>
      <c r="AF280" s="389"/>
      <c r="AG280" s="2970"/>
      <c r="AH280" s="389"/>
      <c r="AI280" s="2970"/>
      <c r="AJ280" s="389"/>
      <c r="AK280" s="2970"/>
      <c r="AL280" s="389"/>
      <c r="AM280" s="2970"/>
      <c r="AN280" s="389"/>
      <c r="AO280" s="2971"/>
      <c r="AP280" s="2972"/>
      <c r="AQ280" s="2992"/>
      <c r="AR280" s="2993"/>
      <c r="AS280" s="413"/>
      <c r="AT280" s="2970"/>
      <c r="AU280" s="2970"/>
      <c r="AV280" s="2973"/>
      <c r="AW280" s="2973"/>
      <c r="AX280" s="2969"/>
      <c r="AY280" t="str">
        <f t="shared" si="248"/>
        <v/>
      </c>
      <c r="CW280" s="25" t="str">
        <f t="shared" si="249"/>
        <v/>
      </c>
      <c r="CX280" s="25" t="str">
        <f t="shared" si="250"/>
        <v/>
      </c>
      <c r="CY280" s="25" t="str">
        <f t="shared" si="251"/>
        <v/>
      </c>
      <c r="CZ280" s="25" t="str">
        <f t="shared" si="252"/>
        <v/>
      </c>
      <c r="DA280" s="25" t="str">
        <f t="shared" si="246"/>
        <v/>
      </c>
      <c r="DB280" s="25" t="str">
        <f t="shared" si="247"/>
        <v/>
      </c>
      <c r="DC280"/>
      <c r="DD280"/>
      <c r="DE280"/>
      <c r="DG280" s="26">
        <f t="shared" si="253"/>
        <v>0</v>
      </c>
      <c r="DH280" s="26">
        <f t="shared" si="254"/>
        <v>0</v>
      </c>
      <c r="DI280" s="26">
        <f t="shared" si="255"/>
        <v>0</v>
      </c>
      <c r="DJ280" s="26">
        <f t="shared" si="256"/>
        <v>0</v>
      </c>
      <c r="DK280" s="26">
        <f t="shared" si="257"/>
        <v>0</v>
      </c>
      <c r="DL280" s="26">
        <f t="shared" si="258"/>
        <v>0</v>
      </c>
      <c r="DM280"/>
    </row>
    <row r="281" spans="1:117" x14ac:dyDescent="0.25">
      <c r="A281" s="3772" t="s">
        <v>278</v>
      </c>
      <c r="B281" s="830" t="s">
        <v>266</v>
      </c>
      <c r="C281" s="830"/>
      <c r="D281" s="245">
        <f t="shared" si="261"/>
        <v>0</v>
      </c>
      <c r="E281" s="390">
        <f t="shared" ref="E281:F298" si="262">SUM(G281+I281+K281+M281+O281+Q281+S281+U281+W281+Y281+AA281+AC281+AE281+AG281+AI281+AK281+AM281)</f>
        <v>0</v>
      </c>
      <c r="F281" s="391">
        <f t="shared" si="262"/>
        <v>0</v>
      </c>
      <c r="G281" s="392"/>
      <c r="H281" s="393"/>
      <c r="I281" s="394"/>
      <c r="J281" s="393"/>
      <c r="K281" s="394"/>
      <c r="L281" s="393"/>
      <c r="M281" s="394"/>
      <c r="N281" s="393"/>
      <c r="O281" s="394"/>
      <c r="P281" s="393"/>
      <c r="Q281" s="394"/>
      <c r="R281" s="393"/>
      <c r="S281" s="394"/>
      <c r="T281" s="393"/>
      <c r="U281" s="394"/>
      <c r="V281" s="395"/>
      <c r="W281" s="394"/>
      <c r="X281" s="395"/>
      <c r="Y281" s="394"/>
      <c r="Z281" s="395"/>
      <c r="AA281" s="394"/>
      <c r="AB281" s="395"/>
      <c r="AC281" s="394"/>
      <c r="AD281" s="395"/>
      <c r="AE281" s="394"/>
      <c r="AF281" s="395"/>
      <c r="AG281" s="394"/>
      <c r="AH281" s="395"/>
      <c r="AI281" s="394"/>
      <c r="AJ281" s="395"/>
      <c r="AK281" s="394"/>
      <c r="AL281" s="395"/>
      <c r="AM281" s="394"/>
      <c r="AN281" s="395"/>
      <c r="AO281" s="396"/>
      <c r="AP281" s="397"/>
      <c r="AQ281" s="392"/>
      <c r="AR281" s="393"/>
      <c r="AS281" s="3761"/>
      <c r="AT281" s="394"/>
      <c r="AU281" s="394"/>
      <c r="AV281" s="398"/>
      <c r="AW281" s="398"/>
      <c r="AX281" s="393"/>
      <c r="AY281" t="str">
        <f t="shared" si="248"/>
        <v/>
      </c>
      <c r="CW281" s="25" t="str">
        <f t="shared" si="249"/>
        <v/>
      </c>
      <c r="CX281" s="25" t="str">
        <f t="shared" si="250"/>
        <v/>
      </c>
      <c r="CY281" s="25" t="str">
        <f t="shared" si="251"/>
        <v/>
      </c>
      <c r="CZ281" s="25" t="str">
        <f t="shared" si="252"/>
        <v/>
      </c>
      <c r="DA281" s="25" t="str">
        <f t="shared" si="246"/>
        <v/>
      </c>
      <c r="DB281" s="25" t="str">
        <f t="shared" si="247"/>
        <v/>
      </c>
      <c r="DC281"/>
      <c r="DD281"/>
      <c r="DE281"/>
      <c r="DG281" s="26">
        <f t="shared" si="253"/>
        <v>0</v>
      </c>
      <c r="DH281" s="26">
        <f t="shared" si="254"/>
        <v>0</v>
      </c>
      <c r="DI281" s="26">
        <f t="shared" si="255"/>
        <v>0</v>
      </c>
      <c r="DJ281" s="26">
        <f t="shared" si="256"/>
        <v>0</v>
      </c>
      <c r="DK281" s="26">
        <f t="shared" si="257"/>
        <v>0</v>
      </c>
      <c r="DL281" s="26">
        <f t="shared" si="258"/>
        <v>0</v>
      </c>
      <c r="DM281"/>
    </row>
    <row r="282" spans="1:117" x14ac:dyDescent="0.25">
      <c r="A282" s="713"/>
      <c r="B282" s="2974" t="s">
        <v>267</v>
      </c>
      <c r="C282" s="2974"/>
      <c r="D282" s="2975">
        <f t="shared" si="261"/>
        <v>0</v>
      </c>
      <c r="E282" s="2976">
        <f t="shared" si="262"/>
        <v>0</v>
      </c>
      <c r="F282" s="2977">
        <f t="shared" si="262"/>
        <v>0</v>
      </c>
      <c r="G282" s="2978"/>
      <c r="H282" s="2979"/>
      <c r="I282" s="2980"/>
      <c r="J282" s="2979"/>
      <c r="K282" s="2980"/>
      <c r="L282" s="2979"/>
      <c r="M282" s="2980"/>
      <c r="N282" s="2979"/>
      <c r="O282" s="2980"/>
      <c r="P282" s="2979"/>
      <c r="Q282" s="2980"/>
      <c r="R282" s="2979"/>
      <c r="S282" s="2980"/>
      <c r="T282" s="2979"/>
      <c r="U282" s="2980"/>
      <c r="V282" s="2981"/>
      <c r="W282" s="2980"/>
      <c r="X282" s="2981"/>
      <c r="Y282" s="2980"/>
      <c r="Z282" s="2981"/>
      <c r="AA282" s="2980"/>
      <c r="AB282" s="2981"/>
      <c r="AC282" s="2980"/>
      <c r="AD282" s="2981"/>
      <c r="AE282" s="2980"/>
      <c r="AF282" s="2981"/>
      <c r="AG282" s="2980"/>
      <c r="AH282" s="2981"/>
      <c r="AI282" s="2980"/>
      <c r="AJ282" s="2981"/>
      <c r="AK282" s="2980"/>
      <c r="AL282" s="2981"/>
      <c r="AM282" s="2980"/>
      <c r="AN282" s="2981"/>
      <c r="AO282" s="2982"/>
      <c r="AP282" s="2983"/>
      <c r="AQ282" s="2961"/>
      <c r="AR282" s="2962"/>
      <c r="AS282" s="394"/>
      <c r="AT282" s="2980"/>
      <c r="AU282" s="2980"/>
      <c r="AV282" s="2984"/>
      <c r="AW282" s="2984"/>
      <c r="AX282" s="2979"/>
      <c r="AY282" t="str">
        <f t="shared" si="248"/>
        <v/>
      </c>
      <c r="CW282" s="25" t="str">
        <f t="shared" si="249"/>
        <v/>
      </c>
      <c r="CX282" s="25" t="str">
        <f t="shared" si="250"/>
        <v/>
      </c>
      <c r="CY282" s="25" t="str">
        <f t="shared" si="251"/>
        <v/>
      </c>
      <c r="CZ282" s="25" t="str">
        <f t="shared" si="252"/>
        <v/>
      </c>
      <c r="DA282" s="25" t="str">
        <f t="shared" si="246"/>
        <v/>
      </c>
      <c r="DB282" s="25" t="str">
        <f t="shared" si="247"/>
        <v/>
      </c>
      <c r="DC282"/>
      <c r="DD282"/>
      <c r="DE282"/>
      <c r="DG282" s="26">
        <f t="shared" si="253"/>
        <v>0</v>
      </c>
      <c r="DH282" s="26">
        <f t="shared" si="254"/>
        <v>0</v>
      </c>
      <c r="DI282" s="26">
        <f t="shared" si="255"/>
        <v>0</v>
      </c>
      <c r="DJ282" s="26">
        <f t="shared" si="256"/>
        <v>0</v>
      </c>
      <c r="DK282" s="26">
        <f t="shared" si="257"/>
        <v>0</v>
      </c>
      <c r="DL282" s="26">
        <f t="shared" si="258"/>
        <v>0</v>
      </c>
      <c r="DM282"/>
    </row>
    <row r="283" spans="1:117" x14ac:dyDescent="0.25">
      <c r="A283" s="713"/>
      <c r="B283" s="2974" t="s">
        <v>268</v>
      </c>
      <c r="C283" s="2974"/>
      <c r="D283" s="2975">
        <f t="shared" si="261"/>
        <v>0</v>
      </c>
      <c r="E283" s="2976">
        <f t="shared" si="262"/>
        <v>0</v>
      </c>
      <c r="F283" s="2977">
        <f t="shared" si="262"/>
        <v>0</v>
      </c>
      <c r="G283" s="2978"/>
      <c r="H283" s="2979"/>
      <c r="I283" s="2980"/>
      <c r="J283" s="2979"/>
      <c r="K283" s="2980"/>
      <c r="L283" s="2979"/>
      <c r="M283" s="2980"/>
      <c r="N283" s="2979"/>
      <c r="O283" s="2980"/>
      <c r="P283" s="2979"/>
      <c r="Q283" s="2980"/>
      <c r="R283" s="2979"/>
      <c r="S283" s="2980"/>
      <c r="T283" s="2979"/>
      <c r="U283" s="2980"/>
      <c r="V283" s="2981"/>
      <c r="W283" s="2980"/>
      <c r="X283" s="2981"/>
      <c r="Y283" s="2980"/>
      <c r="Z283" s="2981"/>
      <c r="AA283" s="2980"/>
      <c r="AB283" s="2981"/>
      <c r="AC283" s="2980"/>
      <c r="AD283" s="2981"/>
      <c r="AE283" s="2980"/>
      <c r="AF283" s="2981"/>
      <c r="AG283" s="2980"/>
      <c r="AH283" s="2981"/>
      <c r="AI283" s="2980"/>
      <c r="AJ283" s="2981"/>
      <c r="AK283" s="2980"/>
      <c r="AL283" s="2981"/>
      <c r="AM283" s="2980"/>
      <c r="AN283" s="2981"/>
      <c r="AO283" s="2982"/>
      <c r="AP283" s="2983"/>
      <c r="AQ283" s="2961"/>
      <c r="AR283" s="2962"/>
      <c r="AS283" s="2995"/>
      <c r="AT283" s="2980"/>
      <c r="AU283" s="2980"/>
      <c r="AV283" s="2984"/>
      <c r="AW283" s="2984"/>
      <c r="AX283" s="2979"/>
      <c r="AY283" t="str">
        <f t="shared" si="248"/>
        <v/>
      </c>
      <c r="CW283" s="25" t="str">
        <f t="shared" si="249"/>
        <v/>
      </c>
      <c r="CX283" s="25" t="str">
        <f t="shared" si="250"/>
        <v/>
      </c>
      <c r="CY283" s="25" t="str">
        <f t="shared" si="251"/>
        <v/>
      </c>
      <c r="CZ283" s="25" t="str">
        <f t="shared" si="252"/>
        <v/>
      </c>
      <c r="DA283" s="25" t="str">
        <f t="shared" ref="DA283:DA346" si="263">IF(AND(D283&gt;0,AX283="")," * No olvide ingresar datos en Usuarios Migrantes. (Digite cero si no tiene).","")</f>
        <v/>
      </c>
      <c r="DB283" s="25" t="str">
        <f t="shared" ref="DB283:DB346" si="264">IF(AX283&gt;D283, "* Migrantes no puede ser mayor al Total","")</f>
        <v/>
      </c>
      <c r="DC283"/>
      <c r="DD283"/>
      <c r="DE283"/>
      <c r="DG283" s="26">
        <f t="shared" si="253"/>
        <v>0</v>
      </c>
      <c r="DH283" s="26">
        <f t="shared" si="254"/>
        <v>0</v>
      </c>
      <c r="DI283" s="26">
        <f t="shared" si="255"/>
        <v>0</v>
      </c>
      <c r="DJ283" s="26">
        <f t="shared" si="256"/>
        <v>0</v>
      </c>
      <c r="DK283" s="26">
        <f t="shared" si="257"/>
        <v>0</v>
      </c>
      <c r="DL283" s="26">
        <f t="shared" si="258"/>
        <v>0</v>
      </c>
      <c r="DM283"/>
    </row>
    <row r="284" spans="1:117" x14ac:dyDescent="0.25">
      <c r="A284" s="713"/>
      <c r="B284" s="2985" t="s">
        <v>269</v>
      </c>
      <c r="C284" s="2986"/>
      <c r="D284" s="2975">
        <f t="shared" si="261"/>
        <v>0</v>
      </c>
      <c r="E284" s="2976">
        <f t="shared" si="262"/>
        <v>0</v>
      </c>
      <c r="F284" s="2977">
        <f t="shared" si="262"/>
        <v>0</v>
      </c>
      <c r="G284" s="401"/>
      <c r="H284" s="402"/>
      <c r="I284" s="403"/>
      <c r="J284" s="402"/>
      <c r="K284" s="403"/>
      <c r="L284" s="402"/>
      <c r="M284" s="403"/>
      <c r="N284" s="402"/>
      <c r="O284" s="403"/>
      <c r="P284" s="402"/>
      <c r="Q284" s="403"/>
      <c r="R284" s="402"/>
      <c r="S284" s="403"/>
      <c r="T284" s="402"/>
      <c r="U284" s="403"/>
      <c r="V284" s="404"/>
      <c r="W284" s="403"/>
      <c r="X284" s="404"/>
      <c r="Y284" s="403"/>
      <c r="Z284" s="404"/>
      <c r="AA284" s="403"/>
      <c r="AB284" s="404"/>
      <c r="AC284" s="403"/>
      <c r="AD284" s="404"/>
      <c r="AE284" s="403"/>
      <c r="AF284" s="404"/>
      <c r="AG284" s="403"/>
      <c r="AH284" s="404"/>
      <c r="AI284" s="403"/>
      <c r="AJ284" s="404"/>
      <c r="AK284" s="403"/>
      <c r="AL284" s="404"/>
      <c r="AM284" s="403"/>
      <c r="AN284" s="404"/>
      <c r="AO284" s="405"/>
      <c r="AP284" s="406"/>
      <c r="AQ284" s="2961"/>
      <c r="AR284" s="2962"/>
      <c r="AS284" s="2995"/>
      <c r="AT284" s="403"/>
      <c r="AU284" s="403"/>
      <c r="AV284" s="410"/>
      <c r="AW284" s="410"/>
      <c r="AX284" s="402"/>
      <c r="AY284" t="str">
        <f t="shared" ref="AY284:AY298" si="265">CW284&amp;CX284&amp;CY284&amp;CZ284&amp;DA284&amp;DB284&amp;DC284</f>
        <v/>
      </c>
      <c r="CW284" s="25" t="str">
        <f t="shared" ref="CW284:CW298" si="266">IF(AND(F284&gt;0,AO284=""),"  * No olvide digitar Embarazadas. Digite Cero si no tiene.",IF(AO284&gt;F284," * Las Embarazadas no pueden superar el Total Mujeres.",""))</f>
        <v/>
      </c>
      <c r="CX284" s="25" t="str">
        <f t="shared" ref="CX284:CX298" si="267">IF(AND(D284&gt;0,AV284="")," * No olvide ingresar datos en Usuarios con Discapacidad. (Digite cero si no tiene).",IF(AV284&gt;D284," * La variable Usuarios con discapacidad No puede ser mayor al Total.",""))</f>
        <v/>
      </c>
      <c r="CY284" s="25" t="str">
        <f t="shared" ref="CY284:CY298" si="268">IF(AND(D284&gt;0,AW284="")," * No olvide ingresar datos en Usuarios Oncológicos. (Digite cero si no tiene).",IF(AW284&gt;D284," * La variable Usuarios oncológicos No puede ser mayor al Total.",""))</f>
        <v/>
      </c>
      <c r="CZ284" s="25" t="str">
        <f t="shared" ref="CZ284:CZ298" si="269">IF(AND((AI284+AJ284)&gt;0,AP284="")," * No olvide digitar la variable 60 años. Si no tiene digite Cero.",IF(AP284&gt;(AI284+AJ284), "* El número de pacientes de 60 años NO DEBE ser mayor a lo registrado en el grupo etario de 60 a 64 años.",""))</f>
        <v/>
      </c>
      <c r="DA284" s="25" t="str">
        <f t="shared" si="263"/>
        <v/>
      </c>
      <c r="DB284" s="25" t="str">
        <f t="shared" si="264"/>
        <v/>
      </c>
      <c r="DC284"/>
      <c r="DD284"/>
      <c r="DE284"/>
      <c r="DG284" s="26">
        <f t="shared" ref="DG284:DG298" si="270">IF(AND(F284&gt;0,AO284=""),1,IF(AO284&gt;F284,1,0))</f>
        <v>0</v>
      </c>
      <c r="DH284" s="26">
        <f t="shared" ref="DH284:DH298" si="271">IF(AND(D284&gt;0,AV284=""),1,IF(AV284&gt;D284,1,0))</f>
        <v>0</v>
      </c>
      <c r="DI284" s="26">
        <f t="shared" ref="DI284:DI298" si="272">IF(AND(D284&gt;0,AW284=""),1,IF(AW284&gt;D284,1,0))</f>
        <v>0</v>
      </c>
      <c r="DJ284" s="26">
        <f t="shared" ref="DJ284:DJ298" si="273">IF(AND((AI284+AJ284)&gt;0,AP284=""),1,IF(AP284&gt;(AI284+AJ284),1,0))</f>
        <v>0</v>
      </c>
      <c r="DK284" s="26">
        <f t="shared" ref="DK284:DK298" si="274">IF(AND(D284&gt;0,AX284=""),1,0)</f>
        <v>0</v>
      </c>
      <c r="DL284" s="26">
        <f t="shared" ref="DL284:DL298" si="275">IF(AX284&gt;D284,1,0)</f>
        <v>0</v>
      </c>
      <c r="DM284"/>
    </row>
    <row r="285" spans="1:117" ht="15" customHeight="1" x14ac:dyDescent="0.25">
      <c r="A285" s="713"/>
      <c r="B285" s="2985" t="s">
        <v>270</v>
      </c>
      <c r="C285" s="2986"/>
      <c r="D285" s="2975">
        <f t="shared" si="261"/>
        <v>0</v>
      </c>
      <c r="E285" s="2976">
        <f t="shared" si="262"/>
        <v>0</v>
      </c>
      <c r="F285" s="2977">
        <f t="shared" si="262"/>
        <v>0</v>
      </c>
      <c r="G285" s="401"/>
      <c r="H285" s="402"/>
      <c r="I285" s="403"/>
      <c r="J285" s="402"/>
      <c r="K285" s="403"/>
      <c r="L285" s="402"/>
      <c r="M285" s="403"/>
      <c r="N285" s="402"/>
      <c r="O285" s="403"/>
      <c r="P285" s="402"/>
      <c r="Q285" s="403"/>
      <c r="R285" s="402"/>
      <c r="S285" s="403"/>
      <c r="T285" s="402"/>
      <c r="U285" s="403"/>
      <c r="V285" s="404"/>
      <c r="W285" s="403"/>
      <c r="X285" s="404"/>
      <c r="Y285" s="403"/>
      <c r="Z285" s="404"/>
      <c r="AA285" s="403"/>
      <c r="AB285" s="404"/>
      <c r="AC285" s="403"/>
      <c r="AD285" s="404"/>
      <c r="AE285" s="403"/>
      <c r="AF285" s="404"/>
      <c r="AG285" s="403"/>
      <c r="AH285" s="404"/>
      <c r="AI285" s="403"/>
      <c r="AJ285" s="404"/>
      <c r="AK285" s="403"/>
      <c r="AL285" s="404"/>
      <c r="AM285" s="403"/>
      <c r="AN285" s="404"/>
      <c r="AO285" s="405"/>
      <c r="AP285" s="406"/>
      <c r="AQ285" s="407"/>
      <c r="AR285" s="408"/>
      <c r="AS285" s="409"/>
      <c r="AT285" s="403"/>
      <c r="AU285" s="403"/>
      <c r="AV285" s="410"/>
      <c r="AW285" s="410"/>
      <c r="AX285" s="402"/>
      <c r="AY285" t="str">
        <f t="shared" si="265"/>
        <v/>
      </c>
      <c r="CW285" s="25" t="str">
        <f t="shared" si="266"/>
        <v/>
      </c>
      <c r="CX285" s="25" t="str">
        <f t="shared" si="267"/>
        <v/>
      </c>
      <c r="CY285" s="25" t="str">
        <f t="shared" si="268"/>
        <v/>
      </c>
      <c r="CZ285" s="25" t="str">
        <f t="shared" si="269"/>
        <v/>
      </c>
      <c r="DA285" s="25" t="str">
        <f t="shared" si="263"/>
        <v/>
      </c>
      <c r="DB285" s="25" t="str">
        <f t="shared" si="264"/>
        <v/>
      </c>
      <c r="DC285"/>
      <c r="DD285"/>
      <c r="DE285"/>
      <c r="DG285" s="26">
        <f t="shared" si="270"/>
        <v>0</v>
      </c>
      <c r="DH285" s="26">
        <f t="shared" si="271"/>
        <v>0</v>
      </c>
      <c r="DI285" s="26">
        <f t="shared" si="272"/>
        <v>0</v>
      </c>
      <c r="DJ285" s="26">
        <f t="shared" si="273"/>
        <v>0</v>
      </c>
      <c r="DK285" s="26">
        <f t="shared" si="274"/>
        <v>0</v>
      </c>
      <c r="DL285" s="26">
        <f t="shared" si="275"/>
        <v>0</v>
      </c>
      <c r="DM285"/>
    </row>
    <row r="286" spans="1:117" x14ac:dyDescent="0.25">
      <c r="A286" s="3773"/>
      <c r="B286" s="2987" t="s">
        <v>271</v>
      </c>
      <c r="C286" s="2987"/>
      <c r="D286" s="2988">
        <f t="shared" si="261"/>
        <v>0</v>
      </c>
      <c r="E286" s="2989">
        <f t="shared" si="262"/>
        <v>0</v>
      </c>
      <c r="F286" s="2990">
        <f t="shared" si="262"/>
        <v>0</v>
      </c>
      <c r="G286" s="2968"/>
      <c r="H286" s="2969"/>
      <c r="I286" s="2970"/>
      <c r="J286" s="2969"/>
      <c r="K286" s="2970"/>
      <c r="L286" s="2969"/>
      <c r="M286" s="2970"/>
      <c r="N286" s="2969"/>
      <c r="O286" s="2970"/>
      <c r="P286" s="2969"/>
      <c r="Q286" s="2970"/>
      <c r="R286" s="2969"/>
      <c r="S286" s="2970"/>
      <c r="T286" s="2969"/>
      <c r="U286" s="2970"/>
      <c r="V286" s="389"/>
      <c r="W286" s="2970"/>
      <c r="X286" s="389"/>
      <c r="Y286" s="2970"/>
      <c r="Z286" s="389"/>
      <c r="AA286" s="2970"/>
      <c r="AB286" s="389"/>
      <c r="AC286" s="2970"/>
      <c r="AD286" s="389"/>
      <c r="AE286" s="2970"/>
      <c r="AF286" s="389"/>
      <c r="AG286" s="2970"/>
      <c r="AH286" s="389"/>
      <c r="AI286" s="2970"/>
      <c r="AJ286" s="389"/>
      <c r="AK286" s="2970"/>
      <c r="AL286" s="389"/>
      <c r="AM286" s="2970"/>
      <c r="AN286" s="389"/>
      <c r="AO286" s="2971"/>
      <c r="AP286" s="2972"/>
      <c r="AQ286" s="2992"/>
      <c r="AR286" s="2993"/>
      <c r="AS286" s="413"/>
      <c r="AT286" s="2970"/>
      <c r="AU286" s="2970"/>
      <c r="AV286" s="2973"/>
      <c r="AW286" s="2973"/>
      <c r="AX286" s="2969"/>
      <c r="AY286" t="str">
        <f t="shared" si="265"/>
        <v/>
      </c>
      <c r="CW286" s="25" t="str">
        <f t="shared" si="266"/>
        <v/>
      </c>
      <c r="CX286" s="25" t="str">
        <f t="shared" si="267"/>
        <v/>
      </c>
      <c r="CY286" s="25" t="str">
        <f t="shared" si="268"/>
        <v/>
      </c>
      <c r="CZ286" s="25" t="str">
        <f t="shared" si="269"/>
        <v/>
      </c>
      <c r="DA286" s="25" t="str">
        <f t="shared" si="263"/>
        <v/>
      </c>
      <c r="DB286" s="25" t="str">
        <f t="shared" si="264"/>
        <v/>
      </c>
      <c r="DC286"/>
      <c r="DD286"/>
      <c r="DE286"/>
      <c r="DG286" s="26">
        <f t="shared" si="270"/>
        <v>0</v>
      </c>
      <c r="DH286" s="26">
        <f t="shared" si="271"/>
        <v>0</v>
      </c>
      <c r="DI286" s="26">
        <f t="shared" si="272"/>
        <v>0</v>
      </c>
      <c r="DJ286" s="26">
        <f t="shared" si="273"/>
        <v>0</v>
      </c>
      <c r="DK286" s="26">
        <f t="shared" si="274"/>
        <v>0</v>
      </c>
      <c r="DL286" s="26">
        <f t="shared" si="275"/>
        <v>0</v>
      </c>
      <c r="DM286"/>
    </row>
    <row r="287" spans="1:117" x14ac:dyDescent="0.25">
      <c r="A287" s="3772" t="s">
        <v>102</v>
      </c>
      <c r="B287" s="830" t="s">
        <v>266</v>
      </c>
      <c r="C287" s="830"/>
      <c r="D287" s="245">
        <f t="shared" si="261"/>
        <v>0</v>
      </c>
      <c r="E287" s="390">
        <f t="shared" si="262"/>
        <v>0</v>
      </c>
      <c r="F287" s="391">
        <f t="shared" si="262"/>
        <v>0</v>
      </c>
      <c r="G287" s="392"/>
      <c r="H287" s="393"/>
      <c r="I287" s="394"/>
      <c r="J287" s="393"/>
      <c r="K287" s="394"/>
      <c r="L287" s="393"/>
      <c r="M287" s="394"/>
      <c r="N287" s="393"/>
      <c r="O287" s="394"/>
      <c r="P287" s="393"/>
      <c r="Q287" s="394"/>
      <c r="R287" s="393"/>
      <c r="S287" s="394"/>
      <c r="T287" s="393"/>
      <c r="U287" s="394"/>
      <c r="V287" s="395"/>
      <c r="W287" s="394"/>
      <c r="X287" s="395"/>
      <c r="Y287" s="394"/>
      <c r="Z287" s="395"/>
      <c r="AA287" s="394"/>
      <c r="AB287" s="395"/>
      <c r="AC287" s="394"/>
      <c r="AD287" s="395"/>
      <c r="AE287" s="394"/>
      <c r="AF287" s="395"/>
      <c r="AG287" s="394"/>
      <c r="AH287" s="395"/>
      <c r="AI287" s="394"/>
      <c r="AJ287" s="395"/>
      <c r="AK287" s="394"/>
      <c r="AL287" s="395"/>
      <c r="AM287" s="394"/>
      <c r="AN287" s="395"/>
      <c r="AO287" s="396"/>
      <c r="AP287" s="397"/>
      <c r="AQ287" s="392"/>
      <c r="AR287" s="393"/>
      <c r="AS287" s="3761"/>
      <c r="AT287" s="394"/>
      <c r="AU287" s="394"/>
      <c r="AV287" s="398"/>
      <c r="AW287" s="398"/>
      <c r="AX287" s="393"/>
      <c r="AY287" t="str">
        <f t="shared" si="265"/>
        <v/>
      </c>
      <c r="CW287" s="25" t="str">
        <f t="shared" si="266"/>
        <v/>
      </c>
      <c r="CX287" s="25" t="str">
        <f t="shared" si="267"/>
        <v/>
      </c>
      <c r="CY287" s="25" t="str">
        <f t="shared" si="268"/>
        <v/>
      </c>
      <c r="CZ287" s="25" t="str">
        <f t="shared" si="269"/>
        <v/>
      </c>
      <c r="DA287" s="25" t="str">
        <f t="shared" si="263"/>
        <v/>
      </c>
      <c r="DB287" s="25" t="str">
        <f t="shared" si="264"/>
        <v/>
      </c>
      <c r="DC287"/>
      <c r="DD287"/>
      <c r="DE287"/>
      <c r="DG287" s="26">
        <f t="shared" si="270"/>
        <v>0</v>
      </c>
      <c r="DH287" s="26">
        <f t="shared" si="271"/>
        <v>0</v>
      </c>
      <c r="DI287" s="26">
        <f t="shared" si="272"/>
        <v>0</v>
      </c>
      <c r="DJ287" s="26">
        <f t="shared" si="273"/>
        <v>0</v>
      </c>
      <c r="DK287" s="26">
        <f t="shared" si="274"/>
        <v>0</v>
      </c>
      <c r="DL287" s="26">
        <f t="shared" si="275"/>
        <v>0</v>
      </c>
      <c r="DM287"/>
    </row>
    <row r="288" spans="1:117" x14ac:dyDescent="0.25">
      <c r="A288" s="713"/>
      <c r="B288" s="2974" t="s">
        <v>267</v>
      </c>
      <c r="C288" s="2974"/>
      <c r="D288" s="2975">
        <f t="shared" si="261"/>
        <v>0</v>
      </c>
      <c r="E288" s="2976">
        <f t="shared" si="262"/>
        <v>0</v>
      </c>
      <c r="F288" s="2977">
        <f t="shared" si="262"/>
        <v>0</v>
      </c>
      <c r="G288" s="2978"/>
      <c r="H288" s="2979"/>
      <c r="I288" s="2980"/>
      <c r="J288" s="2979"/>
      <c r="K288" s="2980"/>
      <c r="L288" s="2979"/>
      <c r="M288" s="2980"/>
      <c r="N288" s="2979"/>
      <c r="O288" s="2980"/>
      <c r="P288" s="2979"/>
      <c r="Q288" s="2980"/>
      <c r="R288" s="2979"/>
      <c r="S288" s="2980"/>
      <c r="T288" s="2979"/>
      <c r="U288" s="2980"/>
      <c r="V288" s="2981"/>
      <c r="W288" s="2980"/>
      <c r="X288" s="2981"/>
      <c r="Y288" s="2980"/>
      <c r="Z288" s="2981"/>
      <c r="AA288" s="2980"/>
      <c r="AB288" s="2981"/>
      <c r="AC288" s="2980"/>
      <c r="AD288" s="2981"/>
      <c r="AE288" s="2980"/>
      <c r="AF288" s="2981"/>
      <c r="AG288" s="2980"/>
      <c r="AH288" s="2981"/>
      <c r="AI288" s="2980"/>
      <c r="AJ288" s="2981"/>
      <c r="AK288" s="2980"/>
      <c r="AL288" s="2981"/>
      <c r="AM288" s="2980"/>
      <c r="AN288" s="2981"/>
      <c r="AO288" s="2982"/>
      <c r="AP288" s="2983"/>
      <c r="AQ288" s="2961"/>
      <c r="AR288" s="2962"/>
      <c r="AS288" s="394"/>
      <c r="AT288" s="2980"/>
      <c r="AU288" s="2980"/>
      <c r="AV288" s="2984"/>
      <c r="AW288" s="2984"/>
      <c r="AX288" s="2979"/>
      <c r="AY288" t="str">
        <f t="shared" si="265"/>
        <v/>
      </c>
      <c r="CW288" s="25" t="str">
        <f t="shared" si="266"/>
        <v/>
      </c>
      <c r="CX288" s="25" t="str">
        <f t="shared" si="267"/>
        <v/>
      </c>
      <c r="CY288" s="25" t="str">
        <f t="shared" si="268"/>
        <v/>
      </c>
      <c r="CZ288" s="25" t="str">
        <f t="shared" si="269"/>
        <v/>
      </c>
      <c r="DA288" s="25" t="str">
        <f t="shared" si="263"/>
        <v/>
      </c>
      <c r="DB288" s="25" t="str">
        <f t="shared" si="264"/>
        <v/>
      </c>
      <c r="DC288"/>
      <c r="DD288"/>
      <c r="DE288"/>
      <c r="DG288" s="26">
        <f t="shared" si="270"/>
        <v>0</v>
      </c>
      <c r="DH288" s="26">
        <f t="shared" si="271"/>
        <v>0</v>
      </c>
      <c r="DI288" s="26">
        <f t="shared" si="272"/>
        <v>0</v>
      </c>
      <c r="DJ288" s="26">
        <f t="shared" si="273"/>
        <v>0</v>
      </c>
      <c r="DK288" s="26">
        <f t="shared" si="274"/>
        <v>0</v>
      </c>
      <c r="DL288" s="26">
        <f t="shared" si="275"/>
        <v>0</v>
      </c>
      <c r="DM288"/>
    </row>
    <row r="289" spans="1:117" x14ac:dyDescent="0.25">
      <c r="A289" s="713"/>
      <c r="B289" s="2974" t="s">
        <v>268</v>
      </c>
      <c r="C289" s="2974"/>
      <c r="D289" s="2975">
        <f t="shared" si="261"/>
        <v>0</v>
      </c>
      <c r="E289" s="2976">
        <f t="shared" si="262"/>
        <v>0</v>
      </c>
      <c r="F289" s="2977">
        <f t="shared" si="262"/>
        <v>0</v>
      </c>
      <c r="G289" s="2978"/>
      <c r="H289" s="2979"/>
      <c r="I289" s="2980"/>
      <c r="J289" s="2979"/>
      <c r="K289" s="2980"/>
      <c r="L289" s="2979"/>
      <c r="M289" s="2980"/>
      <c r="N289" s="2979"/>
      <c r="O289" s="2980"/>
      <c r="P289" s="2979"/>
      <c r="Q289" s="2980"/>
      <c r="R289" s="2979"/>
      <c r="S289" s="2980"/>
      <c r="T289" s="2979"/>
      <c r="U289" s="2980"/>
      <c r="V289" s="2981"/>
      <c r="W289" s="2980"/>
      <c r="X289" s="2981"/>
      <c r="Y289" s="2980"/>
      <c r="Z289" s="2981"/>
      <c r="AA289" s="2980"/>
      <c r="AB289" s="2981"/>
      <c r="AC289" s="2980"/>
      <c r="AD289" s="2981"/>
      <c r="AE289" s="2980"/>
      <c r="AF289" s="2981"/>
      <c r="AG289" s="2980"/>
      <c r="AH289" s="2981"/>
      <c r="AI289" s="2980"/>
      <c r="AJ289" s="2981"/>
      <c r="AK289" s="2980"/>
      <c r="AL289" s="2981"/>
      <c r="AM289" s="2980"/>
      <c r="AN289" s="2981"/>
      <c r="AO289" s="2982"/>
      <c r="AP289" s="2983"/>
      <c r="AQ289" s="2961"/>
      <c r="AR289" s="2962"/>
      <c r="AS289" s="2995"/>
      <c r="AT289" s="2980"/>
      <c r="AU289" s="2980"/>
      <c r="AV289" s="2984"/>
      <c r="AW289" s="2984"/>
      <c r="AX289" s="2979"/>
      <c r="AY289" t="str">
        <f t="shared" si="265"/>
        <v/>
      </c>
      <c r="CW289" s="25" t="str">
        <f t="shared" si="266"/>
        <v/>
      </c>
      <c r="CX289" s="25" t="str">
        <f t="shared" si="267"/>
        <v/>
      </c>
      <c r="CY289" s="25" t="str">
        <f t="shared" si="268"/>
        <v/>
      </c>
      <c r="CZ289" s="25" t="str">
        <f t="shared" si="269"/>
        <v/>
      </c>
      <c r="DA289" s="25" t="str">
        <f t="shared" si="263"/>
        <v/>
      </c>
      <c r="DB289" s="25" t="str">
        <f t="shared" si="264"/>
        <v/>
      </c>
      <c r="DC289"/>
      <c r="DD289"/>
      <c r="DE289"/>
      <c r="DG289" s="26">
        <f t="shared" si="270"/>
        <v>0</v>
      </c>
      <c r="DH289" s="26">
        <f t="shared" si="271"/>
        <v>0</v>
      </c>
      <c r="DI289" s="26">
        <f t="shared" si="272"/>
        <v>0</v>
      </c>
      <c r="DJ289" s="26">
        <f t="shared" si="273"/>
        <v>0</v>
      </c>
      <c r="DK289" s="26">
        <f t="shared" si="274"/>
        <v>0</v>
      </c>
      <c r="DL289" s="26">
        <f t="shared" si="275"/>
        <v>0</v>
      </c>
      <c r="DM289"/>
    </row>
    <row r="290" spans="1:117" x14ac:dyDescent="0.25">
      <c r="A290" s="713"/>
      <c r="B290" s="2985" t="s">
        <v>269</v>
      </c>
      <c r="C290" s="2986"/>
      <c r="D290" s="2975">
        <f t="shared" si="261"/>
        <v>0</v>
      </c>
      <c r="E290" s="2976">
        <f t="shared" si="262"/>
        <v>0</v>
      </c>
      <c r="F290" s="2977">
        <f t="shared" si="262"/>
        <v>0</v>
      </c>
      <c r="G290" s="401"/>
      <c r="H290" s="402"/>
      <c r="I290" s="403"/>
      <c r="J290" s="402"/>
      <c r="K290" s="403"/>
      <c r="L290" s="402"/>
      <c r="M290" s="403"/>
      <c r="N290" s="402"/>
      <c r="O290" s="403"/>
      <c r="P290" s="402"/>
      <c r="Q290" s="403"/>
      <c r="R290" s="402"/>
      <c r="S290" s="403"/>
      <c r="T290" s="402"/>
      <c r="U290" s="403"/>
      <c r="V290" s="404"/>
      <c r="W290" s="403"/>
      <c r="X290" s="404"/>
      <c r="Y290" s="403"/>
      <c r="Z290" s="404"/>
      <c r="AA290" s="403"/>
      <c r="AB290" s="404"/>
      <c r="AC290" s="403"/>
      <c r="AD290" s="404"/>
      <c r="AE290" s="403"/>
      <c r="AF290" s="404"/>
      <c r="AG290" s="403"/>
      <c r="AH290" s="404"/>
      <c r="AI290" s="403"/>
      <c r="AJ290" s="404"/>
      <c r="AK290" s="403"/>
      <c r="AL290" s="404"/>
      <c r="AM290" s="403"/>
      <c r="AN290" s="404"/>
      <c r="AO290" s="405"/>
      <c r="AP290" s="406"/>
      <c r="AQ290" s="2961"/>
      <c r="AR290" s="2962"/>
      <c r="AS290" s="2995"/>
      <c r="AT290" s="403"/>
      <c r="AU290" s="403"/>
      <c r="AV290" s="410"/>
      <c r="AW290" s="410"/>
      <c r="AX290" s="402"/>
      <c r="AY290" t="str">
        <f t="shared" si="265"/>
        <v/>
      </c>
      <c r="CW290" s="25" t="str">
        <f t="shared" si="266"/>
        <v/>
      </c>
      <c r="CX290" s="25" t="str">
        <f t="shared" si="267"/>
        <v/>
      </c>
      <c r="CY290" s="25" t="str">
        <f t="shared" si="268"/>
        <v/>
      </c>
      <c r="CZ290" s="25" t="str">
        <f t="shared" si="269"/>
        <v/>
      </c>
      <c r="DA290" s="25" t="str">
        <f t="shared" si="263"/>
        <v/>
      </c>
      <c r="DB290" s="25" t="str">
        <f t="shared" si="264"/>
        <v/>
      </c>
      <c r="DC290"/>
      <c r="DD290"/>
      <c r="DE290"/>
      <c r="DG290" s="26">
        <f t="shared" si="270"/>
        <v>0</v>
      </c>
      <c r="DH290" s="26">
        <f t="shared" si="271"/>
        <v>0</v>
      </c>
      <c r="DI290" s="26">
        <f t="shared" si="272"/>
        <v>0</v>
      </c>
      <c r="DJ290" s="26">
        <f t="shared" si="273"/>
        <v>0</v>
      </c>
      <c r="DK290" s="26">
        <f t="shared" si="274"/>
        <v>0</v>
      </c>
      <c r="DL290" s="26">
        <f t="shared" si="275"/>
        <v>0</v>
      </c>
      <c r="DM290"/>
    </row>
    <row r="291" spans="1:117" ht="15" customHeight="1" x14ac:dyDescent="0.25">
      <c r="A291" s="713"/>
      <c r="B291" s="2985" t="s">
        <v>270</v>
      </c>
      <c r="C291" s="2986"/>
      <c r="D291" s="2975">
        <f t="shared" si="261"/>
        <v>0</v>
      </c>
      <c r="E291" s="2976">
        <f t="shared" si="262"/>
        <v>0</v>
      </c>
      <c r="F291" s="2977">
        <f t="shared" si="262"/>
        <v>0</v>
      </c>
      <c r="G291" s="401"/>
      <c r="H291" s="402"/>
      <c r="I291" s="403"/>
      <c r="J291" s="402"/>
      <c r="K291" s="403"/>
      <c r="L291" s="402"/>
      <c r="M291" s="403"/>
      <c r="N291" s="402"/>
      <c r="O291" s="403"/>
      <c r="P291" s="402"/>
      <c r="Q291" s="403"/>
      <c r="R291" s="402"/>
      <c r="S291" s="403"/>
      <c r="T291" s="402"/>
      <c r="U291" s="403"/>
      <c r="V291" s="404"/>
      <c r="W291" s="403"/>
      <c r="X291" s="404"/>
      <c r="Y291" s="403"/>
      <c r="Z291" s="404"/>
      <c r="AA291" s="403"/>
      <c r="AB291" s="404"/>
      <c r="AC291" s="403"/>
      <c r="AD291" s="404"/>
      <c r="AE291" s="403"/>
      <c r="AF291" s="404"/>
      <c r="AG291" s="403"/>
      <c r="AH291" s="404"/>
      <c r="AI291" s="403"/>
      <c r="AJ291" s="404"/>
      <c r="AK291" s="403"/>
      <c r="AL291" s="404"/>
      <c r="AM291" s="403"/>
      <c r="AN291" s="404"/>
      <c r="AO291" s="405"/>
      <c r="AP291" s="406"/>
      <c r="AQ291" s="407"/>
      <c r="AR291" s="408"/>
      <c r="AS291" s="409"/>
      <c r="AT291" s="403"/>
      <c r="AU291" s="403"/>
      <c r="AV291" s="410"/>
      <c r="AW291" s="410"/>
      <c r="AX291" s="402"/>
      <c r="AY291" t="str">
        <f t="shared" si="265"/>
        <v/>
      </c>
      <c r="CW291" s="25" t="str">
        <f t="shared" si="266"/>
        <v/>
      </c>
      <c r="CX291" s="25" t="str">
        <f t="shared" si="267"/>
        <v/>
      </c>
      <c r="CY291" s="25" t="str">
        <f t="shared" si="268"/>
        <v/>
      </c>
      <c r="CZ291" s="25" t="str">
        <f t="shared" si="269"/>
        <v/>
      </c>
      <c r="DA291" s="25" t="str">
        <f t="shared" si="263"/>
        <v/>
      </c>
      <c r="DB291" s="25" t="str">
        <f t="shared" si="264"/>
        <v/>
      </c>
      <c r="DC291"/>
      <c r="DD291"/>
      <c r="DE291"/>
      <c r="DG291" s="26">
        <f t="shared" si="270"/>
        <v>0</v>
      </c>
      <c r="DH291" s="26">
        <f t="shared" si="271"/>
        <v>0</v>
      </c>
      <c r="DI291" s="26">
        <f t="shared" si="272"/>
        <v>0</v>
      </c>
      <c r="DJ291" s="26">
        <f t="shared" si="273"/>
        <v>0</v>
      </c>
      <c r="DK291" s="26">
        <f t="shared" si="274"/>
        <v>0</v>
      </c>
      <c r="DL291" s="26">
        <f t="shared" si="275"/>
        <v>0</v>
      </c>
      <c r="DM291"/>
    </row>
    <row r="292" spans="1:117" x14ac:dyDescent="0.25">
      <c r="A292" s="3773"/>
      <c r="B292" s="2987" t="s">
        <v>271</v>
      </c>
      <c r="C292" s="2987"/>
      <c r="D292" s="2988">
        <f t="shared" si="261"/>
        <v>0</v>
      </c>
      <c r="E292" s="2989">
        <f t="shared" si="262"/>
        <v>0</v>
      </c>
      <c r="F292" s="2990">
        <f t="shared" si="262"/>
        <v>0</v>
      </c>
      <c r="G292" s="2968"/>
      <c r="H292" s="2969"/>
      <c r="I292" s="2970"/>
      <c r="J292" s="2969"/>
      <c r="K292" s="2970"/>
      <c r="L292" s="2969"/>
      <c r="M292" s="2970"/>
      <c r="N292" s="2969"/>
      <c r="O292" s="2970"/>
      <c r="P292" s="2969"/>
      <c r="Q292" s="2970"/>
      <c r="R292" s="2969"/>
      <c r="S292" s="2970"/>
      <c r="T292" s="2969"/>
      <c r="U292" s="2970"/>
      <c r="V292" s="389"/>
      <c r="W292" s="2970"/>
      <c r="X292" s="389"/>
      <c r="Y292" s="2970"/>
      <c r="Z292" s="389"/>
      <c r="AA292" s="2970"/>
      <c r="AB292" s="389"/>
      <c r="AC292" s="2970"/>
      <c r="AD292" s="389"/>
      <c r="AE292" s="2970"/>
      <c r="AF292" s="389"/>
      <c r="AG292" s="2970"/>
      <c r="AH292" s="389"/>
      <c r="AI292" s="2970"/>
      <c r="AJ292" s="389"/>
      <c r="AK292" s="2970"/>
      <c r="AL292" s="389"/>
      <c r="AM292" s="2970"/>
      <c r="AN292" s="389"/>
      <c r="AO292" s="2971"/>
      <c r="AP292" s="2972"/>
      <c r="AQ292" s="2992"/>
      <c r="AR292" s="2993"/>
      <c r="AS292" s="413"/>
      <c r="AT292" s="2970"/>
      <c r="AU292" s="2970"/>
      <c r="AV292" s="2973"/>
      <c r="AW292" s="2973"/>
      <c r="AX292" s="2969"/>
      <c r="AY292" t="str">
        <f t="shared" si="265"/>
        <v/>
      </c>
      <c r="CW292" s="25" t="str">
        <f t="shared" si="266"/>
        <v/>
      </c>
      <c r="CX292" s="25" t="str">
        <f t="shared" si="267"/>
        <v/>
      </c>
      <c r="CY292" s="25" t="str">
        <f t="shared" si="268"/>
        <v/>
      </c>
      <c r="CZ292" s="25" t="str">
        <f t="shared" si="269"/>
        <v/>
      </c>
      <c r="DA292" s="25" t="str">
        <f t="shared" si="263"/>
        <v/>
      </c>
      <c r="DB292" s="25" t="str">
        <f t="shared" si="264"/>
        <v/>
      </c>
      <c r="DC292"/>
      <c r="DD292"/>
      <c r="DE292"/>
      <c r="DG292" s="26">
        <f t="shared" si="270"/>
        <v>0</v>
      </c>
      <c r="DH292" s="26">
        <f t="shared" si="271"/>
        <v>0</v>
      </c>
      <c r="DI292" s="26">
        <f t="shared" si="272"/>
        <v>0</v>
      </c>
      <c r="DJ292" s="26">
        <f t="shared" si="273"/>
        <v>0</v>
      </c>
      <c r="DK292" s="26">
        <f t="shared" si="274"/>
        <v>0</v>
      </c>
      <c r="DL292" s="26">
        <f t="shared" si="275"/>
        <v>0</v>
      </c>
      <c r="DM292"/>
    </row>
    <row r="293" spans="1:117" ht="15" customHeight="1" x14ac:dyDescent="0.25">
      <c r="A293" s="3282" t="s">
        <v>104</v>
      </c>
      <c r="B293" s="3774" t="s">
        <v>266</v>
      </c>
      <c r="C293" s="3774"/>
      <c r="D293" s="3775">
        <f t="shared" si="261"/>
        <v>0</v>
      </c>
      <c r="E293" s="3776">
        <f t="shared" si="262"/>
        <v>0</v>
      </c>
      <c r="F293" s="3777">
        <f t="shared" si="262"/>
        <v>0</v>
      </c>
      <c r="G293" s="3778"/>
      <c r="H293" s="3779"/>
      <c r="I293" s="3780"/>
      <c r="J293" s="3779"/>
      <c r="K293" s="3780"/>
      <c r="L293" s="3779"/>
      <c r="M293" s="3780"/>
      <c r="N293" s="3779"/>
      <c r="O293" s="3780"/>
      <c r="P293" s="3779"/>
      <c r="Q293" s="3780"/>
      <c r="R293" s="3779"/>
      <c r="S293" s="3780"/>
      <c r="T293" s="3779"/>
      <c r="U293" s="3780"/>
      <c r="V293" s="3781"/>
      <c r="W293" s="3780"/>
      <c r="X293" s="3781"/>
      <c r="Y293" s="3780"/>
      <c r="Z293" s="3781"/>
      <c r="AA293" s="3780"/>
      <c r="AB293" s="3781"/>
      <c r="AC293" s="3780"/>
      <c r="AD293" s="3781"/>
      <c r="AE293" s="3780"/>
      <c r="AF293" s="3781"/>
      <c r="AG293" s="3780"/>
      <c r="AH293" s="3781"/>
      <c r="AI293" s="3780"/>
      <c r="AJ293" s="3781"/>
      <c r="AK293" s="3780"/>
      <c r="AL293" s="3781"/>
      <c r="AM293" s="3778"/>
      <c r="AN293" s="3782"/>
      <c r="AO293" s="3780"/>
      <c r="AP293" s="3783"/>
      <c r="AQ293" s="3778"/>
      <c r="AR293" s="3784"/>
      <c r="AS293" s="3785"/>
      <c r="AT293" s="3785"/>
      <c r="AU293" s="3785"/>
      <c r="AV293" s="387"/>
      <c r="AW293" s="387"/>
      <c r="AX293" s="386"/>
      <c r="AY293" t="str">
        <f t="shared" si="265"/>
        <v/>
      </c>
      <c r="CW293" s="25" t="str">
        <f t="shared" si="266"/>
        <v/>
      </c>
      <c r="CX293" s="25" t="str">
        <f t="shared" si="267"/>
        <v/>
      </c>
      <c r="CY293" s="25" t="str">
        <f t="shared" si="268"/>
        <v/>
      </c>
      <c r="CZ293" s="25" t="str">
        <f t="shared" si="269"/>
        <v/>
      </c>
      <c r="DA293" s="25" t="str">
        <f t="shared" si="263"/>
        <v/>
      </c>
      <c r="DB293" s="25" t="str">
        <f t="shared" si="264"/>
        <v/>
      </c>
      <c r="DC293"/>
      <c r="DD293"/>
      <c r="DE293"/>
      <c r="DG293" s="26">
        <f t="shared" si="270"/>
        <v>0</v>
      </c>
      <c r="DH293" s="26">
        <f t="shared" si="271"/>
        <v>0</v>
      </c>
      <c r="DI293" s="26">
        <f t="shared" si="272"/>
        <v>0</v>
      </c>
      <c r="DJ293" s="26">
        <f t="shared" si="273"/>
        <v>0</v>
      </c>
      <c r="DK293" s="26">
        <f t="shared" si="274"/>
        <v>0</v>
      </c>
      <c r="DL293" s="26">
        <f t="shared" si="275"/>
        <v>0</v>
      </c>
      <c r="DM293"/>
    </row>
    <row r="294" spans="1:117" x14ac:dyDescent="0.25">
      <c r="A294" s="729"/>
      <c r="B294" s="2974" t="s">
        <v>267</v>
      </c>
      <c r="C294" s="2974"/>
      <c r="D294" s="3047">
        <f t="shared" si="261"/>
        <v>0</v>
      </c>
      <c r="E294" s="3786">
        <f t="shared" si="262"/>
        <v>0</v>
      </c>
      <c r="F294" s="3787">
        <f t="shared" si="262"/>
        <v>0</v>
      </c>
      <c r="G294" s="3788"/>
      <c r="H294" s="3789"/>
      <c r="I294" s="3790"/>
      <c r="J294" s="3789"/>
      <c r="K294" s="3790"/>
      <c r="L294" s="3789"/>
      <c r="M294" s="3790"/>
      <c r="N294" s="3789"/>
      <c r="O294" s="3790"/>
      <c r="P294" s="3789"/>
      <c r="Q294" s="3790"/>
      <c r="R294" s="3789"/>
      <c r="S294" s="3790"/>
      <c r="T294" s="3789"/>
      <c r="U294" s="3790"/>
      <c r="V294" s="3791"/>
      <c r="W294" s="3790"/>
      <c r="X294" s="3791"/>
      <c r="Y294" s="3790"/>
      <c r="Z294" s="3791"/>
      <c r="AA294" s="3790"/>
      <c r="AB294" s="3791"/>
      <c r="AC294" s="3790"/>
      <c r="AD294" s="3791"/>
      <c r="AE294" s="3790"/>
      <c r="AF294" s="3791"/>
      <c r="AG294" s="3790"/>
      <c r="AH294" s="3791"/>
      <c r="AI294" s="3790"/>
      <c r="AJ294" s="3791"/>
      <c r="AK294" s="3790"/>
      <c r="AL294" s="3791"/>
      <c r="AM294" s="3788"/>
      <c r="AN294" s="3792"/>
      <c r="AO294" s="3790"/>
      <c r="AP294" s="3793"/>
      <c r="AQ294" s="2961"/>
      <c r="AR294" s="2962"/>
      <c r="AS294" s="394"/>
      <c r="AT294" s="2980"/>
      <c r="AU294" s="2980"/>
      <c r="AV294" s="2984"/>
      <c r="AW294" s="2984"/>
      <c r="AX294" s="2979"/>
      <c r="AY294" t="str">
        <f t="shared" si="265"/>
        <v/>
      </c>
      <c r="CW294" s="25" t="str">
        <f t="shared" si="266"/>
        <v/>
      </c>
      <c r="CX294" s="25" t="str">
        <f t="shared" si="267"/>
        <v/>
      </c>
      <c r="CY294" s="25" t="str">
        <f t="shared" si="268"/>
        <v/>
      </c>
      <c r="CZ294" s="25" t="str">
        <f t="shared" si="269"/>
        <v/>
      </c>
      <c r="DA294" s="25" t="str">
        <f t="shared" si="263"/>
        <v/>
      </c>
      <c r="DB294" s="25" t="str">
        <f t="shared" si="264"/>
        <v/>
      </c>
      <c r="DC294"/>
      <c r="DD294"/>
      <c r="DE294"/>
      <c r="DG294" s="26">
        <f t="shared" si="270"/>
        <v>0</v>
      </c>
      <c r="DH294" s="26">
        <f t="shared" si="271"/>
        <v>0</v>
      </c>
      <c r="DI294" s="26">
        <f t="shared" si="272"/>
        <v>0</v>
      </c>
      <c r="DJ294" s="26">
        <f t="shared" si="273"/>
        <v>0</v>
      </c>
      <c r="DK294" s="26">
        <f t="shared" si="274"/>
        <v>0</v>
      </c>
      <c r="DL294" s="26">
        <f t="shared" si="275"/>
        <v>0</v>
      </c>
      <c r="DM294"/>
    </row>
    <row r="295" spans="1:117" x14ac:dyDescent="0.25">
      <c r="A295" s="729"/>
      <c r="B295" s="2974" t="s">
        <v>268</v>
      </c>
      <c r="C295" s="2974"/>
      <c r="D295" s="3047">
        <f t="shared" si="261"/>
        <v>0</v>
      </c>
      <c r="E295" s="3786">
        <f t="shared" si="262"/>
        <v>0</v>
      </c>
      <c r="F295" s="3787">
        <f t="shared" si="262"/>
        <v>0</v>
      </c>
      <c r="G295" s="3788"/>
      <c r="H295" s="3789"/>
      <c r="I295" s="3790"/>
      <c r="J295" s="3789"/>
      <c r="K295" s="3790"/>
      <c r="L295" s="3789"/>
      <c r="M295" s="3790"/>
      <c r="N295" s="3789"/>
      <c r="O295" s="3790"/>
      <c r="P295" s="3789"/>
      <c r="Q295" s="3790"/>
      <c r="R295" s="3789"/>
      <c r="S295" s="3790"/>
      <c r="T295" s="3789"/>
      <c r="U295" s="3790"/>
      <c r="V295" s="3791"/>
      <c r="W295" s="3790"/>
      <c r="X295" s="3791"/>
      <c r="Y295" s="3790"/>
      <c r="Z295" s="3791"/>
      <c r="AA295" s="3790"/>
      <c r="AB295" s="3791"/>
      <c r="AC295" s="3790"/>
      <c r="AD295" s="3791"/>
      <c r="AE295" s="3790"/>
      <c r="AF295" s="3791"/>
      <c r="AG295" s="3790"/>
      <c r="AH295" s="3791"/>
      <c r="AI295" s="3790"/>
      <c r="AJ295" s="3791"/>
      <c r="AK295" s="3790"/>
      <c r="AL295" s="3791"/>
      <c r="AM295" s="3788"/>
      <c r="AN295" s="3792"/>
      <c r="AO295" s="3790"/>
      <c r="AP295" s="3793"/>
      <c r="AQ295" s="2961"/>
      <c r="AR295" s="2962"/>
      <c r="AS295" s="2995"/>
      <c r="AT295" s="2980"/>
      <c r="AU295" s="2980"/>
      <c r="AV295" s="2984"/>
      <c r="AW295" s="2984"/>
      <c r="AX295" s="2979"/>
      <c r="AY295" t="str">
        <f t="shared" si="265"/>
        <v/>
      </c>
      <c r="CW295" s="25" t="str">
        <f t="shared" si="266"/>
        <v/>
      </c>
      <c r="CX295" s="25" t="str">
        <f t="shared" si="267"/>
        <v/>
      </c>
      <c r="CY295" s="25" t="str">
        <f t="shared" si="268"/>
        <v/>
      </c>
      <c r="CZ295" s="25" t="str">
        <f t="shared" si="269"/>
        <v/>
      </c>
      <c r="DA295" s="25" t="str">
        <f t="shared" si="263"/>
        <v/>
      </c>
      <c r="DB295" s="25" t="str">
        <f t="shared" si="264"/>
        <v/>
      </c>
      <c r="DC295"/>
      <c r="DD295"/>
      <c r="DE295"/>
      <c r="DG295" s="26">
        <f t="shared" si="270"/>
        <v>0</v>
      </c>
      <c r="DH295" s="26">
        <f t="shared" si="271"/>
        <v>0</v>
      </c>
      <c r="DI295" s="26">
        <f t="shared" si="272"/>
        <v>0</v>
      </c>
      <c r="DJ295" s="26">
        <f t="shared" si="273"/>
        <v>0</v>
      </c>
      <c r="DK295" s="26">
        <f t="shared" si="274"/>
        <v>0</v>
      </c>
      <c r="DL295" s="26">
        <f t="shared" si="275"/>
        <v>0</v>
      </c>
      <c r="DM295"/>
    </row>
    <row r="296" spans="1:117" x14ac:dyDescent="0.25">
      <c r="A296" s="729"/>
      <c r="B296" s="2985" t="s">
        <v>269</v>
      </c>
      <c r="C296" s="2986"/>
      <c r="D296" s="3047">
        <f t="shared" si="261"/>
        <v>0</v>
      </c>
      <c r="E296" s="3786">
        <f t="shared" si="262"/>
        <v>0</v>
      </c>
      <c r="F296" s="3787">
        <f t="shared" si="262"/>
        <v>0</v>
      </c>
      <c r="G296" s="3794"/>
      <c r="H296" s="3795"/>
      <c r="I296" s="3796"/>
      <c r="J296" s="3795"/>
      <c r="K296" s="3796"/>
      <c r="L296" s="3795"/>
      <c r="M296" s="3796"/>
      <c r="N296" s="3795"/>
      <c r="O296" s="3796"/>
      <c r="P296" s="3795"/>
      <c r="Q296" s="3796"/>
      <c r="R296" s="3795"/>
      <c r="S296" s="3796"/>
      <c r="T296" s="3795"/>
      <c r="U296" s="3796"/>
      <c r="V296" s="3795"/>
      <c r="W296" s="3796"/>
      <c r="X296" s="3795"/>
      <c r="Y296" s="3796"/>
      <c r="Z296" s="3795"/>
      <c r="AA296" s="3796"/>
      <c r="AB296" s="3795"/>
      <c r="AC296" s="3796"/>
      <c r="AD296" s="3795"/>
      <c r="AE296" s="3796"/>
      <c r="AF296" s="3795"/>
      <c r="AG296" s="3796"/>
      <c r="AH296" s="3795"/>
      <c r="AI296" s="3796"/>
      <c r="AJ296" s="3795"/>
      <c r="AK296" s="3796"/>
      <c r="AL296" s="3795"/>
      <c r="AM296" s="3794"/>
      <c r="AN296" s="3797"/>
      <c r="AO296" s="3798"/>
      <c r="AP296" s="3799"/>
      <c r="AQ296" s="2961"/>
      <c r="AR296" s="2962"/>
      <c r="AS296" s="2995"/>
      <c r="AT296" s="3798"/>
      <c r="AU296" s="3798"/>
      <c r="AV296" s="3800"/>
      <c r="AW296" s="3800"/>
      <c r="AX296" s="3801"/>
      <c r="AY296" t="str">
        <f t="shared" si="265"/>
        <v/>
      </c>
      <c r="CW296" s="25" t="str">
        <f t="shared" si="266"/>
        <v/>
      </c>
      <c r="CX296" s="25" t="str">
        <f t="shared" si="267"/>
        <v/>
      </c>
      <c r="CY296" s="25" t="str">
        <f t="shared" si="268"/>
        <v/>
      </c>
      <c r="CZ296" s="25" t="str">
        <f t="shared" si="269"/>
        <v/>
      </c>
      <c r="DA296" s="25" t="str">
        <f t="shared" si="263"/>
        <v/>
      </c>
      <c r="DB296" s="25" t="str">
        <f t="shared" si="264"/>
        <v/>
      </c>
      <c r="DC296"/>
      <c r="DD296"/>
      <c r="DE296"/>
      <c r="DG296" s="26">
        <f t="shared" si="270"/>
        <v>0</v>
      </c>
      <c r="DH296" s="26">
        <f t="shared" si="271"/>
        <v>0</v>
      </c>
      <c r="DI296" s="26">
        <f t="shared" si="272"/>
        <v>0</v>
      </c>
      <c r="DJ296" s="26">
        <f t="shared" si="273"/>
        <v>0</v>
      </c>
      <c r="DK296" s="26">
        <f t="shared" si="274"/>
        <v>0</v>
      </c>
      <c r="DL296" s="26">
        <f t="shared" si="275"/>
        <v>0</v>
      </c>
      <c r="DM296"/>
    </row>
    <row r="297" spans="1:117" ht="15" customHeight="1" x14ac:dyDescent="0.25">
      <c r="A297" s="729"/>
      <c r="B297" s="2985" t="s">
        <v>270</v>
      </c>
      <c r="C297" s="2986"/>
      <c r="D297" s="3047">
        <f t="shared" si="261"/>
        <v>0</v>
      </c>
      <c r="E297" s="3786">
        <f t="shared" si="262"/>
        <v>0</v>
      </c>
      <c r="F297" s="3787">
        <f t="shared" si="262"/>
        <v>0</v>
      </c>
      <c r="G297" s="3794"/>
      <c r="H297" s="3795"/>
      <c r="I297" s="3796"/>
      <c r="J297" s="3795"/>
      <c r="K297" s="3796"/>
      <c r="L297" s="3795"/>
      <c r="M297" s="3796"/>
      <c r="N297" s="3795"/>
      <c r="O297" s="3796"/>
      <c r="P297" s="3795"/>
      <c r="Q297" s="3796"/>
      <c r="R297" s="3795"/>
      <c r="S297" s="3796"/>
      <c r="T297" s="3795"/>
      <c r="U297" s="3796"/>
      <c r="V297" s="3795"/>
      <c r="W297" s="3796"/>
      <c r="X297" s="3795"/>
      <c r="Y297" s="3796"/>
      <c r="Z297" s="3795"/>
      <c r="AA297" s="3796"/>
      <c r="AB297" s="3795"/>
      <c r="AC297" s="3796"/>
      <c r="AD297" s="3795"/>
      <c r="AE297" s="3796"/>
      <c r="AF297" s="3795"/>
      <c r="AG297" s="3796"/>
      <c r="AH297" s="3795"/>
      <c r="AI297" s="3796"/>
      <c r="AJ297" s="3795"/>
      <c r="AK297" s="3796"/>
      <c r="AL297" s="3795"/>
      <c r="AM297" s="3794"/>
      <c r="AN297" s="3797"/>
      <c r="AO297" s="494"/>
      <c r="AP297" s="451"/>
      <c r="AQ297" s="407"/>
      <c r="AR297" s="408"/>
      <c r="AS297" s="409"/>
      <c r="AT297" s="494"/>
      <c r="AU297" s="494"/>
      <c r="AV297" s="495"/>
      <c r="AW297" s="495"/>
      <c r="AX297" s="496"/>
      <c r="AY297" t="str">
        <f t="shared" si="265"/>
        <v/>
      </c>
      <c r="CW297" s="25" t="str">
        <f t="shared" si="266"/>
        <v/>
      </c>
      <c r="CX297" s="25" t="str">
        <f t="shared" si="267"/>
        <v/>
      </c>
      <c r="CY297" s="25" t="str">
        <f t="shared" si="268"/>
        <v/>
      </c>
      <c r="CZ297" s="25" t="str">
        <f t="shared" si="269"/>
        <v/>
      </c>
      <c r="DA297" s="25" t="str">
        <f t="shared" si="263"/>
        <v/>
      </c>
      <c r="DB297" s="25" t="str">
        <f t="shared" si="264"/>
        <v/>
      </c>
      <c r="DC297"/>
      <c r="DD297"/>
      <c r="DE297"/>
      <c r="DG297" s="26">
        <f t="shared" si="270"/>
        <v>0</v>
      </c>
      <c r="DH297" s="26">
        <f t="shared" si="271"/>
        <v>0</v>
      </c>
      <c r="DI297" s="26">
        <f t="shared" si="272"/>
        <v>0</v>
      </c>
      <c r="DJ297" s="26">
        <f t="shared" si="273"/>
        <v>0</v>
      </c>
      <c r="DK297" s="26">
        <f t="shared" si="274"/>
        <v>0</v>
      </c>
      <c r="DL297" s="26">
        <f t="shared" si="275"/>
        <v>0</v>
      </c>
      <c r="DM297"/>
    </row>
    <row r="298" spans="1:117" x14ac:dyDescent="0.25">
      <c r="A298" s="3802"/>
      <c r="B298" s="2987" t="s">
        <v>271</v>
      </c>
      <c r="C298" s="2987"/>
      <c r="D298" s="3065">
        <f t="shared" si="261"/>
        <v>0</v>
      </c>
      <c r="E298" s="3803">
        <f t="shared" si="262"/>
        <v>0</v>
      </c>
      <c r="F298" s="3804">
        <f t="shared" si="262"/>
        <v>0</v>
      </c>
      <c r="G298" s="3805"/>
      <c r="H298" s="3806"/>
      <c r="I298" s="3807"/>
      <c r="J298" s="3806"/>
      <c r="K298" s="3807"/>
      <c r="L298" s="3806"/>
      <c r="M298" s="3807"/>
      <c r="N298" s="3806"/>
      <c r="O298" s="3807"/>
      <c r="P298" s="3806"/>
      <c r="Q298" s="3807"/>
      <c r="R298" s="3806"/>
      <c r="S298" s="3807"/>
      <c r="T298" s="3806"/>
      <c r="U298" s="3805"/>
      <c r="V298" s="3806"/>
      <c r="W298" s="3805"/>
      <c r="X298" s="3806"/>
      <c r="Y298" s="3805"/>
      <c r="Z298" s="3806"/>
      <c r="AA298" s="3805"/>
      <c r="AB298" s="3806"/>
      <c r="AC298" s="3805"/>
      <c r="AD298" s="3806"/>
      <c r="AE298" s="3805"/>
      <c r="AF298" s="3806"/>
      <c r="AG298" s="3805"/>
      <c r="AH298" s="3806"/>
      <c r="AI298" s="3805"/>
      <c r="AJ298" s="3806"/>
      <c r="AK298" s="3805"/>
      <c r="AL298" s="3806"/>
      <c r="AM298" s="3805"/>
      <c r="AN298" s="3808"/>
      <c r="AO298" s="2970"/>
      <c r="AP298" s="2972"/>
      <c r="AQ298" s="2992"/>
      <c r="AR298" s="2993"/>
      <c r="AS298" s="413"/>
      <c r="AT298" s="2970"/>
      <c r="AU298" s="2970"/>
      <c r="AV298" s="2973"/>
      <c r="AW298" s="2973"/>
      <c r="AX298" s="2969"/>
      <c r="AY298" t="str">
        <f t="shared" si="265"/>
        <v/>
      </c>
      <c r="CW298" s="25" t="str">
        <f t="shared" si="266"/>
        <v/>
      </c>
      <c r="CX298" s="25" t="str">
        <f t="shared" si="267"/>
        <v/>
      </c>
      <c r="CY298" s="25" t="str">
        <f t="shared" si="268"/>
        <v/>
      </c>
      <c r="CZ298" s="25" t="str">
        <f t="shared" si="269"/>
        <v/>
      </c>
      <c r="DA298" s="25" t="str">
        <f t="shared" si="263"/>
        <v/>
      </c>
      <c r="DB298" s="25" t="str">
        <f t="shared" si="264"/>
        <v/>
      </c>
      <c r="DC298"/>
      <c r="DD298"/>
      <c r="DE298"/>
      <c r="DG298" s="26">
        <f t="shared" si="270"/>
        <v>0</v>
      </c>
      <c r="DH298" s="26">
        <f t="shared" si="271"/>
        <v>0</v>
      </c>
      <c r="DI298" s="26">
        <f t="shared" si="272"/>
        <v>0</v>
      </c>
      <c r="DJ298" s="26">
        <f t="shared" si="273"/>
        <v>0</v>
      </c>
      <c r="DK298" s="26">
        <f t="shared" si="274"/>
        <v>0</v>
      </c>
      <c r="DL298" s="26">
        <f t="shared" si="275"/>
        <v>0</v>
      </c>
      <c r="DM298"/>
    </row>
    <row r="299" spans="1:117" x14ac:dyDescent="0.25">
      <c r="A299" s="852" t="s">
        <v>4</v>
      </c>
      <c r="B299" s="830" t="s">
        <v>266</v>
      </c>
      <c r="C299" s="830"/>
      <c r="D299" s="245">
        <f t="shared" si="261"/>
        <v>178</v>
      </c>
      <c r="E299" s="290">
        <f t="shared" ref="E299:F304" si="276">SUM(G299+I299+K299+M299+O299+Q299+S299+U299+W299+Y299+AA299+AC299+AE299+AG299+AI299+AK299+AM299)</f>
        <v>68</v>
      </c>
      <c r="F299" s="454">
        <f t="shared" si="276"/>
        <v>110</v>
      </c>
      <c r="G299" s="245">
        <f t="shared" ref="G299:X304" si="277">+G221+G227+G233+G239+G245+G251+G257+G281+G287+G293</f>
        <v>3</v>
      </c>
      <c r="H299" s="454">
        <f t="shared" si="277"/>
        <v>2</v>
      </c>
      <c r="I299" s="245">
        <f t="shared" si="277"/>
        <v>1</v>
      </c>
      <c r="J299" s="454">
        <f t="shared" si="277"/>
        <v>0</v>
      </c>
      <c r="K299" s="454">
        <f t="shared" si="277"/>
        <v>1</v>
      </c>
      <c r="L299" s="454">
        <f t="shared" si="277"/>
        <v>0</v>
      </c>
      <c r="M299" s="454">
        <f t="shared" si="277"/>
        <v>0</v>
      </c>
      <c r="N299" s="454">
        <f t="shared" si="277"/>
        <v>0</v>
      </c>
      <c r="O299" s="454">
        <f t="shared" si="277"/>
        <v>1</v>
      </c>
      <c r="P299" s="454">
        <f t="shared" si="277"/>
        <v>2</v>
      </c>
      <c r="Q299" s="454">
        <f t="shared" si="277"/>
        <v>0</v>
      </c>
      <c r="R299" s="454">
        <f t="shared" si="277"/>
        <v>0</v>
      </c>
      <c r="S299" s="454">
        <f t="shared" si="277"/>
        <v>1</v>
      </c>
      <c r="T299" s="454">
        <f t="shared" si="277"/>
        <v>0</v>
      </c>
      <c r="U299" s="454">
        <f t="shared" si="277"/>
        <v>5</v>
      </c>
      <c r="V299" s="454">
        <f t="shared" si="277"/>
        <v>1</v>
      </c>
      <c r="W299" s="454">
        <f t="shared" si="277"/>
        <v>7</v>
      </c>
      <c r="X299" s="454">
        <f t="shared" si="277"/>
        <v>6</v>
      </c>
      <c r="Y299" s="245">
        <f>+Y221+Y227+Y233+Y239+Y245+Y251+Y257+Y263+Y269+Y275+Y281+Y287+Y293</f>
        <v>5</v>
      </c>
      <c r="Z299" s="245">
        <f t="shared" ref="Z299:AN302" si="278">+Z221+Z227+Z233+Z239+Z245+Z251+Z257+Z263+Z269+Z275+Z281+Z287+Z293</f>
        <v>13</v>
      </c>
      <c r="AA299" s="245">
        <f t="shared" si="278"/>
        <v>5</v>
      </c>
      <c r="AB299" s="245">
        <f t="shared" si="278"/>
        <v>7</v>
      </c>
      <c r="AC299" s="245">
        <f t="shared" si="278"/>
        <v>8</v>
      </c>
      <c r="AD299" s="245">
        <f t="shared" si="278"/>
        <v>20</v>
      </c>
      <c r="AE299" s="245">
        <f t="shared" si="278"/>
        <v>0</v>
      </c>
      <c r="AF299" s="245">
        <f t="shared" si="278"/>
        <v>13</v>
      </c>
      <c r="AG299" s="245">
        <f t="shared" si="278"/>
        <v>11</v>
      </c>
      <c r="AH299" s="245">
        <f t="shared" si="278"/>
        <v>24</v>
      </c>
      <c r="AI299" s="245">
        <f t="shared" si="278"/>
        <v>9</v>
      </c>
      <c r="AJ299" s="245">
        <f t="shared" si="278"/>
        <v>4</v>
      </c>
      <c r="AK299" s="245">
        <f t="shared" si="278"/>
        <v>7</v>
      </c>
      <c r="AL299" s="245">
        <f t="shared" si="278"/>
        <v>14</v>
      </c>
      <c r="AM299" s="245">
        <f t="shared" si="278"/>
        <v>4</v>
      </c>
      <c r="AN299" s="455">
        <f t="shared" si="278"/>
        <v>4</v>
      </c>
      <c r="AO299" s="456">
        <f t="shared" ref="AO299:AO304" si="279">+AO221+AO227+AO233+AO239+AO257+AO263+AO269+AO275+AO281+AO287+AO293</f>
        <v>0</v>
      </c>
      <c r="AP299" s="457">
        <f>+AP221+AP227+AP233+AP257+AP263+AP269+AP275+AP281+AP287+AP293</f>
        <v>0</v>
      </c>
      <c r="AQ299" s="245">
        <f>SUM(AQ221+AQ227+AQ233+AQ239+AQ245+AQ251+AQ257+AQ263+AQ269+AQ275+AQ281+AQ287+AQ293)</f>
        <v>76</v>
      </c>
      <c r="AR299" s="297">
        <f>SUM(AR221+AR227+AR233+AR239+AR245+AR251+AR257+AR263+AR269+AR275+AR281+AR287+AR293)</f>
        <v>68</v>
      </c>
      <c r="AS299" s="456">
        <f t="shared" ref="AS299:AX302" si="280">+AS221+AS227+AS233+AS239+AS245+AS251+AS257+AS263+AS269+AS275+AS281+AS287+AS293</f>
        <v>69</v>
      </c>
      <c r="AT299" s="456">
        <f t="shared" si="280"/>
        <v>0</v>
      </c>
      <c r="AU299" s="456">
        <f t="shared" si="280"/>
        <v>0</v>
      </c>
      <c r="AV299" s="456">
        <f t="shared" si="280"/>
        <v>0</v>
      </c>
      <c r="AW299" s="456">
        <f t="shared" si="280"/>
        <v>0</v>
      </c>
      <c r="AX299" s="454">
        <f t="shared" si="280"/>
        <v>0</v>
      </c>
      <c r="CW299"/>
      <c r="CX299"/>
      <c r="CY299"/>
      <c r="CZ299"/>
      <c r="DA299"/>
      <c r="DB299"/>
      <c r="DC299"/>
      <c r="DD299"/>
      <c r="DE299"/>
      <c r="DG299"/>
      <c r="DH299"/>
      <c r="DI299"/>
      <c r="DJ299"/>
      <c r="DK299"/>
      <c r="DL299"/>
      <c r="DM299"/>
    </row>
    <row r="300" spans="1:117" x14ac:dyDescent="0.25">
      <c r="A300" s="852"/>
      <c r="B300" s="2974" t="s">
        <v>267</v>
      </c>
      <c r="C300" s="2974"/>
      <c r="D300" s="245">
        <f t="shared" si="261"/>
        <v>631</v>
      </c>
      <c r="E300" s="290">
        <f t="shared" si="276"/>
        <v>242</v>
      </c>
      <c r="F300" s="454">
        <f t="shared" si="276"/>
        <v>389</v>
      </c>
      <c r="G300" s="2975">
        <f t="shared" si="277"/>
        <v>2</v>
      </c>
      <c r="H300" s="3072">
        <f t="shared" si="277"/>
        <v>1</v>
      </c>
      <c r="I300" s="2975">
        <f t="shared" si="277"/>
        <v>1</v>
      </c>
      <c r="J300" s="3072">
        <f t="shared" si="277"/>
        <v>0</v>
      </c>
      <c r="K300" s="3072">
        <f t="shared" si="277"/>
        <v>2</v>
      </c>
      <c r="L300" s="3072">
        <f t="shared" si="277"/>
        <v>1</v>
      </c>
      <c r="M300" s="3072">
        <f t="shared" si="277"/>
        <v>4</v>
      </c>
      <c r="N300" s="3072">
        <f t="shared" si="277"/>
        <v>7</v>
      </c>
      <c r="O300" s="3072">
        <f t="shared" si="277"/>
        <v>3</v>
      </c>
      <c r="P300" s="3072">
        <f t="shared" si="277"/>
        <v>5</v>
      </c>
      <c r="Q300" s="3072">
        <f t="shared" si="277"/>
        <v>5</v>
      </c>
      <c r="R300" s="3072">
        <f t="shared" si="277"/>
        <v>3</v>
      </c>
      <c r="S300" s="3072">
        <f t="shared" si="277"/>
        <v>6</v>
      </c>
      <c r="T300" s="3072">
        <f t="shared" si="277"/>
        <v>2</v>
      </c>
      <c r="U300" s="3072">
        <f t="shared" si="277"/>
        <v>10</v>
      </c>
      <c r="V300" s="3072">
        <f t="shared" si="277"/>
        <v>6</v>
      </c>
      <c r="W300" s="3072">
        <f t="shared" si="277"/>
        <v>36</v>
      </c>
      <c r="X300" s="3072">
        <f t="shared" si="277"/>
        <v>23</v>
      </c>
      <c r="Y300" s="2975">
        <f>+Y222+Y228+Y234+Y240+Y246+Y252+Y258+Y264+Y270+Y276+Y282+Y288+Y294</f>
        <v>68</v>
      </c>
      <c r="Z300" s="2975">
        <f t="shared" si="278"/>
        <v>79</v>
      </c>
      <c r="AA300" s="2975">
        <f t="shared" si="278"/>
        <v>14</v>
      </c>
      <c r="AB300" s="2975">
        <f t="shared" si="278"/>
        <v>32</v>
      </c>
      <c r="AC300" s="2975">
        <f t="shared" si="278"/>
        <v>10</v>
      </c>
      <c r="AD300" s="2975">
        <f t="shared" si="278"/>
        <v>52</v>
      </c>
      <c r="AE300" s="2975">
        <f t="shared" si="278"/>
        <v>6</v>
      </c>
      <c r="AF300" s="2975">
        <f t="shared" si="278"/>
        <v>38</v>
      </c>
      <c r="AG300" s="2975">
        <f t="shared" si="278"/>
        <v>25</v>
      </c>
      <c r="AH300" s="2975">
        <f t="shared" si="278"/>
        <v>72</v>
      </c>
      <c r="AI300" s="2975">
        <f t="shared" si="278"/>
        <v>22</v>
      </c>
      <c r="AJ300" s="2975">
        <f t="shared" si="278"/>
        <v>20</v>
      </c>
      <c r="AK300" s="2975">
        <f t="shared" si="278"/>
        <v>21</v>
      </c>
      <c r="AL300" s="2975">
        <f t="shared" si="278"/>
        <v>34</v>
      </c>
      <c r="AM300" s="2975">
        <f t="shared" si="278"/>
        <v>7</v>
      </c>
      <c r="AN300" s="3073">
        <f t="shared" si="278"/>
        <v>14</v>
      </c>
      <c r="AO300" s="3074">
        <f t="shared" si="279"/>
        <v>1</v>
      </c>
      <c r="AP300" s="3075">
        <f>+AP222+AP228+AP234+AP258+AP264+AP270+AP276+AP282+AP288+AP294</f>
        <v>0</v>
      </c>
      <c r="AQ300" s="3076"/>
      <c r="AR300" s="3077"/>
      <c r="AS300" s="3074">
        <f t="shared" si="280"/>
        <v>126</v>
      </c>
      <c r="AT300" s="3074">
        <f t="shared" si="280"/>
        <v>0</v>
      </c>
      <c r="AU300" s="3074">
        <f t="shared" si="280"/>
        <v>0</v>
      </c>
      <c r="AV300" s="3074">
        <f t="shared" si="280"/>
        <v>0</v>
      </c>
      <c r="AW300" s="3074">
        <f t="shared" si="280"/>
        <v>0</v>
      </c>
      <c r="AX300" s="3072">
        <f t="shared" si="280"/>
        <v>0</v>
      </c>
      <c r="CW300"/>
      <c r="CX300"/>
      <c r="CY300"/>
      <c r="CZ300"/>
      <c r="DA300"/>
      <c r="DB300"/>
      <c r="DC300"/>
      <c r="DD300"/>
      <c r="DE300"/>
      <c r="DG300"/>
      <c r="DH300"/>
      <c r="DI300"/>
      <c r="DJ300"/>
      <c r="DK300"/>
      <c r="DL300"/>
      <c r="DM300"/>
    </row>
    <row r="301" spans="1:117" x14ac:dyDescent="0.25">
      <c r="A301" s="852"/>
      <c r="B301" s="2974" t="s">
        <v>268</v>
      </c>
      <c r="C301" s="2974"/>
      <c r="D301" s="245">
        <f t="shared" si="261"/>
        <v>189</v>
      </c>
      <c r="E301" s="290">
        <f t="shared" si="276"/>
        <v>72</v>
      </c>
      <c r="F301" s="454">
        <f t="shared" si="276"/>
        <v>117</v>
      </c>
      <c r="G301" s="2975">
        <f t="shared" si="277"/>
        <v>3</v>
      </c>
      <c r="H301" s="3072">
        <f t="shared" si="277"/>
        <v>2</v>
      </c>
      <c r="I301" s="2975">
        <f t="shared" si="277"/>
        <v>0</v>
      </c>
      <c r="J301" s="3072">
        <f t="shared" si="277"/>
        <v>0</v>
      </c>
      <c r="K301" s="3072">
        <f t="shared" si="277"/>
        <v>1</v>
      </c>
      <c r="L301" s="3072">
        <f t="shared" si="277"/>
        <v>1</v>
      </c>
      <c r="M301" s="3072">
        <f t="shared" si="277"/>
        <v>2</v>
      </c>
      <c r="N301" s="3072">
        <f t="shared" si="277"/>
        <v>0</v>
      </c>
      <c r="O301" s="3072">
        <f t="shared" si="277"/>
        <v>2</v>
      </c>
      <c r="P301" s="3072">
        <f t="shared" si="277"/>
        <v>1</v>
      </c>
      <c r="Q301" s="3072">
        <f t="shared" si="277"/>
        <v>0</v>
      </c>
      <c r="R301" s="3072">
        <f t="shared" si="277"/>
        <v>0</v>
      </c>
      <c r="S301" s="3072">
        <f t="shared" si="277"/>
        <v>2</v>
      </c>
      <c r="T301" s="3072">
        <f t="shared" si="277"/>
        <v>1</v>
      </c>
      <c r="U301" s="3072">
        <f t="shared" si="277"/>
        <v>4</v>
      </c>
      <c r="V301" s="3072">
        <f t="shared" si="277"/>
        <v>2</v>
      </c>
      <c r="W301" s="3072">
        <f t="shared" si="277"/>
        <v>8</v>
      </c>
      <c r="X301" s="3072">
        <f t="shared" si="277"/>
        <v>10</v>
      </c>
      <c r="Y301" s="2975">
        <f>+Y223+Y229+Y235+Y241+Y247+Y253+Y259+Y265+Y271+Y277+Y283+Y289+Y295</f>
        <v>11</v>
      </c>
      <c r="Z301" s="2975">
        <f t="shared" si="278"/>
        <v>7</v>
      </c>
      <c r="AA301" s="2975">
        <f t="shared" si="278"/>
        <v>4</v>
      </c>
      <c r="AB301" s="2975">
        <f t="shared" si="278"/>
        <v>8</v>
      </c>
      <c r="AC301" s="2975">
        <f t="shared" si="278"/>
        <v>8</v>
      </c>
      <c r="AD301" s="2975">
        <f t="shared" si="278"/>
        <v>21</v>
      </c>
      <c r="AE301" s="2975">
        <f t="shared" si="278"/>
        <v>0</v>
      </c>
      <c r="AF301" s="2975">
        <f t="shared" si="278"/>
        <v>15</v>
      </c>
      <c r="AG301" s="2975">
        <f t="shared" si="278"/>
        <v>9</v>
      </c>
      <c r="AH301" s="2975">
        <f t="shared" si="278"/>
        <v>27</v>
      </c>
      <c r="AI301" s="2975">
        <f t="shared" si="278"/>
        <v>9</v>
      </c>
      <c r="AJ301" s="2975">
        <f t="shared" si="278"/>
        <v>4</v>
      </c>
      <c r="AK301" s="2975">
        <f t="shared" si="278"/>
        <v>6</v>
      </c>
      <c r="AL301" s="2975">
        <f t="shared" si="278"/>
        <v>14</v>
      </c>
      <c r="AM301" s="2975">
        <f t="shared" si="278"/>
        <v>3</v>
      </c>
      <c r="AN301" s="3073">
        <f t="shared" si="278"/>
        <v>4</v>
      </c>
      <c r="AO301" s="3074">
        <f t="shared" si="279"/>
        <v>0</v>
      </c>
      <c r="AP301" s="3075">
        <f>+AP223+AP229+AP235+AP259+AP265+AP271+AP277+AP283+AP289+AP295</f>
        <v>0</v>
      </c>
      <c r="AQ301" s="3076"/>
      <c r="AR301" s="3077"/>
      <c r="AS301" s="2995"/>
      <c r="AT301" s="3074">
        <f t="shared" si="280"/>
        <v>0</v>
      </c>
      <c r="AU301" s="3074">
        <f t="shared" si="280"/>
        <v>0</v>
      </c>
      <c r="AV301" s="3074">
        <f t="shared" si="280"/>
        <v>0</v>
      </c>
      <c r="AW301" s="3074">
        <f t="shared" si="280"/>
        <v>0</v>
      </c>
      <c r="AX301" s="3072">
        <f t="shared" si="280"/>
        <v>2</v>
      </c>
      <c r="CW301"/>
      <c r="CX301"/>
      <c r="CY301"/>
      <c r="CZ301"/>
      <c r="DA301"/>
      <c r="DB301"/>
      <c r="DC301"/>
      <c r="DD301"/>
      <c r="DE301"/>
      <c r="DG301"/>
      <c r="DH301"/>
      <c r="DI301"/>
      <c r="DJ301"/>
      <c r="DK301"/>
      <c r="DL301"/>
      <c r="DM301"/>
    </row>
    <row r="302" spans="1:117" x14ac:dyDescent="0.25">
      <c r="A302" s="852"/>
      <c r="B302" s="2985" t="s">
        <v>269</v>
      </c>
      <c r="C302" s="2986"/>
      <c r="D302" s="245">
        <f t="shared" si="261"/>
        <v>161</v>
      </c>
      <c r="E302" s="290">
        <f t="shared" si="276"/>
        <v>60</v>
      </c>
      <c r="F302" s="454">
        <f t="shared" si="276"/>
        <v>101</v>
      </c>
      <c r="G302" s="2975">
        <f t="shared" si="277"/>
        <v>1</v>
      </c>
      <c r="H302" s="3072">
        <f t="shared" si="277"/>
        <v>1</v>
      </c>
      <c r="I302" s="2975">
        <f t="shared" si="277"/>
        <v>1</v>
      </c>
      <c r="J302" s="3072">
        <f t="shared" si="277"/>
        <v>0</v>
      </c>
      <c r="K302" s="3072">
        <f t="shared" si="277"/>
        <v>1</v>
      </c>
      <c r="L302" s="3072">
        <f t="shared" si="277"/>
        <v>0</v>
      </c>
      <c r="M302" s="3072">
        <f t="shared" si="277"/>
        <v>1</v>
      </c>
      <c r="N302" s="3072">
        <f t="shared" si="277"/>
        <v>2</v>
      </c>
      <c r="O302" s="3072">
        <f t="shared" si="277"/>
        <v>0</v>
      </c>
      <c r="P302" s="3072">
        <f t="shared" si="277"/>
        <v>1</v>
      </c>
      <c r="Q302" s="3072">
        <f t="shared" si="277"/>
        <v>1</v>
      </c>
      <c r="R302" s="3072">
        <f t="shared" si="277"/>
        <v>2</v>
      </c>
      <c r="S302" s="3072">
        <f t="shared" si="277"/>
        <v>2</v>
      </c>
      <c r="T302" s="3072">
        <f t="shared" si="277"/>
        <v>1</v>
      </c>
      <c r="U302" s="3072">
        <f t="shared" si="277"/>
        <v>6</v>
      </c>
      <c r="V302" s="3072">
        <f t="shared" si="277"/>
        <v>1</v>
      </c>
      <c r="W302" s="3072">
        <f t="shared" si="277"/>
        <v>5</v>
      </c>
      <c r="X302" s="3072">
        <f t="shared" si="277"/>
        <v>4</v>
      </c>
      <c r="Y302" s="2975">
        <f>+Y224+Y230+Y236+Y242+Y248+Y254+Y260+Y266+Y272+Y278+Y284+Y290+Y296</f>
        <v>8</v>
      </c>
      <c r="Z302" s="2975">
        <f t="shared" si="278"/>
        <v>14</v>
      </c>
      <c r="AA302" s="2975">
        <f t="shared" si="278"/>
        <v>2</v>
      </c>
      <c r="AB302" s="2975">
        <f t="shared" si="278"/>
        <v>4</v>
      </c>
      <c r="AC302" s="2975">
        <f t="shared" si="278"/>
        <v>4</v>
      </c>
      <c r="AD302" s="2975">
        <f t="shared" si="278"/>
        <v>16</v>
      </c>
      <c r="AE302" s="2975">
        <f t="shared" si="278"/>
        <v>2</v>
      </c>
      <c r="AF302" s="2975">
        <f t="shared" si="278"/>
        <v>12</v>
      </c>
      <c r="AG302" s="2975">
        <f t="shared" si="278"/>
        <v>9</v>
      </c>
      <c r="AH302" s="2975">
        <f t="shared" si="278"/>
        <v>17</v>
      </c>
      <c r="AI302" s="2975">
        <f t="shared" si="278"/>
        <v>4</v>
      </c>
      <c r="AJ302" s="2975">
        <f t="shared" si="278"/>
        <v>7</v>
      </c>
      <c r="AK302" s="2975">
        <f t="shared" si="278"/>
        <v>9</v>
      </c>
      <c r="AL302" s="2975">
        <f t="shared" si="278"/>
        <v>11</v>
      </c>
      <c r="AM302" s="2975">
        <f t="shared" si="278"/>
        <v>4</v>
      </c>
      <c r="AN302" s="3073">
        <f t="shared" si="278"/>
        <v>8</v>
      </c>
      <c r="AO302" s="3074">
        <f t="shared" si="279"/>
        <v>1</v>
      </c>
      <c r="AP302" s="3075">
        <f>+AP224+AP230+AP236+AP260+AP266+AP272+AP278+AP284+AP290+AP296</f>
        <v>0</v>
      </c>
      <c r="AQ302" s="3076"/>
      <c r="AR302" s="3077"/>
      <c r="AS302" s="2995"/>
      <c r="AT302" s="3074">
        <f t="shared" si="280"/>
        <v>0</v>
      </c>
      <c r="AU302" s="3074">
        <f t="shared" si="280"/>
        <v>0</v>
      </c>
      <c r="AV302" s="3074">
        <f t="shared" si="280"/>
        <v>0</v>
      </c>
      <c r="AW302" s="3074">
        <f t="shared" si="280"/>
        <v>0</v>
      </c>
      <c r="AX302" s="3072">
        <f t="shared" si="280"/>
        <v>0</v>
      </c>
      <c r="CW302"/>
      <c r="CX302"/>
      <c r="CY302"/>
      <c r="CZ302"/>
      <c r="DA302"/>
      <c r="DB302"/>
      <c r="DC302"/>
      <c r="DD302"/>
      <c r="DE302"/>
      <c r="DG302"/>
      <c r="DH302"/>
      <c r="DI302"/>
      <c r="DJ302"/>
      <c r="DK302"/>
      <c r="DL302"/>
      <c r="DM302"/>
    </row>
    <row r="303" spans="1:117" ht="15" customHeight="1" x14ac:dyDescent="0.25">
      <c r="A303" s="852"/>
      <c r="B303" s="2985" t="s">
        <v>270</v>
      </c>
      <c r="C303" s="2986"/>
      <c r="D303" s="245">
        <f t="shared" si="261"/>
        <v>50</v>
      </c>
      <c r="E303" s="290">
        <f t="shared" si="276"/>
        <v>14</v>
      </c>
      <c r="F303" s="454">
        <f t="shared" si="276"/>
        <v>36</v>
      </c>
      <c r="G303" s="2975">
        <f t="shared" si="277"/>
        <v>0</v>
      </c>
      <c r="H303" s="3072">
        <f t="shared" si="277"/>
        <v>0</v>
      </c>
      <c r="I303" s="2975">
        <f t="shared" si="277"/>
        <v>0</v>
      </c>
      <c r="J303" s="3072">
        <f t="shared" si="277"/>
        <v>0</v>
      </c>
      <c r="K303" s="3072">
        <f t="shared" si="277"/>
        <v>0</v>
      </c>
      <c r="L303" s="3072">
        <f t="shared" si="277"/>
        <v>0</v>
      </c>
      <c r="M303" s="3072">
        <f t="shared" si="277"/>
        <v>1</v>
      </c>
      <c r="N303" s="3072">
        <f t="shared" si="277"/>
        <v>1</v>
      </c>
      <c r="O303" s="3072">
        <f t="shared" si="277"/>
        <v>0</v>
      </c>
      <c r="P303" s="3072">
        <f t="shared" si="277"/>
        <v>0</v>
      </c>
      <c r="Q303" s="3072">
        <f t="shared" si="277"/>
        <v>0</v>
      </c>
      <c r="R303" s="3072">
        <f t="shared" si="277"/>
        <v>0</v>
      </c>
      <c r="S303" s="3072">
        <f t="shared" si="277"/>
        <v>0</v>
      </c>
      <c r="T303" s="3072">
        <f t="shared" si="277"/>
        <v>0</v>
      </c>
      <c r="U303" s="3072">
        <f t="shared" si="277"/>
        <v>0</v>
      </c>
      <c r="V303" s="3072">
        <f t="shared" si="277"/>
        <v>0</v>
      </c>
      <c r="W303" s="3072">
        <f t="shared" si="277"/>
        <v>1</v>
      </c>
      <c r="X303" s="3072">
        <f t="shared" si="277"/>
        <v>2</v>
      </c>
      <c r="Y303" s="2975">
        <f>+Y225+Y231+Y237+Y243+Y249+Y255+Y261+Y279+Y273+Y267+Y285+Y291+Y297</f>
        <v>3</v>
      </c>
      <c r="Z303" s="2975">
        <f t="shared" ref="Z303:AN303" si="281">+Z225+Z231+Z237+Z243+Z249+Z255+Z261+Z279+Z273+Z267+Z285+Z291+Z297</f>
        <v>1</v>
      </c>
      <c r="AA303" s="2975">
        <f t="shared" si="281"/>
        <v>0</v>
      </c>
      <c r="AB303" s="2975">
        <f t="shared" si="281"/>
        <v>2</v>
      </c>
      <c r="AC303" s="2975">
        <f t="shared" si="281"/>
        <v>0</v>
      </c>
      <c r="AD303" s="2975">
        <f t="shared" si="281"/>
        <v>2</v>
      </c>
      <c r="AE303" s="2975">
        <f t="shared" si="281"/>
        <v>0</v>
      </c>
      <c r="AF303" s="2975">
        <f t="shared" si="281"/>
        <v>5</v>
      </c>
      <c r="AG303" s="2975">
        <f t="shared" si="281"/>
        <v>3</v>
      </c>
      <c r="AH303" s="2975">
        <f t="shared" si="281"/>
        <v>13</v>
      </c>
      <c r="AI303" s="2975">
        <f t="shared" si="281"/>
        <v>1</v>
      </c>
      <c r="AJ303" s="2975">
        <f t="shared" si="281"/>
        <v>1</v>
      </c>
      <c r="AK303" s="2975">
        <f t="shared" si="281"/>
        <v>3</v>
      </c>
      <c r="AL303" s="2975">
        <f t="shared" si="281"/>
        <v>6</v>
      </c>
      <c r="AM303" s="2975">
        <f t="shared" si="281"/>
        <v>2</v>
      </c>
      <c r="AN303" s="3073">
        <f t="shared" si="281"/>
        <v>3</v>
      </c>
      <c r="AO303" s="3074">
        <f t="shared" si="279"/>
        <v>0</v>
      </c>
      <c r="AP303" s="3075">
        <f>+AP225+AP231+AP237+AP261+AP279+AP273+AP267+AP285+AP291+AP297</f>
        <v>0</v>
      </c>
      <c r="AQ303" s="3076"/>
      <c r="AR303" s="3077"/>
      <c r="AS303" s="409"/>
      <c r="AT303" s="3074">
        <f>+AT225+AT231+AT237+AT243+AT249+AT255+AT261+AT279+AT273+AT267+AT285+AT291+AT297</f>
        <v>0</v>
      </c>
      <c r="AU303" s="3074">
        <f>+AU225+AU231+AU237+AU243+AU249+AU255+AU261+AU279+AU273+AU267+AU285+AU291+AU297</f>
        <v>0</v>
      </c>
      <c r="AV303" s="3074">
        <f>+AV225+AV231+AV237+AV243+AV249+AV255+AV261+AV279+AV273+AV267+AV285+AV291+AV297</f>
        <v>0</v>
      </c>
      <c r="AW303" s="3074">
        <f>+AW225+AW231+AW237+AW243+AW249+AW255+AW261+AW279+AW273+AW267+AW285+AW291+AW297</f>
        <v>0</v>
      </c>
      <c r="AX303" s="3072">
        <f>+AX225+AX231+AX237+AX243+AX249+AX255+AX261+AX279+AX273+AX267+AX285+AX291+AX297</f>
        <v>0</v>
      </c>
      <c r="CW303"/>
      <c r="CX303"/>
      <c r="CY303"/>
      <c r="CZ303"/>
      <c r="DA303"/>
      <c r="DB303"/>
      <c r="DC303"/>
      <c r="DD303"/>
      <c r="DE303"/>
      <c r="DG303"/>
      <c r="DH303"/>
      <c r="DI303"/>
      <c r="DJ303"/>
      <c r="DK303"/>
      <c r="DL303"/>
      <c r="DM303"/>
    </row>
    <row r="304" spans="1:117" x14ac:dyDescent="0.25">
      <c r="A304" s="3809"/>
      <c r="B304" s="2987" t="s">
        <v>271</v>
      </c>
      <c r="C304" s="2987"/>
      <c r="D304" s="2988">
        <f t="shared" si="261"/>
        <v>0</v>
      </c>
      <c r="E304" s="3079">
        <f t="shared" si="276"/>
        <v>0</v>
      </c>
      <c r="F304" s="3080">
        <f t="shared" si="276"/>
        <v>0</v>
      </c>
      <c r="G304" s="2988">
        <f t="shared" si="277"/>
        <v>0</v>
      </c>
      <c r="H304" s="3080">
        <f t="shared" si="277"/>
        <v>0</v>
      </c>
      <c r="I304" s="2988">
        <f t="shared" si="277"/>
        <v>0</v>
      </c>
      <c r="J304" s="3080">
        <f t="shared" si="277"/>
        <v>0</v>
      </c>
      <c r="K304" s="3080">
        <f t="shared" si="277"/>
        <v>0</v>
      </c>
      <c r="L304" s="3080">
        <f t="shared" si="277"/>
        <v>0</v>
      </c>
      <c r="M304" s="3080">
        <f t="shared" si="277"/>
        <v>0</v>
      </c>
      <c r="N304" s="3080">
        <f t="shared" si="277"/>
        <v>0</v>
      </c>
      <c r="O304" s="3080">
        <f t="shared" si="277"/>
        <v>0</v>
      </c>
      <c r="P304" s="3080">
        <f t="shared" si="277"/>
        <v>0</v>
      </c>
      <c r="Q304" s="3080">
        <f t="shared" si="277"/>
        <v>0</v>
      </c>
      <c r="R304" s="3080">
        <f t="shared" si="277"/>
        <v>0</v>
      </c>
      <c r="S304" s="3080">
        <f t="shared" si="277"/>
        <v>0</v>
      </c>
      <c r="T304" s="3080">
        <f t="shared" si="277"/>
        <v>0</v>
      </c>
      <c r="U304" s="3080">
        <f t="shared" si="277"/>
        <v>0</v>
      </c>
      <c r="V304" s="3080">
        <f t="shared" si="277"/>
        <v>0</v>
      </c>
      <c r="W304" s="3080">
        <f t="shared" si="277"/>
        <v>0</v>
      </c>
      <c r="X304" s="3080">
        <f t="shared" si="277"/>
        <v>0</v>
      </c>
      <c r="Y304" s="2988">
        <f>SUM(Y226+Y232+Y238+Y244+Y250+Y256+Y262+Y268+Y274+Y280+Y286+Y292+Y298)</f>
        <v>0</v>
      </c>
      <c r="Z304" s="2988">
        <f t="shared" ref="Z304:AN304" si="282">SUM(Z226+Z232+Z238+Z244+Z250+Z256+Z262+Z268+Z274+Z280+Z286+Z292+Z298)</f>
        <v>0</v>
      </c>
      <c r="AA304" s="2988">
        <f t="shared" si="282"/>
        <v>0</v>
      </c>
      <c r="AB304" s="2988">
        <f t="shared" si="282"/>
        <v>0</v>
      </c>
      <c r="AC304" s="2988">
        <f t="shared" si="282"/>
        <v>0</v>
      </c>
      <c r="AD304" s="2988">
        <f t="shared" si="282"/>
        <v>0</v>
      </c>
      <c r="AE304" s="2988">
        <f t="shared" si="282"/>
        <v>0</v>
      </c>
      <c r="AF304" s="2988">
        <f t="shared" si="282"/>
        <v>0</v>
      </c>
      <c r="AG304" s="2988">
        <f t="shared" si="282"/>
        <v>0</v>
      </c>
      <c r="AH304" s="2988">
        <f t="shared" si="282"/>
        <v>0</v>
      </c>
      <c r="AI304" s="2988">
        <f t="shared" si="282"/>
        <v>0</v>
      </c>
      <c r="AJ304" s="2988">
        <f t="shared" si="282"/>
        <v>0</v>
      </c>
      <c r="AK304" s="2988">
        <f t="shared" si="282"/>
        <v>0</v>
      </c>
      <c r="AL304" s="2988">
        <f t="shared" si="282"/>
        <v>0</v>
      </c>
      <c r="AM304" s="2988">
        <f t="shared" si="282"/>
        <v>0</v>
      </c>
      <c r="AN304" s="3081">
        <f t="shared" si="282"/>
        <v>0</v>
      </c>
      <c r="AO304" s="3082">
        <f t="shared" si="279"/>
        <v>0</v>
      </c>
      <c r="AP304" s="3083">
        <f>SUM(AP226+AP232+AP238+AP262+AP268+AP274+AP280+AP286+AP292+AP298)</f>
        <v>0</v>
      </c>
      <c r="AQ304" s="3084"/>
      <c r="AR304" s="3085"/>
      <c r="AS304" s="413"/>
      <c r="AT304" s="3082">
        <f>SUM(AT226+AT232+AT238+AT244+AT250+AT256+AT262+AT268+AT274+AT280+AT286+AT292+AT298)</f>
        <v>0</v>
      </c>
      <c r="AU304" s="3082">
        <f>SUM(AU226+AU232+AU238+AU244+AU250+AU256+AU262+AU268+AU274+AU280+AU286+AU292+AU298)</f>
        <v>0</v>
      </c>
      <c r="AV304" s="3082">
        <f>SUM(AV226+AV232+AV238+AV244+AV250+AV256+AV262+AV268+AV274+AV280+AV286+AV292+AV298)</f>
        <v>0</v>
      </c>
      <c r="AW304" s="3082">
        <f>SUM(AW226+AW232+AW238+AW244+AW250+AW256+AW262+AW268+AW274+AW280+AW286+AW292+AW298)</f>
        <v>0</v>
      </c>
      <c r="AX304" s="3080">
        <f>SUM(AX226+AX232+AX238+AX244+AX250+AX256+AX262+AX268+AX274+AX280+AX286+AX292+AX298)</f>
        <v>0</v>
      </c>
      <c r="CW304"/>
      <c r="CX304"/>
      <c r="CY304"/>
      <c r="CZ304"/>
      <c r="DA304"/>
      <c r="DB304"/>
      <c r="DC304"/>
      <c r="DD304"/>
      <c r="DE304"/>
      <c r="DG304"/>
      <c r="DH304"/>
      <c r="DI304"/>
      <c r="DJ304"/>
      <c r="DK304"/>
      <c r="DL304"/>
      <c r="DM304"/>
    </row>
    <row r="305" spans="1:117" x14ac:dyDescent="0.25">
      <c r="A305" s="43" t="s">
        <v>279</v>
      </c>
      <c r="B305" s="212"/>
      <c r="C305" s="212"/>
      <c r="D305" s="213"/>
      <c r="E305" s="213"/>
      <c r="F305" s="213"/>
      <c r="G305" s="213"/>
      <c r="H305" s="213"/>
      <c r="I305" s="213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10"/>
      <c r="AM305" s="10"/>
      <c r="AN305" s="9"/>
      <c r="AO305" s="9"/>
      <c r="AP305" s="9"/>
      <c r="AQ305" s="9"/>
      <c r="AR305" s="9"/>
      <c r="CW305"/>
      <c r="CX305"/>
      <c r="CY305"/>
      <c r="CZ305"/>
      <c r="DA305"/>
      <c r="DB305"/>
      <c r="DC305"/>
      <c r="DD305"/>
      <c r="DE305"/>
      <c r="DG305"/>
      <c r="DH305"/>
      <c r="DI305"/>
      <c r="DJ305"/>
      <c r="DK305"/>
      <c r="DL305"/>
      <c r="DM305"/>
    </row>
    <row r="306" spans="1:117" ht="15" customHeight="1" x14ac:dyDescent="0.25">
      <c r="A306" s="3810" t="s">
        <v>40</v>
      </c>
      <c r="B306" s="3811"/>
      <c r="C306" s="3812"/>
      <c r="D306" s="3813" t="s">
        <v>4</v>
      </c>
      <c r="E306" s="3814"/>
      <c r="F306" s="3815"/>
      <c r="G306" s="3816" t="s">
        <v>5</v>
      </c>
      <c r="H306" s="3817"/>
      <c r="I306" s="3817"/>
      <c r="J306" s="3817"/>
      <c r="K306" s="3817"/>
      <c r="L306" s="3817"/>
      <c r="M306" s="3817"/>
      <c r="N306" s="3817"/>
      <c r="O306" s="3817"/>
      <c r="P306" s="3817"/>
      <c r="Q306" s="3817"/>
      <c r="R306" s="3817"/>
      <c r="S306" s="3817"/>
      <c r="T306" s="3817"/>
      <c r="U306" s="3817"/>
      <c r="V306" s="3817"/>
      <c r="W306" s="3817"/>
      <c r="X306" s="3817"/>
      <c r="Y306" s="3817"/>
      <c r="Z306" s="3817"/>
      <c r="AA306" s="3817"/>
      <c r="AB306" s="3817"/>
      <c r="AC306" s="3817"/>
      <c r="AD306" s="3817"/>
      <c r="AE306" s="3817"/>
      <c r="AF306" s="3817"/>
      <c r="AG306" s="3817"/>
      <c r="AH306" s="3817"/>
      <c r="AI306" s="3817"/>
      <c r="AJ306" s="3817"/>
      <c r="AK306" s="3817"/>
      <c r="AL306" s="3817"/>
      <c r="AM306" s="3817"/>
      <c r="AN306" s="3817"/>
      <c r="AO306" s="3817"/>
      <c r="AP306" s="3818"/>
      <c r="AQ306" s="3819" t="s">
        <v>7</v>
      </c>
      <c r="AR306" s="3820" t="s">
        <v>280</v>
      </c>
      <c r="CW306"/>
      <c r="CX306"/>
      <c r="CY306"/>
      <c r="CZ306"/>
      <c r="DA306"/>
      <c r="DB306"/>
      <c r="DC306"/>
      <c r="DD306"/>
      <c r="DE306"/>
      <c r="DG306"/>
      <c r="DH306"/>
      <c r="DI306"/>
      <c r="DJ306"/>
      <c r="DK306"/>
      <c r="DL306"/>
      <c r="DM306"/>
    </row>
    <row r="307" spans="1:117" ht="15" customHeight="1" x14ac:dyDescent="0.25">
      <c r="A307" s="783"/>
      <c r="B307" s="634"/>
      <c r="C307" s="635"/>
      <c r="D307" s="3821"/>
      <c r="E307" s="868"/>
      <c r="F307" s="3822"/>
      <c r="G307" s="3823" t="s">
        <v>14</v>
      </c>
      <c r="H307" s="3824"/>
      <c r="I307" s="3816" t="s">
        <v>15</v>
      </c>
      <c r="J307" s="3825"/>
      <c r="K307" s="3817" t="s">
        <v>16</v>
      </c>
      <c r="L307" s="3825"/>
      <c r="M307" s="3816" t="s">
        <v>17</v>
      </c>
      <c r="N307" s="3825"/>
      <c r="O307" s="3816" t="s">
        <v>18</v>
      </c>
      <c r="P307" s="3825"/>
      <c r="Q307" s="3816" t="s">
        <v>19</v>
      </c>
      <c r="R307" s="3825"/>
      <c r="S307" s="3816" t="s">
        <v>20</v>
      </c>
      <c r="T307" s="3825"/>
      <c r="U307" s="3816" t="s">
        <v>21</v>
      </c>
      <c r="V307" s="3825"/>
      <c r="W307" s="3816" t="s">
        <v>22</v>
      </c>
      <c r="X307" s="3825"/>
      <c r="Y307" s="3816" t="s">
        <v>23</v>
      </c>
      <c r="Z307" s="3826"/>
      <c r="AA307" s="3816" t="s">
        <v>24</v>
      </c>
      <c r="AB307" s="3826"/>
      <c r="AC307" s="3816" t="s">
        <v>244</v>
      </c>
      <c r="AD307" s="3826"/>
      <c r="AE307" s="3816" t="s">
        <v>245</v>
      </c>
      <c r="AF307" s="3826"/>
      <c r="AG307" s="3816" t="s">
        <v>246</v>
      </c>
      <c r="AH307" s="3826"/>
      <c r="AI307" s="3816" t="s">
        <v>247</v>
      </c>
      <c r="AJ307" s="3826"/>
      <c r="AK307" s="3816" t="s">
        <v>29</v>
      </c>
      <c r="AL307" s="3826"/>
      <c r="AM307" s="3816" t="s">
        <v>30</v>
      </c>
      <c r="AN307" s="3826"/>
      <c r="AO307" s="3816" t="s">
        <v>31</v>
      </c>
      <c r="AP307" s="3826"/>
      <c r="AQ307" s="694"/>
      <c r="AR307" s="647"/>
      <c r="CW307"/>
      <c r="CX307"/>
      <c r="CY307"/>
      <c r="CZ307"/>
      <c r="DA307"/>
      <c r="DB307"/>
      <c r="DC307"/>
      <c r="DD307"/>
      <c r="DE307"/>
      <c r="DG307"/>
      <c r="DH307"/>
      <c r="DI307"/>
      <c r="DJ307"/>
      <c r="DK307"/>
      <c r="DL307"/>
      <c r="DM307"/>
    </row>
    <row r="308" spans="1:117" x14ac:dyDescent="0.25">
      <c r="A308" s="3827"/>
      <c r="B308" s="636"/>
      <c r="C308" s="3828"/>
      <c r="D308" s="3829" t="s">
        <v>32</v>
      </c>
      <c r="E308" s="3830" t="s">
        <v>33</v>
      </c>
      <c r="F308" s="3831" t="s">
        <v>34</v>
      </c>
      <c r="G308" s="3832" t="s">
        <v>33</v>
      </c>
      <c r="H308" s="3833" t="s">
        <v>34</v>
      </c>
      <c r="I308" s="3834" t="s">
        <v>33</v>
      </c>
      <c r="J308" s="3833" t="s">
        <v>34</v>
      </c>
      <c r="K308" s="3834" t="s">
        <v>33</v>
      </c>
      <c r="L308" s="3833" t="s">
        <v>34</v>
      </c>
      <c r="M308" s="3834" t="s">
        <v>33</v>
      </c>
      <c r="N308" s="3833" t="s">
        <v>34</v>
      </c>
      <c r="O308" s="3834" t="s">
        <v>33</v>
      </c>
      <c r="P308" s="3833" t="s">
        <v>34</v>
      </c>
      <c r="Q308" s="3834" t="s">
        <v>33</v>
      </c>
      <c r="R308" s="3833" t="s">
        <v>34</v>
      </c>
      <c r="S308" s="3834" t="s">
        <v>33</v>
      </c>
      <c r="T308" s="3833" t="s">
        <v>34</v>
      </c>
      <c r="U308" s="3834" t="s">
        <v>33</v>
      </c>
      <c r="V308" s="3833" t="s">
        <v>34</v>
      </c>
      <c r="W308" s="3834" t="s">
        <v>33</v>
      </c>
      <c r="X308" s="3833" t="s">
        <v>34</v>
      </c>
      <c r="Y308" s="3834" t="s">
        <v>33</v>
      </c>
      <c r="Z308" s="3833" t="s">
        <v>34</v>
      </c>
      <c r="AA308" s="3834" t="s">
        <v>33</v>
      </c>
      <c r="AB308" s="3833" t="s">
        <v>34</v>
      </c>
      <c r="AC308" s="3834" t="s">
        <v>33</v>
      </c>
      <c r="AD308" s="3833" t="s">
        <v>34</v>
      </c>
      <c r="AE308" s="3834" t="s">
        <v>33</v>
      </c>
      <c r="AF308" s="3833" t="s">
        <v>34</v>
      </c>
      <c r="AG308" s="3834" t="s">
        <v>33</v>
      </c>
      <c r="AH308" s="3833" t="s">
        <v>34</v>
      </c>
      <c r="AI308" s="3834" t="s">
        <v>33</v>
      </c>
      <c r="AJ308" s="3833" t="s">
        <v>34</v>
      </c>
      <c r="AK308" s="3834" t="s">
        <v>33</v>
      </c>
      <c r="AL308" s="3833" t="s">
        <v>34</v>
      </c>
      <c r="AM308" s="3834" t="s">
        <v>33</v>
      </c>
      <c r="AN308" s="3833" t="s">
        <v>34</v>
      </c>
      <c r="AO308" s="3834" t="s">
        <v>33</v>
      </c>
      <c r="AP308" s="3833" t="s">
        <v>34</v>
      </c>
      <c r="AQ308" s="3556"/>
      <c r="AR308" s="3835"/>
      <c r="CW308"/>
      <c r="CX308"/>
      <c r="CY308"/>
      <c r="CZ308"/>
      <c r="DA308"/>
      <c r="DB308"/>
      <c r="DC308"/>
      <c r="DD308"/>
      <c r="DE308"/>
      <c r="DG308"/>
      <c r="DH308"/>
      <c r="DI308"/>
      <c r="DJ308"/>
      <c r="DK308"/>
      <c r="DL308"/>
      <c r="DM308"/>
    </row>
    <row r="309" spans="1:117" x14ac:dyDescent="0.25">
      <c r="A309" s="3836" t="s">
        <v>46</v>
      </c>
      <c r="B309" s="3837"/>
      <c r="C309" s="3838"/>
      <c r="D309" s="3839">
        <f>SUM(E309:F309)</f>
        <v>0</v>
      </c>
      <c r="E309" s="3840">
        <f t="shared" ref="E309:F313" si="283">SUM(G309+I309+K309+M309+O309+Q309+S309+U309+W309+Y309+AA309+AC309+AE309+AG309+AI309+AK309+AM309+AO309)</f>
        <v>0</v>
      </c>
      <c r="F309" s="3841">
        <f t="shared" si="283"/>
        <v>0</v>
      </c>
      <c r="G309" s="3842"/>
      <c r="H309" s="52"/>
      <c r="I309" s="3842"/>
      <c r="J309" s="52"/>
      <c r="K309" s="3842"/>
      <c r="L309" s="52"/>
      <c r="M309" s="3842"/>
      <c r="N309" s="52"/>
      <c r="O309" s="3842"/>
      <c r="P309" s="52"/>
      <c r="Q309" s="3842"/>
      <c r="R309" s="52"/>
      <c r="S309" s="3842"/>
      <c r="T309" s="52"/>
      <c r="U309" s="3842"/>
      <c r="V309" s="52"/>
      <c r="W309" s="3842"/>
      <c r="X309" s="52"/>
      <c r="Y309" s="3842"/>
      <c r="Z309" s="52"/>
      <c r="AA309" s="3842"/>
      <c r="AB309" s="52"/>
      <c r="AC309" s="3842"/>
      <c r="AD309" s="52"/>
      <c r="AE309" s="3842"/>
      <c r="AF309" s="52"/>
      <c r="AG309" s="3842"/>
      <c r="AH309" s="52"/>
      <c r="AI309" s="3842"/>
      <c r="AJ309" s="52"/>
      <c r="AK309" s="3842"/>
      <c r="AL309" s="52"/>
      <c r="AM309" s="3842"/>
      <c r="AN309" s="52"/>
      <c r="AO309" s="3842"/>
      <c r="AP309" s="55"/>
      <c r="AQ309" s="252"/>
      <c r="AR309" s="232"/>
      <c r="AS309" t="str">
        <f>CV309&amp;CW309&amp;CX309</f>
        <v/>
      </c>
      <c r="CV309" s="25" t="str">
        <f>IF(AND(F309&gt;0,AQ309="")," * No olvide digitar la variable Embarazadas. Digite cero si no tiene.","")</f>
        <v/>
      </c>
      <c r="CW309" s="25" t="str">
        <f>IF(AQ309&gt;F309," * Las Embarazadas NO DEBEN ser mayor al total de mujeres. ","")</f>
        <v/>
      </c>
      <c r="CX309" s="25" t="str">
        <f>IF(AND((AK309+AL309)&gt;0,AR309="")," * No olvide digitar la variable 60 años. Si no tiene digite Cero.",IF(AR309&gt;(AK309+AL309)," * Las actividades de 60 años NO DEBEN ser mayor que las actividades registradas en el rango etario de 60 a 64 años",""))</f>
        <v/>
      </c>
      <c r="CY309"/>
      <c r="CZ309"/>
      <c r="DA309"/>
      <c r="DB309"/>
      <c r="DC309"/>
      <c r="DD309"/>
      <c r="DE309"/>
      <c r="DG309" s="26">
        <f>IF(AND(F309&gt;0,AQ309=""),1,0)</f>
        <v>0</v>
      </c>
      <c r="DH309" s="26">
        <f>IF(AQ309&gt;F309,1,0)</f>
        <v>0</v>
      </c>
      <c r="DI309" s="26">
        <f>IF(AND((AK309+AL309)&gt;0,AR309=""),1,IF(AR309&gt;(AK309+AL309),1,0))</f>
        <v>0</v>
      </c>
      <c r="DJ309"/>
      <c r="DK309"/>
      <c r="DL309"/>
      <c r="DM309"/>
    </row>
    <row r="310" spans="1:117" x14ac:dyDescent="0.25">
      <c r="A310" s="3119" t="s">
        <v>281</v>
      </c>
      <c r="B310" s="3120"/>
      <c r="C310" s="3121"/>
      <c r="D310" s="3047">
        <f>SUM(E310:F310)</f>
        <v>0</v>
      </c>
      <c r="E310" s="3122">
        <f t="shared" si="283"/>
        <v>0</v>
      </c>
      <c r="F310" s="3123">
        <f t="shared" si="283"/>
        <v>0</v>
      </c>
      <c r="G310" s="3124"/>
      <c r="H310" s="3125"/>
      <c r="I310" s="3124"/>
      <c r="J310" s="3125"/>
      <c r="K310" s="3124"/>
      <c r="L310" s="3125"/>
      <c r="M310" s="3124"/>
      <c r="N310" s="3125"/>
      <c r="O310" s="3124"/>
      <c r="P310" s="3125"/>
      <c r="Q310" s="3124"/>
      <c r="R310" s="3125"/>
      <c r="S310" s="3124"/>
      <c r="T310" s="3125"/>
      <c r="U310" s="3124"/>
      <c r="V310" s="3125"/>
      <c r="W310" s="3124"/>
      <c r="X310" s="3125"/>
      <c r="Y310" s="3124"/>
      <c r="Z310" s="3125"/>
      <c r="AA310" s="3124"/>
      <c r="AB310" s="3125"/>
      <c r="AC310" s="3124"/>
      <c r="AD310" s="3125"/>
      <c r="AE310" s="3124"/>
      <c r="AF310" s="3125"/>
      <c r="AG310" s="3124"/>
      <c r="AH310" s="3125"/>
      <c r="AI310" s="3124"/>
      <c r="AJ310" s="3125"/>
      <c r="AK310" s="3124"/>
      <c r="AL310" s="3125"/>
      <c r="AM310" s="3124"/>
      <c r="AN310" s="3125"/>
      <c r="AO310" s="3124"/>
      <c r="AP310" s="3126"/>
      <c r="AQ310" s="3127"/>
      <c r="AR310" s="3128"/>
      <c r="AS310" t="str">
        <f t="shared" ref="AS310:AS313" si="284">CV310&amp;CW310&amp;CX310</f>
        <v/>
      </c>
      <c r="CV310" s="25" t="str">
        <f t="shared" ref="CV310:CV313" si="285">IF(AND(F310&gt;0,AQ310="")," * No olvide digitar la variable Embarazadas. Digite cero si no tiene.","")</f>
        <v/>
      </c>
      <c r="CW310" s="25" t="str">
        <f t="shared" ref="CW310:CW313" si="286">IF(AQ310&gt;F310," * Las Embarazadas NO DEBEN ser mayor al total de mujeres. ","")</f>
        <v/>
      </c>
      <c r="CX310" s="25" t="str">
        <f t="shared" ref="CX310:CX313" si="287">IF(AND((AK310+AL310)&gt;0,AR310="")," * No olvide digitar la variable 60 años. Si no tiene digite Cero.",IF(AR310&gt;(AK310+AL310)," * Las actividades de 60 años NO DEBEN ser mayor que las actividades registradas en el rango etario de 60 a 64 años",""))</f>
        <v/>
      </c>
      <c r="CY310"/>
      <c r="CZ310"/>
      <c r="DA310"/>
      <c r="DB310"/>
      <c r="DC310"/>
      <c r="DD310"/>
      <c r="DE310"/>
      <c r="DG310" s="26">
        <f t="shared" ref="DG310:DG313" si="288">IF(AND(F310&gt;0,AQ310=""),1,0)</f>
        <v>0</v>
      </c>
      <c r="DH310" s="26">
        <f t="shared" ref="DH310:DH313" si="289">IF(AQ310&gt;F310,1,0)</f>
        <v>0</v>
      </c>
      <c r="DI310" s="26">
        <f t="shared" ref="DI310:DI313" si="290">IF(AND((AK310+AL310)&gt;0,AR310=""),1,IF(AR310&gt;(AK310+AL310),1,0))</f>
        <v>0</v>
      </c>
      <c r="DJ310"/>
      <c r="DK310"/>
      <c r="DL310"/>
      <c r="DM310"/>
    </row>
    <row r="311" spans="1:117" x14ac:dyDescent="0.25">
      <c r="A311" s="3119" t="s">
        <v>282</v>
      </c>
      <c r="B311" s="3120"/>
      <c r="C311" s="3121"/>
      <c r="D311" s="3047">
        <f>SUM(E311:F311)</f>
        <v>0</v>
      </c>
      <c r="E311" s="3122">
        <f t="shared" si="283"/>
        <v>0</v>
      </c>
      <c r="F311" s="3123">
        <f t="shared" si="283"/>
        <v>0</v>
      </c>
      <c r="G311" s="3124"/>
      <c r="H311" s="3125"/>
      <c r="I311" s="3124"/>
      <c r="J311" s="3125"/>
      <c r="K311" s="3124"/>
      <c r="L311" s="3125"/>
      <c r="M311" s="3124"/>
      <c r="N311" s="3125"/>
      <c r="O311" s="3124"/>
      <c r="P311" s="3125"/>
      <c r="Q311" s="3124"/>
      <c r="R311" s="3125"/>
      <c r="S311" s="3124"/>
      <c r="T311" s="3125"/>
      <c r="U311" s="3124"/>
      <c r="V311" s="3125"/>
      <c r="W311" s="3124"/>
      <c r="X311" s="3125"/>
      <c r="Y311" s="3124"/>
      <c r="Z311" s="3125"/>
      <c r="AA311" s="3124"/>
      <c r="AB311" s="3125"/>
      <c r="AC311" s="3124"/>
      <c r="AD311" s="3125"/>
      <c r="AE311" s="3124"/>
      <c r="AF311" s="3125"/>
      <c r="AG311" s="3124"/>
      <c r="AH311" s="3125"/>
      <c r="AI311" s="3124"/>
      <c r="AJ311" s="3125"/>
      <c r="AK311" s="3124"/>
      <c r="AL311" s="3125"/>
      <c r="AM311" s="3124"/>
      <c r="AN311" s="3125"/>
      <c r="AO311" s="3124"/>
      <c r="AP311" s="3126"/>
      <c r="AQ311" s="3127"/>
      <c r="AR311" s="3128"/>
      <c r="AS311" t="str">
        <f t="shared" si="284"/>
        <v/>
      </c>
      <c r="CV311" s="25" t="str">
        <f t="shared" si="285"/>
        <v/>
      </c>
      <c r="CW311" s="25" t="str">
        <f t="shared" si="286"/>
        <v/>
      </c>
      <c r="CX311" s="25" t="str">
        <f t="shared" si="287"/>
        <v/>
      </c>
      <c r="CY311"/>
      <c r="CZ311"/>
      <c r="DA311"/>
      <c r="DB311"/>
      <c r="DC311"/>
      <c r="DD311"/>
      <c r="DE311"/>
      <c r="DG311" s="26">
        <f t="shared" si="288"/>
        <v>0</v>
      </c>
      <c r="DH311" s="26">
        <f t="shared" si="289"/>
        <v>0</v>
      </c>
      <c r="DI311" s="26">
        <f t="shared" si="290"/>
        <v>0</v>
      </c>
      <c r="DJ311"/>
      <c r="DK311"/>
      <c r="DL311"/>
      <c r="DM311"/>
    </row>
    <row r="312" spans="1:117" ht="15" customHeight="1" x14ac:dyDescent="0.25">
      <c r="A312" s="3129" t="s">
        <v>283</v>
      </c>
      <c r="B312" s="3130"/>
      <c r="C312" s="3131"/>
      <c r="D312" s="3047">
        <f>SUM(E312:F312)</f>
        <v>0</v>
      </c>
      <c r="E312" s="3122">
        <f t="shared" si="283"/>
        <v>0</v>
      </c>
      <c r="F312" s="3123">
        <f t="shared" si="283"/>
        <v>0</v>
      </c>
      <c r="G312" s="3124"/>
      <c r="H312" s="3125"/>
      <c r="I312" s="3124"/>
      <c r="J312" s="3125"/>
      <c r="K312" s="3124"/>
      <c r="L312" s="3125"/>
      <c r="M312" s="3124"/>
      <c r="N312" s="3125"/>
      <c r="O312" s="3124"/>
      <c r="P312" s="3125"/>
      <c r="Q312" s="3124"/>
      <c r="R312" s="3125"/>
      <c r="S312" s="3124"/>
      <c r="T312" s="3125"/>
      <c r="U312" s="3124"/>
      <c r="V312" s="3125"/>
      <c r="W312" s="3124"/>
      <c r="X312" s="3125"/>
      <c r="Y312" s="3124"/>
      <c r="Z312" s="3125"/>
      <c r="AA312" s="3124"/>
      <c r="AB312" s="3125"/>
      <c r="AC312" s="3124"/>
      <c r="AD312" s="3125"/>
      <c r="AE312" s="3124"/>
      <c r="AF312" s="3125"/>
      <c r="AG312" s="3124"/>
      <c r="AH312" s="3125"/>
      <c r="AI312" s="3124"/>
      <c r="AJ312" s="3125"/>
      <c r="AK312" s="3124"/>
      <c r="AL312" s="3125"/>
      <c r="AM312" s="3124"/>
      <c r="AN312" s="3125"/>
      <c r="AO312" s="3124"/>
      <c r="AP312" s="3126"/>
      <c r="AQ312" s="268"/>
      <c r="AR312" s="189"/>
      <c r="AS312" t="str">
        <f t="shared" si="284"/>
        <v/>
      </c>
      <c r="CV312" s="25" t="str">
        <f t="shared" si="285"/>
        <v/>
      </c>
      <c r="CW312" s="25" t="str">
        <f t="shared" si="286"/>
        <v/>
      </c>
      <c r="CX312" s="25" t="str">
        <f t="shared" si="287"/>
        <v/>
      </c>
      <c r="CY312"/>
      <c r="CZ312"/>
      <c r="DA312"/>
      <c r="DB312"/>
      <c r="DC312"/>
      <c r="DD312"/>
      <c r="DE312"/>
      <c r="DG312" s="26">
        <f t="shared" si="288"/>
        <v>0</v>
      </c>
      <c r="DH312" s="26">
        <f t="shared" si="289"/>
        <v>0</v>
      </c>
      <c r="DI312" s="26">
        <f t="shared" si="290"/>
        <v>0</v>
      </c>
      <c r="DJ312"/>
      <c r="DK312"/>
      <c r="DL312"/>
      <c r="DM312"/>
    </row>
    <row r="313" spans="1:117" x14ac:dyDescent="0.25">
      <c r="A313" s="3132" t="s">
        <v>284</v>
      </c>
      <c r="B313" s="803"/>
      <c r="C313" s="735"/>
      <c r="D313" s="3065">
        <f>SUM(E313:F313)</f>
        <v>0</v>
      </c>
      <c r="E313" s="541">
        <f t="shared" si="283"/>
        <v>0</v>
      </c>
      <c r="F313" s="3133">
        <f t="shared" si="283"/>
        <v>0</v>
      </c>
      <c r="G313" s="3134"/>
      <c r="H313" s="3135"/>
      <c r="I313" s="3134"/>
      <c r="J313" s="3135"/>
      <c r="K313" s="3134"/>
      <c r="L313" s="3135"/>
      <c r="M313" s="3134"/>
      <c r="N313" s="3135"/>
      <c r="O313" s="3134"/>
      <c r="P313" s="3135"/>
      <c r="Q313" s="3134"/>
      <c r="R313" s="3135"/>
      <c r="S313" s="3134"/>
      <c r="T313" s="3135"/>
      <c r="U313" s="3134"/>
      <c r="V313" s="3135"/>
      <c r="W313" s="3134"/>
      <c r="X313" s="3135"/>
      <c r="Y313" s="3134"/>
      <c r="Z313" s="3135"/>
      <c r="AA313" s="3134"/>
      <c r="AB313" s="3135"/>
      <c r="AC313" s="3134"/>
      <c r="AD313" s="3135"/>
      <c r="AE313" s="3134"/>
      <c r="AF313" s="3135"/>
      <c r="AG313" s="3134"/>
      <c r="AH313" s="3135"/>
      <c r="AI313" s="3134"/>
      <c r="AJ313" s="3135"/>
      <c r="AK313" s="3134"/>
      <c r="AL313" s="3135"/>
      <c r="AM313" s="3134"/>
      <c r="AN313" s="3135"/>
      <c r="AO313" s="3134"/>
      <c r="AP313" s="3136"/>
      <c r="AQ313" s="3137"/>
      <c r="AR313" s="3138"/>
      <c r="AS313" t="str">
        <f t="shared" si="284"/>
        <v/>
      </c>
      <c r="CV313" s="25" t="str">
        <f t="shared" si="285"/>
        <v/>
      </c>
      <c r="CW313" s="25" t="str">
        <f t="shared" si="286"/>
        <v/>
      </c>
      <c r="CX313" s="25" t="str">
        <f t="shared" si="287"/>
        <v/>
      </c>
      <c r="CY313"/>
      <c r="CZ313"/>
      <c r="DA313"/>
      <c r="DB313"/>
      <c r="DC313"/>
      <c r="DD313"/>
      <c r="DE313"/>
      <c r="DG313" s="26">
        <f t="shared" si="288"/>
        <v>0</v>
      </c>
      <c r="DH313" s="26">
        <f t="shared" si="289"/>
        <v>0</v>
      </c>
      <c r="DI313" s="26">
        <f t="shared" si="290"/>
        <v>0</v>
      </c>
      <c r="DJ313"/>
      <c r="DK313"/>
      <c r="DL313"/>
      <c r="DM313"/>
    </row>
    <row r="314" spans="1:117" ht="15.75" x14ac:dyDescent="0.25">
      <c r="A314" s="483" t="s">
        <v>285</v>
      </c>
      <c r="B314" s="484"/>
      <c r="C314" s="484"/>
      <c r="D314" s="485"/>
      <c r="E314" s="486"/>
      <c r="CW314"/>
      <c r="CX314"/>
      <c r="CY314"/>
      <c r="CZ314"/>
      <c r="DA314"/>
      <c r="DB314"/>
      <c r="DC314"/>
      <c r="DD314"/>
      <c r="DE314"/>
      <c r="DG314"/>
      <c r="DH314"/>
      <c r="DI314"/>
      <c r="DJ314"/>
      <c r="DK314"/>
      <c r="DL314"/>
      <c r="DM314"/>
    </row>
    <row r="315" spans="1:117" ht="31.5" x14ac:dyDescent="0.25">
      <c r="A315" s="3816" t="s">
        <v>286</v>
      </c>
      <c r="B315" s="3843"/>
      <c r="C315" s="3844" t="s">
        <v>287</v>
      </c>
      <c r="D315" s="3844" t="s">
        <v>288</v>
      </c>
      <c r="E315" s="3844" t="s">
        <v>289</v>
      </c>
      <c r="CW315"/>
      <c r="CX315"/>
      <c r="CY315"/>
      <c r="CZ315"/>
      <c r="DA315"/>
      <c r="DB315"/>
      <c r="DC315"/>
      <c r="DD315"/>
      <c r="DE315"/>
      <c r="DG315"/>
      <c r="DH315"/>
      <c r="DI315"/>
      <c r="DJ315"/>
      <c r="DK315"/>
      <c r="DL315"/>
      <c r="DM315"/>
    </row>
    <row r="316" spans="1:117" x14ac:dyDescent="0.25">
      <c r="A316" s="3845" t="s">
        <v>93</v>
      </c>
      <c r="B316" s="3846"/>
      <c r="C316" s="3847"/>
      <c r="D316" s="3847"/>
      <c r="E316" s="3847"/>
      <c r="CW316"/>
      <c r="CX316"/>
      <c r="CY316"/>
      <c r="CZ316"/>
      <c r="DA316"/>
      <c r="DB316"/>
      <c r="DC316"/>
      <c r="DD316"/>
      <c r="DE316"/>
      <c r="DG316"/>
      <c r="DH316"/>
      <c r="DI316"/>
      <c r="DJ316"/>
      <c r="DK316"/>
      <c r="DL316"/>
      <c r="DM316"/>
    </row>
    <row r="317" spans="1:117" x14ac:dyDescent="0.25">
      <c r="A317" s="3144" t="s">
        <v>290</v>
      </c>
      <c r="B317" s="3145"/>
      <c r="C317" s="3128"/>
      <c r="D317" s="3128"/>
      <c r="E317" s="3128"/>
      <c r="CW317"/>
      <c r="CX317"/>
      <c r="CY317"/>
      <c r="CZ317"/>
      <c r="DA317"/>
      <c r="DB317"/>
      <c r="DC317"/>
      <c r="DD317"/>
      <c r="DE317"/>
      <c r="DG317"/>
      <c r="DH317"/>
      <c r="DI317"/>
      <c r="DJ317"/>
      <c r="DK317"/>
      <c r="DL317"/>
      <c r="DM317"/>
    </row>
    <row r="318" spans="1:117" x14ac:dyDescent="0.25">
      <c r="A318" s="3146" t="s">
        <v>291</v>
      </c>
      <c r="B318" s="3147"/>
      <c r="C318" s="3128"/>
      <c r="D318" s="3128"/>
      <c r="E318" s="3128"/>
      <c r="CW318"/>
      <c r="CX318"/>
      <c r="CY318"/>
      <c r="CZ318"/>
      <c r="DA318"/>
      <c r="DB318"/>
      <c r="DC318"/>
      <c r="DD318"/>
      <c r="DE318"/>
      <c r="DG318"/>
      <c r="DH318"/>
      <c r="DI318"/>
      <c r="DJ318"/>
      <c r="DK318"/>
      <c r="DL318"/>
      <c r="DM318"/>
    </row>
    <row r="319" spans="1:117" x14ac:dyDescent="0.25">
      <c r="A319" s="3144" t="s">
        <v>99</v>
      </c>
      <c r="B319" s="3145"/>
      <c r="C319" s="3128"/>
      <c r="D319" s="3128"/>
      <c r="E319" s="3128"/>
      <c r="CW319"/>
      <c r="CX319"/>
      <c r="CY319"/>
      <c r="CZ319"/>
      <c r="DA319"/>
      <c r="DB319"/>
      <c r="DC319"/>
      <c r="DD319"/>
      <c r="DE319"/>
      <c r="DG319"/>
      <c r="DH319"/>
      <c r="DI319"/>
      <c r="DJ319"/>
      <c r="DK319"/>
      <c r="DL319"/>
      <c r="DM319"/>
    </row>
    <row r="320" spans="1:117" x14ac:dyDescent="0.25">
      <c r="A320" s="3144" t="s">
        <v>101</v>
      </c>
      <c r="B320" s="3145"/>
      <c r="C320" s="3128"/>
      <c r="D320" s="3128"/>
      <c r="E320" s="3128"/>
      <c r="CW320"/>
      <c r="CX320"/>
      <c r="CY320"/>
      <c r="CZ320"/>
      <c r="DA320"/>
      <c r="DB320"/>
      <c r="DC320"/>
      <c r="DD320"/>
      <c r="DE320"/>
      <c r="DG320"/>
      <c r="DH320"/>
      <c r="DI320"/>
      <c r="DJ320"/>
      <c r="DK320"/>
      <c r="DL320"/>
      <c r="DM320"/>
    </row>
    <row r="321" spans="1:117" x14ac:dyDescent="0.25">
      <c r="A321" s="3144" t="s">
        <v>292</v>
      </c>
      <c r="B321" s="3145"/>
      <c r="C321" s="3128"/>
      <c r="D321" s="3128"/>
      <c r="E321" s="3128"/>
      <c r="CW321"/>
      <c r="CX321"/>
      <c r="CY321"/>
      <c r="CZ321"/>
      <c r="DA321"/>
      <c r="DB321"/>
      <c r="DC321"/>
      <c r="DD321"/>
      <c r="DE321"/>
      <c r="DG321"/>
      <c r="DH321"/>
      <c r="DI321"/>
      <c r="DJ321"/>
      <c r="DK321"/>
      <c r="DL321"/>
      <c r="DM321"/>
    </row>
    <row r="322" spans="1:117" x14ac:dyDescent="0.25">
      <c r="A322" s="872" t="s">
        <v>98</v>
      </c>
      <c r="B322" s="873"/>
      <c r="C322" s="3128"/>
      <c r="D322" s="3128"/>
      <c r="E322" s="3128"/>
      <c r="CW322"/>
      <c r="CX322"/>
      <c r="CY322"/>
      <c r="CZ322"/>
      <c r="DA322"/>
      <c r="DB322"/>
      <c r="DC322"/>
      <c r="DD322"/>
      <c r="DE322"/>
      <c r="DG322"/>
      <c r="DH322"/>
      <c r="DI322"/>
      <c r="DJ322"/>
      <c r="DK322"/>
      <c r="DL322"/>
      <c r="DM322"/>
    </row>
    <row r="323" spans="1:117" ht="15" customHeight="1" x14ac:dyDescent="0.25">
      <c r="A323" s="3148" t="s">
        <v>293</v>
      </c>
      <c r="B323" s="3149"/>
      <c r="C323" s="3128"/>
      <c r="D323" s="3128"/>
      <c r="E323" s="3128"/>
      <c r="CW323"/>
      <c r="CX323"/>
      <c r="CY323"/>
      <c r="CZ323"/>
      <c r="DA323"/>
      <c r="DB323"/>
      <c r="DC323"/>
      <c r="DD323"/>
      <c r="DE323"/>
      <c r="DG323"/>
      <c r="DH323"/>
      <c r="DI323"/>
      <c r="DJ323"/>
      <c r="DK323"/>
      <c r="DL323"/>
      <c r="DM323"/>
    </row>
    <row r="324" spans="1:117" x14ac:dyDescent="0.25">
      <c r="A324" s="3148" t="s">
        <v>102</v>
      </c>
      <c r="B324" s="3149"/>
      <c r="C324" s="3128"/>
      <c r="D324" s="3128"/>
      <c r="E324" s="3128"/>
      <c r="CW324"/>
      <c r="CX324"/>
      <c r="CY324"/>
      <c r="CZ324"/>
      <c r="DA324"/>
      <c r="DB324"/>
      <c r="DC324"/>
      <c r="DD324"/>
      <c r="DE324"/>
      <c r="DG324"/>
      <c r="DH324"/>
      <c r="DI324"/>
      <c r="DJ324"/>
      <c r="DK324"/>
      <c r="DL324"/>
      <c r="DM324"/>
    </row>
    <row r="325" spans="1:117" x14ac:dyDescent="0.25">
      <c r="A325" s="3150" t="s">
        <v>103</v>
      </c>
      <c r="B325" s="877"/>
      <c r="C325" s="3138"/>
      <c r="D325" s="3138"/>
      <c r="E325" s="3138"/>
      <c r="CW325"/>
      <c r="CX325"/>
      <c r="CY325"/>
      <c r="CZ325"/>
      <c r="DA325"/>
      <c r="DB325"/>
      <c r="DC325"/>
      <c r="DD325"/>
      <c r="DE325"/>
      <c r="DG325"/>
      <c r="DH325"/>
      <c r="DI325"/>
      <c r="DJ325"/>
      <c r="DK325"/>
      <c r="DL325"/>
      <c r="DM325"/>
    </row>
    <row r="326" spans="1:117" x14ac:dyDescent="0.25">
      <c r="CW326"/>
      <c r="CX326"/>
      <c r="CY326"/>
      <c r="CZ326"/>
      <c r="DA326"/>
      <c r="DB326"/>
      <c r="DC326"/>
      <c r="DD326"/>
      <c r="DE326"/>
      <c r="DG326"/>
      <c r="DH326"/>
      <c r="DI326"/>
      <c r="DJ326"/>
      <c r="DK326"/>
      <c r="DL326"/>
      <c r="DM326"/>
    </row>
    <row r="327" spans="1:117" x14ac:dyDescent="0.25">
      <c r="CW327"/>
      <c r="CX327"/>
      <c r="CY327"/>
      <c r="CZ327"/>
      <c r="DA327"/>
      <c r="DB327"/>
      <c r="DC327"/>
      <c r="DD327"/>
      <c r="DE327"/>
      <c r="DG327"/>
      <c r="DH327"/>
      <c r="DI327"/>
      <c r="DJ327"/>
      <c r="DK327"/>
      <c r="DL327"/>
      <c r="DM327"/>
    </row>
    <row r="328" spans="1:117" x14ac:dyDescent="0.25">
      <c r="CW328"/>
      <c r="CX328"/>
      <c r="CY328"/>
      <c r="CZ328"/>
      <c r="DA328"/>
      <c r="DB328"/>
      <c r="DC328"/>
      <c r="DD328"/>
      <c r="DE328"/>
      <c r="DG328"/>
      <c r="DH328"/>
      <c r="DI328"/>
      <c r="DJ328"/>
      <c r="DK328"/>
      <c r="DL328"/>
      <c r="DM328"/>
    </row>
    <row r="329" spans="1:117" x14ac:dyDescent="0.25">
      <c r="CW329"/>
      <c r="CX329"/>
      <c r="CY329"/>
      <c r="CZ329"/>
      <c r="DA329"/>
      <c r="DB329"/>
      <c r="DC329"/>
      <c r="DD329"/>
      <c r="DE329"/>
      <c r="DG329"/>
      <c r="DH329"/>
      <c r="DI329"/>
      <c r="DJ329"/>
      <c r="DK329"/>
      <c r="DL329"/>
      <c r="DM329"/>
    </row>
    <row r="330" spans="1:117" x14ac:dyDescent="0.25">
      <c r="CW330"/>
      <c r="CX330"/>
      <c r="CY330"/>
      <c r="CZ330"/>
      <c r="DA330"/>
      <c r="DB330"/>
      <c r="DC330"/>
      <c r="DD330"/>
      <c r="DE330"/>
      <c r="DG330"/>
      <c r="DH330"/>
      <c r="DI330"/>
      <c r="DJ330"/>
      <c r="DK330"/>
      <c r="DL330"/>
      <c r="DM330"/>
    </row>
    <row r="331" spans="1:117" x14ac:dyDescent="0.25">
      <c r="CW331"/>
      <c r="CX331"/>
      <c r="CY331"/>
      <c r="CZ331"/>
      <c r="DA331"/>
      <c r="DB331"/>
      <c r="DC331"/>
      <c r="DD331"/>
      <c r="DE331"/>
      <c r="DG331"/>
      <c r="DH331"/>
      <c r="DI331"/>
      <c r="DJ331"/>
      <c r="DK331"/>
      <c r="DL331"/>
      <c r="DM331"/>
    </row>
    <row r="332" spans="1:117" x14ac:dyDescent="0.25">
      <c r="CW332"/>
      <c r="CX332"/>
      <c r="CY332"/>
      <c r="CZ332"/>
      <c r="DA332"/>
      <c r="DB332"/>
      <c r="DC332"/>
      <c r="DD332"/>
      <c r="DE332"/>
      <c r="DG332"/>
      <c r="DH332"/>
      <c r="DI332"/>
      <c r="DJ332"/>
      <c r="DK332"/>
      <c r="DL332"/>
      <c r="DM332"/>
    </row>
    <row r="333" spans="1:117" x14ac:dyDescent="0.25">
      <c r="CW333"/>
      <c r="CX333"/>
      <c r="CY333"/>
      <c r="CZ333"/>
      <c r="DA333"/>
      <c r="DB333"/>
      <c r="DC333"/>
      <c r="DD333"/>
      <c r="DE333"/>
      <c r="DG333"/>
      <c r="DH333"/>
      <c r="DI333"/>
      <c r="DJ333"/>
      <c r="DK333"/>
      <c r="DL333"/>
      <c r="DM333"/>
    </row>
    <row r="334" spans="1:117" x14ac:dyDescent="0.25">
      <c r="CW334"/>
      <c r="CX334"/>
      <c r="CY334"/>
      <c r="CZ334"/>
      <c r="DA334"/>
      <c r="DB334"/>
      <c r="DC334"/>
      <c r="DD334"/>
      <c r="DE334"/>
      <c r="DG334"/>
      <c r="DH334"/>
      <c r="DI334"/>
      <c r="DJ334"/>
      <c r="DK334"/>
      <c r="DL334"/>
      <c r="DM334"/>
    </row>
    <row r="335" spans="1:117" x14ac:dyDescent="0.25">
      <c r="CW335"/>
      <c r="CX335"/>
      <c r="CY335"/>
      <c r="CZ335"/>
      <c r="DA335"/>
      <c r="DB335"/>
      <c r="DC335"/>
      <c r="DD335"/>
      <c r="DE335"/>
      <c r="DG335"/>
      <c r="DH335"/>
      <c r="DI335"/>
      <c r="DJ335"/>
      <c r="DK335"/>
      <c r="DL335"/>
      <c r="DM335"/>
    </row>
    <row r="336" spans="1:117" x14ac:dyDescent="0.25">
      <c r="CW336"/>
      <c r="CX336"/>
      <c r="CY336"/>
      <c r="CZ336"/>
      <c r="DA336"/>
      <c r="DB336"/>
      <c r="DC336"/>
      <c r="DD336"/>
      <c r="DE336"/>
      <c r="DG336"/>
      <c r="DH336"/>
      <c r="DI336"/>
      <c r="DJ336"/>
      <c r="DK336"/>
      <c r="DL336"/>
      <c r="DM336"/>
    </row>
    <row r="337" spans="1:117" x14ac:dyDescent="0.25">
      <c r="CW337"/>
      <c r="CX337"/>
      <c r="CY337"/>
      <c r="CZ337"/>
      <c r="DA337"/>
      <c r="DB337"/>
      <c r="DC337"/>
      <c r="DD337"/>
      <c r="DE337"/>
      <c r="DG337"/>
      <c r="DH337"/>
      <c r="DI337"/>
      <c r="DJ337"/>
      <c r="DK337"/>
      <c r="DL337"/>
      <c r="DM337"/>
    </row>
    <row r="338" spans="1:117" x14ac:dyDescent="0.25">
      <c r="CW338"/>
      <c r="CX338"/>
      <c r="CY338"/>
      <c r="CZ338"/>
      <c r="DA338"/>
      <c r="DB338"/>
      <c r="DC338"/>
      <c r="DD338"/>
      <c r="DE338"/>
      <c r="DG338"/>
      <c r="DH338"/>
      <c r="DI338"/>
      <c r="DJ338"/>
      <c r="DK338"/>
      <c r="DL338"/>
      <c r="DM338"/>
    </row>
    <row r="339" spans="1:117" x14ac:dyDescent="0.25">
      <c r="CW339"/>
      <c r="CX339"/>
      <c r="CY339"/>
      <c r="CZ339"/>
      <c r="DA339"/>
      <c r="DB339"/>
      <c r="DC339"/>
      <c r="DD339"/>
      <c r="DE339"/>
      <c r="DG339"/>
      <c r="DH339"/>
      <c r="DI339"/>
      <c r="DJ339"/>
      <c r="DK339"/>
      <c r="DL339"/>
      <c r="DM339"/>
    </row>
    <row r="340" spans="1:117" x14ac:dyDescent="0.25">
      <c r="CW340"/>
      <c r="CX340"/>
      <c r="CY340"/>
      <c r="CZ340"/>
      <c r="DA340"/>
      <c r="DB340"/>
      <c r="DC340"/>
      <c r="DD340"/>
      <c r="DE340"/>
      <c r="DG340"/>
      <c r="DH340"/>
      <c r="DI340"/>
      <c r="DJ340"/>
      <c r="DK340"/>
      <c r="DL340"/>
      <c r="DM340"/>
    </row>
    <row r="341" spans="1:117" x14ac:dyDescent="0.25">
      <c r="CW341"/>
      <c r="CX341"/>
      <c r="CY341"/>
      <c r="CZ341"/>
      <c r="DA341"/>
      <c r="DB341"/>
      <c r="DC341"/>
      <c r="DD341"/>
      <c r="DE341"/>
      <c r="DG341"/>
      <c r="DH341"/>
      <c r="DI341"/>
      <c r="DJ341"/>
      <c r="DK341"/>
      <c r="DL341"/>
      <c r="DM341"/>
    </row>
    <row r="342" spans="1:117" x14ac:dyDescent="0.25">
      <c r="CW342"/>
      <c r="CX342"/>
      <c r="CY342"/>
      <c r="CZ342"/>
      <c r="DA342"/>
      <c r="DB342"/>
      <c r="DC342"/>
      <c r="DD342"/>
      <c r="DE342"/>
      <c r="DG342"/>
      <c r="DH342"/>
      <c r="DI342"/>
      <c r="DJ342"/>
      <c r="DK342"/>
      <c r="DL342"/>
      <c r="DM342"/>
    </row>
    <row r="343" spans="1:117" x14ac:dyDescent="0.25">
      <c r="CW343"/>
      <c r="CX343"/>
      <c r="CY343"/>
      <c r="CZ343"/>
      <c r="DA343"/>
      <c r="DB343"/>
      <c r="DC343"/>
      <c r="DD343"/>
      <c r="DE343"/>
      <c r="DG343"/>
      <c r="DH343"/>
      <c r="DI343"/>
      <c r="DJ343"/>
      <c r="DK343"/>
      <c r="DL343"/>
      <c r="DM343"/>
    </row>
    <row r="344" spans="1:117" x14ac:dyDescent="0.25">
      <c r="CW344"/>
      <c r="CX344"/>
      <c r="CY344"/>
      <c r="CZ344"/>
      <c r="DA344"/>
      <c r="DB344"/>
      <c r="DC344"/>
      <c r="DD344"/>
      <c r="DE344"/>
      <c r="DG344"/>
      <c r="DH344"/>
      <c r="DI344"/>
      <c r="DJ344"/>
      <c r="DK344"/>
      <c r="DL344"/>
      <c r="DM344"/>
    </row>
    <row r="345" spans="1:117" x14ac:dyDescent="0.25">
      <c r="CW345"/>
      <c r="CX345"/>
      <c r="CY345"/>
      <c r="CZ345"/>
      <c r="DA345"/>
      <c r="DB345"/>
      <c r="DC345"/>
      <c r="DD345"/>
      <c r="DE345"/>
      <c r="DG345"/>
      <c r="DH345"/>
      <c r="DI345"/>
      <c r="DJ345"/>
      <c r="DK345"/>
      <c r="DL345"/>
      <c r="DM345"/>
    </row>
    <row r="346" spans="1:117" x14ac:dyDescent="0.25">
      <c r="CW346"/>
      <c r="CX346"/>
      <c r="CY346"/>
      <c r="CZ346"/>
      <c r="DA346"/>
      <c r="DB346"/>
      <c r="DC346"/>
      <c r="DD346"/>
      <c r="DE346"/>
      <c r="DG346"/>
      <c r="DH346"/>
      <c r="DI346"/>
      <c r="DJ346"/>
      <c r="DK346"/>
      <c r="DL346"/>
      <c r="DM346"/>
    </row>
    <row r="347" spans="1:117" x14ac:dyDescent="0.25">
      <c r="CW347"/>
      <c r="CX347"/>
      <c r="CY347"/>
      <c r="CZ347"/>
      <c r="DA347"/>
      <c r="DB347"/>
      <c r="DC347"/>
      <c r="DD347"/>
      <c r="DE347"/>
      <c r="DG347"/>
      <c r="DH347"/>
      <c r="DI347"/>
      <c r="DJ347"/>
      <c r="DK347"/>
      <c r="DL347"/>
      <c r="DM347"/>
    </row>
    <row r="348" spans="1:117" x14ac:dyDescent="0.25">
      <c r="CW348"/>
      <c r="CX348"/>
      <c r="CY348"/>
      <c r="CZ348"/>
      <c r="DA348"/>
      <c r="DB348"/>
      <c r="DC348"/>
      <c r="DD348"/>
      <c r="DE348"/>
      <c r="DG348"/>
      <c r="DH348"/>
      <c r="DI348"/>
      <c r="DJ348"/>
      <c r="DK348"/>
      <c r="DL348"/>
      <c r="DM348"/>
    </row>
    <row r="349" spans="1:117" x14ac:dyDescent="0.25">
      <c r="CW349"/>
      <c r="CX349"/>
      <c r="CY349"/>
      <c r="CZ349"/>
      <c r="DA349"/>
      <c r="DB349"/>
      <c r="DC349"/>
      <c r="DD349"/>
      <c r="DE349"/>
      <c r="DG349"/>
      <c r="DH349"/>
      <c r="DI349"/>
      <c r="DJ349"/>
      <c r="DK349"/>
      <c r="DL349"/>
      <c r="DM349"/>
    </row>
    <row r="350" spans="1:117" x14ac:dyDescent="0.25">
      <c r="A350" s="489">
        <f>SUM(D12:D15,D19:D36,D41:D64,D82:D83,D67:D78,D88:D141,D146:D155,D160:D196,D201:D204,D211:D214,D219:D304,D309:D313,C316:E325)</f>
        <v>5924</v>
      </c>
      <c r="B350" s="490">
        <f>SUM(DG12:DO313)</f>
        <v>0</v>
      </c>
      <c r="CW350"/>
      <c r="CX350"/>
      <c r="CY350"/>
      <c r="CZ350"/>
      <c r="DA350"/>
      <c r="DB350"/>
      <c r="DC350"/>
      <c r="DD350"/>
      <c r="DE350"/>
      <c r="DG350"/>
      <c r="DH350"/>
      <c r="DI350"/>
      <c r="DJ350"/>
      <c r="DK350"/>
      <c r="DL350"/>
      <c r="DM350"/>
    </row>
    <row r="351" spans="1:117" x14ac:dyDescent="0.25">
      <c r="CW351"/>
      <c r="CX351"/>
      <c r="CY351"/>
      <c r="CZ351"/>
      <c r="DA351"/>
      <c r="DB351"/>
      <c r="DC351"/>
      <c r="DD351"/>
      <c r="DE351"/>
      <c r="DG351"/>
      <c r="DH351"/>
      <c r="DI351"/>
      <c r="DJ351"/>
      <c r="DK351"/>
      <c r="DL351"/>
      <c r="DM351"/>
    </row>
    <row r="352" spans="1:117" x14ac:dyDescent="0.25">
      <c r="CW352"/>
      <c r="CX352"/>
      <c r="CY352"/>
      <c r="CZ352"/>
      <c r="DA352"/>
      <c r="DB352"/>
      <c r="DC352"/>
      <c r="DD352"/>
      <c r="DE352"/>
      <c r="DG352"/>
      <c r="DH352"/>
      <c r="DI352"/>
      <c r="DJ352"/>
      <c r="DK352"/>
      <c r="DL352"/>
      <c r="DM352"/>
    </row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</sheetData>
  <mergeCells count="536">
    <mergeCell ref="A321:B321"/>
    <mergeCell ref="A322:B322"/>
    <mergeCell ref="A323:B323"/>
    <mergeCell ref="A324:B324"/>
    <mergeCell ref="A325:B325"/>
    <mergeCell ref="A315:B315"/>
    <mergeCell ref="A316:B316"/>
    <mergeCell ref="A317:B317"/>
    <mergeCell ref="A318:B318"/>
    <mergeCell ref="A319:B319"/>
    <mergeCell ref="A320:B320"/>
    <mergeCell ref="A309:C309"/>
    <mergeCell ref="A310:C310"/>
    <mergeCell ref="A311:C311"/>
    <mergeCell ref="A312:C312"/>
    <mergeCell ref="A313:C313"/>
    <mergeCell ref="AC307:AD307"/>
    <mergeCell ref="AE307:AF307"/>
    <mergeCell ref="AG307:AH307"/>
    <mergeCell ref="AI307:AJ307"/>
    <mergeCell ref="Q307:R307"/>
    <mergeCell ref="S307:T307"/>
    <mergeCell ref="U307:V307"/>
    <mergeCell ref="W307:X307"/>
    <mergeCell ref="Y307:Z307"/>
    <mergeCell ref="AA307:AB307"/>
    <mergeCell ref="A306:C308"/>
    <mergeCell ref="D306:F307"/>
    <mergeCell ref="G306:AP306"/>
    <mergeCell ref="AQ306:AQ308"/>
    <mergeCell ref="AR306:AR308"/>
    <mergeCell ref="G307:H307"/>
    <mergeCell ref="I307:J307"/>
    <mergeCell ref="K307:L307"/>
    <mergeCell ref="M307:N307"/>
    <mergeCell ref="O307:P307"/>
    <mergeCell ref="A299:A304"/>
    <mergeCell ref="B299:C299"/>
    <mergeCell ref="B300:C300"/>
    <mergeCell ref="B301:C301"/>
    <mergeCell ref="B302:C302"/>
    <mergeCell ref="B303:C303"/>
    <mergeCell ref="B304:C304"/>
    <mergeCell ref="AO307:AP307"/>
    <mergeCell ref="AK307:AL307"/>
    <mergeCell ref="AM307:AN307"/>
    <mergeCell ref="A293:A298"/>
    <mergeCell ref="B293:C293"/>
    <mergeCell ref="B294:C294"/>
    <mergeCell ref="B295:C295"/>
    <mergeCell ref="B296:C296"/>
    <mergeCell ref="B297:C297"/>
    <mergeCell ref="B298:C298"/>
    <mergeCell ref="A287:A292"/>
    <mergeCell ref="B287:C287"/>
    <mergeCell ref="B288:C288"/>
    <mergeCell ref="B289:C289"/>
    <mergeCell ref="B290:C290"/>
    <mergeCell ref="B291:C291"/>
    <mergeCell ref="B292:C292"/>
    <mergeCell ref="A281:A286"/>
    <mergeCell ref="B281:C281"/>
    <mergeCell ref="B282:C282"/>
    <mergeCell ref="B283:C283"/>
    <mergeCell ref="B284:C284"/>
    <mergeCell ref="B285:C285"/>
    <mergeCell ref="B286:C286"/>
    <mergeCell ref="A275:A280"/>
    <mergeCell ref="B275:C275"/>
    <mergeCell ref="B276:C276"/>
    <mergeCell ref="B277:C277"/>
    <mergeCell ref="B278:C278"/>
    <mergeCell ref="B279:C279"/>
    <mergeCell ref="B280:C280"/>
    <mergeCell ref="A269:A274"/>
    <mergeCell ref="B269:C269"/>
    <mergeCell ref="B270:C270"/>
    <mergeCell ref="B271:C271"/>
    <mergeCell ref="B272:C272"/>
    <mergeCell ref="B273:C273"/>
    <mergeCell ref="B274:C274"/>
    <mergeCell ref="A263:A268"/>
    <mergeCell ref="B263:C263"/>
    <mergeCell ref="B264:C264"/>
    <mergeCell ref="B265:C265"/>
    <mergeCell ref="B266:C266"/>
    <mergeCell ref="B267:C267"/>
    <mergeCell ref="B268:C268"/>
    <mergeCell ref="A257:A262"/>
    <mergeCell ref="B257:C257"/>
    <mergeCell ref="B258:C258"/>
    <mergeCell ref="B259:C259"/>
    <mergeCell ref="B260:C260"/>
    <mergeCell ref="B261:C261"/>
    <mergeCell ref="B262:C262"/>
    <mergeCell ref="A251:A256"/>
    <mergeCell ref="B251:C251"/>
    <mergeCell ref="B252:C252"/>
    <mergeCell ref="B253:C253"/>
    <mergeCell ref="B254:C254"/>
    <mergeCell ref="B255:C255"/>
    <mergeCell ref="B256:C256"/>
    <mergeCell ref="A245:A250"/>
    <mergeCell ref="B245:C245"/>
    <mergeCell ref="B246:C246"/>
    <mergeCell ref="B247:C247"/>
    <mergeCell ref="B248:C248"/>
    <mergeCell ref="B249:C249"/>
    <mergeCell ref="B250:C250"/>
    <mergeCell ref="A239:A244"/>
    <mergeCell ref="B239:C239"/>
    <mergeCell ref="B240:C240"/>
    <mergeCell ref="B241:C241"/>
    <mergeCell ref="B242:C242"/>
    <mergeCell ref="B243:C243"/>
    <mergeCell ref="B244:C244"/>
    <mergeCell ref="A233:A238"/>
    <mergeCell ref="B233:C233"/>
    <mergeCell ref="B234:C234"/>
    <mergeCell ref="B235:C235"/>
    <mergeCell ref="B236:C236"/>
    <mergeCell ref="B237:C237"/>
    <mergeCell ref="B238:C238"/>
    <mergeCell ref="A227:A232"/>
    <mergeCell ref="B227:C227"/>
    <mergeCell ref="B228:C228"/>
    <mergeCell ref="B229:C229"/>
    <mergeCell ref="B230:C230"/>
    <mergeCell ref="B231:C231"/>
    <mergeCell ref="B232:C232"/>
    <mergeCell ref="A221:A226"/>
    <mergeCell ref="B221:C221"/>
    <mergeCell ref="B222:C222"/>
    <mergeCell ref="B223:C223"/>
    <mergeCell ref="B224:C224"/>
    <mergeCell ref="B225:C225"/>
    <mergeCell ref="B226:C226"/>
    <mergeCell ref="AM217:AN217"/>
    <mergeCell ref="AQ217:AQ218"/>
    <mergeCell ref="A219:A220"/>
    <mergeCell ref="B219:C219"/>
    <mergeCell ref="B220:C220"/>
    <mergeCell ref="AA217:AB217"/>
    <mergeCell ref="AC217:AD217"/>
    <mergeCell ref="AE217:AF217"/>
    <mergeCell ref="AG217:AH217"/>
    <mergeCell ref="AI217:AJ217"/>
    <mergeCell ref="AK217:AL217"/>
    <mergeCell ref="AU216:AU218"/>
    <mergeCell ref="AV216:AV218"/>
    <mergeCell ref="AW216:AW218"/>
    <mergeCell ref="AX216:AX218"/>
    <mergeCell ref="G217:H217"/>
    <mergeCell ref="I217:J217"/>
    <mergeCell ref="K217:L217"/>
    <mergeCell ref="M217:N217"/>
    <mergeCell ref="O217:P217"/>
    <mergeCell ref="Q217:R217"/>
    <mergeCell ref="G216:AN216"/>
    <mergeCell ref="AO216:AO218"/>
    <mergeCell ref="AP216:AP218"/>
    <mergeCell ref="AQ216:AR216"/>
    <mergeCell ref="AS216:AS218"/>
    <mergeCell ref="AT216:AT218"/>
    <mergeCell ref="S217:T217"/>
    <mergeCell ref="U217:V217"/>
    <mergeCell ref="W217:X217"/>
    <mergeCell ref="Y217:Z217"/>
    <mergeCell ref="AR217:AR218"/>
    <mergeCell ref="A211:C211"/>
    <mergeCell ref="A212:C212"/>
    <mergeCell ref="A213:C213"/>
    <mergeCell ref="A214:C214"/>
    <mergeCell ref="A216:C218"/>
    <mergeCell ref="D216:F217"/>
    <mergeCell ref="AE209:AF209"/>
    <mergeCell ref="AG209:AH209"/>
    <mergeCell ref="AI209:AJ209"/>
    <mergeCell ref="A208:C210"/>
    <mergeCell ref="D208:F209"/>
    <mergeCell ref="G208:AP208"/>
    <mergeCell ref="G209:H209"/>
    <mergeCell ref="I209:J209"/>
    <mergeCell ref="K209:L209"/>
    <mergeCell ref="M209:N209"/>
    <mergeCell ref="O209:P209"/>
    <mergeCell ref="Q209:R209"/>
    <mergeCell ref="AK209:AL209"/>
    <mergeCell ref="AM209:AN209"/>
    <mergeCell ref="AO209:AP209"/>
    <mergeCell ref="S209:T209"/>
    <mergeCell ref="U209:V209"/>
    <mergeCell ref="W209:X209"/>
    <mergeCell ref="Y209:Z209"/>
    <mergeCell ref="AA209:AB209"/>
    <mergeCell ref="AC209:AD209"/>
    <mergeCell ref="A201:C201"/>
    <mergeCell ref="A202:C202"/>
    <mergeCell ref="A203:C203"/>
    <mergeCell ref="A204:C204"/>
    <mergeCell ref="A205:C205"/>
    <mergeCell ref="AD198:AD200"/>
    <mergeCell ref="AE198:AE200"/>
    <mergeCell ref="AF198:AF200"/>
    <mergeCell ref="A206:C206"/>
    <mergeCell ref="AG198:AG200"/>
    <mergeCell ref="G199:H199"/>
    <mergeCell ref="I199:J199"/>
    <mergeCell ref="K199:L199"/>
    <mergeCell ref="M199:N199"/>
    <mergeCell ref="O199:P199"/>
    <mergeCell ref="Q199:R199"/>
    <mergeCell ref="A195:A196"/>
    <mergeCell ref="B195:B196"/>
    <mergeCell ref="A198:C200"/>
    <mergeCell ref="D198:F199"/>
    <mergeCell ref="G198:AB198"/>
    <mergeCell ref="AC198:AC200"/>
    <mergeCell ref="S199:T199"/>
    <mergeCell ref="U199:V199"/>
    <mergeCell ref="W199:X199"/>
    <mergeCell ref="Y199:Z199"/>
    <mergeCell ref="AA199:AB199"/>
    <mergeCell ref="A187:A191"/>
    <mergeCell ref="B187:C187"/>
    <mergeCell ref="B188:B189"/>
    <mergeCell ref="B190:B191"/>
    <mergeCell ref="A192:A194"/>
    <mergeCell ref="B192:B194"/>
    <mergeCell ref="A171:A175"/>
    <mergeCell ref="B171:B175"/>
    <mergeCell ref="A176:A178"/>
    <mergeCell ref="B176:B178"/>
    <mergeCell ref="A179:A186"/>
    <mergeCell ref="B179:B181"/>
    <mergeCell ref="B182:B183"/>
    <mergeCell ref="B184:B186"/>
    <mergeCell ref="A160:A170"/>
    <mergeCell ref="B160:C160"/>
    <mergeCell ref="B161:C161"/>
    <mergeCell ref="B162:C162"/>
    <mergeCell ref="B163:C163"/>
    <mergeCell ref="B164:B170"/>
    <mergeCell ref="AA158:AB158"/>
    <mergeCell ref="AC158:AD158"/>
    <mergeCell ref="AE158:AF158"/>
    <mergeCell ref="A157:C159"/>
    <mergeCell ref="D157:F158"/>
    <mergeCell ref="AT157:AT159"/>
    <mergeCell ref="AU157:AU159"/>
    <mergeCell ref="AV157:AV159"/>
    <mergeCell ref="AW157:AW159"/>
    <mergeCell ref="G158:H158"/>
    <mergeCell ref="I158:J158"/>
    <mergeCell ref="K158:L158"/>
    <mergeCell ref="M158:N158"/>
    <mergeCell ref="O158:P158"/>
    <mergeCell ref="Q158:R158"/>
    <mergeCell ref="G157:AP157"/>
    <mergeCell ref="AQ157:AQ159"/>
    <mergeCell ref="AR157:AR159"/>
    <mergeCell ref="AS157:AS159"/>
    <mergeCell ref="S158:T158"/>
    <mergeCell ref="U158:V158"/>
    <mergeCell ref="W158:X158"/>
    <mergeCell ref="Y158:Z158"/>
    <mergeCell ref="AM158:AN158"/>
    <mergeCell ref="AO158:AP158"/>
    <mergeCell ref="AG158:AH158"/>
    <mergeCell ref="AI158:AJ158"/>
    <mergeCell ref="AK158:AL158"/>
    <mergeCell ref="A150:C150"/>
    <mergeCell ref="A151:C151"/>
    <mergeCell ref="A152:C152"/>
    <mergeCell ref="A153:C153"/>
    <mergeCell ref="A154:C154"/>
    <mergeCell ref="A155:C155"/>
    <mergeCell ref="AM144:AN144"/>
    <mergeCell ref="AO144:AP144"/>
    <mergeCell ref="A146:C146"/>
    <mergeCell ref="A147:C147"/>
    <mergeCell ref="A148:C148"/>
    <mergeCell ref="A149:C149"/>
    <mergeCell ref="AA144:AB144"/>
    <mergeCell ref="AC144:AD144"/>
    <mergeCell ref="AE144:AF144"/>
    <mergeCell ref="AG144:AH144"/>
    <mergeCell ref="AI144:AJ144"/>
    <mergeCell ref="AK144:AL144"/>
    <mergeCell ref="O144:P144"/>
    <mergeCell ref="Q144:R144"/>
    <mergeCell ref="S144:T144"/>
    <mergeCell ref="U144:V144"/>
    <mergeCell ref="W144:X144"/>
    <mergeCell ref="Y144:Z144"/>
    <mergeCell ref="AS143:AS145"/>
    <mergeCell ref="AT143:AT145"/>
    <mergeCell ref="AU143:AU145"/>
    <mergeCell ref="AV143:AV145"/>
    <mergeCell ref="AW143:AW145"/>
    <mergeCell ref="AX143:AX145"/>
    <mergeCell ref="A141:C141"/>
    <mergeCell ref="A143:C145"/>
    <mergeCell ref="D143:F144"/>
    <mergeCell ref="G143:AP143"/>
    <mergeCell ref="AQ143:AQ145"/>
    <mergeCell ref="AR143:AR145"/>
    <mergeCell ref="G144:H144"/>
    <mergeCell ref="I144:J144"/>
    <mergeCell ref="K144:L144"/>
    <mergeCell ref="M144:N144"/>
    <mergeCell ref="A135:C135"/>
    <mergeCell ref="A136:C136"/>
    <mergeCell ref="A137:C137"/>
    <mergeCell ref="A138:C138"/>
    <mergeCell ref="A139:C139"/>
    <mergeCell ref="A140:C140"/>
    <mergeCell ref="A129:C129"/>
    <mergeCell ref="A130:C130"/>
    <mergeCell ref="A131:C131"/>
    <mergeCell ref="A132:C132"/>
    <mergeCell ref="A133:C133"/>
    <mergeCell ref="A134:C134"/>
    <mergeCell ref="A123:C123"/>
    <mergeCell ref="A124:C124"/>
    <mergeCell ref="A125:C125"/>
    <mergeCell ref="A126:C126"/>
    <mergeCell ref="A127:C127"/>
    <mergeCell ref="A128:C128"/>
    <mergeCell ref="A117:C117"/>
    <mergeCell ref="A118:C118"/>
    <mergeCell ref="A119:C119"/>
    <mergeCell ref="A120:C120"/>
    <mergeCell ref="A121:C121"/>
    <mergeCell ref="A122:C122"/>
    <mergeCell ref="A111:C111"/>
    <mergeCell ref="A112:C112"/>
    <mergeCell ref="A113:C113"/>
    <mergeCell ref="A114:C114"/>
    <mergeCell ref="A115:C115"/>
    <mergeCell ref="A116:C116"/>
    <mergeCell ref="A105:C105"/>
    <mergeCell ref="A106:C106"/>
    <mergeCell ref="A107:C107"/>
    <mergeCell ref="A108:C108"/>
    <mergeCell ref="A109:C109"/>
    <mergeCell ref="A110:C110"/>
    <mergeCell ref="A99:C99"/>
    <mergeCell ref="A100:C100"/>
    <mergeCell ref="A101:C101"/>
    <mergeCell ref="A102:C102"/>
    <mergeCell ref="A103:C103"/>
    <mergeCell ref="A104:C104"/>
    <mergeCell ref="A93:C93"/>
    <mergeCell ref="A94:C94"/>
    <mergeCell ref="A95:C95"/>
    <mergeCell ref="A96:C96"/>
    <mergeCell ref="A97:C97"/>
    <mergeCell ref="A98:C98"/>
    <mergeCell ref="A88:C88"/>
    <mergeCell ref="A89:C89"/>
    <mergeCell ref="A90:C90"/>
    <mergeCell ref="A91:C91"/>
    <mergeCell ref="A92:C92"/>
    <mergeCell ref="AA86:AB86"/>
    <mergeCell ref="AC86:AD86"/>
    <mergeCell ref="AE86:AF86"/>
    <mergeCell ref="AG86:AH86"/>
    <mergeCell ref="AT85:AT87"/>
    <mergeCell ref="AU85:AU87"/>
    <mergeCell ref="AV85:AV87"/>
    <mergeCell ref="AW85:AW87"/>
    <mergeCell ref="G86:H86"/>
    <mergeCell ref="I86:J86"/>
    <mergeCell ref="K86:L86"/>
    <mergeCell ref="M86:N86"/>
    <mergeCell ref="O86:P86"/>
    <mergeCell ref="Q86:R86"/>
    <mergeCell ref="G85:AN85"/>
    <mergeCell ref="AO85:AO87"/>
    <mergeCell ref="AP85:AP87"/>
    <mergeCell ref="AQ85:AQ87"/>
    <mergeCell ref="AR85:AR87"/>
    <mergeCell ref="AS85:AS87"/>
    <mergeCell ref="S86:T86"/>
    <mergeCell ref="U86:V86"/>
    <mergeCell ref="W86:X86"/>
    <mergeCell ref="Y86:Z86"/>
    <mergeCell ref="AM86:AN86"/>
    <mergeCell ref="AI86:AJ86"/>
    <mergeCell ref="AK86:AL86"/>
    <mergeCell ref="A80:C81"/>
    <mergeCell ref="D80:F80"/>
    <mergeCell ref="A82:A83"/>
    <mergeCell ref="B82:C82"/>
    <mergeCell ref="B83:C83"/>
    <mergeCell ref="A85:C87"/>
    <mergeCell ref="D85:F86"/>
    <mergeCell ref="A73:C73"/>
    <mergeCell ref="A74:C74"/>
    <mergeCell ref="A75:C75"/>
    <mergeCell ref="A76:C76"/>
    <mergeCell ref="A77:C77"/>
    <mergeCell ref="A78:C78"/>
    <mergeCell ref="A68:A69"/>
    <mergeCell ref="B68:C68"/>
    <mergeCell ref="B69:C69"/>
    <mergeCell ref="A70:C70"/>
    <mergeCell ref="A71:C71"/>
    <mergeCell ref="A72:C72"/>
    <mergeCell ref="A55:B59"/>
    <mergeCell ref="A60:C60"/>
    <mergeCell ref="A61:B64"/>
    <mergeCell ref="G64:X64"/>
    <mergeCell ref="A66:C66"/>
    <mergeCell ref="A67:C67"/>
    <mergeCell ref="A45:C45"/>
    <mergeCell ref="A46:C46"/>
    <mergeCell ref="G46:R46"/>
    <mergeCell ref="A47:C47"/>
    <mergeCell ref="A48:B53"/>
    <mergeCell ref="A54:C54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O39:P39"/>
    <mergeCell ref="Q39:R39"/>
    <mergeCell ref="S39:T39"/>
    <mergeCell ref="U39:V39"/>
    <mergeCell ref="W39:X39"/>
    <mergeCell ref="Y39:Z39"/>
    <mergeCell ref="AS38:AS40"/>
    <mergeCell ref="AT38:AT40"/>
    <mergeCell ref="AU38:AU40"/>
    <mergeCell ref="AV38:AV40"/>
    <mergeCell ref="AW38:AW40"/>
    <mergeCell ref="AX38:AX40"/>
    <mergeCell ref="A36:C36"/>
    <mergeCell ref="A38:C40"/>
    <mergeCell ref="D38:F39"/>
    <mergeCell ref="G38:AP38"/>
    <mergeCell ref="AQ38:AQ40"/>
    <mergeCell ref="AR38:AR40"/>
    <mergeCell ref="G39:H39"/>
    <mergeCell ref="I39:J39"/>
    <mergeCell ref="K39:L39"/>
    <mergeCell ref="M39:N39"/>
    <mergeCell ref="AM39:AN39"/>
    <mergeCell ref="AO39:AP39"/>
    <mergeCell ref="AK39:AL39"/>
    <mergeCell ref="A30:C30"/>
    <mergeCell ref="A31:C31"/>
    <mergeCell ref="A32:C32"/>
    <mergeCell ref="A33:C33"/>
    <mergeCell ref="A34:C34"/>
    <mergeCell ref="A35:C35"/>
    <mergeCell ref="A24:C24"/>
    <mergeCell ref="A25:C25"/>
    <mergeCell ref="A26:C26"/>
    <mergeCell ref="A27:C27"/>
    <mergeCell ref="A28:C28"/>
    <mergeCell ref="A29:C29"/>
    <mergeCell ref="AX17:AX18"/>
    <mergeCell ref="A19:C19"/>
    <mergeCell ref="A20:C20"/>
    <mergeCell ref="A21:C21"/>
    <mergeCell ref="A22:C22"/>
    <mergeCell ref="A23:C23"/>
    <mergeCell ref="AR17:AR18"/>
    <mergeCell ref="AS17:AS18"/>
    <mergeCell ref="AT17:AT18"/>
    <mergeCell ref="AU17:AU18"/>
    <mergeCell ref="AV17:AV18"/>
    <mergeCell ref="AW17:AW18"/>
    <mergeCell ref="AG17:AH17"/>
    <mergeCell ref="AI17:AJ17"/>
    <mergeCell ref="AK17:AL17"/>
    <mergeCell ref="AM17:AN17"/>
    <mergeCell ref="AO17:AP17"/>
    <mergeCell ref="AQ17:AQ18"/>
    <mergeCell ref="U17:V17"/>
    <mergeCell ref="W17:X17"/>
    <mergeCell ref="Y17:Z17"/>
    <mergeCell ref="AA17:AB17"/>
    <mergeCell ref="AC17:AD17"/>
    <mergeCell ref="AE17:AF17"/>
    <mergeCell ref="AO10:AP10"/>
    <mergeCell ref="A12:C12"/>
    <mergeCell ref="U10:V10"/>
    <mergeCell ref="W10:X10"/>
    <mergeCell ref="Y10:Z10"/>
    <mergeCell ref="AA10:AB10"/>
    <mergeCell ref="AC10:AD10"/>
    <mergeCell ref="AE10:AF10"/>
    <mergeCell ref="I17:J17"/>
    <mergeCell ref="K17:L17"/>
    <mergeCell ref="M17:N17"/>
    <mergeCell ref="O17:P17"/>
    <mergeCell ref="Q17:R17"/>
    <mergeCell ref="S17:T17"/>
    <mergeCell ref="A13:C13"/>
    <mergeCell ref="A14:C14"/>
    <mergeCell ref="A15:C15"/>
    <mergeCell ref="A17:C18"/>
    <mergeCell ref="D17:F17"/>
    <mergeCell ref="G17:H17"/>
    <mergeCell ref="A6:P6"/>
    <mergeCell ref="DR6:EI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Q10:R10"/>
    <mergeCell ref="S10:T10"/>
    <mergeCell ref="AG10:AH10"/>
    <mergeCell ref="AI10:AJ10"/>
    <mergeCell ref="AK10:AL10"/>
    <mergeCell ref="AM10:AN10"/>
  </mergeCells>
  <dataValidations count="1">
    <dataValidation type="whole" operator="greaterThanOrEqual" allowBlank="1" showInputMessage="1" showErrorMessage="1" errorTitle="Error" error="Favor Ingrese sólo Números." sqref="G211:AP214 G12:AX15 E82:F83 G146:AX154 C316:E325 G19:AX35 D67:J78 G88:AW140 Y179:Z191 G179:X196 G160:AW175 Y192:AJ196 G177:Z178 AA177:AJ191 S41:X63 G201:AG206 G219:AX298 G309:AR313 G41:G64 H47:R63 H41:R45 AK177:AW196 Y41:AX64">
      <formula1>0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392"/>
  <sheetViews>
    <sheetView workbookViewId="0">
      <selection activeCell="A31" sqref="A31:C31"/>
    </sheetView>
  </sheetViews>
  <sheetFormatPr baseColWidth="10" defaultColWidth="11.42578125" defaultRowHeight="15" x14ac:dyDescent="0.25"/>
  <cols>
    <col min="1" max="1" width="38.5703125" customWidth="1"/>
    <col min="2" max="2" width="27.28515625" customWidth="1"/>
    <col min="3" max="3" width="51.42578125" customWidth="1"/>
    <col min="4" max="4" width="14.140625" customWidth="1"/>
    <col min="5" max="6" width="13.28515625" customWidth="1"/>
    <col min="7" max="7" width="14.42578125" customWidth="1"/>
    <col min="8" max="9" width="13.28515625" customWidth="1"/>
    <col min="13" max="40" width="11.42578125" customWidth="1"/>
    <col min="41" max="41" width="12.42578125" customWidth="1"/>
    <col min="42" max="42" width="12.140625" customWidth="1"/>
    <col min="43" max="43" width="13.7109375" customWidth="1"/>
    <col min="44" max="44" width="13.28515625" customWidth="1"/>
    <col min="45" max="45" width="14.28515625" customWidth="1"/>
    <col min="46" max="46" width="11.85546875" customWidth="1"/>
    <col min="47" max="47" width="12" customWidth="1"/>
    <col min="48" max="48" width="16.140625" customWidth="1"/>
    <col min="49" max="50" width="13.140625" customWidth="1"/>
    <col min="51" max="84" width="11.42578125" customWidth="1"/>
    <col min="100" max="100" width="11.42578125" hidden="1" customWidth="1"/>
    <col min="101" max="109" width="11.42578125" style="25" hidden="1" customWidth="1"/>
    <col min="110" max="110" width="11.42578125" hidden="1" customWidth="1"/>
    <col min="111" max="117" width="11.42578125" style="26" hidden="1" customWidth="1"/>
    <col min="118" max="120" width="11.42578125" hidden="1" customWidth="1"/>
    <col min="121" max="121" width="11.42578125" customWidth="1"/>
    <col min="130" max="130" width="10.140625" customWidth="1"/>
    <col min="136" max="169" width="11.42578125" customWidth="1"/>
  </cols>
  <sheetData>
    <row r="1" spans="1:139" x14ac:dyDescent="0.25">
      <c r="A1" s="1" t="s">
        <v>0</v>
      </c>
      <c r="CW1"/>
      <c r="CX1"/>
      <c r="CY1"/>
      <c r="CZ1"/>
      <c r="DA1"/>
      <c r="DB1"/>
      <c r="DC1"/>
      <c r="DD1"/>
      <c r="DE1"/>
      <c r="DG1"/>
      <c r="DH1"/>
      <c r="DI1"/>
      <c r="DJ1"/>
      <c r="DK1"/>
      <c r="DL1"/>
      <c r="DM1"/>
    </row>
    <row r="2" spans="1:139" x14ac:dyDescent="0.25">
      <c r="A2" s="1" t="str">
        <f>CONCATENATE("COMUNA: ",[11]NOMBRE!B2," - ","( ",[11]NOMBRE!C2,[11]NOMBRE!D2,[11]NOMBRE!E2,[11]NOMBRE!F2,[11]NOMBRE!G2," )")</f>
        <v>COMUNA: LINARES - ( 07401 )</v>
      </c>
      <c r="CW2"/>
      <c r="CX2"/>
      <c r="CY2"/>
      <c r="CZ2"/>
      <c r="DA2"/>
      <c r="DB2"/>
      <c r="DC2"/>
      <c r="DD2"/>
      <c r="DE2"/>
      <c r="DG2"/>
      <c r="DH2"/>
      <c r="DI2"/>
      <c r="DJ2"/>
      <c r="DK2"/>
      <c r="DL2"/>
      <c r="DM2"/>
    </row>
    <row r="3" spans="1:139" x14ac:dyDescent="0.25">
      <c r="A3" s="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  <c r="CW3"/>
      <c r="CX3"/>
      <c r="CY3"/>
      <c r="CZ3"/>
      <c r="DA3"/>
      <c r="DB3"/>
      <c r="DC3"/>
      <c r="DD3"/>
      <c r="DE3"/>
      <c r="DG3"/>
      <c r="DH3"/>
      <c r="DI3"/>
      <c r="DJ3"/>
      <c r="DK3"/>
      <c r="DL3"/>
      <c r="DM3"/>
    </row>
    <row r="4" spans="1:139" x14ac:dyDescent="0.25">
      <c r="A4" s="1" t="str">
        <f>CONCATENATE("MES: ",[11]NOMBRE!B6," - ","( ",[11]NOMBRE!C6,[11]NOMBRE!D6," )")</f>
        <v>MES: OCTUBRE - ( 10 )</v>
      </c>
      <c r="CW4"/>
      <c r="CX4"/>
      <c r="CY4"/>
      <c r="CZ4"/>
      <c r="DA4"/>
      <c r="DB4"/>
      <c r="DC4"/>
      <c r="DD4"/>
      <c r="DE4"/>
      <c r="DG4"/>
      <c r="DH4"/>
      <c r="DI4"/>
      <c r="DJ4"/>
      <c r="DK4"/>
      <c r="DL4"/>
      <c r="DM4"/>
    </row>
    <row r="5" spans="1:139" x14ac:dyDescent="0.25">
      <c r="A5" s="1" t="str">
        <f>CONCATENATE("AÑO: ",[11]NOMBRE!B7)</f>
        <v>AÑO: 2024</v>
      </c>
      <c r="CW5"/>
      <c r="CX5"/>
      <c r="CY5"/>
      <c r="CZ5"/>
      <c r="DA5"/>
      <c r="DB5"/>
      <c r="DC5"/>
      <c r="DD5"/>
      <c r="DE5"/>
      <c r="DG5"/>
      <c r="DH5"/>
      <c r="DI5"/>
      <c r="DJ5"/>
      <c r="DK5"/>
      <c r="DL5"/>
      <c r="DM5"/>
    </row>
    <row r="6" spans="1:139" s="539" customFormat="1" ht="18" customHeight="1" x14ac:dyDescent="0.25">
      <c r="A6" s="630" t="s">
        <v>1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542"/>
      <c r="AX6" s="542"/>
      <c r="AY6" s="542"/>
      <c r="AZ6" s="542"/>
      <c r="BA6" s="542"/>
      <c r="BB6" s="542"/>
      <c r="BC6" s="542"/>
      <c r="BD6" s="542"/>
      <c r="BE6" s="542"/>
      <c r="BF6" s="542"/>
      <c r="BG6" s="542"/>
      <c r="BH6" s="542"/>
      <c r="BI6" s="542"/>
      <c r="BJ6" s="542"/>
      <c r="BK6" s="542"/>
      <c r="BL6" s="542"/>
      <c r="BM6" s="542"/>
      <c r="BN6" s="542"/>
      <c r="BO6" s="542"/>
      <c r="BP6" s="542"/>
      <c r="BQ6" s="542"/>
      <c r="BR6" s="542"/>
      <c r="BS6" s="542"/>
      <c r="BT6" s="542"/>
      <c r="BU6" s="542"/>
      <c r="BV6" s="542"/>
      <c r="BW6" s="542"/>
      <c r="BX6" s="542"/>
      <c r="BY6" s="542"/>
      <c r="BZ6" s="542"/>
      <c r="CA6" s="542"/>
      <c r="CB6" s="542"/>
      <c r="CC6" s="542"/>
      <c r="CD6" s="542"/>
      <c r="CE6" s="542"/>
      <c r="CF6" s="542"/>
      <c r="CG6" s="542"/>
      <c r="CH6" s="542"/>
      <c r="CI6" s="542"/>
      <c r="CJ6" s="542"/>
      <c r="CK6" s="542"/>
      <c r="CL6" s="542"/>
      <c r="CM6" s="542"/>
      <c r="CN6" s="542"/>
      <c r="CO6" s="542"/>
      <c r="CP6" s="542"/>
      <c r="CQ6" s="542"/>
      <c r="CR6" s="542"/>
      <c r="CS6" s="542"/>
      <c r="CT6" s="542"/>
      <c r="CU6" s="542"/>
      <c r="CV6" s="542"/>
      <c r="CW6" s="542"/>
      <c r="CX6" s="542"/>
      <c r="CY6" s="542"/>
      <c r="CZ6" s="542"/>
      <c r="DA6" s="542"/>
      <c r="DB6" s="542"/>
      <c r="DC6" s="542"/>
      <c r="DD6" s="542"/>
      <c r="DE6" s="542"/>
      <c r="DF6" s="542"/>
      <c r="DG6" s="542"/>
      <c r="DH6" s="542"/>
      <c r="DI6" s="542"/>
      <c r="DJ6" s="542"/>
      <c r="DK6" s="542"/>
      <c r="DL6" s="542"/>
      <c r="DM6" s="542"/>
      <c r="DN6" s="542"/>
      <c r="DO6" s="542"/>
      <c r="DP6" s="542"/>
      <c r="DQ6" s="542"/>
      <c r="DR6" s="631"/>
      <c r="DS6" s="631"/>
      <c r="DT6" s="631"/>
      <c r="DU6" s="631"/>
      <c r="DV6" s="631"/>
      <c r="DW6" s="631"/>
      <c r="DX6" s="631"/>
      <c r="DY6" s="631"/>
      <c r="DZ6" s="631"/>
      <c r="EA6" s="631"/>
      <c r="EB6" s="631"/>
      <c r="EC6" s="631"/>
      <c r="ED6" s="631"/>
      <c r="EE6" s="631"/>
      <c r="EF6" s="631"/>
      <c r="EG6" s="631"/>
      <c r="EH6" s="631"/>
      <c r="EI6" s="631"/>
    </row>
    <row r="7" spans="1:139" x14ac:dyDescent="0.25">
      <c r="CW7"/>
      <c r="CX7"/>
      <c r="CY7"/>
      <c r="CZ7"/>
      <c r="DA7"/>
      <c r="DB7"/>
      <c r="DC7"/>
      <c r="DD7"/>
      <c r="DE7"/>
      <c r="DG7"/>
      <c r="DH7"/>
      <c r="DI7"/>
      <c r="DJ7"/>
      <c r="DK7"/>
      <c r="DL7"/>
      <c r="DM7"/>
    </row>
    <row r="8" spans="1:139" ht="18" customHeight="1" x14ac:dyDescent="0.25">
      <c r="A8" s="5" t="s">
        <v>2</v>
      </c>
      <c r="B8" s="6"/>
      <c r="C8" s="6"/>
      <c r="D8" s="7"/>
      <c r="E8" s="7"/>
      <c r="F8" s="8"/>
      <c r="G8" s="539"/>
      <c r="H8" s="8"/>
      <c r="I8" s="8"/>
      <c r="J8" s="8"/>
      <c r="K8" s="8"/>
      <c r="L8" s="8"/>
      <c r="M8" s="8"/>
      <c r="N8" s="8"/>
      <c r="O8" s="8"/>
      <c r="P8" s="53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9"/>
      <c r="CW8"/>
      <c r="CX8"/>
      <c r="CY8"/>
      <c r="CZ8"/>
      <c r="DA8"/>
      <c r="DB8"/>
      <c r="DC8"/>
      <c r="DD8"/>
      <c r="DE8"/>
      <c r="DG8"/>
      <c r="DH8"/>
      <c r="DI8"/>
      <c r="DJ8"/>
      <c r="DK8"/>
      <c r="DL8"/>
      <c r="DM8"/>
    </row>
    <row r="9" spans="1:139" x14ac:dyDescent="0.25">
      <c r="A9" s="632" t="s">
        <v>3</v>
      </c>
      <c r="B9" s="632"/>
      <c r="C9" s="3812"/>
      <c r="D9" s="638" t="s">
        <v>4</v>
      </c>
      <c r="E9" s="638"/>
      <c r="F9" s="3848"/>
      <c r="G9" s="3891" t="s">
        <v>5</v>
      </c>
      <c r="H9" s="3892"/>
      <c r="I9" s="3892"/>
      <c r="J9" s="3892"/>
      <c r="K9" s="3892"/>
      <c r="L9" s="3892"/>
      <c r="M9" s="3892"/>
      <c r="N9" s="3892"/>
      <c r="O9" s="3892"/>
      <c r="P9" s="3892"/>
      <c r="Q9" s="3892"/>
      <c r="R9" s="3892"/>
      <c r="S9" s="3892"/>
      <c r="T9" s="3892"/>
      <c r="U9" s="3892"/>
      <c r="V9" s="3892"/>
      <c r="W9" s="3892"/>
      <c r="X9" s="3892"/>
      <c r="Y9" s="3892"/>
      <c r="Z9" s="3892"/>
      <c r="AA9" s="3892"/>
      <c r="AB9" s="3892"/>
      <c r="AC9" s="3892"/>
      <c r="AD9" s="3892"/>
      <c r="AE9" s="3892"/>
      <c r="AF9" s="3892"/>
      <c r="AG9" s="3892"/>
      <c r="AH9" s="3892"/>
      <c r="AI9" s="3892"/>
      <c r="AJ9" s="3892"/>
      <c r="AK9" s="3892"/>
      <c r="AL9" s="3892"/>
      <c r="AM9" s="3892"/>
      <c r="AN9" s="3892"/>
      <c r="AO9" s="3892"/>
      <c r="AP9" s="3893"/>
      <c r="AQ9" s="3848" t="s">
        <v>6</v>
      </c>
      <c r="AR9" s="3895" t="s">
        <v>7</v>
      </c>
      <c r="AS9" s="3895" t="s">
        <v>8</v>
      </c>
      <c r="AT9" s="3895" t="s">
        <v>9</v>
      </c>
      <c r="AU9" s="3895" t="s">
        <v>10</v>
      </c>
      <c r="AV9" s="3815" t="s">
        <v>11</v>
      </c>
      <c r="AW9" s="3895" t="s">
        <v>12</v>
      </c>
      <c r="AX9" s="3895" t="s">
        <v>13</v>
      </c>
      <c r="CW9"/>
      <c r="CX9"/>
      <c r="CY9"/>
      <c r="CZ9"/>
      <c r="DA9"/>
      <c r="DB9"/>
      <c r="DC9"/>
      <c r="DD9"/>
      <c r="DE9"/>
      <c r="DG9"/>
      <c r="DH9"/>
      <c r="DI9"/>
      <c r="DJ9"/>
      <c r="DK9"/>
      <c r="DL9"/>
      <c r="DM9"/>
    </row>
    <row r="10" spans="1:139" x14ac:dyDescent="0.25">
      <c r="A10" s="634"/>
      <c r="B10" s="634"/>
      <c r="C10" s="635"/>
      <c r="D10" s="640"/>
      <c r="E10" s="640"/>
      <c r="F10" s="3849"/>
      <c r="G10" s="3916" t="s">
        <v>14</v>
      </c>
      <c r="H10" s="3896"/>
      <c r="I10" s="3891" t="s">
        <v>15</v>
      </c>
      <c r="J10" s="3897"/>
      <c r="K10" s="3892" t="s">
        <v>16</v>
      </c>
      <c r="L10" s="3897"/>
      <c r="M10" s="3891" t="s">
        <v>17</v>
      </c>
      <c r="N10" s="3897"/>
      <c r="O10" s="3891" t="s">
        <v>18</v>
      </c>
      <c r="P10" s="3897"/>
      <c r="Q10" s="3891" t="s">
        <v>19</v>
      </c>
      <c r="R10" s="3897"/>
      <c r="S10" s="3891" t="s">
        <v>20</v>
      </c>
      <c r="T10" s="3897"/>
      <c r="U10" s="3891" t="s">
        <v>21</v>
      </c>
      <c r="V10" s="3897"/>
      <c r="W10" s="3891" t="s">
        <v>22</v>
      </c>
      <c r="X10" s="3897"/>
      <c r="Y10" s="3891" t="s">
        <v>23</v>
      </c>
      <c r="Z10" s="3898"/>
      <c r="AA10" s="3891" t="s">
        <v>24</v>
      </c>
      <c r="AB10" s="3898"/>
      <c r="AC10" s="3891" t="s">
        <v>25</v>
      </c>
      <c r="AD10" s="3898"/>
      <c r="AE10" s="3891" t="s">
        <v>26</v>
      </c>
      <c r="AF10" s="3898"/>
      <c r="AG10" s="3891" t="s">
        <v>27</v>
      </c>
      <c r="AH10" s="3898"/>
      <c r="AI10" s="3891" t="s">
        <v>28</v>
      </c>
      <c r="AJ10" s="3898"/>
      <c r="AK10" s="3891" t="s">
        <v>29</v>
      </c>
      <c r="AL10" s="3898"/>
      <c r="AM10" s="3891" t="s">
        <v>30</v>
      </c>
      <c r="AN10" s="3898"/>
      <c r="AO10" s="3891" t="s">
        <v>31</v>
      </c>
      <c r="AP10" s="3917"/>
      <c r="AQ10" s="645"/>
      <c r="AR10" s="647"/>
      <c r="AS10" s="647"/>
      <c r="AT10" s="647"/>
      <c r="AU10" s="647"/>
      <c r="AV10" s="650"/>
      <c r="AW10" s="647"/>
      <c r="AX10" s="647"/>
      <c r="CW10"/>
      <c r="CX10"/>
      <c r="CY10"/>
      <c r="CZ10"/>
      <c r="DA10"/>
      <c r="DB10"/>
      <c r="DC10"/>
      <c r="DD10"/>
      <c r="DE10"/>
      <c r="DG10"/>
      <c r="DH10"/>
      <c r="DI10"/>
      <c r="DJ10"/>
      <c r="DK10"/>
      <c r="DL10"/>
      <c r="DM10"/>
    </row>
    <row r="11" spans="1:139" x14ac:dyDescent="0.25">
      <c r="A11" s="636"/>
      <c r="B11" s="636"/>
      <c r="C11" s="3828"/>
      <c r="D11" s="3899" t="s">
        <v>32</v>
      </c>
      <c r="E11" s="3918" t="s">
        <v>33</v>
      </c>
      <c r="F11" s="3901" t="s">
        <v>34</v>
      </c>
      <c r="G11" s="3902" t="s">
        <v>33</v>
      </c>
      <c r="H11" s="3901" t="s">
        <v>34</v>
      </c>
      <c r="I11" s="3902" t="s">
        <v>33</v>
      </c>
      <c r="J11" s="3901" t="s">
        <v>34</v>
      </c>
      <c r="K11" s="3902" t="s">
        <v>33</v>
      </c>
      <c r="L11" s="3901" t="s">
        <v>34</v>
      </c>
      <c r="M11" s="3902" t="s">
        <v>33</v>
      </c>
      <c r="N11" s="3901" t="s">
        <v>34</v>
      </c>
      <c r="O11" s="3902" t="s">
        <v>33</v>
      </c>
      <c r="P11" s="3901" t="s">
        <v>34</v>
      </c>
      <c r="Q11" s="3902" t="s">
        <v>33</v>
      </c>
      <c r="R11" s="3901" t="s">
        <v>34</v>
      </c>
      <c r="S11" s="3902" t="s">
        <v>33</v>
      </c>
      <c r="T11" s="3901" t="s">
        <v>34</v>
      </c>
      <c r="U11" s="3902" t="s">
        <v>33</v>
      </c>
      <c r="V11" s="3901" t="s">
        <v>34</v>
      </c>
      <c r="W11" s="3902" t="s">
        <v>33</v>
      </c>
      <c r="X11" s="3901" t="s">
        <v>34</v>
      </c>
      <c r="Y11" s="3902" t="s">
        <v>33</v>
      </c>
      <c r="Z11" s="3901" t="s">
        <v>34</v>
      </c>
      <c r="AA11" s="3902" t="s">
        <v>33</v>
      </c>
      <c r="AB11" s="3901" t="s">
        <v>34</v>
      </c>
      <c r="AC11" s="3902" t="s">
        <v>33</v>
      </c>
      <c r="AD11" s="3901" t="s">
        <v>34</v>
      </c>
      <c r="AE11" s="3902" t="s">
        <v>33</v>
      </c>
      <c r="AF11" s="3901" t="s">
        <v>34</v>
      </c>
      <c r="AG11" s="3902" t="s">
        <v>33</v>
      </c>
      <c r="AH11" s="3901" t="s">
        <v>34</v>
      </c>
      <c r="AI11" s="3902" t="s">
        <v>33</v>
      </c>
      <c r="AJ11" s="3901" t="s">
        <v>34</v>
      </c>
      <c r="AK11" s="3902" t="s">
        <v>33</v>
      </c>
      <c r="AL11" s="3901" t="s">
        <v>34</v>
      </c>
      <c r="AM11" s="3902" t="s">
        <v>33</v>
      </c>
      <c r="AN11" s="3901" t="s">
        <v>34</v>
      </c>
      <c r="AO11" s="3902" t="s">
        <v>33</v>
      </c>
      <c r="AP11" s="3913" t="s">
        <v>34</v>
      </c>
      <c r="AQ11" s="3849"/>
      <c r="AR11" s="3835"/>
      <c r="AS11" s="3835"/>
      <c r="AT11" s="3835"/>
      <c r="AU11" s="3835"/>
      <c r="AV11" s="3822"/>
      <c r="AW11" s="3835"/>
      <c r="AX11" s="3835"/>
      <c r="CW11"/>
      <c r="CX11"/>
      <c r="CY11"/>
      <c r="CZ11"/>
      <c r="DA11"/>
      <c r="DB11"/>
      <c r="DC11"/>
      <c r="DD11"/>
      <c r="DE11"/>
      <c r="DG11"/>
      <c r="DH11"/>
      <c r="DI11"/>
      <c r="DJ11"/>
      <c r="DK11"/>
      <c r="DL11"/>
      <c r="DM11"/>
    </row>
    <row r="12" spans="1:139" ht="15" customHeight="1" x14ac:dyDescent="0.25">
      <c r="A12" s="3919" t="s">
        <v>35</v>
      </c>
      <c r="B12" s="3920"/>
      <c r="C12" s="3921"/>
      <c r="D12" s="3922">
        <f>SUM(E12+F12)</f>
        <v>0</v>
      </c>
      <c r="E12" s="3923">
        <f>SUM(G12+I12+K12+M12+O12+Q12+S12+U12+W12+Y12+AA12+AC12+AE12+AG12+AI12+AK12+AM12+AO12)</f>
        <v>0</v>
      </c>
      <c r="F12" s="18">
        <f t="shared" ref="E12:F15" si="0">SUM(H12+J12+L12+N12+P12+R12+T12+V12+X12+Z12+AB12+AD12+AF12+AH12+AJ12+AL12+AN12+AP12)</f>
        <v>0</v>
      </c>
      <c r="G12" s="19"/>
      <c r="H12" s="20"/>
      <c r="I12" s="3924"/>
      <c r="J12" s="20"/>
      <c r="K12" s="3924"/>
      <c r="L12" s="20"/>
      <c r="M12" s="19"/>
      <c r="N12" s="20"/>
      <c r="O12" s="19"/>
      <c r="P12" s="20"/>
      <c r="Q12" s="19"/>
      <c r="R12" s="22"/>
      <c r="S12" s="19"/>
      <c r="T12" s="22"/>
      <c r="U12" s="19"/>
      <c r="V12" s="22"/>
      <c r="W12" s="19"/>
      <c r="X12" s="22"/>
      <c r="Y12" s="19"/>
      <c r="Z12" s="22"/>
      <c r="AA12" s="19"/>
      <c r="AB12" s="22"/>
      <c r="AC12" s="19"/>
      <c r="AD12" s="22"/>
      <c r="AE12" s="19"/>
      <c r="AF12" s="22"/>
      <c r="AG12" s="19"/>
      <c r="AH12" s="22"/>
      <c r="AI12" s="19"/>
      <c r="AJ12" s="22"/>
      <c r="AK12" s="19"/>
      <c r="AL12" s="22"/>
      <c r="AM12" s="19"/>
      <c r="AN12" s="22"/>
      <c r="AO12" s="19"/>
      <c r="AP12" s="23"/>
      <c r="AQ12" s="20"/>
      <c r="AR12" s="20"/>
      <c r="AS12" s="24"/>
      <c r="AT12" s="24"/>
      <c r="AU12" s="24"/>
      <c r="AV12" s="24"/>
      <c r="AW12" s="24"/>
      <c r="AX12" s="24"/>
      <c r="AY12" t="str">
        <f>CW12&amp;CX12&amp;CY12&amp;CZ12&amp;DA12&amp;DB12&amp;DC12&amp;DD12&amp;DE12</f>
        <v/>
      </c>
      <c r="CW12" s="25" t="str">
        <f>IF(AND((Y12+Z12)&gt;0,AQ12="")," * No olvide digitar la variable 12 años. Si no tiene digite Cero.",IF(AQ12&gt;(Y12+Z12),"* Las Consultas de 12 años NO DEBEN ser mayor que el total de Consultas entre 10-14 años",""))</f>
        <v/>
      </c>
      <c r="CX12" s="25" t="str">
        <f>IF(AND(F12&gt;0,AR12="")," * No olvide digitar la variable Embarazadas. Digite cero si no tiene.","")</f>
        <v/>
      </c>
      <c r="CY12" s="25" t="str">
        <f>IF(AR12&gt;F12," * Las Embarazadas NO DEBEN ser mayor al Total de mujeres. ","")</f>
        <v/>
      </c>
      <c r="CZ12" s="25" t="str">
        <f>IF(AND((AK12+AL12)&gt;0,AS12="")," * No olvide digitar la variable 60 años. Si no tiene digite Cero.",IF(AS12&gt;(AK12+AL12)," * Las consultas de 60 años NO DEBEN ser mayor que el Total de consultas del grupo 60-64 años",""))</f>
        <v/>
      </c>
      <c r="DA12" s="25" t="str">
        <f>IF(AND(D12&gt;0,AT12="")," * No olvide digitar la variable Usuarios con Discapacidad. Digite Cero si no tiene.",IF(AT12&gt;D12," * La variable Usuarios con Discapacidad No puede ser mayor al Total Ambos Sexos.",""))</f>
        <v/>
      </c>
      <c r="DB12" s="25" t="str">
        <f>IF(AND(D12&gt;0,AU12="")," * No olvide digitar la variable Migrantes. Digite Cero si no tiene.",IF(AU12&gt;D12," * La variable Migrantes No puede ser mayor al Total Ambos Sexos.",""))</f>
        <v/>
      </c>
      <c r="DC12" s="25" t="str">
        <f>IF(AND(D12&gt;0,AV12="")," * No olvide digitar la variable Pacientes en control PSCV. Digite Cero si no tiene.",IF(AV12&gt;D12," * La variable Pacientes en control PSCV No puede ser mayor al Total Ambos Sexos.",""))</f>
        <v/>
      </c>
      <c r="DD12" s="25" t="str">
        <f>IF(AND(D12&gt;0,AW12="")," * No olvide digitar la variable Niños, niñas, adolescentes y jóvenes SENAME. Digite Cero si no tiene.",IF(AW12&gt;D12," * La variable Niños, niñas, adolescentes y jóvenes SENAME No puede ser mayor al Total.",""))</f>
        <v/>
      </c>
      <c r="DE12" s="25" t="str">
        <f t="shared" ref="DE12:DE14" si="1">IF(AND(D12&gt;0,AX12="")," * No olvide digitar la variable Niños, niñas, adolescentes y jóvenes Mejor Niñez. Digite Cero si no tiene.",IF(AX12&gt;D12," * La variable Niños, niñas, adolescentes y jóvenes Mejor Niñez no puede ser mayor al Total.",""))</f>
        <v/>
      </c>
      <c r="DG12" s="26">
        <f>IF(AND((Y12+Z12)&gt;0,AQ12=""),1,IF(AQ12&gt;(Y12+Z12),1,0))</f>
        <v>0</v>
      </c>
      <c r="DH12" s="26">
        <f>IF(AND(F12&gt;0,AR12=""),1,0)</f>
        <v>0</v>
      </c>
      <c r="DI12" s="26">
        <f>IF(AR12&gt;F12,1,0)</f>
        <v>0</v>
      </c>
      <c r="DJ12" s="26">
        <f>IF(AND((AK12+AL12)&gt;0,AS12=""),1,IF(AS12&gt;(AK12+AL12),1,0))</f>
        <v>0</v>
      </c>
      <c r="DK12" s="26">
        <f>IF(AND(D12&gt;0,AT12=""),1,IF(AT12&gt;D12,1,0))</f>
        <v>0</v>
      </c>
      <c r="DL12" s="26">
        <f>IF(AND(D12&gt;0,AU12=""),1,IF(AU12&gt;D12,1,0))</f>
        <v>0</v>
      </c>
      <c r="DM12" s="26">
        <f>IF(AND(D12&gt;0,AV12=""),1,IF(AV12&gt;D12,1,0))</f>
        <v>0</v>
      </c>
      <c r="DN12" s="26">
        <f>IF(AND(D12&gt;0,AW12=""),1,IF(AW12&gt;D12,1,0))</f>
        <v>0</v>
      </c>
      <c r="DO12" s="26">
        <f>IF(AND(D12&gt;0,AX12=""),1,IF(AX12&gt;D12,1,0))</f>
        <v>0</v>
      </c>
    </row>
    <row r="13" spans="1:139" ht="15" customHeight="1" x14ac:dyDescent="0.25">
      <c r="A13" s="3163" t="s">
        <v>36</v>
      </c>
      <c r="B13" s="3164"/>
      <c r="C13" s="3165"/>
      <c r="D13" s="3166">
        <f>SUM(E13+F13)</f>
        <v>0</v>
      </c>
      <c r="E13" s="3167">
        <f t="shared" si="0"/>
        <v>0</v>
      </c>
      <c r="F13" s="3168">
        <f>SUM(H13+J13+L13+N13+P13+R13+T13+V13+X13+Z13+AB13+AD13+AF13+AH13+AJ13+AL13+AN13+AP13)</f>
        <v>0</v>
      </c>
      <c r="G13" s="3169"/>
      <c r="H13" s="3170"/>
      <c r="I13" s="3169"/>
      <c r="J13" s="3170"/>
      <c r="K13" s="3169"/>
      <c r="L13" s="3170"/>
      <c r="M13" s="3169"/>
      <c r="N13" s="3170"/>
      <c r="O13" s="3169"/>
      <c r="P13" s="3170"/>
      <c r="Q13" s="3169"/>
      <c r="R13" s="3125"/>
      <c r="S13" s="3169"/>
      <c r="T13" s="3125"/>
      <c r="U13" s="3169"/>
      <c r="V13" s="3125"/>
      <c r="W13" s="3169"/>
      <c r="X13" s="3125"/>
      <c r="Y13" s="3169"/>
      <c r="Z13" s="3125"/>
      <c r="AA13" s="3169"/>
      <c r="AB13" s="3125"/>
      <c r="AC13" s="3169"/>
      <c r="AD13" s="3125"/>
      <c r="AE13" s="3169"/>
      <c r="AF13" s="3125"/>
      <c r="AG13" s="3169"/>
      <c r="AH13" s="3125"/>
      <c r="AI13" s="3169"/>
      <c r="AJ13" s="3125"/>
      <c r="AK13" s="3169"/>
      <c r="AL13" s="3125"/>
      <c r="AM13" s="3169"/>
      <c r="AN13" s="3125"/>
      <c r="AO13" s="3169"/>
      <c r="AP13" s="3126"/>
      <c r="AQ13" s="3170"/>
      <c r="AR13" s="3170"/>
      <c r="AS13" s="3128"/>
      <c r="AT13" s="3128"/>
      <c r="AU13" s="3128"/>
      <c r="AV13" s="3128"/>
      <c r="AW13" s="3128"/>
      <c r="AX13" s="3128"/>
      <c r="AY13" t="str">
        <f t="shared" ref="AY13:AY15" si="2">CW13&amp;CX13&amp;CY13&amp;CZ13&amp;DA13&amp;DB13&amp;DC13&amp;DD13&amp;DE13</f>
        <v/>
      </c>
      <c r="CW13" s="25" t="str">
        <f t="shared" ref="CW13:CW15" si="3">IF(AND((Y13+Z13)&gt;0,AQ13="")," * No olvide digitar la variable 12 años. Si no tiene digite Cero.",IF(AQ13&gt;(Y13+Z13),"* Las Consultas de 12 años NO DEBEN ser mayor que el total de Consultas entre 10-14 años",""))</f>
        <v/>
      </c>
      <c r="CX13" s="25" t="str">
        <f t="shared" ref="CX13:CX15" si="4">IF(AND(F13&gt;0,AR13="")," * No olvide digitar la variable Embarazadas. Digite cero si no tiene.","")</f>
        <v/>
      </c>
      <c r="CY13" s="25" t="str">
        <f t="shared" ref="CY13:CY15" si="5">IF(AR13&gt;F13," * Las Embarazadas NO DEBEN ser mayor al Total de mujeres. ","")</f>
        <v/>
      </c>
      <c r="CZ13" s="25" t="str">
        <f t="shared" ref="CZ13:CZ15" si="6">IF(AND((AK13+AL13)&gt;0,AS13="")," * No olvide digitar la variable 60 años. Si no tiene digite Cero.",IF(AS13&gt;(AK13+AL13)," * Las consultas de 60 años NO DEBEN ser mayor que el Total de consultas del grupo 60-64 años",""))</f>
        <v/>
      </c>
      <c r="DA13" s="25" t="str">
        <f t="shared" ref="DA13:DA15" si="7">IF(AND(D13&gt;0,AT13="")," * No olvide digitar la variable Usuarios con Discapacidad. Digite Cero si no tiene.",IF(AT13&gt;D13," * La variable Usuarios con Discapacidad No puede ser mayor al Total Ambos Sexos.",""))</f>
        <v/>
      </c>
      <c r="DB13" s="25" t="str">
        <f t="shared" ref="DB13:DB15" si="8">IF(AND(D13&gt;0,AU13="")," * No olvide digitar la variable Migrantes. Digite Cero si no tiene.",IF(AU13&gt;D13," * La variable Migrantes No puede ser mayor al Total Ambos Sexos.",""))</f>
        <v/>
      </c>
      <c r="DC13" s="25" t="str">
        <f t="shared" ref="DC13:DC15" si="9">IF(AND(D13&gt;0,AV13="")," * No olvide digitar la variable Pacientes en control PSCV. Digite Cero si no tiene.",IF(AV13&gt;D13," * La variable Pacientes en control PSCV No puede ser mayor al Total Ambos Sexos.",""))</f>
        <v/>
      </c>
      <c r="DD13" s="25" t="str">
        <f t="shared" ref="DD13:DD15" si="10">IF(AND(D13&gt;0,AW13="")," * No olvide digitar la variable Niños, niñas, adolescentes y jóvenes SENAME. Digite Cero si no tiene.",IF(AW13&gt;D13," * La variable Niños, niñas, adolescentes y jóvenes SENAME No puede ser mayor al Total.",""))</f>
        <v/>
      </c>
      <c r="DE13" s="25" t="str">
        <f t="shared" si="1"/>
        <v/>
      </c>
      <c r="DG13" s="26">
        <f t="shared" ref="DG13:DG15" si="11">IF(AND((Y13+Z13)&gt;0,AQ13=""),1,IF(AQ13&gt;(Y13+Z13),1,0))</f>
        <v>0</v>
      </c>
      <c r="DH13" s="26">
        <f t="shared" ref="DH13:DH15" si="12">IF(AND(F13&gt;0,AR13=""),1,0)</f>
        <v>0</v>
      </c>
      <c r="DI13" s="26">
        <f t="shared" ref="DI13:DI15" si="13">IF(AR13&gt;F13,1,0)</f>
        <v>0</v>
      </c>
      <c r="DJ13" s="26">
        <f t="shared" ref="DJ13:DJ15" si="14">IF(AND((AK13+AL13)&gt;0,AS13=""),1,IF(AS13&gt;(AK13+AL13),1,0))</f>
        <v>0</v>
      </c>
      <c r="DK13" s="26">
        <f t="shared" ref="DK13:DK15" si="15">IF(AND(D13&gt;0,AT13=""),1,IF(AT13&gt;D13,1,0))</f>
        <v>0</v>
      </c>
      <c r="DL13" s="26">
        <f t="shared" ref="DL13:DL15" si="16">IF(AND(D13&gt;0,AU13=""),1,IF(AU13&gt;D13,1,0))</f>
        <v>0</v>
      </c>
      <c r="DM13" s="26">
        <f t="shared" ref="DM13:DM15" si="17">IF(AND(D13&gt;0,AV13=""),1,IF(AV13&gt;D13,1,0))</f>
        <v>0</v>
      </c>
      <c r="DN13" s="26">
        <f t="shared" ref="DN13:DN15" si="18">IF(AND(D13&gt;0,AW13=""),1,IF(AW13&gt;D13,1,0))</f>
        <v>0</v>
      </c>
      <c r="DO13" s="26">
        <f t="shared" ref="DO13:DO15" si="19">IF(AND(D13&gt;0,AX13=""),1,IF(AX13&gt;D13,1,0))</f>
        <v>0</v>
      </c>
    </row>
    <row r="14" spans="1:139" ht="15" customHeight="1" x14ac:dyDescent="0.25">
      <c r="A14" s="3163" t="s">
        <v>37</v>
      </c>
      <c r="B14" s="3164"/>
      <c r="C14" s="3165"/>
      <c r="D14" s="3166">
        <f>SUM(E14+F14)</f>
        <v>0</v>
      </c>
      <c r="E14" s="3167">
        <f t="shared" si="0"/>
        <v>0</v>
      </c>
      <c r="F14" s="3168">
        <f t="shared" si="0"/>
        <v>0</v>
      </c>
      <c r="G14" s="3169"/>
      <c r="H14" s="3170"/>
      <c r="I14" s="3169"/>
      <c r="J14" s="3170"/>
      <c r="K14" s="3169"/>
      <c r="L14" s="3170"/>
      <c r="M14" s="3169"/>
      <c r="N14" s="3125"/>
      <c r="O14" s="3169"/>
      <c r="P14" s="3125"/>
      <c r="Q14" s="3169"/>
      <c r="R14" s="3125"/>
      <c r="S14" s="3169"/>
      <c r="T14" s="3125"/>
      <c r="U14" s="3169"/>
      <c r="V14" s="3125"/>
      <c r="W14" s="3169"/>
      <c r="X14" s="3125"/>
      <c r="Y14" s="3169"/>
      <c r="Z14" s="3125"/>
      <c r="AA14" s="3169"/>
      <c r="AB14" s="3125"/>
      <c r="AC14" s="3169"/>
      <c r="AD14" s="3125"/>
      <c r="AE14" s="3169"/>
      <c r="AF14" s="3125"/>
      <c r="AG14" s="3169"/>
      <c r="AH14" s="3125"/>
      <c r="AI14" s="3169"/>
      <c r="AJ14" s="3125"/>
      <c r="AK14" s="3169"/>
      <c r="AL14" s="3125"/>
      <c r="AM14" s="3169"/>
      <c r="AN14" s="3125"/>
      <c r="AO14" s="3169"/>
      <c r="AP14" s="3126"/>
      <c r="AQ14" s="3170"/>
      <c r="AR14" s="3170"/>
      <c r="AS14" s="3128"/>
      <c r="AT14" s="3128"/>
      <c r="AU14" s="3128"/>
      <c r="AV14" s="3128"/>
      <c r="AW14" s="3128"/>
      <c r="AX14" s="3128"/>
      <c r="AY14" t="str">
        <f t="shared" si="2"/>
        <v/>
      </c>
      <c r="CW14" s="25" t="str">
        <f t="shared" si="3"/>
        <v/>
      </c>
      <c r="CX14" s="25" t="str">
        <f t="shared" si="4"/>
        <v/>
      </c>
      <c r="CY14" s="25" t="str">
        <f t="shared" si="5"/>
        <v/>
      </c>
      <c r="CZ14" s="25" t="str">
        <f t="shared" si="6"/>
        <v/>
      </c>
      <c r="DA14" s="25" t="str">
        <f t="shared" si="7"/>
        <v/>
      </c>
      <c r="DB14" s="25" t="str">
        <f t="shared" si="8"/>
        <v/>
      </c>
      <c r="DC14" s="25" t="str">
        <f t="shared" si="9"/>
        <v/>
      </c>
      <c r="DD14" s="25" t="str">
        <f t="shared" si="10"/>
        <v/>
      </c>
      <c r="DE14" s="25" t="str">
        <f t="shared" si="1"/>
        <v/>
      </c>
      <c r="DG14" s="26">
        <f t="shared" si="11"/>
        <v>0</v>
      </c>
      <c r="DH14" s="26">
        <f t="shared" si="12"/>
        <v>0</v>
      </c>
      <c r="DI14" s="26">
        <f t="shared" si="13"/>
        <v>0</v>
      </c>
      <c r="DJ14" s="26">
        <f t="shared" si="14"/>
        <v>0</v>
      </c>
      <c r="DK14" s="26">
        <f t="shared" si="15"/>
        <v>0</v>
      </c>
      <c r="DL14" s="26">
        <f t="shared" si="16"/>
        <v>0</v>
      </c>
      <c r="DM14" s="26">
        <f t="shared" si="17"/>
        <v>0</v>
      </c>
      <c r="DN14" s="26">
        <f t="shared" si="18"/>
        <v>0</v>
      </c>
      <c r="DO14" s="26">
        <f t="shared" si="19"/>
        <v>0</v>
      </c>
    </row>
    <row r="15" spans="1:139" ht="15" customHeight="1" x14ac:dyDescent="0.25">
      <c r="A15" s="3171" t="s">
        <v>38</v>
      </c>
      <c r="B15" s="665"/>
      <c r="C15" s="666"/>
      <c r="D15" s="3172">
        <f>SUM(E15+F15)</f>
        <v>0</v>
      </c>
      <c r="E15" s="3173">
        <f>SUM(G15+I15+K15+M15+O15+Q15+S15+U15+W15+Y15+AA15+AC15+AE15+AG15+AI15+AK15+AM15+AO15)</f>
        <v>0</v>
      </c>
      <c r="F15" s="3174">
        <f t="shared" si="0"/>
        <v>0</v>
      </c>
      <c r="G15" s="3175"/>
      <c r="H15" s="39"/>
      <c r="I15" s="3175"/>
      <c r="J15" s="39"/>
      <c r="K15" s="3175"/>
      <c r="L15" s="39"/>
      <c r="M15" s="3175"/>
      <c r="N15" s="3135"/>
      <c r="O15" s="3175"/>
      <c r="P15" s="3135"/>
      <c r="Q15" s="3175"/>
      <c r="R15" s="3135"/>
      <c r="S15" s="3175"/>
      <c r="T15" s="3135"/>
      <c r="U15" s="3175"/>
      <c r="V15" s="3135"/>
      <c r="W15" s="3175"/>
      <c r="X15" s="3135"/>
      <c r="Y15" s="3175"/>
      <c r="Z15" s="3135"/>
      <c r="AA15" s="3175"/>
      <c r="AB15" s="3135"/>
      <c r="AC15" s="3175"/>
      <c r="AD15" s="3135"/>
      <c r="AE15" s="3175"/>
      <c r="AF15" s="3135"/>
      <c r="AG15" s="3175"/>
      <c r="AH15" s="3135"/>
      <c r="AI15" s="3175"/>
      <c r="AJ15" s="3135"/>
      <c r="AK15" s="3175"/>
      <c r="AL15" s="3135"/>
      <c r="AM15" s="3175"/>
      <c r="AN15" s="3135"/>
      <c r="AO15" s="3175"/>
      <c r="AP15" s="3136"/>
      <c r="AQ15" s="39"/>
      <c r="AR15" s="39"/>
      <c r="AS15" s="3138"/>
      <c r="AT15" s="3138"/>
      <c r="AU15" s="3138"/>
      <c r="AV15" s="3138"/>
      <c r="AW15" s="3138"/>
      <c r="AX15" s="3138"/>
      <c r="AY15" t="str">
        <f t="shared" si="2"/>
        <v/>
      </c>
      <c r="CW15" s="25" t="str">
        <f t="shared" si="3"/>
        <v/>
      </c>
      <c r="CX15" s="25" t="str">
        <f t="shared" si="4"/>
        <v/>
      </c>
      <c r="CY15" s="25" t="str">
        <f t="shared" si="5"/>
        <v/>
      </c>
      <c r="CZ15" s="25" t="str">
        <f t="shared" si="6"/>
        <v/>
      </c>
      <c r="DA15" s="25" t="str">
        <f t="shared" si="7"/>
        <v/>
      </c>
      <c r="DB15" s="25" t="str">
        <f t="shared" si="8"/>
        <v/>
      </c>
      <c r="DC15" s="25" t="str">
        <f t="shared" si="9"/>
        <v/>
      </c>
      <c r="DD15" s="25" t="str">
        <f t="shared" si="10"/>
        <v/>
      </c>
      <c r="DE15" s="25" t="str">
        <f>IF(AND(D15&gt;0,AX15="")," * No olvide digitar la variable Niños, niñas, adolescentes y jóvenes Mejor Niñez. Digite Cero si no tiene.",IF(AX15&gt;D15," * La variable Niños, niñas, adolescentes y jóvenes Mejor Niñez no puede ser mayor al Total.",""))</f>
        <v/>
      </c>
      <c r="DG15" s="26">
        <f t="shared" si="11"/>
        <v>0</v>
      </c>
      <c r="DH15" s="26">
        <f t="shared" si="12"/>
        <v>0</v>
      </c>
      <c r="DI15" s="26">
        <f t="shared" si="13"/>
        <v>0</v>
      </c>
      <c r="DJ15" s="26">
        <f t="shared" si="14"/>
        <v>0</v>
      </c>
      <c r="DK15" s="26">
        <f t="shared" si="15"/>
        <v>0</v>
      </c>
      <c r="DL15" s="26">
        <f t="shared" si="16"/>
        <v>0</v>
      </c>
      <c r="DM15" s="26">
        <f t="shared" si="17"/>
        <v>0</v>
      </c>
      <c r="DN15" s="26">
        <f t="shared" si="18"/>
        <v>0</v>
      </c>
      <c r="DO15" s="26">
        <f t="shared" si="19"/>
        <v>0</v>
      </c>
    </row>
    <row r="16" spans="1:139" ht="18" customHeight="1" x14ac:dyDescent="0.25">
      <c r="A16" s="43" t="s">
        <v>39</v>
      </c>
      <c r="B16" s="44"/>
      <c r="C16" s="44"/>
      <c r="D16" s="8"/>
      <c r="E16" s="8"/>
      <c r="F16" s="8"/>
      <c r="G16" s="3925"/>
      <c r="H16" s="3925"/>
      <c r="I16" s="8"/>
      <c r="J16" s="8"/>
      <c r="K16" s="8"/>
      <c r="L16" s="8"/>
      <c r="M16" s="8"/>
      <c r="N16" s="8"/>
      <c r="O16" s="8"/>
      <c r="P16" s="46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CW16"/>
      <c r="CX16"/>
      <c r="CY16"/>
      <c r="CZ16"/>
      <c r="DA16"/>
      <c r="DB16"/>
      <c r="DC16"/>
      <c r="DD16"/>
      <c r="DE16"/>
      <c r="DG16"/>
      <c r="DH16"/>
      <c r="DI16"/>
      <c r="DJ16"/>
      <c r="DK16"/>
      <c r="DL16"/>
      <c r="DM16"/>
    </row>
    <row r="17" spans="1:119" ht="15" customHeight="1" x14ac:dyDescent="0.25">
      <c r="A17" s="3889" t="s">
        <v>40</v>
      </c>
      <c r="B17" s="632"/>
      <c r="C17" s="3812"/>
      <c r="D17" s="3891" t="s">
        <v>41</v>
      </c>
      <c r="E17" s="3892"/>
      <c r="F17" s="3897"/>
      <c r="G17" s="3926" t="s">
        <v>14</v>
      </c>
      <c r="H17" s="3850"/>
      <c r="I17" s="3897" t="s">
        <v>15</v>
      </c>
      <c r="J17" s="3927"/>
      <c r="K17" s="3891" t="s">
        <v>16</v>
      </c>
      <c r="L17" s="3897"/>
      <c r="M17" s="3897" t="s">
        <v>17</v>
      </c>
      <c r="N17" s="3927"/>
      <c r="O17" s="3891" t="s">
        <v>18</v>
      </c>
      <c r="P17" s="3897"/>
      <c r="Q17" s="3891" t="s">
        <v>19</v>
      </c>
      <c r="R17" s="3897"/>
      <c r="S17" s="3891" t="s">
        <v>20</v>
      </c>
      <c r="T17" s="3897"/>
      <c r="U17" s="3891" t="s">
        <v>21</v>
      </c>
      <c r="V17" s="3897"/>
      <c r="W17" s="3892" t="s">
        <v>22</v>
      </c>
      <c r="X17" s="3892"/>
      <c r="Y17" s="3891" t="s">
        <v>23</v>
      </c>
      <c r="Z17" s="3898"/>
      <c r="AA17" s="3892" t="s">
        <v>24</v>
      </c>
      <c r="AB17" s="3928"/>
      <c r="AC17" s="3892" t="s">
        <v>25</v>
      </c>
      <c r="AD17" s="3928"/>
      <c r="AE17" s="3892" t="s">
        <v>26</v>
      </c>
      <c r="AF17" s="3928"/>
      <c r="AG17" s="3892" t="s">
        <v>27</v>
      </c>
      <c r="AH17" s="3928"/>
      <c r="AI17" s="3892" t="s">
        <v>28</v>
      </c>
      <c r="AJ17" s="3928"/>
      <c r="AK17" s="3892" t="s">
        <v>29</v>
      </c>
      <c r="AL17" s="3928"/>
      <c r="AM17" s="3892" t="s">
        <v>30</v>
      </c>
      <c r="AN17" s="3898"/>
      <c r="AO17" s="3892" t="s">
        <v>31</v>
      </c>
      <c r="AP17" s="3917"/>
      <c r="AQ17" s="3848" t="s">
        <v>6</v>
      </c>
      <c r="AR17" s="3848" t="s">
        <v>7</v>
      </c>
      <c r="AS17" s="3895" t="s">
        <v>8</v>
      </c>
      <c r="AT17" s="3895" t="s">
        <v>42</v>
      </c>
      <c r="AU17" s="3848" t="s">
        <v>9</v>
      </c>
      <c r="AV17" s="3929" t="s">
        <v>10</v>
      </c>
      <c r="AW17" s="3929" t="s">
        <v>12</v>
      </c>
      <c r="AX17" s="3929" t="s">
        <v>13</v>
      </c>
      <c r="CW17"/>
      <c r="CX17"/>
      <c r="CY17"/>
      <c r="CZ17"/>
      <c r="DA17"/>
      <c r="DB17"/>
      <c r="DC17"/>
      <c r="DD17"/>
      <c r="DE17"/>
      <c r="DG17"/>
      <c r="DH17"/>
      <c r="DI17"/>
      <c r="DJ17"/>
      <c r="DK17"/>
      <c r="DL17"/>
      <c r="DM17"/>
    </row>
    <row r="18" spans="1:119" x14ac:dyDescent="0.25">
      <c r="A18" s="3827"/>
      <c r="B18" s="636"/>
      <c r="C18" s="3828"/>
      <c r="D18" s="3902" t="s">
        <v>32</v>
      </c>
      <c r="E18" s="3900" t="s">
        <v>33</v>
      </c>
      <c r="F18" s="538" t="s">
        <v>34</v>
      </c>
      <c r="G18" s="3902" t="s">
        <v>33</v>
      </c>
      <c r="H18" s="3901" t="s">
        <v>34</v>
      </c>
      <c r="I18" s="3930" t="s">
        <v>33</v>
      </c>
      <c r="J18" s="538" t="s">
        <v>34</v>
      </c>
      <c r="K18" s="3930" t="s">
        <v>33</v>
      </c>
      <c r="L18" s="3851" t="s">
        <v>34</v>
      </c>
      <c r="M18" s="3930" t="s">
        <v>33</v>
      </c>
      <c r="N18" s="538" t="s">
        <v>34</v>
      </c>
      <c r="O18" s="3930" t="s">
        <v>33</v>
      </c>
      <c r="P18" s="538" t="s">
        <v>34</v>
      </c>
      <c r="Q18" s="3930" t="s">
        <v>33</v>
      </c>
      <c r="R18" s="538" t="s">
        <v>34</v>
      </c>
      <c r="S18" s="3930" t="s">
        <v>33</v>
      </c>
      <c r="T18" s="538" t="s">
        <v>34</v>
      </c>
      <c r="U18" s="3902" t="s">
        <v>33</v>
      </c>
      <c r="V18" s="3901" t="s">
        <v>34</v>
      </c>
      <c r="W18" s="3900" t="s">
        <v>33</v>
      </c>
      <c r="X18" s="3912" t="s">
        <v>34</v>
      </c>
      <c r="Y18" s="3902" t="s">
        <v>33</v>
      </c>
      <c r="Z18" s="3901" t="s">
        <v>34</v>
      </c>
      <c r="AA18" s="3900" t="s">
        <v>33</v>
      </c>
      <c r="AB18" s="3912" t="s">
        <v>34</v>
      </c>
      <c r="AC18" s="3902" t="s">
        <v>33</v>
      </c>
      <c r="AD18" s="3901" t="s">
        <v>34</v>
      </c>
      <c r="AE18" s="3900" t="s">
        <v>33</v>
      </c>
      <c r="AF18" s="3912" t="s">
        <v>34</v>
      </c>
      <c r="AG18" s="3902" t="s">
        <v>33</v>
      </c>
      <c r="AH18" s="3901" t="s">
        <v>34</v>
      </c>
      <c r="AI18" s="3900" t="s">
        <v>33</v>
      </c>
      <c r="AJ18" s="3912" t="s">
        <v>34</v>
      </c>
      <c r="AK18" s="3902" t="s">
        <v>33</v>
      </c>
      <c r="AL18" s="3901" t="s">
        <v>34</v>
      </c>
      <c r="AM18" s="3900" t="s">
        <v>33</v>
      </c>
      <c r="AN18" s="3901" t="s">
        <v>34</v>
      </c>
      <c r="AO18" s="3900" t="s">
        <v>33</v>
      </c>
      <c r="AP18" s="3913" t="s">
        <v>34</v>
      </c>
      <c r="AQ18" s="645"/>
      <c r="AR18" s="682"/>
      <c r="AS18" s="3835"/>
      <c r="AT18" s="3835"/>
      <c r="AU18" s="3849"/>
      <c r="AV18" s="3852"/>
      <c r="AW18" s="3852"/>
      <c r="AX18" s="3852"/>
      <c r="CW18"/>
      <c r="CX18"/>
      <c r="CY18"/>
      <c r="CZ18"/>
      <c r="DA18"/>
      <c r="DB18"/>
      <c r="DC18"/>
      <c r="DD18"/>
      <c r="DE18"/>
      <c r="DG18"/>
      <c r="DH18"/>
      <c r="DI18"/>
      <c r="DJ18"/>
      <c r="DK18"/>
      <c r="DL18"/>
      <c r="DM18"/>
    </row>
    <row r="19" spans="1:119" ht="15" customHeight="1" x14ac:dyDescent="0.25">
      <c r="A19" s="3931" t="s">
        <v>43</v>
      </c>
      <c r="B19" s="674"/>
      <c r="C19" s="675"/>
      <c r="D19" s="3922">
        <f>SUM(E19+F19)</f>
        <v>26</v>
      </c>
      <c r="E19" s="3923">
        <f>SUM(G19+I19+K19+M19+O19+Q19+S19+U19+W19+Y19+AA19+AC19+AE19+AG19+AI19+AK19+AM19+AO19)</f>
        <v>13</v>
      </c>
      <c r="F19" s="18">
        <f>SUM(H19+J19+L19+N19+P19+R19+T19+V19+X19+Z19+AB19+AD19+AF19+AH19+AJ19+AL19+AN19+AP19)</f>
        <v>13</v>
      </c>
      <c r="G19" s="3924">
        <v>0</v>
      </c>
      <c r="H19" s="52">
        <v>0</v>
      </c>
      <c r="I19" s="3924">
        <v>0</v>
      </c>
      <c r="J19" s="3932">
        <v>0</v>
      </c>
      <c r="K19" s="3924">
        <v>0</v>
      </c>
      <c r="L19" s="52">
        <v>0</v>
      </c>
      <c r="M19" s="3924">
        <v>0</v>
      </c>
      <c r="N19" s="3932">
        <v>0</v>
      </c>
      <c r="O19" s="3924">
        <v>0</v>
      </c>
      <c r="P19" s="52">
        <v>0</v>
      </c>
      <c r="Q19" s="3924">
        <v>0</v>
      </c>
      <c r="R19" s="52">
        <v>0</v>
      </c>
      <c r="S19" s="3924">
        <v>0</v>
      </c>
      <c r="T19" s="52">
        <v>0</v>
      </c>
      <c r="U19" s="3924">
        <v>0</v>
      </c>
      <c r="V19" s="52">
        <v>0</v>
      </c>
      <c r="W19" s="3909">
        <v>0</v>
      </c>
      <c r="X19" s="3933">
        <v>0</v>
      </c>
      <c r="Y19" s="3924">
        <v>2</v>
      </c>
      <c r="Z19" s="52">
        <v>3</v>
      </c>
      <c r="AA19" s="3909">
        <v>8</v>
      </c>
      <c r="AB19" s="3933">
        <v>6</v>
      </c>
      <c r="AC19" s="3924">
        <v>0</v>
      </c>
      <c r="AD19" s="52">
        <v>1</v>
      </c>
      <c r="AE19" s="3909">
        <v>0</v>
      </c>
      <c r="AF19" s="3933">
        <v>0</v>
      </c>
      <c r="AG19" s="3924">
        <v>0</v>
      </c>
      <c r="AH19" s="52">
        <v>0</v>
      </c>
      <c r="AI19" s="3909">
        <v>0</v>
      </c>
      <c r="AJ19" s="3933">
        <v>2</v>
      </c>
      <c r="AK19" s="3924">
        <v>1</v>
      </c>
      <c r="AL19" s="52">
        <v>0</v>
      </c>
      <c r="AM19" s="3909">
        <v>2</v>
      </c>
      <c r="AN19" s="52">
        <v>0</v>
      </c>
      <c r="AO19" s="3909">
        <v>0</v>
      </c>
      <c r="AP19" s="55">
        <v>1</v>
      </c>
      <c r="AQ19" s="3932">
        <v>0</v>
      </c>
      <c r="AR19" s="3932">
        <v>0</v>
      </c>
      <c r="AS19" s="3910">
        <v>0</v>
      </c>
      <c r="AT19" s="3910">
        <v>0</v>
      </c>
      <c r="AU19" s="3910">
        <v>0</v>
      </c>
      <c r="AV19" s="3910">
        <v>0</v>
      </c>
      <c r="AW19" s="3910">
        <v>0</v>
      </c>
      <c r="AX19" s="3910">
        <v>0</v>
      </c>
      <c r="AY19" t="str">
        <f>CW19&amp;CX19&amp;CY19&amp;CZ19&amp;DA19&amp;DB19&amp;DC19&amp;DD19&amp;DE19</f>
        <v/>
      </c>
      <c r="CW19" s="25" t="str">
        <f t="shared" ref="CW19:CW35" si="20">IF(AND((Y19+Z19)&gt;0,AQ19="")," * No olvide digitar la variable 12 años. Si no tiene digite Cero.",IF(AQ19&gt;(Y19+Z19),"* Las Consultas de 12 años NO DEBEN ser mayor que el total de Consultas entre 10-14 años",""))</f>
        <v/>
      </c>
      <c r="CX19" s="25" t="str">
        <f>IF(AND(F19&gt;0,AR19="")," * No olvide digitar la variable Embarazadas. Digite cero si no tiene.","")</f>
        <v/>
      </c>
      <c r="CY19" s="25" t="str">
        <f>IF(AR19&gt;F19," * Las Embarazadas NO DEBEN ser mayor al total de mujeres. ","")</f>
        <v/>
      </c>
      <c r="CZ19" s="25" t="str">
        <f t="shared" ref="CZ19:CZ35" si="21">IF(AND((AK19+AL19)&gt;0,AS19="")," * No olvide digitar la variable 60 años. Si no tiene digite Cero.",IF(AS19&gt;(AK19+AL19)," * Las consultas de 60 años NO DEBEN ser mayor que el Total de consultas del grupo 60-64 años",""))</f>
        <v/>
      </c>
      <c r="DA19"/>
      <c r="DB19" s="25" t="str">
        <f>IF(AND(D19&gt;0,AU19="")," * No olvide digitar la variable Usuarios con Discapacidad. Digite Cero si no tiene.",IF(AU19&gt;D19," * La variable Usuarios con Discapacidad No puede ser mayor al Total Ambos Sexos.",""))</f>
        <v/>
      </c>
      <c r="DC19" s="25" t="str">
        <f>IF(AND(D19&gt;0,AV19="")," * No olvide digitar la variable Migrantes. Digite Cero si no tiene.",IF(AV19&gt;D19," * La variable Migrantes No puede ser mayor al Total Ambos Sexos.",""))</f>
        <v/>
      </c>
      <c r="DD19" s="25" t="str">
        <f>IF(AND(D19&gt;0,AW19="")," * No olvide digitar la variable Niños, niñas, adolescentes y jóvenes SENAME. Digite Cero si no tiene.",IF(AW19&gt;D19," * La variable Niños, niñas, adolescentes y jóvenes SENAME No puede ser mayor al Total.",""))</f>
        <v/>
      </c>
      <c r="DE19" s="25" t="str">
        <f>IF(AND(D19&gt;0,AX19="")," * No olvide digitar la variable Niños, niñas, adolescentes y jóvenes Mejor Niñez. Digite Cero si no tiene.",IF(AX19&gt;D19," * La variable Niños, niñas, adolescentes y jóvenes Mejor Niñez. No puede ser mayor al Total.",""))</f>
        <v/>
      </c>
      <c r="DG19" s="26">
        <f t="shared" ref="DG19:DG35" si="22">IF(AND((Y19+Z19)&gt;0,AQ19=""),1,IF(AQ19&gt;(Y19+Z19),1,0))</f>
        <v>0</v>
      </c>
      <c r="DH19" s="26">
        <f>IF(AND(F19&gt;0,AR19=""),1,0)</f>
        <v>0</v>
      </c>
      <c r="DI19" s="26">
        <f>IF(AR19&gt;F19,1,0)</f>
        <v>0</v>
      </c>
      <c r="DJ19" s="26">
        <f t="shared" ref="DJ19:DJ35" si="23">IF(AND((AK19+AL19)&gt;0,AS19=""),1,IF(AS19&gt;(AK19+AL19),1,0))</f>
        <v>0</v>
      </c>
      <c r="DK19"/>
      <c r="DL19" s="26">
        <f>IF(AND(D19&gt;0,AU19=""),1,IF(AU19&gt;D19,1,0))</f>
        <v>0</v>
      </c>
      <c r="DM19" s="26">
        <f t="shared" ref="DM19:DM35" si="24">IF(AND(D19&gt;0,AV19=""),1,IF(AV19&gt;D19,1,0))</f>
        <v>0</v>
      </c>
      <c r="DN19" s="26">
        <f t="shared" ref="DN19:DN35" si="25">IF(AND(D19&gt;0,AW19=""),1,IF(AW19&gt;D19,1,0))</f>
        <v>0</v>
      </c>
      <c r="DO19" s="26">
        <f t="shared" ref="DO19:DO35" si="26">IF(AND(D19&gt;0,AX19=""),1,IF(AX19&gt;D19,1,0))</f>
        <v>0</v>
      </c>
    </row>
    <row r="20" spans="1:119" x14ac:dyDescent="0.25">
      <c r="A20" s="3189" t="s">
        <v>44</v>
      </c>
      <c r="B20" s="3190"/>
      <c r="C20" s="3191"/>
      <c r="D20" s="3166">
        <f t="shared" ref="D20:D35" si="27">SUM(E20+F20)</f>
        <v>0</v>
      </c>
      <c r="E20" s="3167">
        <f>SUM(U20+W20+Y20+AA20+AC20+AE20+AG20+AI20+AK20+AM20+AO20)</f>
        <v>0</v>
      </c>
      <c r="F20" s="3168">
        <f>SUM(V20+X20+Z20+AB20+AD20+AF20+AH20+AJ20+AL20+AN20+AP20)</f>
        <v>0</v>
      </c>
      <c r="G20" s="3192"/>
      <c r="H20" s="3193"/>
      <c r="I20" s="3192"/>
      <c r="J20" s="3194"/>
      <c r="K20" s="3192"/>
      <c r="L20" s="3193"/>
      <c r="M20" s="3192"/>
      <c r="N20" s="3194"/>
      <c r="O20" s="3192"/>
      <c r="P20" s="3193"/>
      <c r="Q20" s="3192"/>
      <c r="R20" s="3193"/>
      <c r="S20" s="3192"/>
      <c r="T20" s="3193"/>
      <c r="U20" s="3169"/>
      <c r="V20" s="3125"/>
      <c r="W20" s="3124"/>
      <c r="X20" s="3195"/>
      <c r="Y20" s="3169"/>
      <c r="Z20" s="3125"/>
      <c r="AA20" s="3124"/>
      <c r="AB20" s="3195"/>
      <c r="AC20" s="3169"/>
      <c r="AD20" s="3125"/>
      <c r="AE20" s="3124"/>
      <c r="AF20" s="3195"/>
      <c r="AG20" s="3169"/>
      <c r="AH20" s="3125"/>
      <c r="AI20" s="3124"/>
      <c r="AJ20" s="3195"/>
      <c r="AK20" s="3169"/>
      <c r="AL20" s="3125"/>
      <c r="AM20" s="3124"/>
      <c r="AN20" s="3125"/>
      <c r="AO20" s="3124"/>
      <c r="AP20" s="3126"/>
      <c r="AQ20" s="3170">
        <v>0</v>
      </c>
      <c r="AR20" s="3170">
        <v>0</v>
      </c>
      <c r="AS20" s="3128">
        <v>0</v>
      </c>
      <c r="AT20" s="3128">
        <v>0</v>
      </c>
      <c r="AU20" s="3128">
        <v>0</v>
      </c>
      <c r="AV20" s="3128">
        <v>0</v>
      </c>
      <c r="AW20" s="3128">
        <v>0</v>
      </c>
      <c r="AX20" s="3128">
        <v>0</v>
      </c>
      <c r="AY20" t="str">
        <f t="shared" ref="AY20:AY35" si="28">CW20&amp;CX20&amp;CY20&amp;CZ20&amp;DA20&amp;DB20&amp;DC20&amp;DD20&amp;DE20</f>
        <v/>
      </c>
      <c r="CW20" s="25" t="str">
        <f t="shared" si="20"/>
        <v/>
      </c>
      <c r="CX20" s="25" t="str">
        <f t="shared" ref="CX20:CX35" si="29">IF(AND(F20&gt;0,AR20="")," * No olvide digitar la variable Embarazadas. Digite cero si no tiene.","")</f>
        <v/>
      </c>
      <c r="CY20" s="25" t="str">
        <f t="shared" ref="CY20:CY35" si="30">IF(AR20&gt;F20," * Las Embarazadas NO DEBEN ser mayor al total de mujeres. ","")</f>
        <v/>
      </c>
      <c r="CZ20" s="25" t="str">
        <f t="shared" si="21"/>
        <v/>
      </c>
      <c r="DA20"/>
      <c r="DB20" s="25" t="str">
        <f t="shared" ref="DB20:DB35" si="31">IF(AND(D20&gt;0,AU20="")," * No olvide digitar la variable Usuarios con Discapacidad. Digite Cero si no tiene.",IF(AU20&gt;D20," * La variable Usuarios con Discapacidad No puede ser mayor al Total Ambos Sexos.",""))</f>
        <v/>
      </c>
      <c r="DC20" s="25" t="str">
        <f t="shared" ref="DC20:DC35" si="32">IF(AND(D20&gt;0,AV20="")," * No olvide digitar la variable Migrantes. Digite Cero si no tiene.",IF(AV20&gt;D20," * La variable Migrantes No puede ser mayor al Total Ambos Sexos.",""))</f>
        <v/>
      </c>
      <c r="DD20" s="25" t="str">
        <f t="shared" ref="DD20:DD35" si="33">IF(AND(D20&gt;0,AW20="")," * No olvide digitar la variable Niños, niñas, adolescentes y jóvenes SENAME. Digite Cero si no tiene.",IF(AW20&gt;D20," * La variable Niños, niñas, adolescentes y jóvenes SENAME No puede ser mayor al Total.",""))</f>
        <v/>
      </c>
      <c r="DE20" s="25" t="str">
        <f t="shared" ref="DE20:DE35" si="34">IF(AND(D20&gt;0,AX20="")," * No olvide digitar la variable Niños, niñas, adolescentes y jóvenes Mejor Niñez. Digite Cero si no tiene.",IF(AX20&gt;D20," * La variable Niños, niñas, adolescentes y jóvenes Mejor Niñez. No puede ser mayor al Total.",""))</f>
        <v/>
      </c>
      <c r="DG20" s="26">
        <f t="shared" si="22"/>
        <v>0</v>
      </c>
      <c r="DH20" s="26">
        <f t="shared" ref="DH20:DH35" si="35">IF(AND(F20&gt;0,AR20=""),1,0)</f>
        <v>0</v>
      </c>
      <c r="DI20" s="26">
        <f t="shared" ref="DI20:DI35" si="36">IF(AR20&gt;F20,1,0)</f>
        <v>0</v>
      </c>
      <c r="DJ20" s="26">
        <f t="shared" si="23"/>
        <v>0</v>
      </c>
      <c r="DK20"/>
      <c r="DL20" s="26">
        <f t="shared" ref="DL20:DL35" si="37">IF(AND(D20&gt;0,AU20=""),1,IF(AU20&gt;D20,1,0))</f>
        <v>0</v>
      </c>
      <c r="DM20" s="26">
        <f t="shared" si="24"/>
        <v>0</v>
      </c>
      <c r="DN20" s="26">
        <f t="shared" si="25"/>
        <v>0</v>
      </c>
      <c r="DO20" s="26">
        <f t="shared" si="26"/>
        <v>0</v>
      </c>
    </row>
    <row r="21" spans="1:119" x14ac:dyDescent="0.25">
      <c r="A21" s="3119" t="s">
        <v>45</v>
      </c>
      <c r="B21" s="3120"/>
      <c r="C21" s="3121"/>
      <c r="D21" s="3166">
        <f t="shared" si="27"/>
        <v>125</v>
      </c>
      <c r="E21" s="3167">
        <f t="shared" ref="E21:F31" si="38">SUM(G21+I21+K21+M21+O21+Q21+S21+U21+W21+Y21+AA21+AC21+AE21+AG21+AI21+AK21+AM21+AO21)</f>
        <v>52</v>
      </c>
      <c r="F21" s="3168">
        <f t="shared" si="38"/>
        <v>73</v>
      </c>
      <c r="G21" s="3169">
        <v>0</v>
      </c>
      <c r="H21" s="3125">
        <v>0</v>
      </c>
      <c r="I21" s="3169">
        <v>0</v>
      </c>
      <c r="J21" s="3170">
        <v>0</v>
      </c>
      <c r="K21" s="3169">
        <v>1</v>
      </c>
      <c r="L21" s="3125">
        <v>1</v>
      </c>
      <c r="M21" s="3169">
        <v>2</v>
      </c>
      <c r="N21" s="3170">
        <v>1</v>
      </c>
      <c r="O21" s="3169">
        <v>2</v>
      </c>
      <c r="P21" s="3125">
        <v>1</v>
      </c>
      <c r="Q21" s="3169">
        <v>2</v>
      </c>
      <c r="R21" s="3125">
        <v>1</v>
      </c>
      <c r="S21" s="3169">
        <v>1</v>
      </c>
      <c r="T21" s="3125">
        <v>0</v>
      </c>
      <c r="U21" s="3169">
        <v>1</v>
      </c>
      <c r="V21" s="3125">
        <v>1</v>
      </c>
      <c r="W21" s="3124">
        <v>3</v>
      </c>
      <c r="X21" s="3195">
        <v>3</v>
      </c>
      <c r="Y21" s="3169">
        <v>7</v>
      </c>
      <c r="Z21" s="3125">
        <v>4</v>
      </c>
      <c r="AA21" s="3124">
        <v>6</v>
      </c>
      <c r="AB21" s="3195">
        <v>6</v>
      </c>
      <c r="AC21" s="3169">
        <v>2</v>
      </c>
      <c r="AD21" s="3125">
        <v>3</v>
      </c>
      <c r="AE21" s="3124">
        <v>4</v>
      </c>
      <c r="AF21" s="3195">
        <v>9</v>
      </c>
      <c r="AG21" s="3169">
        <v>7</v>
      </c>
      <c r="AH21" s="3125">
        <v>12</v>
      </c>
      <c r="AI21" s="3124">
        <v>6</v>
      </c>
      <c r="AJ21" s="3195">
        <v>18</v>
      </c>
      <c r="AK21" s="3169">
        <v>3</v>
      </c>
      <c r="AL21" s="3125">
        <v>3</v>
      </c>
      <c r="AM21" s="3124">
        <v>3</v>
      </c>
      <c r="AN21" s="3125">
        <v>4</v>
      </c>
      <c r="AO21" s="3124">
        <v>2</v>
      </c>
      <c r="AP21" s="3126">
        <v>6</v>
      </c>
      <c r="AQ21" s="3170">
        <v>0</v>
      </c>
      <c r="AR21" s="3170">
        <v>3</v>
      </c>
      <c r="AS21" s="3128">
        <v>0</v>
      </c>
      <c r="AT21" s="3128">
        <v>0</v>
      </c>
      <c r="AU21" s="3128">
        <v>8</v>
      </c>
      <c r="AV21" s="3128">
        <v>0</v>
      </c>
      <c r="AW21" s="3128">
        <v>0</v>
      </c>
      <c r="AX21" s="3128">
        <v>0</v>
      </c>
      <c r="AY21" t="str">
        <f t="shared" si="28"/>
        <v/>
      </c>
      <c r="CW21" s="25" t="str">
        <f t="shared" si="20"/>
        <v/>
      </c>
      <c r="CX21" s="25" t="str">
        <f t="shared" si="29"/>
        <v/>
      </c>
      <c r="CY21" s="25" t="str">
        <f t="shared" si="30"/>
        <v/>
      </c>
      <c r="CZ21" s="25" t="str">
        <f t="shared" si="21"/>
        <v/>
      </c>
      <c r="DA21"/>
      <c r="DB21" s="25" t="str">
        <f t="shared" si="31"/>
        <v/>
      </c>
      <c r="DC21" s="25" t="str">
        <f t="shared" si="32"/>
        <v/>
      </c>
      <c r="DD21" s="25" t="str">
        <f t="shared" si="33"/>
        <v/>
      </c>
      <c r="DE21" s="25" t="str">
        <f t="shared" si="34"/>
        <v/>
      </c>
      <c r="DG21" s="26">
        <f t="shared" si="22"/>
        <v>0</v>
      </c>
      <c r="DH21" s="26">
        <f t="shared" si="35"/>
        <v>0</v>
      </c>
      <c r="DI21" s="26">
        <f t="shared" si="36"/>
        <v>0</v>
      </c>
      <c r="DJ21" s="26">
        <f t="shared" si="23"/>
        <v>0</v>
      </c>
      <c r="DK21"/>
      <c r="DL21" s="26">
        <f t="shared" si="37"/>
        <v>0</v>
      </c>
      <c r="DM21" s="26">
        <f t="shared" si="24"/>
        <v>0</v>
      </c>
      <c r="DN21" s="26">
        <f t="shared" si="25"/>
        <v>0</v>
      </c>
      <c r="DO21" s="26">
        <f t="shared" si="26"/>
        <v>0</v>
      </c>
    </row>
    <row r="22" spans="1:119" x14ac:dyDescent="0.25">
      <c r="A22" s="3119" t="s">
        <v>46</v>
      </c>
      <c r="B22" s="3120"/>
      <c r="C22" s="3121"/>
      <c r="D22" s="3166">
        <f t="shared" si="27"/>
        <v>29</v>
      </c>
      <c r="E22" s="3167">
        <f t="shared" si="38"/>
        <v>20</v>
      </c>
      <c r="F22" s="3168">
        <f t="shared" si="38"/>
        <v>9</v>
      </c>
      <c r="G22" s="3169">
        <v>0</v>
      </c>
      <c r="H22" s="3125">
        <v>0</v>
      </c>
      <c r="I22" s="3169">
        <v>0</v>
      </c>
      <c r="J22" s="3170">
        <v>0</v>
      </c>
      <c r="K22" s="3169">
        <v>0</v>
      </c>
      <c r="L22" s="3125">
        <v>0</v>
      </c>
      <c r="M22" s="3169">
        <v>0</v>
      </c>
      <c r="N22" s="3170">
        <v>2</v>
      </c>
      <c r="O22" s="3169">
        <v>0</v>
      </c>
      <c r="P22" s="3125">
        <v>0</v>
      </c>
      <c r="Q22" s="3169">
        <v>0</v>
      </c>
      <c r="R22" s="3125">
        <v>2</v>
      </c>
      <c r="S22" s="3169">
        <v>0</v>
      </c>
      <c r="T22" s="3125">
        <v>0</v>
      </c>
      <c r="U22" s="3169">
        <v>8</v>
      </c>
      <c r="V22" s="3125">
        <v>0</v>
      </c>
      <c r="W22" s="3124">
        <v>0</v>
      </c>
      <c r="X22" s="3195">
        <v>5</v>
      </c>
      <c r="Y22" s="3169">
        <v>4</v>
      </c>
      <c r="Z22" s="3125">
        <v>0</v>
      </c>
      <c r="AA22" s="3124">
        <v>8</v>
      </c>
      <c r="AB22" s="3195">
        <v>0</v>
      </c>
      <c r="AC22" s="3169">
        <v>0</v>
      </c>
      <c r="AD22" s="3125">
        <v>0</v>
      </c>
      <c r="AE22" s="3124">
        <v>0</v>
      </c>
      <c r="AF22" s="3195">
        <v>0</v>
      </c>
      <c r="AG22" s="3169">
        <v>0</v>
      </c>
      <c r="AH22" s="3125">
        <v>0</v>
      </c>
      <c r="AI22" s="3124">
        <v>0</v>
      </c>
      <c r="AJ22" s="3195">
        <v>0</v>
      </c>
      <c r="AK22" s="3169">
        <v>0</v>
      </c>
      <c r="AL22" s="3125">
        <v>0</v>
      </c>
      <c r="AM22" s="3124">
        <v>0</v>
      </c>
      <c r="AN22" s="3125">
        <v>0</v>
      </c>
      <c r="AO22" s="3124">
        <v>0</v>
      </c>
      <c r="AP22" s="3126">
        <v>0</v>
      </c>
      <c r="AQ22" s="3170">
        <v>0</v>
      </c>
      <c r="AR22" s="3170">
        <v>0</v>
      </c>
      <c r="AS22" s="3128">
        <v>0</v>
      </c>
      <c r="AT22" s="3128">
        <v>0</v>
      </c>
      <c r="AU22" s="3128">
        <v>0</v>
      </c>
      <c r="AV22" s="3128">
        <v>0</v>
      </c>
      <c r="AW22" s="3128">
        <v>0</v>
      </c>
      <c r="AX22" s="3128">
        <v>0</v>
      </c>
      <c r="AY22" t="str">
        <f t="shared" si="28"/>
        <v/>
      </c>
      <c r="CW22" s="25" t="str">
        <f t="shared" si="20"/>
        <v/>
      </c>
      <c r="CX22" s="25" t="str">
        <f t="shared" si="29"/>
        <v/>
      </c>
      <c r="CY22" s="25" t="str">
        <f t="shared" si="30"/>
        <v/>
      </c>
      <c r="CZ22" s="25" t="str">
        <f t="shared" si="21"/>
        <v/>
      </c>
      <c r="DA22"/>
      <c r="DB22" s="25" t="str">
        <f t="shared" si="31"/>
        <v/>
      </c>
      <c r="DC22" s="25" t="str">
        <f t="shared" si="32"/>
        <v/>
      </c>
      <c r="DD22" s="25" t="str">
        <f t="shared" si="33"/>
        <v/>
      </c>
      <c r="DE22" s="25" t="str">
        <f t="shared" si="34"/>
        <v/>
      </c>
      <c r="DG22" s="26">
        <f t="shared" si="22"/>
        <v>0</v>
      </c>
      <c r="DH22" s="26">
        <f t="shared" si="35"/>
        <v>0</v>
      </c>
      <c r="DI22" s="26">
        <f t="shared" si="36"/>
        <v>0</v>
      </c>
      <c r="DJ22" s="26">
        <f t="shared" si="23"/>
        <v>0</v>
      </c>
      <c r="DK22"/>
      <c r="DL22" s="26">
        <f t="shared" si="37"/>
        <v>0</v>
      </c>
      <c r="DM22" s="26">
        <f t="shared" si="24"/>
        <v>0</v>
      </c>
      <c r="DN22" s="26">
        <f t="shared" si="25"/>
        <v>0</v>
      </c>
      <c r="DO22" s="26">
        <f t="shared" si="26"/>
        <v>0</v>
      </c>
    </row>
    <row r="23" spans="1:119" x14ac:dyDescent="0.25">
      <c r="A23" s="3119" t="s">
        <v>47</v>
      </c>
      <c r="B23" s="3120"/>
      <c r="C23" s="3121"/>
      <c r="D23" s="3166">
        <f t="shared" si="27"/>
        <v>12</v>
      </c>
      <c r="E23" s="3167">
        <f t="shared" si="38"/>
        <v>2</v>
      </c>
      <c r="F23" s="3168">
        <f t="shared" si="38"/>
        <v>10</v>
      </c>
      <c r="G23" s="3169">
        <v>0</v>
      </c>
      <c r="H23" s="3125">
        <v>0</v>
      </c>
      <c r="I23" s="3169">
        <v>0</v>
      </c>
      <c r="J23" s="3170">
        <v>0</v>
      </c>
      <c r="K23" s="3169">
        <v>0</v>
      </c>
      <c r="L23" s="3125">
        <v>0</v>
      </c>
      <c r="M23" s="3169">
        <v>0</v>
      </c>
      <c r="N23" s="3170">
        <v>0</v>
      </c>
      <c r="O23" s="3169">
        <v>0</v>
      </c>
      <c r="P23" s="3125">
        <v>0</v>
      </c>
      <c r="Q23" s="3169">
        <v>0</v>
      </c>
      <c r="R23" s="3125">
        <v>0</v>
      </c>
      <c r="S23" s="3169">
        <v>1</v>
      </c>
      <c r="T23" s="3125">
        <v>1</v>
      </c>
      <c r="U23" s="3169">
        <v>1</v>
      </c>
      <c r="V23" s="3125">
        <v>0</v>
      </c>
      <c r="W23" s="3124">
        <v>0</v>
      </c>
      <c r="X23" s="3195">
        <v>0</v>
      </c>
      <c r="Y23" s="3169">
        <v>0</v>
      </c>
      <c r="Z23" s="3125">
        <v>0</v>
      </c>
      <c r="AA23" s="3124">
        <v>0</v>
      </c>
      <c r="AB23" s="3195">
        <v>1</v>
      </c>
      <c r="AC23" s="3169">
        <v>0</v>
      </c>
      <c r="AD23" s="3125">
        <v>1</v>
      </c>
      <c r="AE23" s="3124">
        <v>0</v>
      </c>
      <c r="AF23" s="3195">
        <v>2</v>
      </c>
      <c r="AG23" s="3169">
        <v>0</v>
      </c>
      <c r="AH23" s="3125">
        <v>1</v>
      </c>
      <c r="AI23" s="3124">
        <v>0</v>
      </c>
      <c r="AJ23" s="3195">
        <v>4</v>
      </c>
      <c r="AK23" s="3169">
        <v>0</v>
      </c>
      <c r="AL23" s="3125">
        <v>0</v>
      </c>
      <c r="AM23" s="3124">
        <v>0</v>
      </c>
      <c r="AN23" s="3125">
        <v>0</v>
      </c>
      <c r="AO23" s="3124">
        <v>0</v>
      </c>
      <c r="AP23" s="3126">
        <v>0</v>
      </c>
      <c r="AQ23" s="3170">
        <v>0</v>
      </c>
      <c r="AR23" s="3170">
        <v>0</v>
      </c>
      <c r="AS23" s="3128">
        <v>0</v>
      </c>
      <c r="AT23" s="3128">
        <v>0</v>
      </c>
      <c r="AU23" s="3128">
        <v>0</v>
      </c>
      <c r="AV23" s="3128">
        <v>0</v>
      </c>
      <c r="AW23" s="3128">
        <v>0</v>
      </c>
      <c r="AX23" s="3128">
        <v>0</v>
      </c>
      <c r="AY23" t="str">
        <f t="shared" si="28"/>
        <v/>
      </c>
      <c r="CW23" s="25" t="str">
        <f t="shared" si="20"/>
        <v/>
      </c>
      <c r="CX23" s="25" t="str">
        <f t="shared" si="29"/>
        <v/>
      </c>
      <c r="CY23" s="25" t="str">
        <f t="shared" si="30"/>
        <v/>
      </c>
      <c r="CZ23" s="25" t="str">
        <f t="shared" si="21"/>
        <v/>
      </c>
      <c r="DA23"/>
      <c r="DB23" s="25" t="str">
        <f t="shared" si="31"/>
        <v/>
      </c>
      <c r="DC23" s="25" t="str">
        <f t="shared" si="32"/>
        <v/>
      </c>
      <c r="DD23" s="25" t="str">
        <f t="shared" si="33"/>
        <v/>
      </c>
      <c r="DE23" s="25" t="str">
        <f t="shared" si="34"/>
        <v/>
      </c>
      <c r="DG23" s="26">
        <f t="shared" si="22"/>
        <v>0</v>
      </c>
      <c r="DH23" s="26">
        <f t="shared" si="35"/>
        <v>0</v>
      </c>
      <c r="DI23" s="26">
        <f t="shared" si="36"/>
        <v>0</v>
      </c>
      <c r="DJ23" s="26">
        <f t="shared" si="23"/>
        <v>0</v>
      </c>
      <c r="DK23"/>
      <c r="DL23" s="26">
        <f t="shared" si="37"/>
        <v>0</v>
      </c>
      <c r="DM23" s="26">
        <f t="shared" si="24"/>
        <v>0</v>
      </c>
      <c r="DN23" s="26">
        <f t="shared" si="25"/>
        <v>0</v>
      </c>
      <c r="DO23" s="26">
        <f t="shared" si="26"/>
        <v>0</v>
      </c>
    </row>
    <row r="24" spans="1:119" ht="15" customHeight="1" x14ac:dyDescent="0.25">
      <c r="A24" s="3119" t="s">
        <v>48</v>
      </c>
      <c r="B24" s="3120"/>
      <c r="C24" s="3121"/>
      <c r="D24" s="3166">
        <f t="shared" si="27"/>
        <v>0</v>
      </c>
      <c r="E24" s="3167">
        <f t="shared" si="38"/>
        <v>0</v>
      </c>
      <c r="F24" s="3168">
        <f t="shared" si="38"/>
        <v>0</v>
      </c>
      <c r="G24" s="3169"/>
      <c r="H24" s="3125"/>
      <c r="I24" s="3169"/>
      <c r="J24" s="3170"/>
      <c r="K24" s="3169"/>
      <c r="L24" s="3125"/>
      <c r="M24" s="3169"/>
      <c r="N24" s="3170"/>
      <c r="O24" s="3169"/>
      <c r="P24" s="3125"/>
      <c r="Q24" s="3169"/>
      <c r="R24" s="3125"/>
      <c r="S24" s="3169"/>
      <c r="T24" s="3125"/>
      <c r="U24" s="3169"/>
      <c r="V24" s="3125"/>
      <c r="W24" s="3124"/>
      <c r="X24" s="3195"/>
      <c r="Y24" s="3169"/>
      <c r="Z24" s="3125"/>
      <c r="AA24" s="3124"/>
      <c r="AB24" s="3195"/>
      <c r="AC24" s="3169"/>
      <c r="AD24" s="3125"/>
      <c r="AE24" s="3124"/>
      <c r="AF24" s="3195"/>
      <c r="AG24" s="3169"/>
      <c r="AH24" s="3125"/>
      <c r="AI24" s="3124"/>
      <c r="AJ24" s="3195"/>
      <c r="AK24" s="3169"/>
      <c r="AL24" s="3125"/>
      <c r="AM24" s="3124"/>
      <c r="AN24" s="3125"/>
      <c r="AO24" s="3124"/>
      <c r="AP24" s="3126"/>
      <c r="AQ24" s="3170">
        <v>0</v>
      </c>
      <c r="AR24" s="3170">
        <v>0</v>
      </c>
      <c r="AS24" s="3128">
        <v>0</v>
      </c>
      <c r="AT24" s="3128">
        <v>0</v>
      </c>
      <c r="AU24" s="3128">
        <v>0</v>
      </c>
      <c r="AV24" s="3128">
        <v>0</v>
      </c>
      <c r="AW24" s="3128">
        <v>0</v>
      </c>
      <c r="AX24" s="3128">
        <v>0</v>
      </c>
      <c r="AY24" t="str">
        <f t="shared" si="28"/>
        <v/>
      </c>
      <c r="CW24" s="25" t="str">
        <f t="shared" si="20"/>
        <v/>
      </c>
      <c r="CX24" s="25" t="str">
        <f t="shared" si="29"/>
        <v/>
      </c>
      <c r="CY24" s="25" t="str">
        <f t="shared" si="30"/>
        <v/>
      </c>
      <c r="CZ24" s="25" t="str">
        <f t="shared" si="21"/>
        <v/>
      </c>
      <c r="DA24"/>
      <c r="DB24" s="25" t="str">
        <f t="shared" si="31"/>
        <v/>
      </c>
      <c r="DC24" s="25" t="str">
        <f t="shared" si="32"/>
        <v/>
      </c>
      <c r="DD24" s="25" t="str">
        <f t="shared" si="33"/>
        <v/>
      </c>
      <c r="DE24" s="25" t="str">
        <f t="shared" si="34"/>
        <v/>
      </c>
      <c r="DG24" s="26">
        <f t="shared" si="22"/>
        <v>0</v>
      </c>
      <c r="DH24" s="26">
        <f t="shared" si="35"/>
        <v>0</v>
      </c>
      <c r="DI24" s="26">
        <f t="shared" si="36"/>
        <v>0</v>
      </c>
      <c r="DJ24" s="26">
        <f t="shared" si="23"/>
        <v>0</v>
      </c>
      <c r="DK24"/>
      <c r="DL24" s="26">
        <f t="shared" si="37"/>
        <v>0</v>
      </c>
      <c r="DM24" s="26">
        <f t="shared" si="24"/>
        <v>0</v>
      </c>
      <c r="DN24" s="26">
        <f t="shared" si="25"/>
        <v>0</v>
      </c>
      <c r="DO24" s="26">
        <f t="shared" si="26"/>
        <v>0</v>
      </c>
    </row>
    <row r="25" spans="1:119" x14ac:dyDescent="0.25">
      <c r="A25" s="3119" t="s">
        <v>49</v>
      </c>
      <c r="B25" s="3120"/>
      <c r="C25" s="3121"/>
      <c r="D25" s="3166">
        <f t="shared" si="27"/>
        <v>0</v>
      </c>
      <c r="E25" s="3167">
        <f t="shared" si="38"/>
        <v>0</v>
      </c>
      <c r="F25" s="3168">
        <f t="shared" si="38"/>
        <v>0</v>
      </c>
      <c r="G25" s="3169"/>
      <c r="H25" s="3125"/>
      <c r="I25" s="3169"/>
      <c r="J25" s="3170"/>
      <c r="K25" s="3169"/>
      <c r="L25" s="3125"/>
      <c r="M25" s="3169"/>
      <c r="N25" s="3170"/>
      <c r="O25" s="3169"/>
      <c r="P25" s="3125"/>
      <c r="Q25" s="3169"/>
      <c r="R25" s="3125"/>
      <c r="S25" s="3169"/>
      <c r="T25" s="3125"/>
      <c r="U25" s="3169"/>
      <c r="V25" s="3125"/>
      <c r="W25" s="3124"/>
      <c r="X25" s="3195"/>
      <c r="Y25" s="3169"/>
      <c r="Z25" s="3125"/>
      <c r="AA25" s="3124"/>
      <c r="AB25" s="3195"/>
      <c r="AC25" s="3169"/>
      <c r="AD25" s="3125"/>
      <c r="AE25" s="3124"/>
      <c r="AF25" s="3195"/>
      <c r="AG25" s="3169"/>
      <c r="AH25" s="3125"/>
      <c r="AI25" s="3124"/>
      <c r="AJ25" s="3195"/>
      <c r="AK25" s="3169"/>
      <c r="AL25" s="3125"/>
      <c r="AM25" s="3124"/>
      <c r="AN25" s="3125"/>
      <c r="AO25" s="3124"/>
      <c r="AP25" s="3126"/>
      <c r="AQ25" s="3170">
        <v>0</v>
      </c>
      <c r="AR25" s="3170">
        <v>0</v>
      </c>
      <c r="AS25" s="3128">
        <v>0</v>
      </c>
      <c r="AT25" s="3128">
        <v>0</v>
      </c>
      <c r="AU25" s="3128">
        <v>0</v>
      </c>
      <c r="AV25" s="3128">
        <v>0</v>
      </c>
      <c r="AW25" s="3128">
        <v>0</v>
      </c>
      <c r="AX25" s="3128">
        <v>0</v>
      </c>
      <c r="AY25" t="str">
        <f t="shared" si="28"/>
        <v/>
      </c>
      <c r="CW25" s="25" t="str">
        <f t="shared" si="20"/>
        <v/>
      </c>
      <c r="CX25" s="25" t="str">
        <f t="shared" si="29"/>
        <v/>
      </c>
      <c r="CY25" s="25" t="str">
        <f t="shared" si="30"/>
        <v/>
      </c>
      <c r="CZ25" s="25" t="str">
        <f t="shared" si="21"/>
        <v/>
      </c>
      <c r="DA25"/>
      <c r="DB25" s="25" t="str">
        <f t="shared" si="31"/>
        <v/>
      </c>
      <c r="DC25" s="25" t="str">
        <f t="shared" si="32"/>
        <v/>
      </c>
      <c r="DD25" s="25" t="str">
        <f t="shared" si="33"/>
        <v/>
      </c>
      <c r="DE25" s="25" t="str">
        <f t="shared" si="34"/>
        <v/>
      </c>
      <c r="DG25" s="26">
        <f t="shared" si="22"/>
        <v>0</v>
      </c>
      <c r="DH25" s="26">
        <f t="shared" si="35"/>
        <v>0</v>
      </c>
      <c r="DI25" s="26">
        <f t="shared" si="36"/>
        <v>0</v>
      </c>
      <c r="DJ25" s="26">
        <f t="shared" si="23"/>
        <v>0</v>
      </c>
      <c r="DK25"/>
      <c r="DL25" s="26">
        <f t="shared" si="37"/>
        <v>0</v>
      </c>
      <c r="DM25" s="26">
        <f t="shared" si="24"/>
        <v>0</v>
      </c>
      <c r="DN25" s="26">
        <f t="shared" si="25"/>
        <v>0</v>
      </c>
      <c r="DO25" s="26">
        <f t="shared" si="26"/>
        <v>0</v>
      </c>
    </row>
    <row r="26" spans="1:119" x14ac:dyDescent="0.25">
      <c r="A26" s="3119" t="s">
        <v>50</v>
      </c>
      <c r="B26" s="3120"/>
      <c r="C26" s="3121"/>
      <c r="D26" s="3196">
        <f t="shared" si="27"/>
        <v>3</v>
      </c>
      <c r="E26" s="3167">
        <f t="shared" si="38"/>
        <v>1</v>
      </c>
      <c r="F26" s="3168">
        <f t="shared" si="38"/>
        <v>2</v>
      </c>
      <c r="G26" s="3169">
        <v>0</v>
      </c>
      <c r="H26" s="3125">
        <v>0</v>
      </c>
      <c r="I26" s="3169">
        <v>0</v>
      </c>
      <c r="J26" s="3170">
        <v>0</v>
      </c>
      <c r="K26" s="3169">
        <v>0</v>
      </c>
      <c r="L26" s="3125">
        <v>0</v>
      </c>
      <c r="M26" s="3169">
        <v>0</v>
      </c>
      <c r="N26" s="3170">
        <v>0</v>
      </c>
      <c r="O26" s="3169">
        <v>0</v>
      </c>
      <c r="P26" s="3125">
        <v>0</v>
      </c>
      <c r="Q26" s="3169">
        <v>0</v>
      </c>
      <c r="R26" s="3125">
        <v>0</v>
      </c>
      <c r="S26" s="3169">
        <v>0</v>
      </c>
      <c r="T26" s="3125">
        <v>0</v>
      </c>
      <c r="U26" s="3169">
        <v>0</v>
      </c>
      <c r="V26" s="3125">
        <v>0</v>
      </c>
      <c r="W26" s="3124">
        <v>0</v>
      </c>
      <c r="X26" s="3195">
        <v>0</v>
      </c>
      <c r="Y26" s="3169">
        <v>0</v>
      </c>
      <c r="Z26" s="3125">
        <v>0</v>
      </c>
      <c r="AA26" s="3124">
        <v>0</v>
      </c>
      <c r="AB26" s="3195">
        <v>0</v>
      </c>
      <c r="AC26" s="3169">
        <v>0</v>
      </c>
      <c r="AD26" s="3125">
        <v>0</v>
      </c>
      <c r="AE26" s="3124">
        <v>0</v>
      </c>
      <c r="AF26" s="3195">
        <v>0</v>
      </c>
      <c r="AG26" s="3169">
        <v>0</v>
      </c>
      <c r="AH26" s="3125">
        <v>0</v>
      </c>
      <c r="AI26" s="3124">
        <v>1</v>
      </c>
      <c r="AJ26" s="3195">
        <v>0</v>
      </c>
      <c r="AK26" s="3169">
        <v>0</v>
      </c>
      <c r="AL26" s="3125">
        <v>2</v>
      </c>
      <c r="AM26" s="3124">
        <v>0</v>
      </c>
      <c r="AN26" s="3125">
        <v>0</v>
      </c>
      <c r="AO26" s="3124">
        <v>0</v>
      </c>
      <c r="AP26" s="3126">
        <v>0</v>
      </c>
      <c r="AQ26" s="3170">
        <v>0</v>
      </c>
      <c r="AR26" s="3170">
        <v>0</v>
      </c>
      <c r="AS26" s="3170">
        <v>0</v>
      </c>
      <c r="AT26" s="3170">
        <v>0</v>
      </c>
      <c r="AU26" s="3170">
        <v>0</v>
      </c>
      <c r="AV26" s="3170">
        <v>0</v>
      </c>
      <c r="AW26" s="3170">
        <v>0</v>
      </c>
      <c r="AX26" s="3170">
        <v>0</v>
      </c>
      <c r="AY26" t="str">
        <f t="shared" si="28"/>
        <v/>
      </c>
      <c r="CW26" s="25" t="str">
        <f t="shared" si="20"/>
        <v/>
      </c>
      <c r="CX26" s="25" t="str">
        <f t="shared" si="29"/>
        <v/>
      </c>
      <c r="CY26" s="25" t="str">
        <f t="shared" si="30"/>
        <v/>
      </c>
      <c r="CZ26" s="25" t="str">
        <f t="shared" si="21"/>
        <v/>
      </c>
      <c r="DA26"/>
      <c r="DB26" s="25" t="str">
        <f t="shared" si="31"/>
        <v/>
      </c>
      <c r="DC26" s="25" t="str">
        <f t="shared" si="32"/>
        <v/>
      </c>
      <c r="DD26" s="25" t="str">
        <f t="shared" si="33"/>
        <v/>
      </c>
      <c r="DE26" s="25" t="str">
        <f t="shared" si="34"/>
        <v/>
      </c>
      <c r="DG26" s="26">
        <f t="shared" si="22"/>
        <v>0</v>
      </c>
      <c r="DH26" s="26">
        <f t="shared" si="35"/>
        <v>0</v>
      </c>
      <c r="DI26" s="26">
        <f t="shared" si="36"/>
        <v>0</v>
      </c>
      <c r="DJ26" s="26">
        <f t="shared" si="23"/>
        <v>0</v>
      </c>
      <c r="DK26"/>
      <c r="DL26" s="26">
        <f t="shared" si="37"/>
        <v>0</v>
      </c>
      <c r="DM26" s="26">
        <f t="shared" si="24"/>
        <v>0</v>
      </c>
      <c r="DN26" s="26">
        <f t="shared" si="25"/>
        <v>0</v>
      </c>
      <c r="DO26" s="26">
        <f t="shared" si="26"/>
        <v>0</v>
      </c>
    </row>
    <row r="27" spans="1:119" x14ac:dyDescent="0.25">
      <c r="A27" s="3119" t="s">
        <v>51</v>
      </c>
      <c r="B27" s="3120"/>
      <c r="C27" s="3121"/>
      <c r="D27" s="3196">
        <f t="shared" si="27"/>
        <v>0</v>
      </c>
      <c r="E27" s="3167">
        <f t="shared" si="38"/>
        <v>0</v>
      </c>
      <c r="F27" s="3168">
        <f t="shared" si="38"/>
        <v>0</v>
      </c>
      <c r="G27" s="3169"/>
      <c r="H27" s="3125"/>
      <c r="I27" s="3169"/>
      <c r="J27" s="3170"/>
      <c r="K27" s="3169"/>
      <c r="L27" s="3125"/>
      <c r="M27" s="3169"/>
      <c r="N27" s="3170"/>
      <c r="O27" s="3169"/>
      <c r="P27" s="3125"/>
      <c r="Q27" s="3169"/>
      <c r="R27" s="3125"/>
      <c r="S27" s="3169"/>
      <c r="T27" s="3125"/>
      <c r="U27" s="3169"/>
      <c r="V27" s="3125"/>
      <c r="W27" s="3124"/>
      <c r="X27" s="3195"/>
      <c r="Y27" s="3169"/>
      <c r="Z27" s="3125"/>
      <c r="AA27" s="3124"/>
      <c r="AB27" s="3195"/>
      <c r="AC27" s="3169"/>
      <c r="AD27" s="3125"/>
      <c r="AE27" s="3124"/>
      <c r="AF27" s="3195"/>
      <c r="AG27" s="3169"/>
      <c r="AH27" s="3125"/>
      <c r="AI27" s="3124"/>
      <c r="AJ27" s="3195"/>
      <c r="AK27" s="3169"/>
      <c r="AL27" s="3125"/>
      <c r="AM27" s="3124"/>
      <c r="AN27" s="3125"/>
      <c r="AO27" s="3124"/>
      <c r="AP27" s="3126"/>
      <c r="AQ27" s="3170">
        <v>0</v>
      </c>
      <c r="AR27" s="3170">
        <v>0</v>
      </c>
      <c r="AS27" s="3128">
        <v>0</v>
      </c>
      <c r="AT27" s="3128">
        <v>0</v>
      </c>
      <c r="AU27" s="3128">
        <v>0</v>
      </c>
      <c r="AV27" s="3128">
        <v>0</v>
      </c>
      <c r="AW27" s="3128">
        <v>0</v>
      </c>
      <c r="AX27" s="3128">
        <v>0</v>
      </c>
      <c r="AY27" t="str">
        <f t="shared" si="28"/>
        <v/>
      </c>
      <c r="CW27" s="25" t="str">
        <f t="shared" si="20"/>
        <v/>
      </c>
      <c r="CX27" s="25" t="str">
        <f t="shared" si="29"/>
        <v/>
      </c>
      <c r="CY27" s="25" t="str">
        <f t="shared" si="30"/>
        <v/>
      </c>
      <c r="CZ27" s="25" t="str">
        <f t="shared" si="21"/>
        <v/>
      </c>
      <c r="DA27"/>
      <c r="DB27" s="25" t="str">
        <f t="shared" si="31"/>
        <v/>
      </c>
      <c r="DC27" s="25" t="str">
        <f t="shared" si="32"/>
        <v/>
      </c>
      <c r="DD27" s="25" t="str">
        <f t="shared" si="33"/>
        <v/>
      </c>
      <c r="DE27" s="25" t="str">
        <f t="shared" si="34"/>
        <v/>
      </c>
      <c r="DG27" s="26">
        <f t="shared" si="22"/>
        <v>0</v>
      </c>
      <c r="DH27" s="26">
        <f t="shared" si="35"/>
        <v>0</v>
      </c>
      <c r="DI27" s="26">
        <f t="shared" si="36"/>
        <v>0</v>
      </c>
      <c r="DJ27" s="26">
        <f t="shared" si="23"/>
        <v>0</v>
      </c>
      <c r="DK27"/>
      <c r="DL27" s="26">
        <f t="shared" si="37"/>
        <v>0</v>
      </c>
      <c r="DM27" s="26">
        <f t="shared" si="24"/>
        <v>0</v>
      </c>
      <c r="DN27" s="26">
        <f t="shared" si="25"/>
        <v>0</v>
      </c>
      <c r="DO27" s="26">
        <f t="shared" si="26"/>
        <v>0</v>
      </c>
    </row>
    <row r="28" spans="1:119" x14ac:dyDescent="0.25">
      <c r="A28" s="3119" t="s">
        <v>52</v>
      </c>
      <c r="B28" s="3120"/>
      <c r="C28" s="3121"/>
      <c r="D28" s="3166">
        <f>SUM(E28+F28)</f>
        <v>0</v>
      </c>
      <c r="E28" s="3167">
        <f t="shared" si="38"/>
        <v>0</v>
      </c>
      <c r="F28" s="3168">
        <f t="shared" si="38"/>
        <v>0</v>
      </c>
      <c r="G28" s="3169"/>
      <c r="H28" s="3125"/>
      <c r="I28" s="3169"/>
      <c r="J28" s="3170"/>
      <c r="K28" s="3169"/>
      <c r="L28" s="3125"/>
      <c r="M28" s="3169"/>
      <c r="N28" s="3170"/>
      <c r="O28" s="3169"/>
      <c r="P28" s="3125"/>
      <c r="Q28" s="3169"/>
      <c r="R28" s="3125"/>
      <c r="S28" s="3169"/>
      <c r="T28" s="3125"/>
      <c r="U28" s="3169"/>
      <c r="V28" s="3125"/>
      <c r="W28" s="3124"/>
      <c r="X28" s="3195"/>
      <c r="Y28" s="3169"/>
      <c r="Z28" s="3125"/>
      <c r="AA28" s="3124"/>
      <c r="AB28" s="3195"/>
      <c r="AC28" s="3169"/>
      <c r="AD28" s="3125"/>
      <c r="AE28" s="3124"/>
      <c r="AF28" s="3195"/>
      <c r="AG28" s="3169"/>
      <c r="AH28" s="3125"/>
      <c r="AI28" s="3124"/>
      <c r="AJ28" s="3195"/>
      <c r="AK28" s="3169"/>
      <c r="AL28" s="3125"/>
      <c r="AM28" s="3124"/>
      <c r="AN28" s="3125"/>
      <c r="AO28" s="3124"/>
      <c r="AP28" s="3126"/>
      <c r="AQ28" s="3170">
        <v>0</v>
      </c>
      <c r="AR28" s="3170">
        <v>0</v>
      </c>
      <c r="AS28" s="3170">
        <v>0</v>
      </c>
      <c r="AT28" s="3170">
        <v>0</v>
      </c>
      <c r="AU28" s="3170">
        <v>0</v>
      </c>
      <c r="AV28" s="3170">
        <v>0</v>
      </c>
      <c r="AW28" s="3170">
        <v>0</v>
      </c>
      <c r="AX28" s="3170">
        <v>0</v>
      </c>
      <c r="AY28" t="str">
        <f t="shared" si="28"/>
        <v/>
      </c>
      <c r="CW28" s="25" t="str">
        <f t="shared" si="20"/>
        <v/>
      </c>
      <c r="CX28" s="25" t="str">
        <f t="shared" si="29"/>
        <v/>
      </c>
      <c r="CY28" s="25" t="str">
        <f t="shared" si="30"/>
        <v/>
      </c>
      <c r="CZ28" s="25" t="str">
        <f t="shared" si="21"/>
        <v/>
      </c>
      <c r="DA28"/>
      <c r="DB28" s="25" t="str">
        <f t="shared" si="31"/>
        <v/>
      </c>
      <c r="DC28" s="25" t="str">
        <f t="shared" si="32"/>
        <v/>
      </c>
      <c r="DD28" s="25" t="str">
        <f t="shared" si="33"/>
        <v/>
      </c>
      <c r="DE28" s="25" t="str">
        <f t="shared" si="34"/>
        <v/>
      </c>
      <c r="DG28" s="26">
        <f t="shared" si="22"/>
        <v>0</v>
      </c>
      <c r="DH28" s="26">
        <f t="shared" si="35"/>
        <v>0</v>
      </c>
      <c r="DI28" s="26">
        <f t="shared" si="36"/>
        <v>0</v>
      </c>
      <c r="DJ28" s="26">
        <f t="shared" si="23"/>
        <v>0</v>
      </c>
      <c r="DK28"/>
      <c r="DL28" s="26">
        <f t="shared" si="37"/>
        <v>0</v>
      </c>
      <c r="DM28" s="26">
        <f t="shared" si="24"/>
        <v>0</v>
      </c>
      <c r="DN28" s="26">
        <f t="shared" si="25"/>
        <v>0</v>
      </c>
      <c r="DO28" s="26">
        <f t="shared" si="26"/>
        <v>0</v>
      </c>
    </row>
    <row r="29" spans="1:119" x14ac:dyDescent="0.25">
      <c r="A29" s="3119" t="s">
        <v>53</v>
      </c>
      <c r="B29" s="3120"/>
      <c r="C29" s="3121"/>
      <c r="D29" s="3166">
        <f t="shared" si="27"/>
        <v>78</v>
      </c>
      <c r="E29" s="3167">
        <f t="shared" si="38"/>
        <v>17</v>
      </c>
      <c r="F29" s="3168">
        <f t="shared" si="38"/>
        <v>61</v>
      </c>
      <c r="G29" s="3169">
        <v>0</v>
      </c>
      <c r="H29" s="3125">
        <v>0</v>
      </c>
      <c r="I29" s="3169">
        <v>0</v>
      </c>
      <c r="J29" s="3170">
        <v>0</v>
      </c>
      <c r="K29" s="3169">
        <v>0</v>
      </c>
      <c r="L29" s="3125">
        <v>0</v>
      </c>
      <c r="M29" s="3169">
        <v>0</v>
      </c>
      <c r="N29" s="3170">
        <v>0</v>
      </c>
      <c r="O29" s="3169">
        <v>0</v>
      </c>
      <c r="P29" s="3125">
        <v>0</v>
      </c>
      <c r="Q29" s="3169">
        <v>0</v>
      </c>
      <c r="R29" s="3125">
        <v>0</v>
      </c>
      <c r="S29" s="3169">
        <v>0</v>
      </c>
      <c r="T29" s="3125">
        <v>0</v>
      </c>
      <c r="U29" s="3169">
        <v>0</v>
      </c>
      <c r="V29" s="3125">
        <v>0</v>
      </c>
      <c r="W29" s="3124">
        <v>0</v>
      </c>
      <c r="X29" s="3195">
        <v>0</v>
      </c>
      <c r="Y29" s="3169">
        <v>0</v>
      </c>
      <c r="Z29" s="3125">
        <v>1</v>
      </c>
      <c r="AA29" s="3124">
        <v>0</v>
      </c>
      <c r="AB29" s="3195">
        <v>0</v>
      </c>
      <c r="AC29" s="3169">
        <v>0</v>
      </c>
      <c r="AD29" s="3125">
        <v>0</v>
      </c>
      <c r="AE29" s="3124">
        <v>3</v>
      </c>
      <c r="AF29" s="3195">
        <v>12</v>
      </c>
      <c r="AG29" s="3169">
        <v>6</v>
      </c>
      <c r="AH29" s="3125">
        <v>9</v>
      </c>
      <c r="AI29" s="3124">
        <v>4</v>
      </c>
      <c r="AJ29" s="3195">
        <v>11</v>
      </c>
      <c r="AK29" s="3169">
        <v>0</v>
      </c>
      <c r="AL29" s="3125">
        <v>7</v>
      </c>
      <c r="AM29" s="3124">
        <v>1</v>
      </c>
      <c r="AN29" s="3125">
        <v>13</v>
      </c>
      <c r="AO29" s="3124">
        <v>3</v>
      </c>
      <c r="AP29" s="3126">
        <v>8</v>
      </c>
      <c r="AQ29" s="3170">
        <v>0</v>
      </c>
      <c r="AR29" s="3170">
        <v>0</v>
      </c>
      <c r="AS29" s="3170">
        <v>0</v>
      </c>
      <c r="AT29" s="3170">
        <v>0</v>
      </c>
      <c r="AU29" s="3170">
        <v>0</v>
      </c>
      <c r="AV29" s="3170">
        <v>0</v>
      </c>
      <c r="AW29" s="3170">
        <v>0</v>
      </c>
      <c r="AX29" s="3170">
        <v>0</v>
      </c>
      <c r="AY29" t="str">
        <f t="shared" si="28"/>
        <v/>
      </c>
      <c r="CW29" s="25" t="str">
        <f t="shared" si="20"/>
        <v/>
      </c>
      <c r="CX29" s="25" t="str">
        <f t="shared" si="29"/>
        <v/>
      </c>
      <c r="CY29" s="25" t="str">
        <f t="shared" si="30"/>
        <v/>
      </c>
      <c r="CZ29" s="25" t="str">
        <f t="shared" si="21"/>
        <v/>
      </c>
      <c r="DA29"/>
      <c r="DB29" s="25" t="str">
        <f t="shared" si="31"/>
        <v/>
      </c>
      <c r="DC29" s="25" t="str">
        <f t="shared" si="32"/>
        <v/>
      </c>
      <c r="DD29" s="25" t="str">
        <f t="shared" si="33"/>
        <v/>
      </c>
      <c r="DE29" s="25" t="str">
        <f t="shared" si="34"/>
        <v/>
      </c>
      <c r="DG29" s="26">
        <f t="shared" si="22"/>
        <v>0</v>
      </c>
      <c r="DH29" s="26">
        <f t="shared" si="35"/>
        <v>0</v>
      </c>
      <c r="DI29" s="26">
        <f t="shared" si="36"/>
        <v>0</v>
      </c>
      <c r="DJ29" s="26">
        <f t="shared" si="23"/>
        <v>0</v>
      </c>
      <c r="DK29"/>
      <c r="DL29" s="26">
        <f t="shared" si="37"/>
        <v>0</v>
      </c>
      <c r="DM29" s="26">
        <f t="shared" si="24"/>
        <v>0</v>
      </c>
      <c r="DN29" s="26">
        <f t="shared" si="25"/>
        <v>0</v>
      </c>
      <c r="DO29" s="26">
        <f t="shared" si="26"/>
        <v>0</v>
      </c>
    </row>
    <row r="30" spans="1:119" x14ac:dyDescent="0.25">
      <c r="A30" s="3119" t="s">
        <v>54</v>
      </c>
      <c r="B30" s="3120"/>
      <c r="C30" s="3121"/>
      <c r="D30" s="3166">
        <f t="shared" si="27"/>
        <v>0</v>
      </c>
      <c r="E30" s="3167">
        <f t="shared" si="38"/>
        <v>0</v>
      </c>
      <c r="F30" s="3168">
        <f t="shared" si="38"/>
        <v>0</v>
      </c>
      <c r="G30" s="3169"/>
      <c r="H30" s="3125"/>
      <c r="I30" s="3169"/>
      <c r="J30" s="3170"/>
      <c r="K30" s="3169"/>
      <c r="L30" s="3125"/>
      <c r="M30" s="3169"/>
      <c r="N30" s="3170"/>
      <c r="O30" s="3169"/>
      <c r="P30" s="3125"/>
      <c r="Q30" s="3169"/>
      <c r="R30" s="3125"/>
      <c r="S30" s="3169"/>
      <c r="T30" s="3125"/>
      <c r="U30" s="3169"/>
      <c r="V30" s="3125"/>
      <c r="W30" s="3124"/>
      <c r="X30" s="3195"/>
      <c r="Y30" s="3169"/>
      <c r="Z30" s="3125"/>
      <c r="AA30" s="3124"/>
      <c r="AB30" s="3195"/>
      <c r="AC30" s="3169"/>
      <c r="AD30" s="3125"/>
      <c r="AE30" s="3124"/>
      <c r="AF30" s="3195"/>
      <c r="AG30" s="3169"/>
      <c r="AH30" s="3125"/>
      <c r="AI30" s="3124"/>
      <c r="AJ30" s="3195"/>
      <c r="AK30" s="3169"/>
      <c r="AL30" s="3125"/>
      <c r="AM30" s="3124"/>
      <c r="AN30" s="3125"/>
      <c r="AO30" s="3124"/>
      <c r="AP30" s="3126"/>
      <c r="AQ30" s="3170">
        <v>0</v>
      </c>
      <c r="AR30" s="3170">
        <v>0</v>
      </c>
      <c r="AS30" s="3170">
        <v>0</v>
      </c>
      <c r="AT30" s="3170">
        <v>0</v>
      </c>
      <c r="AU30" s="3170">
        <v>0</v>
      </c>
      <c r="AV30" s="3170">
        <v>0</v>
      </c>
      <c r="AW30" s="3170">
        <v>0</v>
      </c>
      <c r="AX30" s="3170">
        <v>0</v>
      </c>
      <c r="AY30" t="str">
        <f t="shared" si="28"/>
        <v/>
      </c>
      <c r="CW30" s="25" t="str">
        <f t="shared" si="20"/>
        <v/>
      </c>
      <c r="CX30" s="25" t="str">
        <f t="shared" si="29"/>
        <v/>
      </c>
      <c r="CY30" s="25" t="str">
        <f t="shared" si="30"/>
        <v/>
      </c>
      <c r="CZ30" s="25" t="str">
        <f t="shared" si="21"/>
        <v/>
      </c>
      <c r="DA30"/>
      <c r="DB30" s="25" t="str">
        <f t="shared" si="31"/>
        <v/>
      </c>
      <c r="DC30" s="25" t="str">
        <f t="shared" si="32"/>
        <v/>
      </c>
      <c r="DD30" s="25" t="str">
        <f t="shared" si="33"/>
        <v/>
      </c>
      <c r="DE30" s="25" t="str">
        <f t="shared" si="34"/>
        <v/>
      </c>
      <c r="DG30" s="26">
        <f t="shared" si="22"/>
        <v>0</v>
      </c>
      <c r="DH30" s="26">
        <f t="shared" si="35"/>
        <v>0</v>
      </c>
      <c r="DI30" s="26">
        <f t="shared" si="36"/>
        <v>0</v>
      </c>
      <c r="DJ30" s="26">
        <f t="shared" si="23"/>
        <v>0</v>
      </c>
      <c r="DK30"/>
      <c r="DL30" s="26">
        <f t="shared" si="37"/>
        <v>0</v>
      </c>
      <c r="DM30" s="26">
        <f t="shared" si="24"/>
        <v>0</v>
      </c>
      <c r="DN30" s="26">
        <f t="shared" si="25"/>
        <v>0</v>
      </c>
      <c r="DO30" s="26">
        <f t="shared" si="26"/>
        <v>0</v>
      </c>
    </row>
    <row r="31" spans="1:119" x14ac:dyDescent="0.25">
      <c r="A31" s="3119" t="s">
        <v>55</v>
      </c>
      <c r="B31" s="3120"/>
      <c r="C31" s="3121"/>
      <c r="D31" s="3166">
        <f t="shared" si="27"/>
        <v>9</v>
      </c>
      <c r="E31" s="3167">
        <f t="shared" si="38"/>
        <v>2</v>
      </c>
      <c r="F31" s="3168">
        <f t="shared" si="38"/>
        <v>7</v>
      </c>
      <c r="G31" s="3169">
        <v>0</v>
      </c>
      <c r="H31" s="3125">
        <v>0</v>
      </c>
      <c r="I31" s="3169">
        <v>0</v>
      </c>
      <c r="J31" s="3170">
        <v>0</v>
      </c>
      <c r="K31" s="3169">
        <v>0</v>
      </c>
      <c r="L31" s="3125">
        <v>0</v>
      </c>
      <c r="M31" s="3169">
        <v>0</v>
      </c>
      <c r="N31" s="3170">
        <v>0</v>
      </c>
      <c r="O31" s="3169">
        <v>0</v>
      </c>
      <c r="P31" s="3125">
        <v>0</v>
      </c>
      <c r="Q31" s="3169">
        <v>0</v>
      </c>
      <c r="R31" s="3125">
        <v>0</v>
      </c>
      <c r="S31" s="3169">
        <v>0</v>
      </c>
      <c r="T31" s="3125">
        <v>0</v>
      </c>
      <c r="U31" s="3169">
        <v>0</v>
      </c>
      <c r="V31" s="3125">
        <v>0</v>
      </c>
      <c r="W31" s="3124">
        <v>0</v>
      </c>
      <c r="X31" s="3195">
        <v>0</v>
      </c>
      <c r="Y31" s="3169">
        <v>0</v>
      </c>
      <c r="Z31" s="3125">
        <v>0</v>
      </c>
      <c r="AA31" s="3124">
        <v>0</v>
      </c>
      <c r="AB31" s="3195">
        <v>0</v>
      </c>
      <c r="AC31" s="3169">
        <v>0</v>
      </c>
      <c r="AD31" s="3125">
        <v>0</v>
      </c>
      <c r="AE31" s="3124">
        <v>0</v>
      </c>
      <c r="AF31" s="3195">
        <v>2</v>
      </c>
      <c r="AG31" s="3169">
        <v>1</v>
      </c>
      <c r="AH31" s="3125">
        <v>2</v>
      </c>
      <c r="AI31" s="3124">
        <v>1</v>
      </c>
      <c r="AJ31" s="3195">
        <v>3</v>
      </c>
      <c r="AK31" s="3169">
        <v>0</v>
      </c>
      <c r="AL31" s="3125">
        <v>0</v>
      </c>
      <c r="AM31" s="3124">
        <v>0</v>
      </c>
      <c r="AN31" s="3125">
        <v>0</v>
      </c>
      <c r="AO31" s="3124">
        <v>0</v>
      </c>
      <c r="AP31" s="3126">
        <v>0</v>
      </c>
      <c r="AQ31" s="3170">
        <v>0</v>
      </c>
      <c r="AR31" s="3170">
        <v>0</v>
      </c>
      <c r="AS31" s="3170">
        <v>0</v>
      </c>
      <c r="AT31" s="3170">
        <v>0</v>
      </c>
      <c r="AU31" s="3170">
        <v>0</v>
      </c>
      <c r="AV31" s="3170">
        <v>0</v>
      </c>
      <c r="AW31" s="3170">
        <v>0</v>
      </c>
      <c r="AX31" s="3170">
        <v>0</v>
      </c>
      <c r="AY31" t="str">
        <f t="shared" si="28"/>
        <v/>
      </c>
      <c r="CW31" s="25" t="str">
        <f t="shared" si="20"/>
        <v/>
      </c>
      <c r="CX31" s="25" t="str">
        <f t="shared" si="29"/>
        <v/>
      </c>
      <c r="CY31" s="25" t="str">
        <f t="shared" si="30"/>
        <v/>
      </c>
      <c r="CZ31" s="25" t="str">
        <f t="shared" si="21"/>
        <v/>
      </c>
      <c r="DA31"/>
      <c r="DB31" s="25" t="str">
        <f t="shared" si="31"/>
        <v/>
      </c>
      <c r="DC31" s="25" t="str">
        <f t="shared" si="32"/>
        <v/>
      </c>
      <c r="DD31" s="25" t="str">
        <f t="shared" si="33"/>
        <v/>
      </c>
      <c r="DE31" s="25" t="str">
        <f t="shared" si="34"/>
        <v/>
      </c>
      <c r="DG31" s="26">
        <f t="shared" si="22"/>
        <v>0</v>
      </c>
      <c r="DH31" s="26">
        <f t="shared" si="35"/>
        <v>0</v>
      </c>
      <c r="DI31" s="26">
        <f t="shared" si="36"/>
        <v>0</v>
      </c>
      <c r="DJ31" s="26">
        <f t="shared" si="23"/>
        <v>0</v>
      </c>
      <c r="DK31"/>
      <c r="DL31" s="26">
        <f t="shared" si="37"/>
        <v>0</v>
      </c>
      <c r="DM31" s="26">
        <f t="shared" si="24"/>
        <v>0</v>
      </c>
      <c r="DN31" s="26">
        <f t="shared" si="25"/>
        <v>0</v>
      </c>
      <c r="DO31" s="26">
        <f t="shared" si="26"/>
        <v>0</v>
      </c>
    </row>
    <row r="32" spans="1:119" ht="15" customHeight="1" x14ac:dyDescent="0.25">
      <c r="A32" s="3119" t="s">
        <v>56</v>
      </c>
      <c r="B32" s="3120"/>
      <c r="C32" s="3121"/>
      <c r="D32" s="3166">
        <f>SUM(E32+F32)</f>
        <v>0</v>
      </c>
      <c r="E32" s="3167">
        <f>SUM(U32+W32+Y32+AA32+AC32+AE32+AG32+AI32+AK32+AM32+AO32)</f>
        <v>0</v>
      </c>
      <c r="F32" s="3168">
        <f>SUM(V32+X32+Z32+AB32+AD32+AF32+AH32+AJ32+AL32+AN32+AP32)</f>
        <v>0</v>
      </c>
      <c r="G32" s="3192"/>
      <c r="H32" s="3193"/>
      <c r="I32" s="3192"/>
      <c r="J32" s="3194"/>
      <c r="K32" s="3192"/>
      <c r="L32" s="3193"/>
      <c r="M32" s="3192"/>
      <c r="N32" s="3194"/>
      <c r="O32" s="3192"/>
      <c r="P32" s="3193"/>
      <c r="Q32" s="3192"/>
      <c r="R32" s="3193"/>
      <c r="S32" s="3192"/>
      <c r="T32" s="3193"/>
      <c r="U32" s="3169"/>
      <c r="V32" s="3125"/>
      <c r="W32" s="3124"/>
      <c r="X32" s="3195"/>
      <c r="Y32" s="3169"/>
      <c r="Z32" s="3125"/>
      <c r="AA32" s="3124"/>
      <c r="AB32" s="3195"/>
      <c r="AC32" s="3169"/>
      <c r="AD32" s="3125"/>
      <c r="AE32" s="3124"/>
      <c r="AF32" s="3195"/>
      <c r="AG32" s="3169"/>
      <c r="AH32" s="3125"/>
      <c r="AI32" s="3124"/>
      <c r="AJ32" s="3195"/>
      <c r="AK32" s="3169"/>
      <c r="AL32" s="3125"/>
      <c r="AM32" s="3124"/>
      <c r="AN32" s="3125"/>
      <c r="AO32" s="3124"/>
      <c r="AP32" s="3126"/>
      <c r="AQ32" s="3170"/>
      <c r="AR32" s="3170"/>
      <c r="AS32" s="3170"/>
      <c r="AT32" s="3170"/>
      <c r="AU32" s="3170"/>
      <c r="AV32" s="3170"/>
      <c r="AW32" s="3170"/>
      <c r="AX32" s="3170"/>
      <c r="AY32" t="str">
        <f t="shared" si="28"/>
        <v/>
      </c>
      <c r="CW32" s="25" t="str">
        <f t="shared" si="20"/>
        <v/>
      </c>
      <c r="CX32" s="25" t="str">
        <f t="shared" si="29"/>
        <v/>
      </c>
      <c r="CY32" s="25" t="str">
        <f t="shared" si="30"/>
        <v/>
      </c>
      <c r="CZ32" s="25" t="str">
        <f t="shared" si="21"/>
        <v/>
      </c>
      <c r="DA32"/>
      <c r="DB32" s="25" t="str">
        <f t="shared" si="31"/>
        <v/>
      </c>
      <c r="DC32" s="25" t="str">
        <f t="shared" si="32"/>
        <v/>
      </c>
      <c r="DD32" s="25" t="str">
        <f t="shared" si="33"/>
        <v/>
      </c>
      <c r="DE32" s="25" t="str">
        <f t="shared" si="34"/>
        <v/>
      </c>
      <c r="DG32" s="26">
        <f t="shared" si="22"/>
        <v>0</v>
      </c>
      <c r="DH32" s="26">
        <f t="shared" si="35"/>
        <v>0</v>
      </c>
      <c r="DI32" s="26">
        <f t="shared" si="36"/>
        <v>0</v>
      </c>
      <c r="DJ32" s="26">
        <f t="shared" si="23"/>
        <v>0</v>
      </c>
      <c r="DK32"/>
      <c r="DL32" s="26">
        <f t="shared" si="37"/>
        <v>0</v>
      </c>
      <c r="DM32" s="26">
        <f t="shared" si="24"/>
        <v>0</v>
      </c>
      <c r="DN32" s="26">
        <f t="shared" si="25"/>
        <v>0</v>
      </c>
      <c r="DO32" s="26">
        <f t="shared" si="26"/>
        <v>0</v>
      </c>
    </row>
    <row r="33" spans="1:119" x14ac:dyDescent="0.25">
      <c r="A33" s="3119" t="s">
        <v>57</v>
      </c>
      <c r="B33" s="3120"/>
      <c r="C33" s="3121"/>
      <c r="D33" s="3166">
        <f>SUM(E33+F33)</f>
        <v>0</v>
      </c>
      <c r="E33" s="3167">
        <f t="shared" ref="E33:F35" si="39">SUM(G33+I33+K33+M33+O33+Q33+S33+U33+W33+Y33+AA33+AC33+AE33+AG33+AI33+AK33+AM33+AO33)</f>
        <v>0</v>
      </c>
      <c r="F33" s="3168">
        <f t="shared" si="39"/>
        <v>0</v>
      </c>
      <c r="G33" s="3169"/>
      <c r="H33" s="3125"/>
      <c r="I33" s="3169"/>
      <c r="J33" s="3170"/>
      <c r="K33" s="3169"/>
      <c r="L33" s="3125"/>
      <c r="M33" s="3169"/>
      <c r="N33" s="3170"/>
      <c r="O33" s="3169"/>
      <c r="P33" s="3125"/>
      <c r="Q33" s="3169"/>
      <c r="R33" s="3125"/>
      <c r="S33" s="3169"/>
      <c r="T33" s="3125"/>
      <c r="U33" s="3169"/>
      <c r="V33" s="3125"/>
      <c r="W33" s="3124"/>
      <c r="X33" s="3195"/>
      <c r="Y33" s="3169"/>
      <c r="Z33" s="3125"/>
      <c r="AA33" s="3124"/>
      <c r="AB33" s="3195"/>
      <c r="AC33" s="3169"/>
      <c r="AD33" s="3125"/>
      <c r="AE33" s="3124"/>
      <c r="AF33" s="3195"/>
      <c r="AG33" s="3169"/>
      <c r="AH33" s="3125"/>
      <c r="AI33" s="3124"/>
      <c r="AJ33" s="3195"/>
      <c r="AK33" s="3169"/>
      <c r="AL33" s="3125"/>
      <c r="AM33" s="3124"/>
      <c r="AN33" s="3125"/>
      <c r="AO33" s="3124"/>
      <c r="AP33" s="3126"/>
      <c r="AQ33" s="3170"/>
      <c r="AR33" s="3170"/>
      <c r="AS33" s="3170"/>
      <c r="AT33" s="3170"/>
      <c r="AU33" s="3170"/>
      <c r="AV33" s="3170"/>
      <c r="AW33" s="3170"/>
      <c r="AX33" s="3170"/>
      <c r="AY33" t="str">
        <f t="shared" si="28"/>
        <v/>
      </c>
      <c r="CW33" s="25" t="str">
        <f t="shared" si="20"/>
        <v/>
      </c>
      <c r="CX33" s="25" t="str">
        <f t="shared" si="29"/>
        <v/>
      </c>
      <c r="CY33" s="25" t="str">
        <f t="shared" si="30"/>
        <v/>
      </c>
      <c r="CZ33" s="25" t="str">
        <f t="shared" si="21"/>
        <v/>
      </c>
      <c r="DA33"/>
      <c r="DB33" s="25" t="str">
        <f t="shared" si="31"/>
        <v/>
      </c>
      <c r="DC33" s="25" t="str">
        <f t="shared" si="32"/>
        <v/>
      </c>
      <c r="DD33" s="25" t="str">
        <f t="shared" si="33"/>
        <v/>
      </c>
      <c r="DE33" s="25" t="str">
        <f t="shared" si="34"/>
        <v/>
      </c>
      <c r="DG33" s="26">
        <f t="shared" si="22"/>
        <v>0</v>
      </c>
      <c r="DH33" s="26">
        <f t="shared" si="35"/>
        <v>0</v>
      </c>
      <c r="DI33" s="26">
        <f t="shared" si="36"/>
        <v>0</v>
      </c>
      <c r="DJ33" s="26">
        <f t="shared" si="23"/>
        <v>0</v>
      </c>
      <c r="DK33"/>
      <c r="DL33" s="26">
        <f t="shared" si="37"/>
        <v>0</v>
      </c>
      <c r="DM33" s="26">
        <f t="shared" si="24"/>
        <v>0</v>
      </c>
      <c r="DN33" s="26">
        <f t="shared" si="25"/>
        <v>0</v>
      </c>
      <c r="DO33" s="26">
        <f t="shared" si="26"/>
        <v>0</v>
      </c>
    </row>
    <row r="34" spans="1:119" x14ac:dyDescent="0.25">
      <c r="A34" s="3119" t="s">
        <v>58</v>
      </c>
      <c r="B34" s="3120"/>
      <c r="C34" s="3121"/>
      <c r="D34" s="3166">
        <f t="shared" si="27"/>
        <v>0</v>
      </c>
      <c r="E34" s="3167">
        <f t="shared" si="39"/>
        <v>0</v>
      </c>
      <c r="F34" s="3168">
        <f t="shared" si="39"/>
        <v>0</v>
      </c>
      <c r="G34" s="3169"/>
      <c r="H34" s="3125"/>
      <c r="I34" s="3169"/>
      <c r="J34" s="3170"/>
      <c r="K34" s="3169"/>
      <c r="L34" s="3125"/>
      <c r="M34" s="3169"/>
      <c r="N34" s="3170"/>
      <c r="O34" s="3169"/>
      <c r="P34" s="3125"/>
      <c r="Q34" s="3169"/>
      <c r="R34" s="3125"/>
      <c r="S34" s="3169"/>
      <c r="T34" s="3125"/>
      <c r="U34" s="3169"/>
      <c r="V34" s="3125"/>
      <c r="W34" s="3124"/>
      <c r="X34" s="3195"/>
      <c r="Y34" s="3169"/>
      <c r="Z34" s="3125"/>
      <c r="AA34" s="3124"/>
      <c r="AB34" s="3195"/>
      <c r="AC34" s="3169"/>
      <c r="AD34" s="3125"/>
      <c r="AE34" s="3124"/>
      <c r="AF34" s="3195"/>
      <c r="AG34" s="3169"/>
      <c r="AH34" s="3125"/>
      <c r="AI34" s="3124"/>
      <c r="AJ34" s="3195"/>
      <c r="AK34" s="3169"/>
      <c r="AL34" s="3125"/>
      <c r="AM34" s="3124"/>
      <c r="AN34" s="3125"/>
      <c r="AO34" s="3124"/>
      <c r="AP34" s="3126"/>
      <c r="AQ34" s="3170"/>
      <c r="AR34" s="3170"/>
      <c r="AS34" s="3170"/>
      <c r="AT34" s="3170"/>
      <c r="AU34" s="3170"/>
      <c r="AV34" s="3170"/>
      <c r="AW34" s="3170"/>
      <c r="AX34" s="3170"/>
      <c r="AY34" t="str">
        <f t="shared" si="28"/>
        <v/>
      </c>
      <c r="CW34" s="25" t="str">
        <f t="shared" si="20"/>
        <v/>
      </c>
      <c r="CX34" s="25" t="str">
        <f t="shared" si="29"/>
        <v/>
      </c>
      <c r="CY34" s="25" t="str">
        <f t="shared" si="30"/>
        <v/>
      </c>
      <c r="CZ34" s="25" t="str">
        <f t="shared" si="21"/>
        <v/>
      </c>
      <c r="DA34"/>
      <c r="DB34" s="25" t="str">
        <f t="shared" si="31"/>
        <v/>
      </c>
      <c r="DC34" s="25" t="str">
        <f t="shared" si="32"/>
        <v/>
      </c>
      <c r="DD34" s="25" t="str">
        <f t="shared" si="33"/>
        <v/>
      </c>
      <c r="DE34" s="25" t="str">
        <f t="shared" si="34"/>
        <v/>
      </c>
      <c r="DG34" s="26">
        <f t="shared" si="22"/>
        <v>0</v>
      </c>
      <c r="DH34" s="26">
        <f t="shared" si="35"/>
        <v>0</v>
      </c>
      <c r="DI34" s="26">
        <f t="shared" si="36"/>
        <v>0</v>
      </c>
      <c r="DJ34" s="26">
        <f t="shared" si="23"/>
        <v>0</v>
      </c>
      <c r="DK34"/>
      <c r="DL34" s="26">
        <f t="shared" si="37"/>
        <v>0</v>
      </c>
      <c r="DM34" s="26">
        <f t="shared" si="24"/>
        <v>0</v>
      </c>
      <c r="DN34" s="26">
        <f t="shared" si="25"/>
        <v>0</v>
      </c>
      <c r="DO34" s="26">
        <f t="shared" si="26"/>
        <v>0</v>
      </c>
    </row>
    <row r="35" spans="1:119" ht="15" customHeight="1" x14ac:dyDescent="0.25">
      <c r="A35" s="3197" t="s">
        <v>59</v>
      </c>
      <c r="B35" s="685"/>
      <c r="C35" s="686"/>
      <c r="D35" s="3172">
        <f t="shared" si="27"/>
        <v>0</v>
      </c>
      <c r="E35" s="3173">
        <f t="shared" si="39"/>
        <v>0</v>
      </c>
      <c r="F35" s="3174">
        <f t="shared" si="39"/>
        <v>0</v>
      </c>
      <c r="G35" s="3175"/>
      <c r="H35" s="3135"/>
      <c r="I35" s="3175"/>
      <c r="J35" s="39"/>
      <c r="K35" s="3175"/>
      <c r="L35" s="3135"/>
      <c r="M35" s="3175"/>
      <c r="N35" s="39"/>
      <c r="O35" s="3175"/>
      <c r="P35" s="3135"/>
      <c r="Q35" s="3175"/>
      <c r="R35" s="3135"/>
      <c r="S35" s="3175"/>
      <c r="T35" s="3135"/>
      <c r="U35" s="3175"/>
      <c r="V35" s="3135"/>
      <c r="W35" s="3134"/>
      <c r="X35" s="3198"/>
      <c r="Y35" s="3175"/>
      <c r="Z35" s="3135"/>
      <c r="AA35" s="3134"/>
      <c r="AB35" s="3198"/>
      <c r="AC35" s="3175"/>
      <c r="AD35" s="3135"/>
      <c r="AE35" s="3134"/>
      <c r="AF35" s="3198"/>
      <c r="AG35" s="3175"/>
      <c r="AH35" s="3135"/>
      <c r="AI35" s="3134"/>
      <c r="AJ35" s="3198"/>
      <c r="AK35" s="3175"/>
      <c r="AL35" s="3135"/>
      <c r="AM35" s="3134"/>
      <c r="AN35" s="3135"/>
      <c r="AO35" s="3134"/>
      <c r="AP35" s="3136"/>
      <c r="AQ35" s="63"/>
      <c r="AR35" s="63"/>
      <c r="AS35" s="63"/>
      <c r="AT35" s="63"/>
      <c r="AU35" s="63"/>
      <c r="AV35" s="63"/>
      <c r="AW35" s="63"/>
      <c r="AX35" s="63"/>
      <c r="AY35" t="str">
        <f t="shared" si="28"/>
        <v/>
      </c>
      <c r="CW35" s="25" t="str">
        <f t="shared" si="20"/>
        <v/>
      </c>
      <c r="CX35" s="25" t="str">
        <f t="shared" si="29"/>
        <v/>
      </c>
      <c r="CY35" s="25" t="str">
        <f t="shared" si="30"/>
        <v/>
      </c>
      <c r="CZ35" s="25" t="str">
        <f t="shared" si="21"/>
        <v/>
      </c>
      <c r="DA35"/>
      <c r="DB35" s="25" t="str">
        <f t="shared" si="31"/>
        <v/>
      </c>
      <c r="DC35" s="25" t="str">
        <f t="shared" si="32"/>
        <v/>
      </c>
      <c r="DD35" s="25" t="str">
        <f t="shared" si="33"/>
        <v/>
      </c>
      <c r="DE35" s="25" t="str">
        <f t="shared" si="34"/>
        <v/>
      </c>
      <c r="DG35" s="26">
        <f t="shared" si="22"/>
        <v>0</v>
      </c>
      <c r="DH35" s="26">
        <f t="shared" si="35"/>
        <v>0</v>
      </c>
      <c r="DI35" s="26">
        <f t="shared" si="36"/>
        <v>0</v>
      </c>
      <c r="DJ35" s="26">
        <f t="shared" si="23"/>
        <v>0</v>
      </c>
      <c r="DK35"/>
      <c r="DL35" s="26">
        <f t="shared" si="37"/>
        <v>0</v>
      </c>
      <c r="DM35" s="26">
        <f t="shared" si="24"/>
        <v>0</v>
      </c>
      <c r="DN35" s="26">
        <f t="shared" si="25"/>
        <v>0</v>
      </c>
      <c r="DO35" s="26">
        <f t="shared" si="26"/>
        <v>0</v>
      </c>
    </row>
    <row r="36" spans="1:119" x14ac:dyDescent="0.25">
      <c r="A36" s="3927" t="s">
        <v>60</v>
      </c>
      <c r="B36" s="3927"/>
      <c r="C36" s="3927"/>
      <c r="D36" s="3934">
        <f t="shared" ref="D36:AV36" si="40">SUM(D19:D35)</f>
        <v>282</v>
      </c>
      <c r="E36" s="3935">
        <f t="shared" si="40"/>
        <v>107</v>
      </c>
      <c r="F36" s="3936">
        <f t="shared" si="40"/>
        <v>175</v>
      </c>
      <c r="G36" s="3934">
        <f t="shared" si="40"/>
        <v>0</v>
      </c>
      <c r="H36" s="3936">
        <f t="shared" si="40"/>
        <v>0</v>
      </c>
      <c r="I36" s="3934">
        <f t="shared" si="40"/>
        <v>0</v>
      </c>
      <c r="J36" s="3936">
        <f t="shared" si="40"/>
        <v>0</v>
      </c>
      <c r="K36" s="3934">
        <f t="shared" si="40"/>
        <v>1</v>
      </c>
      <c r="L36" s="3936">
        <f t="shared" si="40"/>
        <v>1</v>
      </c>
      <c r="M36" s="3934">
        <f t="shared" si="40"/>
        <v>2</v>
      </c>
      <c r="N36" s="3936">
        <f t="shared" si="40"/>
        <v>3</v>
      </c>
      <c r="O36" s="3934">
        <f t="shared" si="40"/>
        <v>2</v>
      </c>
      <c r="P36" s="3936">
        <f t="shared" si="40"/>
        <v>1</v>
      </c>
      <c r="Q36" s="3934">
        <f t="shared" si="40"/>
        <v>2</v>
      </c>
      <c r="R36" s="3936">
        <f t="shared" si="40"/>
        <v>3</v>
      </c>
      <c r="S36" s="3934">
        <f t="shared" si="40"/>
        <v>2</v>
      </c>
      <c r="T36" s="3936">
        <f t="shared" si="40"/>
        <v>1</v>
      </c>
      <c r="U36" s="3934">
        <f t="shared" si="40"/>
        <v>10</v>
      </c>
      <c r="V36" s="3936">
        <f t="shared" si="40"/>
        <v>1</v>
      </c>
      <c r="W36" s="3935">
        <f t="shared" si="40"/>
        <v>3</v>
      </c>
      <c r="X36" s="3937">
        <f t="shared" si="40"/>
        <v>8</v>
      </c>
      <c r="Y36" s="3934">
        <f t="shared" si="40"/>
        <v>13</v>
      </c>
      <c r="Z36" s="3936">
        <f t="shared" si="40"/>
        <v>8</v>
      </c>
      <c r="AA36" s="3935">
        <f t="shared" si="40"/>
        <v>22</v>
      </c>
      <c r="AB36" s="3937">
        <f t="shared" si="40"/>
        <v>13</v>
      </c>
      <c r="AC36" s="3934">
        <f t="shared" si="40"/>
        <v>2</v>
      </c>
      <c r="AD36" s="3936">
        <f t="shared" si="40"/>
        <v>5</v>
      </c>
      <c r="AE36" s="3934">
        <f t="shared" si="40"/>
        <v>7</v>
      </c>
      <c r="AF36" s="3937">
        <f t="shared" si="40"/>
        <v>25</v>
      </c>
      <c r="AG36" s="3934">
        <f t="shared" si="40"/>
        <v>14</v>
      </c>
      <c r="AH36" s="3936">
        <f t="shared" si="40"/>
        <v>24</v>
      </c>
      <c r="AI36" s="3934">
        <f t="shared" si="40"/>
        <v>12</v>
      </c>
      <c r="AJ36" s="3937">
        <f t="shared" si="40"/>
        <v>38</v>
      </c>
      <c r="AK36" s="3934">
        <f t="shared" si="40"/>
        <v>4</v>
      </c>
      <c r="AL36" s="3936">
        <f t="shared" si="40"/>
        <v>12</v>
      </c>
      <c r="AM36" s="3934">
        <f t="shared" si="40"/>
        <v>6</v>
      </c>
      <c r="AN36" s="3936">
        <f t="shared" si="40"/>
        <v>17</v>
      </c>
      <c r="AO36" s="3934">
        <f t="shared" si="40"/>
        <v>5</v>
      </c>
      <c r="AP36" s="3938">
        <f t="shared" si="40"/>
        <v>15</v>
      </c>
      <c r="AQ36" s="3936">
        <f t="shared" si="40"/>
        <v>0</v>
      </c>
      <c r="AR36" s="3936">
        <f t="shared" si="40"/>
        <v>3</v>
      </c>
      <c r="AS36" s="3939">
        <f t="shared" si="40"/>
        <v>0</v>
      </c>
      <c r="AT36" s="3939">
        <f t="shared" si="40"/>
        <v>0</v>
      </c>
      <c r="AU36" s="3939">
        <f t="shared" si="40"/>
        <v>8</v>
      </c>
      <c r="AV36" s="3939">
        <f t="shared" si="40"/>
        <v>0</v>
      </c>
      <c r="AW36" s="3939">
        <f>SUM(AW19:AW35)</f>
        <v>0</v>
      </c>
      <c r="AX36" s="3939">
        <f>SUM(AX19:AX35)</f>
        <v>0</v>
      </c>
      <c r="CW36"/>
      <c r="CX36"/>
      <c r="CY36"/>
      <c r="CZ36"/>
      <c r="DA36"/>
      <c r="DB36"/>
      <c r="DC36"/>
      <c r="DD36"/>
      <c r="DE36"/>
      <c r="DG36"/>
      <c r="DH36"/>
      <c r="DI36"/>
      <c r="DJ36"/>
      <c r="DK36"/>
      <c r="DL36"/>
      <c r="DM36"/>
    </row>
    <row r="37" spans="1:119" x14ac:dyDescent="0.25">
      <c r="A37" s="43" t="s">
        <v>61</v>
      </c>
      <c r="B37" s="70"/>
      <c r="C37" s="70"/>
      <c r="D37" s="46"/>
      <c r="E37" s="539"/>
      <c r="F37" s="539"/>
      <c r="G37" s="539"/>
      <c r="H37" s="539"/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39"/>
      <c r="T37" s="539"/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39"/>
      <c r="AF37" s="539"/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71"/>
      <c r="AS37" s="71"/>
      <c r="AT37" s="71"/>
      <c r="AU37" s="539"/>
      <c r="AV37" s="539"/>
      <c r="AW37" s="539"/>
      <c r="AX37" s="539"/>
      <c r="CW37"/>
      <c r="CX37"/>
      <c r="CY37"/>
      <c r="CZ37"/>
      <c r="DA37"/>
      <c r="DB37"/>
      <c r="DC37"/>
      <c r="DD37"/>
      <c r="DE37"/>
      <c r="DG37"/>
      <c r="DH37"/>
      <c r="DI37"/>
      <c r="DJ37"/>
      <c r="DK37"/>
      <c r="DL37"/>
      <c r="DM37"/>
    </row>
    <row r="38" spans="1:119" ht="15" customHeight="1" x14ac:dyDescent="0.25">
      <c r="A38" s="3940" t="s">
        <v>62</v>
      </c>
      <c r="B38" s="638"/>
      <c r="C38" s="638"/>
      <c r="D38" s="3940" t="s">
        <v>63</v>
      </c>
      <c r="E38" s="638"/>
      <c r="F38" s="3848"/>
      <c r="G38" s="3891" t="s">
        <v>5</v>
      </c>
      <c r="H38" s="3892"/>
      <c r="I38" s="3892"/>
      <c r="J38" s="3892"/>
      <c r="K38" s="3892"/>
      <c r="L38" s="3892"/>
      <c r="M38" s="3892"/>
      <c r="N38" s="3892"/>
      <c r="O38" s="3892"/>
      <c r="P38" s="3892"/>
      <c r="Q38" s="3892"/>
      <c r="R38" s="3892"/>
      <c r="S38" s="3892"/>
      <c r="T38" s="3892"/>
      <c r="U38" s="3892"/>
      <c r="V38" s="3892"/>
      <c r="W38" s="3892"/>
      <c r="X38" s="3892"/>
      <c r="Y38" s="3892"/>
      <c r="Z38" s="3892"/>
      <c r="AA38" s="3892"/>
      <c r="AB38" s="3892"/>
      <c r="AC38" s="3892"/>
      <c r="AD38" s="3892"/>
      <c r="AE38" s="3892"/>
      <c r="AF38" s="3892"/>
      <c r="AG38" s="3892"/>
      <c r="AH38" s="3892"/>
      <c r="AI38" s="3892"/>
      <c r="AJ38" s="3892"/>
      <c r="AK38" s="3892"/>
      <c r="AL38" s="3892"/>
      <c r="AM38" s="3892"/>
      <c r="AN38" s="3892"/>
      <c r="AO38" s="3892"/>
      <c r="AP38" s="3893"/>
      <c r="AQ38" s="3894" t="s">
        <v>6</v>
      </c>
      <c r="AR38" s="3848" t="s">
        <v>7</v>
      </c>
      <c r="AS38" s="3848" t="s">
        <v>8</v>
      </c>
      <c r="AT38" s="3848" t="s">
        <v>9</v>
      </c>
      <c r="AU38" s="3895" t="s">
        <v>64</v>
      </c>
      <c r="AV38" s="3895" t="s">
        <v>13</v>
      </c>
      <c r="AW38" s="3895" t="s">
        <v>10</v>
      </c>
      <c r="AX38" s="3895" t="s">
        <v>65</v>
      </c>
      <c r="CW38"/>
      <c r="CX38"/>
      <c r="CY38"/>
      <c r="CZ38"/>
      <c r="DA38"/>
      <c r="DB38"/>
      <c r="DC38"/>
      <c r="DD38"/>
      <c r="DE38"/>
      <c r="DG38"/>
      <c r="DH38"/>
      <c r="DI38"/>
      <c r="DJ38"/>
      <c r="DK38"/>
      <c r="DL38"/>
      <c r="DM38"/>
    </row>
    <row r="39" spans="1:119" ht="15" customHeight="1" x14ac:dyDescent="0.25">
      <c r="A39" s="688"/>
      <c r="B39" s="689"/>
      <c r="C39" s="690"/>
      <c r="D39" s="691"/>
      <c r="E39" s="692"/>
      <c r="F39" s="3849"/>
      <c r="G39" s="3941" t="s">
        <v>14</v>
      </c>
      <c r="H39" s="3898"/>
      <c r="I39" s="3891" t="s">
        <v>15</v>
      </c>
      <c r="J39" s="3897"/>
      <c r="K39" s="3892" t="s">
        <v>16</v>
      </c>
      <c r="L39" s="3897"/>
      <c r="M39" s="3891" t="s">
        <v>17</v>
      </c>
      <c r="N39" s="3897"/>
      <c r="O39" s="3891" t="s">
        <v>18</v>
      </c>
      <c r="P39" s="3897"/>
      <c r="Q39" s="3891" t="s">
        <v>19</v>
      </c>
      <c r="R39" s="3897"/>
      <c r="S39" s="3891" t="s">
        <v>20</v>
      </c>
      <c r="T39" s="3897"/>
      <c r="U39" s="3891" t="s">
        <v>21</v>
      </c>
      <c r="V39" s="3897"/>
      <c r="W39" s="3891" t="s">
        <v>22</v>
      </c>
      <c r="X39" s="3897"/>
      <c r="Y39" s="3891" t="s">
        <v>23</v>
      </c>
      <c r="Z39" s="3898"/>
      <c r="AA39" s="3891" t="s">
        <v>24</v>
      </c>
      <c r="AB39" s="3898"/>
      <c r="AC39" s="3891" t="s">
        <v>25</v>
      </c>
      <c r="AD39" s="3898"/>
      <c r="AE39" s="3891" t="s">
        <v>26</v>
      </c>
      <c r="AF39" s="3898"/>
      <c r="AG39" s="3891" t="s">
        <v>27</v>
      </c>
      <c r="AH39" s="3898"/>
      <c r="AI39" s="3891" t="s">
        <v>28</v>
      </c>
      <c r="AJ39" s="3898"/>
      <c r="AK39" s="3891" t="s">
        <v>29</v>
      </c>
      <c r="AL39" s="3898"/>
      <c r="AM39" s="3891" t="s">
        <v>30</v>
      </c>
      <c r="AN39" s="3898"/>
      <c r="AO39" s="3891" t="s">
        <v>31</v>
      </c>
      <c r="AP39" s="3917"/>
      <c r="AQ39" s="694"/>
      <c r="AR39" s="645"/>
      <c r="AS39" s="645"/>
      <c r="AT39" s="645"/>
      <c r="AU39" s="647"/>
      <c r="AV39" s="647"/>
      <c r="AW39" s="647"/>
      <c r="AX39" s="647"/>
      <c r="CW39"/>
      <c r="CX39"/>
      <c r="CY39"/>
      <c r="CZ39"/>
      <c r="DA39"/>
      <c r="DB39"/>
      <c r="DC39"/>
      <c r="DD39"/>
      <c r="DE39"/>
      <c r="DG39"/>
      <c r="DH39"/>
      <c r="DI39"/>
      <c r="DJ39"/>
      <c r="DK39"/>
      <c r="DL39"/>
      <c r="DM39"/>
    </row>
    <row r="40" spans="1:119" x14ac:dyDescent="0.25">
      <c r="A40" s="690"/>
      <c r="B40" s="690"/>
      <c r="C40" s="645"/>
      <c r="D40" s="3899" t="s">
        <v>32</v>
      </c>
      <c r="E40" s="3942" t="s">
        <v>33</v>
      </c>
      <c r="F40" s="3915" t="s">
        <v>34</v>
      </c>
      <c r="G40" s="3899" t="s">
        <v>33</v>
      </c>
      <c r="H40" s="3915" t="s">
        <v>34</v>
      </c>
      <c r="I40" s="3899" t="s">
        <v>33</v>
      </c>
      <c r="J40" s="3915" t="s">
        <v>34</v>
      </c>
      <c r="K40" s="3918" t="s">
        <v>33</v>
      </c>
      <c r="L40" s="3915" t="s">
        <v>34</v>
      </c>
      <c r="M40" s="3942" t="s">
        <v>33</v>
      </c>
      <c r="N40" s="3915" t="s">
        <v>34</v>
      </c>
      <c r="O40" s="3942" t="s">
        <v>33</v>
      </c>
      <c r="P40" s="3915" t="s">
        <v>34</v>
      </c>
      <c r="Q40" s="3942" t="s">
        <v>33</v>
      </c>
      <c r="R40" s="3915" t="s">
        <v>34</v>
      </c>
      <c r="S40" s="3942" t="s">
        <v>33</v>
      </c>
      <c r="T40" s="3915" t="s">
        <v>34</v>
      </c>
      <c r="U40" s="3911" t="s">
        <v>33</v>
      </c>
      <c r="V40" s="3901" t="s">
        <v>34</v>
      </c>
      <c r="W40" s="3911" t="s">
        <v>33</v>
      </c>
      <c r="X40" s="3901" t="s">
        <v>34</v>
      </c>
      <c r="Y40" s="3911" t="s">
        <v>33</v>
      </c>
      <c r="Z40" s="3901" t="s">
        <v>34</v>
      </c>
      <c r="AA40" s="3911" t="s">
        <v>33</v>
      </c>
      <c r="AB40" s="3901" t="s">
        <v>34</v>
      </c>
      <c r="AC40" s="3911" t="s">
        <v>33</v>
      </c>
      <c r="AD40" s="3901" t="s">
        <v>34</v>
      </c>
      <c r="AE40" s="3911" t="s">
        <v>33</v>
      </c>
      <c r="AF40" s="3901" t="s">
        <v>34</v>
      </c>
      <c r="AG40" s="3911" t="s">
        <v>33</v>
      </c>
      <c r="AH40" s="3901" t="s">
        <v>34</v>
      </c>
      <c r="AI40" s="3911" t="s">
        <v>33</v>
      </c>
      <c r="AJ40" s="3901" t="s">
        <v>34</v>
      </c>
      <c r="AK40" s="3911" t="s">
        <v>33</v>
      </c>
      <c r="AL40" s="3901" t="s">
        <v>34</v>
      </c>
      <c r="AM40" s="3911" t="s">
        <v>33</v>
      </c>
      <c r="AN40" s="3901" t="s">
        <v>34</v>
      </c>
      <c r="AO40" s="3911" t="s">
        <v>33</v>
      </c>
      <c r="AP40" s="3913" t="s">
        <v>34</v>
      </c>
      <c r="AQ40" s="3903"/>
      <c r="AR40" s="3849"/>
      <c r="AS40" s="3849"/>
      <c r="AT40" s="3849"/>
      <c r="AU40" s="3835"/>
      <c r="AV40" s="3835"/>
      <c r="AW40" s="3835"/>
      <c r="AX40" s="3835"/>
      <c r="CW40"/>
      <c r="CX40"/>
      <c r="CY40"/>
      <c r="CZ40"/>
      <c r="DA40"/>
      <c r="DB40"/>
      <c r="DC40"/>
      <c r="DD40"/>
      <c r="DE40"/>
      <c r="DG40"/>
      <c r="DH40"/>
      <c r="DI40"/>
      <c r="DJ40"/>
      <c r="DK40"/>
      <c r="DL40"/>
      <c r="DM40"/>
    </row>
    <row r="41" spans="1:119" x14ac:dyDescent="0.25">
      <c r="A41" s="3943" t="s">
        <v>66</v>
      </c>
      <c r="B41" s="3944"/>
      <c r="C41" s="3945"/>
      <c r="D41" s="3946">
        <f>SUM(E41+F41)</f>
        <v>20</v>
      </c>
      <c r="E41" s="76">
        <f>+S41+Y41+AA41+AC41+AE41+AG41+AI41+AK41+AM41+AO41</f>
        <v>5</v>
      </c>
      <c r="F41" s="3947">
        <f>+T41+Z41+AB41+AD41+AF41+AH41+AJ41+AL41+AN41+AP41</f>
        <v>15</v>
      </c>
      <c r="G41" s="3215"/>
      <c r="H41" s="3216"/>
      <c r="I41" s="3215"/>
      <c r="J41" s="3216"/>
      <c r="K41" s="3215"/>
      <c r="L41" s="3216"/>
      <c r="M41" s="3215"/>
      <c r="N41" s="3216"/>
      <c r="O41" s="3215"/>
      <c r="P41" s="3216"/>
      <c r="Q41" s="3215"/>
      <c r="R41" s="3216"/>
      <c r="S41" s="3948"/>
      <c r="T41" s="80"/>
      <c r="U41" s="3215"/>
      <c r="V41" s="3216"/>
      <c r="W41" s="3215"/>
      <c r="X41" s="3216"/>
      <c r="Y41" s="3948">
        <v>0</v>
      </c>
      <c r="Z41" s="80">
        <v>0</v>
      </c>
      <c r="AA41" s="3949">
        <v>0</v>
      </c>
      <c r="AB41" s="80">
        <v>0</v>
      </c>
      <c r="AC41" s="3950">
        <v>0</v>
      </c>
      <c r="AD41" s="80">
        <v>0</v>
      </c>
      <c r="AE41" s="3949">
        <v>1</v>
      </c>
      <c r="AF41" s="80">
        <v>3</v>
      </c>
      <c r="AG41" s="3948">
        <v>1</v>
      </c>
      <c r="AH41" s="80">
        <v>4</v>
      </c>
      <c r="AI41" s="3948">
        <v>1</v>
      </c>
      <c r="AJ41" s="80">
        <v>5</v>
      </c>
      <c r="AK41" s="3949">
        <v>1</v>
      </c>
      <c r="AL41" s="80">
        <v>2</v>
      </c>
      <c r="AM41" s="3950">
        <v>0</v>
      </c>
      <c r="AN41" s="80">
        <v>0</v>
      </c>
      <c r="AO41" s="3951">
        <v>1</v>
      </c>
      <c r="AP41" s="81">
        <v>1</v>
      </c>
      <c r="AQ41" s="3952">
        <v>0</v>
      </c>
      <c r="AR41" s="3953">
        <v>0</v>
      </c>
      <c r="AS41" s="3953">
        <v>0</v>
      </c>
      <c r="AT41" s="3953">
        <v>0</v>
      </c>
      <c r="AU41" s="3953">
        <v>0</v>
      </c>
      <c r="AV41" s="3953">
        <v>0</v>
      </c>
      <c r="AW41" s="3953">
        <v>0</v>
      </c>
      <c r="AX41" s="3954">
        <v>0</v>
      </c>
      <c r="AY41" t="str">
        <f>CW41&amp;CX41&amp;CY41&amp;CZ41&amp;DA41&amp;DB41&amp;DC41&amp;DD41&amp;DE41</f>
        <v/>
      </c>
      <c r="CW41" s="25" t="str">
        <f t="shared" ref="CW41:CW42" si="41">IF(AND((Y41+Z41)&gt;0,AQ41="")," * No olvide digitar la variable 12 años. Si no tiene digite Cero.",IF(AQ41&gt;(Y41+Z41),"* Las Consultas de 12 años NO DEBEN ser mayor que el total de Consultas entre 10-14 años",""))</f>
        <v/>
      </c>
      <c r="CX41" s="25" t="str">
        <f>IF(AND(F41&gt;0,AR41="")," * No olvide digitar la variable Embarazadas. Digite cero si no tiene.","")</f>
        <v/>
      </c>
      <c r="CY41" s="25" t="str">
        <f>IF(AR41&gt;F41," * Las Embarazadas NO DEBEN ser mayor al total de mujeres. ","")</f>
        <v/>
      </c>
      <c r="CZ41" s="25" t="str">
        <f t="shared" ref="CZ41" si="42">IF(AND((AK41+AL41)&gt;0,AS41="")," * No olvide digitar la variable 60 años. Si no tiene digite Cero.",IF(AS41&gt;(AK41+AL41)," * Las consultas de 60 años NO DEBEN ser mayor que el Total de consultas del grupo 60-64 años",""))</f>
        <v/>
      </c>
      <c r="DA41" s="25" t="str">
        <f>IF(AND(D41&gt;0,AT41="")," * No olvide digitar la variable Usuarios con Discapacidad. Digite Cero si no tiene.",IF(AT41&gt;D41," * La variable Usuarios con Discapacidad No puede ser mayor al Total Ambos Sexos.",""))</f>
        <v/>
      </c>
      <c r="DB41" s="25" t="str">
        <f>IF(AND(D41&gt;0,AU41="")," * No olvide digitar la variable Niños, niñas, adolescentes y jóvenes población SENAME. Digite Cero si no tiene.",IF(AU41&gt;D41," * La variable Niños, niñas, adolescentes y jóvenes población SENAME No puede ser mayor al Total Ambos Sexos.",""))</f>
        <v/>
      </c>
      <c r="DC41" s="25" t="str">
        <f>IF(AND(D41&gt;0,AV41="")," * No olvide digitar la variable Niños, niñas, adolescentes y jóvenes Mejor Niñez. Digite Cero si no tiene.",IF(AV41&gt;D41," * La variable Niños, niñas, adolescentes y jóvenes Mejor Niñez No puede ser mayor al Total Ambos Sexos.",""))</f>
        <v/>
      </c>
      <c r="DD41" s="25" t="str">
        <f>IF(AND(D41&gt;0,AW41="")," * No olvide digitar la variable Migrantes. Digite Cero si no tiene.",IF(AW41&gt;D41," * La variable Migrantes No puede ser mayor al Total.",""))</f>
        <v/>
      </c>
      <c r="DE41" s="25" t="str">
        <f>IF(AND(D41&gt;0,AX41="")," * No olvide digitar la variable  Pacientes en control PSCV. Digite Cero si no tiene.",IF(AX41&gt;D41," * La variable  Pacientes en control PSCV No puede ser mayor al Total.",""))</f>
        <v/>
      </c>
      <c r="DG41" s="26">
        <f t="shared" ref="DG41:DG42" si="43">IF(AND((Y41+Z41)&gt;0,AQ41=""),1,IF(AQ41&gt;(Y41+Z41),1,0))</f>
        <v>0</v>
      </c>
      <c r="DH41" s="26">
        <f>IF(AND(F41&gt;0,AR41=""),1,0)</f>
        <v>0</v>
      </c>
      <c r="DI41" s="26">
        <f>IF(AR41&gt;F41,1,0)</f>
        <v>0</v>
      </c>
      <c r="DJ41" s="26">
        <f t="shared" ref="DJ41" si="44">IF(AND((AK41+AL41)&gt;0,AS41=""),1,IF(AS41&gt;(AK41+AL41),1,0))</f>
        <v>0</v>
      </c>
      <c r="DK41" s="26">
        <f>IF(AND(D41&gt;0,AT41=""),1,IF(AT41&gt;D41,1,0))</f>
        <v>0</v>
      </c>
      <c r="DL41" s="26">
        <f>IF(AND(D41&gt;0,AU41=""),1,IF(AU41&gt;D41,1,0))</f>
        <v>0</v>
      </c>
      <c r="DM41" s="26">
        <f>IF(AND(D41&gt;0,AV41=""),1,IF(AV41&gt;D41,1,0))</f>
        <v>0</v>
      </c>
      <c r="DN41" s="26">
        <f>IF(AND(D41&gt;0,AW41=""),1,IF(AW41&gt;D41,1,0))</f>
        <v>0</v>
      </c>
      <c r="DO41" s="26">
        <f>IF(AND(D41&gt;0,AX41=""),1,IF(AX41&gt;D41,1,0))</f>
        <v>0</v>
      </c>
    </row>
    <row r="42" spans="1:119" ht="15" customHeight="1" x14ac:dyDescent="0.25">
      <c r="A42" s="3119" t="s">
        <v>67</v>
      </c>
      <c r="B42" s="3120"/>
      <c r="C42" s="3121"/>
      <c r="D42" s="82">
        <f>SUM(E42+F42)</f>
        <v>0</v>
      </c>
      <c r="E42" s="83">
        <f>+G42+I42+K42+M42+O42+Q42+S42+U42+W42+Y42+AA42</f>
        <v>0</v>
      </c>
      <c r="F42" s="84">
        <f>+H42+J42+L42+N42+P42+R42+T42+V42+X42+Z42+AB42</f>
        <v>0</v>
      </c>
      <c r="G42" s="85"/>
      <c r="H42" s="86"/>
      <c r="I42" s="85"/>
      <c r="J42" s="87"/>
      <c r="K42" s="85"/>
      <c r="L42" s="86"/>
      <c r="M42" s="85"/>
      <c r="N42" s="86"/>
      <c r="O42" s="85"/>
      <c r="P42" s="86"/>
      <c r="Q42" s="85"/>
      <c r="R42" s="88"/>
      <c r="S42" s="85"/>
      <c r="T42" s="88"/>
      <c r="U42" s="85"/>
      <c r="V42" s="86"/>
      <c r="W42" s="85"/>
      <c r="X42" s="88"/>
      <c r="Y42" s="85"/>
      <c r="Z42" s="88"/>
      <c r="AA42" s="85"/>
      <c r="AB42" s="86"/>
      <c r="AC42" s="3215"/>
      <c r="AD42" s="3224"/>
      <c r="AE42" s="3225"/>
      <c r="AF42" s="3224"/>
      <c r="AG42" s="3215"/>
      <c r="AH42" s="3216"/>
      <c r="AI42" s="3215"/>
      <c r="AJ42" s="3216"/>
      <c r="AK42" s="3225"/>
      <c r="AL42" s="3226"/>
      <c r="AM42" s="3215"/>
      <c r="AN42" s="3224"/>
      <c r="AO42" s="3225"/>
      <c r="AP42" s="3227"/>
      <c r="AQ42" s="3228"/>
      <c r="AR42" s="3229"/>
      <c r="AS42" s="3216"/>
      <c r="AT42" s="86"/>
      <c r="AU42" s="86"/>
      <c r="AV42" s="86"/>
      <c r="AW42" s="86"/>
      <c r="AX42" s="93"/>
      <c r="AY42" t="str">
        <f t="shared" ref="AY42:AY63" si="45">CW42&amp;CX42&amp;CY42&amp;CZ42&amp;DA42&amp;DB42&amp;DC42&amp;DD42&amp;DE42</f>
        <v/>
      </c>
      <c r="CW42" s="25" t="str">
        <f t="shared" si="41"/>
        <v/>
      </c>
      <c r="CX42" s="25" t="str">
        <f t="shared" ref="CX42:CX45" si="46">IF(AND(F42&gt;0,AR42="")," * No olvide digitar la variable Embarazadas. Digite cero si no tiene.","")</f>
        <v/>
      </c>
      <c r="CY42" s="25" t="str">
        <f>IF(AR42&gt;F42," * Las Embarazadas NO DEBEN ser mayor al total de mujeres. ","")</f>
        <v/>
      </c>
      <c r="CZ42"/>
      <c r="DA42" s="25" t="str">
        <f t="shared" ref="DA42:DA45" si="47">IF(AND(D42&gt;0,AT42="")," * No olvide digitar la variable Usuarios con Discapacidad. Digite Cero si no tiene.",IF(AT42&gt;D42," * La variable Usuarios con Discapacidad No puede ser mayor al Total Ambos Sexos.",""))</f>
        <v/>
      </c>
      <c r="DB42" s="25" t="str">
        <f t="shared" ref="DB42:DB45" si="48">IF(AND(D42&gt;0,AU42="")," * No olvide digitar la variable Niños, niñas, adolescentes y jóvenes población SENAME. Digite Cero si no tiene.",IF(AU42&gt;D42," * La variable Niños, niñas, adolescentes y jóvenes población SENAME No puede ser mayor al Total Ambos Sexos.",""))</f>
        <v/>
      </c>
      <c r="DC42" s="25" t="str">
        <f t="shared" ref="DC42:DC45" si="49">IF(AND(D42&gt;0,AV42="")," * No olvide digitar la variable Niños, niñas, adolescentes y jóvenes Mejor Niñez. Digite Cero si no tiene.",IF(AV42&gt;D42," * La variable Niños, niñas, adolescentes y jóvenes Mejor Niñez No puede ser mayor al Total Ambos Sexos.",""))</f>
        <v/>
      </c>
      <c r="DD42" s="25" t="str">
        <f t="shared" ref="DD42:DD45" si="50">IF(AND(D42&gt;0,AW42="")," * No olvide digitar la variable Migrantes. Digite Cero si no tiene.",IF(AW42&gt;D42," * La variable Migrantes No puede ser mayor al Total.",""))</f>
        <v/>
      </c>
      <c r="DE42" s="25" t="str">
        <f t="shared" ref="DE42:DE63" si="51">IF(AND(D42&gt;0,AX42="")," * No olvide digitar la variable  Pacientes en control PSCV. Digite Cero si no tiene.",IF(AX42&gt;D42," * La variable  Pacientes en control PSCV No puede ser mayor al Total.",""))</f>
        <v/>
      </c>
      <c r="DG42" s="26">
        <f t="shared" si="43"/>
        <v>0</v>
      </c>
      <c r="DH42" s="26">
        <f t="shared" ref="DH42:DH45" si="52">IF(AND(F42&gt;0,AR42=""),1,0)</f>
        <v>0</v>
      </c>
      <c r="DI42" s="26">
        <f t="shared" ref="DI42:DI45" si="53">IF(AR42&gt;F42,1,0)</f>
        <v>0</v>
      </c>
      <c r="DJ42"/>
      <c r="DK42" s="26">
        <f t="shared" ref="DK42:DK45" si="54">IF(AND(D42&gt;0,AT42=""),1,IF(AT42&gt;D42,1,0))</f>
        <v>0</v>
      </c>
      <c r="DL42" s="26">
        <f t="shared" ref="DL42:DL45" si="55">IF(AND(D42&gt;0,AU42=""),1,IF(AU42&gt;D42,1,0))</f>
        <v>0</v>
      </c>
      <c r="DM42" s="26">
        <f t="shared" ref="DM42:DM45" si="56">IF(AND(D42&gt;0,AV42=""),1,IF(AV42&gt;D42,1,0))</f>
        <v>0</v>
      </c>
      <c r="DN42" s="26">
        <f t="shared" ref="DN42:DN45" si="57">IF(AND(D42&gt;0,AW42=""),1,IF(AW42&gt;D42,1,0))</f>
        <v>0</v>
      </c>
      <c r="DO42" s="26">
        <f t="shared" ref="DO42:DO45" si="58">IF(AND(D42&gt;0,AX42=""),1,IF(AX42&gt;D42,1,0))</f>
        <v>0</v>
      </c>
    </row>
    <row r="43" spans="1:119" ht="15" customHeight="1" x14ac:dyDescent="0.25">
      <c r="A43" s="3119" t="s">
        <v>68</v>
      </c>
      <c r="B43" s="3120"/>
      <c r="C43" s="3121"/>
      <c r="D43" s="82">
        <f>SUM(E43+F43)</f>
        <v>0</v>
      </c>
      <c r="E43" s="83">
        <f>+G43+I43+K43+M43+O43+Q43+S43+U43+W43+Y43+AA43</f>
        <v>0</v>
      </c>
      <c r="F43" s="84">
        <f>+H43+J43+L43+N43+P43+R43+T43+V43+X43+Z43+AB43</f>
        <v>0</v>
      </c>
      <c r="G43" s="85"/>
      <c r="H43" s="86"/>
      <c r="I43" s="85"/>
      <c r="J43" s="87"/>
      <c r="K43" s="85"/>
      <c r="L43" s="86"/>
      <c r="M43" s="85"/>
      <c r="N43" s="86"/>
      <c r="O43" s="85"/>
      <c r="P43" s="86"/>
      <c r="Q43" s="85"/>
      <c r="R43" s="88"/>
      <c r="S43" s="85"/>
      <c r="T43" s="88"/>
      <c r="U43" s="85"/>
      <c r="V43" s="86"/>
      <c r="W43" s="85"/>
      <c r="X43" s="88"/>
      <c r="Y43" s="85"/>
      <c r="Z43" s="88"/>
      <c r="AA43" s="85"/>
      <c r="AB43" s="86"/>
      <c r="AC43" s="3215"/>
      <c r="AD43" s="3224"/>
      <c r="AE43" s="3225"/>
      <c r="AF43" s="3224"/>
      <c r="AG43" s="3215"/>
      <c r="AH43" s="3216"/>
      <c r="AI43" s="3215"/>
      <c r="AJ43" s="3216"/>
      <c r="AK43" s="3225"/>
      <c r="AL43" s="3226"/>
      <c r="AM43" s="3215"/>
      <c r="AN43" s="3224"/>
      <c r="AO43" s="3225"/>
      <c r="AP43" s="3227"/>
      <c r="AQ43" s="3230"/>
      <c r="AR43" s="3231"/>
      <c r="AS43" s="3216"/>
      <c r="AT43" s="86"/>
      <c r="AU43" s="86"/>
      <c r="AV43" s="86"/>
      <c r="AW43" s="86"/>
      <c r="AX43" s="93"/>
      <c r="AY43" t="str">
        <f t="shared" si="45"/>
        <v/>
      </c>
      <c r="CW43"/>
      <c r="CX43" s="25" t="str">
        <f t="shared" si="46"/>
        <v/>
      </c>
      <c r="CY43" s="25" t="str">
        <f t="shared" ref="CY43:CY44" si="59">IF(AR43&gt;F43," * Las Embarazadas NO DEBEN ser mayor al total de mujeres. ","")</f>
        <v/>
      </c>
      <c r="CZ43"/>
      <c r="DA43" s="25" t="str">
        <f t="shared" si="47"/>
        <v/>
      </c>
      <c r="DB43" s="25" t="str">
        <f t="shared" si="48"/>
        <v/>
      </c>
      <c r="DC43" s="25" t="str">
        <f t="shared" si="49"/>
        <v/>
      </c>
      <c r="DD43" s="25" t="str">
        <f t="shared" si="50"/>
        <v/>
      </c>
      <c r="DE43" s="25" t="str">
        <f t="shared" si="51"/>
        <v/>
      </c>
      <c r="DG43"/>
      <c r="DH43" s="26">
        <f t="shared" si="52"/>
        <v>0</v>
      </c>
      <c r="DI43" s="26">
        <f t="shared" si="53"/>
        <v>0</v>
      </c>
      <c r="DJ43"/>
      <c r="DK43" s="26">
        <f t="shared" si="54"/>
        <v>0</v>
      </c>
      <c r="DL43" s="26">
        <f t="shared" si="55"/>
        <v>0</v>
      </c>
      <c r="DM43" s="26">
        <f t="shared" si="56"/>
        <v>0</v>
      </c>
      <c r="DN43" s="26">
        <f t="shared" si="57"/>
        <v>0</v>
      </c>
      <c r="DO43" s="26">
        <f t="shared" si="58"/>
        <v>0</v>
      </c>
    </row>
    <row r="44" spans="1:119" x14ac:dyDescent="0.25">
      <c r="A44" s="3119" t="s">
        <v>69</v>
      </c>
      <c r="B44" s="3120"/>
      <c r="C44" s="3121"/>
      <c r="D44" s="3232">
        <f>SUM(E44+F44)</f>
        <v>0</v>
      </c>
      <c r="E44" s="3233">
        <f>+S44+U44+W44+Y44+AA44+AC44+AE44+AG44+AI44+AK44+AM44+AO44</f>
        <v>0</v>
      </c>
      <c r="F44" s="3234">
        <f>+T44+V44+X44+Z44+AB44+AD44+AF44+AH44+AJ44+AL44+AN44+AP44</f>
        <v>0</v>
      </c>
      <c r="G44" s="3215"/>
      <c r="H44" s="3216"/>
      <c r="I44" s="3215"/>
      <c r="J44" s="3216"/>
      <c r="K44" s="3215"/>
      <c r="L44" s="3216"/>
      <c r="M44" s="3215"/>
      <c r="N44" s="3216"/>
      <c r="O44" s="3215"/>
      <c r="P44" s="3216"/>
      <c r="Q44" s="3215"/>
      <c r="R44" s="3216"/>
      <c r="S44" s="85"/>
      <c r="T44" s="88"/>
      <c r="U44" s="85"/>
      <c r="V44" s="88"/>
      <c r="W44" s="85"/>
      <c r="X44" s="88"/>
      <c r="Y44" s="3235"/>
      <c r="Z44" s="3236"/>
      <c r="AA44" s="3237"/>
      <c r="AB44" s="3238"/>
      <c r="AC44" s="3235"/>
      <c r="AD44" s="3236"/>
      <c r="AE44" s="3237"/>
      <c r="AF44" s="3236"/>
      <c r="AG44" s="3235"/>
      <c r="AH44" s="3236"/>
      <c r="AI44" s="3235"/>
      <c r="AJ44" s="3236"/>
      <c r="AK44" s="3237"/>
      <c r="AL44" s="3238"/>
      <c r="AM44" s="3235"/>
      <c r="AN44" s="3236"/>
      <c r="AO44" s="3237"/>
      <c r="AP44" s="3239"/>
      <c r="AQ44" s="3228"/>
      <c r="AR44" s="86"/>
      <c r="AS44" s="3229"/>
      <c r="AT44" s="3229"/>
      <c r="AU44" s="3229"/>
      <c r="AV44" s="3229"/>
      <c r="AW44" s="3229"/>
      <c r="AX44" s="3231"/>
      <c r="AY44" t="str">
        <f t="shared" si="45"/>
        <v/>
      </c>
      <c r="CW44" s="25" t="str">
        <f t="shared" ref="CW44:CW45" si="60">IF(AND((Y44+Z44)&gt;0,AQ44="")," * No olvide digitar la variable 12 años. Si no tiene digite Cero.",IF(AQ44&gt;(Y44+Z44),"* Las Consultas de 12 años NO DEBEN ser mayor que el total de Consultas entre 10-14 años",""))</f>
        <v/>
      </c>
      <c r="CX44" s="25" t="str">
        <f t="shared" si="46"/>
        <v/>
      </c>
      <c r="CY44" s="25" t="str">
        <f t="shared" si="59"/>
        <v/>
      </c>
      <c r="CZ44" s="25" t="str">
        <f t="shared" ref="CZ44" si="61">IF(AND((AK44+AL44)&gt;0,AS44="")," * No olvide digitar la variable 60 años. Si no tiene digite Cero.",IF(AS44&gt;(AK44+AL44)," * Las consultas de 60 años NO DEBEN ser mayor que el Total de consultas del grupo 60-64 años",""))</f>
        <v/>
      </c>
      <c r="DA44" s="25" t="str">
        <f t="shared" si="47"/>
        <v/>
      </c>
      <c r="DB44" s="25" t="str">
        <f t="shared" si="48"/>
        <v/>
      </c>
      <c r="DC44" s="25" t="str">
        <f t="shared" si="49"/>
        <v/>
      </c>
      <c r="DD44" s="25" t="str">
        <f t="shared" si="50"/>
        <v/>
      </c>
      <c r="DE44" s="25" t="str">
        <f t="shared" si="51"/>
        <v/>
      </c>
      <c r="DG44" s="26">
        <f t="shared" ref="DG44:DG45" si="62">IF(AND((Y44+Z44)&gt;0,AQ44=""),1,IF(AQ44&gt;(Y44+Z44),1,0))</f>
        <v>0</v>
      </c>
      <c r="DH44" s="26">
        <f t="shared" si="52"/>
        <v>0</v>
      </c>
      <c r="DI44" s="26">
        <f t="shared" si="53"/>
        <v>0</v>
      </c>
      <c r="DJ44" s="26">
        <f t="shared" ref="DJ44" si="63">IF(AND((AK44+AL44)&gt;0,AS44=""),1,IF(AS44&gt;(AK44+AL44),1,0))</f>
        <v>0</v>
      </c>
      <c r="DK44" s="26">
        <f t="shared" si="54"/>
        <v>0</v>
      </c>
      <c r="DL44" s="26">
        <f t="shared" si="55"/>
        <v>0</v>
      </c>
      <c r="DM44" s="26">
        <f t="shared" si="56"/>
        <v>0</v>
      </c>
      <c r="DN44" s="26">
        <f t="shared" si="57"/>
        <v>0</v>
      </c>
      <c r="DO44" s="26">
        <f t="shared" si="58"/>
        <v>0</v>
      </c>
    </row>
    <row r="45" spans="1:119" ht="15" customHeight="1" x14ac:dyDescent="0.25">
      <c r="A45" s="3119" t="s">
        <v>70</v>
      </c>
      <c r="B45" s="3120"/>
      <c r="C45" s="3121"/>
      <c r="D45" s="98">
        <f>SUM(E45+F45)</f>
        <v>13</v>
      </c>
      <c r="E45" s="99">
        <f>S45+U45+W45+Y45+AA45+AC45+AE45+AG45+AI45+AK45+AM45+AO45</f>
        <v>2</v>
      </c>
      <c r="F45" s="100">
        <f>T45+V45+X45+Z45+AB45+AD45+AF45+AH45+AJ45+AL45+AN45+AP45</f>
        <v>11</v>
      </c>
      <c r="G45" s="101"/>
      <c r="H45" s="102"/>
      <c r="I45" s="101"/>
      <c r="J45" s="102"/>
      <c r="K45" s="101"/>
      <c r="L45" s="102"/>
      <c r="M45" s="101"/>
      <c r="N45" s="102"/>
      <c r="O45" s="101"/>
      <c r="P45" s="102"/>
      <c r="Q45" s="101"/>
      <c r="R45" s="102"/>
      <c r="S45" s="85">
        <v>0</v>
      </c>
      <c r="T45" s="88">
        <v>0</v>
      </c>
      <c r="U45" s="85">
        <v>0</v>
      </c>
      <c r="V45" s="88">
        <v>0</v>
      </c>
      <c r="W45" s="85">
        <v>0</v>
      </c>
      <c r="X45" s="88">
        <v>0</v>
      </c>
      <c r="Y45" s="3240">
        <v>0</v>
      </c>
      <c r="Z45" s="3241">
        <v>0</v>
      </c>
      <c r="AA45" s="103">
        <v>0</v>
      </c>
      <c r="AB45" s="104">
        <v>0</v>
      </c>
      <c r="AC45" s="3240">
        <v>0</v>
      </c>
      <c r="AD45" s="3241">
        <v>0</v>
      </c>
      <c r="AE45" s="3242">
        <v>0</v>
      </c>
      <c r="AF45" s="3241">
        <v>2</v>
      </c>
      <c r="AG45" s="3240">
        <v>1</v>
      </c>
      <c r="AH45" s="3241">
        <v>0</v>
      </c>
      <c r="AI45" s="3240">
        <v>0</v>
      </c>
      <c r="AJ45" s="3241">
        <v>2</v>
      </c>
      <c r="AK45" s="103">
        <v>0</v>
      </c>
      <c r="AL45" s="104">
        <v>2</v>
      </c>
      <c r="AM45" s="3240">
        <v>0</v>
      </c>
      <c r="AN45" s="3241">
        <v>4</v>
      </c>
      <c r="AO45" s="3242">
        <v>1</v>
      </c>
      <c r="AP45" s="3243">
        <v>1</v>
      </c>
      <c r="AQ45" s="3244">
        <v>0</v>
      </c>
      <c r="AR45" s="105">
        <v>0</v>
      </c>
      <c r="AS45" s="106"/>
      <c r="AT45" s="105">
        <v>0</v>
      </c>
      <c r="AU45" s="105">
        <v>0</v>
      </c>
      <c r="AV45" s="105">
        <v>0</v>
      </c>
      <c r="AW45" s="105">
        <v>0</v>
      </c>
      <c r="AX45" s="3245">
        <v>0</v>
      </c>
      <c r="AY45" t="str">
        <f t="shared" si="45"/>
        <v/>
      </c>
      <c r="CW45" s="25" t="str">
        <f t="shared" si="60"/>
        <v/>
      </c>
      <c r="CX45" s="25" t="str">
        <f t="shared" si="46"/>
        <v/>
      </c>
      <c r="CY45" s="25" t="str">
        <f>IF(AR45&gt;F45," * Las Embarazadas NO DEBEN ser mayor al total de mujeres. ","")</f>
        <v/>
      </c>
      <c r="CZ45"/>
      <c r="DA45" s="25" t="str">
        <f t="shared" si="47"/>
        <v/>
      </c>
      <c r="DB45" s="25" t="str">
        <f t="shared" si="48"/>
        <v/>
      </c>
      <c r="DC45" s="25" t="str">
        <f t="shared" si="49"/>
        <v/>
      </c>
      <c r="DD45" s="25" t="str">
        <f t="shared" si="50"/>
        <v/>
      </c>
      <c r="DE45" s="25" t="str">
        <f t="shared" si="51"/>
        <v/>
      </c>
      <c r="DG45" s="26">
        <f t="shared" si="62"/>
        <v>0</v>
      </c>
      <c r="DH45" s="26">
        <f t="shared" si="52"/>
        <v>0</v>
      </c>
      <c r="DI45" s="26">
        <f t="shared" si="53"/>
        <v>0</v>
      </c>
      <c r="DJ45"/>
      <c r="DK45" s="26">
        <f t="shared" si="54"/>
        <v>0</v>
      </c>
      <c r="DL45" s="26">
        <f t="shared" si="55"/>
        <v>0</v>
      </c>
      <c r="DM45" s="26">
        <f t="shared" si="56"/>
        <v>0</v>
      </c>
      <c r="DN45" s="26">
        <f t="shared" si="57"/>
        <v>0</v>
      </c>
      <c r="DO45" s="26">
        <f t="shared" si="58"/>
        <v>0</v>
      </c>
    </row>
    <row r="46" spans="1:119" x14ac:dyDescent="0.25">
      <c r="A46" s="3891" t="s">
        <v>71</v>
      </c>
      <c r="B46" s="3892"/>
      <c r="C46" s="3897"/>
      <c r="D46" s="3955">
        <f t="shared" ref="D46:D59" si="64">SUM(E46+F46)</f>
        <v>13</v>
      </c>
      <c r="E46" s="3956">
        <f>S46+U46+W46+Y46+AA46+AC46+AE46+AG46+AI46+AK46+AM46+AO46</f>
        <v>2</v>
      </c>
      <c r="F46" s="3957">
        <f>T46+V46+X46+Z46+AB46+AD46+AF46+AH46+AJ46+AL46+AN46+AP46</f>
        <v>11</v>
      </c>
      <c r="G46" s="3958"/>
      <c r="H46" s="3959"/>
      <c r="I46" s="3959"/>
      <c r="J46" s="3959"/>
      <c r="K46" s="3959"/>
      <c r="L46" s="3959"/>
      <c r="M46" s="3959"/>
      <c r="N46" s="3959"/>
      <c r="O46" s="3959"/>
      <c r="P46" s="3959"/>
      <c r="Q46" s="3959"/>
      <c r="R46" s="3960"/>
      <c r="S46" s="3955">
        <f t="shared" ref="S46:AB46" si="65">SUM(S44:S45)</f>
        <v>0</v>
      </c>
      <c r="T46" s="3957">
        <f t="shared" si="65"/>
        <v>0</v>
      </c>
      <c r="U46" s="3955">
        <f t="shared" si="65"/>
        <v>0</v>
      </c>
      <c r="V46" s="3957">
        <f t="shared" si="65"/>
        <v>0</v>
      </c>
      <c r="W46" s="3961">
        <f t="shared" si="65"/>
        <v>0</v>
      </c>
      <c r="X46" s="3961">
        <f t="shared" si="65"/>
        <v>0</v>
      </c>
      <c r="Y46" s="3955">
        <f t="shared" si="65"/>
        <v>0</v>
      </c>
      <c r="Z46" s="3961">
        <f t="shared" si="65"/>
        <v>0</v>
      </c>
      <c r="AA46" s="3955">
        <f t="shared" si="65"/>
        <v>0</v>
      </c>
      <c r="AB46" s="3961">
        <f t="shared" si="65"/>
        <v>0</v>
      </c>
      <c r="AC46" s="3955">
        <f>SUM(AC44:AC45)</f>
        <v>0</v>
      </c>
      <c r="AD46" s="3957">
        <f>SUM(AD44:AD45)</f>
        <v>0</v>
      </c>
      <c r="AE46" s="3961">
        <f>SUM(AE44:AE45)</f>
        <v>0</v>
      </c>
      <c r="AF46" s="3961">
        <f t="shared" ref="AF46:AN46" si="66">SUM(AF44:AF45)</f>
        <v>2</v>
      </c>
      <c r="AG46" s="3955">
        <f t="shared" si="66"/>
        <v>1</v>
      </c>
      <c r="AH46" s="3961">
        <f t="shared" si="66"/>
        <v>0</v>
      </c>
      <c r="AI46" s="3955">
        <f t="shared" si="66"/>
        <v>0</v>
      </c>
      <c r="AJ46" s="3961">
        <f t="shared" si="66"/>
        <v>2</v>
      </c>
      <c r="AK46" s="3955">
        <f t="shared" si="66"/>
        <v>0</v>
      </c>
      <c r="AL46" s="3961">
        <f t="shared" si="66"/>
        <v>2</v>
      </c>
      <c r="AM46" s="3955">
        <f t="shared" si="66"/>
        <v>0</v>
      </c>
      <c r="AN46" s="3957">
        <f t="shared" si="66"/>
        <v>4</v>
      </c>
      <c r="AO46" s="3961">
        <f>SUM(AO44:AO45)</f>
        <v>1</v>
      </c>
      <c r="AP46" s="3962">
        <f>SUM(AP44:AP45)</f>
        <v>1</v>
      </c>
      <c r="AQ46" s="3961">
        <f>SUM(AQ44:AQ45)</f>
        <v>0</v>
      </c>
      <c r="AR46" s="3963">
        <f>SUM(AR44:AR45)</f>
        <v>0</v>
      </c>
      <c r="AS46" s="3957">
        <f>SUM(AS44)</f>
        <v>0</v>
      </c>
      <c r="AT46" s="3957">
        <f>SUM(AT44:AT45)</f>
        <v>0</v>
      </c>
      <c r="AU46" s="3957">
        <f>SUM(AU44:AU45)</f>
        <v>0</v>
      </c>
      <c r="AV46" s="3957">
        <f>SUM(AV44:AV45)</f>
        <v>0</v>
      </c>
      <c r="AW46" s="3957">
        <f>SUM(AW44:AW45)</f>
        <v>0</v>
      </c>
      <c r="AX46" s="3963">
        <f>SUM(AX44:AX45)</f>
        <v>0</v>
      </c>
      <c r="CW46"/>
      <c r="CX46"/>
      <c r="CY46"/>
      <c r="CZ46"/>
      <c r="DA46"/>
      <c r="DB46"/>
      <c r="DC46"/>
      <c r="DD46"/>
      <c r="DE46"/>
      <c r="DG46"/>
      <c r="DH46"/>
      <c r="DI46"/>
      <c r="DJ46"/>
      <c r="DK46"/>
      <c r="DL46"/>
      <c r="DM46"/>
    </row>
    <row r="47" spans="1:119" x14ac:dyDescent="0.25">
      <c r="A47" s="3964" t="s">
        <v>72</v>
      </c>
      <c r="B47" s="3965"/>
      <c r="C47" s="3966"/>
      <c r="D47" s="3955">
        <f t="shared" si="64"/>
        <v>0</v>
      </c>
      <c r="E47" s="3956">
        <f>+G47+I47+K47+M47+O47+Q47+S47+U47+W47+Y47+AA47+AC47+AE47+AG47+AI47+AK47+AM47+AO47</f>
        <v>0</v>
      </c>
      <c r="F47" s="3957">
        <f>+H47+J47+L47+N47+P47+R47+T47+V47+X47+Z47+AB47+AD47+AF47+AH47+AJ47+AL47+AN47+AP47</f>
        <v>0</v>
      </c>
      <c r="G47" s="3967"/>
      <c r="H47" s="3968"/>
      <c r="I47" s="3967"/>
      <c r="J47" s="3969"/>
      <c r="K47" s="3967"/>
      <c r="L47" s="3968"/>
      <c r="M47" s="3967"/>
      <c r="N47" s="3968"/>
      <c r="O47" s="3967"/>
      <c r="P47" s="3968"/>
      <c r="Q47" s="3967"/>
      <c r="R47" s="3970"/>
      <c r="S47" s="3967"/>
      <c r="T47" s="3970"/>
      <c r="U47" s="3967"/>
      <c r="V47" s="3970"/>
      <c r="W47" s="3967"/>
      <c r="X47" s="3970"/>
      <c r="Y47" s="3967"/>
      <c r="Z47" s="3970"/>
      <c r="AA47" s="3967"/>
      <c r="AB47" s="3970"/>
      <c r="AC47" s="3971"/>
      <c r="AD47" s="3970"/>
      <c r="AE47" s="3972"/>
      <c r="AF47" s="3970"/>
      <c r="AG47" s="3967"/>
      <c r="AH47" s="3970"/>
      <c r="AI47" s="3967"/>
      <c r="AJ47" s="3970"/>
      <c r="AK47" s="3967"/>
      <c r="AL47" s="3970"/>
      <c r="AM47" s="3971"/>
      <c r="AN47" s="3970"/>
      <c r="AO47" s="3969"/>
      <c r="AP47" s="3973"/>
      <c r="AQ47" s="3974"/>
      <c r="AR47" s="3968"/>
      <c r="AS47" s="3968"/>
      <c r="AT47" s="3968"/>
      <c r="AU47" s="3968"/>
      <c r="AV47" s="3968"/>
      <c r="AW47" s="3968"/>
      <c r="AX47" s="3975"/>
      <c r="AY47" t="str">
        <f t="shared" si="45"/>
        <v/>
      </c>
      <c r="CW47" s="25" t="str">
        <f t="shared" ref="CW47:CW53" si="67">IF(AND((Y47+Z47)&gt;0,AQ47="")," * No olvide digitar la variable 12 años. Si no tiene digite Cero.",IF(AQ47&gt;(Y47+Z47),"* Las Consultas de 12 años NO DEBEN ser mayor que el total de Consultas entre 10-14 años",""))</f>
        <v/>
      </c>
      <c r="CX47" s="25" t="str">
        <f t="shared" ref="CX47:CX53" si="68">IF(AND(F47&gt;0,AR47="")," * No olvide digitar la variable Embarazadas. Digite cero si no tiene.","")</f>
        <v/>
      </c>
      <c r="CY47" s="25" t="str">
        <f t="shared" ref="CY47:CY53" si="69">IF(AR47&gt;F47," * Las Embarazadas NO DEBEN ser mayor al total de mujeres. ","")</f>
        <v/>
      </c>
      <c r="CZ47" s="25" t="str">
        <f t="shared" ref="CZ47:CZ53" si="70">IF(AND((AK47+AL47)&gt;0,AS47="")," * No olvide digitar la variable 60 años. Si no tiene digite Cero.",IF(AS47&gt;(AK47+AL47)," * Las consultas de 60 años NO DEBEN ser mayor que el Total de consultas del grupo 60-64 años",""))</f>
        <v/>
      </c>
      <c r="DA47" s="25" t="str">
        <f t="shared" ref="DA47:DA53" si="71">IF(AND(D47&gt;0,AT47="")," * No olvide digitar la variable Usuarios con Discapacidad. Digite Cero si no tiene.",IF(AT47&gt;D47," * La variable Usuarios con Discapacidad No puede ser mayor al Total Ambos Sexos.",""))</f>
        <v/>
      </c>
      <c r="DB47" s="25" t="str">
        <f t="shared" ref="DB47:DB53" si="72">IF(AND(D47&gt;0,AU47="")," * No olvide digitar la variable Niños, niñas, adolescentes y jóvenes población SENAME. Digite Cero si no tiene.",IF(AU47&gt;D47," * La variable Niños, niñas, adolescentes y jóvenes población SENAME No puede ser mayor al Total Ambos Sexos.",""))</f>
        <v/>
      </c>
      <c r="DC47" s="25" t="str">
        <f t="shared" ref="DC47:DC53" si="73">IF(AND(D47&gt;0,AV47="")," * No olvide digitar la variable Niños, niñas, adolescentes y jóvenes Mejor Niñez. Digite Cero si no tiene.",IF(AV47&gt;D47," * La variable Niños, niñas, adolescentes y jóvenes Mejor Niñez No puede ser mayor al Total Ambos Sexos.",""))</f>
        <v/>
      </c>
      <c r="DD47" s="25" t="str">
        <f t="shared" ref="DD47:DD53" si="74">IF(AND(D47&gt;0,AW47="")," * No olvide digitar la variable Migrantes. Digite Cero si no tiene.",IF(AW47&gt;D47," * La variable Migrantes No puede ser mayor al Total.",""))</f>
        <v/>
      </c>
      <c r="DE47" s="25" t="str">
        <f t="shared" si="51"/>
        <v/>
      </c>
      <c r="DG47" s="26">
        <f t="shared" ref="DG47:DG53" si="75">IF(AND((Y47+Z47)&gt;0,AQ47=""),1,IF(AQ47&gt;(Y47+Z47),1,0))</f>
        <v>0</v>
      </c>
      <c r="DH47" s="26">
        <f t="shared" ref="DH47:DH53" si="76">IF(AND(F47&gt;0,AR47=""),1,0)</f>
        <v>0</v>
      </c>
      <c r="DI47" s="26">
        <f t="shared" ref="DI47:DI53" si="77">IF(AR47&gt;F47,1,0)</f>
        <v>0</v>
      </c>
      <c r="DJ47" s="26">
        <f t="shared" ref="DJ47:DJ53" si="78">IF(AND((AK47+AL47)&gt;0,AS47=""),1,IF(AS47&gt;(AK47+AL47),1,0))</f>
        <v>0</v>
      </c>
      <c r="DK47" s="26">
        <f t="shared" ref="DK47:DK53" si="79">IF(AND(D47&gt;0,AT47=""),1,IF(AT47&gt;D47,1,0))</f>
        <v>0</v>
      </c>
      <c r="DL47" s="26">
        <f t="shared" ref="DL47:DL53" si="80">IF(AND(D47&gt;0,AU47=""),1,IF(AU47&gt;D47,1,0))</f>
        <v>0</v>
      </c>
      <c r="DM47" s="26">
        <f t="shared" ref="DM47:DM53" si="81">IF(AND(D47&gt;0,AV47=""),1,IF(AV47&gt;D47,1,0))</f>
        <v>0</v>
      </c>
      <c r="DN47" s="26">
        <f t="shared" ref="DN47:DN53" si="82">IF(AND(D47&gt;0,AW47=""),1,IF(AW47&gt;D47,1,0))</f>
        <v>0</v>
      </c>
      <c r="DO47" s="26">
        <f t="shared" ref="DO47:DO53" si="83">IF(AND(D47&gt;0,AX47=""),1,IF(AX47&gt;D47,1,0))</f>
        <v>0</v>
      </c>
    </row>
    <row r="48" spans="1:119" ht="15" customHeight="1" x14ac:dyDescent="0.25">
      <c r="A48" s="3976" t="s">
        <v>73</v>
      </c>
      <c r="B48" s="3853"/>
      <c r="C48" s="113">
        <v>0</v>
      </c>
      <c r="D48" s="114">
        <f t="shared" si="64"/>
        <v>0</v>
      </c>
      <c r="E48" s="115">
        <f>SUM(G48+I48+K48+M48+O48+Q48+S48+U48+W48+Y48+AA48+AC48+AE48+AG48+AI48+AK48+AM48+AO48)</f>
        <v>0</v>
      </c>
      <c r="F48" s="84">
        <f>SUM(H48+J48+L48+N48+P48+R48+T48+V48+X48+Z48+AB48+AD48+AF48+AH48+AJ48+AL48+AN48+AP48)</f>
        <v>0</v>
      </c>
      <c r="G48" s="85"/>
      <c r="H48" s="86"/>
      <c r="I48" s="85"/>
      <c r="J48" s="87"/>
      <c r="K48" s="85"/>
      <c r="L48" s="86"/>
      <c r="M48" s="85"/>
      <c r="N48" s="86"/>
      <c r="O48" s="85"/>
      <c r="P48" s="86"/>
      <c r="Q48" s="85"/>
      <c r="R48" s="88"/>
      <c r="S48" s="85"/>
      <c r="T48" s="88"/>
      <c r="U48" s="85"/>
      <c r="V48" s="88"/>
      <c r="W48" s="85"/>
      <c r="X48" s="88"/>
      <c r="Y48" s="85"/>
      <c r="Z48" s="88"/>
      <c r="AA48" s="85"/>
      <c r="AB48" s="88"/>
      <c r="AC48" s="116"/>
      <c r="AD48" s="88"/>
      <c r="AE48" s="117"/>
      <c r="AF48" s="88"/>
      <c r="AG48" s="85"/>
      <c r="AH48" s="88"/>
      <c r="AI48" s="85"/>
      <c r="AJ48" s="88"/>
      <c r="AK48" s="85"/>
      <c r="AL48" s="88"/>
      <c r="AM48" s="116"/>
      <c r="AN48" s="88"/>
      <c r="AO48" s="87"/>
      <c r="AP48" s="118"/>
      <c r="AQ48" s="119"/>
      <c r="AR48" s="86"/>
      <c r="AS48" s="86"/>
      <c r="AT48" s="86"/>
      <c r="AU48" s="86"/>
      <c r="AV48" s="86"/>
      <c r="AW48" s="86"/>
      <c r="AX48" s="93"/>
      <c r="AY48" t="str">
        <f t="shared" si="45"/>
        <v/>
      </c>
      <c r="CW48" s="25" t="str">
        <f t="shared" si="67"/>
        <v/>
      </c>
      <c r="CX48" s="25" t="str">
        <f t="shared" si="68"/>
        <v/>
      </c>
      <c r="CY48" s="25" t="str">
        <f t="shared" si="69"/>
        <v/>
      </c>
      <c r="CZ48" s="25" t="str">
        <f t="shared" si="70"/>
        <v/>
      </c>
      <c r="DA48" s="25" t="str">
        <f t="shared" si="71"/>
        <v/>
      </c>
      <c r="DB48" s="25" t="str">
        <f t="shared" si="72"/>
        <v/>
      </c>
      <c r="DC48" s="25" t="str">
        <f t="shared" si="73"/>
        <v/>
      </c>
      <c r="DD48" s="25" t="str">
        <f t="shared" si="74"/>
        <v/>
      </c>
      <c r="DE48" s="25" t="str">
        <f t="shared" si="51"/>
        <v/>
      </c>
      <c r="DG48" s="26">
        <f t="shared" si="75"/>
        <v>0</v>
      </c>
      <c r="DH48" s="26">
        <f t="shared" si="76"/>
        <v>0</v>
      </c>
      <c r="DI48" s="26">
        <f t="shared" si="77"/>
        <v>0</v>
      </c>
      <c r="DJ48" s="26">
        <f t="shared" si="78"/>
        <v>0</v>
      </c>
      <c r="DK48" s="26">
        <f t="shared" si="79"/>
        <v>0</v>
      </c>
      <c r="DL48" s="26">
        <f t="shared" si="80"/>
        <v>0</v>
      </c>
      <c r="DM48" s="26">
        <f t="shared" si="81"/>
        <v>0</v>
      </c>
      <c r="DN48" s="26">
        <f t="shared" si="82"/>
        <v>0</v>
      </c>
      <c r="DO48" s="26">
        <f t="shared" si="83"/>
        <v>0</v>
      </c>
    </row>
    <row r="49" spans="1:119" x14ac:dyDescent="0.25">
      <c r="A49" s="711"/>
      <c r="B49" s="712"/>
      <c r="C49" s="3269" t="s">
        <v>74</v>
      </c>
      <c r="D49" s="3232">
        <f t="shared" si="64"/>
        <v>0</v>
      </c>
      <c r="E49" s="115">
        <f t="shared" ref="E49:F58" si="84">SUM(G49+I49+K49+M49+O49+Q49+S49+U49+W49+Y49+AA49+AC49+AE49+AG49+AI49+AK49+AM49+AO49)</f>
        <v>0</v>
      </c>
      <c r="F49" s="84">
        <f t="shared" si="84"/>
        <v>0</v>
      </c>
      <c r="G49" s="3235"/>
      <c r="H49" s="3229"/>
      <c r="I49" s="3235"/>
      <c r="J49" s="3270"/>
      <c r="K49" s="3235"/>
      <c r="L49" s="3229"/>
      <c r="M49" s="3235"/>
      <c r="N49" s="3229"/>
      <c r="O49" s="3235"/>
      <c r="P49" s="3229"/>
      <c r="Q49" s="3235"/>
      <c r="R49" s="3236"/>
      <c r="S49" s="3235"/>
      <c r="T49" s="3236"/>
      <c r="U49" s="3235"/>
      <c r="V49" s="3236"/>
      <c r="W49" s="3235"/>
      <c r="X49" s="3236"/>
      <c r="Y49" s="3235"/>
      <c r="Z49" s="3236"/>
      <c r="AA49" s="3235"/>
      <c r="AB49" s="3236"/>
      <c r="AC49" s="3271"/>
      <c r="AD49" s="3236"/>
      <c r="AE49" s="3237"/>
      <c r="AF49" s="3236"/>
      <c r="AG49" s="3235"/>
      <c r="AH49" s="3236"/>
      <c r="AI49" s="3235"/>
      <c r="AJ49" s="3236"/>
      <c r="AK49" s="3235"/>
      <c r="AL49" s="3236"/>
      <c r="AM49" s="3271"/>
      <c r="AN49" s="3236"/>
      <c r="AO49" s="3270"/>
      <c r="AP49" s="3239"/>
      <c r="AQ49" s="3228"/>
      <c r="AR49" s="3229"/>
      <c r="AS49" s="3229"/>
      <c r="AT49" s="3229"/>
      <c r="AU49" s="3229"/>
      <c r="AV49" s="3229"/>
      <c r="AW49" s="3229"/>
      <c r="AX49" s="3231"/>
      <c r="AY49" t="str">
        <f t="shared" si="45"/>
        <v/>
      </c>
      <c r="CW49" s="25" t="str">
        <f t="shared" si="67"/>
        <v/>
      </c>
      <c r="CX49" s="25" t="str">
        <f t="shared" si="68"/>
        <v/>
      </c>
      <c r="CY49" s="25" t="str">
        <f t="shared" si="69"/>
        <v/>
      </c>
      <c r="CZ49" s="25" t="str">
        <f t="shared" si="70"/>
        <v/>
      </c>
      <c r="DA49" s="25" t="str">
        <f t="shared" si="71"/>
        <v/>
      </c>
      <c r="DB49" s="25" t="str">
        <f t="shared" si="72"/>
        <v/>
      </c>
      <c r="DC49" s="25" t="str">
        <f t="shared" si="73"/>
        <v/>
      </c>
      <c r="DD49" s="25" t="str">
        <f t="shared" si="74"/>
        <v/>
      </c>
      <c r="DE49" s="25" t="str">
        <f t="shared" si="51"/>
        <v/>
      </c>
      <c r="DG49" s="26">
        <f t="shared" si="75"/>
        <v>0</v>
      </c>
      <c r="DH49" s="26">
        <f t="shared" si="76"/>
        <v>0</v>
      </c>
      <c r="DI49" s="26">
        <f t="shared" si="77"/>
        <v>0</v>
      </c>
      <c r="DJ49" s="26">
        <f t="shared" si="78"/>
        <v>0</v>
      </c>
      <c r="DK49" s="26">
        <f t="shared" si="79"/>
        <v>0</v>
      </c>
      <c r="DL49" s="26">
        <f t="shared" si="80"/>
        <v>0</v>
      </c>
      <c r="DM49" s="26">
        <f t="shared" si="81"/>
        <v>0</v>
      </c>
      <c r="DN49" s="26">
        <f t="shared" si="82"/>
        <v>0</v>
      </c>
      <c r="DO49" s="26">
        <f t="shared" si="83"/>
        <v>0</v>
      </c>
    </row>
    <row r="50" spans="1:119" x14ac:dyDescent="0.25">
      <c r="A50" s="711"/>
      <c r="B50" s="712"/>
      <c r="C50" s="3269" t="s">
        <v>75</v>
      </c>
      <c r="D50" s="3232">
        <f t="shared" si="64"/>
        <v>0</v>
      </c>
      <c r="E50" s="115">
        <f t="shared" si="84"/>
        <v>0</v>
      </c>
      <c r="F50" s="84">
        <f t="shared" si="84"/>
        <v>0</v>
      </c>
      <c r="G50" s="3235"/>
      <c r="H50" s="3229"/>
      <c r="I50" s="3235"/>
      <c r="J50" s="3270"/>
      <c r="K50" s="3235"/>
      <c r="L50" s="3229"/>
      <c r="M50" s="3235"/>
      <c r="N50" s="3229"/>
      <c r="O50" s="3235"/>
      <c r="P50" s="3229"/>
      <c r="Q50" s="3235"/>
      <c r="R50" s="3236"/>
      <c r="S50" s="3235"/>
      <c r="T50" s="3236"/>
      <c r="U50" s="3235"/>
      <c r="V50" s="3236"/>
      <c r="W50" s="3235"/>
      <c r="X50" s="3236"/>
      <c r="Y50" s="3235"/>
      <c r="Z50" s="3236"/>
      <c r="AA50" s="3235"/>
      <c r="AB50" s="3236"/>
      <c r="AC50" s="3271"/>
      <c r="AD50" s="3236"/>
      <c r="AE50" s="3237"/>
      <c r="AF50" s="3236"/>
      <c r="AG50" s="3235"/>
      <c r="AH50" s="3236"/>
      <c r="AI50" s="3235"/>
      <c r="AJ50" s="3236"/>
      <c r="AK50" s="3235"/>
      <c r="AL50" s="3236"/>
      <c r="AM50" s="3271"/>
      <c r="AN50" s="3236"/>
      <c r="AO50" s="3270"/>
      <c r="AP50" s="3239"/>
      <c r="AQ50" s="3228"/>
      <c r="AR50" s="3229"/>
      <c r="AS50" s="3229"/>
      <c r="AT50" s="3229"/>
      <c r="AU50" s="3229"/>
      <c r="AV50" s="3229"/>
      <c r="AW50" s="3229"/>
      <c r="AX50" s="3231"/>
      <c r="AY50" t="str">
        <f t="shared" si="45"/>
        <v/>
      </c>
      <c r="CW50" s="25" t="str">
        <f t="shared" si="67"/>
        <v/>
      </c>
      <c r="CX50" s="25" t="str">
        <f t="shared" si="68"/>
        <v/>
      </c>
      <c r="CY50" s="25" t="str">
        <f t="shared" si="69"/>
        <v/>
      </c>
      <c r="CZ50" s="25" t="str">
        <f t="shared" si="70"/>
        <v/>
      </c>
      <c r="DA50" s="25" t="str">
        <f t="shared" si="71"/>
        <v/>
      </c>
      <c r="DB50" s="25" t="str">
        <f t="shared" si="72"/>
        <v/>
      </c>
      <c r="DC50" s="25" t="str">
        <f t="shared" si="73"/>
        <v/>
      </c>
      <c r="DD50" s="25" t="str">
        <f t="shared" si="74"/>
        <v/>
      </c>
      <c r="DE50" s="25" t="str">
        <f t="shared" si="51"/>
        <v/>
      </c>
      <c r="DG50" s="26">
        <f t="shared" si="75"/>
        <v>0</v>
      </c>
      <c r="DH50" s="26">
        <f t="shared" si="76"/>
        <v>0</v>
      </c>
      <c r="DI50" s="26">
        <f t="shared" si="77"/>
        <v>0</v>
      </c>
      <c r="DJ50" s="26">
        <f t="shared" si="78"/>
        <v>0</v>
      </c>
      <c r="DK50" s="26">
        <f t="shared" si="79"/>
        <v>0</v>
      </c>
      <c r="DL50" s="26">
        <f t="shared" si="80"/>
        <v>0</v>
      </c>
      <c r="DM50" s="26">
        <f t="shared" si="81"/>
        <v>0</v>
      </c>
      <c r="DN50" s="26">
        <f t="shared" si="82"/>
        <v>0</v>
      </c>
      <c r="DO50" s="26">
        <f t="shared" si="83"/>
        <v>0</v>
      </c>
    </row>
    <row r="51" spans="1:119" x14ac:dyDescent="0.25">
      <c r="A51" s="711"/>
      <c r="B51" s="712"/>
      <c r="C51" s="3269" t="s">
        <v>76</v>
      </c>
      <c r="D51" s="3232">
        <f t="shared" si="64"/>
        <v>0</v>
      </c>
      <c r="E51" s="115">
        <f t="shared" si="84"/>
        <v>0</v>
      </c>
      <c r="F51" s="84">
        <f t="shared" si="84"/>
        <v>0</v>
      </c>
      <c r="G51" s="3235"/>
      <c r="H51" s="3229"/>
      <c r="I51" s="3235"/>
      <c r="J51" s="3270"/>
      <c r="K51" s="3235"/>
      <c r="L51" s="3229"/>
      <c r="M51" s="3235"/>
      <c r="N51" s="3229"/>
      <c r="O51" s="3235"/>
      <c r="P51" s="3229"/>
      <c r="Q51" s="3235"/>
      <c r="R51" s="3236"/>
      <c r="S51" s="3235"/>
      <c r="T51" s="3236"/>
      <c r="U51" s="3235"/>
      <c r="V51" s="3236"/>
      <c r="W51" s="3235"/>
      <c r="X51" s="3236"/>
      <c r="Y51" s="3235"/>
      <c r="Z51" s="3236"/>
      <c r="AA51" s="3235"/>
      <c r="AB51" s="3236"/>
      <c r="AC51" s="3271"/>
      <c r="AD51" s="3236"/>
      <c r="AE51" s="3237"/>
      <c r="AF51" s="3236"/>
      <c r="AG51" s="3235"/>
      <c r="AH51" s="3236"/>
      <c r="AI51" s="3235"/>
      <c r="AJ51" s="3236"/>
      <c r="AK51" s="3235"/>
      <c r="AL51" s="3236"/>
      <c r="AM51" s="3271"/>
      <c r="AN51" s="3236"/>
      <c r="AO51" s="3270"/>
      <c r="AP51" s="3239"/>
      <c r="AQ51" s="3228"/>
      <c r="AR51" s="3229"/>
      <c r="AS51" s="3229"/>
      <c r="AT51" s="3229"/>
      <c r="AU51" s="3229"/>
      <c r="AV51" s="3229"/>
      <c r="AW51" s="3229"/>
      <c r="AX51" s="3231"/>
      <c r="AY51" t="str">
        <f t="shared" si="45"/>
        <v/>
      </c>
      <c r="CW51" s="25" t="str">
        <f t="shared" si="67"/>
        <v/>
      </c>
      <c r="CX51" s="25" t="str">
        <f t="shared" si="68"/>
        <v/>
      </c>
      <c r="CY51" s="25" t="str">
        <f t="shared" si="69"/>
        <v/>
      </c>
      <c r="CZ51" s="25" t="str">
        <f t="shared" si="70"/>
        <v/>
      </c>
      <c r="DA51" s="25" t="str">
        <f t="shared" si="71"/>
        <v/>
      </c>
      <c r="DB51" s="25" t="str">
        <f t="shared" si="72"/>
        <v/>
      </c>
      <c r="DC51" s="25" t="str">
        <f t="shared" si="73"/>
        <v/>
      </c>
      <c r="DD51" s="25" t="str">
        <f t="shared" si="74"/>
        <v/>
      </c>
      <c r="DE51" s="25" t="str">
        <f t="shared" si="51"/>
        <v/>
      </c>
      <c r="DG51" s="26">
        <f t="shared" si="75"/>
        <v>0</v>
      </c>
      <c r="DH51" s="26">
        <f t="shared" si="76"/>
        <v>0</v>
      </c>
      <c r="DI51" s="26">
        <f t="shared" si="77"/>
        <v>0</v>
      </c>
      <c r="DJ51" s="26">
        <f t="shared" si="78"/>
        <v>0</v>
      </c>
      <c r="DK51" s="26">
        <f t="shared" si="79"/>
        <v>0</v>
      </c>
      <c r="DL51" s="26">
        <f t="shared" si="80"/>
        <v>0</v>
      </c>
      <c r="DM51" s="26">
        <f t="shared" si="81"/>
        <v>0</v>
      </c>
      <c r="DN51" s="26">
        <f t="shared" si="82"/>
        <v>0</v>
      </c>
      <c r="DO51" s="26">
        <f t="shared" si="83"/>
        <v>0</v>
      </c>
    </row>
    <row r="52" spans="1:119" x14ac:dyDescent="0.25">
      <c r="A52" s="711"/>
      <c r="B52" s="712"/>
      <c r="C52" s="121" t="s">
        <v>77</v>
      </c>
      <c r="D52" s="98">
        <f>SUM(E52+F52)</f>
        <v>0</v>
      </c>
      <c r="E52" s="115">
        <f t="shared" si="84"/>
        <v>0</v>
      </c>
      <c r="F52" s="84">
        <f t="shared" si="84"/>
        <v>0</v>
      </c>
      <c r="G52" s="122"/>
      <c r="H52" s="123"/>
      <c r="I52" s="122"/>
      <c r="J52" s="124"/>
      <c r="K52" s="122"/>
      <c r="L52" s="123"/>
      <c r="M52" s="122"/>
      <c r="N52" s="123"/>
      <c r="O52" s="122"/>
      <c r="P52" s="123"/>
      <c r="Q52" s="122"/>
      <c r="R52" s="125"/>
      <c r="S52" s="122"/>
      <c r="T52" s="125"/>
      <c r="U52" s="122"/>
      <c r="V52" s="125"/>
      <c r="W52" s="122"/>
      <c r="X52" s="125"/>
      <c r="Y52" s="122"/>
      <c r="Z52" s="125"/>
      <c r="AA52" s="122"/>
      <c r="AB52" s="125"/>
      <c r="AC52" s="126"/>
      <c r="AD52" s="125"/>
      <c r="AE52" s="103"/>
      <c r="AF52" s="125"/>
      <c r="AG52" s="122"/>
      <c r="AH52" s="125"/>
      <c r="AI52" s="122"/>
      <c r="AJ52" s="125"/>
      <c r="AK52" s="122"/>
      <c r="AL52" s="125"/>
      <c r="AM52" s="126"/>
      <c r="AN52" s="125"/>
      <c r="AO52" s="124"/>
      <c r="AP52" s="127"/>
      <c r="AQ52" s="128"/>
      <c r="AR52" s="123"/>
      <c r="AS52" s="123"/>
      <c r="AT52" s="123"/>
      <c r="AU52" s="123"/>
      <c r="AV52" s="123"/>
      <c r="AW52" s="123"/>
      <c r="AX52" s="129"/>
      <c r="AY52" t="str">
        <f t="shared" si="45"/>
        <v/>
      </c>
      <c r="CW52" s="25" t="str">
        <f t="shared" si="67"/>
        <v/>
      </c>
      <c r="CX52" s="25" t="str">
        <f t="shared" si="68"/>
        <v/>
      </c>
      <c r="CY52" s="25" t="str">
        <f t="shared" si="69"/>
        <v/>
      </c>
      <c r="CZ52" s="25" t="str">
        <f t="shared" si="70"/>
        <v/>
      </c>
      <c r="DA52" s="25" t="str">
        <f t="shared" si="71"/>
        <v/>
      </c>
      <c r="DB52" s="25" t="str">
        <f t="shared" si="72"/>
        <v/>
      </c>
      <c r="DC52" s="25" t="str">
        <f t="shared" si="73"/>
        <v/>
      </c>
      <c r="DD52" s="25" t="str">
        <f t="shared" si="74"/>
        <v/>
      </c>
      <c r="DE52" s="25" t="str">
        <f t="shared" si="51"/>
        <v/>
      </c>
      <c r="DG52" s="26">
        <f t="shared" si="75"/>
        <v>0</v>
      </c>
      <c r="DH52" s="26">
        <f t="shared" si="76"/>
        <v>0</v>
      </c>
      <c r="DI52" s="26">
        <f t="shared" si="77"/>
        <v>0</v>
      </c>
      <c r="DJ52" s="26">
        <f t="shared" si="78"/>
        <v>0</v>
      </c>
      <c r="DK52" s="26">
        <f t="shared" si="79"/>
        <v>0</v>
      </c>
      <c r="DL52" s="26">
        <f t="shared" si="80"/>
        <v>0</v>
      </c>
      <c r="DM52" s="26">
        <f t="shared" si="81"/>
        <v>0</v>
      </c>
      <c r="DN52" s="26">
        <f t="shared" si="82"/>
        <v>0</v>
      </c>
      <c r="DO52" s="26">
        <f t="shared" si="83"/>
        <v>0</v>
      </c>
    </row>
    <row r="53" spans="1:119" x14ac:dyDescent="0.25">
      <c r="A53" s="711"/>
      <c r="B53" s="712"/>
      <c r="C53" s="121" t="s">
        <v>78</v>
      </c>
      <c r="D53" s="3272">
        <f t="shared" si="64"/>
        <v>0</v>
      </c>
      <c r="E53" s="2967">
        <f t="shared" si="84"/>
        <v>0</v>
      </c>
      <c r="F53" s="132">
        <f t="shared" si="84"/>
        <v>0</v>
      </c>
      <c r="G53" s="3240"/>
      <c r="H53" s="105"/>
      <c r="I53" s="3240"/>
      <c r="J53" s="133"/>
      <c r="K53" s="3240"/>
      <c r="L53" s="105"/>
      <c r="M53" s="3240"/>
      <c r="N53" s="105"/>
      <c r="O53" s="3240"/>
      <c r="P53" s="105"/>
      <c r="Q53" s="3240"/>
      <c r="R53" s="3241"/>
      <c r="S53" s="3240"/>
      <c r="T53" s="3241"/>
      <c r="U53" s="3240"/>
      <c r="V53" s="3241"/>
      <c r="W53" s="3240"/>
      <c r="X53" s="3241"/>
      <c r="Y53" s="3240"/>
      <c r="Z53" s="3241"/>
      <c r="AA53" s="3240"/>
      <c r="AB53" s="3241"/>
      <c r="AC53" s="3273"/>
      <c r="AD53" s="3241"/>
      <c r="AE53" s="3242"/>
      <c r="AF53" s="3241"/>
      <c r="AG53" s="3240"/>
      <c r="AH53" s="3241"/>
      <c r="AI53" s="3240"/>
      <c r="AJ53" s="3241"/>
      <c r="AK53" s="3240"/>
      <c r="AL53" s="3241"/>
      <c r="AM53" s="3273"/>
      <c r="AN53" s="3241"/>
      <c r="AO53" s="133"/>
      <c r="AP53" s="3243"/>
      <c r="AQ53" s="105"/>
      <c r="AR53" s="105"/>
      <c r="AS53" s="105"/>
      <c r="AT53" s="105"/>
      <c r="AU53" s="105"/>
      <c r="AV53" s="105"/>
      <c r="AW53" s="105"/>
      <c r="AX53" s="3245"/>
      <c r="AY53" t="str">
        <f t="shared" si="45"/>
        <v/>
      </c>
      <c r="CW53" s="25" t="str">
        <f t="shared" si="67"/>
        <v/>
      </c>
      <c r="CX53" s="25" t="str">
        <f t="shared" si="68"/>
        <v/>
      </c>
      <c r="CY53" s="25" t="str">
        <f t="shared" si="69"/>
        <v/>
      </c>
      <c r="CZ53" s="25" t="str">
        <f t="shared" si="70"/>
        <v/>
      </c>
      <c r="DA53" s="25" t="str">
        <f t="shared" si="71"/>
        <v/>
      </c>
      <c r="DB53" s="25" t="str">
        <f t="shared" si="72"/>
        <v/>
      </c>
      <c r="DC53" s="25" t="str">
        <f t="shared" si="73"/>
        <v/>
      </c>
      <c r="DD53" s="25" t="str">
        <f t="shared" si="74"/>
        <v/>
      </c>
      <c r="DE53" s="25" t="str">
        <f t="shared" si="51"/>
        <v/>
      </c>
      <c r="DG53" s="26">
        <f t="shared" si="75"/>
        <v>0</v>
      </c>
      <c r="DH53" s="26">
        <f t="shared" si="76"/>
        <v>0</v>
      </c>
      <c r="DI53" s="26">
        <f t="shared" si="77"/>
        <v>0</v>
      </c>
      <c r="DJ53" s="26">
        <f t="shared" si="78"/>
        <v>0</v>
      </c>
      <c r="DK53" s="26">
        <f t="shared" si="79"/>
        <v>0</v>
      </c>
      <c r="DL53" s="26">
        <f t="shared" si="80"/>
        <v>0</v>
      </c>
      <c r="DM53" s="26">
        <f t="shared" si="81"/>
        <v>0</v>
      </c>
      <c r="DN53" s="26">
        <f t="shared" si="82"/>
        <v>0</v>
      </c>
      <c r="DO53" s="26">
        <f t="shared" si="83"/>
        <v>0</v>
      </c>
    </row>
    <row r="54" spans="1:119" x14ac:dyDescent="0.25">
      <c r="A54" s="3927" t="s">
        <v>4</v>
      </c>
      <c r="B54" s="3927"/>
      <c r="C54" s="3927"/>
      <c r="D54" s="3955">
        <f>SUM(D48:D53)</f>
        <v>0</v>
      </c>
      <c r="E54" s="3961">
        <f>SUM(E48:E53)</f>
        <v>0</v>
      </c>
      <c r="F54" s="3957">
        <f>SUM(F48:F53)</f>
        <v>0</v>
      </c>
      <c r="G54" s="3955">
        <f>SUM(G48:G53)</f>
        <v>0</v>
      </c>
      <c r="H54" s="3961">
        <f t="shared" ref="H54:AW54" si="85">SUM(H48:H53)</f>
        <v>0</v>
      </c>
      <c r="I54" s="3955">
        <f t="shared" si="85"/>
        <v>0</v>
      </c>
      <c r="J54" s="3961">
        <f t="shared" si="85"/>
        <v>0</v>
      </c>
      <c r="K54" s="3955">
        <f t="shared" si="85"/>
        <v>0</v>
      </c>
      <c r="L54" s="3961">
        <f t="shared" si="85"/>
        <v>0</v>
      </c>
      <c r="M54" s="3955">
        <f t="shared" si="85"/>
        <v>0</v>
      </c>
      <c r="N54" s="3961">
        <f t="shared" si="85"/>
        <v>0</v>
      </c>
      <c r="O54" s="3955">
        <f t="shared" si="85"/>
        <v>0</v>
      </c>
      <c r="P54" s="3961">
        <f t="shared" si="85"/>
        <v>0</v>
      </c>
      <c r="Q54" s="3955">
        <f t="shared" si="85"/>
        <v>0</v>
      </c>
      <c r="R54" s="3961">
        <f t="shared" si="85"/>
        <v>0</v>
      </c>
      <c r="S54" s="3955">
        <f t="shared" si="85"/>
        <v>0</v>
      </c>
      <c r="T54" s="3961">
        <f t="shared" si="85"/>
        <v>0</v>
      </c>
      <c r="U54" s="3955">
        <f t="shared" si="85"/>
        <v>0</v>
      </c>
      <c r="V54" s="3961">
        <f t="shared" si="85"/>
        <v>0</v>
      </c>
      <c r="W54" s="3955">
        <f t="shared" si="85"/>
        <v>0</v>
      </c>
      <c r="X54" s="3961">
        <f t="shared" si="85"/>
        <v>0</v>
      </c>
      <c r="Y54" s="3955">
        <f>SUM(Y48:Y53)</f>
        <v>0</v>
      </c>
      <c r="Z54" s="3961">
        <f>SUM(Z48:Z53)</f>
        <v>0</v>
      </c>
      <c r="AA54" s="3955">
        <f t="shared" si="85"/>
        <v>0</v>
      </c>
      <c r="AB54" s="3961">
        <f t="shared" si="85"/>
        <v>0</v>
      </c>
      <c r="AC54" s="3955">
        <f t="shared" si="85"/>
        <v>0</v>
      </c>
      <c r="AD54" s="3961">
        <f t="shared" si="85"/>
        <v>0</v>
      </c>
      <c r="AE54" s="3955">
        <f t="shared" si="85"/>
        <v>0</v>
      </c>
      <c r="AF54" s="3961">
        <f t="shared" si="85"/>
        <v>0</v>
      </c>
      <c r="AG54" s="3955">
        <f t="shared" si="85"/>
        <v>0</v>
      </c>
      <c r="AH54" s="3961">
        <f t="shared" si="85"/>
        <v>0</v>
      </c>
      <c r="AI54" s="3955">
        <f t="shared" si="85"/>
        <v>0</v>
      </c>
      <c r="AJ54" s="3961">
        <f t="shared" si="85"/>
        <v>0</v>
      </c>
      <c r="AK54" s="3955">
        <f t="shared" si="85"/>
        <v>0</v>
      </c>
      <c r="AL54" s="3961">
        <f t="shared" si="85"/>
        <v>0</v>
      </c>
      <c r="AM54" s="3955">
        <f t="shared" si="85"/>
        <v>0</v>
      </c>
      <c r="AN54" s="3961">
        <f t="shared" si="85"/>
        <v>0</v>
      </c>
      <c r="AO54" s="3955">
        <f t="shared" si="85"/>
        <v>0</v>
      </c>
      <c r="AP54" s="3962">
        <f t="shared" si="85"/>
        <v>0</v>
      </c>
      <c r="AQ54" s="3961">
        <f t="shared" si="85"/>
        <v>0</v>
      </c>
      <c r="AR54" s="3955">
        <f t="shared" si="85"/>
        <v>0</v>
      </c>
      <c r="AS54" s="3955">
        <f t="shared" si="85"/>
        <v>0</v>
      </c>
      <c r="AT54" s="3955">
        <f t="shared" si="85"/>
        <v>0</v>
      </c>
      <c r="AU54" s="3963">
        <f t="shared" si="85"/>
        <v>0</v>
      </c>
      <c r="AV54" s="3957">
        <f>SUM(AV48:AV53)</f>
        <v>0</v>
      </c>
      <c r="AW54" s="3955">
        <f t="shared" si="85"/>
        <v>0</v>
      </c>
      <c r="AX54" s="3963">
        <f>SUM(AX48:AX53)</f>
        <v>0</v>
      </c>
      <c r="CW54"/>
      <c r="CX54"/>
      <c r="CY54"/>
      <c r="CZ54"/>
      <c r="DA54"/>
      <c r="DB54"/>
      <c r="DC54"/>
      <c r="DD54"/>
      <c r="DE54"/>
      <c r="DG54"/>
      <c r="DH54"/>
      <c r="DI54"/>
      <c r="DJ54"/>
      <c r="DK54"/>
      <c r="DL54"/>
      <c r="DM54"/>
    </row>
    <row r="55" spans="1:119" ht="15" customHeight="1" x14ac:dyDescent="0.25">
      <c r="A55" s="722" t="s">
        <v>79</v>
      </c>
      <c r="B55" s="723"/>
      <c r="C55" s="134">
        <v>0</v>
      </c>
      <c r="D55" s="3946">
        <f t="shared" si="64"/>
        <v>0</v>
      </c>
      <c r="E55" s="135">
        <f t="shared" si="84"/>
        <v>0</v>
      </c>
      <c r="F55" s="136">
        <f t="shared" si="84"/>
        <v>0</v>
      </c>
      <c r="G55" s="3948"/>
      <c r="H55" s="80"/>
      <c r="I55" s="3948"/>
      <c r="J55" s="80"/>
      <c r="K55" s="3948"/>
      <c r="L55" s="80"/>
      <c r="M55" s="3948"/>
      <c r="N55" s="80"/>
      <c r="O55" s="3948"/>
      <c r="P55" s="80"/>
      <c r="Q55" s="3948"/>
      <c r="R55" s="80"/>
      <c r="S55" s="3948"/>
      <c r="T55" s="80"/>
      <c r="U55" s="3948"/>
      <c r="V55" s="80"/>
      <c r="W55" s="3948"/>
      <c r="X55" s="80"/>
      <c r="Y55" s="3948"/>
      <c r="Z55" s="80"/>
      <c r="AA55" s="3948"/>
      <c r="AB55" s="80"/>
      <c r="AC55" s="3948"/>
      <c r="AD55" s="80"/>
      <c r="AE55" s="3948"/>
      <c r="AF55" s="80"/>
      <c r="AG55" s="3948"/>
      <c r="AH55" s="80"/>
      <c r="AI55" s="3948"/>
      <c r="AJ55" s="80"/>
      <c r="AK55" s="3948"/>
      <c r="AL55" s="80"/>
      <c r="AM55" s="3948"/>
      <c r="AN55" s="80"/>
      <c r="AO55" s="3948"/>
      <c r="AP55" s="81"/>
      <c r="AQ55" s="3953"/>
      <c r="AR55" s="3953"/>
      <c r="AS55" s="3954"/>
      <c r="AT55" s="3954"/>
      <c r="AU55" s="3954"/>
      <c r="AV55" s="3954"/>
      <c r="AW55" s="3954"/>
      <c r="AX55" s="3954"/>
      <c r="AY55" t="str">
        <f t="shared" si="45"/>
        <v/>
      </c>
      <c r="CW55" s="25" t="str">
        <f t="shared" ref="CW55:CW59" si="86">IF(AND((Y55+Z55)&gt;0,AQ55="")," * No olvide digitar la variable 12 años. Si no tiene digite Cero.",IF(AQ55&gt;(Y55+Z55),"* Las Consultas de 12 años NO DEBEN ser mayor que el total de Consultas entre 10-14 años",""))</f>
        <v/>
      </c>
      <c r="CX55" s="25" t="str">
        <f t="shared" ref="CX55:CX59" si="87">IF(AND(F55&gt;0,AR55="")," * No olvide digitar la variable Embarazadas. Digite cero si no tiene.","")</f>
        <v/>
      </c>
      <c r="CY55" s="25" t="str">
        <f t="shared" ref="CY55:CY59" si="88">IF(AR55&gt;F55," * Las Embarazadas NO DEBEN ser mayor al total de mujeres. ","")</f>
        <v/>
      </c>
      <c r="CZ55" s="25" t="str">
        <f t="shared" ref="CZ55:CZ59" si="89">IF(AND((AK55+AL55)&gt;0,AS55="")," * No olvide digitar la variable 60 años. Si no tiene digite Cero.",IF(AS55&gt;(AK55+AL55)," * Las consultas de 60 años NO DEBEN ser mayor que el Total de consultas del grupo 60-64 años",""))</f>
        <v/>
      </c>
      <c r="DA55" s="25" t="str">
        <f>IF(AND(D55&gt;0,AT55="")," * No olvide digitar la variable Usuarios con Discapacidad. Digite Cero si no tiene.",IF(AT55&gt;D55," * La variable Usuarios con Discapacidad No puede ser mayor al Total Ambos Sexos.",""))</f>
        <v/>
      </c>
      <c r="DB55" s="25" t="str">
        <f>IF(AND(D55&gt;0,AU55="")," * No olvide digitar la variable Niños, niñas, adolescentes y jóvenes población SENAME. Digite Cero si no tiene.",IF(AU55&gt;D55," * La variable Niños, niñas, adolescentes y jóvenes población SENAME No puede ser mayor al Total Ambos Sexos.",""))</f>
        <v/>
      </c>
      <c r="DC55" s="25" t="str">
        <f>IF(AND(D55&gt;0,AV55="")," * No olvide digitar la variable Niños, niñas, adolescentes y jóvenes Mejor Niñez. Digite Cero si no tiene.",IF(AV55&gt;D55," * La variable Niños, niñas, adolescentes y jóvenes Mejor Niñez No puede ser mayor al Total Ambos Sexos.",""))</f>
        <v/>
      </c>
      <c r="DD55" s="25" t="str">
        <f>IF(AND(D55&gt;0,AW55="")," * No olvide digitar la variable Migrantes. Digite Cero si no tiene.",IF(AW55&gt;D55," * La variable Migrantes No puede ser mayor al Total.",""))</f>
        <v/>
      </c>
      <c r="DE55" s="25" t="str">
        <f t="shared" si="51"/>
        <v/>
      </c>
      <c r="DG55" s="26">
        <f t="shared" ref="DG55:DG59" si="90">IF(AND((Y55+Z55)&gt;0,AQ55=""),1,IF(AQ55&gt;(Y55+Z55),1,0))</f>
        <v>0</v>
      </c>
      <c r="DH55" s="26">
        <f t="shared" ref="DH55:DH59" si="91">IF(AND(F55&gt;0,AR55=""),1,0)</f>
        <v>0</v>
      </c>
      <c r="DI55" s="26">
        <f t="shared" ref="DI55:DI59" si="92">IF(AR55&gt;F55,1,0)</f>
        <v>0</v>
      </c>
      <c r="DJ55" s="26">
        <f t="shared" ref="DJ55:DJ59" si="93">IF(AND((AK55+AL55)&gt;0,AS55=""),1,IF(AS55&gt;(AK55+AL55),1,0))</f>
        <v>0</v>
      </c>
      <c r="DK55" s="26">
        <f t="shared" ref="DK55:DK59" si="94">IF(AND(D55&gt;0,AT55=""),1,IF(AT55&gt;D55,1,0))</f>
        <v>0</v>
      </c>
      <c r="DL55" s="26">
        <f t="shared" ref="DL55:DL59" si="95">IF(AND(D55&gt;0,AU55=""),1,IF(AU55&gt;D55,1,0))</f>
        <v>0</v>
      </c>
      <c r="DM55" s="26">
        <f t="shared" ref="DM55:DM59" si="96">IF(AND(D55&gt;0,AV55=""),1,IF(AV55&gt;D55,1,0))</f>
        <v>0</v>
      </c>
      <c r="DN55" s="26">
        <f t="shared" ref="DN55:DN59" si="97">IF(AND(D55&gt;0,AW55=""),1,IF(AW55&gt;D55,1,0))</f>
        <v>0</v>
      </c>
      <c r="DO55" s="26">
        <f t="shared" ref="DO55:DO59" si="98">IF(AND(D55&gt;0,AX55=""),1,IF(AX55&gt;D55,1,0))</f>
        <v>0</v>
      </c>
    </row>
    <row r="56" spans="1:119" x14ac:dyDescent="0.25">
      <c r="A56" s="722"/>
      <c r="B56" s="723"/>
      <c r="C56" s="3269" t="s">
        <v>80</v>
      </c>
      <c r="D56" s="3232">
        <f t="shared" si="64"/>
        <v>0</v>
      </c>
      <c r="E56" s="3274">
        <f t="shared" si="84"/>
        <v>0</v>
      </c>
      <c r="F56" s="3275">
        <f t="shared" si="84"/>
        <v>0</v>
      </c>
      <c r="G56" s="3235"/>
      <c r="H56" s="3236"/>
      <c r="I56" s="3235"/>
      <c r="J56" s="3236"/>
      <c r="K56" s="3235"/>
      <c r="L56" s="3236"/>
      <c r="M56" s="3235"/>
      <c r="N56" s="3236"/>
      <c r="O56" s="3235"/>
      <c r="P56" s="3236"/>
      <c r="Q56" s="3235"/>
      <c r="R56" s="3236"/>
      <c r="S56" s="3235"/>
      <c r="T56" s="3236"/>
      <c r="U56" s="3235"/>
      <c r="V56" s="3236"/>
      <c r="W56" s="3235"/>
      <c r="X56" s="3236"/>
      <c r="Y56" s="3235"/>
      <c r="Z56" s="3236"/>
      <c r="AA56" s="3235"/>
      <c r="AB56" s="3236"/>
      <c r="AC56" s="3235"/>
      <c r="AD56" s="3236"/>
      <c r="AE56" s="3235"/>
      <c r="AF56" s="3236"/>
      <c r="AG56" s="3235"/>
      <c r="AH56" s="3236"/>
      <c r="AI56" s="3235"/>
      <c r="AJ56" s="3236"/>
      <c r="AK56" s="3235"/>
      <c r="AL56" s="3236"/>
      <c r="AM56" s="3235"/>
      <c r="AN56" s="3236"/>
      <c r="AO56" s="3235"/>
      <c r="AP56" s="3239"/>
      <c r="AQ56" s="3229"/>
      <c r="AR56" s="3229"/>
      <c r="AS56" s="3231"/>
      <c r="AT56" s="3231"/>
      <c r="AU56" s="3231"/>
      <c r="AV56" s="3231"/>
      <c r="AW56" s="3231"/>
      <c r="AX56" s="3231"/>
      <c r="AY56" t="str">
        <f t="shared" si="45"/>
        <v/>
      </c>
      <c r="CW56" s="25" t="str">
        <f t="shared" si="86"/>
        <v/>
      </c>
      <c r="CX56" s="25" t="str">
        <f t="shared" si="87"/>
        <v/>
      </c>
      <c r="CY56" s="25" t="str">
        <f t="shared" si="88"/>
        <v/>
      </c>
      <c r="CZ56" s="25" t="str">
        <f t="shared" si="89"/>
        <v/>
      </c>
      <c r="DA56" s="25" t="str">
        <f t="shared" ref="DA56:DA59" si="99">IF(AND(D56&gt;0,AT56="")," * No olvide digitar la variable Usuarios con Discapacidad. Digite Cero si no tiene.",IF(AT56&gt;D56," * La variable Usuarios con Discapacidad No puede ser mayor al Total Ambos Sexos.",""))</f>
        <v/>
      </c>
      <c r="DB56" s="25" t="str">
        <f t="shared" ref="DB56:DB59" si="100">IF(AND(D56&gt;0,AU56="")," * No olvide digitar la variable Niños, niñas, adolescentes y jóvenes población SENAME. Digite Cero si no tiene.",IF(AU56&gt;D56," * La variable Niños, niñas, adolescentes y jóvenes población SENAME No puede ser mayor al Total Ambos Sexos.",""))</f>
        <v/>
      </c>
      <c r="DC56" s="25" t="str">
        <f t="shared" ref="DC56:DC59" si="101">IF(AND(D56&gt;0,AV56="")," * No olvide digitar la variable Niños, niñas, adolescentes y jóvenes Mejor Niñez. Digite Cero si no tiene.",IF(AV56&gt;D56," * La variable Niños, niñas, adolescentes y jóvenes Mejor Niñez No puede ser mayor al Total Ambos Sexos.",""))</f>
        <v/>
      </c>
      <c r="DD56" s="25" t="str">
        <f t="shared" ref="DD56:DD59" si="102">IF(AND(D56&gt;0,AW56="")," * No olvide digitar la variable Migrantes. Digite Cero si no tiene.",IF(AW56&gt;D56," * La variable Migrantes No puede ser mayor al Total.",""))</f>
        <v/>
      </c>
      <c r="DE56" s="25" t="str">
        <f t="shared" si="51"/>
        <v/>
      </c>
      <c r="DG56" s="26">
        <f t="shared" si="90"/>
        <v>0</v>
      </c>
      <c r="DH56" s="26">
        <f t="shared" si="91"/>
        <v>0</v>
      </c>
      <c r="DI56" s="26">
        <f t="shared" si="92"/>
        <v>0</v>
      </c>
      <c r="DJ56" s="26">
        <f t="shared" si="93"/>
        <v>0</v>
      </c>
      <c r="DK56" s="26">
        <f t="shared" si="94"/>
        <v>0</v>
      </c>
      <c r="DL56" s="26">
        <f t="shared" si="95"/>
        <v>0</v>
      </c>
      <c r="DM56" s="26">
        <f t="shared" si="96"/>
        <v>0</v>
      </c>
      <c r="DN56" s="26">
        <f t="shared" si="97"/>
        <v>0</v>
      </c>
      <c r="DO56" s="26">
        <f t="shared" si="98"/>
        <v>0</v>
      </c>
    </row>
    <row r="57" spans="1:119" x14ac:dyDescent="0.25">
      <c r="A57" s="722"/>
      <c r="B57" s="723"/>
      <c r="C57" s="3269" t="s">
        <v>81</v>
      </c>
      <c r="D57" s="3232">
        <f t="shared" si="64"/>
        <v>0</v>
      </c>
      <c r="E57" s="3274">
        <f t="shared" si="84"/>
        <v>0</v>
      </c>
      <c r="F57" s="3275">
        <f t="shared" si="84"/>
        <v>0</v>
      </c>
      <c r="G57" s="3235"/>
      <c r="H57" s="3236"/>
      <c r="I57" s="3235"/>
      <c r="J57" s="3236"/>
      <c r="K57" s="3235"/>
      <c r="L57" s="3236"/>
      <c r="M57" s="3235"/>
      <c r="N57" s="3236"/>
      <c r="O57" s="3235"/>
      <c r="P57" s="3236"/>
      <c r="Q57" s="3235"/>
      <c r="R57" s="3236"/>
      <c r="S57" s="3235"/>
      <c r="T57" s="3236"/>
      <c r="U57" s="3235"/>
      <c r="V57" s="3236"/>
      <c r="W57" s="3235"/>
      <c r="X57" s="3236"/>
      <c r="Y57" s="3235"/>
      <c r="Z57" s="3236"/>
      <c r="AA57" s="3235"/>
      <c r="AB57" s="3236"/>
      <c r="AC57" s="3235"/>
      <c r="AD57" s="3236"/>
      <c r="AE57" s="3235"/>
      <c r="AF57" s="3236"/>
      <c r="AG57" s="3235"/>
      <c r="AH57" s="3236"/>
      <c r="AI57" s="3235"/>
      <c r="AJ57" s="3236"/>
      <c r="AK57" s="3235"/>
      <c r="AL57" s="3236"/>
      <c r="AM57" s="3235"/>
      <c r="AN57" s="3236"/>
      <c r="AO57" s="3235"/>
      <c r="AP57" s="3239"/>
      <c r="AQ57" s="3229"/>
      <c r="AR57" s="3229"/>
      <c r="AS57" s="3231"/>
      <c r="AT57" s="3231"/>
      <c r="AU57" s="3231"/>
      <c r="AV57" s="3231"/>
      <c r="AW57" s="3231"/>
      <c r="AX57" s="3231"/>
      <c r="AY57" t="str">
        <f t="shared" si="45"/>
        <v/>
      </c>
      <c r="CW57" s="25" t="str">
        <f t="shared" si="86"/>
        <v/>
      </c>
      <c r="CX57" s="25" t="str">
        <f t="shared" si="87"/>
        <v/>
      </c>
      <c r="CY57" s="25" t="str">
        <f t="shared" si="88"/>
        <v/>
      </c>
      <c r="CZ57" s="25" t="str">
        <f t="shared" si="89"/>
        <v/>
      </c>
      <c r="DA57" s="25" t="str">
        <f t="shared" si="99"/>
        <v/>
      </c>
      <c r="DB57" s="25" t="str">
        <f t="shared" si="100"/>
        <v/>
      </c>
      <c r="DC57" s="25" t="str">
        <f t="shared" si="101"/>
        <v/>
      </c>
      <c r="DD57" s="25" t="str">
        <f t="shared" si="102"/>
        <v/>
      </c>
      <c r="DE57" s="25" t="str">
        <f t="shared" si="51"/>
        <v/>
      </c>
      <c r="DG57" s="26">
        <f t="shared" si="90"/>
        <v>0</v>
      </c>
      <c r="DH57" s="26">
        <f t="shared" si="91"/>
        <v>0</v>
      </c>
      <c r="DI57" s="26">
        <f t="shared" si="92"/>
        <v>0</v>
      </c>
      <c r="DJ57" s="26">
        <f t="shared" si="93"/>
        <v>0</v>
      </c>
      <c r="DK57" s="26">
        <f t="shared" si="94"/>
        <v>0</v>
      </c>
      <c r="DL57" s="26">
        <f t="shared" si="95"/>
        <v>0</v>
      </c>
      <c r="DM57" s="26">
        <f t="shared" si="96"/>
        <v>0</v>
      </c>
      <c r="DN57" s="26">
        <f t="shared" si="97"/>
        <v>0</v>
      </c>
      <c r="DO57" s="26">
        <f t="shared" si="98"/>
        <v>0</v>
      </c>
    </row>
    <row r="58" spans="1:119" x14ac:dyDescent="0.25">
      <c r="A58" s="722"/>
      <c r="B58" s="723"/>
      <c r="C58" s="3269" t="s">
        <v>82</v>
      </c>
      <c r="D58" s="3232">
        <f t="shared" si="64"/>
        <v>0</v>
      </c>
      <c r="E58" s="3274">
        <f t="shared" si="84"/>
        <v>0</v>
      </c>
      <c r="F58" s="3275">
        <f t="shared" si="84"/>
        <v>0</v>
      </c>
      <c r="G58" s="3235"/>
      <c r="H58" s="3236"/>
      <c r="I58" s="3235"/>
      <c r="J58" s="3236"/>
      <c r="K58" s="3235"/>
      <c r="L58" s="3236"/>
      <c r="M58" s="3235"/>
      <c r="N58" s="3236"/>
      <c r="O58" s="3235"/>
      <c r="P58" s="3236"/>
      <c r="Q58" s="3235"/>
      <c r="R58" s="3236"/>
      <c r="S58" s="3235"/>
      <c r="T58" s="3236"/>
      <c r="U58" s="3235"/>
      <c r="V58" s="3236"/>
      <c r="W58" s="3235"/>
      <c r="X58" s="3236"/>
      <c r="Y58" s="3235"/>
      <c r="Z58" s="3236"/>
      <c r="AA58" s="3235"/>
      <c r="AB58" s="3236"/>
      <c r="AC58" s="3235"/>
      <c r="AD58" s="3236"/>
      <c r="AE58" s="3235"/>
      <c r="AF58" s="3236"/>
      <c r="AG58" s="3235"/>
      <c r="AH58" s="3236"/>
      <c r="AI58" s="3235"/>
      <c r="AJ58" s="3236"/>
      <c r="AK58" s="3235"/>
      <c r="AL58" s="3236"/>
      <c r="AM58" s="3235"/>
      <c r="AN58" s="3236"/>
      <c r="AO58" s="3235"/>
      <c r="AP58" s="3239"/>
      <c r="AQ58" s="3229"/>
      <c r="AR58" s="3229"/>
      <c r="AS58" s="3231"/>
      <c r="AT58" s="3231"/>
      <c r="AU58" s="3231"/>
      <c r="AV58" s="3231"/>
      <c r="AW58" s="3231"/>
      <c r="AX58" s="3231"/>
      <c r="AY58" t="str">
        <f t="shared" si="45"/>
        <v/>
      </c>
      <c r="CW58" s="25" t="str">
        <f t="shared" si="86"/>
        <v/>
      </c>
      <c r="CX58" s="25" t="str">
        <f t="shared" si="87"/>
        <v/>
      </c>
      <c r="CY58" s="25" t="str">
        <f t="shared" si="88"/>
        <v/>
      </c>
      <c r="CZ58" s="25" t="str">
        <f t="shared" si="89"/>
        <v/>
      </c>
      <c r="DA58" s="25" t="str">
        <f t="shared" si="99"/>
        <v/>
      </c>
      <c r="DB58" s="25" t="str">
        <f t="shared" si="100"/>
        <v/>
      </c>
      <c r="DC58" s="25" t="str">
        <f t="shared" si="101"/>
        <v/>
      </c>
      <c r="DD58" s="25" t="str">
        <f t="shared" si="102"/>
        <v/>
      </c>
      <c r="DE58" s="25" t="str">
        <f t="shared" si="51"/>
        <v/>
      </c>
      <c r="DG58" s="26">
        <f t="shared" si="90"/>
        <v>0</v>
      </c>
      <c r="DH58" s="26">
        <f t="shared" si="91"/>
        <v>0</v>
      </c>
      <c r="DI58" s="26">
        <f t="shared" si="92"/>
        <v>0</v>
      </c>
      <c r="DJ58" s="26">
        <f t="shared" si="93"/>
        <v>0</v>
      </c>
      <c r="DK58" s="26">
        <f t="shared" si="94"/>
        <v>0</v>
      </c>
      <c r="DL58" s="26">
        <f t="shared" si="95"/>
        <v>0</v>
      </c>
      <c r="DM58" s="26">
        <f t="shared" si="96"/>
        <v>0</v>
      </c>
      <c r="DN58" s="26">
        <f t="shared" si="97"/>
        <v>0</v>
      </c>
      <c r="DO58" s="26">
        <f t="shared" si="98"/>
        <v>0</v>
      </c>
    </row>
    <row r="59" spans="1:119" x14ac:dyDescent="0.25">
      <c r="A59" s="3854"/>
      <c r="B59" s="3855"/>
      <c r="C59" s="3278" t="s">
        <v>83</v>
      </c>
      <c r="D59" s="3272">
        <f t="shared" si="64"/>
        <v>0</v>
      </c>
      <c r="E59" s="2967">
        <f>SUM(G59+I59+K59+M59+O59+Q59+S59+U59+W59+Y59+AA59+AC59+AE59+AG59+AI59+AK59+AM59+AO59)</f>
        <v>0</v>
      </c>
      <c r="F59" s="3279">
        <f>SUM(H59+J59+L59+N59+P59+R59+T59+V59+X59+Z59+AB59+AD59+AF59+AH59+AJ59+AL59+AN59+AP59)</f>
        <v>0</v>
      </c>
      <c r="G59" s="3240"/>
      <c r="H59" s="3241"/>
      <c r="I59" s="3240"/>
      <c r="J59" s="3241"/>
      <c r="K59" s="3240"/>
      <c r="L59" s="3241"/>
      <c r="M59" s="3240"/>
      <c r="N59" s="3241"/>
      <c r="O59" s="3240"/>
      <c r="P59" s="3241"/>
      <c r="Q59" s="3240"/>
      <c r="R59" s="3241"/>
      <c r="S59" s="3240"/>
      <c r="T59" s="3241"/>
      <c r="U59" s="3240"/>
      <c r="V59" s="3241"/>
      <c r="W59" s="3240"/>
      <c r="X59" s="3241"/>
      <c r="Y59" s="3240"/>
      <c r="Z59" s="3241"/>
      <c r="AA59" s="3240"/>
      <c r="AB59" s="3241"/>
      <c r="AC59" s="3240"/>
      <c r="AD59" s="3241"/>
      <c r="AE59" s="3240"/>
      <c r="AF59" s="3241"/>
      <c r="AG59" s="3240"/>
      <c r="AH59" s="3241"/>
      <c r="AI59" s="3240"/>
      <c r="AJ59" s="3241"/>
      <c r="AK59" s="3240"/>
      <c r="AL59" s="3241"/>
      <c r="AM59" s="3240"/>
      <c r="AN59" s="3241"/>
      <c r="AO59" s="3240"/>
      <c r="AP59" s="3243"/>
      <c r="AQ59" s="105"/>
      <c r="AR59" s="105"/>
      <c r="AS59" s="3245"/>
      <c r="AT59" s="3245"/>
      <c r="AU59" s="3245"/>
      <c r="AV59" s="3245"/>
      <c r="AW59" s="3245"/>
      <c r="AX59" s="3245"/>
      <c r="AY59" t="str">
        <f t="shared" si="45"/>
        <v/>
      </c>
      <c r="CW59" s="25" t="str">
        <f t="shared" si="86"/>
        <v/>
      </c>
      <c r="CX59" s="25" t="str">
        <f t="shared" si="87"/>
        <v/>
      </c>
      <c r="CY59" s="25" t="str">
        <f t="shared" si="88"/>
        <v/>
      </c>
      <c r="CZ59" s="25" t="str">
        <f t="shared" si="89"/>
        <v/>
      </c>
      <c r="DA59" s="25" t="str">
        <f t="shared" si="99"/>
        <v/>
      </c>
      <c r="DB59" s="25" t="str">
        <f t="shared" si="100"/>
        <v/>
      </c>
      <c r="DC59" s="25" t="str">
        <f t="shared" si="101"/>
        <v/>
      </c>
      <c r="DD59" s="25" t="str">
        <f t="shared" si="102"/>
        <v/>
      </c>
      <c r="DE59" s="25" t="str">
        <f t="shared" si="51"/>
        <v/>
      </c>
      <c r="DG59" s="26">
        <f t="shared" si="90"/>
        <v>0</v>
      </c>
      <c r="DH59" s="26">
        <f t="shared" si="91"/>
        <v>0</v>
      </c>
      <c r="DI59" s="26">
        <f t="shared" si="92"/>
        <v>0</v>
      </c>
      <c r="DJ59" s="26">
        <f t="shared" si="93"/>
        <v>0</v>
      </c>
      <c r="DK59" s="26">
        <f t="shared" si="94"/>
        <v>0</v>
      </c>
      <c r="DL59" s="26">
        <f t="shared" si="95"/>
        <v>0</v>
      </c>
      <c r="DM59" s="26">
        <f t="shared" si="96"/>
        <v>0</v>
      </c>
      <c r="DN59" s="26">
        <f t="shared" si="97"/>
        <v>0</v>
      </c>
      <c r="DO59" s="26">
        <f t="shared" si="98"/>
        <v>0</v>
      </c>
    </row>
    <row r="60" spans="1:119" x14ac:dyDescent="0.25">
      <c r="A60" s="3891" t="s">
        <v>4</v>
      </c>
      <c r="B60" s="3892"/>
      <c r="C60" s="3849"/>
      <c r="D60" s="3955">
        <f t="shared" ref="D60:AX60" si="103">SUM(D55:D59)</f>
        <v>0</v>
      </c>
      <c r="E60" s="3956">
        <f>SUM(E55:E59)</f>
        <v>0</v>
      </c>
      <c r="F60" s="3977">
        <f>SUM(F55:F59)</f>
        <v>0</v>
      </c>
      <c r="G60" s="3955">
        <f t="shared" si="103"/>
        <v>0</v>
      </c>
      <c r="H60" s="3961">
        <f t="shared" si="103"/>
        <v>0</v>
      </c>
      <c r="I60" s="3955">
        <f t="shared" si="103"/>
        <v>0</v>
      </c>
      <c r="J60" s="3961">
        <f t="shared" si="103"/>
        <v>0</v>
      </c>
      <c r="K60" s="3955">
        <f t="shared" si="103"/>
        <v>0</v>
      </c>
      <c r="L60" s="3961">
        <f t="shared" si="103"/>
        <v>0</v>
      </c>
      <c r="M60" s="3955">
        <f t="shared" si="103"/>
        <v>0</v>
      </c>
      <c r="N60" s="3961">
        <f t="shared" si="103"/>
        <v>0</v>
      </c>
      <c r="O60" s="3955">
        <f t="shared" si="103"/>
        <v>0</v>
      </c>
      <c r="P60" s="3961">
        <f t="shared" si="103"/>
        <v>0</v>
      </c>
      <c r="Q60" s="3955">
        <f t="shared" si="103"/>
        <v>0</v>
      </c>
      <c r="R60" s="3961">
        <f t="shared" si="103"/>
        <v>0</v>
      </c>
      <c r="S60" s="3955">
        <f t="shared" si="103"/>
        <v>0</v>
      </c>
      <c r="T60" s="3977">
        <f t="shared" si="103"/>
        <v>0</v>
      </c>
      <c r="U60" s="3955">
        <f t="shared" si="103"/>
        <v>0</v>
      </c>
      <c r="V60" s="3961">
        <f t="shared" si="103"/>
        <v>0</v>
      </c>
      <c r="W60" s="3955">
        <f t="shared" si="103"/>
        <v>0</v>
      </c>
      <c r="X60" s="3961">
        <f t="shared" si="103"/>
        <v>0</v>
      </c>
      <c r="Y60" s="3955">
        <f t="shared" si="103"/>
        <v>0</v>
      </c>
      <c r="Z60" s="3961">
        <f t="shared" si="103"/>
        <v>0</v>
      </c>
      <c r="AA60" s="3955">
        <f t="shared" si="103"/>
        <v>0</v>
      </c>
      <c r="AB60" s="3961">
        <f t="shared" si="103"/>
        <v>0</v>
      </c>
      <c r="AC60" s="3955">
        <f t="shared" si="103"/>
        <v>0</v>
      </c>
      <c r="AD60" s="3961">
        <f t="shared" si="103"/>
        <v>0</v>
      </c>
      <c r="AE60" s="3955">
        <f t="shared" si="103"/>
        <v>0</v>
      </c>
      <c r="AF60" s="3961">
        <f t="shared" si="103"/>
        <v>0</v>
      </c>
      <c r="AG60" s="3955">
        <f t="shared" si="103"/>
        <v>0</v>
      </c>
      <c r="AH60" s="3961">
        <f t="shared" si="103"/>
        <v>0</v>
      </c>
      <c r="AI60" s="3955">
        <f t="shared" si="103"/>
        <v>0</v>
      </c>
      <c r="AJ60" s="3961">
        <f t="shared" si="103"/>
        <v>0</v>
      </c>
      <c r="AK60" s="3955">
        <f t="shared" si="103"/>
        <v>0</v>
      </c>
      <c r="AL60" s="3961">
        <f t="shared" si="103"/>
        <v>0</v>
      </c>
      <c r="AM60" s="3955">
        <f t="shared" si="103"/>
        <v>0</v>
      </c>
      <c r="AN60" s="3961">
        <f t="shared" si="103"/>
        <v>0</v>
      </c>
      <c r="AO60" s="3955">
        <f t="shared" si="103"/>
        <v>0</v>
      </c>
      <c r="AP60" s="3962">
        <f t="shared" si="103"/>
        <v>0</v>
      </c>
      <c r="AQ60" s="3961">
        <f t="shared" si="103"/>
        <v>0</v>
      </c>
      <c r="AR60" s="3955">
        <f t="shared" si="103"/>
        <v>0</v>
      </c>
      <c r="AS60" s="3955">
        <f t="shared" si="103"/>
        <v>0</v>
      </c>
      <c r="AT60" s="3955">
        <f t="shared" si="103"/>
        <v>0</v>
      </c>
      <c r="AU60" s="3955">
        <f t="shared" si="103"/>
        <v>0</v>
      </c>
      <c r="AV60" s="3957">
        <f>SUM(AV55:AV59)</f>
        <v>0</v>
      </c>
      <c r="AW60" s="3955">
        <f t="shared" si="103"/>
        <v>0</v>
      </c>
      <c r="AX60" s="3963">
        <f t="shared" si="103"/>
        <v>0</v>
      </c>
      <c r="CW60"/>
      <c r="CX60"/>
      <c r="CY60"/>
      <c r="CZ60"/>
      <c r="DA60"/>
      <c r="DB60"/>
      <c r="DC60"/>
      <c r="DD60"/>
      <c r="DE60"/>
      <c r="DG60"/>
      <c r="DH60"/>
      <c r="DI60"/>
      <c r="DJ60"/>
      <c r="DK60"/>
      <c r="DL60"/>
      <c r="DM60"/>
    </row>
    <row r="61" spans="1:119" ht="15" customHeight="1" x14ac:dyDescent="0.25">
      <c r="A61" s="3978" t="s">
        <v>84</v>
      </c>
      <c r="B61" s="3856"/>
      <c r="C61" s="3269">
        <v>0</v>
      </c>
      <c r="D61" s="98">
        <f>SUM(E61:F61)</f>
        <v>0</v>
      </c>
      <c r="E61" s="99">
        <f>SUM(Y61+AA61+AC61+AE61+AG61+AI61+AK61+AM61+AO61)</f>
        <v>0</v>
      </c>
      <c r="F61" s="3234">
        <f>SUM(Z61+AB61+AD61+AF61+AH61+AJ61+AL61+AN61+AP61)</f>
        <v>0</v>
      </c>
      <c r="G61" s="3979"/>
      <c r="H61" s="143"/>
      <c r="I61" s="3980"/>
      <c r="J61" s="143"/>
      <c r="K61" s="3980"/>
      <c r="L61" s="143"/>
      <c r="M61" s="3980"/>
      <c r="N61" s="143"/>
      <c r="O61" s="3980"/>
      <c r="P61" s="143"/>
      <c r="Q61" s="3980"/>
      <c r="R61" s="143"/>
      <c r="S61" s="145"/>
      <c r="T61" s="146"/>
      <c r="U61" s="3980"/>
      <c r="V61" s="143"/>
      <c r="W61" s="3980"/>
      <c r="X61" s="143"/>
      <c r="Y61" s="122"/>
      <c r="Z61" s="125"/>
      <c r="AA61" s="122"/>
      <c r="AB61" s="125"/>
      <c r="AC61" s="3981"/>
      <c r="AD61" s="3982"/>
      <c r="AE61" s="147"/>
      <c r="AF61" s="148"/>
      <c r="AG61" s="147"/>
      <c r="AH61" s="148"/>
      <c r="AI61" s="103"/>
      <c r="AJ61" s="125"/>
      <c r="AK61" s="122"/>
      <c r="AL61" s="125"/>
      <c r="AM61" s="3981"/>
      <c r="AN61" s="3982"/>
      <c r="AO61" s="103"/>
      <c r="AP61" s="81"/>
      <c r="AQ61" s="3857"/>
      <c r="AR61" s="123"/>
      <c r="AS61" s="123"/>
      <c r="AT61" s="3983"/>
      <c r="AU61" s="123"/>
      <c r="AV61" s="123"/>
      <c r="AW61" s="3983"/>
      <c r="AX61" s="3983"/>
      <c r="AY61" t="str">
        <f t="shared" si="45"/>
        <v/>
      </c>
      <c r="CW61" s="25" t="str">
        <f t="shared" ref="CW61:CW63" si="104">IF(AND((Y61+Z61)&gt;0,AQ61="")," * No olvide digitar la variable 12 años. Si no tiene digite Cero.",IF(AQ61&gt;(Y61+Z61),"* Las Consultas de 12 años NO DEBEN ser mayor que el total de Consultas entre 10-14 años",""))</f>
        <v/>
      </c>
      <c r="CX61" s="25" t="str">
        <f t="shared" ref="CX61:CX63" si="105">IF(AND(F61&gt;0,AR61="")," * No olvide digitar la variable Embarazadas. Digite cero si no tiene.","")</f>
        <v/>
      </c>
      <c r="CY61" s="25" t="str">
        <f t="shared" ref="CY61:CY63" si="106">IF(AR61&gt;F61," * Las Embarazadas NO DEBEN ser mayor al total de mujeres. ","")</f>
        <v/>
      </c>
      <c r="CZ61" s="25" t="str">
        <f t="shared" ref="CZ61:CZ63" si="107">IF(AND((AK61+AL61)&gt;0,AS61="")," * No olvide digitar la variable 60 años. Si no tiene digite Cero.",IF(AS61&gt;(AK61+AL61)," * Las consultas de 60 años NO DEBEN ser mayor que el Total de consultas del grupo 60-64 años",""))</f>
        <v/>
      </c>
      <c r="DA61" s="25" t="str">
        <f t="shared" ref="DA61:DA63" si="108">IF(AND(D61&gt;0,AT61="")," * No olvide digitar la variable Usuarios con Discapacidad. Digite Cero si no tiene.",IF(AT61&gt;D61," * La variable Usuarios con Discapacidad No puede ser mayor al Total Ambos Sexos.",""))</f>
        <v/>
      </c>
      <c r="DB61" s="25" t="str">
        <f t="shared" ref="DB61:DB63" si="109">IF(AND(D61&gt;0,AU61="")," * No olvide digitar la variable Niños, niñas, adolescentes y jóvenes población SENAME. Digite Cero si no tiene.",IF(AU61&gt;D61," * La variable Niños, niñas, adolescentes y jóvenes población SENAME No puede ser mayor al Total Ambos Sexos.",""))</f>
        <v/>
      </c>
      <c r="DC61" s="25" t="str">
        <f t="shared" ref="DC61:DC63" si="110">IF(AND(D61&gt;0,AV61="")," * No olvide digitar la variable Niños, niñas, adolescentes y jóvenes Mejor Niñez. Digite Cero si no tiene.",IF(AV61&gt;D61," * La variable Niños, niñas, adolescentes y jóvenes Mejor Niñez No puede ser mayor al Total Ambos Sexos.",""))</f>
        <v/>
      </c>
      <c r="DD61" s="25" t="str">
        <f t="shared" ref="DD61:DD63" si="111">IF(AND(D61&gt;0,AW61="")," * No olvide digitar la variable Migrantes. Digite Cero si no tiene.",IF(AW61&gt;D61," * La variable Migrantes No puede ser mayor al Total.",""))</f>
        <v/>
      </c>
      <c r="DE61" s="25" t="str">
        <f t="shared" si="51"/>
        <v/>
      </c>
      <c r="DG61" s="26">
        <f t="shared" ref="DG61:DG63" si="112">IF(AND((Y61+Z61)&gt;0,AQ61=""),1,IF(AQ61&gt;(Y61+Z61),1,0))</f>
        <v>0</v>
      </c>
      <c r="DH61" s="26">
        <f t="shared" ref="DH61:DH63" si="113">IF(AND(F61&gt;0,AR61=""),1,0)</f>
        <v>0</v>
      </c>
      <c r="DI61" s="26">
        <f t="shared" ref="DI61:DI63" si="114">IF(AR61&gt;F61,1,0)</f>
        <v>0</v>
      </c>
      <c r="DJ61" s="26">
        <f t="shared" ref="DJ61:DJ63" si="115">IF(AND((AK61+AL61)&gt;0,AS61=""),1,IF(AS61&gt;(AK61+AL61),1,0))</f>
        <v>0</v>
      </c>
      <c r="DK61" s="26">
        <f t="shared" ref="DK61:DK63" si="116">IF(AND(D61&gt;0,AT61=""),1,IF(AT61&gt;D61,1,0))</f>
        <v>0</v>
      </c>
      <c r="DL61" s="26">
        <f t="shared" ref="DL61:DL63" si="117">IF(AND(D61&gt;0,AU61=""),1,IF(AU61&gt;D61,1,0))</f>
        <v>0</v>
      </c>
      <c r="DM61" s="26">
        <f t="shared" ref="DM61:DM63" si="118">IF(AND(D61&gt;0,AV61=""),1,IF(AV61&gt;D61,1,0))</f>
        <v>0</v>
      </c>
      <c r="DN61" s="26">
        <f t="shared" ref="DN61:DN63" si="119">IF(AND(D61&gt;0,AW61=""),1,IF(AW61&gt;D61,1,0))</f>
        <v>0</v>
      </c>
      <c r="DO61" s="26">
        <f t="shared" ref="DO61:DO63" si="120">IF(AND(D61&gt;0,AX61=""),1,IF(AX61&gt;D61,1,0))</f>
        <v>0</v>
      </c>
    </row>
    <row r="62" spans="1:119" x14ac:dyDescent="0.25">
      <c r="A62" s="728"/>
      <c r="B62" s="729"/>
      <c r="C62" s="3269" t="s">
        <v>85</v>
      </c>
      <c r="D62" s="98">
        <f>SUM(E62:F62)</f>
        <v>0</v>
      </c>
      <c r="E62" s="99">
        <f t="shared" ref="E62:F63" si="121">SUM(Y62+AA62+AC62+AE62+AG62+AI62+AK62+AM62+AO62)</f>
        <v>0</v>
      </c>
      <c r="F62" s="3234">
        <f t="shared" si="121"/>
        <v>0</v>
      </c>
      <c r="G62" s="3289"/>
      <c r="H62" s="3290"/>
      <c r="I62" s="3289"/>
      <c r="J62" s="3290"/>
      <c r="K62" s="3289"/>
      <c r="L62" s="3290"/>
      <c r="M62" s="3289"/>
      <c r="N62" s="3290"/>
      <c r="O62" s="3289"/>
      <c r="P62" s="3290"/>
      <c r="Q62" s="3289"/>
      <c r="R62" s="3290"/>
      <c r="S62" s="145"/>
      <c r="T62" s="146"/>
      <c r="U62" s="3289"/>
      <c r="V62" s="3290"/>
      <c r="W62" s="3289"/>
      <c r="X62" s="3290"/>
      <c r="Y62" s="122"/>
      <c r="Z62" s="125"/>
      <c r="AA62" s="122"/>
      <c r="AB62" s="125"/>
      <c r="AC62" s="122"/>
      <c r="AD62" s="125"/>
      <c r="AE62" s="103"/>
      <c r="AF62" s="125"/>
      <c r="AG62" s="103"/>
      <c r="AH62" s="125"/>
      <c r="AI62" s="103"/>
      <c r="AJ62" s="125"/>
      <c r="AK62" s="122"/>
      <c r="AL62" s="125"/>
      <c r="AM62" s="122"/>
      <c r="AN62" s="125"/>
      <c r="AO62" s="103"/>
      <c r="AP62" s="127"/>
      <c r="AQ62" s="128"/>
      <c r="AR62" s="123"/>
      <c r="AS62" s="123"/>
      <c r="AT62" s="129"/>
      <c r="AU62" s="123"/>
      <c r="AV62" s="123"/>
      <c r="AW62" s="129"/>
      <c r="AX62" s="129"/>
      <c r="AY62" t="str">
        <f t="shared" si="45"/>
        <v/>
      </c>
      <c r="CW62" s="25" t="str">
        <f t="shared" si="104"/>
        <v/>
      </c>
      <c r="CX62" s="25" t="str">
        <f t="shared" si="105"/>
        <v/>
      </c>
      <c r="CY62" s="25" t="str">
        <f t="shared" si="106"/>
        <v/>
      </c>
      <c r="CZ62" s="25" t="str">
        <f t="shared" si="107"/>
        <v/>
      </c>
      <c r="DA62" s="25" t="str">
        <f t="shared" si="108"/>
        <v/>
      </c>
      <c r="DB62" s="25" t="str">
        <f t="shared" si="109"/>
        <v/>
      </c>
      <c r="DC62" s="25" t="str">
        <f t="shared" si="110"/>
        <v/>
      </c>
      <c r="DD62" s="25" t="str">
        <f t="shared" si="111"/>
        <v/>
      </c>
      <c r="DE62" s="25" t="str">
        <f t="shared" si="51"/>
        <v/>
      </c>
      <c r="DG62" s="26">
        <f t="shared" si="112"/>
        <v>0</v>
      </c>
      <c r="DH62" s="26">
        <f t="shared" si="113"/>
        <v>0</v>
      </c>
      <c r="DI62" s="26">
        <f t="shared" si="114"/>
        <v>0</v>
      </c>
      <c r="DJ62" s="26">
        <f t="shared" si="115"/>
        <v>0</v>
      </c>
      <c r="DK62" s="26">
        <f t="shared" si="116"/>
        <v>0</v>
      </c>
      <c r="DL62" s="26">
        <f t="shared" si="117"/>
        <v>0</v>
      </c>
      <c r="DM62" s="26">
        <f t="shared" si="118"/>
        <v>0</v>
      </c>
      <c r="DN62" s="26">
        <f t="shared" si="119"/>
        <v>0</v>
      </c>
      <c r="DO62" s="26">
        <f t="shared" si="120"/>
        <v>0</v>
      </c>
    </row>
    <row r="63" spans="1:119" x14ac:dyDescent="0.25">
      <c r="A63" s="728"/>
      <c r="B63" s="729"/>
      <c r="C63" s="121" t="s">
        <v>86</v>
      </c>
      <c r="D63" s="98">
        <f>SUM(E63:F63)</f>
        <v>0</v>
      </c>
      <c r="E63" s="99">
        <f t="shared" si="121"/>
        <v>0</v>
      </c>
      <c r="F63" s="3234">
        <f t="shared" si="121"/>
        <v>0</v>
      </c>
      <c r="G63" s="3289"/>
      <c r="H63" s="3290"/>
      <c r="I63" s="3289"/>
      <c r="J63" s="3290"/>
      <c r="K63" s="3289"/>
      <c r="L63" s="3290"/>
      <c r="M63" s="3289"/>
      <c r="N63" s="3290"/>
      <c r="O63" s="3289"/>
      <c r="P63" s="3290"/>
      <c r="Q63" s="3289"/>
      <c r="R63" s="3290"/>
      <c r="S63" s="145"/>
      <c r="T63" s="146"/>
      <c r="U63" s="3289"/>
      <c r="V63" s="3290"/>
      <c r="W63" s="3289"/>
      <c r="X63" s="3290"/>
      <c r="Y63" s="122"/>
      <c r="Z63" s="125"/>
      <c r="AA63" s="122"/>
      <c r="AB63" s="125"/>
      <c r="AC63" s="122"/>
      <c r="AD63" s="125"/>
      <c r="AE63" s="103"/>
      <c r="AF63" s="125"/>
      <c r="AG63" s="103"/>
      <c r="AH63" s="125"/>
      <c r="AI63" s="103"/>
      <c r="AJ63" s="125"/>
      <c r="AK63" s="122"/>
      <c r="AL63" s="125"/>
      <c r="AM63" s="3240"/>
      <c r="AN63" s="3241"/>
      <c r="AO63" s="103"/>
      <c r="AP63" s="127"/>
      <c r="AQ63" s="3244"/>
      <c r="AR63" s="123"/>
      <c r="AS63" s="123"/>
      <c r="AT63" s="129"/>
      <c r="AU63" s="123"/>
      <c r="AV63" s="123"/>
      <c r="AW63" s="129"/>
      <c r="AX63" s="129"/>
      <c r="AY63" t="str">
        <f t="shared" si="45"/>
        <v/>
      </c>
      <c r="CW63" s="25" t="str">
        <f t="shared" si="104"/>
        <v/>
      </c>
      <c r="CX63" s="25" t="str">
        <f t="shared" si="105"/>
        <v/>
      </c>
      <c r="CY63" s="25" t="str">
        <f t="shared" si="106"/>
        <v/>
      </c>
      <c r="CZ63" s="25" t="str">
        <f t="shared" si="107"/>
        <v/>
      </c>
      <c r="DA63" s="25" t="str">
        <f t="shared" si="108"/>
        <v/>
      </c>
      <c r="DB63" s="25" t="str">
        <f t="shared" si="109"/>
        <v/>
      </c>
      <c r="DC63" s="25" t="str">
        <f t="shared" si="110"/>
        <v/>
      </c>
      <c r="DD63" s="25" t="str">
        <f t="shared" si="111"/>
        <v/>
      </c>
      <c r="DE63" s="25" t="str">
        <f t="shared" si="51"/>
        <v/>
      </c>
      <c r="DG63" s="26">
        <f t="shared" si="112"/>
        <v>0</v>
      </c>
      <c r="DH63" s="26">
        <f t="shared" si="113"/>
        <v>0</v>
      </c>
      <c r="DI63" s="26">
        <f t="shared" si="114"/>
        <v>0</v>
      </c>
      <c r="DJ63" s="26">
        <f t="shared" si="115"/>
        <v>0</v>
      </c>
      <c r="DK63" s="26">
        <f t="shared" si="116"/>
        <v>0</v>
      </c>
      <c r="DL63" s="26">
        <f t="shared" si="117"/>
        <v>0</v>
      </c>
      <c r="DM63" s="26">
        <f t="shared" si="118"/>
        <v>0</v>
      </c>
      <c r="DN63" s="26">
        <f t="shared" si="119"/>
        <v>0</v>
      </c>
      <c r="DO63" s="26">
        <f t="shared" si="120"/>
        <v>0</v>
      </c>
    </row>
    <row r="64" spans="1:119" x14ac:dyDescent="0.25">
      <c r="A64" s="3858"/>
      <c r="B64" s="3802"/>
      <c r="C64" s="3984" t="s">
        <v>4</v>
      </c>
      <c r="D64" s="3955">
        <f>SUM(E64:F64)</f>
        <v>0</v>
      </c>
      <c r="E64" s="3956">
        <f>SUM(E61:E63)</f>
        <v>0</v>
      </c>
      <c r="F64" s="3957">
        <f>SUM(F61:F63)</f>
        <v>0</v>
      </c>
      <c r="G64" s="3985"/>
      <c r="H64" s="3986"/>
      <c r="I64" s="3986"/>
      <c r="J64" s="3986"/>
      <c r="K64" s="3986"/>
      <c r="L64" s="3986"/>
      <c r="M64" s="3986"/>
      <c r="N64" s="3986"/>
      <c r="O64" s="3986"/>
      <c r="P64" s="3986"/>
      <c r="Q64" s="3986"/>
      <c r="R64" s="3986"/>
      <c r="S64" s="3986"/>
      <c r="T64" s="3986"/>
      <c r="U64" s="3986"/>
      <c r="V64" s="3986"/>
      <c r="W64" s="3986"/>
      <c r="X64" s="3987"/>
      <c r="Y64" s="3955">
        <f>SUM(Y61:Y63)</f>
        <v>0</v>
      </c>
      <c r="Z64" s="3957">
        <f t="shared" ref="Z64:AX64" si="122">SUM(Z61:Z63)</f>
        <v>0</v>
      </c>
      <c r="AA64" s="3955">
        <f t="shared" si="122"/>
        <v>0</v>
      </c>
      <c r="AB64" s="3957">
        <f t="shared" si="122"/>
        <v>0</v>
      </c>
      <c r="AC64" s="3955">
        <f t="shared" si="122"/>
        <v>0</v>
      </c>
      <c r="AD64" s="3977">
        <f t="shared" si="122"/>
        <v>0</v>
      </c>
      <c r="AE64" s="3961">
        <f t="shared" si="122"/>
        <v>0</v>
      </c>
      <c r="AF64" s="3977">
        <f t="shared" si="122"/>
        <v>0</v>
      </c>
      <c r="AG64" s="3961">
        <f t="shared" si="122"/>
        <v>0</v>
      </c>
      <c r="AH64" s="3977">
        <f t="shared" si="122"/>
        <v>0</v>
      </c>
      <c r="AI64" s="3961">
        <f t="shared" si="122"/>
        <v>0</v>
      </c>
      <c r="AJ64" s="3957">
        <f t="shared" si="122"/>
        <v>0</v>
      </c>
      <c r="AK64" s="3955">
        <f t="shared" si="122"/>
        <v>0</v>
      </c>
      <c r="AL64" s="3957">
        <f t="shared" si="122"/>
        <v>0</v>
      </c>
      <c r="AM64" s="3955">
        <f t="shared" si="122"/>
        <v>0</v>
      </c>
      <c r="AN64" s="3977">
        <f t="shared" si="122"/>
        <v>0</v>
      </c>
      <c r="AO64" s="3961">
        <f t="shared" si="122"/>
        <v>0</v>
      </c>
      <c r="AP64" s="3962">
        <f t="shared" si="122"/>
        <v>0</v>
      </c>
      <c r="AQ64" s="3988">
        <f t="shared" si="122"/>
        <v>0</v>
      </c>
      <c r="AR64" s="3957">
        <f t="shared" si="122"/>
        <v>0</v>
      </c>
      <c r="AS64" s="3957">
        <f t="shared" si="122"/>
        <v>0</v>
      </c>
      <c r="AT64" s="3963">
        <f t="shared" si="122"/>
        <v>0</v>
      </c>
      <c r="AU64" s="3957">
        <f t="shared" si="122"/>
        <v>0</v>
      </c>
      <c r="AV64" s="3957">
        <f t="shared" si="122"/>
        <v>0</v>
      </c>
      <c r="AW64" s="3963">
        <f t="shared" si="122"/>
        <v>0</v>
      </c>
      <c r="AX64" s="3963">
        <f t="shared" si="122"/>
        <v>0</v>
      </c>
      <c r="CW64"/>
      <c r="CX64"/>
      <c r="CY64"/>
      <c r="CZ64"/>
      <c r="DA64"/>
      <c r="DB64"/>
      <c r="DC64"/>
      <c r="DD64"/>
      <c r="DE64"/>
      <c r="DG64"/>
      <c r="DH64"/>
      <c r="DI64"/>
      <c r="DJ64"/>
      <c r="DK64"/>
      <c r="DL64"/>
      <c r="DM64"/>
    </row>
    <row r="65" spans="1:117" x14ac:dyDescent="0.25">
      <c r="A65" s="43" t="s">
        <v>87</v>
      </c>
      <c r="B65" s="154"/>
      <c r="C65" s="154"/>
      <c r="D65" s="155"/>
      <c r="E65" s="46"/>
      <c r="F65" s="539"/>
      <c r="G65" s="539"/>
      <c r="H65" s="539"/>
      <c r="I65" s="539"/>
      <c r="J65" s="539"/>
      <c r="CW65"/>
      <c r="CX65"/>
      <c r="CY65"/>
      <c r="CZ65"/>
      <c r="DA65"/>
      <c r="DB65"/>
      <c r="DC65"/>
      <c r="DD65"/>
      <c r="DE65"/>
      <c r="DG65"/>
      <c r="DH65"/>
      <c r="DI65"/>
      <c r="DJ65"/>
      <c r="DK65"/>
      <c r="DL65"/>
      <c r="DM65"/>
    </row>
    <row r="66" spans="1:117" ht="42" x14ac:dyDescent="0.25">
      <c r="A66" s="3941" t="s">
        <v>88</v>
      </c>
      <c r="B66" s="3928"/>
      <c r="C66" s="3898"/>
      <c r="D66" s="3989" t="s">
        <v>4</v>
      </c>
      <c r="E66" s="3989" t="s">
        <v>89</v>
      </c>
      <c r="F66" s="3851" t="s">
        <v>90</v>
      </c>
      <c r="G66" s="3851" t="s">
        <v>9</v>
      </c>
      <c r="H66" s="3914" t="s">
        <v>91</v>
      </c>
      <c r="I66" s="3914" t="s">
        <v>92</v>
      </c>
      <c r="J66" s="3914" t="s">
        <v>10</v>
      </c>
      <c r="CW66"/>
      <c r="CX66"/>
      <c r="CY66"/>
      <c r="CZ66"/>
      <c r="DA66"/>
      <c r="DB66"/>
      <c r="DC66"/>
      <c r="DD66"/>
      <c r="DE66"/>
      <c r="DG66"/>
      <c r="DH66"/>
      <c r="DI66"/>
      <c r="DJ66"/>
      <c r="DK66"/>
      <c r="DL66"/>
      <c r="DM66"/>
    </row>
    <row r="67" spans="1:117" x14ac:dyDescent="0.25">
      <c r="A67" s="3964" t="s">
        <v>93</v>
      </c>
      <c r="B67" s="3965"/>
      <c r="C67" s="3966"/>
      <c r="D67" s="3990"/>
      <c r="E67" s="3990"/>
      <c r="F67" s="3990"/>
      <c r="G67" s="3990"/>
      <c r="H67" s="3990"/>
      <c r="I67" s="3990"/>
      <c r="J67" s="3990"/>
      <c r="K67" t="str">
        <f>CW67&amp;CX67&amp;CY67&amp;CZ67&amp;DA67&amp;DB67&amp;DC67&amp;DD67&amp;DE67</f>
        <v/>
      </c>
      <c r="CW67" s="25" t="str">
        <f>IF(AND(D67&gt;0,E67=""), "* No olvide digitar la variable Gestantes. Digite Cero si no tiene.",IF(E67&gt;D67,"  * La variable Gestantes No puede ser mayor al Total.",""))</f>
        <v/>
      </c>
      <c r="CX67" s="25" t="str">
        <f>IF(AND(D67&gt;0,F67=""), "* No olvide digitar la variable 60 años. Digite Cero si no tiene.",IF(F67&gt;D67,"  * La variable 60 años No puede ser mayor al Total.",""))</f>
        <v/>
      </c>
      <c r="CY67" s="25" t="str">
        <f>IF(AND(D67&gt;0,G67=""), "* No olvide digitar la variable Usuarios con Discapacidad. Digite Cero si no tiene.",IF(G67&gt;D67,"  * La variable Usuarios con Discapacidad No puede ser mayor al Total.",""))</f>
        <v/>
      </c>
      <c r="CZ67" s="25" t="str">
        <f>IF(AND(D67&gt;0,H67=""), "* No olvide digitar la variable Niños, niñas, adolescentes y jóvenes SENAME. Digite Cero si no tiene.",IF(H67&gt;D67,"  * La variable  Niños, niñas, adolescentes y jóvenes SENAME No puede ser mayor al Total.",""))</f>
        <v/>
      </c>
      <c r="DA67" s="25" t="str">
        <f>IF(AND(D67&gt;0,I67=""), "* No olvide digitar la variable Niños, niñas, adolescentes y jóvenes Mejor niñez. Digite Cero si no tiene.",IF(I67&gt;D67,"  * La variable  Niños, niñas, adolescentes y jóvenes Mejor niñez  No puede ser mayor al Total.",""))</f>
        <v/>
      </c>
      <c r="DB67" s="25" t="str">
        <f>IF(AND(D67&gt;0,J67=""), "* No olvide digitar la variable Migrantes. Digite Cero si no tiene.",IF(J67&gt;D67,"  * La variable Migrantes No puede ser mayor al Total.",""))</f>
        <v/>
      </c>
      <c r="DC67"/>
      <c r="DD67"/>
      <c r="DE67"/>
      <c r="DG67" s="26">
        <f>IF(AND(D67&gt;0,E67=""),1,IF(E67&gt;D67,1,0))</f>
        <v>0</v>
      </c>
      <c r="DH67" s="26">
        <f>IF(AND(D67&gt;0,F67=""),1,IF(F67&gt;D67,1,0))</f>
        <v>0</v>
      </c>
      <c r="DI67" s="26">
        <f>IF(AND(D67&gt;0,G67=""),1,IF(G67&gt;D67,1,0))</f>
        <v>0</v>
      </c>
      <c r="DJ67" s="26">
        <f>IF(AND(D67&gt;0,H67=""),1,IF(H67&gt;D67,1,0))</f>
        <v>0</v>
      </c>
      <c r="DK67" s="26">
        <f>IF(AND(D67&gt;0,I67=""),1,IF(I67&gt;D67,1,0))</f>
        <v>0</v>
      </c>
      <c r="DL67" s="26">
        <f>IF(AND(D67&gt;0,J67=""),1,IF(J67&gt;D67,1,0))</f>
        <v>0</v>
      </c>
      <c r="DM67"/>
    </row>
    <row r="68" spans="1:117" x14ac:dyDescent="0.25">
      <c r="A68" s="713" t="s">
        <v>94</v>
      </c>
      <c r="B68" s="714" t="s">
        <v>95</v>
      </c>
      <c r="C68" s="715"/>
      <c r="D68" s="159"/>
      <c r="E68" s="159"/>
      <c r="F68" s="159"/>
      <c r="G68" s="159"/>
      <c r="H68" s="159"/>
      <c r="I68" s="159"/>
      <c r="J68" s="159"/>
      <c r="K68" t="str">
        <f t="shared" ref="K68:K78" si="123">CW68&amp;CX68&amp;CY68&amp;CZ68&amp;DA68&amp;DB68&amp;DC68&amp;DD68&amp;DE68</f>
        <v/>
      </c>
      <c r="CW68" s="25" t="str">
        <f t="shared" ref="CW68:CW78" si="124">IF(AND(D68&gt;0,E68=""), "* No olvide digitar la variable Gestantes. Digite Cero si no tiene.",IF(E68&gt;D68,"  * La variable Gestantes No puede ser mayor al Total.",""))</f>
        <v/>
      </c>
      <c r="CX68" s="25" t="str">
        <f t="shared" ref="CX68:CX78" si="125">IF(AND(D68&gt;0,F68=""), "* No olvide digitar la variable 60 años. Digite Cero si no tiene.",IF(F68&gt;D68,"  * La variable 60 años No puede ser mayor al Total.",""))</f>
        <v/>
      </c>
      <c r="CY68" s="25" t="str">
        <f t="shared" ref="CY68:CY78" si="126">IF(AND(D68&gt;0,G68=""), "* No olvide digitar la variable Usuarios con Discapacidad. Digite Cero si no tiene.",IF(G68&gt;D68,"  * La variable Usuarios con Discapacidad No puede ser mayor al Total.",""))</f>
        <v/>
      </c>
      <c r="CZ68" s="25" t="str">
        <f t="shared" ref="CZ68:CZ78" si="127">IF(AND(D68&gt;0,H68=""), "* No olvide digitar la variable Niños, niñas, adolescentes y jóvenes SENAME. Digite Cero si no tiene.",IF(H68&gt;D68,"  * La variable  Niños, niñas, adolescentes y jóvenes SENAME No puede ser mayor al Total.",""))</f>
        <v/>
      </c>
      <c r="DA68" s="25" t="str">
        <f t="shared" ref="DA68:DA78" si="128">IF(AND(D68&gt;0,I68=""), "* No olvide digitar la variable Niños, niñas, adolescentes y jóvenes Mejor niñez. Digite Cero si no tiene.",IF(I68&gt;D68,"  * La variable  Niños, niñas, adolescentes y jóvenes Mejor niñez  No puede ser mayor al Total.",""))</f>
        <v/>
      </c>
      <c r="DB68" s="25" t="str">
        <f t="shared" ref="DB68:DB78" si="129">IF(AND(D68&gt;0,J68=""), "* No olvide digitar la variable Migrantes. Digite Cero si no tiene.",IF(J68&gt;D68,"  * La variable Migrantes No puede ser mayor al Total.",""))</f>
        <v/>
      </c>
      <c r="DC68"/>
      <c r="DD68"/>
      <c r="DE68"/>
      <c r="DG68" s="26">
        <f t="shared" ref="DG68:DG78" si="130">IF(AND(D68&gt;0,E68=""),1,IF(E68&gt;D68,1,0))</f>
        <v>0</v>
      </c>
      <c r="DH68" s="26">
        <f t="shared" ref="DH68:DH78" si="131">IF(AND(D68&gt;0,F68=""),1,IF(F68&gt;D68,1,0))</f>
        <v>0</v>
      </c>
      <c r="DI68" s="26">
        <f t="shared" ref="DI68:DI78" si="132">IF(AND(D68&gt;0,G68=""),1,IF(G68&gt;D68,1,0))</f>
        <v>0</v>
      </c>
      <c r="DJ68" s="26">
        <f t="shared" ref="DJ68:DJ78" si="133">IF(AND(D68&gt;0,H68=""),1,IF(H68&gt;D68,1,0))</f>
        <v>0</v>
      </c>
      <c r="DK68" s="26">
        <f t="shared" ref="DK68:DK78" si="134">IF(AND(D68&gt;0,I68=""),1,IF(I68&gt;D68,1,0))</f>
        <v>0</v>
      </c>
      <c r="DL68" s="26">
        <f t="shared" ref="DL68:DL78" si="135">IF(AND(D68&gt;0,J68=""),1,IF(J68&gt;D68,1,0))</f>
        <v>0</v>
      </c>
      <c r="DM68"/>
    </row>
    <row r="69" spans="1:117" x14ac:dyDescent="0.25">
      <c r="A69" s="713"/>
      <c r="B69" s="3119" t="s">
        <v>96</v>
      </c>
      <c r="C69" s="3121"/>
      <c r="D69" s="3300"/>
      <c r="E69" s="3300"/>
      <c r="F69" s="3300"/>
      <c r="G69" s="3300"/>
      <c r="H69" s="3300"/>
      <c r="I69" s="3300"/>
      <c r="J69" s="3300"/>
      <c r="K69" t="str">
        <f t="shared" si="123"/>
        <v/>
      </c>
      <c r="CW69" s="25" t="str">
        <f t="shared" si="124"/>
        <v/>
      </c>
      <c r="CX69" s="25" t="str">
        <f t="shared" si="125"/>
        <v/>
      </c>
      <c r="CY69" s="25" t="str">
        <f t="shared" si="126"/>
        <v/>
      </c>
      <c r="CZ69" s="25" t="str">
        <f t="shared" si="127"/>
        <v/>
      </c>
      <c r="DA69" s="25" t="str">
        <f t="shared" si="128"/>
        <v/>
      </c>
      <c r="DB69" s="25" t="str">
        <f t="shared" si="129"/>
        <v/>
      </c>
      <c r="DC69"/>
      <c r="DD69"/>
      <c r="DE69"/>
      <c r="DG69" s="26">
        <f t="shared" si="130"/>
        <v>0</v>
      </c>
      <c r="DH69" s="26">
        <f t="shared" si="131"/>
        <v>0</v>
      </c>
      <c r="DI69" s="26">
        <f t="shared" si="132"/>
        <v>0</v>
      </c>
      <c r="DJ69" s="26">
        <f t="shared" si="133"/>
        <v>0</v>
      </c>
      <c r="DK69" s="26">
        <f t="shared" si="134"/>
        <v>0</v>
      </c>
      <c r="DL69" s="26">
        <f t="shared" si="135"/>
        <v>0</v>
      </c>
      <c r="DM69"/>
    </row>
    <row r="70" spans="1:117" x14ac:dyDescent="0.25">
      <c r="A70" s="3904" t="s">
        <v>97</v>
      </c>
      <c r="B70" s="3905"/>
      <c r="C70" s="3906"/>
      <c r="D70" s="3991"/>
      <c r="E70" s="3991"/>
      <c r="F70" s="3991"/>
      <c r="G70" s="3991"/>
      <c r="H70" s="3991"/>
      <c r="I70" s="3991"/>
      <c r="J70" s="3991"/>
      <c r="K70" t="str">
        <f t="shared" si="123"/>
        <v/>
      </c>
      <c r="CW70" s="25" t="str">
        <f t="shared" si="124"/>
        <v/>
      </c>
      <c r="CX70" s="25" t="str">
        <f t="shared" si="125"/>
        <v/>
      </c>
      <c r="CY70" s="25" t="str">
        <f t="shared" si="126"/>
        <v/>
      </c>
      <c r="CZ70" s="25" t="str">
        <f t="shared" si="127"/>
        <v/>
      </c>
      <c r="DA70" s="25" t="str">
        <f t="shared" si="128"/>
        <v/>
      </c>
      <c r="DB70" s="25" t="str">
        <f t="shared" si="129"/>
        <v/>
      </c>
      <c r="DC70"/>
      <c r="DD70"/>
      <c r="DE70"/>
      <c r="DG70" s="26">
        <f t="shared" si="130"/>
        <v>0</v>
      </c>
      <c r="DH70" s="26">
        <f t="shared" si="131"/>
        <v>0</v>
      </c>
      <c r="DI70" s="26">
        <f t="shared" si="132"/>
        <v>0</v>
      </c>
      <c r="DJ70" s="26">
        <f t="shared" si="133"/>
        <v>0</v>
      </c>
      <c r="DK70" s="26">
        <f t="shared" si="134"/>
        <v>0</v>
      </c>
      <c r="DL70" s="26">
        <f t="shared" si="135"/>
        <v>0</v>
      </c>
      <c r="DM70"/>
    </row>
    <row r="71" spans="1:117" x14ac:dyDescent="0.25">
      <c r="A71" s="3119" t="s">
        <v>98</v>
      </c>
      <c r="B71" s="3120"/>
      <c r="C71" s="3121"/>
      <c r="D71" s="3300"/>
      <c r="E71" s="3300"/>
      <c r="F71" s="3300"/>
      <c r="G71" s="3300"/>
      <c r="H71" s="3300"/>
      <c r="I71" s="3300"/>
      <c r="J71" s="3300"/>
      <c r="K71" t="str">
        <f t="shared" si="123"/>
        <v/>
      </c>
      <c r="CW71" s="25" t="str">
        <f t="shared" si="124"/>
        <v/>
      </c>
      <c r="CX71" s="25" t="str">
        <f t="shared" si="125"/>
        <v/>
      </c>
      <c r="CY71" s="25" t="str">
        <f t="shared" si="126"/>
        <v/>
      </c>
      <c r="CZ71" s="25" t="str">
        <f t="shared" si="127"/>
        <v/>
      </c>
      <c r="DA71" s="25" t="str">
        <f t="shared" si="128"/>
        <v/>
      </c>
      <c r="DB71" s="25" t="str">
        <f t="shared" si="129"/>
        <v/>
      </c>
      <c r="DC71"/>
      <c r="DD71"/>
      <c r="DE71"/>
      <c r="DG71" s="26">
        <f t="shared" si="130"/>
        <v>0</v>
      </c>
      <c r="DH71" s="26">
        <f t="shared" si="131"/>
        <v>0</v>
      </c>
      <c r="DI71" s="26">
        <f t="shared" si="132"/>
        <v>0</v>
      </c>
      <c r="DJ71" s="26">
        <f t="shared" si="133"/>
        <v>0</v>
      </c>
      <c r="DK71" s="26">
        <f t="shared" si="134"/>
        <v>0</v>
      </c>
      <c r="DL71" s="26">
        <f t="shared" si="135"/>
        <v>0</v>
      </c>
      <c r="DM71"/>
    </row>
    <row r="72" spans="1:117" x14ac:dyDescent="0.25">
      <c r="A72" s="3858" t="s">
        <v>99</v>
      </c>
      <c r="B72" s="720"/>
      <c r="C72" s="3802"/>
      <c r="D72" s="162"/>
      <c r="E72" s="162"/>
      <c r="F72" s="162"/>
      <c r="G72" s="162"/>
      <c r="H72" s="162"/>
      <c r="I72" s="162"/>
      <c r="J72" s="162"/>
      <c r="K72" t="str">
        <f t="shared" si="123"/>
        <v/>
      </c>
      <c r="CW72" s="25" t="str">
        <f t="shared" si="124"/>
        <v/>
      </c>
      <c r="CX72" s="25" t="str">
        <f t="shared" si="125"/>
        <v/>
      </c>
      <c r="CY72" s="25" t="str">
        <f t="shared" si="126"/>
        <v/>
      </c>
      <c r="CZ72" s="25" t="str">
        <f t="shared" si="127"/>
        <v/>
      </c>
      <c r="DA72" s="25" t="str">
        <f t="shared" si="128"/>
        <v/>
      </c>
      <c r="DB72" s="25" t="str">
        <f t="shared" si="129"/>
        <v/>
      </c>
      <c r="DC72"/>
      <c r="DD72"/>
      <c r="DE72"/>
      <c r="DG72" s="26">
        <f t="shared" si="130"/>
        <v>0</v>
      </c>
      <c r="DH72" s="26">
        <f t="shared" si="131"/>
        <v>0</v>
      </c>
      <c r="DI72" s="26">
        <f t="shared" si="132"/>
        <v>0</v>
      </c>
      <c r="DJ72" s="26">
        <f t="shared" si="133"/>
        <v>0</v>
      </c>
      <c r="DK72" s="26">
        <f t="shared" si="134"/>
        <v>0</v>
      </c>
      <c r="DL72" s="26">
        <f t="shared" si="135"/>
        <v>0</v>
      </c>
      <c r="DM72"/>
    </row>
    <row r="73" spans="1:117" x14ac:dyDescent="0.25">
      <c r="A73" s="3964" t="s">
        <v>100</v>
      </c>
      <c r="B73" s="3965"/>
      <c r="C73" s="3966"/>
      <c r="D73" s="3991"/>
      <c r="E73" s="3991"/>
      <c r="F73" s="3992"/>
      <c r="G73" s="3993"/>
      <c r="H73" s="3993"/>
      <c r="I73" s="3993"/>
      <c r="J73" s="3993"/>
      <c r="K73" t="str">
        <f t="shared" si="123"/>
        <v/>
      </c>
      <c r="CW73" s="25" t="str">
        <f t="shared" si="124"/>
        <v/>
      </c>
      <c r="CX73" s="25" t="str">
        <f t="shared" si="125"/>
        <v/>
      </c>
      <c r="CY73" s="25" t="str">
        <f t="shared" si="126"/>
        <v/>
      </c>
      <c r="CZ73" s="25" t="str">
        <f t="shared" si="127"/>
        <v/>
      </c>
      <c r="DA73" s="25" t="str">
        <f t="shared" si="128"/>
        <v/>
      </c>
      <c r="DB73" s="25" t="str">
        <f t="shared" si="129"/>
        <v/>
      </c>
      <c r="DC73"/>
      <c r="DD73"/>
      <c r="DE73"/>
      <c r="DG73" s="26">
        <f t="shared" si="130"/>
        <v>0</v>
      </c>
      <c r="DH73" s="26">
        <f t="shared" si="131"/>
        <v>0</v>
      </c>
      <c r="DI73" s="26">
        <f t="shared" si="132"/>
        <v>0</v>
      </c>
      <c r="DJ73" s="26">
        <f t="shared" si="133"/>
        <v>0</v>
      </c>
      <c r="DK73" s="26">
        <f t="shared" si="134"/>
        <v>0</v>
      </c>
      <c r="DL73" s="26">
        <f t="shared" si="135"/>
        <v>0</v>
      </c>
      <c r="DM73"/>
    </row>
    <row r="74" spans="1:117" x14ac:dyDescent="0.25">
      <c r="A74" s="3904" t="s">
        <v>101</v>
      </c>
      <c r="B74" s="3905"/>
      <c r="C74" s="3906"/>
      <c r="D74" s="3991"/>
      <c r="E74" s="3991"/>
      <c r="F74" s="3991"/>
      <c r="G74" s="3991"/>
      <c r="H74" s="3991"/>
      <c r="I74" s="3991"/>
      <c r="J74" s="3991"/>
      <c r="K74" t="str">
        <f t="shared" si="123"/>
        <v/>
      </c>
      <c r="CW74" s="25" t="str">
        <f t="shared" si="124"/>
        <v/>
      </c>
      <c r="CX74" s="25" t="str">
        <f t="shared" si="125"/>
        <v/>
      </c>
      <c r="CY74" s="25" t="str">
        <f t="shared" si="126"/>
        <v/>
      </c>
      <c r="CZ74" s="25" t="str">
        <f t="shared" si="127"/>
        <v/>
      </c>
      <c r="DA74" s="25" t="str">
        <f t="shared" si="128"/>
        <v/>
      </c>
      <c r="DB74" s="25" t="str">
        <f t="shared" si="129"/>
        <v/>
      </c>
      <c r="DC74"/>
      <c r="DD74"/>
      <c r="DE74"/>
      <c r="DG74" s="26">
        <f t="shared" si="130"/>
        <v>0</v>
      </c>
      <c r="DH74" s="26">
        <f t="shared" si="131"/>
        <v>0</v>
      </c>
      <c r="DI74" s="26">
        <f t="shared" si="132"/>
        <v>0</v>
      </c>
      <c r="DJ74" s="26">
        <f t="shared" si="133"/>
        <v>0</v>
      </c>
      <c r="DK74" s="26">
        <f t="shared" si="134"/>
        <v>0</v>
      </c>
      <c r="DL74" s="26">
        <f t="shared" si="135"/>
        <v>0</v>
      </c>
      <c r="DM74"/>
    </row>
    <row r="75" spans="1:117" x14ac:dyDescent="0.25">
      <c r="A75" s="3119" t="s">
        <v>102</v>
      </c>
      <c r="B75" s="3120"/>
      <c r="C75" s="3121"/>
      <c r="D75" s="3300"/>
      <c r="E75" s="3300"/>
      <c r="F75" s="3304"/>
      <c r="G75" s="3305"/>
      <c r="H75" s="3305"/>
      <c r="I75" s="3305"/>
      <c r="J75" s="3305"/>
      <c r="K75" t="str">
        <f t="shared" si="123"/>
        <v/>
      </c>
      <c r="CW75" s="25" t="str">
        <f t="shared" si="124"/>
        <v/>
      </c>
      <c r="CX75" s="25" t="str">
        <f t="shared" si="125"/>
        <v/>
      </c>
      <c r="CY75" s="25" t="str">
        <f t="shared" si="126"/>
        <v/>
      </c>
      <c r="CZ75" s="25" t="str">
        <f t="shared" si="127"/>
        <v/>
      </c>
      <c r="DA75" s="25" t="str">
        <f t="shared" si="128"/>
        <v/>
      </c>
      <c r="DB75" s="25" t="str">
        <f t="shared" si="129"/>
        <v/>
      </c>
      <c r="DC75"/>
      <c r="DD75"/>
      <c r="DE75"/>
      <c r="DG75" s="26">
        <f t="shared" si="130"/>
        <v>0</v>
      </c>
      <c r="DH75" s="26">
        <f t="shared" si="131"/>
        <v>0</v>
      </c>
      <c r="DI75" s="26">
        <f t="shared" si="132"/>
        <v>0</v>
      </c>
      <c r="DJ75" s="26">
        <f t="shared" si="133"/>
        <v>0</v>
      </c>
      <c r="DK75" s="26">
        <f t="shared" si="134"/>
        <v>0</v>
      </c>
      <c r="DL75" s="26">
        <f t="shared" si="135"/>
        <v>0</v>
      </c>
      <c r="DM75"/>
    </row>
    <row r="76" spans="1:117" x14ac:dyDescent="0.25">
      <c r="A76" s="3119" t="s">
        <v>103</v>
      </c>
      <c r="B76" s="3120"/>
      <c r="C76" s="3121"/>
      <c r="D76" s="3300"/>
      <c r="E76" s="3300"/>
      <c r="F76" s="3304"/>
      <c r="G76" s="3305"/>
      <c r="H76" s="3305"/>
      <c r="I76" s="3305"/>
      <c r="J76" s="3305"/>
      <c r="K76" t="str">
        <f t="shared" si="123"/>
        <v/>
      </c>
      <c r="CW76" s="25" t="str">
        <f t="shared" si="124"/>
        <v/>
      </c>
      <c r="CX76" s="25" t="str">
        <f t="shared" si="125"/>
        <v/>
      </c>
      <c r="CY76" s="25" t="str">
        <f t="shared" si="126"/>
        <v/>
      </c>
      <c r="CZ76" s="25" t="str">
        <f t="shared" si="127"/>
        <v/>
      </c>
      <c r="DA76" s="25" t="str">
        <f t="shared" si="128"/>
        <v/>
      </c>
      <c r="DB76" s="25" t="str">
        <f t="shared" si="129"/>
        <v/>
      </c>
      <c r="DC76"/>
      <c r="DD76"/>
      <c r="DE76"/>
      <c r="DG76" s="26">
        <f t="shared" si="130"/>
        <v>0</v>
      </c>
      <c r="DH76" s="26">
        <f t="shared" si="131"/>
        <v>0</v>
      </c>
      <c r="DI76" s="26">
        <f t="shared" si="132"/>
        <v>0</v>
      </c>
      <c r="DJ76" s="26">
        <f t="shared" si="133"/>
        <v>0</v>
      </c>
      <c r="DK76" s="26">
        <f t="shared" si="134"/>
        <v>0</v>
      </c>
      <c r="DL76" s="26">
        <f t="shared" si="135"/>
        <v>0</v>
      </c>
      <c r="DM76"/>
    </row>
    <row r="77" spans="1:117" ht="15" customHeight="1" x14ac:dyDescent="0.25">
      <c r="A77" s="3119" t="s">
        <v>104</v>
      </c>
      <c r="B77" s="3120"/>
      <c r="C77" s="3121"/>
      <c r="D77" s="3300"/>
      <c r="E77" s="3300"/>
      <c r="F77" s="3304"/>
      <c r="G77" s="3305"/>
      <c r="H77" s="3305"/>
      <c r="I77" s="3305"/>
      <c r="J77" s="3305"/>
      <c r="K77" t="str">
        <f t="shared" si="123"/>
        <v/>
      </c>
      <c r="CW77" s="25" t="str">
        <f t="shared" si="124"/>
        <v/>
      </c>
      <c r="CX77" s="25" t="str">
        <f t="shared" si="125"/>
        <v/>
      </c>
      <c r="CY77" s="25" t="str">
        <f t="shared" si="126"/>
        <v/>
      </c>
      <c r="CZ77" s="25" t="str">
        <f t="shared" si="127"/>
        <v/>
      </c>
      <c r="DA77" s="25" t="str">
        <f t="shared" si="128"/>
        <v/>
      </c>
      <c r="DB77" s="25" t="str">
        <f t="shared" si="129"/>
        <v/>
      </c>
      <c r="DC77"/>
      <c r="DD77"/>
      <c r="DE77"/>
      <c r="DG77" s="26">
        <f t="shared" si="130"/>
        <v>0</v>
      </c>
      <c r="DH77" s="26">
        <f t="shared" si="131"/>
        <v>0</v>
      </c>
      <c r="DI77" s="26">
        <f t="shared" si="132"/>
        <v>0</v>
      </c>
      <c r="DJ77" s="26">
        <f t="shared" si="133"/>
        <v>0</v>
      </c>
      <c r="DK77" s="26">
        <f t="shared" si="134"/>
        <v>0</v>
      </c>
      <c r="DL77" s="26">
        <f t="shared" si="135"/>
        <v>0</v>
      </c>
      <c r="DM77"/>
    </row>
    <row r="78" spans="1:117" x14ac:dyDescent="0.25">
      <c r="A78" s="3306" t="s">
        <v>105</v>
      </c>
      <c r="B78" s="737"/>
      <c r="C78" s="738"/>
      <c r="D78" s="3307"/>
      <c r="E78" s="3307"/>
      <c r="F78" s="3308"/>
      <c r="G78" s="3309"/>
      <c r="H78" s="3309"/>
      <c r="I78" s="3309"/>
      <c r="J78" s="3309"/>
      <c r="K78" t="str">
        <f t="shared" si="123"/>
        <v/>
      </c>
      <c r="CW78" s="25" t="str">
        <f t="shared" si="124"/>
        <v/>
      </c>
      <c r="CX78" s="25" t="str">
        <f t="shared" si="125"/>
        <v/>
      </c>
      <c r="CY78" s="25" t="str">
        <f t="shared" si="126"/>
        <v/>
      </c>
      <c r="CZ78" s="25" t="str">
        <f t="shared" si="127"/>
        <v/>
      </c>
      <c r="DA78" s="25" t="str">
        <f t="shared" si="128"/>
        <v/>
      </c>
      <c r="DB78" s="25" t="str">
        <f t="shared" si="129"/>
        <v/>
      </c>
      <c r="DC78"/>
      <c r="DD78"/>
      <c r="DE78"/>
      <c r="DG78" s="26">
        <f t="shared" si="130"/>
        <v>0</v>
      </c>
      <c r="DH78" s="26">
        <f t="shared" si="131"/>
        <v>0</v>
      </c>
      <c r="DI78" s="26">
        <f t="shared" si="132"/>
        <v>0</v>
      </c>
      <c r="DJ78" s="26">
        <f t="shared" si="133"/>
        <v>0</v>
      </c>
      <c r="DK78" s="26">
        <f t="shared" si="134"/>
        <v>0</v>
      </c>
      <c r="DL78" s="26">
        <f t="shared" si="135"/>
        <v>0</v>
      </c>
      <c r="DM78"/>
    </row>
    <row r="79" spans="1:117" x14ac:dyDescent="0.25">
      <c r="A79" s="5" t="s">
        <v>106</v>
      </c>
      <c r="CW79"/>
      <c r="CX79"/>
      <c r="CY79"/>
      <c r="CZ79"/>
      <c r="DA79"/>
      <c r="DB79"/>
      <c r="DC79"/>
      <c r="DD79"/>
      <c r="DE79"/>
      <c r="DG79"/>
      <c r="DH79"/>
      <c r="DI79"/>
      <c r="DJ79"/>
      <c r="DK79"/>
      <c r="DL79"/>
      <c r="DM79"/>
    </row>
    <row r="80" spans="1:117" x14ac:dyDescent="0.25">
      <c r="A80" s="3889" t="s">
        <v>107</v>
      </c>
      <c r="B80" s="632"/>
      <c r="C80" s="3812"/>
      <c r="D80" s="3941" t="s">
        <v>108</v>
      </c>
      <c r="E80" s="3928"/>
      <c r="F80" s="3898"/>
      <c r="CW80"/>
      <c r="CX80"/>
      <c r="CY80"/>
      <c r="CZ80"/>
      <c r="DA80"/>
      <c r="DB80"/>
      <c r="DC80"/>
      <c r="DD80"/>
      <c r="DE80"/>
      <c r="DG80"/>
      <c r="DH80"/>
      <c r="DI80"/>
      <c r="DJ80"/>
      <c r="DK80"/>
      <c r="DL80"/>
      <c r="DM80"/>
    </row>
    <row r="81" spans="1:118" x14ac:dyDescent="0.25">
      <c r="A81" s="3827"/>
      <c r="B81" s="636"/>
      <c r="C81" s="3828"/>
      <c r="D81" s="3994" t="s">
        <v>4</v>
      </c>
      <c r="E81" s="3899" t="s">
        <v>33</v>
      </c>
      <c r="F81" s="3995" t="s">
        <v>34</v>
      </c>
      <c r="CW81"/>
      <c r="CX81"/>
      <c r="CY81"/>
      <c r="CZ81"/>
      <c r="DA81"/>
      <c r="DB81"/>
      <c r="DC81"/>
      <c r="DD81"/>
      <c r="DE81"/>
      <c r="DG81"/>
      <c r="DH81"/>
      <c r="DI81"/>
      <c r="DJ81"/>
      <c r="DK81"/>
      <c r="DL81"/>
      <c r="DM81"/>
    </row>
    <row r="82" spans="1:118" x14ac:dyDescent="0.25">
      <c r="A82" s="3996" t="s">
        <v>109</v>
      </c>
      <c r="B82" s="3997" t="s">
        <v>110</v>
      </c>
      <c r="C82" s="3998"/>
      <c r="D82" s="3315">
        <f>SUM(E82+F82)</f>
        <v>0</v>
      </c>
      <c r="E82" s="19"/>
      <c r="F82" s="22"/>
      <c r="CW82"/>
      <c r="CX82"/>
      <c r="CY82"/>
      <c r="CZ82"/>
      <c r="DA82"/>
      <c r="DB82"/>
      <c r="DC82"/>
      <c r="DD82"/>
      <c r="DE82"/>
      <c r="DG82"/>
      <c r="DH82"/>
      <c r="DI82"/>
      <c r="DJ82"/>
      <c r="DK82"/>
      <c r="DL82"/>
      <c r="DM82"/>
    </row>
    <row r="83" spans="1:118" x14ac:dyDescent="0.25">
      <c r="A83" s="3773"/>
      <c r="B83" s="3132" t="s">
        <v>111</v>
      </c>
      <c r="C83" s="735"/>
      <c r="D83" s="3133">
        <f>SUM(E83+F83)</f>
        <v>0</v>
      </c>
      <c r="E83" s="3175"/>
      <c r="F83" s="3135"/>
      <c r="CW83"/>
      <c r="CX83"/>
      <c r="CY83"/>
      <c r="CZ83"/>
      <c r="DA83"/>
      <c r="DB83"/>
      <c r="DC83"/>
      <c r="DD83"/>
      <c r="DE83"/>
      <c r="DG83"/>
      <c r="DH83"/>
      <c r="DI83"/>
      <c r="DJ83"/>
      <c r="DK83"/>
      <c r="DL83"/>
      <c r="DM83"/>
    </row>
    <row r="84" spans="1:118" x14ac:dyDescent="0.25">
      <c r="A84" s="43" t="s">
        <v>112</v>
      </c>
      <c r="B84" s="174"/>
      <c r="C84" s="174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CW84"/>
      <c r="CX84"/>
      <c r="CY84"/>
      <c r="CZ84"/>
      <c r="DA84"/>
      <c r="DB84"/>
      <c r="DC84"/>
      <c r="DD84"/>
      <c r="DE84"/>
      <c r="DG84"/>
      <c r="DH84"/>
      <c r="DI84"/>
      <c r="DJ84"/>
      <c r="DK84"/>
      <c r="DL84"/>
      <c r="DM84"/>
    </row>
    <row r="85" spans="1:118" ht="15" customHeight="1" x14ac:dyDescent="0.25">
      <c r="A85" s="632" t="s">
        <v>113</v>
      </c>
      <c r="B85" s="632"/>
      <c r="C85" s="3812"/>
      <c r="D85" s="3889" t="s">
        <v>4</v>
      </c>
      <c r="E85" s="632"/>
      <c r="F85" s="3812"/>
      <c r="G85" s="3891" t="s">
        <v>5</v>
      </c>
      <c r="H85" s="3892"/>
      <c r="I85" s="3892"/>
      <c r="J85" s="3892"/>
      <c r="K85" s="3892"/>
      <c r="L85" s="3892"/>
      <c r="M85" s="3892"/>
      <c r="N85" s="3892"/>
      <c r="O85" s="3892"/>
      <c r="P85" s="3892"/>
      <c r="Q85" s="3892"/>
      <c r="R85" s="3892"/>
      <c r="S85" s="3892"/>
      <c r="T85" s="3892"/>
      <c r="U85" s="3892"/>
      <c r="V85" s="3892"/>
      <c r="W85" s="3892"/>
      <c r="X85" s="3892"/>
      <c r="Y85" s="3892"/>
      <c r="Z85" s="3892"/>
      <c r="AA85" s="3892"/>
      <c r="AB85" s="3892"/>
      <c r="AC85" s="3892"/>
      <c r="AD85" s="3892"/>
      <c r="AE85" s="3892"/>
      <c r="AF85" s="3892"/>
      <c r="AG85" s="3892"/>
      <c r="AH85" s="3892"/>
      <c r="AI85" s="3892"/>
      <c r="AJ85" s="3892"/>
      <c r="AK85" s="3892"/>
      <c r="AL85" s="3892"/>
      <c r="AM85" s="3892"/>
      <c r="AN85" s="3893"/>
      <c r="AO85" s="3897" t="s">
        <v>114</v>
      </c>
      <c r="AP85" s="3927" t="s">
        <v>7</v>
      </c>
      <c r="AQ85" s="3999" t="s">
        <v>115</v>
      </c>
      <c r="AR85" s="3895" t="s">
        <v>116</v>
      </c>
      <c r="AS85" s="3895" t="s">
        <v>117</v>
      </c>
      <c r="AT85" s="4000" t="s">
        <v>118</v>
      </c>
      <c r="AU85" s="4000" t="s">
        <v>12</v>
      </c>
      <c r="AV85" s="4000" t="s">
        <v>13</v>
      </c>
      <c r="AW85" s="4001" t="s">
        <v>10</v>
      </c>
      <c r="CW85"/>
      <c r="CX85"/>
      <c r="CY85"/>
      <c r="CZ85"/>
      <c r="DA85"/>
      <c r="DB85"/>
      <c r="DC85"/>
      <c r="DD85"/>
      <c r="DE85"/>
      <c r="DG85"/>
      <c r="DH85"/>
      <c r="DI85"/>
      <c r="DJ85"/>
      <c r="DK85"/>
      <c r="DL85"/>
      <c r="DM85"/>
    </row>
    <row r="86" spans="1:118" ht="15" customHeight="1" x14ac:dyDescent="0.25">
      <c r="A86" s="634"/>
      <c r="B86" s="634"/>
      <c r="C86" s="635"/>
      <c r="D86" s="3827"/>
      <c r="E86" s="636"/>
      <c r="F86" s="3828"/>
      <c r="G86" s="3916" t="s">
        <v>119</v>
      </c>
      <c r="H86" s="3896"/>
      <c r="I86" s="3891" t="s">
        <v>16</v>
      </c>
      <c r="J86" s="3892"/>
      <c r="K86" s="3891" t="s">
        <v>17</v>
      </c>
      <c r="L86" s="3897"/>
      <c r="M86" s="3891" t="s">
        <v>18</v>
      </c>
      <c r="N86" s="3897"/>
      <c r="O86" s="3891" t="s">
        <v>19</v>
      </c>
      <c r="P86" s="3897"/>
      <c r="Q86" s="3891" t="s">
        <v>20</v>
      </c>
      <c r="R86" s="3897"/>
      <c r="S86" s="3891" t="s">
        <v>21</v>
      </c>
      <c r="T86" s="3897"/>
      <c r="U86" s="3892" t="s">
        <v>22</v>
      </c>
      <c r="V86" s="3897"/>
      <c r="W86" s="3891" t="s">
        <v>23</v>
      </c>
      <c r="X86" s="3898"/>
      <c r="Y86" s="3891" t="s">
        <v>24</v>
      </c>
      <c r="Z86" s="3898"/>
      <c r="AA86" s="3891" t="s">
        <v>25</v>
      </c>
      <c r="AB86" s="3898"/>
      <c r="AC86" s="3891" t="s">
        <v>26</v>
      </c>
      <c r="AD86" s="3898"/>
      <c r="AE86" s="3891" t="s">
        <v>27</v>
      </c>
      <c r="AF86" s="3898"/>
      <c r="AG86" s="3891" t="s">
        <v>28</v>
      </c>
      <c r="AH86" s="3898"/>
      <c r="AI86" s="3891" t="s">
        <v>29</v>
      </c>
      <c r="AJ86" s="3898"/>
      <c r="AK86" s="3892" t="s">
        <v>30</v>
      </c>
      <c r="AL86" s="3898"/>
      <c r="AM86" s="3891" t="s">
        <v>31</v>
      </c>
      <c r="AN86" s="3917"/>
      <c r="AO86" s="3897"/>
      <c r="AP86" s="3927"/>
      <c r="AQ86" s="744"/>
      <c r="AR86" s="647"/>
      <c r="AS86" s="647"/>
      <c r="AT86" s="4000"/>
      <c r="AU86" s="4000"/>
      <c r="AV86" s="4000"/>
      <c r="AW86" s="741"/>
      <c r="CW86"/>
      <c r="CX86"/>
      <c r="CY86"/>
      <c r="CZ86"/>
      <c r="DA86"/>
      <c r="DB86"/>
      <c r="DC86"/>
      <c r="DD86"/>
      <c r="DE86"/>
      <c r="DG86"/>
      <c r="DH86"/>
      <c r="DI86"/>
      <c r="DJ86"/>
      <c r="DK86"/>
      <c r="DL86"/>
      <c r="DM86"/>
    </row>
    <row r="87" spans="1:118" x14ac:dyDescent="0.25">
      <c r="A87" s="636"/>
      <c r="B87" s="636"/>
      <c r="C87" s="3828"/>
      <c r="D87" s="3902" t="s">
        <v>32</v>
      </c>
      <c r="E87" s="3900" t="s">
        <v>33</v>
      </c>
      <c r="F87" s="3901" t="s">
        <v>34</v>
      </c>
      <c r="G87" s="3902" t="s">
        <v>33</v>
      </c>
      <c r="H87" s="3901" t="s">
        <v>34</v>
      </c>
      <c r="I87" s="3902" t="s">
        <v>33</v>
      </c>
      <c r="J87" s="3912" t="s">
        <v>34</v>
      </c>
      <c r="K87" s="3902" t="s">
        <v>33</v>
      </c>
      <c r="L87" s="3901" t="s">
        <v>34</v>
      </c>
      <c r="M87" s="3902" t="s">
        <v>33</v>
      </c>
      <c r="N87" s="3901" t="s">
        <v>34</v>
      </c>
      <c r="O87" s="3900" t="s">
        <v>33</v>
      </c>
      <c r="P87" s="3901" t="s">
        <v>34</v>
      </c>
      <c r="Q87" s="3900" t="s">
        <v>33</v>
      </c>
      <c r="R87" s="3901" t="s">
        <v>34</v>
      </c>
      <c r="S87" s="3900" t="s">
        <v>33</v>
      </c>
      <c r="T87" s="3901" t="s">
        <v>34</v>
      </c>
      <c r="U87" s="3900" t="s">
        <v>33</v>
      </c>
      <c r="V87" s="3901" t="s">
        <v>34</v>
      </c>
      <c r="W87" s="3900" t="s">
        <v>33</v>
      </c>
      <c r="X87" s="3901" t="s">
        <v>34</v>
      </c>
      <c r="Y87" s="3900" t="s">
        <v>33</v>
      </c>
      <c r="Z87" s="3901" t="s">
        <v>34</v>
      </c>
      <c r="AA87" s="3900" t="s">
        <v>33</v>
      </c>
      <c r="AB87" s="3901" t="s">
        <v>34</v>
      </c>
      <c r="AC87" s="3900" t="s">
        <v>33</v>
      </c>
      <c r="AD87" s="3901" t="s">
        <v>34</v>
      </c>
      <c r="AE87" s="3900" t="s">
        <v>33</v>
      </c>
      <c r="AF87" s="3901" t="s">
        <v>34</v>
      </c>
      <c r="AG87" s="3900" t="s">
        <v>33</v>
      </c>
      <c r="AH87" s="3901" t="s">
        <v>34</v>
      </c>
      <c r="AI87" s="3900" t="s">
        <v>33</v>
      </c>
      <c r="AJ87" s="3901" t="s">
        <v>34</v>
      </c>
      <c r="AK87" s="3900" t="s">
        <v>33</v>
      </c>
      <c r="AL87" s="3901" t="s">
        <v>34</v>
      </c>
      <c r="AM87" s="3900" t="s">
        <v>33</v>
      </c>
      <c r="AN87" s="3913" t="s">
        <v>34</v>
      </c>
      <c r="AO87" s="3897"/>
      <c r="AP87" s="3927"/>
      <c r="AQ87" s="3859"/>
      <c r="AR87" s="3835"/>
      <c r="AS87" s="3835"/>
      <c r="AT87" s="4000"/>
      <c r="AU87" s="4000"/>
      <c r="AV87" s="4000"/>
      <c r="AW87" s="3860"/>
      <c r="CW87"/>
      <c r="CX87"/>
      <c r="CY87"/>
      <c r="CZ87"/>
      <c r="DA87"/>
      <c r="DB87"/>
      <c r="DC87"/>
      <c r="DD87"/>
      <c r="DE87"/>
      <c r="DG87"/>
      <c r="DH87"/>
      <c r="DI87"/>
      <c r="DJ87"/>
      <c r="DK87"/>
      <c r="DL87"/>
      <c r="DM87"/>
    </row>
    <row r="88" spans="1:118" x14ac:dyDescent="0.25">
      <c r="A88" s="4002" t="s">
        <v>120</v>
      </c>
      <c r="B88" s="4002"/>
      <c r="C88" s="4002"/>
      <c r="D88" s="3888">
        <f>SUM(E88:F88)</f>
        <v>0</v>
      </c>
      <c r="E88" s="3923">
        <f>SUM(G88+I88+K88+M88+O88+Q88+S88+U88+W88+Y88+AA88+AC88+AE88+AG88+AI88+AK88+AM88)</f>
        <v>0</v>
      </c>
      <c r="F88" s="18">
        <f>SUM(H88+J88+L88+N88+P88+R88+T88+V88+X88+Z88+AB88+AD88+AF88+AH88+AJ88+AL88+AN88)</f>
        <v>0</v>
      </c>
      <c r="G88" s="3924"/>
      <c r="H88" s="52"/>
      <c r="I88" s="3924"/>
      <c r="J88" s="3933"/>
      <c r="K88" s="3924"/>
      <c r="L88" s="52"/>
      <c r="M88" s="3924"/>
      <c r="N88" s="52"/>
      <c r="O88" s="3909"/>
      <c r="P88" s="52"/>
      <c r="Q88" s="3909"/>
      <c r="R88" s="52"/>
      <c r="S88" s="3909"/>
      <c r="T88" s="52"/>
      <c r="U88" s="3909"/>
      <c r="V88" s="52"/>
      <c r="W88" s="3909"/>
      <c r="X88" s="52"/>
      <c r="Y88" s="3909"/>
      <c r="Z88" s="52"/>
      <c r="AA88" s="3909"/>
      <c r="AB88" s="52"/>
      <c r="AC88" s="3909"/>
      <c r="AD88" s="52"/>
      <c r="AE88" s="3909"/>
      <c r="AF88" s="52"/>
      <c r="AG88" s="3909"/>
      <c r="AH88" s="52"/>
      <c r="AI88" s="3909"/>
      <c r="AJ88" s="52"/>
      <c r="AK88" s="3909"/>
      <c r="AL88" s="52"/>
      <c r="AM88" s="3909"/>
      <c r="AN88" s="55"/>
      <c r="AO88" s="3932">
        <v>0</v>
      </c>
      <c r="AP88" s="3910">
        <v>0</v>
      </c>
      <c r="AQ88" s="3910">
        <v>0</v>
      </c>
      <c r="AR88" s="3910">
        <v>0</v>
      </c>
      <c r="AS88" s="3910">
        <v>0</v>
      </c>
      <c r="AT88" s="3910">
        <v>0</v>
      </c>
      <c r="AU88" s="3910">
        <v>0</v>
      </c>
      <c r="AV88" s="3910">
        <v>0</v>
      </c>
      <c r="AW88" s="3910">
        <v>0</v>
      </c>
      <c r="AX88" t="str">
        <f>CW88&amp;CX88&amp;CY88&amp;CZ88&amp;DA88&amp;DB88&amp;DC88&amp;DD88</f>
        <v/>
      </c>
      <c r="CW88" s="25" t="str">
        <f>IF(AND((W88+X88)&gt;0,AO88="")," * No olvide digitar la variable 12 años. Si no tiene digite Cero.",IF(AO88&gt;(W88+X88),"* Las Consultas de 12 años NO DEBEN ser mayor que el total de Consultas entre 10-14 años",""))</f>
        <v/>
      </c>
      <c r="CX88" s="25" t="str">
        <f>IF(AND(F88&gt;0,AP88="")," * No olvide digitar la variable Embarazadas. Digite cero si no tiene.",IF(AP88&gt;F88," * Las embarazadas no pueden ser mayor al Total Mujeres.",""))</f>
        <v/>
      </c>
      <c r="CY88" s="25" t="str">
        <f>IF(AND(D88&gt;0,AQ88="")," * No olvide digitar Beneficiarios. Digite Cero si no tiene",IF(AQ88&gt;D88," * Los beneficiarios no pueden ser mayor al Total Ambos Sexos.",""))</f>
        <v/>
      </c>
      <c r="CZ88" s="25" t="str">
        <f>IF(AND((AI88+AJ88&gt;0),AR88="")," * No olvide digitar la variable 60 años. Si no tiene digite Cero.",IF(AR88&gt;(AI88+AJ88)," * Las consultas de 60 años NO DEBEN ser mayor que el total de consultas de entre 60-64 años",""))</f>
        <v/>
      </c>
      <c r="DA88" s="25" t="str">
        <f>IF(AND(D88&gt;0,AT88="")," * No olvide digitar la variable usuarios con discapacidad. Digite Cero si no tiene.",IF(AT88&gt;D88," * La variable Usuarios con discapacidad No puede ser mayor al Total Ambos Sexos.",""))</f>
        <v/>
      </c>
      <c r="DB88" s="25" t="str">
        <f>IF(AND(D88&gt;0,AU88="")," * No olvide digitar la variable Niños, niñas, adolescentes y jóvenes SENAME. Digite Cero si no tiene.",IF(AU88&gt;D88," * La variable Niños, niñas, adolescentes y jóvenes SENAME No puede ser mayor al Total Ambos Sexos.",""))</f>
        <v/>
      </c>
      <c r="DC88" s="25" t="str">
        <f>IF(AND(D88&gt;0,AV88="")," * No olvide digitar la variable Niños, niñas, adolescentes y jóvenes Mejor Niñez. Digite Cero si no tiene.",IF(AV88&gt;D88," * La variable Niños, niñas, adolescentes y jóvenes Mejor Niñez No puede ser mayor al Total Ambos Sexos.",""))</f>
        <v/>
      </c>
      <c r="DD88" s="25" t="str">
        <f>IF(AND(D88&gt;0,AW88="")," * No olvide digitar la variable Migrantes. Digite Cero si no tiene.",IF(AW88&gt;D88," * La variable Migrantes No puede ser mayor al Total Ambos Sexos.",""))</f>
        <v/>
      </c>
      <c r="DE88"/>
      <c r="DG88" s="26">
        <f>IF(AND((W88+X88)&gt;0,AO88=""),1,IF(AO88&gt;(W88+X88),1,0))</f>
        <v>0</v>
      </c>
      <c r="DH88" s="26">
        <f>IF(AND(F88&gt;0,AP88=""),1,IF(AP88&gt;F88,1,0))</f>
        <v>0</v>
      </c>
      <c r="DI88" s="26">
        <f>IF(AND(D88&gt;0,AQ88=""),1,IF(AQ88&gt;D88,1,0))</f>
        <v>0</v>
      </c>
      <c r="DJ88" s="26">
        <f>IF(AND((AI88+AJ88&gt;0),AR88=""),1,IF(AR88&gt;(AI88+AJ88),1,0))</f>
        <v>0</v>
      </c>
      <c r="DK88" s="26">
        <f>IF(AND(D88&gt;0,AT88=""),1,IF(AT88&gt;D88,1,0))</f>
        <v>0</v>
      </c>
      <c r="DL88" s="26">
        <f>IF(AND(D88&gt;0,AU88=""),1,IF(AU88&gt;D88,1,0))</f>
        <v>0</v>
      </c>
      <c r="DM88" s="26">
        <f>IF(AND(D88&gt;0,AV88=""),1,IF(AV88&gt;D88,1,0))</f>
        <v>0</v>
      </c>
      <c r="DN88" s="26">
        <f>IF(AND(D88&gt;0,AW88=""),1,IF(AW88&gt;D88,1,0))</f>
        <v>0</v>
      </c>
    </row>
    <row r="89" spans="1:118" ht="15" customHeight="1" x14ac:dyDescent="0.25">
      <c r="A89" s="3322" t="s">
        <v>121</v>
      </c>
      <c r="B89" s="3322"/>
      <c r="C89" s="3322"/>
      <c r="D89" s="3047">
        <f t="shared" ref="D89:D141" si="136">SUM(E89:F89)</f>
        <v>7</v>
      </c>
      <c r="E89" s="3167">
        <f t="shared" ref="E89:F141" si="137">SUM(G89+I89+K89+M89+O89+Q89+S89+U89+W89+Y89+AA89+AC89+AE89+AG89+AI89+AK89+AM89)</f>
        <v>5</v>
      </c>
      <c r="F89" s="3168">
        <f t="shared" si="137"/>
        <v>2</v>
      </c>
      <c r="G89" s="3169"/>
      <c r="H89" s="3125"/>
      <c r="I89" s="3169"/>
      <c r="J89" s="3195"/>
      <c r="K89" s="3169"/>
      <c r="L89" s="3125"/>
      <c r="M89" s="3169"/>
      <c r="N89" s="3125"/>
      <c r="O89" s="3124"/>
      <c r="P89" s="3125"/>
      <c r="Q89" s="3124"/>
      <c r="R89" s="3125"/>
      <c r="S89" s="3124"/>
      <c r="T89" s="3125"/>
      <c r="U89" s="3124"/>
      <c r="V89" s="3125"/>
      <c r="W89" s="3124"/>
      <c r="X89" s="3125"/>
      <c r="Y89" s="3124">
        <v>2</v>
      </c>
      <c r="Z89" s="3125"/>
      <c r="AA89" s="3124"/>
      <c r="AB89" s="3125"/>
      <c r="AC89" s="3124"/>
      <c r="AD89" s="3125"/>
      <c r="AE89" s="3124"/>
      <c r="AF89" s="3125"/>
      <c r="AG89" s="3124">
        <v>2</v>
      </c>
      <c r="AH89" s="3125">
        <v>2</v>
      </c>
      <c r="AI89" s="3124">
        <v>1</v>
      </c>
      <c r="AJ89" s="3125"/>
      <c r="AK89" s="3124"/>
      <c r="AL89" s="3125"/>
      <c r="AM89" s="3124"/>
      <c r="AN89" s="3126"/>
      <c r="AO89" s="3170">
        <v>0</v>
      </c>
      <c r="AP89" s="3170">
        <v>0</v>
      </c>
      <c r="AQ89" s="3128">
        <v>7</v>
      </c>
      <c r="AR89" s="3128">
        <v>0</v>
      </c>
      <c r="AS89" s="3128">
        <v>0</v>
      </c>
      <c r="AT89" s="3170">
        <v>0</v>
      </c>
      <c r="AU89" s="3170">
        <v>0</v>
      </c>
      <c r="AV89" s="3170">
        <v>0</v>
      </c>
      <c r="AW89" s="3170">
        <v>0</v>
      </c>
      <c r="AX89" t="str">
        <f t="shared" ref="AX89:AX140" si="138">CW89&amp;CX89&amp;CY89&amp;CZ89&amp;DA89&amp;DB89&amp;DC89&amp;DD89</f>
        <v/>
      </c>
      <c r="CW89" s="25" t="str">
        <f t="shared" ref="CW89:CW118" si="139">IF(AND((W89+X89)&gt;0,AO89="")," * No olvide digitar la variable 12 años. Si no tiene digite Cero.",IF(AO89&gt;(W89+X89),"* Las Consultas de 12 años NO DEBEN ser mayor que el total de Consultas entre 10-14 años",""))</f>
        <v/>
      </c>
      <c r="CX89" s="25" t="str">
        <f t="shared" ref="CX89:CX140" si="140">IF(AND(F89&gt;0,AP89="")," * No olvide digitar la variable Embarazadas. Digite cero si no tiene.",IF(AP89&gt;F89," * Las embarazadas no pueden ser mayor al Total Mujeres.",""))</f>
        <v/>
      </c>
      <c r="CY89" s="25" t="str">
        <f t="shared" ref="CY89:CY140" si="141">IF(AND(D89&gt;0,AQ89="")," * No olvide digitar Beneficiarios. Digite Cero si no tiene",IF(AQ89&gt;D89," * Los beneficiarios no pueden ser mayor al Total Ambos Sexos.",""))</f>
        <v/>
      </c>
      <c r="CZ89" s="25" t="str">
        <f t="shared" ref="CZ89:CZ140" si="142">IF(AND((AI89+AJ89&gt;0),AR89="")," * No olvide digitar la variable 60 años. Si no tiene digite Cero.",IF(AR89&gt;(AI89+AJ89)," * Las consultas de 60 años NO DEBEN ser mayor que el total de consultas de entre 60-64 años",""))</f>
        <v/>
      </c>
      <c r="DA89" s="25" t="str">
        <f t="shared" ref="DA89:DA140" si="143">IF(AND(D89&gt;0,AT89="")," * No olvide digitar la variable usuarios con discapacidad. Digite Cero si no tiene.",IF(AT89&gt;D89," * La variable Usuarios con discapacidad No puede ser mayor al Total Ambos Sexos.",""))</f>
        <v/>
      </c>
      <c r="DB89" s="25" t="str">
        <f t="shared" ref="DB89:DB140" si="144">IF(AND(D89&gt;0,AU89="")," * No olvide digitar la variable Niños, niñas, adolescentes y jóvenes SENAME. Digite Cero si no tiene.",IF(AU89&gt;D89," * La variable Niños, niñas, adolescentes y jóvenes SENAME No puede ser mayor al Total Ambos Sexos.",""))</f>
        <v/>
      </c>
      <c r="DC89" s="25" t="str">
        <f t="shared" ref="DC89:DC140" si="145">IF(AND(D89&gt;0,AV89="")," * No olvide digitar la variable Niños, niñas, adolescentes y jóvenes Mejor Niñez. Digite Cero si no tiene.",IF(AV89&gt;D89," * La variable Niños, niñas, adolescentes y jóvenes Mejor Niñez No puede ser mayor al Total Ambos Sexos.",""))</f>
        <v/>
      </c>
      <c r="DD89" s="25" t="str">
        <f t="shared" ref="DD89:DD140" si="146">IF(AND(D89&gt;0,AW89="")," * No olvide digitar la variable Migrantes. Digite Cero si no tiene.",IF(AW89&gt;D89," * La variable Migrantes No puede ser mayor al Total Ambos Sexos.",""))</f>
        <v/>
      </c>
      <c r="DE89"/>
      <c r="DG89" s="26">
        <f t="shared" ref="DG89:DG92" si="147">IF(AND((W89+X89)&gt;0,AO89=""),1,IF(AO89&gt;(W89+X89),1,0))</f>
        <v>0</v>
      </c>
      <c r="DH89" s="26">
        <f t="shared" ref="DH89:DH140" si="148">IF(AND(F89&gt;0,AP89=""),1,IF(AP89&gt;F89,1,0))</f>
        <v>0</v>
      </c>
      <c r="DI89" s="26">
        <f t="shared" ref="DI89:DI140" si="149">IF(AND(D89&gt;0,AQ89=""),1,IF(AQ89&gt;D89,1,0))</f>
        <v>0</v>
      </c>
      <c r="DJ89" s="26">
        <f t="shared" ref="DJ89:DJ140" si="150">IF(AND((AI89+AJ89&gt;0),AR89=""),1,IF(AR89&gt;(AI89+AJ89),1,0))</f>
        <v>0</v>
      </c>
      <c r="DK89" s="26">
        <f t="shared" ref="DK89:DK140" si="151">IF(AND(D89&gt;0,AT89=""),1,IF(AT89&gt;D89,1,0))</f>
        <v>0</v>
      </c>
      <c r="DL89" s="26">
        <f t="shared" ref="DL89:DL140" si="152">IF(AND(D89&gt;0,AU89=""),1,IF(AU89&gt;D89,1,0))</f>
        <v>0</v>
      </c>
      <c r="DM89" s="26">
        <f t="shared" ref="DM89:DM140" si="153">IF(AND(D89&gt;0,AV89=""),1,IF(AV89&gt;D89,1,0))</f>
        <v>0</v>
      </c>
      <c r="DN89" s="26">
        <f t="shared" ref="DN89:DN140" si="154">IF(AND(D89&gt;0,AW89=""),1,IF(AW89&gt;D89,1,0))</f>
        <v>0</v>
      </c>
    </row>
    <row r="90" spans="1:118" ht="15" customHeight="1" x14ac:dyDescent="0.25">
      <c r="A90" s="3323" t="s">
        <v>122</v>
      </c>
      <c r="B90" s="3324"/>
      <c r="C90" s="3325"/>
      <c r="D90" s="3047">
        <f t="shared" si="136"/>
        <v>9</v>
      </c>
      <c r="E90" s="3167">
        <f t="shared" si="137"/>
        <v>7</v>
      </c>
      <c r="F90" s="3168">
        <f t="shared" si="137"/>
        <v>2</v>
      </c>
      <c r="G90" s="3169">
        <v>1</v>
      </c>
      <c r="H90" s="22">
        <v>0</v>
      </c>
      <c r="I90" s="19">
        <v>0</v>
      </c>
      <c r="J90" s="177">
        <v>0</v>
      </c>
      <c r="K90" s="19">
        <v>0</v>
      </c>
      <c r="L90" s="3125">
        <v>0</v>
      </c>
      <c r="M90" s="3169">
        <v>0</v>
      </c>
      <c r="N90" s="3125">
        <v>0</v>
      </c>
      <c r="O90" s="3124">
        <v>0</v>
      </c>
      <c r="P90" s="3125">
        <v>0</v>
      </c>
      <c r="Q90" s="3124">
        <v>0</v>
      </c>
      <c r="R90" s="3125">
        <v>0</v>
      </c>
      <c r="S90" s="3124">
        <v>0</v>
      </c>
      <c r="T90" s="3125">
        <v>0</v>
      </c>
      <c r="U90" s="3124">
        <v>0</v>
      </c>
      <c r="V90" s="3125">
        <v>0</v>
      </c>
      <c r="W90" s="3124">
        <v>0</v>
      </c>
      <c r="X90" s="3125">
        <v>0</v>
      </c>
      <c r="Y90" s="3124">
        <v>2</v>
      </c>
      <c r="Z90" s="3125">
        <v>0</v>
      </c>
      <c r="AA90" s="3124">
        <v>0</v>
      </c>
      <c r="AB90" s="3125">
        <v>0</v>
      </c>
      <c r="AC90" s="3124">
        <v>2</v>
      </c>
      <c r="AD90" s="3125">
        <v>0</v>
      </c>
      <c r="AE90" s="3124">
        <v>1</v>
      </c>
      <c r="AF90" s="3125">
        <v>1</v>
      </c>
      <c r="AG90" s="3124">
        <v>0</v>
      </c>
      <c r="AH90" s="3125">
        <v>1</v>
      </c>
      <c r="AI90" s="3124">
        <v>0</v>
      </c>
      <c r="AJ90" s="3125">
        <v>0</v>
      </c>
      <c r="AK90" s="3124">
        <v>1</v>
      </c>
      <c r="AL90" s="3125">
        <v>0</v>
      </c>
      <c r="AM90" s="3124">
        <v>0</v>
      </c>
      <c r="AN90" s="3126">
        <v>0</v>
      </c>
      <c r="AO90" s="3170">
        <v>0</v>
      </c>
      <c r="AP90" s="20">
        <v>0</v>
      </c>
      <c r="AQ90" s="24">
        <v>9</v>
      </c>
      <c r="AR90" s="24">
        <v>0</v>
      </c>
      <c r="AS90" s="24">
        <v>0</v>
      </c>
      <c r="AT90" s="20">
        <v>0</v>
      </c>
      <c r="AU90" s="20">
        <v>0</v>
      </c>
      <c r="AV90" s="20">
        <v>0</v>
      </c>
      <c r="AW90" s="20">
        <v>0</v>
      </c>
      <c r="AX90" t="str">
        <f t="shared" si="138"/>
        <v/>
      </c>
      <c r="CW90" s="25" t="str">
        <f t="shared" si="139"/>
        <v/>
      </c>
      <c r="CX90" s="25" t="str">
        <f t="shared" si="140"/>
        <v/>
      </c>
      <c r="CY90" s="25" t="str">
        <f t="shared" si="141"/>
        <v/>
      </c>
      <c r="CZ90" s="25" t="str">
        <f t="shared" si="142"/>
        <v/>
      </c>
      <c r="DA90" s="25" t="str">
        <f t="shared" si="143"/>
        <v/>
      </c>
      <c r="DB90" s="25" t="str">
        <f t="shared" si="144"/>
        <v/>
      </c>
      <c r="DC90" s="25" t="str">
        <f t="shared" si="145"/>
        <v/>
      </c>
      <c r="DD90" s="25" t="str">
        <f t="shared" si="146"/>
        <v/>
      </c>
      <c r="DE90"/>
      <c r="DG90" s="26">
        <f t="shared" si="147"/>
        <v>0</v>
      </c>
      <c r="DH90" s="26">
        <f t="shared" si="148"/>
        <v>0</v>
      </c>
      <c r="DI90" s="26">
        <f t="shared" si="149"/>
        <v>0</v>
      </c>
      <c r="DJ90" s="26">
        <f t="shared" si="150"/>
        <v>0</v>
      </c>
      <c r="DK90" s="26">
        <f t="shared" si="151"/>
        <v>0</v>
      </c>
      <c r="DL90" s="26">
        <f t="shared" si="152"/>
        <v>0</v>
      </c>
      <c r="DM90" s="26">
        <f t="shared" si="153"/>
        <v>0</v>
      </c>
      <c r="DN90" s="26">
        <f t="shared" si="154"/>
        <v>0</v>
      </c>
    </row>
    <row r="91" spans="1:118" x14ac:dyDescent="0.25">
      <c r="A91" s="3323" t="s">
        <v>123</v>
      </c>
      <c r="B91" s="3324"/>
      <c r="C91" s="3325"/>
      <c r="D91" s="3047">
        <f t="shared" si="136"/>
        <v>11</v>
      </c>
      <c r="E91" s="3167">
        <f t="shared" si="137"/>
        <v>5</v>
      </c>
      <c r="F91" s="3168">
        <f t="shared" si="137"/>
        <v>6</v>
      </c>
      <c r="G91" s="3169">
        <v>1</v>
      </c>
      <c r="H91" s="22">
        <v>0</v>
      </c>
      <c r="I91" s="19">
        <v>0</v>
      </c>
      <c r="J91" s="177">
        <v>0</v>
      </c>
      <c r="K91" s="19">
        <v>0</v>
      </c>
      <c r="L91" s="3125">
        <v>0</v>
      </c>
      <c r="M91" s="3169">
        <v>0</v>
      </c>
      <c r="N91" s="3125">
        <v>0</v>
      </c>
      <c r="O91" s="3124">
        <v>0</v>
      </c>
      <c r="P91" s="3125">
        <v>0</v>
      </c>
      <c r="Q91" s="3124">
        <v>0</v>
      </c>
      <c r="R91" s="3125">
        <v>0</v>
      </c>
      <c r="S91" s="3124">
        <v>0</v>
      </c>
      <c r="T91" s="3125">
        <v>0</v>
      </c>
      <c r="U91" s="3124">
        <v>0</v>
      </c>
      <c r="V91" s="3125">
        <v>0</v>
      </c>
      <c r="W91" s="3124">
        <v>0</v>
      </c>
      <c r="X91" s="3125">
        <v>0</v>
      </c>
      <c r="Y91" s="3124">
        <v>2</v>
      </c>
      <c r="Z91" s="3125">
        <v>0</v>
      </c>
      <c r="AA91" s="3124">
        <v>0</v>
      </c>
      <c r="AB91" s="3125">
        <v>0</v>
      </c>
      <c r="AC91" s="3124">
        <v>1</v>
      </c>
      <c r="AD91" s="3125">
        <v>0</v>
      </c>
      <c r="AE91" s="3124">
        <v>1</v>
      </c>
      <c r="AF91" s="3125">
        <v>2</v>
      </c>
      <c r="AG91" s="3124">
        <v>0</v>
      </c>
      <c r="AH91" s="3125">
        <v>4</v>
      </c>
      <c r="AI91" s="3124">
        <v>0</v>
      </c>
      <c r="AJ91" s="3125">
        <v>0</v>
      </c>
      <c r="AK91" s="3124">
        <v>0</v>
      </c>
      <c r="AL91" s="3125">
        <v>0</v>
      </c>
      <c r="AM91" s="3124">
        <v>0</v>
      </c>
      <c r="AN91" s="3126">
        <v>0</v>
      </c>
      <c r="AO91" s="3170">
        <v>0</v>
      </c>
      <c r="AP91" s="20">
        <v>0</v>
      </c>
      <c r="AQ91" s="24">
        <v>11</v>
      </c>
      <c r="AR91" s="24">
        <v>0</v>
      </c>
      <c r="AS91" s="24">
        <v>0</v>
      </c>
      <c r="AT91" s="20">
        <v>0</v>
      </c>
      <c r="AU91" s="20">
        <v>0</v>
      </c>
      <c r="AV91" s="20">
        <v>0</v>
      </c>
      <c r="AW91" s="20">
        <v>0</v>
      </c>
      <c r="AX91" t="str">
        <f t="shared" si="138"/>
        <v/>
      </c>
      <c r="CW91" s="25" t="str">
        <f t="shared" si="139"/>
        <v/>
      </c>
      <c r="CX91" s="25" t="str">
        <f t="shared" si="140"/>
        <v/>
      </c>
      <c r="CY91" s="25" t="str">
        <f t="shared" si="141"/>
        <v/>
      </c>
      <c r="CZ91" s="25" t="str">
        <f t="shared" si="142"/>
        <v/>
      </c>
      <c r="DA91" s="25" t="str">
        <f t="shared" si="143"/>
        <v/>
      </c>
      <c r="DB91" s="25" t="str">
        <f t="shared" si="144"/>
        <v/>
      </c>
      <c r="DC91" s="25" t="str">
        <f t="shared" si="145"/>
        <v/>
      </c>
      <c r="DD91" s="25" t="str">
        <f t="shared" si="146"/>
        <v/>
      </c>
      <c r="DE91"/>
      <c r="DG91" s="26">
        <f t="shared" si="147"/>
        <v>0</v>
      </c>
      <c r="DH91" s="26">
        <f t="shared" si="148"/>
        <v>0</v>
      </c>
      <c r="DI91" s="26">
        <f t="shared" si="149"/>
        <v>0</v>
      </c>
      <c r="DJ91" s="26">
        <f t="shared" si="150"/>
        <v>0</v>
      </c>
      <c r="DK91" s="26">
        <f t="shared" si="151"/>
        <v>0</v>
      </c>
      <c r="DL91" s="26">
        <f t="shared" si="152"/>
        <v>0</v>
      </c>
      <c r="DM91" s="26">
        <f t="shared" si="153"/>
        <v>0</v>
      </c>
      <c r="DN91" s="26">
        <f t="shared" si="154"/>
        <v>0</v>
      </c>
    </row>
    <row r="92" spans="1:118" x14ac:dyDescent="0.25">
      <c r="A92" s="3323" t="s">
        <v>124</v>
      </c>
      <c r="B92" s="3324"/>
      <c r="C92" s="3325"/>
      <c r="D92" s="3047">
        <f t="shared" si="136"/>
        <v>125</v>
      </c>
      <c r="E92" s="3167">
        <f t="shared" si="137"/>
        <v>45</v>
      </c>
      <c r="F92" s="3168">
        <f>SUM(H92+J92+L92+N92+P92+R92+T92+V92+X92+Z92+AB92+AD92+AF92+AH92+AJ92+AL92+AN92)</f>
        <v>80</v>
      </c>
      <c r="G92" s="3169"/>
      <c r="H92" s="22"/>
      <c r="I92" s="19"/>
      <c r="J92" s="177"/>
      <c r="K92" s="19"/>
      <c r="L92" s="3125"/>
      <c r="M92" s="3169">
        <v>1</v>
      </c>
      <c r="N92" s="3125"/>
      <c r="O92" s="3124">
        <v>1</v>
      </c>
      <c r="P92" s="3125">
        <v>1</v>
      </c>
      <c r="Q92" s="3124">
        <v>2</v>
      </c>
      <c r="R92" s="3125">
        <v>2</v>
      </c>
      <c r="S92" s="3124">
        <v>1</v>
      </c>
      <c r="T92" s="3125">
        <v>3</v>
      </c>
      <c r="U92" s="3124">
        <v>5</v>
      </c>
      <c r="V92" s="3125">
        <v>14</v>
      </c>
      <c r="W92" s="3124">
        <v>7</v>
      </c>
      <c r="X92" s="3125">
        <v>14</v>
      </c>
      <c r="Y92" s="3124"/>
      <c r="Z92" s="3125"/>
      <c r="AA92" s="3124">
        <v>3</v>
      </c>
      <c r="AB92" s="3125">
        <v>3</v>
      </c>
      <c r="AC92" s="3124"/>
      <c r="AD92" s="3125">
        <v>2</v>
      </c>
      <c r="AE92" s="3124">
        <v>1</v>
      </c>
      <c r="AF92" s="3125">
        <v>3</v>
      </c>
      <c r="AG92" s="3124">
        <v>7</v>
      </c>
      <c r="AH92" s="3125">
        <v>14</v>
      </c>
      <c r="AI92" s="3124">
        <v>6</v>
      </c>
      <c r="AJ92" s="3125">
        <v>9</v>
      </c>
      <c r="AK92" s="3124">
        <v>7</v>
      </c>
      <c r="AL92" s="3125">
        <v>8</v>
      </c>
      <c r="AM92" s="3124">
        <v>4</v>
      </c>
      <c r="AN92" s="3126">
        <v>7</v>
      </c>
      <c r="AO92" s="3170">
        <v>1</v>
      </c>
      <c r="AP92" s="20">
        <v>0</v>
      </c>
      <c r="AQ92" s="24">
        <v>125</v>
      </c>
      <c r="AR92" s="24">
        <v>3</v>
      </c>
      <c r="AS92" s="24">
        <v>0</v>
      </c>
      <c r="AT92" s="20">
        <v>0</v>
      </c>
      <c r="AU92" s="20">
        <v>0</v>
      </c>
      <c r="AV92" s="20">
        <v>0</v>
      </c>
      <c r="AW92" s="20">
        <v>0</v>
      </c>
      <c r="AX92" t="str">
        <f t="shared" si="138"/>
        <v/>
      </c>
      <c r="CW92" s="25" t="str">
        <f t="shared" si="139"/>
        <v/>
      </c>
      <c r="CX92" s="25" t="str">
        <f t="shared" si="140"/>
        <v/>
      </c>
      <c r="CY92" s="25" t="str">
        <f t="shared" si="141"/>
        <v/>
      </c>
      <c r="CZ92" s="25" t="str">
        <f t="shared" si="142"/>
        <v/>
      </c>
      <c r="DA92" s="25" t="str">
        <f t="shared" si="143"/>
        <v/>
      </c>
      <c r="DB92" s="25" t="str">
        <f t="shared" si="144"/>
        <v/>
      </c>
      <c r="DC92" s="25" t="str">
        <f t="shared" si="145"/>
        <v/>
      </c>
      <c r="DD92" s="25" t="str">
        <f t="shared" si="146"/>
        <v/>
      </c>
      <c r="DE92"/>
      <c r="DG92" s="26">
        <f t="shared" si="147"/>
        <v>0</v>
      </c>
      <c r="DH92" s="26">
        <f t="shared" si="148"/>
        <v>0</v>
      </c>
      <c r="DI92" s="26">
        <f t="shared" si="149"/>
        <v>0</v>
      </c>
      <c r="DJ92" s="26">
        <f t="shared" si="150"/>
        <v>0</v>
      </c>
      <c r="DK92" s="26">
        <f t="shared" si="151"/>
        <v>0</v>
      </c>
      <c r="DL92" s="26">
        <f t="shared" si="152"/>
        <v>0</v>
      </c>
      <c r="DM92" s="26">
        <f t="shared" si="153"/>
        <v>0</v>
      </c>
      <c r="DN92" s="26">
        <f t="shared" si="154"/>
        <v>0</v>
      </c>
    </row>
    <row r="93" spans="1:118" x14ac:dyDescent="0.25">
      <c r="A93" s="3323" t="s">
        <v>125</v>
      </c>
      <c r="B93" s="3324"/>
      <c r="C93" s="3325"/>
      <c r="D93" s="3047">
        <f t="shared" si="136"/>
        <v>91</v>
      </c>
      <c r="E93" s="3167">
        <f>SUM(Y93+AA93+AC93+AE93+AG93+AI93+AK93+AM93)</f>
        <v>28</v>
      </c>
      <c r="F93" s="3168">
        <f>SUM(Z93+AB93+AD93+AF93+AH93+AJ93+AL93+AN93)</f>
        <v>63</v>
      </c>
      <c r="G93" s="3326"/>
      <c r="H93" s="3327"/>
      <c r="I93" s="3326"/>
      <c r="J93" s="3328"/>
      <c r="K93" s="3326"/>
      <c r="L93" s="3327"/>
      <c r="M93" s="3326"/>
      <c r="N93" s="3327"/>
      <c r="O93" s="3329"/>
      <c r="P93" s="3327"/>
      <c r="Q93" s="3329"/>
      <c r="R93" s="3327"/>
      <c r="S93" s="3329"/>
      <c r="T93" s="3327"/>
      <c r="U93" s="3329"/>
      <c r="V93" s="3327"/>
      <c r="W93" s="3329"/>
      <c r="X93" s="3327"/>
      <c r="Y93" s="3124">
        <v>13</v>
      </c>
      <c r="Z93" s="3125">
        <v>9</v>
      </c>
      <c r="AA93" s="3124">
        <v>11</v>
      </c>
      <c r="AB93" s="3125">
        <v>5</v>
      </c>
      <c r="AC93" s="3124">
        <v>0</v>
      </c>
      <c r="AD93" s="3125">
        <v>10</v>
      </c>
      <c r="AE93" s="3124">
        <v>0</v>
      </c>
      <c r="AF93" s="3125">
        <v>10</v>
      </c>
      <c r="AG93" s="3124">
        <v>2</v>
      </c>
      <c r="AH93" s="3125">
        <v>20</v>
      </c>
      <c r="AI93" s="3124">
        <v>0</v>
      </c>
      <c r="AJ93" s="3125">
        <v>0</v>
      </c>
      <c r="AK93" s="3124">
        <v>0</v>
      </c>
      <c r="AL93" s="3125">
        <v>9</v>
      </c>
      <c r="AM93" s="3124">
        <v>2</v>
      </c>
      <c r="AN93" s="3126">
        <v>0</v>
      </c>
      <c r="AO93" s="3330"/>
      <c r="AP93" s="20">
        <v>0</v>
      </c>
      <c r="AQ93" s="24">
        <v>91</v>
      </c>
      <c r="AR93" s="24">
        <v>0</v>
      </c>
      <c r="AS93" s="24">
        <v>0</v>
      </c>
      <c r="AT93" s="20">
        <v>0</v>
      </c>
      <c r="AU93" s="20">
        <v>0</v>
      </c>
      <c r="AV93" s="20">
        <v>0</v>
      </c>
      <c r="AW93" s="20">
        <v>0</v>
      </c>
      <c r="AX93" t="str">
        <f t="shared" si="138"/>
        <v/>
      </c>
      <c r="CW93" s="182"/>
      <c r="CX93" s="25" t="str">
        <f t="shared" si="140"/>
        <v/>
      </c>
      <c r="CY93" s="25" t="str">
        <f t="shared" si="141"/>
        <v/>
      </c>
      <c r="CZ93" s="25" t="str">
        <f t="shared" si="142"/>
        <v/>
      </c>
      <c r="DA93" s="25" t="str">
        <f t="shared" si="143"/>
        <v/>
      </c>
      <c r="DB93" s="25" t="str">
        <f t="shared" si="144"/>
        <v/>
      </c>
      <c r="DC93" s="25" t="str">
        <f t="shared" si="145"/>
        <v/>
      </c>
      <c r="DD93" s="25" t="str">
        <f t="shared" si="146"/>
        <v/>
      </c>
      <c r="DE93"/>
      <c r="DG93" s="182"/>
      <c r="DH93" s="26">
        <f t="shared" si="148"/>
        <v>0</v>
      </c>
      <c r="DI93" s="26">
        <f t="shared" si="149"/>
        <v>0</v>
      </c>
      <c r="DJ93" s="26">
        <f t="shared" si="150"/>
        <v>0</v>
      </c>
      <c r="DK93" s="26">
        <f t="shared" si="151"/>
        <v>0</v>
      </c>
      <c r="DL93" s="26">
        <f t="shared" si="152"/>
        <v>0</v>
      </c>
      <c r="DM93" s="26">
        <f t="shared" si="153"/>
        <v>0</v>
      </c>
      <c r="DN93" s="26">
        <f t="shared" si="154"/>
        <v>0</v>
      </c>
    </row>
    <row r="94" spans="1:118" x14ac:dyDescent="0.25">
      <c r="A94" s="3331" t="s">
        <v>126</v>
      </c>
      <c r="B94" s="3331"/>
      <c r="C94" s="3331"/>
      <c r="D94" s="3047">
        <f t="shared" si="136"/>
        <v>133</v>
      </c>
      <c r="E94" s="3167">
        <f t="shared" si="137"/>
        <v>39</v>
      </c>
      <c r="F94" s="3168">
        <f t="shared" si="137"/>
        <v>94</v>
      </c>
      <c r="G94" s="3169">
        <v>6</v>
      </c>
      <c r="H94" s="3125">
        <v>4</v>
      </c>
      <c r="I94" s="3169">
        <v>0</v>
      </c>
      <c r="J94" s="3195">
        <v>0</v>
      </c>
      <c r="K94" s="3169">
        <v>0</v>
      </c>
      <c r="L94" s="3125">
        <v>2</v>
      </c>
      <c r="M94" s="3169">
        <v>0</v>
      </c>
      <c r="N94" s="3125">
        <v>0</v>
      </c>
      <c r="O94" s="3124">
        <v>0</v>
      </c>
      <c r="P94" s="3125">
        <v>0</v>
      </c>
      <c r="Q94" s="3124">
        <v>0</v>
      </c>
      <c r="R94" s="3125">
        <v>0</v>
      </c>
      <c r="S94" s="3124">
        <v>1</v>
      </c>
      <c r="T94" s="3125">
        <v>13</v>
      </c>
      <c r="U94" s="3124">
        <v>2</v>
      </c>
      <c r="V94" s="3125">
        <v>0</v>
      </c>
      <c r="W94" s="3124">
        <v>0</v>
      </c>
      <c r="X94" s="3125">
        <v>0</v>
      </c>
      <c r="Y94" s="3124">
        <v>13</v>
      </c>
      <c r="Z94" s="3125">
        <v>12</v>
      </c>
      <c r="AA94" s="3124">
        <v>11</v>
      </c>
      <c r="AB94" s="3125">
        <v>5</v>
      </c>
      <c r="AC94" s="3124">
        <v>0</v>
      </c>
      <c r="AD94" s="3125">
        <v>12</v>
      </c>
      <c r="AE94" s="3124">
        <v>1</v>
      </c>
      <c r="AF94" s="3125">
        <v>10</v>
      </c>
      <c r="AG94" s="3124">
        <v>3</v>
      </c>
      <c r="AH94" s="3125">
        <v>21</v>
      </c>
      <c r="AI94" s="3124">
        <v>0</v>
      </c>
      <c r="AJ94" s="3125">
        <v>6</v>
      </c>
      <c r="AK94" s="3124">
        <v>0</v>
      </c>
      <c r="AL94" s="3125">
        <v>9</v>
      </c>
      <c r="AM94" s="3124">
        <v>2</v>
      </c>
      <c r="AN94" s="3126">
        <v>0</v>
      </c>
      <c r="AO94" s="3170">
        <v>0</v>
      </c>
      <c r="AP94" s="3170">
        <v>0</v>
      </c>
      <c r="AQ94" s="3128">
        <v>133</v>
      </c>
      <c r="AR94" s="3128">
        <v>0</v>
      </c>
      <c r="AS94" s="3128">
        <v>0</v>
      </c>
      <c r="AT94" s="3170">
        <v>1</v>
      </c>
      <c r="AU94" s="3170">
        <v>0</v>
      </c>
      <c r="AV94" s="3170">
        <v>0</v>
      </c>
      <c r="AW94" s="3170">
        <v>0</v>
      </c>
      <c r="AX94" t="str">
        <f t="shared" si="138"/>
        <v/>
      </c>
      <c r="CW94" s="25" t="str">
        <f t="shared" si="139"/>
        <v/>
      </c>
      <c r="CX94" s="25" t="str">
        <f t="shared" si="140"/>
        <v/>
      </c>
      <c r="CY94" s="25" t="str">
        <f t="shared" si="141"/>
        <v/>
      </c>
      <c r="CZ94" s="25" t="str">
        <f t="shared" si="142"/>
        <v/>
      </c>
      <c r="DA94" s="25" t="str">
        <f t="shared" si="143"/>
        <v/>
      </c>
      <c r="DB94" s="25" t="str">
        <f t="shared" si="144"/>
        <v/>
      </c>
      <c r="DC94" s="25" t="str">
        <f t="shared" si="145"/>
        <v/>
      </c>
      <c r="DD94" s="25" t="str">
        <f t="shared" si="146"/>
        <v/>
      </c>
      <c r="DE94"/>
      <c r="DG94" s="26">
        <f t="shared" ref="DG94:DG96" si="155">IF(AND((W94+X94)&gt;0,AO94=""),1,IF(AO94&gt;(W94+X94),1,0))</f>
        <v>0</v>
      </c>
      <c r="DH94" s="26">
        <f t="shared" si="148"/>
        <v>0</v>
      </c>
      <c r="DI94" s="26">
        <f t="shared" si="149"/>
        <v>0</v>
      </c>
      <c r="DJ94" s="26">
        <f t="shared" si="150"/>
        <v>0</v>
      </c>
      <c r="DK94" s="26">
        <f t="shared" si="151"/>
        <v>0</v>
      </c>
      <c r="DL94" s="26">
        <f t="shared" si="152"/>
        <v>0</v>
      </c>
      <c r="DM94" s="26">
        <f t="shared" si="153"/>
        <v>0</v>
      </c>
      <c r="DN94" s="26">
        <f t="shared" si="154"/>
        <v>0</v>
      </c>
    </row>
    <row r="95" spans="1:118" x14ac:dyDescent="0.25">
      <c r="A95" s="2974" t="s">
        <v>127</v>
      </c>
      <c r="B95" s="2974"/>
      <c r="C95" s="2974"/>
      <c r="D95" s="3047">
        <f t="shared" si="136"/>
        <v>10</v>
      </c>
      <c r="E95" s="3167">
        <f t="shared" si="137"/>
        <v>5</v>
      </c>
      <c r="F95" s="3168">
        <f t="shared" si="137"/>
        <v>5</v>
      </c>
      <c r="G95" s="3169">
        <v>0</v>
      </c>
      <c r="H95" s="3125">
        <v>0</v>
      </c>
      <c r="I95" s="3169">
        <v>0</v>
      </c>
      <c r="J95" s="3195">
        <v>1</v>
      </c>
      <c r="K95" s="3169">
        <v>0</v>
      </c>
      <c r="L95" s="3125">
        <v>0</v>
      </c>
      <c r="M95" s="3169">
        <v>0</v>
      </c>
      <c r="N95" s="3125">
        <v>0</v>
      </c>
      <c r="O95" s="3124">
        <v>0</v>
      </c>
      <c r="P95" s="3125">
        <v>1</v>
      </c>
      <c r="Q95" s="3124">
        <v>0</v>
      </c>
      <c r="R95" s="3125">
        <v>0</v>
      </c>
      <c r="S95" s="3124">
        <v>1</v>
      </c>
      <c r="T95" s="3125">
        <v>0</v>
      </c>
      <c r="U95" s="3124">
        <v>1</v>
      </c>
      <c r="V95" s="3125">
        <v>1</v>
      </c>
      <c r="W95" s="3124">
        <v>1</v>
      </c>
      <c r="X95" s="3125">
        <v>1</v>
      </c>
      <c r="Y95" s="3124">
        <v>0</v>
      </c>
      <c r="Z95" s="3125">
        <v>0</v>
      </c>
      <c r="AA95" s="3124">
        <v>1</v>
      </c>
      <c r="AB95" s="3125">
        <v>0</v>
      </c>
      <c r="AC95" s="3124">
        <v>0</v>
      </c>
      <c r="AD95" s="3125">
        <v>0</v>
      </c>
      <c r="AE95" s="3124">
        <v>1</v>
      </c>
      <c r="AF95" s="3125">
        <v>1</v>
      </c>
      <c r="AG95" s="3124">
        <v>0</v>
      </c>
      <c r="AH95" s="3125">
        <v>0</v>
      </c>
      <c r="AI95" s="3124">
        <v>0</v>
      </c>
      <c r="AJ95" s="3125">
        <v>0</v>
      </c>
      <c r="AK95" s="3124">
        <v>0</v>
      </c>
      <c r="AL95" s="3125">
        <v>0</v>
      </c>
      <c r="AM95" s="3124">
        <v>0</v>
      </c>
      <c r="AN95" s="3126">
        <v>0</v>
      </c>
      <c r="AO95" s="3170">
        <v>0</v>
      </c>
      <c r="AP95" s="3170">
        <v>0</v>
      </c>
      <c r="AQ95" s="3128">
        <v>10</v>
      </c>
      <c r="AR95" s="3128">
        <v>0</v>
      </c>
      <c r="AS95" s="3128">
        <v>0</v>
      </c>
      <c r="AT95" s="3170">
        <v>0</v>
      </c>
      <c r="AU95" s="3170">
        <v>1</v>
      </c>
      <c r="AV95" s="3170">
        <v>0</v>
      </c>
      <c r="AW95" s="3170">
        <v>0</v>
      </c>
      <c r="AX95" t="str">
        <f t="shared" si="138"/>
        <v/>
      </c>
      <c r="CW95" s="25" t="str">
        <f t="shared" si="139"/>
        <v/>
      </c>
      <c r="CX95" s="25" t="str">
        <f t="shared" si="140"/>
        <v/>
      </c>
      <c r="CY95" s="25" t="str">
        <f t="shared" si="141"/>
        <v/>
      </c>
      <c r="CZ95" s="25" t="str">
        <f t="shared" si="142"/>
        <v/>
      </c>
      <c r="DA95" s="25" t="str">
        <f t="shared" si="143"/>
        <v/>
      </c>
      <c r="DB95" s="25" t="str">
        <f t="shared" si="144"/>
        <v/>
      </c>
      <c r="DC95" s="25" t="str">
        <f t="shared" si="145"/>
        <v/>
      </c>
      <c r="DD95" s="25" t="str">
        <f t="shared" si="146"/>
        <v/>
      </c>
      <c r="DE95"/>
      <c r="DG95" s="26">
        <f t="shared" si="155"/>
        <v>0</v>
      </c>
      <c r="DH95" s="26">
        <f t="shared" si="148"/>
        <v>0</v>
      </c>
      <c r="DI95" s="26">
        <f t="shared" si="149"/>
        <v>0</v>
      </c>
      <c r="DJ95" s="26">
        <f t="shared" si="150"/>
        <v>0</v>
      </c>
      <c r="DK95" s="26">
        <f t="shared" si="151"/>
        <v>0</v>
      </c>
      <c r="DL95" s="26">
        <f t="shared" si="152"/>
        <v>0</v>
      </c>
      <c r="DM95" s="26">
        <f t="shared" si="153"/>
        <v>0</v>
      </c>
      <c r="DN95" s="26">
        <f t="shared" si="154"/>
        <v>0</v>
      </c>
    </row>
    <row r="96" spans="1:118" x14ac:dyDescent="0.25">
      <c r="A96" s="3119" t="s">
        <v>128</v>
      </c>
      <c r="B96" s="3120"/>
      <c r="C96" s="3121"/>
      <c r="D96" s="3047">
        <f t="shared" si="136"/>
        <v>152</v>
      </c>
      <c r="E96" s="3167">
        <f t="shared" si="137"/>
        <v>86</v>
      </c>
      <c r="F96" s="3168">
        <f t="shared" si="137"/>
        <v>66</v>
      </c>
      <c r="G96" s="3169">
        <v>0</v>
      </c>
      <c r="H96" s="22">
        <v>0</v>
      </c>
      <c r="I96" s="19">
        <v>4</v>
      </c>
      <c r="J96" s="177">
        <v>0</v>
      </c>
      <c r="K96" s="19">
        <v>4</v>
      </c>
      <c r="L96" s="3125">
        <v>5</v>
      </c>
      <c r="M96" s="3169">
        <v>4</v>
      </c>
      <c r="N96" s="3125">
        <v>12</v>
      </c>
      <c r="O96" s="3124">
        <v>12</v>
      </c>
      <c r="P96" s="3125">
        <v>6</v>
      </c>
      <c r="Q96" s="3124">
        <v>8</v>
      </c>
      <c r="R96" s="3125">
        <v>4</v>
      </c>
      <c r="S96" s="3124">
        <v>9</v>
      </c>
      <c r="T96" s="3125">
        <v>13</v>
      </c>
      <c r="U96" s="3124">
        <v>13</v>
      </c>
      <c r="V96" s="3125">
        <v>11</v>
      </c>
      <c r="W96" s="3124">
        <v>20</v>
      </c>
      <c r="X96" s="3125">
        <v>3</v>
      </c>
      <c r="Y96" s="3124">
        <v>6</v>
      </c>
      <c r="Z96" s="3125">
        <v>8</v>
      </c>
      <c r="AA96" s="3124">
        <v>0</v>
      </c>
      <c r="AB96" s="3125">
        <v>0</v>
      </c>
      <c r="AC96" s="3124">
        <v>0</v>
      </c>
      <c r="AD96" s="3125">
        <v>0</v>
      </c>
      <c r="AE96" s="3124">
        <v>1</v>
      </c>
      <c r="AF96" s="3125">
        <v>2</v>
      </c>
      <c r="AG96" s="3124">
        <v>0</v>
      </c>
      <c r="AH96" s="3125">
        <v>1</v>
      </c>
      <c r="AI96" s="3124">
        <v>0</v>
      </c>
      <c r="AJ96" s="3125">
        <v>0</v>
      </c>
      <c r="AK96" s="3124">
        <v>0</v>
      </c>
      <c r="AL96" s="3125">
        <v>1</v>
      </c>
      <c r="AM96" s="3124">
        <v>5</v>
      </c>
      <c r="AN96" s="3126">
        <v>0</v>
      </c>
      <c r="AO96" s="3170">
        <v>0</v>
      </c>
      <c r="AP96" s="20">
        <v>0</v>
      </c>
      <c r="AQ96" s="24">
        <v>152</v>
      </c>
      <c r="AR96" s="24">
        <v>0</v>
      </c>
      <c r="AS96" s="24">
        <v>0</v>
      </c>
      <c r="AT96" s="20">
        <v>0</v>
      </c>
      <c r="AU96" s="20">
        <v>1</v>
      </c>
      <c r="AV96" s="20">
        <v>0</v>
      </c>
      <c r="AW96" s="20">
        <v>3</v>
      </c>
      <c r="AX96" t="str">
        <f t="shared" si="138"/>
        <v/>
      </c>
      <c r="CW96" s="25" t="str">
        <f t="shared" si="139"/>
        <v/>
      </c>
      <c r="CX96" s="25" t="str">
        <f t="shared" si="140"/>
        <v/>
      </c>
      <c r="CY96" s="25" t="str">
        <f t="shared" si="141"/>
        <v/>
      </c>
      <c r="CZ96" s="25" t="str">
        <f t="shared" si="142"/>
        <v/>
      </c>
      <c r="DA96" s="25" t="str">
        <f t="shared" si="143"/>
        <v/>
      </c>
      <c r="DB96" s="25" t="str">
        <f t="shared" si="144"/>
        <v/>
      </c>
      <c r="DC96" s="25" t="str">
        <f t="shared" si="145"/>
        <v/>
      </c>
      <c r="DD96" s="25" t="str">
        <f t="shared" si="146"/>
        <v/>
      </c>
      <c r="DE96"/>
      <c r="DG96" s="26">
        <f t="shared" si="155"/>
        <v>0</v>
      </c>
      <c r="DH96" s="26">
        <f t="shared" si="148"/>
        <v>0</v>
      </c>
      <c r="DI96" s="26">
        <f t="shared" si="149"/>
        <v>0</v>
      </c>
      <c r="DJ96" s="26">
        <f t="shared" si="150"/>
        <v>0</v>
      </c>
      <c r="DK96" s="26">
        <f t="shared" si="151"/>
        <v>0</v>
      </c>
      <c r="DL96" s="26">
        <f t="shared" si="152"/>
        <v>0</v>
      </c>
      <c r="DM96" s="26">
        <f t="shared" si="153"/>
        <v>0</v>
      </c>
      <c r="DN96" s="26">
        <f t="shared" si="154"/>
        <v>0</v>
      </c>
    </row>
    <row r="97" spans="1:118" x14ac:dyDescent="0.25">
      <c r="A97" s="3323" t="s">
        <v>129</v>
      </c>
      <c r="B97" s="3324"/>
      <c r="C97" s="3325"/>
      <c r="D97" s="3047">
        <f t="shared" si="136"/>
        <v>2</v>
      </c>
      <c r="E97" s="3167">
        <f>SUM(Y97+AA97+AC97+AE97+AG97+AI97+AK97+AM97)</f>
        <v>0</v>
      </c>
      <c r="F97" s="3168">
        <f>SUM(Z97+AB97+AD97+AF97+AH97+AJ97+AL97+AN97)</f>
        <v>2</v>
      </c>
      <c r="G97" s="3326"/>
      <c r="H97" s="3327"/>
      <c r="I97" s="3326"/>
      <c r="J97" s="3328"/>
      <c r="K97" s="3326"/>
      <c r="L97" s="3327"/>
      <c r="M97" s="3326"/>
      <c r="N97" s="3327"/>
      <c r="O97" s="3329"/>
      <c r="P97" s="3327"/>
      <c r="Q97" s="3329"/>
      <c r="R97" s="3327"/>
      <c r="S97" s="3329"/>
      <c r="T97" s="3327"/>
      <c r="U97" s="3329"/>
      <c r="V97" s="3327"/>
      <c r="W97" s="3329"/>
      <c r="X97" s="3327"/>
      <c r="Y97" s="3124">
        <v>0</v>
      </c>
      <c r="Z97" s="3125">
        <v>0</v>
      </c>
      <c r="AA97" s="3124">
        <v>0</v>
      </c>
      <c r="AB97" s="3125">
        <v>2</v>
      </c>
      <c r="AC97" s="3124">
        <v>0</v>
      </c>
      <c r="AD97" s="3125">
        <v>0</v>
      </c>
      <c r="AE97" s="3124">
        <v>0</v>
      </c>
      <c r="AF97" s="3125">
        <v>0</v>
      </c>
      <c r="AG97" s="3124">
        <v>0</v>
      </c>
      <c r="AH97" s="3125">
        <v>0</v>
      </c>
      <c r="AI97" s="3124">
        <v>0</v>
      </c>
      <c r="AJ97" s="3125">
        <v>0</v>
      </c>
      <c r="AK97" s="3124">
        <v>0</v>
      </c>
      <c r="AL97" s="3125">
        <v>0</v>
      </c>
      <c r="AM97" s="3124">
        <v>0</v>
      </c>
      <c r="AN97" s="3126">
        <v>0</v>
      </c>
      <c r="AO97" s="3330"/>
      <c r="AP97" s="20">
        <v>0</v>
      </c>
      <c r="AQ97" s="24">
        <v>2</v>
      </c>
      <c r="AR97" s="24">
        <v>0</v>
      </c>
      <c r="AS97" s="24">
        <v>0</v>
      </c>
      <c r="AT97" s="20">
        <v>0</v>
      </c>
      <c r="AU97" s="20">
        <v>0</v>
      </c>
      <c r="AV97" s="20">
        <v>0</v>
      </c>
      <c r="AW97" s="20">
        <v>0</v>
      </c>
      <c r="AX97" t="str">
        <f t="shared" si="138"/>
        <v/>
      </c>
      <c r="CW97" s="182"/>
      <c r="CX97" s="25" t="str">
        <f t="shared" si="140"/>
        <v/>
      </c>
      <c r="CY97" s="25" t="str">
        <f t="shared" si="141"/>
        <v/>
      </c>
      <c r="CZ97" s="25" t="str">
        <f t="shared" si="142"/>
        <v/>
      </c>
      <c r="DA97" s="25" t="str">
        <f t="shared" si="143"/>
        <v/>
      </c>
      <c r="DB97" s="25" t="str">
        <f t="shared" si="144"/>
        <v/>
      </c>
      <c r="DC97" s="25" t="str">
        <f t="shared" si="145"/>
        <v/>
      </c>
      <c r="DD97" s="25" t="str">
        <f t="shared" si="146"/>
        <v/>
      </c>
      <c r="DE97"/>
      <c r="DG97" s="182"/>
      <c r="DH97" s="26">
        <f t="shared" si="148"/>
        <v>0</v>
      </c>
      <c r="DI97" s="26">
        <f t="shared" si="149"/>
        <v>0</v>
      </c>
      <c r="DJ97" s="26">
        <f t="shared" si="150"/>
        <v>0</v>
      </c>
      <c r="DK97" s="26">
        <f t="shared" si="151"/>
        <v>0</v>
      </c>
      <c r="DL97" s="26">
        <f t="shared" si="152"/>
        <v>0</v>
      </c>
      <c r="DM97" s="26">
        <f t="shared" si="153"/>
        <v>0</v>
      </c>
      <c r="DN97" s="26">
        <f t="shared" si="154"/>
        <v>0</v>
      </c>
    </row>
    <row r="98" spans="1:118" x14ac:dyDescent="0.25">
      <c r="A98" s="3331" t="s">
        <v>130</v>
      </c>
      <c r="B98" s="3331"/>
      <c r="C98" s="3331"/>
      <c r="D98" s="3047">
        <f t="shared" si="136"/>
        <v>84</v>
      </c>
      <c r="E98" s="3167">
        <f>SUM(G98+I98+K98+M98+O98+Q98+S98+U98+W98+Y98)</f>
        <v>52</v>
      </c>
      <c r="F98" s="3168">
        <f>SUM(H98+J98+L98+N98+P98+R98+T98+V98+X98+Z98)</f>
        <v>32</v>
      </c>
      <c r="G98" s="3169">
        <v>0</v>
      </c>
      <c r="H98" s="3125">
        <v>0</v>
      </c>
      <c r="I98" s="3169">
        <v>0</v>
      </c>
      <c r="J98" s="3195">
        <v>0</v>
      </c>
      <c r="K98" s="19">
        <v>0</v>
      </c>
      <c r="L98" s="3125">
        <v>0</v>
      </c>
      <c r="M98" s="3169">
        <v>0</v>
      </c>
      <c r="N98" s="3125">
        <v>0</v>
      </c>
      <c r="O98" s="3124">
        <v>0</v>
      </c>
      <c r="P98" s="3125">
        <v>0</v>
      </c>
      <c r="Q98" s="3124">
        <v>0</v>
      </c>
      <c r="R98" s="3125">
        <v>0</v>
      </c>
      <c r="S98" s="3124">
        <v>0</v>
      </c>
      <c r="T98" s="3125">
        <v>0</v>
      </c>
      <c r="U98" s="3124">
        <v>0</v>
      </c>
      <c r="V98" s="3125">
        <v>0</v>
      </c>
      <c r="W98" s="3124">
        <v>18</v>
      </c>
      <c r="X98" s="3125">
        <v>6</v>
      </c>
      <c r="Y98" s="3124">
        <v>34</v>
      </c>
      <c r="Z98" s="3125">
        <v>26</v>
      </c>
      <c r="AA98" s="3329"/>
      <c r="AB98" s="3327"/>
      <c r="AC98" s="3329"/>
      <c r="AD98" s="3327"/>
      <c r="AE98" s="3329"/>
      <c r="AF98" s="3327"/>
      <c r="AG98" s="3329"/>
      <c r="AH98" s="3327"/>
      <c r="AI98" s="3329"/>
      <c r="AJ98" s="3327"/>
      <c r="AK98" s="3329"/>
      <c r="AL98" s="3327"/>
      <c r="AM98" s="3329"/>
      <c r="AN98" s="3332"/>
      <c r="AO98" s="3170">
        <v>0</v>
      </c>
      <c r="AP98" s="3170">
        <v>0</v>
      </c>
      <c r="AQ98" s="3128">
        <v>84</v>
      </c>
      <c r="AR98" s="3333"/>
      <c r="AS98" s="3128">
        <v>0</v>
      </c>
      <c r="AT98" s="3170">
        <v>0</v>
      </c>
      <c r="AU98" s="3170">
        <v>0</v>
      </c>
      <c r="AV98" s="3170">
        <v>0</v>
      </c>
      <c r="AW98" s="3170">
        <v>0</v>
      </c>
      <c r="AX98" t="str">
        <f t="shared" si="138"/>
        <v/>
      </c>
      <c r="CW98" s="25" t="str">
        <f t="shared" si="139"/>
        <v/>
      </c>
      <c r="CX98" s="25" t="str">
        <f t="shared" si="140"/>
        <v/>
      </c>
      <c r="CY98" s="25" t="str">
        <f t="shared" si="141"/>
        <v/>
      </c>
      <c r="CZ98" s="182"/>
      <c r="DA98" s="25" t="str">
        <f t="shared" si="143"/>
        <v/>
      </c>
      <c r="DB98" s="25" t="str">
        <f t="shared" si="144"/>
        <v/>
      </c>
      <c r="DC98" s="25" t="str">
        <f t="shared" si="145"/>
        <v/>
      </c>
      <c r="DD98" s="25" t="str">
        <f t="shared" si="146"/>
        <v/>
      </c>
      <c r="DE98"/>
      <c r="DG98" s="26">
        <f t="shared" ref="DG98:DG116" si="156">IF(AND((W98+X98)&gt;0,AO98=""),1,IF(AO98&gt;(W98+X98),1,0))</f>
        <v>0</v>
      </c>
      <c r="DH98" s="26">
        <f t="shared" si="148"/>
        <v>0</v>
      </c>
      <c r="DI98" s="26">
        <f t="shared" si="149"/>
        <v>0</v>
      </c>
      <c r="DJ98" s="182"/>
      <c r="DK98" s="26">
        <f t="shared" si="151"/>
        <v>0</v>
      </c>
      <c r="DL98" s="26">
        <f t="shared" si="152"/>
        <v>0</v>
      </c>
      <c r="DM98" s="26">
        <f t="shared" si="153"/>
        <v>0</v>
      </c>
      <c r="DN98" s="26">
        <f t="shared" si="154"/>
        <v>0</v>
      </c>
    </row>
    <row r="99" spans="1:118" x14ac:dyDescent="0.25">
      <c r="A99" s="751" t="s">
        <v>131</v>
      </c>
      <c r="B99" s="752"/>
      <c r="C99" s="753"/>
      <c r="D99" s="3047">
        <f t="shared" si="136"/>
        <v>11</v>
      </c>
      <c r="E99" s="3167">
        <f t="shared" si="137"/>
        <v>6</v>
      </c>
      <c r="F99" s="3168">
        <f t="shared" si="137"/>
        <v>5</v>
      </c>
      <c r="G99" s="3169">
        <v>0</v>
      </c>
      <c r="H99" s="3125">
        <v>0</v>
      </c>
      <c r="I99" s="3169">
        <v>0</v>
      </c>
      <c r="J99" s="3195">
        <v>0</v>
      </c>
      <c r="K99" s="19">
        <v>0</v>
      </c>
      <c r="L99" s="3125">
        <v>0</v>
      </c>
      <c r="M99" s="3169">
        <v>0</v>
      </c>
      <c r="N99" s="3125">
        <v>0</v>
      </c>
      <c r="O99" s="3124">
        <v>0</v>
      </c>
      <c r="P99" s="3125">
        <v>0</v>
      </c>
      <c r="Q99" s="3124">
        <v>0</v>
      </c>
      <c r="R99" s="3125">
        <v>0</v>
      </c>
      <c r="S99" s="3124">
        <v>0</v>
      </c>
      <c r="T99" s="3125">
        <v>0</v>
      </c>
      <c r="U99" s="3124">
        <v>0</v>
      </c>
      <c r="V99" s="3125">
        <v>0</v>
      </c>
      <c r="W99" s="3124">
        <v>2</v>
      </c>
      <c r="X99" s="3125">
        <v>4</v>
      </c>
      <c r="Y99" s="3124">
        <v>4</v>
      </c>
      <c r="Z99" s="3125">
        <v>1</v>
      </c>
      <c r="AA99" s="3124">
        <v>0</v>
      </c>
      <c r="AB99" s="3125">
        <v>0</v>
      </c>
      <c r="AC99" s="3124">
        <v>0</v>
      </c>
      <c r="AD99" s="3125">
        <v>0</v>
      </c>
      <c r="AE99" s="3124">
        <v>0</v>
      </c>
      <c r="AF99" s="3125">
        <v>0</v>
      </c>
      <c r="AG99" s="3124">
        <v>0</v>
      </c>
      <c r="AH99" s="3125">
        <v>0</v>
      </c>
      <c r="AI99" s="3124">
        <v>0</v>
      </c>
      <c r="AJ99" s="3125">
        <v>0</v>
      </c>
      <c r="AK99" s="3124">
        <v>0</v>
      </c>
      <c r="AL99" s="3125">
        <v>0</v>
      </c>
      <c r="AM99" s="3124">
        <v>0</v>
      </c>
      <c r="AN99" s="3126">
        <v>0</v>
      </c>
      <c r="AO99" s="3170">
        <v>0</v>
      </c>
      <c r="AP99" s="3170">
        <v>0</v>
      </c>
      <c r="AQ99" s="3128">
        <v>11</v>
      </c>
      <c r="AR99" s="24">
        <v>0</v>
      </c>
      <c r="AS99" s="3128">
        <v>0</v>
      </c>
      <c r="AT99" s="3170">
        <v>0</v>
      </c>
      <c r="AU99" s="3170">
        <v>0</v>
      </c>
      <c r="AV99" s="3170">
        <v>0</v>
      </c>
      <c r="AW99" s="3170">
        <v>0</v>
      </c>
      <c r="AX99" t="str">
        <f t="shared" si="138"/>
        <v/>
      </c>
      <c r="CW99" s="25" t="str">
        <f t="shared" si="139"/>
        <v/>
      </c>
      <c r="CX99" s="25" t="str">
        <f t="shared" si="140"/>
        <v/>
      </c>
      <c r="CY99" s="25" t="str">
        <f t="shared" si="141"/>
        <v/>
      </c>
      <c r="CZ99" s="25" t="str">
        <f t="shared" si="142"/>
        <v/>
      </c>
      <c r="DA99" s="25" t="str">
        <f t="shared" si="143"/>
        <v/>
      </c>
      <c r="DB99" s="25" t="str">
        <f t="shared" si="144"/>
        <v/>
      </c>
      <c r="DC99" s="25" t="str">
        <f t="shared" si="145"/>
        <v/>
      </c>
      <c r="DD99" s="25" t="str">
        <f t="shared" si="146"/>
        <v/>
      </c>
      <c r="DE99"/>
      <c r="DG99" s="26">
        <f t="shared" si="156"/>
        <v>0</v>
      </c>
      <c r="DH99" s="26">
        <f t="shared" si="148"/>
        <v>0</v>
      </c>
      <c r="DI99" s="26">
        <f t="shared" si="149"/>
        <v>0</v>
      </c>
      <c r="DJ99" s="26">
        <f t="shared" si="150"/>
        <v>0</v>
      </c>
      <c r="DK99" s="26">
        <f t="shared" si="151"/>
        <v>0</v>
      </c>
      <c r="DL99" s="26">
        <f t="shared" si="152"/>
        <v>0</v>
      </c>
      <c r="DM99" s="26">
        <f t="shared" si="153"/>
        <v>0</v>
      </c>
      <c r="DN99" s="26">
        <f t="shared" si="154"/>
        <v>0</v>
      </c>
    </row>
    <row r="100" spans="1:118" ht="15" customHeight="1" x14ac:dyDescent="0.25">
      <c r="A100" s="751" t="s">
        <v>132</v>
      </c>
      <c r="B100" s="752"/>
      <c r="C100" s="753"/>
      <c r="D100" s="3047">
        <f t="shared" si="136"/>
        <v>12</v>
      </c>
      <c r="E100" s="3167">
        <f t="shared" si="137"/>
        <v>4</v>
      </c>
      <c r="F100" s="3168">
        <f t="shared" si="137"/>
        <v>8</v>
      </c>
      <c r="G100" s="3169">
        <v>0</v>
      </c>
      <c r="H100" s="3125">
        <v>0</v>
      </c>
      <c r="I100" s="3169">
        <v>0</v>
      </c>
      <c r="J100" s="3195">
        <v>0</v>
      </c>
      <c r="K100" s="19">
        <v>0</v>
      </c>
      <c r="L100" s="3125">
        <v>0</v>
      </c>
      <c r="M100" s="3169">
        <v>0</v>
      </c>
      <c r="N100" s="3125">
        <v>0</v>
      </c>
      <c r="O100" s="3124">
        <v>0</v>
      </c>
      <c r="P100" s="3125">
        <v>0</v>
      </c>
      <c r="Q100" s="3124">
        <v>0</v>
      </c>
      <c r="R100" s="3125">
        <v>0</v>
      </c>
      <c r="S100" s="3124">
        <v>0</v>
      </c>
      <c r="T100" s="3125">
        <v>0</v>
      </c>
      <c r="U100" s="3124">
        <v>0</v>
      </c>
      <c r="V100" s="3125">
        <v>0</v>
      </c>
      <c r="W100" s="3124">
        <v>1</v>
      </c>
      <c r="X100" s="3125">
        <v>0</v>
      </c>
      <c r="Y100" s="3124">
        <v>0</v>
      </c>
      <c r="Z100" s="3125">
        <v>2</v>
      </c>
      <c r="AA100" s="3124">
        <v>3</v>
      </c>
      <c r="AB100" s="3125">
        <v>0</v>
      </c>
      <c r="AC100" s="3124">
        <v>0</v>
      </c>
      <c r="AD100" s="3125">
        <v>1</v>
      </c>
      <c r="AE100" s="3124">
        <v>0</v>
      </c>
      <c r="AF100" s="3125">
        <v>0</v>
      </c>
      <c r="AG100" s="3124">
        <v>0</v>
      </c>
      <c r="AH100" s="3125">
        <v>1</v>
      </c>
      <c r="AI100" s="3124">
        <v>0</v>
      </c>
      <c r="AJ100" s="3125">
        <v>2</v>
      </c>
      <c r="AK100" s="3124">
        <v>0</v>
      </c>
      <c r="AL100" s="3125">
        <v>2</v>
      </c>
      <c r="AM100" s="3124">
        <v>0</v>
      </c>
      <c r="AN100" s="3126">
        <v>0</v>
      </c>
      <c r="AO100" s="3170">
        <v>0</v>
      </c>
      <c r="AP100" s="3170">
        <v>0</v>
      </c>
      <c r="AQ100" s="3128">
        <v>12</v>
      </c>
      <c r="AR100" s="24">
        <v>0</v>
      </c>
      <c r="AS100" s="3128">
        <v>0</v>
      </c>
      <c r="AT100" s="3170">
        <v>0</v>
      </c>
      <c r="AU100" s="3170">
        <v>0</v>
      </c>
      <c r="AV100" s="3170">
        <v>0</v>
      </c>
      <c r="AW100" s="3170">
        <v>0</v>
      </c>
      <c r="AX100" t="str">
        <f t="shared" si="138"/>
        <v/>
      </c>
      <c r="CW100" s="25" t="str">
        <f t="shared" si="139"/>
        <v/>
      </c>
      <c r="CX100" s="25" t="str">
        <f t="shared" si="140"/>
        <v/>
      </c>
      <c r="CY100" s="25" t="str">
        <f t="shared" si="141"/>
        <v/>
      </c>
      <c r="CZ100" s="25" t="str">
        <f t="shared" si="142"/>
        <v/>
      </c>
      <c r="DA100" s="25" t="str">
        <f t="shared" si="143"/>
        <v/>
      </c>
      <c r="DB100" s="25" t="str">
        <f t="shared" si="144"/>
        <v/>
      </c>
      <c r="DC100" s="25" t="str">
        <f t="shared" si="145"/>
        <v/>
      </c>
      <c r="DD100" s="25" t="str">
        <f t="shared" si="146"/>
        <v/>
      </c>
      <c r="DE100"/>
      <c r="DG100" s="26">
        <f t="shared" si="156"/>
        <v>0</v>
      </c>
      <c r="DH100" s="26">
        <f t="shared" si="148"/>
        <v>0</v>
      </c>
      <c r="DI100" s="26">
        <f t="shared" si="149"/>
        <v>0</v>
      </c>
      <c r="DJ100" s="26">
        <f t="shared" si="150"/>
        <v>0</v>
      </c>
      <c r="DK100" s="26">
        <f t="shared" si="151"/>
        <v>0</v>
      </c>
      <c r="DL100" s="26">
        <f t="shared" si="152"/>
        <v>0</v>
      </c>
      <c r="DM100" s="26">
        <f t="shared" si="153"/>
        <v>0</v>
      </c>
      <c r="DN100" s="26">
        <f t="shared" si="154"/>
        <v>0</v>
      </c>
    </row>
    <row r="101" spans="1:118" x14ac:dyDescent="0.25">
      <c r="A101" s="3331" t="s">
        <v>133</v>
      </c>
      <c r="B101" s="3331"/>
      <c r="C101" s="3331"/>
      <c r="D101" s="3047">
        <f t="shared" si="136"/>
        <v>6</v>
      </c>
      <c r="E101" s="3167">
        <f t="shared" si="137"/>
        <v>4</v>
      </c>
      <c r="F101" s="3168">
        <f t="shared" si="137"/>
        <v>2</v>
      </c>
      <c r="G101" s="3169">
        <v>0</v>
      </c>
      <c r="H101" s="3125">
        <v>0</v>
      </c>
      <c r="I101" s="3169">
        <v>0</v>
      </c>
      <c r="J101" s="3195">
        <v>0</v>
      </c>
      <c r="K101" s="3169">
        <v>0</v>
      </c>
      <c r="L101" s="3125">
        <v>0</v>
      </c>
      <c r="M101" s="3169">
        <v>0</v>
      </c>
      <c r="N101" s="3125">
        <v>0</v>
      </c>
      <c r="O101" s="3124">
        <v>0</v>
      </c>
      <c r="P101" s="3125">
        <v>0</v>
      </c>
      <c r="Q101" s="3124">
        <v>0</v>
      </c>
      <c r="R101" s="3125">
        <v>0</v>
      </c>
      <c r="S101" s="3124">
        <v>0</v>
      </c>
      <c r="T101" s="3125">
        <v>0</v>
      </c>
      <c r="U101" s="3124">
        <v>0</v>
      </c>
      <c r="V101" s="3125">
        <v>0</v>
      </c>
      <c r="W101" s="3124">
        <v>1</v>
      </c>
      <c r="X101" s="3125">
        <v>0</v>
      </c>
      <c r="Y101" s="3124">
        <v>1</v>
      </c>
      <c r="Z101" s="3125">
        <v>2</v>
      </c>
      <c r="AA101" s="3124">
        <v>2</v>
      </c>
      <c r="AB101" s="3125">
        <v>0</v>
      </c>
      <c r="AC101" s="3124">
        <v>0</v>
      </c>
      <c r="AD101" s="3125">
        <v>0</v>
      </c>
      <c r="AE101" s="3124">
        <v>0</v>
      </c>
      <c r="AF101" s="3125">
        <v>0</v>
      </c>
      <c r="AG101" s="3124">
        <v>0</v>
      </c>
      <c r="AH101" s="3125">
        <v>0</v>
      </c>
      <c r="AI101" s="3124">
        <v>0</v>
      </c>
      <c r="AJ101" s="3125">
        <v>0</v>
      </c>
      <c r="AK101" s="3124">
        <v>0</v>
      </c>
      <c r="AL101" s="3125">
        <v>0</v>
      </c>
      <c r="AM101" s="3124">
        <v>0</v>
      </c>
      <c r="AN101" s="3126">
        <v>0</v>
      </c>
      <c r="AO101" s="3170">
        <v>0</v>
      </c>
      <c r="AP101" s="3170">
        <v>0</v>
      </c>
      <c r="AQ101" s="3128">
        <v>6</v>
      </c>
      <c r="AR101" s="24">
        <v>0</v>
      </c>
      <c r="AS101" s="3128">
        <v>0</v>
      </c>
      <c r="AT101" s="3170">
        <v>0</v>
      </c>
      <c r="AU101" s="3170">
        <v>0</v>
      </c>
      <c r="AV101" s="3170">
        <v>0</v>
      </c>
      <c r="AW101" s="3170">
        <v>0</v>
      </c>
      <c r="AX101" t="str">
        <f t="shared" si="138"/>
        <v/>
      </c>
      <c r="CW101" s="25" t="str">
        <f t="shared" si="139"/>
        <v/>
      </c>
      <c r="CX101" s="25" t="str">
        <f t="shared" si="140"/>
        <v/>
      </c>
      <c r="CY101" s="25" t="str">
        <f t="shared" si="141"/>
        <v/>
      </c>
      <c r="CZ101" s="25" t="str">
        <f t="shared" si="142"/>
        <v/>
      </c>
      <c r="DA101" s="25" t="str">
        <f t="shared" si="143"/>
        <v/>
      </c>
      <c r="DB101" s="25" t="str">
        <f t="shared" si="144"/>
        <v/>
      </c>
      <c r="DC101" s="25" t="str">
        <f t="shared" si="145"/>
        <v/>
      </c>
      <c r="DD101" s="25" t="str">
        <f t="shared" si="146"/>
        <v/>
      </c>
      <c r="DE101"/>
      <c r="DG101" s="26">
        <f t="shared" si="156"/>
        <v>0</v>
      </c>
      <c r="DH101" s="26">
        <f t="shared" si="148"/>
        <v>0</v>
      </c>
      <c r="DI101" s="26">
        <f t="shared" si="149"/>
        <v>0</v>
      </c>
      <c r="DJ101" s="26">
        <f t="shared" si="150"/>
        <v>0</v>
      </c>
      <c r="DK101" s="26">
        <f t="shared" si="151"/>
        <v>0</v>
      </c>
      <c r="DL101" s="26">
        <f t="shared" si="152"/>
        <v>0</v>
      </c>
      <c r="DM101" s="26">
        <f t="shared" si="153"/>
        <v>0</v>
      </c>
      <c r="DN101" s="26">
        <f t="shared" si="154"/>
        <v>0</v>
      </c>
    </row>
    <row r="102" spans="1:118" x14ac:dyDescent="0.25">
      <c r="A102" s="3331" t="s">
        <v>134</v>
      </c>
      <c r="B102" s="3331"/>
      <c r="C102" s="3331"/>
      <c r="D102" s="3047">
        <f t="shared" si="136"/>
        <v>0</v>
      </c>
      <c r="E102" s="3167">
        <f t="shared" si="137"/>
        <v>0</v>
      </c>
      <c r="F102" s="3168">
        <f t="shared" si="137"/>
        <v>0</v>
      </c>
      <c r="G102" s="3169"/>
      <c r="H102" s="3125"/>
      <c r="I102" s="3169"/>
      <c r="J102" s="3195"/>
      <c r="K102" s="3169"/>
      <c r="L102" s="3125"/>
      <c r="M102" s="3169"/>
      <c r="N102" s="3125"/>
      <c r="O102" s="3124"/>
      <c r="P102" s="3125"/>
      <c r="Q102" s="3124"/>
      <c r="R102" s="3125"/>
      <c r="S102" s="3124"/>
      <c r="T102" s="3125"/>
      <c r="U102" s="3124"/>
      <c r="V102" s="3125"/>
      <c r="W102" s="3124"/>
      <c r="X102" s="3125"/>
      <c r="Y102" s="3124"/>
      <c r="Z102" s="3125"/>
      <c r="AA102" s="3124"/>
      <c r="AB102" s="3125"/>
      <c r="AC102" s="3124"/>
      <c r="AD102" s="3125"/>
      <c r="AE102" s="3124"/>
      <c r="AF102" s="3125"/>
      <c r="AG102" s="3124"/>
      <c r="AH102" s="3125"/>
      <c r="AI102" s="3124"/>
      <c r="AJ102" s="3125"/>
      <c r="AK102" s="3124"/>
      <c r="AL102" s="3125"/>
      <c r="AM102" s="3124"/>
      <c r="AN102" s="3126"/>
      <c r="AO102" s="3170">
        <v>0</v>
      </c>
      <c r="AP102" s="3170">
        <v>0</v>
      </c>
      <c r="AQ102" s="3128">
        <v>0</v>
      </c>
      <c r="AR102" s="24">
        <v>0</v>
      </c>
      <c r="AS102" s="3128">
        <v>0</v>
      </c>
      <c r="AT102" s="3170">
        <v>0</v>
      </c>
      <c r="AU102" s="3170">
        <v>0</v>
      </c>
      <c r="AV102" s="3170">
        <v>0</v>
      </c>
      <c r="AW102" s="3170">
        <v>0</v>
      </c>
      <c r="AX102" t="str">
        <f t="shared" si="138"/>
        <v/>
      </c>
      <c r="CW102" s="25" t="str">
        <f t="shared" si="139"/>
        <v/>
      </c>
      <c r="CX102" s="25" t="str">
        <f t="shared" si="140"/>
        <v/>
      </c>
      <c r="CY102" s="25" t="str">
        <f t="shared" si="141"/>
        <v/>
      </c>
      <c r="CZ102" s="25" t="str">
        <f t="shared" si="142"/>
        <v/>
      </c>
      <c r="DA102" s="25" t="str">
        <f t="shared" si="143"/>
        <v/>
      </c>
      <c r="DB102" s="25" t="str">
        <f t="shared" si="144"/>
        <v/>
      </c>
      <c r="DC102" s="25" t="str">
        <f t="shared" si="145"/>
        <v/>
      </c>
      <c r="DD102" s="25" t="str">
        <f t="shared" si="146"/>
        <v/>
      </c>
      <c r="DE102"/>
      <c r="DG102" s="26">
        <f t="shared" si="156"/>
        <v>0</v>
      </c>
      <c r="DH102" s="26">
        <f t="shared" si="148"/>
        <v>0</v>
      </c>
      <c r="DI102" s="26">
        <f t="shared" si="149"/>
        <v>0</v>
      </c>
      <c r="DJ102" s="26">
        <f t="shared" si="150"/>
        <v>0</v>
      </c>
      <c r="DK102" s="26">
        <f t="shared" si="151"/>
        <v>0</v>
      </c>
      <c r="DL102" s="26">
        <f t="shared" si="152"/>
        <v>0</v>
      </c>
      <c r="DM102" s="26">
        <f t="shared" si="153"/>
        <v>0</v>
      </c>
      <c r="DN102" s="26">
        <f t="shared" si="154"/>
        <v>0</v>
      </c>
    </row>
    <row r="103" spans="1:118" x14ac:dyDescent="0.25">
      <c r="A103" s="3331" t="s">
        <v>135</v>
      </c>
      <c r="B103" s="3331"/>
      <c r="C103" s="3331"/>
      <c r="D103" s="3047">
        <f t="shared" si="136"/>
        <v>0</v>
      </c>
      <c r="E103" s="3167">
        <f>SUM(G103+I103+K103+M103+O103+Q103+S103+U103+W103)</f>
        <v>0</v>
      </c>
      <c r="F103" s="3168">
        <f>SUM(H103+J103+L103+N103+P103+R103+T103+V103+X103)</f>
        <v>0</v>
      </c>
      <c r="G103" s="3334"/>
      <c r="H103" s="3125"/>
      <c r="I103" s="3334"/>
      <c r="J103" s="3195"/>
      <c r="K103" s="3169"/>
      <c r="L103" s="3125"/>
      <c r="M103" s="3169"/>
      <c r="N103" s="3125"/>
      <c r="O103" s="3124"/>
      <c r="P103" s="3125"/>
      <c r="Q103" s="3124"/>
      <c r="R103" s="3125"/>
      <c r="S103" s="3124"/>
      <c r="T103" s="3125"/>
      <c r="U103" s="3124"/>
      <c r="V103" s="3125"/>
      <c r="W103" s="3124"/>
      <c r="X103" s="3125"/>
      <c r="Y103" s="3329"/>
      <c r="Z103" s="3327"/>
      <c r="AA103" s="3329"/>
      <c r="AB103" s="3327"/>
      <c r="AC103" s="3329"/>
      <c r="AD103" s="3327"/>
      <c r="AE103" s="3329"/>
      <c r="AF103" s="3327"/>
      <c r="AG103" s="3329"/>
      <c r="AH103" s="3327"/>
      <c r="AI103" s="3329"/>
      <c r="AJ103" s="3327"/>
      <c r="AK103" s="3329"/>
      <c r="AL103" s="3327"/>
      <c r="AM103" s="3329"/>
      <c r="AN103" s="3332"/>
      <c r="AO103" s="3170">
        <v>0</v>
      </c>
      <c r="AP103" s="3170">
        <v>0</v>
      </c>
      <c r="AQ103" s="3128">
        <v>0</v>
      </c>
      <c r="AR103" s="3333"/>
      <c r="AS103" s="3128">
        <v>0</v>
      </c>
      <c r="AT103" s="3170">
        <v>0</v>
      </c>
      <c r="AU103" s="3170">
        <v>0</v>
      </c>
      <c r="AV103" s="3170">
        <v>0</v>
      </c>
      <c r="AW103" s="3170">
        <v>0</v>
      </c>
      <c r="AX103" t="str">
        <f t="shared" si="138"/>
        <v/>
      </c>
      <c r="CW103" s="25" t="str">
        <f t="shared" si="139"/>
        <v/>
      </c>
      <c r="CX103" s="25" t="str">
        <f t="shared" si="140"/>
        <v/>
      </c>
      <c r="CY103" s="25" t="str">
        <f t="shared" si="141"/>
        <v/>
      </c>
      <c r="CZ103" s="25" t="str">
        <f t="shared" si="142"/>
        <v/>
      </c>
      <c r="DA103" s="25" t="str">
        <f t="shared" si="143"/>
        <v/>
      </c>
      <c r="DB103" s="25" t="str">
        <f t="shared" si="144"/>
        <v/>
      </c>
      <c r="DC103" s="25" t="str">
        <f t="shared" si="145"/>
        <v/>
      </c>
      <c r="DD103" s="25" t="str">
        <f t="shared" si="146"/>
        <v/>
      </c>
      <c r="DE103"/>
      <c r="DG103" s="26">
        <f t="shared" si="156"/>
        <v>0</v>
      </c>
      <c r="DH103" s="26">
        <f t="shared" si="148"/>
        <v>0</v>
      </c>
      <c r="DI103" s="26">
        <f t="shared" si="149"/>
        <v>0</v>
      </c>
      <c r="DJ103" s="26">
        <f t="shared" si="150"/>
        <v>0</v>
      </c>
      <c r="DK103" s="26">
        <f t="shared" si="151"/>
        <v>0</v>
      </c>
      <c r="DL103" s="26">
        <f t="shared" si="152"/>
        <v>0</v>
      </c>
      <c r="DM103" s="26">
        <f t="shared" si="153"/>
        <v>0</v>
      </c>
      <c r="DN103" s="26">
        <f t="shared" si="154"/>
        <v>0</v>
      </c>
    </row>
    <row r="104" spans="1:118" x14ac:dyDescent="0.25">
      <c r="A104" s="3331" t="s">
        <v>136</v>
      </c>
      <c r="B104" s="3331"/>
      <c r="C104" s="3331"/>
      <c r="D104" s="3047">
        <f t="shared" si="136"/>
        <v>13</v>
      </c>
      <c r="E104" s="3167">
        <f t="shared" ref="E104:F106" si="157">SUM(Q104+S104+U104+W104+Y104+AA104+AC104+AE104+AG104+AI104+AK104+AM104)</f>
        <v>6</v>
      </c>
      <c r="F104" s="3168">
        <f t="shared" si="157"/>
        <v>7</v>
      </c>
      <c r="G104" s="3192"/>
      <c r="H104" s="3193"/>
      <c r="I104" s="3192"/>
      <c r="J104" s="3335"/>
      <c r="K104" s="3192"/>
      <c r="L104" s="3193"/>
      <c r="M104" s="3192"/>
      <c r="N104" s="3193"/>
      <c r="O104" s="3336"/>
      <c r="P104" s="3193"/>
      <c r="Q104" s="3124">
        <v>0</v>
      </c>
      <c r="R104" s="3125">
        <v>0</v>
      </c>
      <c r="S104" s="3124">
        <v>0</v>
      </c>
      <c r="T104" s="3125">
        <v>0</v>
      </c>
      <c r="U104" s="3124">
        <v>0</v>
      </c>
      <c r="V104" s="3125">
        <v>0</v>
      </c>
      <c r="W104" s="3124">
        <v>1</v>
      </c>
      <c r="X104" s="3125">
        <v>1</v>
      </c>
      <c r="Y104" s="3124">
        <v>0</v>
      </c>
      <c r="Z104" s="3125">
        <v>0</v>
      </c>
      <c r="AA104" s="3124">
        <v>0</v>
      </c>
      <c r="AB104" s="3125">
        <v>0</v>
      </c>
      <c r="AC104" s="3124">
        <v>0</v>
      </c>
      <c r="AD104" s="3125">
        <v>2</v>
      </c>
      <c r="AE104" s="3124">
        <v>0</v>
      </c>
      <c r="AF104" s="3125">
        <v>1</v>
      </c>
      <c r="AG104" s="3124">
        <v>0</v>
      </c>
      <c r="AH104" s="3125">
        <v>3</v>
      </c>
      <c r="AI104" s="3124">
        <v>2</v>
      </c>
      <c r="AJ104" s="3125">
        <v>0</v>
      </c>
      <c r="AK104" s="3124">
        <v>2</v>
      </c>
      <c r="AL104" s="3125">
        <v>0</v>
      </c>
      <c r="AM104" s="3124">
        <v>1</v>
      </c>
      <c r="AN104" s="3126">
        <v>0</v>
      </c>
      <c r="AO104" s="3170">
        <v>0</v>
      </c>
      <c r="AP104" s="3170">
        <v>1</v>
      </c>
      <c r="AQ104" s="3128">
        <v>13</v>
      </c>
      <c r="AR104" s="3128">
        <v>0</v>
      </c>
      <c r="AS104" s="3128">
        <v>0</v>
      </c>
      <c r="AT104" s="3170">
        <v>0</v>
      </c>
      <c r="AU104" s="3170">
        <v>0</v>
      </c>
      <c r="AV104" s="3170">
        <v>0</v>
      </c>
      <c r="AW104" s="3170">
        <v>0</v>
      </c>
      <c r="AX104" t="str">
        <f t="shared" si="138"/>
        <v/>
      </c>
      <c r="CW104" s="25" t="str">
        <f t="shared" si="139"/>
        <v/>
      </c>
      <c r="CX104" s="25" t="str">
        <f t="shared" si="140"/>
        <v/>
      </c>
      <c r="CY104" s="25" t="str">
        <f t="shared" si="141"/>
        <v/>
      </c>
      <c r="CZ104" s="25" t="str">
        <f t="shared" si="142"/>
        <v/>
      </c>
      <c r="DA104" s="25" t="str">
        <f t="shared" si="143"/>
        <v/>
      </c>
      <c r="DB104" s="25" t="str">
        <f t="shared" si="144"/>
        <v/>
      </c>
      <c r="DC104" s="25" t="str">
        <f t="shared" si="145"/>
        <v/>
      </c>
      <c r="DD104" s="25" t="str">
        <f t="shared" si="146"/>
        <v/>
      </c>
      <c r="DE104"/>
      <c r="DG104" s="26">
        <f t="shared" si="156"/>
        <v>0</v>
      </c>
      <c r="DH104" s="26">
        <f t="shared" si="148"/>
        <v>0</v>
      </c>
      <c r="DI104" s="26">
        <f t="shared" si="149"/>
        <v>0</v>
      </c>
      <c r="DJ104" s="26">
        <f t="shared" si="150"/>
        <v>0</v>
      </c>
      <c r="DK104" s="26">
        <f t="shared" si="151"/>
        <v>0</v>
      </c>
      <c r="DL104" s="26">
        <f t="shared" si="152"/>
        <v>0</v>
      </c>
      <c r="DM104" s="26">
        <f t="shared" si="153"/>
        <v>0</v>
      </c>
      <c r="DN104" s="26">
        <f t="shared" si="154"/>
        <v>0</v>
      </c>
    </row>
    <row r="105" spans="1:118" x14ac:dyDescent="0.25">
      <c r="A105" s="3331" t="s">
        <v>137</v>
      </c>
      <c r="B105" s="3331"/>
      <c r="C105" s="3331"/>
      <c r="D105" s="3047">
        <f t="shared" si="136"/>
        <v>11</v>
      </c>
      <c r="E105" s="3167">
        <f t="shared" si="157"/>
        <v>4</v>
      </c>
      <c r="F105" s="3168">
        <f t="shared" si="157"/>
        <v>7</v>
      </c>
      <c r="G105" s="3192"/>
      <c r="H105" s="3193"/>
      <c r="I105" s="3192"/>
      <c r="J105" s="3335"/>
      <c r="K105" s="3192"/>
      <c r="L105" s="3193"/>
      <c r="M105" s="3192"/>
      <c r="N105" s="3193"/>
      <c r="O105" s="3336"/>
      <c r="P105" s="3193"/>
      <c r="Q105" s="3124">
        <v>0</v>
      </c>
      <c r="R105" s="3125">
        <v>0</v>
      </c>
      <c r="S105" s="3124">
        <v>0</v>
      </c>
      <c r="T105" s="3125">
        <v>0</v>
      </c>
      <c r="U105" s="3124">
        <v>0</v>
      </c>
      <c r="V105" s="3125">
        <v>0</v>
      </c>
      <c r="W105" s="3124">
        <v>0</v>
      </c>
      <c r="X105" s="3125">
        <v>1</v>
      </c>
      <c r="Y105" s="3124">
        <v>0</v>
      </c>
      <c r="Z105" s="3125">
        <v>0</v>
      </c>
      <c r="AA105" s="3124">
        <v>0</v>
      </c>
      <c r="AB105" s="3125">
        <v>1</v>
      </c>
      <c r="AC105" s="3124">
        <v>2</v>
      </c>
      <c r="AD105" s="3125">
        <v>0</v>
      </c>
      <c r="AE105" s="3124">
        <v>1</v>
      </c>
      <c r="AF105" s="3125">
        <v>1</v>
      </c>
      <c r="AG105" s="3124">
        <v>0</v>
      </c>
      <c r="AH105" s="3125">
        <v>3</v>
      </c>
      <c r="AI105" s="3124">
        <v>0</v>
      </c>
      <c r="AJ105" s="3125">
        <v>0</v>
      </c>
      <c r="AK105" s="3124">
        <v>1</v>
      </c>
      <c r="AL105" s="3125">
        <v>1</v>
      </c>
      <c r="AM105" s="3124">
        <v>0</v>
      </c>
      <c r="AN105" s="3126">
        <v>0</v>
      </c>
      <c r="AO105" s="3170">
        <v>0</v>
      </c>
      <c r="AP105" s="3170">
        <v>1</v>
      </c>
      <c r="AQ105" s="3128">
        <v>11</v>
      </c>
      <c r="AR105" s="3128">
        <v>0</v>
      </c>
      <c r="AS105" s="3128">
        <v>0</v>
      </c>
      <c r="AT105" s="3170">
        <v>0</v>
      </c>
      <c r="AU105" s="3170">
        <v>0</v>
      </c>
      <c r="AV105" s="3170">
        <v>0</v>
      </c>
      <c r="AW105" s="3170">
        <v>0</v>
      </c>
      <c r="AX105" t="str">
        <f t="shared" si="138"/>
        <v/>
      </c>
      <c r="CW105" s="25" t="str">
        <f t="shared" si="139"/>
        <v/>
      </c>
      <c r="CX105" s="25" t="str">
        <f t="shared" si="140"/>
        <v/>
      </c>
      <c r="CY105" s="25" t="str">
        <f t="shared" si="141"/>
        <v/>
      </c>
      <c r="CZ105" s="25" t="str">
        <f t="shared" si="142"/>
        <v/>
      </c>
      <c r="DA105" s="25" t="str">
        <f t="shared" si="143"/>
        <v/>
      </c>
      <c r="DB105" s="25" t="str">
        <f t="shared" si="144"/>
        <v/>
      </c>
      <c r="DC105" s="25" t="str">
        <f t="shared" si="145"/>
        <v/>
      </c>
      <c r="DD105" s="25" t="str">
        <f t="shared" si="146"/>
        <v/>
      </c>
      <c r="DE105"/>
      <c r="DG105" s="26">
        <f t="shared" si="156"/>
        <v>0</v>
      </c>
      <c r="DH105" s="26">
        <f t="shared" si="148"/>
        <v>0</v>
      </c>
      <c r="DI105" s="26">
        <f t="shared" si="149"/>
        <v>0</v>
      </c>
      <c r="DJ105" s="26">
        <f t="shared" si="150"/>
        <v>0</v>
      </c>
      <c r="DK105" s="26">
        <f t="shared" si="151"/>
        <v>0</v>
      </c>
      <c r="DL105" s="26">
        <f t="shared" si="152"/>
        <v>0</v>
      </c>
      <c r="DM105" s="26">
        <f t="shared" si="153"/>
        <v>0</v>
      </c>
      <c r="DN105" s="26">
        <f t="shared" si="154"/>
        <v>0</v>
      </c>
    </row>
    <row r="106" spans="1:118" x14ac:dyDescent="0.25">
      <c r="A106" s="3331" t="s">
        <v>138</v>
      </c>
      <c r="B106" s="3331"/>
      <c r="C106" s="3331"/>
      <c r="D106" s="3047">
        <f t="shared" si="136"/>
        <v>8</v>
      </c>
      <c r="E106" s="3167">
        <f t="shared" si="157"/>
        <v>1</v>
      </c>
      <c r="F106" s="3168">
        <f t="shared" si="157"/>
        <v>7</v>
      </c>
      <c r="G106" s="3192"/>
      <c r="H106" s="3193"/>
      <c r="I106" s="3192"/>
      <c r="J106" s="3335"/>
      <c r="K106" s="3192"/>
      <c r="L106" s="3193"/>
      <c r="M106" s="3192"/>
      <c r="N106" s="3193"/>
      <c r="O106" s="3336"/>
      <c r="P106" s="3193"/>
      <c r="Q106" s="3124">
        <v>0</v>
      </c>
      <c r="R106" s="3125">
        <v>0</v>
      </c>
      <c r="S106" s="3124">
        <v>0</v>
      </c>
      <c r="T106" s="3125">
        <v>0</v>
      </c>
      <c r="U106" s="3124">
        <v>0</v>
      </c>
      <c r="V106" s="3125">
        <v>0</v>
      </c>
      <c r="W106" s="3124">
        <v>0</v>
      </c>
      <c r="X106" s="3125">
        <v>2</v>
      </c>
      <c r="Y106" s="3124">
        <v>1</v>
      </c>
      <c r="Z106" s="3125">
        <v>1</v>
      </c>
      <c r="AA106" s="3124">
        <v>0</v>
      </c>
      <c r="AB106" s="3125">
        <v>0</v>
      </c>
      <c r="AC106" s="3124">
        <v>0</v>
      </c>
      <c r="AD106" s="3125">
        <v>2</v>
      </c>
      <c r="AE106" s="3124">
        <v>0</v>
      </c>
      <c r="AF106" s="3125">
        <v>2</v>
      </c>
      <c r="AG106" s="3124">
        <v>0</v>
      </c>
      <c r="AH106" s="3125">
        <v>0</v>
      </c>
      <c r="AI106" s="3124">
        <v>0</v>
      </c>
      <c r="AJ106" s="3125">
        <v>0</v>
      </c>
      <c r="AK106" s="3124">
        <v>0</v>
      </c>
      <c r="AL106" s="3125">
        <v>0</v>
      </c>
      <c r="AM106" s="3124">
        <v>0</v>
      </c>
      <c r="AN106" s="3126">
        <v>0</v>
      </c>
      <c r="AO106" s="3170">
        <v>0</v>
      </c>
      <c r="AP106" s="3170">
        <v>1</v>
      </c>
      <c r="AQ106" s="3128">
        <v>8</v>
      </c>
      <c r="AR106" s="3128">
        <v>0</v>
      </c>
      <c r="AS106" s="3128">
        <v>0</v>
      </c>
      <c r="AT106" s="3170">
        <v>0</v>
      </c>
      <c r="AU106" s="3170">
        <v>0</v>
      </c>
      <c r="AV106" s="3170">
        <v>0</v>
      </c>
      <c r="AW106" s="3170">
        <v>0</v>
      </c>
      <c r="AX106" t="str">
        <f t="shared" si="138"/>
        <v/>
      </c>
      <c r="CW106" s="25" t="str">
        <f t="shared" si="139"/>
        <v/>
      </c>
      <c r="CX106" s="25" t="str">
        <f t="shared" si="140"/>
        <v/>
      </c>
      <c r="CY106" s="25" t="str">
        <f t="shared" si="141"/>
        <v/>
      </c>
      <c r="CZ106" s="25" t="str">
        <f t="shared" si="142"/>
        <v/>
      </c>
      <c r="DA106" s="25" t="str">
        <f t="shared" si="143"/>
        <v/>
      </c>
      <c r="DB106" s="25" t="str">
        <f t="shared" si="144"/>
        <v/>
      </c>
      <c r="DC106" s="25" t="str">
        <f t="shared" si="145"/>
        <v/>
      </c>
      <c r="DD106" s="25" t="str">
        <f t="shared" si="146"/>
        <v/>
      </c>
      <c r="DE106"/>
      <c r="DG106" s="26">
        <f t="shared" si="156"/>
        <v>0</v>
      </c>
      <c r="DH106" s="26">
        <f t="shared" si="148"/>
        <v>0</v>
      </c>
      <c r="DI106" s="26">
        <f t="shared" si="149"/>
        <v>0</v>
      </c>
      <c r="DJ106" s="26">
        <f t="shared" si="150"/>
        <v>0</v>
      </c>
      <c r="DK106" s="26">
        <f t="shared" si="151"/>
        <v>0</v>
      </c>
      <c r="DL106" s="26">
        <f t="shared" si="152"/>
        <v>0</v>
      </c>
      <c r="DM106" s="26">
        <f t="shared" si="153"/>
        <v>0</v>
      </c>
      <c r="DN106" s="26">
        <f t="shared" si="154"/>
        <v>0</v>
      </c>
    </row>
    <row r="107" spans="1:118" x14ac:dyDescent="0.25">
      <c r="A107" s="3323" t="s">
        <v>139</v>
      </c>
      <c r="B107" s="3324"/>
      <c r="C107" s="3325"/>
      <c r="D107" s="3047">
        <f t="shared" si="136"/>
        <v>0</v>
      </c>
      <c r="E107" s="3167">
        <f>SUM(Q107+S107+U107+W107+Y107)</f>
        <v>0</v>
      </c>
      <c r="F107" s="3168">
        <f>SUM(R107+T107+V107+X107+Z107)</f>
        <v>0</v>
      </c>
      <c r="G107" s="3326"/>
      <c r="H107" s="3327"/>
      <c r="I107" s="3326"/>
      <c r="J107" s="3328"/>
      <c r="K107" s="3326"/>
      <c r="L107" s="3327"/>
      <c r="M107" s="3326"/>
      <c r="N107" s="3327"/>
      <c r="O107" s="3329"/>
      <c r="P107" s="3327"/>
      <c r="Q107" s="3124"/>
      <c r="R107" s="3125"/>
      <c r="S107" s="3124"/>
      <c r="T107" s="3125"/>
      <c r="U107" s="3124"/>
      <c r="V107" s="3125"/>
      <c r="W107" s="3124"/>
      <c r="X107" s="3125"/>
      <c r="Y107" s="3124"/>
      <c r="Z107" s="3125"/>
      <c r="AA107" s="3329"/>
      <c r="AB107" s="3327"/>
      <c r="AC107" s="3329"/>
      <c r="AD107" s="3327"/>
      <c r="AE107" s="3329"/>
      <c r="AF107" s="3327"/>
      <c r="AG107" s="3329"/>
      <c r="AH107" s="3327"/>
      <c r="AI107" s="3329"/>
      <c r="AJ107" s="3327"/>
      <c r="AK107" s="3329"/>
      <c r="AL107" s="3327"/>
      <c r="AM107" s="3329"/>
      <c r="AN107" s="3332"/>
      <c r="AO107" s="3170">
        <v>0</v>
      </c>
      <c r="AP107" s="3170">
        <v>0</v>
      </c>
      <c r="AQ107" s="3128">
        <v>0</v>
      </c>
      <c r="AR107" s="3333"/>
      <c r="AS107" s="3128">
        <v>0</v>
      </c>
      <c r="AT107" s="3170">
        <v>0</v>
      </c>
      <c r="AU107" s="3170">
        <v>0</v>
      </c>
      <c r="AV107" s="3170">
        <v>0</v>
      </c>
      <c r="AW107" s="3170">
        <v>0</v>
      </c>
      <c r="AX107" t="str">
        <f t="shared" si="138"/>
        <v/>
      </c>
      <c r="CW107" s="25" t="str">
        <f t="shared" si="139"/>
        <v/>
      </c>
      <c r="CX107" s="25" t="str">
        <f t="shared" si="140"/>
        <v/>
      </c>
      <c r="CY107" s="25" t="str">
        <f t="shared" si="141"/>
        <v/>
      </c>
      <c r="CZ107" s="25" t="str">
        <f t="shared" si="142"/>
        <v/>
      </c>
      <c r="DA107" s="25" t="str">
        <f t="shared" si="143"/>
        <v/>
      </c>
      <c r="DB107" s="25" t="str">
        <f t="shared" si="144"/>
        <v/>
      </c>
      <c r="DC107" s="25" t="str">
        <f t="shared" si="145"/>
        <v/>
      </c>
      <c r="DD107" s="25" t="str">
        <f t="shared" si="146"/>
        <v/>
      </c>
      <c r="DE107"/>
      <c r="DG107" s="26">
        <f t="shared" si="156"/>
        <v>0</v>
      </c>
      <c r="DH107" s="26">
        <f t="shared" si="148"/>
        <v>0</v>
      </c>
      <c r="DI107" s="26">
        <f t="shared" si="149"/>
        <v>0</v>
      </c>
      <c r="DJ107" s="26">
        <f t="shared" si="150"/>
        <v>0</v>
      </c>
      <c r="DK107" s="26">
        <f t="shared" si="151"/>
        <v>0</v>
      </c>
      <c r="DL107" s="26">
        <f t="shared" si="152"/>
        <v>0</v>
      </c>
      <c r="DM107" s="26">
        <f t="shared" si="153"/>
        <v>0</v>
      </c>
      <c r="DN107" s="26">
        <f t="shared" si="154"/>
        <v>0</v>
      </c>
    </row>
    <row r="108" spans="1:118" x14ac:dyDescent="0.25">
      <c r="A108" s="3323" t="s">
        <v>140</v>
      </c>
      <c r="B108" s="3324"/>
      <c r="C108" s="3325"/>
      <c r="D108" s="3047">
        <f t="shared" si="136"/>
        <v>0</v>
      </c>
      <c r="E108" s="3167">
        <f>SUM(Q108+S108+U108+W108+Y108+AA108+AC108+AE108+AG108+AI108+AK108+AM108)</f>
        <v>0</v>
      </c>
      <c r="F108" s="3168">
        <f>SUM(R108+T108+V108+X108+Z108+AB108+AD108+AF108+AH108+AJ108+AL108+AN108)</f>
        <v>0</v>
      </c>
      <c r="G108" s="3326"/>
      <c r="H108" s="3327"/>
      <c r="I108" s="3326"/>
      <c r="J108" s="3328"/>
      <c r="K108" s="3326"/>
      <c r="L108" s="3327"/>
      <c r="M108" s="3326"/>
      <c r="N108" s="3327"/>
      <c r="O108" s="3329"/>
      <c r="P108" s="3327"/>
      <c r="Q108" s="3124"/>
      <c r="R108" s="3125"/>
      <c r="S108" s="3124"/>
      <c r="T108" s="3125"/>
      <c r="U108" s="3124"/>
      <c r="V108" s="3125"/>
      <c r="W108" s="3124"/>
      <c r="X108" s="3125"/>
      <c r="Y108" s="3124"/>
      <c r="Z108" s="3125"/>
      <c r="AA108" s="3124"/>
      <c r="AB108" s="3125"/>
      <c r="AC108" s="3124"/>
      <c r="AD108" s="3125"/>
      <c r="AE108" s="3124"/>
      <c r="AF108" s="3125"/>
      <c r="AG108" s="3124"/>
      <c r="AH108" s="3125"/>
      <c r="AI108" s="3124"/>
      <c r="AJ108" s="3125"/>
      <c r="AK108" s="3124"/>
      <c r="AL108" s="3125"/>
      <c r="AM108" s="3124"/>
      <c r="AN108" s="3126"/>
      <c r="AO108" s="3170">
        <v>0</v>
      </c>
      <c r="AP108" s="3170">
        <v>0</v>
      </c>
      <c r="AQ108" s="3128">
        <v>0</v>
      </c>
      <c r="AR108" s="3128">
        <v>0</v>
      </c>
      <c r="AS108" s="3128">
        <v>0</v>
      </c>
      <c r="AT108" s="3170">
        <v>0</v>
      </c>
      <c r="AU108" s="3170">
        <v>0</v>
      </c>
      <c r="AV108" s="3170">
        <v>0</v>
      </c>
      <c r="AW108" s="3170">
        <v>0</v>
      </c>
      <c r="AX108" t="str">
        <f t="shared" si="138"/>
        <v/>
      </c>
      <c r="CW108" s="25" t="str">
        <f t="shared" si="139"/>
        <v/>
      </c>
      <c r="CX108" s="25" t="str">
        <f t="shared" si="140"/>
        <v/>
      </c>
      <c r="CY108" s="25" t="str">
        <f t="shared" si="141"/>
        <v/>
      </c>
      <c r="CZ108" s="25" t="str">
        <f t="shared" si="142"/>
        <v/>
      </c>
      <c r="DA108" s="25" t="str">
        <f t="shared" si="143"/>
        <v/>
      </c>
      <c r="DB108" s="25" t="str">
        <f t="shared" si="144"/>
        <v/>
      </c>
      <c r="DC108" s="25" t="str">
        <f t="shared" si="145"/>
        <v/>
      </c>
      <c r="DD108" s="25" t="str">
        <f t="shared" si="146"/>
        <v/>
      </c>
      <c r="DE108"/>
      <c r="DG108" s="26">
        <f t="shared" si="156"/>
        <v>0</v>
      </c>
      <c r="DH108" s="26">
        <f t="shared" si="148"/>
        <v>0</v>
      </c>
      <c r="DI108" s="26">
        <f t="shared" si="149"/>
        <v>0</v>
      </c>
      <c r="DJ108" s="26">
        <f t="shared" si="150"/>
        <v>0</v>
      </c>
      <c r="DK108" s="26">
        <f t="shared" si="151"/>
        <v>0</v>
      </c>
      <c r="DL108" s="26">
        <f t="shared" si="152"/>
        <v>0</v>
      </c>
      <c r="DM108" s="26">
        <f t="shared" si="153"/>
        <v>0</v>
      </c>
      <c r="DN108" s="26">
        <f t="shared" si="154"/>
        <v>0</v>
      </c>
    </row>
    <row r="109" spans="1:118" x14ac:dyDescent="0.25">
      <c r="A109" s="3323" t="s">
        <v>141</v>
      </c>
      <c r="B109" s="3324"/>
      <c r="C109" s="3325"/>
      <c r="D109" s="3047">
        <f t="shared" si="136"/>
        <v>0</v>
      </c>
      <c r="E109" s="3167">
        <f>SUM(Q109+S109+U109+W109+Y109+AA109+AC109+AE109+AG109+AI109+AK109+AM109)</f>
        <v>0</v>
      </c>
      <c r="F109" s="3168">
        <f>SUM(R109+T109+V109+X109+Z109+AB109+AD109+AF109+AH109+AJ109+AL109+AN109)</f>
        <v>0</v>
      </c>
      <c r="G109" s="3326"/>
      <c r="H109" s="3327"/>
      <c r="I109" s="3326"/>
      <c r="J109" s="3328"/>
      <c r="K109" s="3326"/>
      <c r="L109" s="3327"/>
      <c r="M109" s="3326"/>
      <c r="N109" s="3327"/>
      <c r="O109" s="3329"/>
      <c r="P109" s="3327"/>
      <c r="Q109" s="3124"/>
      <c r="R109" s="3125"/>
      <c r="S109" s="3124"/>
      <c r="T109" s="3125"/>
      <c r="U109" s="3124"/>
      <c r="V109" s="3125"/>
      <c r="W109" s="3124"/>
      <c r="X109" s="3125"/>
      <c r="Y109" s="3124"/>
      <c r="Z109" s="3125"/>
      <c r="AA109" s="3124"/>
      <c r="AB109" s="3125"/>
      <c r="AC109" s="3124"/>
      <c r="AD109" s="3125"/>
      <c r="AE109" s="3124"/>
      <c r="AF109" s="3125"/>
      <c r="AG109" s="3124"/>
      <c r="AH109" s="3125"/>
      <c r="AI109" s="3124"/>
      <c r="AJ109" s="3125"/>
      <c r="AK109" s="3124"/>
      <c r="AL109" s="3125"/>
      <c r="AM109" s="3124"/>
      <c r="AN109" s="3126"/>
      <c r="AO109" s="3170">
        <v>0</v>
      </c>
      <c r="AP109" s="3170">
        <v>0</v>
      </c>
      <c r="AQ109" s="3128">
        <v>0</v>
      </c>
      <c r="AR109" s="3128">
        <v>0</v>
      </c>
      <c r="AS109" s="3128">
        <v>0</v>
      </c>
      <c r="AT109" s="3170">
        <v>0</v>
      </c>
      <c r="AU109" s="3170">
        <v>0</v>
      </c>
      <c r="AV109" s="3170">
        <v>0</v>
      </c>
      <c r="AW109" s="3170">
        <v>0</v>
      </c>
      <c r="AX109" t="str">
        <f t="shared" si="138"/>
        <v/>
      </c>
      <c r="CW109" s="25" t="str">
        <f t="shared" si="139"/>
        <v/>
      </c>
      <c r="CX109" s="25" t="str">
        <f t="shared" si="140"/>
        <v/>
      </c>
      <c r="CY109" s="25" t="str">
        <f t="shared" si="141"/>
        <v/>
      </c>
      <c r="CZ109" s="25" t="str">
        <f t="shared" si="142"/>
        <v/>
      </c>
      <c r="DA109" s="25" t="str">
        <f t="shared" si="143"/>
        <v/>
      </c>
      <c r="DB109" s="25" t="str">
        <f t="shared" si="144"/>
        <v/>
      </c>
      <c r="DC109" s="25" t="str">
        <f t="shared" si="145"/>
        <v/>
      </c>
      <c r="DD109" s="25" t="str">
        <f t="shared" si="146"/>
        <v/>
      </c>
      <c r="DE109"/>
      <c r="DG109" s="26">
        <f t="shared" si="156"/>
        <v>0</v>
      </c>
      <c r="DH109" s="26">
        <f t="shared" si="148"/>
        <v>0</v>
      </c>
      <c r="DI109" s="26">
        <f t="shared" si="149"/>
        <v>0</v>
      </c>
      <c r="DJ109" s="26">
        <f t="shared" si="150"/>
        <v>0</v>
      </c>
      <c r="DK109" s="26">
        <f t="shared" si="151"/>
        <v>0</v>
      </c>
      <c r="DL109" s="26">
        <f t="shared" si="152"/>
        <v>0</v>
      </c>
      <c r="DM109" s="26">
        <f t="shared" si="153"/>
        <v>0</v>
      </c>
      <c r="DN109" s="26">
        <f t="shared" si="154"/>
        <v>0</v>
      </c>
    </row>
    <row r="110" spans="1:118" x14ac:dyDescent="0.25">
      <c r="A110" s="3323" t="s">
        <v>142</v>
      </c>
      <c r="B110" s="3324"/>
      <c r="C110" s="3325"/>
      <c r="D110" s="3047">
        <f t="shared" si="136"/>
        <v>0</v>
      </c>
      <c r="E110" s="3167">
        <f t="shared" si="137"/>
        <v>0</v>
      </c>
      <c r="F110" s="3168">
        <f t="shared" si="137"/>
        <v>0</v>
      </c>
      <c r="G110" s="3334"/>
      <c r="H110" s="3337"/>
      <c r="I110" s="3169"/>
      <c r="J110" s="3195"/>
      <c r="K110" s="3169"/>
      <c r="L110" s="3125"/>
      <c r="M110" s="3169"/>
      <c r="N110" s="3125"/>
      <c r="O110" s="3124"/>
      <c r="P110" s="3125"/>
      <c r="Q110" s="3124"/>
      <c r="R110" s="3125"/>
      <c r="S110" s="3124"/>
      <c r="T110" s="3125"/>
      <c r="U110" s="3124"/>
      <c r="V110" s="3125"/>
      <c r="W110" s="3124"/>
      <c r="X110" s="3125"/>
      <c r="Y110" s="3124"/>
      <c r="Z110" s="3125"/>
      <c r="AA110" s="3124"/>
      <c r="AB110" s="3125"/>
      <c r="AC110" s="3124"/>
      <c r="AD110" s="3125"/>
      <c r="AE110" s="3124"/>
      <c r="AF110" s="3125"/>
      <c r="AG110" s="3124"/>
      <c r="AH110" s="3125"/>
      <c r="AI110" s="3124"/>
      <c r="AJ110" s="3125"/>
      <c r="AK110" s="3124"/>
      <c r="AL110" s="3125"/>
      <c r="AM110" s="3124"/>
      <c r="AN110" s="3126"/>
      <c r="AO110" s="3170">
        <v>0</v>
      </c>
      <c r="AP110" s="3170">
        <v>0</v>
      </c>
      <c r="AQ110" s="3128">
        <v>0</v>
      </c>
      <c r="AR110" s="3128">
        <v>0</v>
      </c>
      <c r="AS110" s="3128">
        <v>0</v>
      </c>
      <c r="AT110" s="3170">
        <v>0</v>
      </c>
      <c r="AU110" s="3170">
        <v>0</v>
      </c>
      <c r="AV110" s="3170">
        <v>0</v>
      </c>
      <c r="AW110" s="3170">
        <v>0</v>
      </c>
      <c r="AX110" t="str">
        <f t="shared" si="138"/>
        <v/>
      </c>
      <c r="CW110" s="25" t="str">
        <f t="shared" si="139"/>
        <v/>
      </c>
      <c r="CX110" s="25" t="str">
        <f t="shared" si="140"/>
        <v/>
      </c>
      <c r="CY110" s="25" t="str">
        <f t="shared" si="141"/>
        <v/>
      </c>
      <c r="CZ110" s="25" t="str">
        <f t="shared" si="142"/>
        <v/>
      </c>
      <c r="DA110" s="25" t="str">
        <f t="shared" si="143"/>
        <v/>
      </c>
      <c r="DB110" s="25" t="str">
        <f t="shared" si="144"/>
        <v/>
      </c>
      <c r="DC110" s="25" t="str">
        <f t="shared" si="145"/>
        <v/>
      </c>
      <c r="DD110" s="25" t="str">
        <f t="shared" si="146"/>
        <v/>
      </c>
      <c r="DE110"/>
      <c r="DG110" s="26">
        <f t="shared" si="156"/>
        <v>0</v>
      </c>
      <c r="DH110" s="26">
        <f t="shared" si="148"/>
        <v>0</v>
      </c>
      <c r="DI110" s="26">
        <f t="shared" si="149"/>
        <v>0</v>
      </c>
      <c r="DJ110" s="26">
        <f t="shared" si="150"/>
        <v>0</v>
      </c>
      <c r="DK110" s="26">
        <f t="shared" si="151"/>
        <v>0</v>
      </c>
      <c r="DL110" s="26">
        <f t="shared" si="152"/>
        <v>0</v>
      </c>
      <c r="DM110" s="26">
        <f t="shared" si="153"/>
        <v>0</v>
      </c>
      <c r="DN110" s="26">
        <f t="shared" si="154"/>
        <v>0</v>
      </c>
    </row>
    <row r="111" spans="1:118" x14ac:dyDescent="0.25">
      <c r="A111" s="3323" t="s">
        <v>143</v>
      </c>
      <c r="B111" s="3324"/>
      <c r="C111" s="3325"/>
      <c r="D111" s="3047">
        <f t="shared" si="136"/>
        <v>0</v>
      </c>
      <c r="E111" s="3167">
        <f t="shared" si="137"/>
        <v>0</v>
      </c>
      <c r="F111" s="3168">
        <f t="shared" si="137"/>
        <v>0</v>
      </c>
      <c r="G111" s="3334"/>
      <c r="H111" s="3337"/>
      <c r="I111" s="3169"/>
      <c r="J111" s="3195"/>
      <c r="K111" s="3169"/>
      <c r="L111" s="3125"/>
      <c r="M111" s="3169"/>
      <c r="N111" s="3125"/>
      <c r="O111" s="3124"/>
      <c r="P111" s="3125"/>
      <c r="Q111" s="3124"/>
      <c r="R111" s="3125"/>
      <c r="S111" s="3124"/>
      <c r="T111" s="3125"/>
      <c r="U111" s="3124"/>
      <c r="V111" s="3125"/>
      <c r="W111" s="3124"/>
      <c r="X111" s="3125"/>
      <c r="Y111" s="3124"/>
      <c r="Z111" s="3125"/>
      <c r="AA111" s="3124"/>
      <c r="AB111" s="3125"/>
      <c r="AC111" s="3124"/>
      <c r="AD111" s="3125"/>
      <c r="AE111" s="3124"/>
      <c r="AF111" s="3125"/>
      <c r="AG111" s="3124"/>
      <c r="AH111" s="3125"/>
      <c r="AI111" s="3124"/>
      <c r="AJ111" s="3125"/>
      <c r="AK111" s="3124"/>
      <c r="AL111" s="3125"/>
      <c r="AM111" s="3124"/>
      <c r="AN111" s="3126"/>
      <c r="AO111" s="3170">
        <v>0</v>
      </c>
      <c r="AP111" s="3170">
        <v>0</v>
      </c>
      <c r="AQ111" s="3128">
        <v>0</v>
      </c>
      <c r="AR111" s="3128">
        <v>0</v>
      </c>
      <c r="AS111" s="3128">
        <v>0</v>
      </c>
      <c r="AT111" s="3170">
        <v>0</v>
      </c>
      <c r="AU111" s="3170">
        <v>0</v>
      </c>
      <c r="AV111" s="3170">
        <v>0</v>
      </c>
      <c r="AW111" s="3170">
        <v>0</v>
      </c>
      <c r="AX111" t="str">
        <f t="shared" si="138"/>
        <v/>
      </c>
      <c r="CW111" s="25" t="str">
        <f t="shared" si="139"/>
        <v/>
      </c>
      <c r="CX111" s="25" t="str">
        <f t="shared" si="140"/>
        <v/>
      </c>
      <c r="CY111" s="25" t="str">
        <f t="shared" si="141"/>
        <v/>
      </c>
      <c r="CZ111" s="25" t="str">
        <f t="shared" si="142"/>
        <v/>
      </c>
      <c r="DA111" s="25" t="str">
        <f t="shared" si="143"/>
        <v/>
      </c>
      <c r="DB111" s="25" t="str">
        <f t="shared" si="144"/>
        <v/>
      </c>
      <c r="DC111" s="25" t="str">
        <f t="shared" si="145"/>
        <v/>
      </c>
      <c r="DD111" s="25" t="str">
        <f t="shared" si="146"/>
        <v/>
      </c>
      <c r="DE111"/>
      <c r="DG111" s="26">
        <f t="shared" si="156"/>
        <v>0</v>
      </c>
      <c r="DH111" s="26">
        <f t="shared" si="148"/>
        <v>0</v>
      </c>
      <c r="DI111" s="26">
        <f t="shared" si="149"/>
        <v>0</v>
      </c>
      <c r="DJ111" s="26">
        <f t="shared" si="150"/>
        <v>0</v>
      </c>
      <c r="DK111" s="26">
        <f t="shared" si="151"/>
        <v>0</v>
      </c>
      <c r="DL111" s="26">
        <f t="shared" si="152"/>
        <v>0</v>
      </c>
      <c r="DM111" s="26">
        <f t="shared" si="153"/>
        <v>0</v>
      </c>
      <c r="DN111" s="26">
        <f t="shared" si="154"/>
        <v>0</v>
      </c>
    </row>
    <row r="112" spans="1:118" x14ac:dyDescent="0.25">
      <c r="A112" s="3323" t="s">
        <v>144</v>
      </c>
      <c r="B112" s="3324"/>
      <c r="C112" s="3325"/>
      <c r="D112" s="3047">
        <f t="shared" si="136"/>
        <v>0</v>
      </c>
      <c r="E112" s="3167">
        <f t="shared" si="137"/>
        <v>0</v>
      </c>
      <c r="F112" s="3168">
        <f t="shared" si="137"/>
        <v>0</v>
      </c>
      <c r="G112" s="3334"/>
      <c r="H112" s="3337"/>
      <c r="I112" s="3169"/>
      <c r="J112" s="3195"/>
      <c r="K112" s="3169"/>
      <c r="L112" s="3125"/>
      <c r="M112" s="3169"/>
      <c r="N112" s="3125"/>
      <c r="O112" s="3124"/>
      <c r="P112" s="3125"/>
      <c r="Q112" s="3124"/>
      <c r="R112" s="3125"/>
      <c r="S112" s="3124"/>
      <c r="T112" s="3125"/>
      <c r="U112" s="3124"/>
      <c r="V112" s="3125"/>
      <c r="W112" s="3124"/>
      <c r="X112" s="3125"/>
      <c r="Y112" s="3124"/>
      <c r="Z112" s="3125"/>
      <c r="AA112" s="3124"/>
      <c r="AB112" s="3125"/>
      <c r="AC112" s="3124"/>
      <c r="AD112" s="3125"/>
      <c r="AE112" s="3124"/>
      <c r="AF112" s="3125"/>
      <c r="AG112" s="3124"/>
      <c r="AH112" s="3125"/>
      <c r="AI112" s="3124"/>
      <c r="AJ112" s="3125"/>
      <c r="AK112" s="3124"/>
      <c r="AL112" s="3125"/>
      <c r="AM112" s="3124"/>
      <c r="AN112" s="3126"/>
      <c r="AO112" s="3170">
        <v>0</v>
      </c>
      <c r="AP112" s="3170">
        <v>0</v>
      </c>
      <c r="AQ112" s="3128">
        <v>0</v>
      </c>
      <c r="AR112" s="3128">
        <v>0</v>
      </c>
      <c r="AS112" s="3128">
        <v>0</v>
      </c>
      <c r="AT112" s="3170">
        <v>0</v>
      </c>
      <c r="AU112" s="3170">
        <v>0</v>
      </c>
      <c r="AV112" s="3170">
        <v>0</v>
      </c>
      <c r="AW112" s="3170">
        <v>0</v>
      </c>
      <c r="AX112" t="str">
        <f t="shared" si="138"/>
        <v/>
      </c>
      <c r="CW112" s="25" t="str">
        <f t="shared" si="139"/>
        <v/>
      </c>
      <c r="CX112" s="25" t="str">
        <f t="shared" si="140"/>
        <v/>
      </c>
      <c r="CY112" s="25" t="str">
        <f t="shared" si="141"/>
        <v/>
      </c>
      <c r="CZ112" s="25" t="str">
        <f t="shared" si="142"/>
        <v/>
      </c>
      <c r="DA112" s="25" t="str">
        <f t="shared" si="143"/>
        <v/>
      </c>
      <c r="DB112" s="25" t="str">
        <f t="shared" si="144"/>
        <v/>
      </c>
      <c r="DC112" s="25" t="str">
        <f t="shared" si="145"/>
        <v/>
      </c>
      <c r="DD112" s="25" t="str">
        <f t="shared" si="146"/>
        <v/>
      </c>
      <c r="DE112"/>
      <c r="DG112" s="26">
        <f t="shared" si="156"/>
        <v>0</v>
      </c>
      <c r="DH112" s="26">
        <f t="shared" si="148"/>
        <v>0</v>
      </c>
      <c r="DI112" s="26">
        <f t="shared" si="149"/>
        <v>0</v>
      </c>
      <c r="DJ112" s="26">
        <f t="shared" si="150"/>
        <v>0</v>
      </c>
      <c r="DK112" s="26">
        <f t="shared" si="151"/>
        <v>0</v>
      </c>
      <c r="DL112" s="26">
        <f t="shared" si="152"/>
        <v>0</v>
      </c>
      <c r="DM112" s="26">
        <f t="shared" si="153"/>
        <v>0</v>
      </c>
      <c r="DN112" s="26">
        <f t="shared" si="154"/>
        <v>0</v>
      </c>
    </row>
    <row r="113" spans="1:118" x14ac:dyDescent="0.25">
      <c r="A113" s="3323" t="s">
        <v>145</v>
      </c>
      <c r="B113" s="3324"/>
      <c r="C113" s="3325"/>
      <c r="D113" s="3047">
        <f t="shared" si="136"/>
        <v>0</v>
      </c>
      <c r="E113" s="3167">
        <f t="shared" si="137"/>
        <v>0</v>
      </c>
      <c r="F113" s="3168">
        <f t="shared" si="137"/>
        <v>0</v>
      </c>
      <c r="G113" s="3334"/>
      <c r="H113" s="3337"/>
      <c r="I113" s="3169"/>
      <c r="J113" s="3195"/>
      <c r="K113" s="3169"/>
      <c r="L113" s="3125"/>
      <c r="M113" s="3169"/>
      <c r="N113" s="3125"/>
      <c r="O113" s="3124"/>
      <c r="P113" s="3125"/>
      <c r="Q113" s="3124"/>
      <c r="R113" s="3125"/>
      <c r="S113" s="3124"/>
      <c r="T113" s="3125"/>
      <c r="U113" s="3124"/>
      <c r="V113" s="3125"/>
      <c r="W113" s="3124"/>
      <c r="X113" s="3125"/>
      <c r="Y113" s="3124"/>
      <c r="Z113" s="3125"/>
      <c r="AA113" s="3124"/>
      <c r="AB113" s="3125"/>
      <c r="AC113" s="3124"/>
      <c r="AD113" s="3125"/>
      <c r="AE113" s="3124"/>
      <c r="AF113" s="3125"/>
      <c r="AG113" s="3124"/>
      <c r="AH113" s="3125"/>
      <c r="AI113" s="3124"/>
      <c r="AJ113" s="3125"/>
      <c r="AK113" s="3124"/>
      <c r="AL113" s="3125"/>
      <c r="AM113" s="3124"/>
      <c r="AN113" s="3126"/>
      <c r="AO113" s="3170">
        <v>0</v>
      </c>
      <c r="AP113" s="3170">
        <v>0</v>
      </c>
      <c r="AQ113" s="3128">
        <v>0</v>
      </c>
      <c r="AR113" s="3128">
        <v>0</v>
      </c>
      <c r="AS113" s="3128">
        <v>0</v>
      </c>
      <c r="AT113" s="3170">
        <v>0</v>
      </c>
      <c r="AU113" s="3170">
        <v>0</v>
      </c>
      <c r="AV113" s="3170">
        <v>0</v>
      </c>
      <c r="AW113" s="3170">
        <v>0</v>
      </c>
      <c r="AX113" t="str">
        <f t="shared" si="138"/>
        <v/>
      </c>
      <c r="CW113" s="25" t="str">
        <f t="shared" si="139"/>
        <v/>
      </c>
      <c r="CX113" s="25" t="str">
        <f t="shared" si="140"/>
        <v/>
      </c>
      <c r="CY113" s="25" t="str">
        <f t="shared" si="141"/>
        <v/>
      </c>
      <c r="CZ113" s="25" t="str">
        <f t="shared" si="142"/>
        <v/>
      </c>
      <c r="DA113" s="25" t="str">
        <f t="shared" si="143"/>
        <v/>
      </c>
      <c r="DB113" s="25" t="str">
        <f t="shared" si="144"/>
        <v/>
      </c>
      <c r="DC113" s="25" t="str">
        <f t="shared" si="145"/>
        <v/>
      </c>
      <c r="DD113" s="25" t="str">
        <f t="shared" si="146"/>
        <v/>
      </c>
      <c r="DE113"/>
      <c r="DG113" s="26">
        <f t="shared" si="156"/>
        <v>0</v>
      </c>
      <c r="DH113" s="26">
        <f t="shared" si="148"/>
        <v>0</v>
      </c>
      <c r="DI113" s="26">
        <f t="shared" si="149"/>
        <v>0</v>
      </c>
      <c r="DJ113" s="26">
        <f t="shared" si="150"/>
        <v>0</v>
      </c>
      <c r="DK113" s="26">
        <f t="shared" si="151"/>
        <v>0</v>
      </c>
      <c r="DL113" s="26">
        <f t="shared" si="152"/>
        <v>0</v>
      </c>
      <c r="DM113" s="26">
        <f t="shared" si="153"/>
        <v>0</v>
      </c>
      <c r="DN113" s="26">
        <f t="shared" si="154"/>
        <v>0</v>
      </c>
    </row>
    <row r="114" spans="1:118" x14ac:dyDescent="0.25">
      <c r="A114" s="3331" t="s">
        <v>146</v>
      </c>
      <c r="B114" s="3331"/>
      <c r="C114" s="3331"/>
      <c r="D114" s="3047">
        <f t="shared" si="136"/>
        <v>0</v>
      </c>
      <c r="E114" s="3167">
        <f>SUM(S114+U114+W114+Y114+AA114+AC114+AE114+AG114+AI114+AK114+AM114)</f>
        <v>0</v>
      </c>
      <c r="F114" s="3168">
        <f>SUM(T114+V114+X114+Z114+AB114+AD114+AF114+AH114+AJ114+AL114+AN114)</f>
        <v>0</v>
      </c>
      <c r="G114" s="3192"/>
      <c r="H114" s="3193"/>
      <c r="I114" s="3192"/>
      <c r="J114" s="3335"/>
      <c r="K114" s="3192"/>
      <c r="L114" s="3193"/>
      <c r="M114" s="3192"/>
      <c r="N114" s="3193"/>
      <c r="O114" s="3336"/>
      <c r="P114" s="3193"/>
      <c r="Q114" s="3336"/>
      <c r="R114" s="3193"/>
      <c r="S114" s="3124"/>
      <c r="T114" s="3125"/>
      <c r="U114" s="3124"/>
      <c r="V114" s="3125"/>
      <c r="W114" s="3124"/>
      <c r="X114" s="3125"/>
      <c r="Y114" s="3124"/>
      <c r="Z114" s="3125"/>
      <c r="AA114" s="3124"/>
      <c r="AB114" s="3125"/>
      <c r="AC114" s="3124"/>
      <c r="AD114" s="3125"/>
      <c r="AE114" s="3124"/>
      <c r="AF114" s="3125"/>
      <c r="AG114" s="3124"/>
      <c r="AH114" s="3125"/>
      <c r="AI114" s="3124"/>
      <c r="AJ114" s="3125"/>
      <c r="AK114" s="3124"/>
      <c r="AL114" s="3125"/>
      <c r="AM114" s="3124"/>
      <c r="AN114" s="3126"/>
      <c r="AO114" s="3170">
        <v>0</v>
      </c>
      <c r="AP114" s="3170">
        <v>0</v>
      </c>
      <c r="AQ114" s="3128">
        <v>0</v>
      </c>
      <c r="AR114" s="3128">
        <v>0</v>
      </c>
      <c r="AS114" s="3128">
        <v>0</v>
      </c>
      <c r="AT114" s="3170">
        <v>0</v>
      </c>
      <c r="AU114" s="3170">
        <v>0</v>
      </c>
      <c r="AV114" s="3170">
        <v>0</v>
      </c>
      <c r="AW114" s="3170">
        <v>0</v>
      </c>
      <c r="AX114" t="str">
        <f t="shared" si="138"/>
        <v/>
      </c>
      <c r="CW114" s="25" t="str">
        <f t="shared" si="139"/>
        <v/>
      </c>
      <c r="CX114" s="25" t="str">
        <f t="shared" si="140"/>
        <v/>
      </c>
      <c r="CY114" s="25" t="str">
        <f t="shared" si="141"/>
        <v/>
      </c>
      <c r="CZ114" s="25" t="str">
        <f t="shared" si="142"/>
        <v/>
      </c>
      <c r="DA114" s="25" t="str">
        <f t="shared" si="143"/>
        <v/>
      </c>
      <c r="DB114" s="25" t="str">
        <f t="shared" si="144"/>
        <v/>
      </c>
      <c r="DC114" s="25" t="str">
        <f t="shared" si="145"/>
        <v/>
      </c>
      <c r="DD114" s="25" t="str">
        <f t="shared" si="146"/>
        <v/>
      </c>
      <c r="DE114"/>
      <c r="DG114" s="26">
        <f t="shared" si="156"/>
        <v>0</v>
      </c>
      <c r="DH114" s="26">
        <f t="shared" si="148"/>
        <v>0</v>
      </c>
      <c r="DI114" s="26">
        <f t="shared" si="149"/>
        <v>0</v>
      </c>
      <c r="DJ114" s="26">
        <f t="shared" si="150"/>
        <v>0</v>
      </c>
      <c r="DK114" s="26">
        <f t="shared" si="151"/>
        <v>0</v>
      </c>
      <c r="DL114" s="26">
        <f t="shared" si="152"/>
        <v>0</v>
      </c>
      <c r="DM114" s="26">
        <f t="shared" si="153"/>
        <v>0</v>
      </c>
      <c r="DN114" s="26">
        <f t="shared" si="154"/>
        <v>0</v>
      </c>
    </row>
    <row r="115" spans="1:118" x14ac:dyDescent="0.25">
      <c r="A115" s="3331" t="s">
        <v>147</v>
      </c>
      <c r="B115" s="3331"/>
      <c r="C115" s="3331"/>
      <c r="D115" s="3047">
        <f t="shared" si="136"/>
        <v>7</v>
      </c>
      <c r="E115" s="3167">
        <f>SUM(S115+U115+W115+Y115+AA115+AC115+AE115+AG115+AI115+AK115+AM115)</f>
        <v>0</v>
      </c>
      <c r="F115" s="3168">
        <f>SUM(T115+V115+X115+Z115+AB115+AD115+AF115+AH115+AJ115+AL115+AN115)</f>
        <v>7</v>
      </c>
      <c r="G115" s="3326"/>
      <c r="H115" s="3327"/>
      <c r="I115" s="3326"/>
      <c r="J115" s="3328"/>
      <c r="K115" s="3326"/>
      <c r="L115" s="3327"/>
      <c r="M115" s="3326"/>
      <c r="N115" s="3327"/>
      <c r="O115" s="3329"/>
      <c r="P115" s="3327"/>
      <c r="Q115" s="3329"/>
      <c r="R115" s="3327"/>
      <c r="S115" s="3124">
        <v>0</v>
      </c>
      <c r="T115" s="3125">
        <v>0</v>
      </c>
      <c r="U115" s="3124">
        <v>0</v>
      </c>
      <c r="V115" s="3125">
        <v>0</v>
      </c>
      <c r="W115" s="3124">
        <v>0</v>
      </c>
      <c r="X115" s="3125">
        <v>0</v>
      </c>
      <c r="Y115" s="3124">
        <v>0</v>
      </c>
      <c r="Z115" s="3125">
        <v>0</v>
      </c>
      <c r="AA115" s="3124">
        <v>0</v>
      </c>
      <c r="AB115" s="3125">
        <v>1</v>
      </c>
      <c r="AC115" s="3124">
        <v>0</v>
      </c>
      <c r="AD115" s="3125">
        <v>0</v>
      </c>
      <c r="AE115" s="3124">
        <v>0</v>
      </c>
      <c r="AF115" s="3125">
        <v>1</v>
      </c>
      <c r="AG115" s="3124">
        <v>0</v>
      </c>
      <c r="AH115" s="3125">
        <v>3</v>
      </c>
      <c r="AI115" s="3124">
        <v>0</v>
      </c>
      <c r="AJ115" s="3125">
        <v>2</v>
      </c>
      <c r="AK115" s="3124">
        <v>0</v>
      </c>
      <c r="AL115" s="3125">
        <v>0</v>
      </c>
      <c r="AM115" s="3124">
        <v>0</v>
      </c>
      <c r="AN115" s="3126">
        <v>0</v>
      </c>
      <c r="AO115" s="3170">
        <v>0</v>
      </c>
      <c r="AP115" s="3170">
        <v>0</v>
      </c>
      <c r="AQ115" s="3128">
        <v>7</v>
      </c>
      <c r="AR115" s="3128">
        <v>0</v>
      </c>
      <c r="AS115" s="3128">
        <v>0</v>
      </c>
      <c r="AT115" s="3170">
        <v>0</v>
      </c>
      <c r="AU115" s="3170">
        <v>0</v>
      </c>
      <c r="AV115" s="3170">
        <v>0</v>
      </c>
      <c r="AW115" s="3170">
        <v>0</v>
      </c>
      <c r="AX115" t="str">
        <f t="shared" si="138"/>
        <v/>
      </c>
      <c r="CW115" s="25" t="str">
        <f t="shared" si="139"/>
        <v/>
      </c>
      <c r="CX115" s="25" t="str">
        <f t="shared" si="140"/>
        <v/>
      </c>
      <c r="CY115" s="25" t="str">
        <f t="shared" si="141"/>
        <v/>
      </c>
      <c r="CZ115" s="25" t="str">
        <f t="shared" si="142"/>
        <v/>
      </c>
      <c r="DA115" s="25" t="str">
        <f t="shared" si="143"/>
        <v/>
      </c>
      <c r="DB115" s="25" t="str">
        <f t="shared" si="144"/>
        <v/>
      </c>
      <c r="DC115" s="25" t="str">
        <f t="shared" si="145"/>
        <v/>
      </c>
      <c r="DD115" s="25" t="str">
        <f t="shared" si="146"/>
        <v/>
      </c>
      <c r="DE115"/>
      <c r="DG115" s="26">
        <f t="shared" si="156"/>
        <v>0</v>
      </c>
      <c r="DH115" s="26">
        <f t="shared" si="148"/>
        <v>0</v>
      </c>
      <c r="DI115" s="26">
        <f t="shared" si="149"/>
        <v>0</v>
      </c>
      <c r="DJ115" s="26">
        <f t="shared" si="150"/>
        <v>0</v>
      </c>
      <c r="DK115" s="26">
        <f t="shared" si="151"/>
        <v>0</v>
      </c>
      <c r="DL115" s="26">
        <f t="shared" si="152"/>
        <v>0</v>
      </c>
      <c r="DM115" s="26">
        <f t="shared" si="153"/>
        <v>0</v>
      </c>
      <c r="DN115" s="26">
        <f t="shared" si="154"/>
        <v>0</v>
      </c>
    </row>
    <row r="116" spans="1:118" x14ac:dyDescent="0.25">
      <c r="A116" s="3323" t="s">
        <v>148</v>
      </c>
      <c r="B116" s="3324"/>
      <c r="C116" s="3325"/>
      <c r="D116" s="3047">
        <f t="shared" si="136"/>
        <v>9</v>
      </c>
      <c r="E116" s="3167">
        <f>SUM(U116+W116+Y116+AA116+AC116+AE116+AG116+AI116+AK116+AM116)</f>
        <v>1</v>
      </c>
      <c r="F116" s="3168">
        <f>SUM(V116+X116+Z116+AB116+AD116+AF116+AH116+AJ116+AL116+AN116)</f>
        <v>8</v>
      </c>
      <c r="G116" s="3326"/>
      <c r="H116" s="3327"/>
      <c r="I116" s="3326"/>
      <c r="J116" s="3328"/>
      <c r="K116" s="3326"/>
      <c r="L116" s="3327"/>
      <c r="M116" s="3326"/>
      <c r="N116" s="3327"/>
      <c r="O116" s="3329"/>
      <c r="P116" s="3327"/>
      <c r="Q116" s="3329"/>
      <c r="R116" s="3327"/>
      <c r="S116" s="3329"/>
      <c r="T116" s="3327"/>
      <c r="U116" s="3124">
        <v>0</v>
      </c>
      <c r="V116" s="3125">
        <v>0</v>
      </c>
      <c r="W116" s="3124">
        <v>0</v>
      </c>
      <c r="X116" s="3125">
        <v>0</v>
      </c>
      <c r="Y116" s="3124">
        <v>0</v>
      </c>
      <c r="Z116" s="3125">
        <v>1</v>
      </c>
      <c r="AA116" s="3124">
        <v>0</v>
      </c>
      <c r="AB116" s="3125">
        <v>0</v>
      </c>
      <c r="AC116" s="3124">
        <v>0</v>
      </c>
      <c r="AD116" s="3125">
        <v>2</v>
      </c>
      <c r="AE116" s="3124">
        <v>1</v>
      </c>
      <c r="AF116" s="3125">
        <v>0</v>
      </c>
      <c r="AG116" s="3124">
        <v>0</v>
      </c>
      <c r="AH116" s="3125">
        <v>1</v>
      </c>
      <c r="AI116" s="3124">
        <v>0</v>
      </c>
      <c r="AJ116" s="3125">
        <v>4</v>
      </c>
      <c r="AK116" s="3124">
        <v>0</v>
      </c>
      <c r="AL116" s="3125">
        <v>0</v>
      </c>
      <c r="AM116" s="3124">
        <v>0</v>
      </c>
      <c r="AN116" s="3126">
        <v>0</v>
      </c>
      <c r="AO116" s="3170">
        <v>0</v>
      </c>
      <c r="AP116" s="3170">
        <v>0</v>
      </c>
      <c r="AQ116" s="3128">
        <v>9</v>
      </c>
      <c r="AR116" s="3128">
        <v>0</v>
      </c>
      <c r="AS116" s="3128">
        <v>0</v>
      </c>
      <c r="AT116" s="3170">
        <v>0</v>
      </c>
      <c r="AU116" s="3170">
        <v>0</v>
      </c>
      <c r="AV116" s="3170">
        <v>0</v>
      </c>
      <c r="AW116" s="3170">
        <v>0</v>
      </c>
      <c r="AX116" t="str">
        <f t="shared" si="138"/>
        <v/>
      </c>
      <c r="CW116" s="25" t="str">
        <f t="shared" si="139"/>
        <v/>
      </c>
      <c r="CX116" s="25" t="str">
        <f t="shared" si="140"/>
        <v/>
      </c>
      <c r="CY116" s="25" t="str">
        <f t="shared" si="141"/>
        <v/>
      </c>
      <c r="CZ116" s="25" t="str">
        <f t="shared" si="142"/>
        <v/>
      </c>
      <c r="DA116" s="25" t="str">
        <f t="shared" si="143"/>
        <v/>
      </c>
      <c r="DB116" s="25" t="str">
        <f t="shared" si="144"/>
        <v/>
      </c>
      <c r="DC116" s="25" t="str">
        <f t="shared" si="145"/>
        <v/>
      </c>
      <c r="DD116" s="25" t="str">
        <f t="shared" si="146"/>
        <v/>
      </c>
      <c r="DE116"/>
      <c r="DG116" s="26">
        <f t="shared" si="156"/>
        <v>0</v>
      </c>
      <c r="DH116" s="26">
        <f t="shared" si="148"/>
        <v>0</v>
      </c>
      <c r="DI116" s="26">
        <f t="shared" si="149"/>
        <v>0</v>
      </c>
      <c r="DJ116" s="26">
        <f t="shared" si="150"/>
        <v>0</v>
      </c>
      <c r="DK116" s="26">
        <f t="shared" si="151"/>
        <v>0</v>
      </c>
      <c r="DL116" s="26">
        <f t="shared" si="152"/>
        <v>0</v>
      </c>
      <c r="DM116" s="26">
        <f t="shared" si="153"/>
        <v>0</v>
      </c>
      <c r="DN116" s="26">
        <f t="shared" si="154"/>
        <v>0</v>
      </c>
    </row>
    <row r="117" spans="1:118" ht="15" customHeight="1" x14ac:dyDescent="0.25">
      <c r="A117" s="3323" t="s">
        <v>149</v>
      </c>
      <c r="B117" s="3324"/>
      <c r="C117" s="3325"/>
      <c r="D117" s="3047">
        <f t="shared" si="136"/>
        <v>0</v>
      </c>
      <c r="E117" s="3167">
        <f>SUM(Y117+AA117+AC117+AE117+AG117+AI117+AK117+AM117)</f>
        <v>0</v>
      </c>
      <c r="F117" s="3168">
        <f>SUM(Z117+AB117+AD117+AF117+AH117+AJ117+AL117+AN117)</f>
        <v>0</v>
      </c>
      <c r="G117" s="3326"/>
      <c r="H117" s="3327"/>
      <c r="I117" s="3326"/>
      <c r="J117" s="3328"/>
      <c r="K117" s="3326"/>
      <c r="L117" s="3327"/>
      <c r="M117" s="3326"/>
      <c r="N117" s="3327"/>
      <c r="O117" s="3329"/>
      <c r="P117" s="3327"/>
      <c r="Q117" s="3329"/>
      <c r="R117" s="3327"/>
      <c r="S117" s="3329"/>
      <c r="T117" s="3327"/>
      <c r="U117" s="3329"/>
      <c r="V117" s="3327"/>
      <c r="W117" s="3329"/>
      <c r="X117" s="3327"/>
      <c r="Y117" s="3124"/>
      <c r="Z117" s="3125"/>
      <c r="AA117" s="3124"/>
      <c r="AB117" s="3125"/>
      <c r="AC117" s="3124"/>
      <c r="AD117" s="3125"/>
      <c r="AE117" s="3124"/>
      <c r="AF117" s="3125"/>
      <c r="AG117" s="3124"/>
      <c r="AH117" s="3125"/>
      <c r="AI117" s="3124"/>
      <c r="AJ117" s="3125"/>
      <c r="AK117" s="3124"/>
      <c r="AL117" s="3125"/>
      <c r="AM117" s="3124"/>
      <c r="AN117" s="3126"/>
      <c r="AO117" s="3330"/>
      <c r="AP117" s="3170">
        <v>0</v>
      </c>
      <c r="AQ117" s="3128">
        <v>0</v>
      </c>
      <c r="AR117" s="3128">
        <v>0</v>
      </c>
      <c r="AS117" s="3128">
        <v>0</v>
      </c>
      <c r="AT117" s="3170">
        <v>0</v>
      </c>
      <c r="AU117" s="3170">
        <v>0</v>
      </c>
      <c r="AV117" s="3170">
        <v>0</v>
      </c>
      <c r="AW117" s="3170">
        <v>0</v>
      </c>
      <c r="AX117" t="str">
        <f t="shared" si="138"/>
        <v/>
      </c>
      <c r="CW117" s="182"/>
      <c r="CX117" s="25" t="str">
        <f t="shared" si="140"/>
        <v/>
      </c>
      <c r="CY117" s="25" t="str">
        <f t="shared" si="141"/>
        <v/>
      </c>
      <c r="CZ117" s="25" t="str">
        <f t="shared" si="142"/>
        <v/>
      </c>
      <c r="DA117" s="25" t="str">
        <f t="shared" si="143"/>
        <v/>
      </c>
      <c r="DB117" s="25" t="str">
        <f t="shared" si="144"/>
        <v/>
      </c>
      <c r="DC117" s="25" t="str">
        <f t="shared" si="145"/>
        <v/>
      </c>
      <c r="DD117" s="25" t="str">
        <f t="shared" si="146"/>
        <v/>
      </c>
      <c r="DE117"/>
      <c r="DG117" s="182"/>
      <c r="DH117" s="26">
        <f t="shared" si="148"/>
        <v>0</v>
      </c>
      <c r="DI117" s="26">
        <f t="shared" si="149"/>
        <v>0</v>
      </c>
      <c r="DJ117" s="26">
        <f t="shared" si="150"/>
        <v>0</v>
      </c>
      <c r="DK117" s="26">
        <f t="shared" si="151"/>
        <v>0</v>
      </c>
      <c r="DL117" s="26">
        <f t="shared" si="152"/>
        <v>0</v>
      </c>
      <c r="DM117" s="26">
        <f t="shared" si="153"/>
        <v>0</v>
      </c>
      <c r="DN117" s="26">
        <f t="shared" si="154"/>
        <v>0</v>
      </c>
    </row>
    <row r="118" spans="1:118" x14ac:dyDescent="0.25">
      <c r="A118" s="3322" t="s">
        <v>150</v>
      </c>
      <c r="B118" s="3322"/>
      <c r="C118" s="3322"/>
      <c r="D118" s="3047">
        <f t="shared" si="136"/>
        <v>12</v>
      </c>
      <c r="E118" s="3167">
        <f>SUM(G118+I118+K118+M118+O118+Q118+S118+U118+W118+Y118+AA118+AC118+AE118+AG118+AI118+AK118+AM118)</f>
        <v>4</v>
      </c>
      <c r="F118" s="3168">
        <f t="shared" si="137"/>
        <v>8</v>
      </c>
      <c r="G118" s="3169">
        <v>0</v>
      </c>
      <c r="H118" s="3125">
        <v>0</v>
      </c>
      <c r="I118" s="3169">
        <v>0</v>
      </c>
      <c r="J118" s="3195">
        <v>0</v>
      </c>
      <c r="K118" s="3169">
        <v>0</v>
      </c>
      <c r="L118" s="3125">
        <v>0</v>
      </c>
      <c r="M118" s="3169">
        <v>0</v>
      </c>
      <c r="N118" s="3125">
        <v>0</v>
      </c>
      <c r="O118" s="3124">
        <v>0</v>
      </c>
      <c r="P118" s="3125">
        <v>0</v>
      </c>
      <c r="Q118" s="3124">
        <v>0</v>
      </c>
      <c r="R118" s="3125">
        <v>0</v>
      </c>
      <c r="S118" s="3124">
        <v>0</v>
      </c>
      <c r="T118" s="3125">
        <v>0</v>
      </c>
      <c r="U118" s="3124">
        <v>0</v>
      </c>
      <c r="V118" s="3125">
        <v>0</v>
      </c>
      <c r="W118" s="3124">
        <v>1</v>
      </c>
      <c r="X118" s="3125">
        <v>0</v>
      </c>
      <c r="Y118" s="3124">
        <v>0</v>
      </c>
      <c r="Z118" s="3125">
        <v>2</v>
      </c>
      <c r="AA118" s="3124">
        <v>3</v>
      </c>
      <c r="AB118" s="3125">
        <v>0</v>
      </c>
      <c r="AC118" s="3124">
        <v>0</v>
      </c>
      <c r="AD118" s="3125">
        <v>1</v>
      </c>
      <c r="AE118" s="3124">
        <v>0</v>
      </c>
      <c r="AF118" s="3125">
        <v>0</v>
      </c>
      <c r="AG118" s="3124">
        <v>0</v>
      </c>
      <c r="AH118" s="3125">
        <v>1</v>
      </c>
      <c r="AI118" s="3124">
        <v>0</v>
      </c>
      <c r="AJ118" s="3125">
        <v>2</v>
      </c>
      <c r="AK118" s="3124">
        <v>0</v>
      </c>
      <c r="AL118" s="3125">
        <v>2</v>
      </c>
      <c r="AM118" s="3124">
        <v>0</v>
      </c>
      <c r="AN118" s="3126">
        <v>0</v>
      </c>
      <c r="AO118" s="3170">
        <v>0</v>
      </c>
      <c r="AP118" s="3170">
        <v>0</v>
      </c>
      <c r="AQ118" s="3128">
        <v>12</v>
      </c>
      <c r="AR118" s="3128">
        <v>0</v>
      </c>
      <c r="AS118" s="3128">
        <v>0</v>
      </c>
      <c r="AT118" s="3170">
        <v>0</v>
      </c>
      <c r="AU118" s="3170">
        <v>0</v>
      </c>
      <c r="AV118" s="3170">
        <v>0</v>
      </c>
      <c r="AW118" s="3170">
        <v>0</v>
      </c>
      <c r="AX118" t="str">
        <f t="shared" si="138"/>
        <v/>
      </c>
      <c r="CW118" s="25" t="str">
        <f t="shared" si="139"/>
        <v/>
      </c>
      <c r="CX118" s="25" t="str">
        <f t="shared" si="140"/>
        <v/>
      </c>
      <c r="CY118" s="25" t="str">
        <f t="shared" si="141"/>
        <v/>
      </c>
      <c r="CZ118" s="25" t="str">
        <f t="shared" si="142"/>
        <v/>
      </c>
      <c r="DA118" s="25" t="str">
        <f t="shared" si="143"/>
        <v/>
      </c>
      <c r="DB118" s="25" t="str">
        <f t="shared" si="144"/>
        <v/>
      </c>
      <c r="DC118" s="25" t="str">
        <f t="shared" si="145"/>
        <v/>
      </c>
      <c r="DD118" s="25" t="str">
        <f t="shared" si="146"/>
        <v/>
      </c>
      <c r="DE118"/>
      <c r="DG118" s="26">
        <f>IF(AND((W118+X118)&gt;0,AO118=""),1,IF(AO118&gt;(W118+X118),1,0))</f>
        <v>0</v>
      </c>
      <c r="DH118" s="26">
        <f t="shared" si="148"/>
        <v>0</v>
      </c>
      <c r="DI118" s="26">
        <f t="shared" si="149"/>
        <v>0</v>
      </c>
      <c r="DJ118" s="26">
        <f t="shared" si="150"/>
        <v>0</v>
      </c>
      <c r="DK118" s="26">
        <f t="shared" si="151"/>
        <v>0</v>
      </c>
      <c r="DL118" s="26">
        <f t="shared" si="152"/>
        <v>0</v>
      </c>
      <c r="DM118" s="26">
        <f t="shared" si="153"/>
        <v>0</v>
      </c>
      <c r="DN118" s="26">
        <f t="shared" si="154"/>
        <v>0</v>
      </c>
    </row>
    <row r="119" spans="1:118" ht="15" customHeight="1" x14ac:dyDescent="0.25">
      <c r="A119" s="800" t="s">
        <v>151</v>
      </c>
      <c r="B119" s="801"/>
      <c r="C119" s="883"/>
      <c r="D119" s="3047">
        <f t="shared" si="136"/>
        <v>15</v>
      </c>
      <c r="E119" s="3167">
        <f>SUM(Y119+AA119+AC119+AE119+AG119+AI119+AK119+AM119)</f>
        <v>5</v>
      </c>
      <c r="F119" s="3168">
        <f>SUM(Z119+AB119+AD119+AF119+AH119+AJ119+AL119+AN119)</f>
        <v>10</v>
      </c>
      <c r="G119" s="3326"/>
      <c r="H119" s="3327"/>
      <c r="I119" s="3326"/>
      <c r="J119" s="3328"/>
      <c r="K119" s="3326"/>
      <c r="L119" s="3327"/>
      <c r="M119" s="3326"/>
      <c r="N119" s="3327"/>
      <c r="O119" s="3329"/>
      <c r="P119" s="3327"/>
      <c r="Q119" s="3329"/>
      <c r="R119" s="3327"/>
      <c r="S119" s="3329"/>
      <c r="T119" s="3327"/>
      <c r="U119" s="3329"/>
      <c r="V119" s="3327"/>
      <c r="W119" s="3329"/>
      <c r="X119" s="3327"/>
      <c r="Y119" s="3124"/>
      <c r="Z119" s="3125"/>
      <c r="AA119" s="3124">
        <v>0</v>
      </c>
      <c r="AB119" s="3125">
        <v>0</v>
      </c>
      <c r="AC119" s="3124">
        <v>0</v>
      </c>
      <c r="AD119" s="3125">
        <v>0</v>
      </c>
      <c r="AE119" s="3124">
        <v>0</v>
      </c>
      <c r="AF119" s="3125">
        <v>2</v>
      </c>
      <c r="AG119" s="3124">
        <v>0</v>
      </c>
      <c r="AH119" s="3125">
        <v>3</v>
      </c>
      <c r="AI119" s="3124">
        <v>0</v>
      </c>
      <c r="AJ119" s="3125">
        <v>2</v>
      </c>
      <c r="AK119" s="3124">
        <v>2</v>
      </c>
      <c r="AL119" s="3125">
        <v>1</v>
      </c>
      <c r="AM119" s="3124">
        <v>3</v>
      </c>
      <c r="AN119" s="3126">
        <v>2</v>
      </c>
      <c r="AO119" s="3330"/>
      <c r="AP119" s="3170">
        <v>0</v>
      </c>
      <c r="AQ119" s="3128">
        <v>15</v>
      </c>
      <c r="AR119" s="3338">
        <v>0</v>
      </c>
      <c r="AS119" s="3128">
        <v>0</v>
      </c>
      <c r="AT119" s="3170">
        <v>0</v>
      </c>
      <c r="AU119" s="3170">
        <v>0</v>
      </c>
      <c r="AV119" s="3170">
        <v>0</v>
      </c>
      <c r="AW119" s="3170">
        <v>0</v>
      </c>
      <c r="AX119" t="str">
        <f t="shared" si="138"/>
        <v/>
      </c>
      <c r="CW119" s="182"/>
      <c r="CX119" s="25" t="str">
        <f t="shared" si="140"/>
        <v/>
      </c>
      <c r="CY119" s="25" t="str">
        <f t="shared" si="141"/>
        <v/>
      </c>
      <c r="CZ119" s="25" t="str">
        <f t="shared" si="142"/>
        <v/>
      </c>
      <c r="DA119" s="25" t="str">
        <f t="shared" si="143"/>
        <v/>
      </c>
      <c r="DB119" s="25" t="str">
        <f t="shared" si="144"/>
        <v/>
      </c>
      <c r="DC119" s="25" t="str">
        <f t="shared" si="145"/>
        <v/>
      </c>
      <c r="DD119" s="25" t="str">
        <f t="shared" si="146"/>
        <v/>
      </c>
      <c r="DE119"/>
      <c r="DG119" s="182"/>
      <c r="DH119" s="26">
        <f t="shared" si="148"/>
        <v>0</v>
      </c>
      <c r="DI119" s="26">
        <f t="shared" si="149"/>
        <v>0</v>
      </c>
      <c r="DJ119" s="26">
        <f t="shared" si="150"/>
        <v>0</v>
      </c>
      <c r="DK119" s="26">
        <f t="shared" si="151"/>
        <v>0</v>
      </c>
      <c r="DL119" s="26">
        <f t="shared" si="152"/>
        <v>0</v>
      </c>
      <c r="DM119" s="26">
        <f t="shared" si="153"/>
        <v>0</v>
      </c>
      <c r="DN119" s="26">
        <f t="shared" si="154"/>
        <v>0</v>
      </c>
    </row>
    <row r="120" spans="1:118" ht="15" customHeight="1" x14ac:dyDescent="0.25">
      <c r="A120" s="800" t="s">
        <v>152</v>
      </c>
      <c r="B120" s="801"/>
      <c r="C120" s="883"/>
      <c r="D120" s="3047">
        <f t="shared" si="136"/>
        <v>0</v>
      </c>
      <c r="E120" s="3167">
        <f t="shared" ref="E120:F125" si="158">SUM(Y120+AA120+AC120+AE120+AG120+AI120+AK120+AM120)</f>
        <v>0</v>
      </c>
      <c r="F120" s="3168">
        <f t="shared" si="158"/>
        <v>0</v>
      </c>
      <c r="G120" s="3326"/>
      <c r="H120" s="3327"/>
      <c r="I120" s="3326"/>
      <c r="J120" s="3328"/>
      <c r="K120" s="3326"/>
      <c r="L120" s="3327"/>
      <c r="M120" s="3326"/>
      <c r="N120" s="3327"/>
      <c r="O120" s="3329"/>
      <c r="P120" s="3327"/>
      <c r="Q120" s="3329"/>
      <c r="R120" s="3327"/>
      <c r="S120" s="3329"/>
      <c r="T120" s="3327"/>
      <c r="U120" s="3329"/>
      <c r="V120" s="3327"/>
      <c r="W120" s="3329"/>
      <c r="X120" s="3327"/>
      <c r="Y120" s="3124"/>
      <c r="Z120" s="3125"/>
      <c r="AA120" s="3124"/>
      <c r="AB120" s="3125"/>
      <c r="AC120" s="3124"/>
      <c r="AD120" s="3125"/>
      <c r="AE120" s="3124"/>
      <c r="AF120" s="3125"/>
      <c r="AG120" s="3124"/>
      <c r="AH120" s="3125"/>
      <c r="AI120" s="3124"/>
      <c r="AJ120" s="3125"/>
      <c r="AK120" s="3124"/>
      <c r="AL120" s="3125"/>
      <c r="AM120" s="3124"/>
      <c r="AN120" s="3126"/>
      <c r="AO120" s="3330"/>
      <c r="AP120" s="3170">
        <v>0</v>
      </c>
      <c r="AQ120" s="3128">
        <v>0</v>
      </c>
      <c r="AR120" s="3338">
        <v>0</v>
      </c>
      <c r="AS120" s="3128">
        <v>0</v>
      </c>
      <c r="AT120" s="3170">
        <v>0</v>
      </c>
      <c r="AU120" s="3170">
        <v>0</v>
      </c>
      <c r="AV120" s="3170">
        <v>0</v>
      </c>
      <c r="AW120" s="3170">
        <v>0</v>
      </c>
      <c r="AX120" t="str">
        <f t="shared" si="138"/>
        <v/>
      </c>
      <c r="CW120" s="182"/>
      <c r="CX120" s="25" t="str">
        <f t="shared" si="140"/>
        <v/>
      </c>
      <c r="CY120" s="25" t="str">
        <f t="shared" si="141"/>
        <v/>
      </c>
      <c r="CZ120" s="25" t="str">
        <f t="shared" si="142"/>
        <v/>
      </c>
      <c r="DA120" s="25" t="str">
        <f t="shared" si="143"/>
        <v/>
      </c>
      <c r="DB120" s="25" t="str">
        <f t="shared" si="144"/>
        <v/>
      </c>
      <c r="DC120" s="25" t="str">
        <f t="shared" si="145"/>
        <v/>
      </c>
      <c r="DD120" s="25" t="str">
        <f t="shared" si="146"/>
        <v/>
      </c>
      <c r="DE120"/>
      <c r="DG120" s="182"/>
      <c r="DH120" s="26">
        <f t="shared" si="148"/>
        <v>0</v>
      </c>
      <c r="DI120" s="26">
        <f t="shared" si="149"/>
        <v>0</v>
      </c>
      <c r="DJ120" s="26">
        <f t="shared" si="150"/>
        <v>0</v>
      </c>
      <c r="DK120" s="26">
        <f t="shared" si="151"/>
        <v>0</v>
      </c>
      <c r="DL120" s="26">
        <f t="shared" si="152"/>
        <v>0</v>
      </c>
      <c r="DM120" s="26">
        <f t="shared" si="153"/>
        <v>0</v>
      </c>
      <c r="DN120" s="26">
        <f t="shared" si="154"/>
        <v>0</v>
      </c>
    </row>
    <row r="121" spans="1:118" ht="15" customHeight="1" x14ac:dyDescent="0.25">
      <c r="A121" s="3322" t="s">
        <v>153</v>
      </c>
      <c r="B121" s="3322"/>
      <c r="C121" s="3322"/>
      <c r="D121" s="3047">
        <f t="shared" si="136"/>
        <v>9</v>
      </c>
      <c r="E121" s="3167">
        <f t="shared" si="158"/>
        <v>1</v>
      </c>
      <c r="F121" s="3168">
        <f t="shared" si="158"/>
        <v>8</v>
      </c>
      <c r="G121" s="3326"/>
      <c r="H121" s="3327"/>
      <c r="I121" s="3326"/>
      <c r="J121" s="3328"/>
      <c r="K121" s="3326"/>
      <c r="L121" s="3327"/>
      <c r="M121" s="3326"/>
      <c r="N121" s="3327"/>
      <c r="O121" s="3329"/>
      <c r="P121" s="3327"/>
      <c r="Q121" s="3329"/>
      <c r="R121" s="3327"/>
      <c r="S121" s="3329"/>
      <c r="T121" s="3327"/>
      <c r="U121" s="3329"/>
      <c r="V121" s="3327"/>
      <c r="W121" s="3329"/>
      <c r="X121" s="3327"/>
      <c r="Y121" s="3124">
        <v>0</v>
      </c>
      <c r="Z121" s="3125">
        <v>0</v>
      </c>
      <c r="AA121" s="3124">
        <v>0</v>
      </c>
      <c r="AB121" s="3125">
        <v>2</v>
      </c>
      <c r="AC121" s="3124">
        <v>0</v>
      </c>
      <c r="AD121" s="3125">
        <v>0</v>
      </c>
      <c r="AE121" s="3124">
        <v>0</v>
      </c>
      <c r="AF121" s="3125">
        <v>0</v>
      </c>
      <c r="AG121" s="3124">
        <v>1</v>
      </c>
      <c r="AH121" s="3125">
        <v>1</v>
      </c>
      <c r="AI121" s="3124">
        <v>0</v>
      </c>
      <c r="AJ121" s="3125">
        <v>1</v>
      </c>
      <c r="AK121" s="3124">
        <v>0</v>
      </c>
      <c r="AL121" s="3125">
        <v>3</v>
      </c>
      <c r="AM121" s="3124">
        <v>0</v>
      </c>
      <c r="AN121" s="3126">
        <v>1</v>
      </c>
      <c r="AO121" s="3330"/>
      <c r="AP121" s="3170">
        <v>0</v>
      </c>
      <c r="AQ121" s="3128">
        <v>9</v>
      </c>
      <c r="AR121" s="3128">
        <v>0</v>
      </c>
      <c r="AS121" s="3128">
        <v>0</v>
      </c>
      <c r="AT121" s="3170">
        <v>0</v>
      </c>
      <c r="AU121" s="3170">
        <v>0</v>
      </c>
      <c r="AV121" s="3170">
        <v>0</v>
      </c>
      <c r="AW121" s="3170">
        <v>0</v>
      </c>
      <c r="AX121" t="str">
        <f t="shared" si="138"/>
        <v/>
      </c>
      <c r="CW121" s="182"/>
      <c r="CX121" s="25" t="str">
        <f t="shared" si="140"/>
        <v/>
      </c>
      <c r="CY121" s="25" t="str">
        <f t="shared" si="141"/>
        <v/>
      </c>
      <c r="CZ121" s="25" t="str">
        <f t="shared" si="142"/>
        <v/>
      </c>
      <c r="DA121" s="25" t="str">
        <f t="shared" si="143"/>
        <v/>
      </c>
      <c r="DB121" s="25" t="str">
        <f t="shared" si="144"/>
        <v/>
      </c>
      <c r="DC121" s="25" t="str">
        <f t="shared" si="145"/>
        <v/>
      </c>
      <c r="DD121" s="25" t="str">
        <f t="shared" si="146"/>
        <v/>
      </c>
      <c r="DE121"/>
      <c r="DG121" s="182"/>
      <c r="DH121" s="26">
        <f t="shared" si="148"/>
        <v>0</v>
      </c>
      <c r="DI121" s="26">
        <f t="shared" si="149"/>
        <v>0</v>
      </c>
      <c r="DJ121" s="26">
        <f t="shared" si="150"/>
        <v>0</v>
      </c>
      <c r="DK121" s="26">
        <f t="shared" si="151"/>
        <v>0</v>
      </c>
      <c r="DL121" s="26">
        <f t="shared" si="152"/>
        <v>0</v>
      </c>
      <c r="DM121" s="26">
        <f t="shared" si="153"/>
        <v>0</v>
      </c>
      <c r="DN121" s="26">
        <f t="shared" si="154"/>
        <v>0</v>
      </c>
    </row>
    <row r="122" spans="1:118" ht="15" customHeight="1" x14ac:dyDescent="0.25">
      <c r="A122" s="3331" t="s">
        <v>154</v>
      </c>
      <c r="B122" s="3331"/>
      <c r="C122" s="3331"/>
      <c r="D122" s="3047">
        <f t="shared" si="136"/>
        <v>0</v>
      </c>
      <c r="E122" s="3167">
        <f t="shared" si="158"/>
        <v>0</v>
      </c>
      <c r="F122" s="3168">
        <f t="shared" si="158"/>
        <v>0</v>
      </c>
      <c r="G122" s="3326"/>
      <c r="H122" s="3327"/>
      <c r="I122" s="3326"/>
      <c r="J122" s="3328"/>
      <c r="K122" s="3326"/>
      <c r="L122" s="3327"/>
      <c r="M122" s="3326"/>
      <c r="N122" s="3327"/>
      <c r="O122" s="3329"/>
      <c r="P122" s="3327"/>
      <c r="Q122" s="3329"/>
      <c r="R122" s="3327"/>
      <c r="S122" s="3329"/>
      <c r="T122" s="3327"/>
      <c r="U122" s="3329"/>
      <c r="V122" s="3327"/>
      <c r="W122" s="3329"/>
      <c r="X122" s="3327"/>
      <c r="Y122" s="3124"/>
      <c r="Z122" s="3125"/>
      <c r="AA122" s="3124"/>
      <c r="AB122" s="3125"/>
      <c r="AC122" s="3124"/>
      <c r="AD122" s="3125"/>
      <c r="AE122" s="3124"/>
      <c r="AF122" s="3125"/>
      <c r="AG122" s="3124"/>
      <c r="AH122" s="3125"/>
      <c r="AI122" s="3124"/>
      <c r="AJ122" s="3125"/>
      <c r="AK122" s="3124"/>
      <c r="AL122" s="3125"/>
      <c r="AM122" s="3124"/>
      <c r="AN122" s="3126"/>
      <c r="AO122" s="3330"/>
      <c r="AP122" s="3170">
        <v>0</v>
      </c>
      <c r="AQ122" s="3128">
        <v>0</v>
      </c>
      <c r="AR122" s="3128">
        <v>0</v>
      </c>
      <c r="AS122" s="3128">
        <v>0</v>
      </c>
      <c r="AT122" s="3170">
        <v>0</v>
      </c>
      <c r="AU122" s="3170">
        <v>0</v>
      </c>
      <c r="AV122" s="3170">
        <v>0</v>
      </c>
      <c r="AW122" s="3170">
        <v>0</v>
      </c>
      <c r="AX122" t="str">
        <f t="shared" si="138"/>
        <v/>
      </c>
      <c r="CW122" s="182"/>
      <c r="CX122" s="25" t="str">
        <f t="shared" si="140"/>
        <v/>
      </c>
      <c r="CY122" s="25" t="str">
        <f t="shared" si="141"/>
        <v/>
      </c>
      <c r="CZ122" s="25" t="str">
        <f t="shared" si="142"/>
        <v/>
      </c>
      <c r="DA122" s="25" t="str">
        <f t="shared" si="143"/>
        <v/>
      </c>
      <c r="DB122" s="25" t="str">
        <f t="shared" si="144"/>
        <v/>
      </c>
      <c r="DC122" s="25" t="str">
        <f t="shared" si="145"/>
        <v/>
      </c>
      <c r="DD122" s="25" t="str">
        <f t="shared" si="146"/>
        <v/>
      </c>
      <c r="DE122"/>
      <c r="DG122" s="182"/>
      <c r="DH122" s="26">
        <f t="shared" si="148"/>
        <v>0</v>
      </c>
      <c r="DI122" s="26">
        <f t="shared" si="149"/>
        <v>0</v>
      </c>
      <c r="DJ122" s="26">
        <f t="shared" si="150"/>
        <v>0</v>
      </c>
      <c r="DK122" s="26">
        <f t="shared" si="151"/>
        <v>0</v>
      </c>
      <c r="DL122" s="26">
        <f t="shared" si="152"/>
        <v>0</v>
      </c>
      <c r="DM122" s="26">
        <f t="shared" si="153"/>
        <v>0</v>
      </c>
      <c r="DN122" s="26">
        <f t="shared" si="154"/>
        <v>0</v>
      </c>
    </row>
    <row r="123" spans="1:118" ht="15" customHeight="1" x14ac:dyDescent="0.25">
      <c r="A123" s="3331" t="s">
        <v>155</v>
      </c>
      <c r="B123" s="3331"/>
      <c r="C123" s="3331"/>
      <c r="D123" s="3047">
        <f t="shared" si="136"/>
        <v>0</v>
      </c>
      <c r="E123" s="3167">
        <f>SUM(Y123+AA123+AC123+AE123+AG123+AI123+AK123+AM123)</f>
        <v>0</v>
      </c>
      <c r="F123" s="3168">
        <f t="shared" si="158"/>
        <v>0</v>
      </c>
      <c r="G123" s="3326"/>
      <c r="H123" s="3327"/>
      <c r="I123" s="3326"/>
      <c r="J123" s="3328"/>
      <c r="K123" s="3326"/>
      <c r="L123" s="3327"/>
      <c r="M123" s="3326"/>
      <c r="N123" s="3327"/>
      <c r="O123" s="3329"/>
      <c r="P123" s="3327"/>
      <c r="Q123" s="3329"/>
      <c r="R123" s="3327"/>
      <c r="S123" s="3329"/>
      <c r="T123" s="3327"/>
      <c r="U123" s="3329"/>
      <c r="V123" s="3327"/>
      <c r="W123" s="3329"/>
      <c r="X123" s="3327"/>
      <c r="Y123" s="3124"/>
      <c r="Z123" s="3125"/>
      <c r="AA123" s="3124"/>
      <c r="AB123" s="3125"/>
      <c r="AC123" s="3124"/>
      <c r="AD123" s="3125"/>
      <c r="AE123" s="3124"/>
      <c r="AF123" s="3125"/>
      <c r="AG123" s="3124"/>
      <c r="AH123" s="3125"/>
      <c r="AI123" s="3124"/>
      <c r="AJ123" s="3125"/>
      <c r="AK123" s="3124"/>
      <c r="AL123" s="3125"/>
      <c r="AM123" s="3124"/>
      <c r="AN123" s="3126"/>
      <c r="AO123" s="3330"/>
      <c r="AP123" s="3170">
        <v>0</v>
      </c>
      <c r="AQ123" s="3128">
        <v>0</v>
      </c>
      <c r="AR123" s="3128">
        <v>0</v>
      </c>
      <c r="AS123" s="3128">
        <v>0</v>
      </c>
      <c r="AT123" s="3170">
        <v>0</v>
      </c>
      <c r="AU123" s="3170">
        <v>0</v>
      </c>
      <c r="AV123" s="3170">
        <v>0</v>
      </c>
      <c r="AW123" s="3170">
        <v>0</v>
      </c>
      <c r="AX123" t="str">
        <f t="shared" si="138"/>
        <v/>
      </c>
      <c r="CW123" s="182"/>
      <c r="CX123" s="25" t="str">
        <f t="shared" si="140"/>
        <v/>
      </c>
      <c r="CY123" s="25" t="str">
        <f t="shared" si="141"/>
        <v/>
      </c>
      <c r="CZ123" s="25" t="str">
        <f t="shared" si="142"/>
        <v/>
      </c>
      <c r="DA123" s="25" t="str">
        <f t="shared" si="143"/>
        <v/>
      </c>
      <c r="DB123" s="25" t="str">
        <f t="shared" si="144"/>
        <v/>
      </c>
      <c r="DC123" s="25" t="str">
        <f t="shared" si="145"/>
        <v/>
      </c>
      <c r="DD123" s="25" t="str">
        <f t="shared" si="146"/>
        <v/>
      </c>
      <c r="DE123"/>
      <c r="DG123" s="182"/>
      <c r="DH123" s="26">
        <f t="shared" si="148"/>
        <v>0</v>
      </c>
      <c r="DI123" s="26">
        <f t="shared" si="149"/>
        <v>0</v>
      </c>
      <c r="DJ123" s="26">
        <f t="shared" si="150"/>
        <v>0</v>
      </c>
      <c r="DK123" s="26">
        <f t="shared" si="151"/>
        <v>0</v>
      </c>
      <c r="DL123" s="26">
        <f t="shared" si="152"/>
        <v>0</v>
      </c>
      <c r="DM123" s="26">
        <f t="shared" si="153"/>
        <v>0</v>
      </c>
      <c r="DN123" s="26">
        <f t="shared" si="154"/>
        <v>0</v>
      </c>
    </row>
    <row r="124" spans="1:118" x14ac:dyDescent="0.25">
      <c r="A124" s="751" t="s">
        <v>156</v>
      </c>
      <c r="B124" s="752"/>
      <c r="C124" s="753"/>
      <c r="D124" s="3047">
        <f t="shared" si="136"/>
        <v>4</v>
      </c>
      <c r="E124" s="3167">
        <f t="shared" si="158"/>
        <v>1</v>
      </c>
      <c r="F124" s="3168">
        <f t="shared" si="158"/>
        <v>3</v>
      </c>
      <c r="G124" s="3326"/>
      <c r="H124" s="3327"/>
      <c r="I124" s="3326"/>
      <c r="J124" s="3328"/>
      <c r="K124" s="3326"/>
      <c r="L124" s="3327"/>
      <c r="M124" s="3326"/>
      <c r="N124" s="3327"/>
      <c r="O124" s="3329"/>
      <c r="P124" s="3327"/>
      <c r="Q124" s="3329"/>
      <c r="R124" s="3327"/>
      <c r="S124" s="3329"/>
      <c r="T124" s="3327"/>
      <c r="U124" s="3329"/>
      <c r="V124" s="3327"/>
      <c r="W124" s="3329"/>
      <c r="X124" s="3327"/>
      <c r="Y124" s="3124">
        <v>0</v>
      </c>
      <c r="Z124" s="3125">
        <v>0</v>
      </c>
      <c r="AA124" s="3124">
        <v>0</v>
      </c>
      <c r="AB124" s="3125">
        <v>0</v>
      </c>
      <c r="AC124" s="3124">
        <v>0</v>
      </c>
      <c r="AD124" s="3125">
        <v>0</v>
      </c>
      <c r="AE124" s="3124">
        <v>0</v>
      </c>
      <c r="AF124" s="3125">
        <v>0</v>
      </c>
      <c r="AG124" s="3124">
        <v>0</v>
      </c>
      <c r="AH124" s="3125">
        <v>0</v>
      </c>
      <c r="AI124" s="3124">
        <v>0</v>
      </c>
      <c r="AJ124" s="3125">
        <v>1</v>
      </c>
      <c r="AK124" s="3124">
        <v>0</v>
      </c>
      <c r="AL124" s="3125">
        <v>1</v>
      </c>
      <c r="AM124" s="3124">
        <v>1</v>
      </c>
      <c r="AN124" s="3126">
        <v>1</v>
      </c>
      <c r="AO124" s="3330"/>
      <c r="AP124" s="3170">
        <v>0</v>
      </c>
      <c r="AQ124" s="3128">
        <v>4</v>
      </c>
      <c r="AR124" s="3338">
        <v>0</v>
      </c>
      <c r="AS124" s="3128">
        <v>0</v>
      </c>
      <c r="AT124" s="3170">
        <v>0</v>
      </c>
      <c r="AU124" s="3170">
        <v>0</v>
      </c>
      <c r="AV124" s="3170">
        <v>0</v>
      </c>
      <c r="AW124" s="3170">
        <v>0</v>
      </c>
      <c r="AX124" t="str">
        <f t="shared" si="138"/>
        <v/>
      </c>
      <c r="CW124" s="182"/>
      <c r="CX124" s="25" t="str">
        <f t="shared" si="140"/>
        <v/>
      </c>
      <c r="CY124" s="25" t="str">
        <f t="shared" si="141"/>
        <v/>
      </c>
      <c r="CZ124" s="25" t="str">
        <f t="shared" si="142"/>
        <v/>
      </c>
      <c r="DA124" s="25" t="str">
        <f t="shared" si="143"/>
        <v/>
      </c>
      <c r="DB124" s="25" t="str">
        <f t="shared" si="144"/>
        <v/>
      </c>
      <c r="DC124" s="25" t="str">
        <f t="shared" si="145"/>
        <v/>
      </c>
      <c r="DD124" s="25" t="str">
        <f t="shared" si="146"/>
        <v/>
      </c>
      <c r="DE124"/>
      <c r="DG124" s="182"/>
      <c r="DH124" s="26">
        <f t="shared" si="148"/>
        <v>0</v>
      </c>
      <c r="DI124" s="26">
        <f t="shared" si="149"/>
        <v>0</v>
      </c>
      <c r="DJ124" s="26">
        <f t="shared" si="150"/>
        <v>0</v>
      </c>
      <c r="DK124" s="26">
        <f t="shared" si="151"/>
        <v>0</v>
      </c>
      <c r="DL124" s="26">
        <f t="shared" si="152"/>
        <v>0</v>
      </c>
      <c r="DM124" s="26">
        <f t="shared" si="153"/>
        <v>0</v>
      </c>
      <c r="DN124" s="26">
        <f t="shared" si="154"/>
        <v>0</v>
      </c>
    </row>
    <row r="125" spans="1:118" x14ac:dyDescent="0.25">
      <c r="A125" s="3323" t="s">
        <v>157</v>
      </c>
      <c r="B125" s="3324"/>
      <c r="C125" s="3325"/>
      <c r="D125" s="3047">
        <f t="shared" si="136"/>
        <v>0</v>
      </c>
      <c r="E125" s="3167">
        <f t="shared" si="158"/>
        <v>0</v>
      </c>
      <c r="F125" s="3168">
        <f t="shared" si="158"/>
        <v>0</v>
      </c>
      <c r="G125" s="3326"/>
      <c r="H125" s="3327"/>
      <c r="I125" s="3326"/>
      <c r="J125" s="3328"/>
      <c r="K125" s="3326"/>
      <c r="L125" s="3327"/>
      <c r="M125" s="3326"/>
      <c r="N125" s="3327"/>
      <c r="O125" s="3329"/>
      <c r="P125" s="3327"/>
      <c r="Q125" s="3329"/>
      <c r="R125" s="3327"/>
      <c r="S125" s="3329"/>
      <c r="T125" s="3327"/>
      <c r="U125" s="3329"/>
      <c r="V125" s="3327"/>
      <c r="W125" s="3329"/>
      <c r="X125" s="3327"/>
      <c r="Y125" s="3124"/>
      <c r="Z125" s="3125"/>
      <c r="AA125" s="3124"/>
      <c r="AB125" s="3125"/>
      <c r="AC125" s="3124"/>
      <c r="AD125" s="3125"/>
      <c r="AE125" s="3124"/>
      <c r="AF125" s="3125"/>
      <c r="AG125" s="3124"/>
      <c r="AH125" s="3125"/>
      <c r="AI125" s="3124"/>
      <c r="AJ125" s="3125"/>
      <c r="AK125" s="3124"/>
      <c r="AL125" s="3125"/>
      <c r="AM125" s="3124"/>
      <c r="AN125" s="3126"/>
      <c r="AO125" s="3330"/>
      <c r="AP125" s="3170">
        <v>0</v>
      </c>
      <c r="AQ125" s="3128">
        <v>0</v>
      </c>
      <c r="AR125" s="3338">
        <v>0</v>
      </c>
      <c r="AS125" s="3128">
        <v>0</v>
      </c>
      <c r="AT125" s="3170">
        <v>0</v>
      </c>
      <c r="AU125" s="3170">
        <v>0</v>
      </c>
      <c r="AV125" s="3170">
        <v>0</v>
      </c>
      <c r="AW125" s="3170">
        <v>0</v>
      </c>
      <c r="AX125" t="str">
        <f t="shared" si="138"/>
        <v/>
      </c>
      <c r="CW125" s="182"/>
      <c r="CX125" s="25" t="str">
        <f t="shared" si="140"/>
        <v/>
      </c>
      <c r="CY125" s="25" t="str">
        <f t="shared" si="141"/>
        <v/>
      </c>
      <c r="CZ125" s="25" t="str">
        <f t="shared" si="142"/>
        <v/>
      </c>
      <c r="DA125" s="25" t="str">
        <f t="shared" si="143"/>
        <v/>
      </c>
      <c r="DB125" s="25" t="str">
        <f t="shared" si="144"/>
        <v/>
      </c>
      <c r="DC125" s="25" t="str">
        <f t="shared" si="145"/>
        <v/>
      </c>
      <c r="DD125" s="25" t="str">
        <f t="shared" si="146"/>
        <v/>
      </c>
      <c r="DE125"/>
      <c r="DG125" s="182"/>
      <c r="DH125" s="26">
        <f t="shared" si="148"/>
        <v>0</v>
      </c>
      <c r="DI125" s="26">
        <f t="shared" si="149"/>
        <v>0</v>
      </c>
      <c r="DJ125" s="26">
        <f t="shared" si="150"/>
        <v>0</v>
      </c>
      <c r="DK125" s="26">
        <f t="shared" si="151"/>
        <v>0</v>
      </c>
      <c r="DL125" s="26">
        <f t="shared" si="152"/>
        <v>0</v>
      </c>
      <c r="DM125" s="26">
        <f t="shared" si="153"/>
        <v>0</v>
      </c>
      <c r="DN125" s="26">
        <f t="shared" si="154"/>
        <v>0</v>
      </c>
    </row>
    <row r="126" spans="1:118" x14ac:dyDescent="0.25">
      <c r="A126" s="3323" t="s">
        <v>158</v>
      </c>
      <c r="B126" s="3324"/>
      <c r="C126" s="3325"/>
      <c r="D126" s="3047">
        <f t="shared" si="136"/>
        <v>0</v>
      </c>
      <c r="E126" s="3167">
        <f t="shared" si="137"/>
        <v>0</v>
      </c>
      <c r="F126" s="3168">
        <f t="shared" si="137"/>
        <v>0</v>
      </c>
      <c r="G126" s="3334"/>
      <c r="H126" s="3337"/>
      <c r="I126" s="3334"/>
      <c r="J126" s="3339"/>
      <c r="K126" s="3334"/>
      <c r="L126" s="3337"/>
      <c r="M126" s="3334"/>
      <c r="N126" s="3337"/>
      <c r="O126" s="3340"/>
      <c r="P126" s="3125"/>
      <c r="Q126" s="3124"/>
      <c r="R126" s="3125"/>
      <c r="S126" s="3124"/>
      <c r="T126" s="3337"/>
      <c r="U126" s="3340"/>
      <c r="V126" s="3125"/>
      <c r="W126" s="3124"/>
      <c r="X126" s="3125"/>
      <c r="Y126" s="3124"/>
      <c r="Z126" s="3125"/>
      <c r="AA126" s="3124"/>
      <c r="AB126" s="3125"/>
      <c r="AC126" s="3124"/>
      <c r="AD126" s="3125"/>
      <c r="AE126" s="3124"/>
      <c r="AF126" s="3125"/>
      <c r="AG126" s="3124"/>
      <c r="AH126" s="3125"/>
      <c r="AI126" s="3124"/>
      <c r="AJ126" s="3125"/>
      <c r="AK126" s="3124"/>
      <c r="AL126" s="3125"/>
      <c r="AM126" s="3124"/>
      <c r="AN126" s="3126"/>
      <c r="AO126" s="3170">
        <v>0</v>
      </c>
      <c r="AP126" s="3341">
        <v>0</v>
      </c>
      <c r="AQ126" s="3338">
        <v>0</v>
      </c>
      <c r="AR126" s="3338">
        <v>0</v>
      </c>
      <c r="AS126" s="3128">
        <v>0</v>
      </c>
      <c r="AT126" s="3170">
        <v>0</v>
      </c>
      <c r="AU126" s="3170">
        <v>0</v>
      </c>
      <c r="AV126" s="3170">
        <v>0</v>
      </c>
      <c r="AW126" s="3170">
        <v>0</v>
      </c>
      <c r="AX126" t="str">
        <f t="shared" si="138"/>
        <v/>
      </c>
      <c r="CW126" s="25" t="str">
        <f t="shared" ref="CW126:CW140" si="159">IF(AND((W126+X126)&gt;0,AO126="")," * No olvide digitar la variable 12 años. Si no tiene digite Cero.",IF(AO126&gt;(W126+X126),"* Las Consultas de 12 años NO DEBEN ser mayor que el total de Consultas entre 10-14 años",""))</f>
        <v/>
      </c>
      <c r="CX126" s="25" t="str">
        <f t="shared" si="140"/>
        <v/>
      </c>
      <c r="CY126" s="25" t="str">
        <f t="shared" si="141"/>
        <v/>
      </c>
      <c r="CZ126" s="25" t="str">
        <f t="shared" si="142"/>
        <v/>
      </c>
      <c r="DA126" s="25" t="str">
        <f t="shared" si="143"/>
        <v/>
      </c>
      <c r="DB126" s="25" t="str">
        <f t="shared" si="144"/>
        <v/>
      </c>
      <c r="DC126" s="25" t="str">
        <f t="shared" si="145"/>
        <v/>
      </c>
      <c r="DD126" s="25" t="str">
        <f t="shared" si="146"/>
        <v/>
      </c>
      <c r="DE126"/>
      <c r="DG126" s="26">
        <f t="shared" ref="DG126:DG140" si="160">IF(AND((W126+X126)&gt;0,AO126=""),1,IF(AO126&gt;(W126+X126),1,0))</f>
        <v>0</v>
      </c>
      <c r="DH126" s="26">
        <f t="shared" si="148"/>
        <v>0</v>
      </c>
      <c r="DI126" s="26">
        <f t="shared" si="149"/>
        <v>0</v>
      </c>
      <c r="DJ126" s="26">
        <f t="shared" si="150"/>
        <v>0</v>
      </c>
      <c r="DK126" s="26">
        <f t="shared" si="151"/>
        <v>0</v>
      </c>
      <c r="DL126" s="26">
        <f t="shared" si="152"/>
        <v>0</v>
      </c>
      <c r="DM126" s="26">
        <f t="shared" si="153"/>
        <v>0</v>
      </c>
      <c r="DN126" s="26">
        <f t="shared" si="154"/>
        <v>0</v>
      </c>
    </row>
    <row r="127" spans="1:118" x14ac:dyDescent="0.25">
      <c r="A127" s="3323" t="s">
        <v>159</v>
      </c>
      <c r="B127" s="3324"/>
      <c r="C127" s="3325"/>
      <c r="D127" s="3047">
        <f t="shared" si="136"/>
        <v>0</v>
      </c>
      <c r="E127" s="3167">
        <f t="shared" si="137"/>
        <v>0</v>
      </c>
      <c r="F127" s="3168">
        <f t="shared" si="137"/>
        <v>0</v>
      </c>
      <c r="G127" s="3334"/>
      <c r="H127" s="3337"/>
      <c r="I127" s="3334"/>
      <c r="J127" s="3339"/>
      <c r="K127" s="3334"/>
      <c r="L127" s="3337"/>
      <c r="M127" s="3334"/>
      <c r="N127" s="3337"/>
      <c r="O127" s="3340"/>
      <c r="P127" s="3125"/>
      <c r="Q127" s="3124"/>
      <c r="R127" s="3125"/>
      <c r="S127" s="3124"/>
      <c r="T127" s="3337"/>
      <c r="U127" s="3340"/>
      <c r="V127" s="3125"/>
      <c r="W127" s="3124"/>
      <c r="X127" s="3125"/>
      <c r="Y127" s="3124"/>
      <c r="Z127" s="3125"/>
      <c r="AA127" s="3124"/>
      <c r="AB127" s="3125"/>
      <c r="AC127" s="3124"/>
      <c r="AD127" s="3125"/>
      <c r="AE127" s="3124"/>
      <c r="AF127" s="3125"/>
      <c r="AG127" s="3124"/>
      <c r="AH127" s="3125"/>
      <c r="AI127" s="3124"/>
      <c r="AJ127" s="3125"/>
      <c r="AK127" s="3124"/>
      <c r="AL127" s="3125"/>
      <c r="AM127" s="3124"/>
      <c r="AN127" s="3126"/>
      <c r="AO127" s="3170">
        <v>0</v>
      </c>
      <c r="AP127" s="3341">
        <v>0</v>
      </c>
      <c r="AQ127" s="3338">
        <v>0</v>
      </c>
      <c r="AR127" s="3338">
        <v>0</v>
      </c>
      <c r="AS127" s="3128">
        <v>0</v>
      </c>
      <c r="AT127" s="3170">
        <v>0</v>
      </c>
      <c r="AU127" s="3170">
        <v>0</v>
      </c>
      <c r="AV127" s="3170">
        <v>0</v>
      </c>
      <c r="AW127" s="3170">
        <v>0</v>
      </c>
      <c r="AX127" t="str">
        <f t="shared" si="138"/>
        <v/>
      </c>
      <c r="CW127" s="25" t="str">
        <f t="shared" si="159"/>
        <v/>
      </c>
      <c r="CX127" s="25" t="str">
        <f t="shared" si="140"/>
        <v/>
      </c>
      <c r="CY127" s="25" t="str">
        <f t="shared" si="141"/>
        <v/>
      </c>
      <c r="CZ127" s="25" t="str">
        <f t="shared" si="142"/>
        <v/>
      </c>
      <c r="DA127" s="25" t="str">
        <f t="shared" si="143"/>
        <v/>
      </c>
      <c r="DB127" s="25" t="str">
        <f t="shared" si="144"/>
        <v/>
      </c>
      <c r="DC127" s="25" t="str">
        <f t="shared" si="145"/>
        <v/>
      </c>
      <c r="DD127" s="25" t="str">
        <f t="shared" si="146"/>
        <v/>
      </c>
      <c r="DE127"/>
      <c r="DG127" s="26">
        <f t="shared" si="160"/>
        <v>0</v>
      </c>
      <c r="DH127" s="26">
        <f t="shared" si="148"/>
        <v>0</v>
      </c>
      <c r="DI127" s="26">
        <f t="shared" si="149"/>
        <v>0</v>
      </c>
      <c r="DJ127" s="26">
        <f t="shared" si="150"/>
        <v>0</v>
      </c>
      <c r="DK127" s="26">
        <f t="shared" si="151"/>
        <v>0</v>
      </c>
      <c r="DL127" s="26">
        <f t="shared" si="152"/>
        <v>0</v>
      </c>
      <c r="DM127" s="26">
        <f t="shared" si="153"/>
        <v>0</v>
      </c>
      <c r="DN127" s="26">
        <f t="shared" si="154"/>
        <v>0</v>
      </c>
    </row>
    <row r="128" spans="1:118" x14ac:dyDescent="0.25">
      <c r="A128" s="3323" t="s">
        <v>160</v>
      </c>
      <c r="B128" s="3324"/>
      <c r="C128" s="3325"/>
      <c r="D128" s="3047">
        <f t="shared" si="136"/>
        <v>0</v>
      </c>
      <c r="E128" s="3167">
        <f t="shared" si="137"/>
        <v>0</v>
      </c>
      <c r="F128" s="3168">
        <f t="shared" si="137"/>
        <v>0</v>
      </c>
      <c r="G128" s="3334"/>
      <c r="H128" s="3337"/>
      <c r="I128" s="3334"/>
      <c r="J128" s="3339"/>
      <c r="K128" s="3334"/>
      <c r="L128" s="3337"/>
      <c r="M128" s="3334"/>
      <c r="N128" s="3337"/>
      <c r="O128" s="3340"/>
      <c r="P128" s="3125"/>
      <c r="Q128" s="3124"/>
      <c r="R128" s="3125"/>
      <c r="S128" s="3124"/>
      <c r="T128" s="3337"/>
      <c r="U128" s="3340"/>
      <c r="V128" s="3125"/>
      <c r="W128" s="3124"/>
      <c r="X128" s="3125"/>
      <c r="Y128" s="3124"/>
      <c r="Z128" s="3125"/>
      <c r="AA128" s="3124"/>
      <c r="AB128" s="3125"/>
      <c r="AC128" s="3124"/>
      <c r="AD128" s="3125"/>
      <c r="AE128" s="3124"/>
      <c r="AF128" s="3125"/>
      <c r="AG128" s="3124"/>
      <c r="AH128" s="3125"/>
      <c r="AI128" s="3124"/>
      <c r="AJ128" s="3125"/>
      <c r="AK128" s="3124"/>
      <c r="AL128" s="3125"/>
      <c r="AM128" s="3124"/>
      <c r="AN128" s="3126"/>
      <c r="AO128" s="3170">
        <v>0</v>
      </c>
      <c r="AP128" s="3341">
        <v>0</v>
      </c>
      <c r="AQ128" s="3338">
        <v>0</v>
      </c>
      <c r="AR128" s="3338">
        <v>0</v>
      </c>
      <c r="AS128" s="3128">
        <v>0</v>
      </c>
      <c r="AT128" s="3170">
        <v>0</v>
      </c>
      <c r="AU128" s="3170">
        <v>0</v>
      </c>
      <c r="AV128" s="3170">
        <v>0</v>
      </c>
      <c r="AW128" s="3170">
        <v>0</v>
      </c>
      <c r="AX128" t="str">
        <f t="shared" si="138"/>
        <v/>
      </c>
      <c r="CW128" s="25" t="str">
        <f t="shared" si="159"/>
        <v/>
      </c>
      <c r="CX128" s="25" t="str">
        <f t="shared" si="140"/>
        <v/>
      </c>
      <c r="CY128" s="25" t="str">
        <f t="shared" si="141"/>
        <v/>
      </c>
      <c r="CZ128" s="25" t="str">
        <f t="shared" si="142"/>
        <v/>
      </c>
      <c r="DA128" s="25" t="str">
        <f t="shared" si="143"/>
        <v/>
      </c>
      <c r="DB128" s="25" t="str">
        <f t="shared" si="144"/>
        <v/>
      </c>
      <c r="DC128" s="25" t="str">
        <f t="shared" si="145"/>
        <v/>
      </c>
      <c r="DD128" s="25" t="str">
        <f t="shared" si="146"/>
        <v/>
      </c>
      <c r="DE128"/>
      <c r="DG128" s="26">
        <f t="shared" si="160"/>
        <v>0</v>
      </c>
      <c r="DH128" s="26">
        <f t="shared" si="148"/>
        <v>0</v>
      </c>
      <c r="DI128" s="26">
        <f t="shared" si="149"/>
        <v>0</v>
      </c>
      <c r="DJ128" s="26">
        <f t="shared" si="150"/>
        <v>0</v>
      </c>
      <c r="DK128" s="26">
        <f t="shared" si="151"/>
        <v>0</v>
      </c>
      <c r="DL128" s="26">
        <f t="shared" si="152"/>
        <v>0</v>
      </c>
      <c r="DM128" s="26">
        <f t="shared" si="153"/>
        <v>0</v>
      </c>
      <c r="DN128" s="26">
        <f t="shared" si="154"/>
        <v>0</v>
      </c>
    </row>
    <row r="129" spans="1:118" ht="15" customHeight="1" x14ac:dyDescent="0.25">
      <c r="A129" s="3323" t="s">
        <v>161</v>
      </c>
      <c r="B129" s="3324"/>
      <c r="C129" s="3325"/>
      <c r="D129" s="3047">
        <f t="shared" si="136"/>
        <v>0</v>
      </c>
      <c r="E129" s="3167">
        <f t="shared" si="137"/>
        <v>0</v>
      </c>
      <c r="F129" s="3168">
        <f t="shared" si="137"/>
        <v>0</v>
      </c>
      <c r="G129" s="3334"/>
      <c r="H129" s="3337"/>
      <c r="I129" s="3334"/>
      <c r="J129" s="3339"/>
      <c r="K129" s="3334"/>
      <c r="L129" s="3337"/>
      <c r="M129" s="3334"/>
      <c r="N129" s="3337"/>
      <c r="O129" s="3340"/>
      <c r="P129" s="3125"/>
      <c r="Q129" s="3124"/>
      <c r="R129" s="3125"/>
      <c r="S129" s="3124"/>
      <c r="T129" s="3337"/>
      <c r="U129" s="3340"/>
      <c r="V129" s="3125"/>
      <c r="W129" s="3124"/>
      <c r="X129" s="3125"/>
      <c r="Y129" s="3124"/>
      <c r="Z129" s="3125"/>
      <c r="AA129" s="3124"/>
      <c r="AB129" s="3125"/>
      <c r="AC129" s="3124"/>
      <c r="AD129" s="3125"/>
      <c r="AE129" s="3124"/>
      <c r="AF129" s="3125"/>
      <c r="AG129" s="3124"/>
      <c r="AH129" s="3125"/>
      <c r="AI129" s="3124"/>
      <c r="AJ129" s="3125"/>
      <c r="AK129" s="3124"/>
      <c r="AL129" s="3125"/>
      <c r="AM129" s="3124"/>
      <c r="AN129" s="3126"/>
      <c r="AO129" s="3170">
        <v>0</v>
      </c>
      <c r="AP129" s="3341">
        <v>0</v>
      </c>
      <c r="AQ129" s="3338">
        <v>0</v>
      </c>
      <c r="AR129" s="3338">
        <v>0</v>
      </c>
      <c r="AS129" s="3128">
        <v>0</v>
      </c>
      <c r="AT129" s="3170">
        <v>0</v>
      </c>
      <c r="AU129" s="3170">
        <v>0</v>
      </c>
      <c r="AV129" s="3170">
        <v>0</v>
      </c>
      <c r="AW129" s="3170">
        <v>0</v>
      </c>
      <c r="AX129" t="str">
        <f t="shared" si="138"/>
        <v/>
      </c>
      <c r="CW129" s="25" t="str">
        <f t="shared" si="159"/>
        <v/>
      </c>
      <c r="CX129" s="25" t="str">
        <f t="shared" si="140"/>
        <v/>
      </c>
      <c r="CY129" s="25" t="str">
        <f t="shared" si="141"/>
        <v/>
      </c>
      <c r="CZ129" s="25" t="str">
        <f t="shared" si="142"/>
        <v/>
      </c>
      <c r="DA129" s="25" t="str">
        <f t="shared" si="143"/>
        <v/>
      </c>
      <c r="DB129" s="25" t="str">
        <f t="shared" si="144"/>
        <v/>
      </c>
      <c r="DC129" s="25" t="str">
        <f t="shared" si="145"/>
        <v/>
      </c>
      <c r="DD129" s="25" t="str">
        <f t="shared" si="146"/>
        <v/>
      </c>
      <c r="DE129"/>
      <c r="DG129" s="26">
        <f t="shared" si="160"/>
        <v>0</v>
      </c>
      <c r="DH129" s="26">
        <f t="shared" si="148"/>
        <v>0</v>
      </c>
      <c r="DI129" s="26">
        <f t="shared" si="149"/>
        <v>0</v>
      </c>
      <c r="DJ129" s="26">
        <f t="shared" si="150"/>
        <v>0</v>
      </c>
      <c r="DK129" s="26">
        <f t="shared" si="151"/>
        <v>0</v>
      </c>
      <c r="DL129" s="26">
        <f t="shared" si="152"/>
        <v>0</v>
      </c>
      <c r="DM129" s="26">
        <f t="shared" si="153"/>
        <v>0</v>
      </c>
      <c r="DN129" s="26">
        <f t="shared" si="154"/>
        <v>0</v>
      </c>
    </row>
    <row r="130" spans="1:118" ht="15" customHeight="1" x14ac:dyDescent="0.25">
      <c r="A130" s="3323" t="s">
        <v>162</v>
      </c>
      <c r="B130" s="3324"/>
      <c r="C130" s="3325"/>
      <c r="D130" s="3047">
        <f t="shared" si="136"/>
        <v>0</v>
      </c>
      <c r="E130" s="3167">
        <f t="shared" si="137"/>
        <v>0</v>
      </c>
      <c r="F130" s="3168">
        <f t="shared" si="137"/>
        <v>0</v>
      </c>
      <c r="G130" s="3334"/>
      <c r="H130" s="3337"/>
      <c r="I130" s="3334"/>
      <c r="J130" s="3339"/>
      <c r="K130" s="3334"/>
      <c r="L130" s="3337"/>
      <c r="M130" s="3334"/>
      <c r="N130" s="3337"/>
      <c r="O130" s="3340"/>
      <c r="P130" s="3125"/>
      <c r="Q130" s="3124"/>
      <c r="R130" s="3125"/>
      <c r="S130" s="3124"/>
      <c r="T130" s="3337"/>
      <c r="U130" s="3340"/>
      <c r="V130" s="3125"/>
      <c r="W130" s="3124"/>
      <c r="X130" s="3125"/>
      <c r="Y130" s="3124"/>
      <c r="Z130" s="3125"/>
      <c r="AA130" s="3124"/>
      <c r="AB130" s="3125"/>
      <c r="AC130" s="3124"/>
      <c r="AD130" s="3125"/>
      <c r="AE130" s="3124"/>
      <c r="AF130" s="3125"/>
      <c r="AG130" s="3124"/>
      <c r="AH130" s="3125"/>
      <c r="AI130" s="3124"/>
      <c r="AJ130" s="3125"/>
      <c r="AK130" s="3124"/>
      <c r="AL130" s="3125"/>
      <c r="AM130" s="3124"/>
      <c r="AN130" s="3126"/>
      <c r="AO130" s="3170">
        <v>0</v>
      </c>
      <c r="AP130" s="3341">
        <v>0</v>
      </c>
      <c r="AQ130" s="3338">
        <v>0</v>
      </c>
      <c r="AR130" s="3338">
        <v>0</v>
      </c>
      <c r="AS130" s="3128">
        <v>0</v>
      </c>
      <c r="AT130" s="3170">
        <v>0</v>
      </c>
      <c r="AU130" s="3170">
        <v>0</v>
      </c>
      <c r="AV130" s="3170">
        <v>0</v>
      </c>
      <c r="AW130" s="3170">
        <v>0</v>
      </c>
      <c r="AX130" t="str">
        <f t="shared" si="138"/>
        <v/>
      </c>
      <c r="CW130" s="25" t="str">
        <f t="shared" si="159"/>
        <v/>
      </c>
      <c r="CX130" s="25" t="str">
        <f t="shared" si="140"/>
        <v/>
      </c>
      <c r="CY130" s="25" t="str">
        <f t="shared" si="141"/>
        <v/>
      </c>
      <c r="CZ130" s="25" t="str">
        <f t="shared" si="142"/>
        <v/>
      </c>
      <c r="DA130" s="25" t="str">
        <f t="shared" si="143"/>
        <v/>
      </c>
      <c r="DB130" s="25" t="str">
        <f t="shared" si="144"/>
        <v/>
      </c>
      <c r="DC130" s="25" t="str">
        <f t="shared" si="145"/>
        <v/>
      </c>
      <c r="DD130" s="25" t="str">
        <f t="shared" si="146"/>
        <v/>
      </c>
      <c r="DE130"/>
      <c r="DG130" s="26">
        <f t="shared" si="160"/>
        <v>0</v>
      </c>
      <c r="DH130" s="26">
        <f t="shared" si="148"/>
        <v>0</v>
      </c>
      <c r="DI130" s="26">
        <f t="shared" si="149"/>
        <v>0</v>
      </c>
      <c r="DJ130" s="26">
        <f t="shared" si="150"/>
        <v>0</v>
      </c>
      <c r="DK130" s="26">
        <f t="shared" si="151"/>
        <v>0</v>
      </c>
      <c r="DL130" s="26">
        <f t="shared" si="152"/>
        <v>0</v>
      </c>
      <c r="DM130" s="26">
        <f t="shared" si="153"/>
        <v>0</v>
      </c>
      <c r="DN130" s="26">
        <f t="shared" si="154"/>
        <v>0</v>
      </c>
    </row>
    <row r="131" spans="1:118" ht="15" customHeight="1" x14ac:dyDescent="0.25">
      <c r="A131" s="3323" t="s">
        <v>163</v>
      </c>
      <c r="B131" s="3324"/>
      <c r="C131" s="3325"/>
      <c r="D131" s="3047">
        <f t="shared" si="136"/>
        <v>0</v>
      </c>
      <c r="E131" s="3167">
        <f t="shared" si="137"/>
        <v>0</v>
      </c>
      <c r="F131" s="3168">
        <f t="shared" si="137"/>
        <v>0</v>
      </c>
      <c r="G131" s="3334"/>
      <c r="H131" s="3337"/>
      <c r="I131" s="3334"/>
      <c r="J131" s="3339"/>
      <c r="K131" s="3334"/>
      <c r="L131" s="3337"/>
      <c r="M131" s="3334"/>
      <c r="N131" s="3337"/>
      <c r="O131" s="3340"/>
      <c r="P131" s="3125"/>
      <c r="Q131" s="3124"/>
      <c r="R131" s="3125"/>
      <c r="S131" s="3124"/>
      <c r="T131" s="3337"/>
      <c r="U131" s="3340"/>
      <c r="V131" s="3125"/>
      <c r="W131" s="3124"/>
      <c r="X131" s="3125"/>
      <c r="Y131" s="3124"/>
      <c r="Z131" s="3125"/>
      <c r="AA131" s="3124"/>
      <c r="AB131" s="3125"/>
      <c r="AC131" s="3124"/>
      <c r="AD131" s="3125"/>
      <c r="AE131" s="3124"/>
      <c r="AF131" s="3125"/>
      <c r="AG131" s="3124"/>
      <c r="AH131" s="3125"/>
      <c r="AI131" s="3124"/>
      <c r="AJ131" s="3125"/>
      <c r="AK131" s="3124"/>
      <c r="AL131" s="3125"/>
      <c r="AM131" s="3124"/>
      <c r="AN131" s="3126"/>
      <c r="AO131" s="3170">
        <v>0</v>
      </c>
      <c r="AP131" s="3341">
        <v>0</v>
      </c>
      <c r="AQ131" s="3338">
        <v>0</v>
      </c>
      <c r="AR131" s="3338">
        <v>0</v>
      </c>
      <c r="AS131" s="3128">
        <v>0</v>
      </c>
      <c r="AT131" s="3170">
        <v>0</v>
      </c>
      <c r="AU131" s="3170">
        <v>0</v>
      </c>
      <c r="AV131" s="3170">
        <v>0</v>
      </c>
      <c r="AW131" s="3170">
        <v>0</v>
      </c>
      <c r="AX131" t="str">
        <f t="shared" si="138"/>
        <v/>
      </c>
      <c r="CW131" s="25" t="str">
        <f t="shared" si="159"/>
        <v/>
      </c>
      <c r="CX131" s="25" t="str">
        <f t="shared" si="140"/>
        <v/>
      </c>
      <c r="CY131" s="25" t="str">
        <f t="shared" si="141"/>
        <v/>
      </c>
      <c r="CZ131" s="25" t="str">
        <f t="shared" si="142"/>
        <v/>
      </c>
      <c r="DA131" s="25" t="str">
        <f t="shared" si="143"/>
        <v/>
      </c>
      <c r="DB131" s="25" t="str">
        <f t="shared" si="144"/>
        <v/>
      </c>
      <c r="DC131" s="25" t="str">
        <f t="shared" si="145"/>
        <v/>
      </c>
      <c r="DD131" s="25" t="str">
        <f t="shared" si="146"/>
        <v/>
      </c>
      <c r="DE131"/>
      <c r="DG131" s="26">
        <f t="shared" si="160"/>
        <v>0</v>
      </c>
      <c r="DH131" s="26">
        <f t="shared" si="148"/>
        <v>0</v>
      </c>
      <c r="DI131" s="26">
        <f t="shared" si="149"/>
        <v>0</v>
      </c>
      <c r="DJ131" s="26">
        <f t="shared" si="150"/>
        <v>0</v>
      </c>
      <c r="DK131" s="26">
        <f t="shared" si="151"/>
        <v>0</v>
      </c>
      <c r="DL131" s="26">
        <f t="shared" si="152"/>
        <v>0</v>
      </c>
      <c r="DM131" s="26">
        <f t="shared" si="153"/>
        <v>0</v>
      </c>
      <c r="DN131" s="26">
        <f t="shared" si="154"/>
        <v>0</v>
      </c>
    </row>
    <row r="132" spans="1:118" ht="15" customHeight="1" x14ac:dyDescent="0.25">
      <c r="A132" s="3331" t="s">
        <v>164</v>
      </c>
      <c r="B132" s="3331"/>
      <c r="C132" s="3331"/>
      <c r="D132" s="3047">
        <f t="shared" si="136"/>
        <v>0</v>
      </c>
      <c r="E132" s="3167">
        <f t="shared" si="137"/>
        <v>0</v>
      </c>
      <c r="F132" s="3168">
        <f t="shared" si="137"/>
        <v>0</v>
      </c>
      <c r="G132" s="3169"/>
      <c r="H132" s="3125"/>
      <c r="I132" s="3169"/>
      <c r="J132" s="3195"/>
      <c r="K132" s="3169"/>
      <c r="L132" s="3125"/>
      <c r="M132" s="3169"/>
      <c r="N132" s="3125"/>
      <c r="O132" s="3124"/>
      <c r="P132" s="3125"/>
      <c r="Q132" s="3124"/>
      <c r="R132" s="3125"/>
      <c r="S132" s="3124"/>
      <c r="T132" s="3125"/>
      <c r="U132" s="3124"/>
      <c r="V132" s="3125"/>
      <c r="W132" s="3124"/>
      <c r="X132" s="3125"/>
      <c r="Y132" s="3124"/>
      <c r="Z132" s="3125"/>
      <c r="AA132" s="3124"/>
      <c r="AB132" s="3125"/>
      <c r="AC132" s="3124"/>
      <c r="AD132" s="3125"/>
      <c r="AE132" s="3124"/>
      <c r="AF132" s="3125"/>
      <c r="AG132" s="3124"/>
      <c r="AH132" s="3125"/>
      <c r="AI132" s="3124"/>
      <c r="AJ132" s="3125"/>
      <c r="AK132" s="3124"/>
      <c r="AL132" s="3125"/>
      <c r="AM132" s="3124"/>
      <c r="AN132" s="3126"/>
      <c r="AO132" s="3170">
        <v>0</v>
      </c>
      <c r="AP132" s="3170">
        <v>0</v>
      </c>
      <c r="AQ132" s="3128">
        <v>0</v>
      </c>
      <c r="AR132" s="3128">
        <v>0</v>
      </c>
      <c r="AS132" s="3128">
        <v>0</v>
      </c>
      <c r="AT132" s="3170">
        <v>0</v>
      </c>
      <c r="AU132" s="3170">
        <v>0</v>
      </c>
      <c r="AV132" s="3170">
        <v>0</v>
      </c>
      <c r="AW132" s="3170">
        <v>0</v>
      </c>
      <c r="AX132" t="str">
        <f t="shared" si="138"/>
        <v/>
      </c>
      <c r="CW132" s="25" t="str">
        <f t="shared" si="159"/>
        <v/>
      </c>
      <c r="CX132" s="25" t="str">
        <f t="shared" si="140"/>
        <v/>
      </c>
      <c r="CY132" s="25" t="str">
        <f t="shared" si="141"/>
        <v/>
      </c>
      <c r="CZ132" s="25" t="str">
        <f t="shared" si="142"/>
        <v/>
      </c>
      <c r="DA132" s="25" t="str">
        <f t="shared" si="143"/>
        <v/>
      </c>
      <c r="DB132" s="25" t="str">
        <f t="shared" si="144"/>
        <v/>
      </c>
      <c r="DC132" s="25" t="str">
        <f t="shared" si="145"/>
        <v/>
      </c>
      <c r="DD132" s="25" t="str">
        <f t="shared" si="146"/>
        <v/>
      </c>
      <c r="DE132"/>
      <c r="DG132" s="26">
        <f t="shared" si="160"/>
        <v>0</v>
      </c>
      <c r="DH132" s="26">
        <f t="shared" si="148"/>
        <v>0</v>
      </c>
      <c r="DI132" s="26">
        <f t="shared" si="149"/>
        <v>0</v>
      </c>
      <c r="DJ132" s="26">
        <f t="shared" si="150"/>
        <v>0</v>
      </c>
      <c r="DK132" s="26">
        <f t="shared" si="151"/>
        <v>0</v>
      </c>
      <c r="DL132" s="26">
        <f t="shared" si="152"/>
        <v>0</v>
      </c>
      <c r="DM132" s="26">
        <f t="shared" si="153"/>
        <v>0</v>
      </c>
      <c r="DN132" s="26">
        <f t="shared" si="154"/>
        <v>0</v>
      </c>
    </row>
    <row r="133" spans="1:118" ht="15" customHeight="1" x14ac:dyDescent="0.25">
      <c r="A133" s="3323" t="s">
        <v>165</v>
      </c>
      <c r="B133" s="3324"/>
      <c r="C133" s="3325"/>
      <c r="D133" s="3047">
        <f t="shared" si="136"/>
        <v>0</v>
      </c>
      <c r="E133" s="3167">
        <f t="shared" si="137"/>
        <v>0</v>
      </c>
      <c r="F133" s="3168">
        <f t="shared" si="137"/>
        <v>0</v>
      </c>
      <c r="G133" s="3169"/>
      <c r="H133" s="3125"/>
      <c r="I133" s="3169"/>
      <c r="J133" s="3195"/>
      <c r="K133" s="3169"/>
      <c r="L133" s="3125"/>
      <c r="M133" s="3169"/>
      <c r="N133" s="3125"/>
      <c r="O133" s="3124"/>
      <c r="P133" s="3125"/>
      <c r="Q133" s="3124"/>
      <c r="R133" s="3125"/>
      <c r="S133" s="3124"/>
      <c r="T133" s="3125"/>
      <c r="U133" s="3124"/>
      <c r="V133" s="3125"/>
      <c r="W133" s="3124"/>
      <c r="X133" s="3125"/>
      <c r="Y133" s="3124"/>
      <c r="Z133" s="3125"/>
      <c r="AA133" s="3124"/>
      <c r="AB133" s="3125"/>
      <c r="AC133" s="3124"/>
      <c r="AD133" s="3125"/>
      <c r="AE133" s="3124"/>
      <c r="AF133" s="3125"/>
      <c r="AG133" s="3124"/>
      <c r="AH133" s="3125"/>
      <c r="AI133" s="3124"/>
      <c r="AJ133" s="3125"/>
      <c r="AK133" s="3124"/>
      <c r="AL133" s="3125"/>
      <c r="AM133" s="3124"/>
      <c r="AN133" s="3126"/>
      <c r="AO133" s="3170">
        <v>0</v>
      </c>
      <c r="AP133" s="3170">
        <v>0</v>
      </c>
      <c r="AQ133" s="3128">
        <v>0</v>
      </c>
      <c r="AR133" s="3128">
        <v>0</v>
      </c>
      <c r="AS133" s="3128">
        <v>0</v>
      </c>
      <c r="AT133" s="3170">
        <v>0</v>
      </c>
      <c r="AU133" s="3170">
        <v>0</v>
      </c>
      <c r="AV133" s="3170">
        <v>0</v>
      </c>
      <c r="AW133" s="3170">
        <v>0</v>
      </c>
      <c r="AX133" t="str">
        <f t="shared" si="138"/>
        <v/>
      </c>
      <c r="CW133" s="25" t="str">
        <f t="shared" si="159"/>
        <v/>
      </c>
      <c r="CX133" s="25" t="str">
        <f t="shared" si="140"/>
        <v/>
      </c>
      <c r="CY133" s="25" t="str">
        <f t="shared" si="141"/>
        <v/>
      </c>
      <c r="CZ133" s="25" t="str">
        <f t="shared" si="142"/>
        <v/>
      </c>
      <c r="DA133" s="25" t="str">
        <f t="shared" si="143"/>
        <v/>
      </c>
      <c r="DB133" s="25" t="str">
        <f t="shared" si="144"/>
        <v/>
      </c>
      <c r="DC133" s="25" t="str">
        <f t="shared" si="145"/>
        <v/>
      </c>
      <c r="DD133" s="25" t="str">
        <f t="shared" si="146"/>
        <v/>
      </c>
      <c r="DE133"/>
      <c r="DG133" s="26">
        <f t="shared" si="160"/>
        <v>0</v>
      </c>
      <c r="DH133" s="26">
        <f t="shared" si="148"/>
        <v>0</v>
      </c>
      <c r="DI133" s="26">
        <f t="shared" si="149"/>
        <v>0</v>
      </c>
      <c r="DJ133" s="26">
        <f t="shared" si="150"/>
        <v>0</v>
      </c>
      <c r="DK133" s="26">
        <f t="shared" si="151"/>
        <v>0</v>
      </c>
      <c r="DL133" s="26">
        <f t="shared" si="152"/>
        <v>0</v>
      </c>
      <c r="DM133" s="26">
        <f t="shared" si="153"/>
        <v>0</v>
      </c>
      <c r="DN133" s="26">
        <f t="shared" si="154"/>
        <v>0</v>
      </c>
    </row>
    <row r="134" spans="1:118" ht="15" customHeight="1" x14ac:dyDescent="0.25">
      <c r="A134" s="3323" t="s">
        <v>166</v>
      </c>
      <c r="B134" s="3324"/>
      <c r="C134" s="3325"/>
      <c r="D134" s="3047">
        <f t="shared" si="136"/>
        <v>0</v>
      </c>
      <c r="E134" s="3167">
        <f t="shared" si="137"/>
        <v>0</v>
      </c>
      <c r="F134" s="3168">
        <f t="shared" si="137"/>
        <v>0</v>
      </c>
      <c r="G134" s="185"/>
      <c r="H134" s="186"/>
      <c r="I134" s="185"/>
      <c r="J134" s="187"/>
      <c r="K134" s="185"/>
      <c r="L134" s="3125"/>
      <c r="M134" s="3169"/>
      <c r="N134" s="3125"/>
      <c r="O134" s="3124"/>
      <c r="P134" s="3125"/>
      <c r="Q134" s="3124"/>
      <c r="R134" s="3125"/>
      <c r="S134" s="3124"/>
      <c r="T134" s="3125"/>
      <c r="U134" s="3124"/>
      <c r="V134" s="3125"/>
      <c r="W134" s="3124"/>
      <c r="X134" s="3125"/>
      <c r="Y134" s="3124"/>
      <c r="Z134" s="3125"/>
      <c r="AA134" s="3124"/>
      <c r="AB134" s="3125"/>
      <c r="AC134" s="3124"/>
      <c r="AD134" s="3125"/>
      <c r="AE134" s="3124"/>
      <c r="AF134" s="3125"/>
      <c r="AG134" s="3124"/>
      <c r="AH134" s="3125"/>
      <c r="AI134" s="3124"/>
      <c r="AJ134" s="3125"/>
      <c r="AK134" s="3124"/>
      <c r="AL134" s="3125"/>
      <c r="AM134" s="3124"/>
      <c r="AN134" s="3126"/>
      <c r="AO134" s="3170">
        <v>0</v>
      </c>
      <c r="AP134" s="188">
        <v>0</v>
      </c>
      <c r="AQ134" s="3128">
        <v>0</v>
      </c>
      <c r="AR134" s="3128">
        <v>0</v>
      </c>
      <c r="AS134" s="189">
        <v>0</v>
      </c>
      <c r="AT134" s="3170">
        <v>0</v>
      </c>
      <c r="AU134" s="3170">
        <v>0</v>
      </c>
      <c r="AV134" s="3170">
        <v>0</v>
      </c>
      <c r="AW134" s="3170">
        <v>0</v>
      </c>
      <c r="AX134" t="str">
        <f t="shared" si="138"/>
        <v/>
      </c>
      <c r="CW134" s="25" t="str">
        <f t="shared" si="159"/>
        <v/>
      </c>
      <c r="CX134" s="25" t="str">
        <f t="shared" si="140"/>
        <v/>
      </c>
      <c r="CY134" s="25" t="str">
        <f t="shared" si="141"/>
        <v/>
      </c>
      <c r="CZ134" s="25" t="str">
        <f t="shared" si="142"/>
        <v/>
      </c>
      <c r="DA134" s="25" t="str">
        <f t="shared" si="143"/>
        <v/>
      </c>
      <c r="DB134" s="25" t="str">
        <f t="shared" si="144"/>
        <v/>
      </c>
      <c r="DC134" s="25" t="str">
        <f t="shared" si="145"/>
        <v/>
      </c>
      <c r="DD134" s="25" t="str">
        <f t="shared" si="146"/>
        <v/>
      </c>
      <c r="DE134"/>
      <c r="DG134" s="26">
        <f t="shared" si="160"/>
        <v>0</v>
      </c>
      <c r="DH134" s="26">
        <f t="shared" si="148"/>
        <v>0</v>
      </c>
      <c r="DI134" s="26">
        <f t="shared" si="149"/>
        <v>0</v>
      </c>
      <c r="DJ134" s="26">
        <f t="shared" si="150"/>
        <v>0</v>
      </c>
      <c r="DK134" s="26">
        <f t="shared" si="151"/>
        <v>0</v>
      </c>
      <c r="DL134" s="26">
        <f t="shared" si="152"/>
        <v>0</v>
      </c>
      <c r="DM134" s="26">
        <f t="shared" si="153"/>
        <v>0</v>
      </c>
      <c r="DN134" s="26">
        <f t="shared" si="154"/>
        <v>0</v>
      </c>
    </row>
    <row r="135" spans="1:118" x14ac:dyDescent="0.25">
      <c r="A135" s="3323" t="s">
        <v>167</v>
      </c>
      <c r="B135" s="3324"/>
      <c r="C135" s="3325"/>
      <c r="D135" s="3047">
        <f t="shared" si="136"/>
        <v>0</v>
      </c>
      <c r="E135" s="3167">
        <f t="shared" si="137"/>
        <v>0</v>
      </c>
      <c r="F135" s="3168">
        <f t="shared" si="137"/>
        <v>0</v>
      </c>
      <c r="G135" s="185"/>
      <c r="H135" s="186"/>
      <c r="I135" s="185"/>
      <c r="J135" s="187"/>
      <c r="K135" s="185"/>
      <c r="L135" s="3125"/>
      <c r="M135" s="3169"/>
      <c r="N135" s="3125"/>
      <c r="O135" s="3124"/>
      <c r="P135" s="3125"/>
      <c r="Q135" s="3124"/>
      <c r="R135" s="3125"/>
      <c r="S135" s="3124"/>
      <c r="T135" s="3125"/>
      <c r="U135" s="3124"/>
      <c r="V135" s="3125"/>
      <c r="W135" s="3124"/>
      <c r="X135" s="3125"/>
      <c r="Y135" s="3124"/>
      <c r="Z135" s="3125"/>
      <c r="AA135" s="3124"/>
      <c r="AB135" s="3125"/>
      <c r="AC135" s="3124"/>
      <c r="AD135" s="3125"/>
      <c r="AE135" s="3124"/>
      <c r="AF135" s="3125"/>
      <c r="AG135" s="3124"/>
      <c r="AH135" s="3125"/>
      <c r="AI135" s="3124"/>
      <c r="AJ135" s="3125"/>
      <c r="AK135" s="3124"/>
      <c r="AL135" s="3125"/>
      <c r="AM135" s="3124"/>
      <c r="AN135" s="3126"/>
      <c r="AO135" s="3170">
        <v>0</v>
      </c>
      <c r="AP135" s="188">
        <v>0</v>
      </c>
      <c r="AQ135" s="3128">
        <v>0</v>
      </c>
      <c r="AR135" s="3128">
        <v>0</v>
      </c>
      <c r="AS135" s="189">
        <v>0</v>
      </c>
      <c r="AT135" s="3170">
        <v>0</v>
      </c>
      <c r="AU135" s="3170">
        <v>0</v>
      </c>
      <c r="AV135" s="3170">
        <v>0</v>
      </c>
      <c r="AW135" s="3170">
        <v>0</v>
      </c>
      <c r="AX135" t="str">
        <f t="shared" si="138"/>
        <v/>
      </c>
      <c r="CW135" s="25" t="str">
        <f t="shared" si="159"/>
        <v/>
      </c>
      <c r="CX135" s="25" t="str">
        <f t="shared" si="140"/>
        <v/>
      </c>
      <c r="CY135" s="25" t="str">
        <f t="shared" si="141"/>
        <v/>
      </c>
      <c r="CZ135" s="25" t="str">
        <f t="shared" si="142"/>
        <v/>
      </c>
      <c r="DA135" s="25" t="str">
        <f t="shared" si="143"/>
        <v/>
      </c>
      <c r="DB135" s="25" t="str">
        <f t="shared" si="144"/>
        <v/>
      </c>
      <c r="DC135" s="25" t="str">
        <f t="shared" si="145"/>
        <v/>
      </c>
      <c r="DD135" s="25" t="str">
        <f t="shared" si="146"/>
        <v/>
      </c>
      <c r="DE135"/>
      <c r="DG135" s="26">
        <f t="shared" si="160"/>
        <v>0</v>
      </c>
      <c r="DH135" s="26">
        <f t="shared" si="148"/>
        <v>0</v>
      </c>
      <c r="DI135" s="26">
        <f t="shared" si="149"/>
        <v>0</v>
      </c>
      <c r="DJ135" s="26">
        <f t="shared" si="150"/>
        <v>0</v>
      </c>
      <c r="DK135" s="26">
        <f t="shared" si="151"/>
        <v>0</v>
      </c>
      <c r="DL135" s="26">
        <f t="shared" si="152"/>
        <v>0</v>
      </c>
      <c r="DM135" s="26">
        <f t="shared" si="153"/>
        <v>0</v>
      </c>
      <c r="DN135" s="26">
        <f t="shared" si="154"/>
        <v>0</v>
      </c>
    </row>
    <row r="136" spans="1:118" x14ac:dyDescent="0.25">
      <c r="A136" s="3323" t="s">
        <v>168</v>
      </c>
      <c r="B136" s="3324"/>
      <c r="C136" s="3325"/>
      <c r="D136" s="3047">
        <f t="shared" si="136"/>
        <v>0</v>
      </c>
      <c r="E136" s="3167">
        <f t="shared" si="137"/>
        <v>0</v>
      </c>
      <c r="F136" s="3168">
        <f t="shared" si="137"/>
        <v>0</v>
      </c>
      <c r="G136" s="185"/>
      <c r="H136" s="186"/>
      <c r="I136" s="185"/>
      <c r="J136" s="187"/>
      <c r="K136" s="185"/>
      <c r="L136" s="3125"/>
      <c r="M136" s="3169"/>
      <c r="N136" s="3125"/>
      <c r="O136" s="3124"/>
      <c r="P136" s="3125"/>
      <c r="Q136" s="3124"/>
      <c r="R136" s="3125"/>
      <c r="S136" s="3124"/>
      <c r="T136" s="3125"/>
      <c r="U136" s="3124"/>
      <c r="V136" s="3125"/>
      <c r="W136" s="3124"/>
      <c r="X136" s="3125"/>
      <c r="Y136" s="3124"/>
      <c r="Z136" s="3125"/>
      <c r="AA136" s="3124"/>
      <c r="AB136" s="3125"/>
      <c r="AC136" s="3124"/>
      <c r="AD136" s="3125"/>
      <c r="AE136" s="3124"/>
      <c r="AF136" s="3125"/>
      <c r="AG136" s="3124"/>
      <c r="AH136" s="3125"/>
      <c r="AI136" s="3124"/>
      <c r="AJ136" s="3125"/>
      <c r="AK136" s="3124"/>
      <c r="AL136" s="3125"/>
      <c r="AM136" s="3124"/>
      <c r="AN136" s="3126"/>
      <c r="AO136" s="3170">
        <v>0</v>
      </c>
      <c r="AP136" s="188">
        <v>0</v>
      </c>
      <c r="AQ136" s="3128">
        <v>0</v>
      </c>
      <c r="AR136" s="3128">
        <v>0</v>
      </c>
      <c r="AS136" s="189">
        <v>0</v>
      </c>
      <c r="AT136" s="3170">
        <v>0</v>
      </c>
      <c r="AU136" s="3170">
        <v>0</v>
      </c>
      <c r="AV136" s="3170">
        <v>0</v>
      </c>
      <c r="AW136" s="3170">
        <v>0</v>
      </c>
      <c r="AX136" t="str">
        <f t="shared" si="138"/>
        <v/>
      </c>
      <c r="CW136" s="25" t="str">
        <f t="shared" si="159"/>
        <v/>
      </c>
      <c r="CX136" s="25" t="str">
        <f t="shared" si="140"/>
        <v/>
      </c>
      <c r="CY136" s="25" t="str">
        <f t="shared" si="141"/>
        <v/>
      </c>
      <c r="CZ136" s="25" t="str">
        <f t="shared" si="142"/>
        <v/>
      </c>
      <c r="DA136" s="25" t="str">
        <f t="shared" si="143"/>
        <v/>
      </c>
      <c r="DB136" s="25" t="str">
        <f t="shared" si="144"/>
        <v/>
      </c>
      <c r="DC136" s="25" t="str">
        <f t="shared" si="145"/>
        <v/>
      </c>
      <c r="DD136" s="25" t="str">
        <f t="shared" si="146"/>
        <v/>
      </c>
      <c r="DE136"/>
      <c r="DG136" s="26">
        <f t="shared" si="160"/>
        <v>0</v>
      </c>
      <c r="DH136" s="26">
        <f t="shared" si="148"/>
        <v>0</v>
      </c>
      <c r="DI136" s="26">
        <f t="shared" si="149"/>
        <v>0</v>
      </c>
      <c r="DJ136" s="26">
        <f t="shared" si="150"/>
        <v>0</v>
      </c>
      <c r="DK136" s="26">
        <f t="shared" si="151"/>
        <v>0</v>
      </c>
      <c r="DL136" s="26">
        <f t="shared" si="152"/>
        <v>0</v>
      </c>
      <c r="DM136" s="26">
        <f t="shared" si="153"/>
        <v>0</v>
      </c>
      <c r="DN136" s="26">
        <f t="shared" si="154"/>
        <v>0</v>
      </c>
    </row>
    <row r="137" spans="1:118" x14ac:dyDescent="0.25">
      <c r="A137" s="3323" t="s">
        <v>169</v>
      </c>
      <c r="B137" s="3324"/>
      <c r="C137" s="3325"/>
      <c r="D137" s="3047">
        <f t="shared" si="136"/>
        <v>0</v>
      </c>
      <c r="E137" s="3167">
        <f t="shared" si="137"/>
        <v>0</v>
      </c>
      <c r="F137" s="3168">
        <f t="shared" si="137"/>
        <v>0</v>
      </c>
      <c r="G137" s="185"/>
      <c r="H137" s="186"/>
      <c r="I137" s="185"/>
      <c r="J137" s="187"/>
      <c r="K137" s="185"/>
      <c r="L137" s="3125"/>
      <c r="M137" s="3169"/>
      <c r="N137" s="3125"/>
      <c r="O137" s="3124"/>
      <c r="P137" s="3125"/>
      <c r="Q137" s="3124"/>
      <c r="R137" s="3125"/>
      <c r="S137" s="3124"/>
      <c r="T137" s="3125"/>
      <c r="U137" s="3124"/>
      <c r="V137" s="3125"/>
      <c r="W137" s="3124"/>
      <c r="X137" s="3125"/>
      <c r="Y137" s="3124"/>
      <c r="Z137" s="3125"/>
      <c r="AA137" s="3124"/>
      <c r="AB137" s="3125"/>
      <c r="AC137" s="3124"/>
      <c r="AD137" s="3125"/>
      <c r="AE137" s="3124"/>
      <c r="AF137" s="3125"/>
      <c r="AG137" s="3124"/>
      <c r="AH137" s="3125"/>
      <c r="AI137" s="3124"/>
      <c r="AJ137" s="3125"/>
      <c r="AK137" s="3124"/>
      <c r="AL137" s="3125"/>
      <c r="AM137" s="3124"/>
      <c r="AN137" s="3126"/>
      <c r="AO137" s="3170">
        <v>0</v>
      </c>
      <c r="AP137" s="188">
        <v>0</v>
      </c>
      <c r="AQ137" s="3128">
        <v>0</v>
      </c>
      <c r="AR137" s="3128">
        <v>0</v>
      </c>
      <c r="AS137" s="189">
        <v>0</v>
      </c>
      <c r="AT137" s="3170">
        <v>0</v>
      </c>
      <c r="AU137" s="3170">
        <v>0</v>
      </c>
      <c r="AV137" s="3170">
        <v>0</v>
      </c>
      <c r="AW137" s="3170">
        <v>0</v>
      </c>
      <c r="AX137" t="str">
        <f t="shared" si="138"/>
        <v/>
      </c>
      <c r="CW137" s="25" t="str">
        <f t="shared" si="159"/>
        <v/>
      </c>
      <c r="CX137" s="25" t="str">
        <f t="shared" si="140"/>
        <v/>
      </c>
      <c r="CY137" s="25" t="str">
        <f t="shared" si="141"/>
        <v/>
      </c>
      <c r="CZ137" s="25" t="str">
        <f t="shared" si="142"/>
        <v/>
      </c>
      <c r="DA137" s="25" t="str">
        <f t="shared" si="143"/>
        <v/>
      </c>
      <c r="DB137" s="25" t="str">
        <f t="shared" si="144"/>
        <v/>
      </c>
      <c r="DC137" s="25" t="str">
        <f t="shared" si="145"/>
        <v/>
      </c>
      <c r="DD137" s="25" t="str">
        <f t="shared" si="146"/>
        <v/>
      </c>
      <c r="DE137"/>
      <c r="DG137" s="26">
        <f t="shared" si="160"/>
        <v>0</v>
      </c>
      <c r="DH137" s="26">
        <f t="shared" si="148"/>
        <v>0</v>
      </c>
      <c r="DI137" s="26">
        <f t="shared" si="149"/>
        <v>0</v>
      </c>
      <c r="DJ137" s="26">
        <f t="shared" si="150"/>
        <v>0</v>
      </c>
      <c r="DK137" s="26">
        <f t="shared" si="151"/>
        <v>0</v>
      </c>
      <c r="DL137" s="26">
        <f t="shared" si="152"/>
        <v>0</v>
      </c>
      <c r="DM137" s="26">
        <f t="shared" si="153"/>
        <v>0</v>
      </c>
      <c r="DN137" s="26">
        <f t="shared" si="154"/>
        <v>0</v>
      </c>
    </row>
    <row r="138" spans="1:118" x14ac:dyDescent="0.25">
      <c r="A138" s="3323" t="s">
        <v>170</v>
      </c>
      <c r="B138" s="3324"/>
      <c r="C138" s="3325"/>
      <c r="D138" s="3047">
        <f t="shared" si="136"/>
        <v>0</v>
      </c>
      <c r="E138" s="3167">
        <f t="shared" si="137"/>
        <v>0</v>
      </c>
      <c r="F138" s="3168">
        <f t="shared" si="137"/>
        <v>0</v>
      </c>
      <c r="G138" s="185"/>
      <c r="H138" s="186"/>
      <c r="I138" s="185"/>
      <c r="J138" s="187"/>
      <c r="K138" s="185"/>
      <c r="L138" s="3125"/>
      <c r="M138" s="3169"/>
      <c r="N138" s="3125"/>
      <c r="O138" s="3124"/>
      <c r="P138" s="3125"/>
      <c r="Q138" s="3124"/>
      <c r="R138" s="3125"/>
      <c r="S138" s="3124"/>
      <c r="T138" s="3125"/>
      <c r="U138" s="3124"/>
      <c r="V138" s="3125"/>
      <c r="W138" s="3124"/>
      <c r="X138" s="3125"/>
      <c r="Y138" s="3124"/>
      <c r="Z138" s="3125"/>
      <c r="AA138" s="3124"/>
      <c r="AB138" s="3125"/>
      <c r="AC138" s="3124"/>
      <c r="AD138" s="3125"/>
      <c r="AE138" s="3124"/>
      <c r="AF138" s="3125"/>
      <c r="AG138" s="3124"/>
      <c r="AH138" s="3125"/>
      <c r="AI138" s="3124"/>
      <c r="AJ138" s="3125"/>
      <c r="AK138" s="3124"/>
      <c r="AL138" s="3125"/>
      <c r="AM138" s="3124"/>
      <c r="AN138" s="3126"/>
      <c r="AO138" s="3170">
        <v>0</v>
      </c>
      <c r="AP138" s="188">
        <v>0</v>
      </c>
      <c r="AQ138" s="3128">
        <v>0</v>
      </c>
      <c r="AR138" s="3128">
        <v>0</v>
      </c>
      <c r="AS138" s="189">
        <v>0</v>
      </c>
      <c r="AT138" s="3170">
        <v>0</v>
      </c>
      <c r="AU138" s="3170">
        <v>0</v>
      </c>
      <c r="AV138" s="3170">
        <v>0</v>
      </c>
      <c r="AW138" s="3170">
        <v>0</v>
      </c>
      <c r="AX138" t="str">
        <f t="shared" si="138"/>
        <v/>
      </c>
      <c r="CW138" s="25" t="str">
        <f t="shared" si="159"/>
        <v/>
      </c>
      <c r="CX138" s="25" t="str">
        <f t="shared" si="140"/>
        <v/>
      </c>
      <c r="CY138" s="25" t="str">
        <f t="shared" si="141"/>
        <v/>
      </c>
      <c r="CZ138" s="25" t="str">
        <f t="shared" si="142"/>
        <v/>
      </c>
      <c r="DA138" s="25" t="str">
        <f t="shared" si="143"/>
        <v/>
      </c>
      <c r="DB138" s="25" t="str">
        <f t="shared" si="144"/>
        <v/>
      </c>
      <c r="DC138" s="25" t="str">
        <f t="shared" si="145"/>
        <v/>
      </c>
      <c r="DD138" s="25" t="str">
        <f t="shared" si="146"/>
        <v/>
      </c>
      <c r="DE138"/>
      <c r="DG138" s="26">
        <f t="shared" si="160"/>
        <v>0</v>
      </c>
      <c r="DH138" s="26">
        <f t="shared" si="148"/>
        <v>0</v>
      </c>
      <c r="DI138" s="26">
        <f t="shared" si="149"/>
        <v>0</v>
      </c>
      <c r="DJ138" s="26">
        <f t="shared" si="150"/>
        <v>0</v>
      </c>
      <c r="DK138" s="26">
        <f t="shared" si="151"/>
        <v>0</v>
      </c>
      <c r="DL138" s="26">
        <f t="shared" si="152"/>
        <v>0</v>
      </c>
      <c r="DM138" s="26">
        <f t="shared" si="153"/>
        <v>0</v>
      </c>
      <c r="DN138" s="26">
        <f t="shared" si="154"/>
        <v>0</v>
      </c>
    </row>
    <row r="139" spans="1:118" x14ac:dyDescent="0.25">
      <c r="A139" s="3323" t="s">
        <v>171</v>
      </c>
      <c r="B139" s="3324"/>
      <c r="C139" s="3325"/>
      <c r="D139" s="3047">
        <f t="shared" si="136"/>
        <v>0</v>
      </c>
      <c r="E139" s="3167">
        <f t="shared" si="137"/>
        <v>0</v>
      </c>
      <c r="F139" s="3168">
        <f t="shared" si="137"/>
        <v>0</v>
      </c>
      <c r="G139" s="3334"/>
      <c r="H139" s="3337"/>
      <c r="I139" s="3334"/>
      <c r="J139" s="3195"/>
      <c r="K139" s="3169"/>
      <c r="L139" s="3125"/>
      <c r="M139" s="3169"/>
      <c r="N139" s="3125"/>
      <c r="O139" s="3124"/>
      <c r="P139" s="3125"/>
      <c r="Q139" s="3124"/>
      <c r="R139" s="3125"/>
      <c r="S139" s="3124"/>
      <c r="T139" s="3125"/>
      <c r="U139" s="3124"/>
      <c r="V139" s="3125"/>
      <c r="W139" s="3124"/>
      <c r="X139" s="3125"/>
      <c r="Y139" s="3124"/>
      <c r="Z139" s="3125"/>
      <c r="AA139" s="3124"/>
      <c r="AB139" s="3125"/>
      <c r="AC139" s="3124"/>
      <c r="AD139" s="3125"/>
      <c r="AE139" s="3124"/>
      <c r="AF139" s="3125"/>
      <c r="AG139" s="3124"/>
      <c r="AH139" s="3125"/>
      <c r="AI139" s="3124"/>
      <c r="AJ139" s="3125"/>
      <c r="AK139" s="3124"/>
      <c r="AL139" s="3125"/>
      <c r="AM139" s="3124"/>
      <c r="AN139" s="3126"/>
      <c r="AO139" s="3170">
        <v>0</v>
      </c>
      <c r="AP139" s="3170">
        <v>0</v>
      </c>
      <c r="AQ139" s="3128">
        <v>0</v>
      </c>
      <c r="AR139" s="3128">
        <v>0</v>
      </c>
      <c r="AS139" s="3128">
        <v>0</v>
      </c>
      <c r="AT139" s="3170">
        <v>0</v>
      </c>
      <c r="AU139" s="3170">
        <v>0</v>
      </c>
      <c r="AV139" s="3170">
        <v>0</v>
      </c>
      <c r="AW139" s="3170">
        <v>0</v>
      </c>
      <c r="AX139" t="str">
        <f t="shared" si="138"/>
        <v/>
      </c>
      <c r="CW139" s="25" t="str">
        <f t="shared" si="159"/>
        <v/>
      </c>
      <c r="CX139" s="25" t="str">
        <f t="shared" si="140"/>
        <v/>
      </c>
      <c r="CY139" s="25" t="str">
        <f t="shared" si="141"/>
        <v/>
      </c>
      <c r="CZ139" s="25" t="str">
        <f t="shared" si="142"/>
        <v/>
      </c>
      <c r="DA139" s="25" t="str">
        <f t="shared" si="143"/>
        <v/>
      </c>
      <c r="DB139" s="25" t="str">
        <f t="shared" si="144"/>
        <v/>
      </c>
      <c r="DC139" s="25" t="str">
        <f t="shared" si="145"/>
        <v/>
      </c>
      <c r="DD139" s="25" t="str">
        <f t="shared" si="146"/>
        <v/>
      </c>
      <c r="DE139"/>
      <c r="DG139" s="26">
        <f t="shared" si="160"/>
        <v>0</v>
      </c>
      <c r="DH139" s="26">
        <f t="shared" si="148"/>
        <v>0</v>
      </c>
      <c r="DI139" s="26">
        <f t="shared" si="149"/>
        <v>0</v>
      </c>
      <c r="DJ139" s="26">
        <f t="shared" si="150"/>
        <v>0</v>
      </c>
      <c r="DK139" s="26">
        <f t="shared" si="151"/>
        <v>0</v>
      </c>
      <c r="DL139" s="26">
        <f t="shared" si="152"/>
        <v>0</v>
      </c>
      <c r="DM139" s="26">
        <f t="shared" si="153"/>
        <v>0</v>
      </c>
      <c r="DN139" s="26">
        <f t="shared" si="154"/>
        <v>0</v>
      </c>
    </row>
    <row r="140" spans="1:118" x14ac:dyDescent="0.25">
      <c r="A140" s="3342" t="s">
        <v>172</v>
      </c>
      <c r="B140" s="764"/>
      <c r="C140" s="765"/>
      <c r="D140" s="3065">
        <f t="shared" si="136"/>
        <v>0</v>
      </c>
      <c r="E140" s="3173">
        <f t="shared" si="137"/>
        <v>0</v>
      </c>
      <c r="F140" s="3174">
        <f t="shared" si="137"/>
        <v>0</v>
      </c>
      <c r="G140" s="191"/>
      <c r="H140" s="192"/>
      <c r="I140" s="191"/>
      <c r="J140" s="493"/>
      <c r="K140" s="193"/>
      <c r="L140" s="3135"/>
      <c r="M140" s="3175"/>
      <c r="N140" s="3135"/>
      <c r="O140" s="3134"/>
      <c r="P140" s="3135"/>
      <c r="Q140" s="3134"/>
      <c r="R140" s="3135"/>
      <c r="S140" s="3134"/>
      <c r="T140" s="3135"/>
      <c r="U140" s="3134"/>
      <c r="V140" s="3135"/>
      <c r="W140" s="3134"/>
      <c r="X140" s="3135"/>
      <c r="Y140" s="3134"/>
      <c r="Z140" s="3135"/>
      <c r="AA140" s="3134"/>
      <c r="AB140" s="3135"/>
      <c r="AC140" s="3134"/>
      <c r="AD140" s="3135"/>
      <c r="AE140" s="3134"/>
      <c r="AF140" s="3135"/>
      <c r="AG140" s="3134"/>
      <c r="AH140" s="3135"/>
      <c r="AI140" s="3134"/>
      <c r="AJ140" s="3135"/>
      <c r="AK140" s="3134"/>
      <c r="AL140" s="3135"/>
      <c r="AM140" s="3134"/>
      <c r="AN140" s="3136"/>
      <c r="AO140" s="39">
        <v>0</v>
      </c>
      <c r="AP140" s="3170">
        <v>0</v>
      </c>
      <c r="AQ140" s="3128">
        <v>0</v>
      </c>
      <c r="AR140" s="3128">
        <v>0</v>
      </c>
      <c r="AS140" s="3128">
        <v>0</v>
      </c>
      <c r="AT140" s="3170">
        <v>0</v>
      </c>
      <c r="AU140" s="63">
        <v>0</v>
      </c>
      <c r="AV140" s="63">
        <v>0</v>
      </c>
      <c r="AW140" s="63">
        <v>0</v>
      </c>
      <c r="AX140" t="str">
        <f t="shared" si="138"/>
        <v/>
      </c>
      <c r="CW140" s="25" t="str">
        <f t="shared" si="159"/>
        <v/>
      </c>
      <c r="CX140" s="25" t="str">
        <f t="shared" si="140"/>
        <v/>
      </c>
      <c r="CY140" s="25" t="str">
        <f t="shared" si="141"/>
        <v/>
      </c>
      <c r="CZ140" s="25" t="str">
        <f t="shared" si="142"/>
        <v/>
      </c>
      <c r="DA140" s="25" t="str">
        <f t="shared" si="143"/>
        <v/>
      </c>
      <c r="DB140" s="25" t="str">
        <f t="shared" si="144"/>
        <v/>
      </c>
      <c r="DC140" s="25" t="str">
        <f t="shared" si="145"/>
        <v/>
      </c>
      <c r="DD140" s="25" t="str">
        <f t="shared" si="146"/>
        <v/>
      </c>
      <c r="DE140"/>
      <c r="DG140" s="26">
        <f t="shared" si="160"/>
        <v>0</v>
      </c>
      <c r="DH140" s="26">
        <f t="shared" si="148"/>
        <v>0</v>
      </c>
      <c r="DI140" s="26">
        <f t="shared" si="149"/>
        <v>0</v>
      </c>
      <c r="DJ140" s="26">
        <f t="shared" si="150"/>
        <v>0</v>
      </c>
      <c r="DK140" s="26">
        <f t="shared" si="151"/>
        <v>0</v>
      </c>
      <c r="DL140" s="26">
        <f t="shared" si="152"/>
        <v>0</v>
      </c>
      <c r="DM140" s="26">
        <f t="shared" si="153"/>
        <v>0</v>
      </c>
      <c r="DN140" s="26">
        <f t="shared" si="154"/>
        <v>0</v>
      </c>
    </row>
    <row r="141" spans="1:118" x14ac:dyDescent="0.25">
      <c r="A141" s="3891" t="s">
        <v>4</v>
      </c>
      <c r="B141" s="3892"/>
      <c r="C141" s="3897"/>
      <c r="D141" s="4003">
        <f t="shared" si="136"/>
        <v>741</v>
      </c>
      <c r="E141" s="3935">
        <f t="shared" si="137"/>
        <v>309</v>
      </c>
      <c r="F141" s="4004">
        <f t="shared" si="137"/>
        <v>432</v>
      </c>
      <c r="G141" s="4003">
        <f t="shared" ref="G141:AW141" si="161">SUM(G88:G140)</f>
        <v>8</v>
      </c>
      <c r="H141" s="4005">
        <f t="shared" si="161"/>
        <v>4</v>
      </c>
      <c r="I141" s="4003">
        <f t="shared" si="161"/>
        <v>4</v>
      </c>
      <c r="J141" s="4006">
        <f t="shared" si="161"/>
        <v>1</v>
      </c>
      <c r="K141" s="4003">
        <f t="shared" si="161"/>
        <v>4</v>
      </c>
      <c r="L141" s="4005">
        <f t="shared" si="161"/>
        <v>7</v>
      </c>
      <c r="M141" s="4007">
        <f t="shared" si="161"/>
        <v>5</v>
      </c>
      <c r="N141" s="4008">
        <f t="shared" si="161"/>
        <v>12</v>
      </c>
      <c r="O141" s="4009">
        <f t="shared" si="161"/>
        <v>13</v>
      </c>
      <c r="P141" s="4008">
        <f t="shared" si="161"/>
        <v>8</v>
      </c>
      <c r="Q141" s="4009">
        <f t="shared" si="161"/>
        <v>10</v>
      </c>
      <c r="R141" s="4008">
        <f t="shared" si="161"/>
        <v>6</v>
      </c>
      <c r="S141" s="4009">
        <f t="shared" si="161"/>
        <v>12</v>
      </c>
      <c r="T141" s="4008">
        <f t="shared" si="161"/>
        <v>29</v>
      </c>
      <c r="U141" s="4009">
        <f t="shared" si="161"/>
        <v>21</v>
      </c>
      <c r="V141" s="4008">
        <f t="shared" si="161"/>
        <v>26</v>
      </c>
      <c r="W141" s="4009">
        <f t="shared" si="161"/>
        <v>52</v>
      </c>
      <c r="X141" s="4008">
        <f t="shared" si="161"/>
        <v>32</v>
      </c>
      <c r="Y141" s="4009">
        <f t="shared" si="161"/>
        <v>78</v>
      </c>
      <c r="Z141" s="4008">
        <f t="shared" si="161"/>
        <v>64</v>
      </c>
      <c r="AA141" s="4009">
        <f t="shared" si="161"/>
        <v>34</v>
      </c>
      <c r="AB141" s="4008">
        <f t="shared" si="161"/>
        <v>19</v>
      </c>
      <c r="AC141" s="4009">
        <f t="shared" si="161"/>
        <v>5</v>
      </c>
      <c r="AD141" s="4008">
        <f t="shared" si="161"/>
        <v>32</v>
      </c>
      <c r="AE141" s="4009">
        <f t="shared" si="161"/>
        <v>8</v>
      </c>
      <c r="AF141" s="4008">
        <f t="shared" si="161"/>
        <v>36</v>
      </c>
      <c r="AG141" s="4009">
        <f t="shared" si="161"/>
        <v>15</v>
      </c>
      <c r="AH141" s="4008">
        <f t="shared" si="161"/>
        <v>79</v>
      </c>
      <c r="AI141" s="4009">
        <f t="shared" si="161"/>
        <v>9</v>
      </c>
      <c r="AJ141" s="4008">
        <f t="shared" si="161"/>
        <v>29</v>
      </c>
      <c r="AK141" s="4009">
        <f t="shared" si="161"/>
        <v>13</v>
      </c>
      <c r="AL141" s="4008">
        <f t="shared" si="161"/>
        <v>37</v>
      </c>
      <c r="AM141" s="4009">
        <f t="shared" si="161"/>
        <v>18</v>
      </c>
      <c r="AN141" s="4010">
        <f t="shared" si="161"/>
        <v>11</v>
      </c>
      <c r="AO141" s="4011">
        <f t="shared" si="161"/>
        <v>1</v>
      </c>
      <c r="AP141" s="4012">
        <f t="shared" si="161"/>
        <v>3</v>
      </c>
      <c r="AQ141" s="4012">
        <f t="shared" si="161"/>
        <v>741</v>
      </c>
      <c r="AR141" s="4012">
        <f t="shared" si="161"/>
        <v>3</v>
      </c>
      <c r="AS141" s="4012">
        <f t="shared" si="161"/>
        <v>0</v>
      </c>
      <c r="AT141" s="4012">
        <f t="shared" si="161"/>
        <v>1</v>
      </c>
      <c r="AU141" s="4012">
        <f t="shared" si="161"/>
        <v>2</v>
      </c>
      <c r="AV141" s="4012">
        <f t="shared" si="161"/>
        <v>0</v>
      </c>
      <c r="AW141" s="4012">
        <f t="shared" si="161"/>
        <v>3</v>
      </c>
      <c r="CW141"/>
      <c r="CX141" t="str">
        <f t="shared" ref="CX141" si="162">IF(AND(F141&gt;0,AP141="")," * Recuerde que las Embarazadas deben ser incluidas en el ingreso por rango etario. Digite Cero si no tiene","")</f>
        <v/>
      </c>
      <c r="CY141"/>
      <c r="CZ141"/>
      <c r="DA141"/>
      <c r="DB141"/>
      <c r="DC141"/>
      <c r="DD141"/>
      <c r="DE141"/>
      <c r="DG141"/>
      <c r="DH141"/>
      <c r="DI141"/>
      <c r="DJ141"/>
      <c r="DK141"/>
      <c r="DL141"/>
      <c r="DM141"/>
    </row>
    <row r="142" spans="1:118" x14ac:dyDescent="0.25">
      <c r="A142" s="43" t="s">
        <v>173</v>
      </c>
      <c r="B142" s="204"/>
      <c r="C142" s="204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CW142"/>
      <c r="CX142"/>
      <c r="CY142"/>
      <c r="CZ142"/>
      <c r="DA142"/>
      <c r="DB142"/>
      <c r="DC142"/>
      <c r="DD142"/>
      <c r="DE142"/>
      <c r="DG142"/>
      <c r="DH142"/>
      <c r="DI142"/>
      <c r="DJ142"/>
      <c r="DK142"/>
      <c r="DL142"/>
      <c r="DM142"/>
    </row>
    <row r="143" spans="1:118" ht="15" customHeight="1" x14ac:dyDescent="0.25">
      <c r="A143" s="4013" t="s">
        <v>174</v>
      </c>
      <c r="B143" s="4013"/>
      <c r="C143" s="4013"/>
      <c r="D143" s="3940" t="s">
        <v>4</v>
      </c>
      <c r="E143" s="638"/>
      <c r="F143" s="3848"/>
      <c r="G143" s="3891" t="s">
        <v>175</v>
      </c>
      <c r="H143" s="3892"/>
      <c r="I143" s="3892"/>
      <c r="J143" s="3892"/>
      <c r="K143" s="3892"/>
      <c r="L143" s="3892"/>
      <c r="M143" s="3892"/>
      <c r="N143" s="3892"/>
      <c r="O143" s="3892"/>
      <c r="P143" s="3892"/>
      <c r="Q143" s="3892"/>
      <c r="R143" s="3892"/>
      <c r="S143" s="3892"/>
      <c r="T143" s="3892"/>
      <c r="U143" s="3892"/>
      <c r="V143" s="3892"/>
      <c r="W143" s="3892"/>
      <c r="X143" s="3892"/>
      <c r="Y143" s="3892"/>
      <c r="Z143" s="3892"/>
      <c r="AA143" s="3892"/>
      <c r="AB143" s="3892"/>
      <c r="AC143" s="3892"/>
      <c r="AD143" s="3892"/>
      <c r="AE143" s="3892"/>
      <c r="AF143" s="3892"/>
      <c r="AG143" s="3892"/>
      <c r="AH143" s="3892"/>
      <c r="AI143" s="3892"/>
      <c r="AJ143" s="3892"/>
      <c r="AK143" s="3892"/>
      <c r="AL143" s="3892"/>
      <c r="AM143" s="3892"/>
      <c r="AN143" s="3892"/>
      <c r="AO143" s="3892"/>
      <c r="AP143" s="3893"/>
      <c r="AQ143" s="3897" t="s">
        <v>114</v>
      </c>
      <c r="AR143" s="3927" t="s">
        <v>7</v>
      </c>
      <c r="AS143" s="3927" t="s">
        <v>8</v>
      </c>
      <c r="AT143" s="3927" t="s">
        <v>42</v>
      </c>
      <c r="AU143" s="4000" t="s">
        <v>118</v>
      </c>
      <c r="AV143" s="4000" t="s">
        <v>12</v>
      </c>
      <c r="AW143" s="4000" t="s">
        <v>13</v>
      </c>
      <c r="AX143" s="4000" t="s">
        <v>10</v>
      </c>
      <c r="CW143"/>
      <c r="CX143"/>
      <c r="CY143"/>
      <c r="CZ143"/>
      <c r="DA143"/>
      <c r="DB143"/>
      <c r="DC143"/>
      <c r="DD143"/>
      <c r="DE143"/>
      <c r="DG143"/>
      <c r="DH143"/>
      <c r="DI143"/>
      <c r="DJ143"/>
      <c r="DK143"/>
      <c r="DL143"/>
      <c r="DM143"/>
    </row>
    <row r="144" spans="1:118" ht="15" customHeight="1" x14ac:dyDescent="0.25">
      <c r="A144" s="4013"/>
      <c r="B144" s="4013"/>
      <c r="C144" s="4013"/>
      <c r="D144" s="3861"/>
      <c r="E144" s="640"/>
      <c r="F144" s="3849"/>
      <c r="G144" s="3916" t="s">
        <v>14</v>
      </c>
      <c r="H144" s="3896"/>
      <c r="I144" s="3891" t="s">
        <v>15</v>
      </c>
      <c r="J144" s="3897"/>
      <c r="K144" s="3892" t="s">
        <v>16</v>
      </c>
      <c r="L144" s="3897"/>
      <c r="M144" s="3891" t="s">
        <v>17</v>
      </c>
      <c r="N144" s="3897"/>
      <c r="O144" s="3891" t="s">
        <v>18</v>
      </c>
      <c r="P144" s="3897"/>
      <c r="Q144" s="3891" t="s">
        <v>19</v>
      </c>
      <c r="R144" s="3897"/>
      <c r="S144" s="3891" t="s">
        <v>20</v>
      </c>
      <c r="T144" s="3897"/>
      <c r="U144" s="3891" t="s">
        <v>21</v>
      </c>
      <c r="V144" s="3897"/>
      <c r="W144" s="3891" t="s">
        <v>22</v>
      </c>
      <c r="X144" s="3897"/>
      <c r="Y144" s="3891" t="s">
        <v>23</v>
      </c>
      <c r="Z144" s="3898"/>
      <c r="AA144" s="3891" t="s">
        <v>24</v>
      </c>
      <c r="AB144" s="3898"/>
      <c r="AC144" s="3891" t="s">
        <v>25</v>
      </c>
      <c r="AD144" s="3898"/>
      <c r="AE144" s="3891" t="s">
        <v>26</v>
      </c>
      <c r="AF144" s="3898"/>
      <c r="AG144" s="3891" t="s">
        <v>27</v>
      </c>
      <c r="AH144" s="3898"/>
      <c r="AI144" s="3891" t="s">
        <v>28</v>
      </c>
      <c r="AJ144" s="3898"/>
      <c r="AK144" s="3891" t="s">
        <v>29</v>
      </c>
      <c r="AL144" s="3898"/>
      <c r="AM144" s="3891" t="s">
        <v>30</v>
      </c>
      <c r="AN144" s="3898"/>
      <c r="AO144" s="3891" t="s">
        <v>31</v>
      </c>
      <c r="AP144" s="3917"/>
      <c r="AQ144" s="3897"/>
      <c r="AR144" s="3927"/>
      <c r="AS144" s="3927"/>
      <c r="AT144" s="3927"/>
      <c r="AU144" s="4000"/>
      <c r="AV144" s="4000"/>
      <c r="AW144" s="4000"/>
      <c r="AX144" s="4000"/>
      <c r="CW144"/>
      <c r="CX144"/>
      <c r="CY144"/>
      <c r="CZ144"/>
      <c r="DA144"/>
      <c r="DB144"/>
      <c r="DC144"/>
      <c r="DD144"/>
      <c r="DE144"/>
      <c r="DG144"/>
      <c r="DH144"/>
      <c r="DI144"/>
      <c r="DJ144"/>
      <c r="DK144"/>
      <c r="DL144"/>
      <c r="DM144"/>
    </row>
    <row r="145" spans="1:118" x14ac:dyDescent="0.25">
      <c r="A145" s="4013"/>
      <c r="B145" s="4013"/>
      <c r="C145" s="4013"/>
      <c r="D145" s="3902" t="s">
        <v>176</v>
      </c>
      <c r="E145" s="3900" t="s">
        <v>33</v>
      </c>
      <c r="F145" s="3901" t="s">
        <v>34</v>
      </c>
      <c r="G145" s="3902" t="s">
        <v>33</v>
      </c>
      <c r="H145" s="3901" t="s">
        <v>34</v>
      </c>
      <c r="I145" s="3902" t="s">
        <v>33</v>
      </c>
      <c r="J145" s="3901" t="s">
        <v>34</v>
      </c>
      <c r="K145" s="3902" t="s">
        <v>33</v>
      </c>
      <c r="L145" s="3901" t="s">
        <v>34</v>
      </c>
      <c r="M145" s="3902" t="s">
        <v>33</v>
      </c>
      <c r="N145" s="3901" t="s">
        <v>34</v>
      </c>
      <c r="O145" s="3902" t="s">
        <v>33</v>
      </c>
      <c r="P145" s="3901" t="s">
        <v>34</v>
      </c>
      <c r="Q145" s="3902" t="s">
        <v>33</v>
      </c>
      <c r="R145" s="3901" t="s">
        <v>34</v>
      </c>
      <c r="S145" s="3902" t="s">
        <v>33</v>
      </c>
      <c r="T145" s="3901" t="s">
        <v>34</v>
      </c>
      <c r="U145" s="3902" t="s">
        <v>33</v>
      </c>
      <c r="V145" s="3901" t="s">
        <v>34</v>
      </c>
      <c r="W145" s="3902" t="s">
        <v>33</v>
      </c>
      <c r="X145" s="3901" t="s">
        <v>34</v>
      </c>
      <c r="Y145" s="3902" t="s">
        <v>33</v>
      </c>
      <c r="Z145" s="3901" t="s">
        <v>34</v>
      </c>
      <c r="AA145" s="3902" t="s">
        <v>33</v>
      </c>
      <c r="AB145" s="3901" t="s">
        <v>34</v>
      </c>
      <c r="AC145" s="3902" t="s">
        <v>33</v>
      </c>
      <c r="AD145" s="3901" t="s">
        <v>34</v>
      </c>
      <c r="AE145" s="3902" t="s">
        <v>33</v>
      </c>
      <c r="AF145" s="3901" t="s">
        <v>34</v>
      </c>
      <c r="AG145" s="3902" t="s">
        <v>33</v>
      </c>
      <c r="AH145" s="3901" t="s">
        <v>34</v>
      </c>
      <c r="AI145" s="3902" t="s">
        <v>33</v>
      </c>
      <c r="AJ145" s="3901" t="s">
        <v>34</v>
      </c>
      <c r="AK145" s="3902" t="s">
        <v>33</v>
      </c>
      <c r="AL145" s="3901" t="s">
        <v>34</v>
      </c>
      <c r="AM145" s="3902" t="s">
        <v>33</v>
      </c>
      <c r="AN145" s="3901" t="s">
        <v>34</v>
      </c>
      <c r="AO145" s="3902" t="s">
        <v>33</v>
      </c>
      <c r="AP145" s="3913" t="s">
        <v>34</v>
      </c>
      <c r="AQ145" s="3897"/>
      <c r="AR145" s="3927"/>
      <c r="AS145" s="3927"/>
      <c r="AT145" s="3927"/>
      <c r="AU145" s="4000"/>
      <c r="AV145" s="4000"/>
      <c r="AW145" s="4000"/>
      <c r="AX145" s="4000"/>
      <c r="CW145"/>
      <c r="CX145"/>
      <c r="CY145"/>
      <c r="CZ145"/>
      <c r="DA145"/>
      <c r="DB145"/>
      <c r="DC145"/>
      <c r="DD145"/>
      <c r="DE145"/>
      <c r="DG145"/>
      <c r="DH145"/>
      <c r="DI145"/>
      <c r="DJ145"/>
      <c r="DK145"/>
      <c r="DL145"/>
      <c r="DM145"/>
    </row>
    <row r="146" spans="1:118" ht="15" customHeight="1" x14ac:dyDescent="0.25">
      <c r="A146" s="4014" t="s">
        <v>177</v>
      </c>
      <c r="B146" s="4015"/>
      <c r="C146" s="4016"/>
      <c r="D146" s="3923">
        <f>E146+F146</f>
        <v>429</v>
      </c>
      <c r="E146" s="3923">
        <f>SUM(G146+I146+K146+M146+O146+Q146+S146+U146+W146+Y146+AA146+AC146+AE146+AG146+AI146+AK146+AM146+AO146)</f>
        <v>153</v>
      </c>
      <c r="F146" s="18">
        <f>SUM(H146+J146+L146+N146+P146+R146+T146+V146+X146+Z146+AB146+AD146+AF146+AH146+AJ146+AL146+AN146+AP146)</f>
        <v>276</v>
      </c>
      <c r="G146" s="3924">
        <v>0</v>
      </c>
      <c r="H146" s="52">
        <v>0</v>
      </c>
      <c r="I146" s="3909">
        <v>0</v>
      </c>
      <c r="J146" s="52">
        <v>0</v>
      </c>
      <c r="K146" s="3909">
        <v>0</v>
      </c>
      <c r="L146" s="52">
        <v>2</v>
      </c>
      <c r="M146" s="3909">
        <v>0</v>
      </c>
      <c r="N146" s="52">
        <v>0</v>
      </c>
      <c r="O146" s="205">
        <v>0</v>
      </c>
      <c r="P146" s="52">
        <v>0</v>
      </c>
      <c r="Q146" s="205">
        <v>0</v>
      </c>
      <c r="R146" s="52">
        <v>0</v>
      </c>
      <c r="S146" s="205">
        <v>0</v>
      </c>
      <c r="T146" s="52">
        <v>4</v>
      </c>
      <c r="U146" s="3909">
        <v>1</v>
      </c>
      <c r="V146" s="52">
        <v>4</v>
      </c>
      <c r="W146" s="3909">
        <v>1</v>
      </c>
      <c r="X146" s="52">
        <v>5</v>
      </c>
      <c r="Y146" s="3909">
        <v>13</v>
      </c>
      <c r="Z146" s="52">
        <v>14</v>
      </c>
      <c r="AA146" s="3909">
        <v>9</v>
      </c>
      <c r="AB146" s="52">
        <v>17</v>
      </c>
      <c r="AC146" s="3909">
        <v>4</v>
      </c>
      <c r="AD146" s="52">
        <v>11</v>
      </c>
      <c r="AE146" s="3909">
        <v>6</v>
      </c>
      <c r="AF146" s="52">
        <v>14</v>
      </c>
      <c r="AG146" s="3909">
        <v>14</v>
      </c>
      <c r="AH146" s="52">
        <v>67</v>
      </c>
      <c r="AI146" s="3909">
        <v>72</v>
      </c>
      <c r="AJ146" s="52">
        <v>77</v>
      </c>
      <c r="AK146" s="3909">
        <v>20</v>
      </c>
      <c r="AL146" s="52">
        <v>8</v>
      </c>
      <c r="AM146" s="3909">
        <v>9</v>
      </c>
      <c r="AN146" s="52">
        <v>31</v>
      </c>
      <c r="AO146" s="3909">
        <v>4</v>
      </c>
      <c r="AP146" s="55">
        <v>22</v>
      </c>
      <c r="AQ146" s="3932">
        <v>0</v>
      </c>
      <c r="AR146" s="20">
        <v>6</v>
      </c>
      <c r="AS146" s="24">
        <v>0</v>
      </c>
      <c r="AT146" s="24">
        <v>0</v>
      </c>
      <c r="AU146" s="24">
        <v>0</v>
      </c>
      <c r="AV146" s="24">
        <v>0</v>
      </c>
      <c r="AW146" s="24">
        <v>0</v>
      </c>
      <c r="AX146" s="24">
        <v>0</v>
      </c>
      <c r="AY146" t="str">
        <f>CW146&amp;CX146&amp;CY146&amp;CZ146&amp;DA146&amp;DB146&amp;DC146&amp;DD146</f>
        <v/>
      </c>
      <c r="CW146" s="25" t="str">
        <f>IF(AND((Y146+Z146)&gt;0,AQ146="")," * No olvide digitar la variable 12 años. Si no tiene digite Cero.",IF(AQ146&gt;(Y146+Z146),"* Las Consultas de 12 años NO DEBEN ser mayor que el total de Consultas entre 10-14 años",""))</f>
        <v/>
      </c>
      <c r="CX146" s="25" t="str">
        <f>IF(AND(F146&gt;0,AR146="")," * No olvide digitar la variable Embarazadas. Digite cero si no tiene.","")</f>
        <v/>
      </c>
      <c r="CY146" s="25" t="str">
        <f>IF(AR146&gt;F146," * Las Embarazadas NO DEBEN ser mayor al Total Mujeres. ","")</f>
        <v/>
      </c>
      <c r="CZ146" s="25" t="str">
        <f>IF(AND((AK146+AL146)&gt;0,AS146=""),"* No olvide digitar la variable 60 años. Si no tiene digite Cero.",IF(AS146&gt;(AK146+AL146)," * Las consultas de 60 años NO DEBEN ser mayor que el Total de consultas de entre 60-64 años",""))</f>
        <v/>
      </c>
      <c r="DA146" s="25" t="str">
        <f>IF(AND(D146&gt;0,AU146="")," * No olvide digitar la variable Usuarios con Discapacidad. Digite Cero si no tiene.",IF(AU146&gt;D146," * La variable Usuarios con Discapacidad No puede ser mayor al Total.",""))</f>
        <v/>
      </c>
      <c r="DB146" s="25" t="str">
        <f>IF(AND(D146&gt;0,AV146="")," * No olvide digitar la variable Niños, niñas adolescentes y Jóvenes SENAME. Digite Cero si no tiene.",IF(AV146&gt;D146," * La variable Niños, niñas adolescentes y Jóvenes SENAME No puede ser mayor al Total.",""))</f>
        <v/>
      </c>
      <c r="DC146" s="25" t="str">
        <f>IF(AND(D146&gt;0,AW146="")," * No olvide digitar la variable Niños, niñas adolescentes y Jóvenes Mejor Niñez. Digite Cero si no tiene.",IF(AW146&gt;D146," * La variable Niños, niñas adolescentes y Jóvenes mejor Niñez No puede ser mayor al Total.",""))</f>
        <v/>
      </c>
      <c r="DD146" s="25" t="str">
        <f>IF(AND(D146&gt;0,AX146="")," * No olvide digitar la variable Migrantes. Digite Cero si no tiene.",IF(AX146&gt;D146," * La variable Migrantes No puede ser mayor al Total.",""))</f>
        <v/>
      </c>
      <c r="DE146"/>
      <c r="DG146" s="26">
        <f>IF(AND((Y146+Z146)&gt;0,AQ146=""),1,IF(AQ146&gt;(Y146+Z146),1,0))</f>
        <v>0</v>
      </c>
      <c r="DH146" s="26">
        <f>IF(AND(F146&gt;0,AR146=""),1,0)</f>
        <v>0</v>
      </c>
      <c r="DI146" s="26">
        <f>IF(AR146&gt;F146,1,0)</f>
        <v>0</v>
      </c>
      <c r="DJ146" s="26">
        <f>IF(AND((AK146+AL146)&gt;0,AS146=""),1,IF(AS146&gt;(AK146+AL146),1,0))</f>
        <v>0</v>
      </c>
      <c r="DK146" s="26">
        <f>IF(AND(D146&gt;0,AU146=""),1,IF(AU146&gt;D146,1,0))</f>
        <v>0</v>
      </c>
      <c r="DL146" s="26">
        <f>IF(AND(D146&gt;0,AV146=""),1,IF(AV146&gt;D146,1,0))</f>
        <v>0</v>
      </c>
      <c r="DM146" s="26">
        <f>IF(AND(D146&gt;0,AW146=""),1,IF(AW146&gt;D146,1,0))</f>
        <v>0</v>
      </c>
      <c r="DN146" s="26">
        <f>IF(AND(D146&gt;0,AX146=""),1,IF(AX146&gt;D146,1,0))</f>
        <v>0</v>
      </c>
    </row>
    <row r="147" spans="1:118" ht="15" customHeight="1" x14ac:dyDescent="0.25">
      <c r="A147" s="3323" t="s">
        <v>178</v>
      </c>
      <c r="B147" s="3324"/>
      <c r="C147" s="3325"/>
      <c r="D147" s="3167">
        <f t="shared" ref="D147:D154" si="163">E147+F147</f>
        <v>71</v>
      </c>
      <c r="E147" s="3167">
        <f t="shared" ref="E147:F154" si="164">SUM(G147+I147+K147+M147+O147+Q147+S147+U147+W147+Y147+AA147+AC147+AE147+AG147+AI147+AK147+AM147+AO147)</f>
        <v>26</v>
      </c>
      <c r="F147" s="3168">
        <f t="shared" si="164"/>
        <v>45</v>
      </c>
      <c r="G147" s="3169">
        <v>0</v>
      </c>
      <c r="H147" s="3125">
        <v>0</v>
      </c>
      <c r="I147" s="3124">
        <v>0</v>
      </c>
      <c r="J147" s="3125">
        <v>0</v>
      </c>
      <c r="K147" s="3124">
        <v>0</v>
      </c>
      <c r="L147" s="3125">
        <v>0</v>
      </c>
      <c r="M147" s="3124">
        <v>0</v>
      </c>
      <c r="N147" s="3125">
        <v>0</v>
      </c>
      <c r="O147" s="3358">
        <v>2</v>
      </c>
      <c r="P147" s="3125">
        <v>0</v>
      </c>
      <c r="Q147" s="3358">
        <v>0</v>
      </c>
      <c r="R147" s="3125">
        <v>0</v>
      </c>
      <c r="S147" s="3358">
        <v>0</v>
      </c>
      <c r="T147" s="3125">
        <v>1</v>
      </c>
      <c r="U147" s="3124">
        <v>0</v>
      </c>
      <c r="V147" s="3125">
        <v>0</v>
      </c>
      <c r="W147" s="3124">
        <v>2</v>
      </c>
      <c r="X147" s="3125">
        <v>0</v>
      </c>
      <c r="Y147" s="3124">
        <v>2</v>
      </c>
      <c r="Z147" s="3125">
        <v>8</v>
      </c>
      <c r="AA147" s="3124">
        <v>12</v>
      </c>
      <c r="AB147" s="3125">
        <v>12</v>
      </c>
      <c r="AC147" s="3124">
        <v>0</v>
      </c>
      <c r="AD147" s="3125">
        <v>4</v>
      </c>
      <c r="AE147" s="3124">
        <v>4</v>
      </c>
      <c r="AF147" s="3125">
        <v>4</v>
      </c>
      <c r="AG147" s="3124">
        <v>0</v>
      </c>
      <c r="AH147" s="3125">
        <v>16</v>
      </c>
      <c r="AI147" s="3124">
        <v>4</v>
      </c>
      <c r="AJ147" s="3125">
        <v>0</v>
      </c>
      <c r="AK147" s="3124">
        <v>0</v>
      </c>
      <c r="AL147" s="3125">
        <v>0</v>
      </c>
      <c r="AM147" s="3124">
        <v>0</v>
      </c>
      <c r="AN147" s="3125">
        <v>0</v>
      </c>
      <c r="AO147" s="3124">
        <v>0</v>
      </c>
      <c r="AP147" s="3126">
        <v>0</v>
      </c>
      <c r="AQ147" s="3170">
        <v>0</v>
      </c>
      <c r="AR147" s="20">
        <v>0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0</v>
      </c>
      <c r="AY147" t="str">
        <f t="shared" ref="AY147:AY154" si="165">CW147&amp;CX147&amp;CY147&amp;CZ147&amp;DA147&amp;DB147&amp;DC147&amp;DD147&amp;DE147</f>
        <v/>
      </c>
      <c r="CW147" s="25" t="str">
        <f t="shared" ref="CW147:CW154" si="166">IF(AND((Y147+Z147)&gt;0,AQ147="")," * No olvide digitar la variable 12 años. Si no tiene digite Cero.",IF(AQ147&gt;(Y147+Z147),"* Las Consultas de 12 años NO DEBEN ser mayor que el total de Consultas entre 10-14 años",""))</f>
        <v/>
      </c>
      <c r="CX147" s="25" t="str">
        <f t="shared" ref="CX147:CX154" si="167">IF(AND(F147&gt;0,AR147="")," * No olvide digitar la variable Embarazadas. Digite cero si no tiene.","")</f>
        <v/>
      </c>
      <c r="CY147" s="25" t="str">
        <f t="shared" ref="CY147:CY154" si="168">IF(AR147&gt;F147," * Las Embarazadas NO DEBEN ser mayor al Total Mujeres. ","")</f>
        <v/>
      </c>
      <c r="CZ147" s="25" t="str">
        <f t="shared" ref="CZ147:CZ154" si="169">IF(AND((AK147+AL147)&gt;0,AS147=""),"* No olvide digitar la variable 60 años. Si no tiene digite Cero.",IF(AS147&gt;(AK147+AL147)," * Las consultas de 60 años NO DEBEN ser mayor que el Total de consultas de entre 60-64 años",""))</f>
        <v/>
      </c>
      <c r="DA147" s="25" t="str">
        <f t="shared" ref="DA147:DA154" si="170">IF(AND(D147&gt;0,AU147="")," * No olvide digitar la variable Usuarios con Discapacidad. Digite Cero si no tiene.",IF(AU147&gt;D147," * La variable Usuarios con Discapacidad No puede ser mayor al Total.",""))</f>
        <v/>
      </c>
      <c r="DB147" s="25" t="str">
        <f t="shared" ref="DB147:DB154" si="171">IF(AND(D147&gt;0,AV147="")," * No olvide digitar la variable Niños, niñas adolescentes y Jóvenes SENAME. Digite Cero si no tiene.",IF(AV147&gt;D147," * La variable Niños, niñas adolescentes y Jóvenes SENAME No puede ser mayor al Total.",""))</f>
        <v/>
      </c>
      <c r="DC147" s="25" t="str">
        <f t="shared" ref="DC147:DC154" si="172">IF(AND(D147&gt;0,AW147="")," * No olvide digitar la variable Niños, niñas adolescentes y Jóvenes Mejor Niñez. Digite Cero si no tiene.",IF(AW147&gt;D147," * La variable Niños, niñas adolescentes y Jóvenes mejor Niñez No puede ser mayor al Total.",""))</f>
        <v/>
      </c>
      <c r="DD147" s="25" t="str">
        <f t="shared" ref="DD147:DD154" si="173">IF(AND(D147&gt;0,AX147="")," * No olvide digitar la variable Migrantes. Digite Cero si no tiene.",IF(AX147&gt;D147," * La variable Migrantes No puede ser mayor al Total.",""))</f>
        <v/>
      </c>
      <c r="DE147"/>
      <c r="DG147" s="26">
        <f t="shared" ref="DG147:DG154" si="174">IF(AND((Y147+Z147)&gt;0,AQ147=""),1,IF(AQ147&gt;(Y147+Z147),1,0))</f>
        <v>0</v>
      </c>
      <c r="DH147" s="26">
        <f t="shared" ref="DH147:DH154" si="175">IF(AND(F147&gt;0,AR147=""),1,0)</f>
        <v>0</v>
      </c>
      <c r="DI147" s="26">
        <f t="shared" ref="DI147:DI154" si="176">IF(AR147&gt;F147,1,0)</f>
        <v>0</v>
      </c>
      <c r="DJ147" s="26">
        <f t="shared" ref="DJ147:DJ154" si="177">IF(AND((AK147+AL147)&gt;0,AS147=""),1,IF(AS147&gt;(AK147+AL147),1,0))</f>
        <v>0</v>
      </c>
      <c r="DK147" s="26">
        <f t="shared" ref="DK147:DK154" si="178">IF(AND(D147&gt;0,AU147=""),1,IF(AU147&gt;D147,1,0))</f>
        <v>0</v>
      </c>
      <c r="DL147" s="26">
        <f t="shared" ref="DL147:DL154" si="179">IF(AND(D147&gt;0,AV147=""),1,IF(AV147&gt;D147,1,0))</f>
        <v>0</v>
      </c>
      <c r="DM147" s="26">
        <f t="shared" ref="DM147:DM154" si="180">IF(AND(D147&gt;0,AW147=""),1,IF(AW147&gt;D147,1,0))</f>
        <v>0</v>
      </c>
      <c r="DN147" s="26">
        <f t="shared" ref="DN147:DN154" si="181">IF(AND(D147&gt;0,AX147=""),1,IF(AX147&gt;D147,1,0))</f>
        <v>0</v>
      </c>
    </row>
    <row r="148" spans="1:118" x14ac:dyDescent="0.25">
      <c r="A148" s="3119" t="s">
        <v>179</v>
      </c>
      <c r="B148" s="3120"/>
      <c r="C148" s="3121"/>
      <c r="D148" s="3167">
        <f t="shared" si="163"/>
        <v>0</v>
      </c>
      <c r="E148" s="3167">
        <f t="shared" si="164"/>
        <v>0</v>
      </c>
      <c r="F148" s="3168">
        <f t="shared" si="164"/>
        <v>0</v>
      </c>
      <c r="G148" s="3169">
        <v>0</v>
      </c>
      <c r="H148" s="3125">
        <v>0</v>
      </c>
      <c r="I148" s="3124">
        <v>0</v>
      </c>
      <c r="J148" s="3125">
        <v>0</v>
      </c>
      <c r="K148" s="3124">
        <v>0</v>
      </c>
      <c r="L148" s="3125">
        <v>0</v>
      </c>
      <c r="M148" s="3124">
        <v>0</v>
      </c>
      <c r="N148" s="3125">
        <v>0</v>
      </c>
      <c r="O148" s="3358">
        <v>0</v>
      </c>
      <c r="P148" s="3125">
        <v>0</v>
      </c>
      <c r="Q148" s="3358">
        <v>0</v>
      </c>
      <c r="R148" s="3125">
        <v>0</v>
      </c>
      <c r="S148" s="3358">
        <v>0</v>
      </c>
      <c r="T148" s="3125">
        <v>0</v>
      </c>
      <c r="U148" s="3124">
        <v>0</v>
      </c>
      <c r="V148" s="3125">
        <v>0</v>
      </c>
      <c r="W148" s="3124">
        <v>0</v>
      </c>
      <c r="X148" s="3125">
        <v>0</v>
      </c>
      <c r="Y148" s="3124">
        <v>0</v>
      </c>
      <c r="Z148" s="3125">
        <v>0</v>
      </c>
      <c r="AA148" s="3124">
        <v>0</v>
      </c>
      <c r="AB148" s="3125">
        <v>0</v>
      </c>
      <c r="AC148" s="3124">
        <v>0</v>
      </c>
      <c r="AD148" s="3125">
        <v>0</v>
      </c>
      <c r="AE148" s="3124">
        <v>0</v>
      </c>
      <c r="AF148" s="3125">
        <v>0</v>
      </c>
      <c r="AG148" s="3124">
        <v>0</v>
      </c>
      <c r="AH148" s="3125">
        <v>0</v>
      </c>
      <c r="AI148" s="3124">
        <v>0</v>
      </c>
      <c r="AJ148" s="3125">
        <v>0</v>
      </c>
      <c r="AK148" s="3124">
        <v>0</v>
      </c>
      <c r="AL148" s="3125">
        <v>0</v>
      </c>
      <c r="AM148" s="3124">
        <v>0</v>
      </c>
      <c r="AN148" s="3125">
        <v>0</v>
      </c>
      <c r="AO148" s="3124">
        <v>0</v>
      </c>
      <c r="AP148" s="3126">
        <v>0</v>
      </c>
      <c r="AQ148" s="3170">
        <v>0</v>
      </c>
      <c r="AR148" s="20">
        <v>0</v>
      </c>
      <c r="AS148" s="24">
        <v>0</v>
      </c>
      <c r="AT148" s="24">
        <v>0</v>
      </c>
      <c r="AU148" s="24">
        <v>0</v>
      </c>
      <c r="AV148" s="24">
        <v>0</v>
      </c>
      <c r="AW148" s="24">
        <v>0</v>
      </c>
      <c r="AX148" s="24">
        <v>0</v>
      </c>
      <c r="AY148" t="str">
        <f t="shared" si="165"/>
        <v/>
      </c>
      <c r="CW148" s="25" t="str">
        <f t="shared" si="166"/>
        <v/>
      </c>
      <c r="CX148" s="25" t="str">
        <f t="shared" si="167"/>
        <v/>
      </c>
      <c r="CY148" s="25" t="str">
        <f t="shared" si="168"/>
        <v/>
      </c>
      <c r="CZ148" s="25" t="str">
        <f t="shared" si="169"/>
        <v/>
      </c>
      <c r="DA148" s="25" t="str">
        <f t="shared" si="170"/>
        <v/>
      </c>
      <c r="DB148" s="25" t="str">
        <f t="shared" si="171"/>
        <v/>
      </c>
      <c r="DC148" s="25" t="str">
        <f t="shared" si="172"/>
        <v/>
      </c>
      <c r="DD148" s="25" t="str">
        <f t="shared" si="173"/>
        <v/>
      </c>
      <c r="DE148"/>
      <c r="DG148" s="26">
        <f t="shared" si="174"/>
        <v>0</v>
      </c>
      <c r="DH148" s="26">
        <f t="shared" si="175"/>
        <v>0</v>
      </c>
      <c r="DI148" s="26">
        <f t="shared" si="176"/>
        <v>0</v>
      </c>
      <c r="DJ148" s="26">
        <f t="shared" si="177"/>
        <v>0</v>
      </c>
      <c r="DK148" s="26">
        <f t="shared" si="178"/>
        <v>0</v>
      </c>
      <c r="DL148" s="26">
        <f t="shared" si="179"/>
        <v>0</v>
      </c>
      <c r="DM148" s="26">
        <f t="shared" si="180"/>
        <v>0</v>
      </c>
      <c r="DN148" s="26">
        <f t="shared" si="181"/>
        <v>0</v>
      </c>
    </row>
    <row r="149" spans="1:118" x14ac:dyDescent="0.25">
      <c r="A149" s="3119" t="s">
        <v>180</v>
      </c>
      <c r="B149" s="3120"/>
      <c r="C149" s="3121"/>
      <c r="D149" s="3167">
        <f t="shared" si="163"/>
        <v>0</v>
      </c>
      <c r="E149" s="3167">
        <f t="shared" si="164"/>
        <v>0</v>
      </c>
      <c r="F149" s="3168">
        <f t="shared" si="164"/>
        <v>0</v>
      </c>
      <c r="G149" s="3169">
        <v>0</v>
      </c>
      <c r="H149" s="3125">
        <v>0</v>
      </c>
      <c r="I149" s="3124">
        <v>0</v>
      </c>
      <c r="J149" s="3125">
        <v>0</v>
      </c>
      <c r="K149" s="3124">
        <v>0</v>
      </c>
      <c r="L149" s="3125">
        <v>0</v>
      </c>
      <c r="M149" s="3124">
        <v>0</v>
      </c>
      <c r="N149" s="3125">
        <v>0</v>
      </c>
      <c r="O149" s="3358">
        <v>0</v>
      </c>
      <c r="P149" s="3125">
        <v>0</v>
      </c>
      <c r="Q149" s="3358">
        <v>0</v>
      </c>
      <c r="R149" s="3125">
        <v>0</v>
      </c>
      <c r="S149" s="3358">
        <v>0</v>
      </c>
      <c r="T149" s="3125">
        <v>0</v>
      </c>
      <c r="U149" s="3124">
        <v>0</v>
      </c>
      <c r="V149" s="3125">
        <v>0</v>
      </c>
      <c r="W149" s="3124">
        <v>0</v>
      </c>
      <c r="X149" s="3125">
        <v>0</v>
      </c>
      <c r="Y149" s="3124">
        <v>0</v>
      </c>
      <c r="Z149" s="3125">
        <v>0</v>
      </c>
      <c r="AA149" s="3124">
        <v>0</v>
      </c>
      <c r="AB149" s="3125">
        <v>0</v>
      </c>
      <c r="AC149" s="3124">
        <v>0</v>
      </c>
      <c r="AD149" s="3125">
        <v>0</v>
      </c>
      <c r="AE149" s="3124">
        <v>0</v>
      </c>
      <c r="AF149" s="3125">
        <v>0</v>
      </c>
      <c r="AG149" s="3124">
        <v>0</v>
      </c>
      <c r="AH149" s="3125">
        <v>0</v>
      </c>
      <c r="AI149" s="3124">
        <v>0</v>
      </c>
      <c r="AJ149" s="3125">
        <v>0</v>
      </c>
      <c r="AK149" s="3124">
        <v>0</v>
      </c>
      <c r="AL149" s="3125">
        <v>0</v>
      </c>
      <c r="AM149" s="3124">
        <v>0</v>
      </c>
      <c r="AN149" s="3125">
        <v>0</v>
      </c>
      <c r="AO149" s="3124">
        <v>0</v>
      </c>
      <c r="AP149" s="3126">
        <v>0</v>
      </c>
      <c r="AQ149" s="3170">
        <v>0</v>
      </c>
      <c r="AR149" s="20">
        <v>0</v>
      </c>
      <c r="AS149" s="24">
        <v>0</v>
      </c>
      <c r="AT149" s="24">
        <v>0</v>
      </c>
      <c r="AU149" s="24">
        <v>0</v>
      </c>
      <c r="AV149" s="24">
        <v>0</v>
      </c>
      <c r="AW149" s="24">
        <v>0</v>
      </c>
      <c r="AX149" s="24">
        <v>0</v>
      </c>
      <c r="AY149" t="str">
        <f t="shared" si="165"/>
        <v/>
      </c>
      <c r="CW149" s="25" t="str">
        <f t="shared" si="166"/>
        <v/>
      </c>
      <c r="CX149" s="25" t="str">
        <f t="shared" si="167"/>
        <v/>
      </c>
      <c r="CY149" s="25" t="str">
        <f t="shared" si="168"/>
        <v/>
      </c>
      <c r="CZ149" s="25" t="str">
        <f t="shared" si="169"/>
        <v/>
      </c>
      <c r="DA149" s="25" t="str">
        <f t="shared" si="170"/>
        <v/>
      </c>
      <c r="DB149" s="25" t="str">
        <f t="shared" si="171"/>
        <v/>
      </c>
      <c r="DC149" s="25" t="str">
        <f t="shared" si="172"/>
        <v/>
      </c>
      <c r="DD149" s="25" t="str">
        <f t="shared" si="173"/>
        <v/>
      </c>
      <c r="DE149"/>
      <c r="DG149" s="26">
        <f t="shared" si="174"/>
        <v>0</v>
      </c>
      <c r="DH149" s="26">
        <f t="shared" si="175"/>
        <v>0</v>
      </c>
      <c r="DI149" s="26">
        <f t="shared" si="176"/>
        <v>0</v>
      </c>
      <c r="DJ149" s="26">
        <f t="shared" si="177"/>
        <v>0</v>
      </c>
      <c r="DK149" s="26">
        <f t="shared" si="178"/>
        <v>0</v>
      </c>
      <c r="DL149" s="26">
        <f t="shared" si="179"/>
        <v>0</v>
      </c>
      <c r="DM149" s="26">
        <f t="shared" si="180"/>
        <v>0</v>
      </c>
      <c r="DN149" s="26">
        <f t="shared" si="181"/>
        <v>0</v>
      </c>
    </row>
    <row r="150" spans="1:118" x14ac:dyDescent="0.25">
      <c r="A150" s="2985" t="s">
        <v>181</v>
      </c>
      <c r="B150" s="3359"/>
      <c r="C150" s="2986"/>
      <c r="D150" s="3167">
        <f t="shared" si="163"/>
        <v>18</v>
      </c>
      <c r="E150" s="3167">
        <f t="shared" si="164"/>
        <v>11</v>
      </c>
      <c r="F150" s="3168">
        <f t="shared" si="164"/>
        <v>7</v>
      </c>
      <c r="G150" s="3169">
        <v>0</v>
      </c>
      <c r="H150" s="3125">
        <v>0</v>
      </c>
      <c r="I150" s="3124">
        <v>0</v>
      </c>
      <c r="J150" s="3125">
        <v>0</v>
      </c>
      <c r="K150" s="3124">
        <v>0</v>
      </c>
      <c r="L150" s="3125">
        <v>0</v>
      </c>
      <c r="M150" s="3124">
        <v>0</v>
      </c>
      <c r="N150" s="3125">
        <v>0</v>
      </c>
      <c r="O150" s="3358">
        <v>0</v>
      </c>
      <c r="P150" s="3125">
        <v>0</v>
      </c>
      <c r="Q150" s="3358">
        <v>0</v>
      </c>
      <c r="R150" s="3125">
        <v>0</v>
      </c>
      <c r="S150" s="3358">
        <v>2</v>
      </c>
      <c r="T150" s="3125">
        <v>0</v>
      </c>
      <c r="U150" s="3124">
        <v>0</v>
      </c>
      <c r="V150" s="3125">
        <v>0</v>
      </c>
      <c r="W150" s="3124">
        <v>1</v>
      </c>
      <c r="X150" s="3125">
        <v>0</v>
      </c>
      <c r="Y150" s="3124">
        <v>2</v>
      </c>
      <c r="Z150" s="3125">
        <v>2</v>
      </c>
      <c r="AA150" s="3124">
        <v>6</v>
      </c>
      <c r="AB150" s="3125">
        <v>4</v>
      </c>
      <c r="AC150" s="3124">
        <v>0</v>
      </c>
      <c r="AD150" s="3125">
        <v>1</v>
      </c>
      <c r="AE150" s="3124">
        <v>0</v>
      </c>
      <c r="AF150" s="3125">
        <v>0</v>
      </c>
      <c r="AG150" s="3124">
        <v>0</v>
      </c>
      <c r="AH150" s="3125">
        <v>0</v>
      </c>
      <c r="AI150" s="3124">
        <v>0</v>
      </c>
      <c r="AJ150" s="3125">
        <v>0</v>
      </c>
      <c r="AK150" s="3124">
        <v>0</v>
      </c>
      <c r="AL150" s="3125">
        <v>0</v>
      </c>
      <c r="AM150" s="3124">
        <v>0</v>
      </c>
      <c r="AN150" s="3125">
        <v>0</v>
      </c>
      <c r="AO150" s="3124">
        <v>0</v>
      </c>
      <c r="AP150" s="3126">
        <v>0</v>
      </c>
      <c r="AQ150" s="3170">
        <v>0</v>
      </c>
      <c r="AR150" s="20">
        <v>0</v>
      </c>
      <c r="AS150" s="24">
        <v>0</v>
      </c>
      <c r="AT150" s="24">
        <v>0</v>
      </c>
      <c r="AU150" s="24">
        <v>0</v>
      </c>
      <c r="AV150" s="24">
        <v>0</v>
      </c>
      <c r="AW150" s="24">
        <v>0</v>
      </c>
      <c r="AX150" s="24">
        <v>0</v>
      </c>
      <c r="AY150" t="str">
        <f t="shared" si="165"/>
        <v/>
      </c>
      <c r="CW150" s="25" t="str">
        <f t="shared" si="166"/>
        <v/>
      </c>
      <c r="CX150" s="25" t="str">
        <f t="shared" si="167"/>
        <v/>
      </c>
      <c r="CY150" s="25" t="str">
        <f t="shared" si="168"/>
        <v/>
      </c>
      <c r="CZ150" s="25" t="str">
        <f t="shared" si="169"/>
        <v/>
      </c>
      <c r="DA150" s="25" t="str">
        <f t="shared" si="170"/>
        <v/>
      </c>
      <c r="DB150" s="25" t="str">
        <f t="shared" si="171"/>
        <v/>
      </c>
      <c r="DC150" s="25" t="str">
        <f t="shared" si="172"/>
        <v/>
      </c>
      <c r="DD150" s="25" t="str">
        <f t="shared" si="173"/>
        <v/>
      </c>
      <c r="DE150"/>
      <c r="DG150" s="26">
        <f t="shared" si="174"/>
        <v>0</v>
      </c>
      <c r="DH150" s="26">
        <f t="shared" si="175"/>
        <v>0</v>
      </c>
      <c r="DI150" s="26">
        <f t="shared" si="176"/>
        <v>0</v>
      </c>
      <c r="DJ150" s="26">
        <f t="shared" si="177"/>
        <v>0</v>
      </c>
      <c r="DK150" s="26">
        <f t="shared" si="178"/>
        <v>0</v>
      </c>
      <c r="DL150" s="26">
        <f t="shared" si="179"/>
        <v>0</v>
      </c>
      <c r="DM150" s="26">
        <f t="shared" si="180"/>
        <v>0</v>
      </c>
      <c r="DN150" s="26">
        <f t="shared" si="181"/>
        <v>0</v>
      </c>
    </row>
    <row r="151" spans="1:118" x14ac:dyDescent="0.25">
      <c r="A151" s="2985" t="s">
        <v>182</v>
      </c>
      <c r="B151" s="3359"/>
      <c r="C151" s="2986"/>
      <c r="D151" s="3167">
        <f t="shared" si="163"/>
        <v>77</v>
      </c>
      <c r="E151" s="3167">
        <f t="shared" si="164"/>
        <v>29</v>
      </c>
      <c r="F151" s="3168">
        <f t="shared" si="164"/>
        <v>48</v>
      </c>
      <c r="G151" s="3169">
        <v>0</v>
      </c>
      <c r="H151" s="3125">
        <v>0</v>
      </c>
      <c r="I151" s="3124">
        <v>0</v>
      </c>
      <c r="J151" s="3125">
        <v>0</v>
      </c>
      <c r="K151" s="3124">
        <v>0</v>
      </c>
      <c r="L151" s="3125">
        <v>0</v>
      </c>
      <c r="M151" s="3124">
        <v>0</v>
      </c>
      <c r="N151" s="3125">
        <v>0</v>
      </c>
      <c r="O151" s="3358">
        <v>1</v>
      </c>
      <c r="P151" s="3125">
        <v>0</v>
      </c>
      <c r="Q151" s="3358">
        <v>0</v>
      </c>
      <c r="R151" s="3125">
        <v>0</v>
      </c>
      <c r="S151" s="3358">
        <v>2</v>
      </c>
      <c r="T151" s="3125">
        <v>0</v>
      </c>
      <c r="U151" s="3124">
        <v>1</v>
      </c>
      <c r="V151" s="3125">
        <v>0</v>
      </c>
      <c r="W151" s="3124">
        <v>0</v>
      </c>
      <c r="X151" s="3125">
        <v>5</v>
      </c>
      <c r="Y151" s="3124">
        <v>5</v>
      </c>
      <c r="Z151" s="3125">
        <v>4</v>
      </c>
      <c r="AA151" s="3124">
        <v>11</v>
      </c>
      <c r="AB151" s="3125">
        <v>11</v>
      </c>
      <c r="AC151" s="3124">
        <v>1</v>
      </c>
      <c r="AD151" s="3125">
        <v>4</v>
      </c>
      <c r="AE151" s="3124">
        <v>2</v>
      </c>
      <c r="AF151" s="3125">
        <v>8</v>
      </c>
      <c r="AG151" s="3124">
        <v>0</v>
      </c>
      <c r="AH151" s="3125">
        <v>5</v>
      </c>
      <c r="AI151" s="3124">
        <v>2</v>
      </c>
      <c r="AJ151" s="3125">
        <v>5</v>
      </c>
      <c r="AK151" s="3124">
        <v>2</v>
      </c>
      <c r="AL151" s="3125">
        <v>3</v>
      </c>
      <c r="AM151" s="3124">
        <v>1</v>
      </c>
      <c r="AN151" s="3125">
        <v>2</v>
      </c>
      <c r="AO151" s="3124">
        <v>1</v>
      </c>
      <c r="AP151" s="3126">
        <v>1</v>
      </c>
      <c r="AQ151" s="3170">
        <v>0</v>
      </c>
      <c r="AR151" s="20">
        <v>0</v>
      </c>
      <c r="AS151" s="24">
        <v>0</v>
      </c>
      <c r="AT151" s="24">
        <v>0</v>
      </c>
      <c r="AU151" s="24">
        <v>1</v>
      </c>
      <c r="AV151" s="24">
        <v>0</v>
      </c>
      <c r="AW151" s="24">
        <v>0</v>
      </c>
      <c r="AX151" s="24">
        <v>0</v>
      </c>
      <c r="AY151" t="str">
        <f t="shared" si="165"/>
        <v/>
      </c>
      <c r="CW151" s="25" t="str">
        <f t="shared" si="166"/>
        <v/>
      </c>
      <c r="CX151" s="25" t="str">
        <f t="shared" si="167"/>
        <v/>
      </c>
      <c r="CY151" s="25" t="str">
        <f t="shared" si="168"/>
        <v/>
      </c>
      <c r="CZ151" s="25" t="str">
        <f t="shared" si="169"/>
        <v/>
      </c>
      <c r="DA151" s="25" t="str">
        <f t="shared" si="170"/>
        <v/>
      </c>
      <c r="DB151" s="25" t="str">
        <f t="shared" si="171"/>
        <v/>
      </c>
      <c r="DC151" s="25" t="str">
        <f t="shared" si="172"/>
        <v/>
      </c>
      <c r="DD151" s="25" t="str">
        <f t="shared" si="173"/>
        <v/>
      </c>
      <c r="DE151"/>
      <c r="DG151" s="26">
        <f t="shared" si="174"/>
        <v>0</v>
      </c>
      <c r="DH151" s="26">
        <f t="shared" si="175"/>
        <v>0</v>
      </c>
      <c r="DI151" s="26">
        <f t="shared" si="176"/>
        <v>0</v>
      </c>
      <c r="DJ151" s="26">
        <f t="shared" si="177"/>
        <v>0</v>
      </c>
      <c r="DK151" s="26">
        <f t="shared" si="178"/>
        <v>0</v>
      </c>
      <c r="DL151" s="26">
        <f t="shared" si="179"/>
        <v>0</v>
      </c>
      <c r="DM151" s="26">
        <f t="shared" si="180"/>
        <v>0</v>
      </c>
      <c r="DN151" s="26">
        <f t="shared" si="181"/>
        <v>0</v>
      </c>
    </row>
    <row r="152" spans="1:118" ht="15" customHeight="1" x14ac:dyDescent="0.25">
      <c r="A152" s="2985" t="s">
        <v>183</v>
      </c>
      <c r="B152" s="3359"/>
      <c r="C152" s="2986"/>
      <c r="D152" s="3167">
        <f t="shared" si="163"/>
        <v>35</v>
      </c>
      <c r="E152" s="3167">
        <f t="shared" si="164"/>
        <v>17</v>
      </c>
      <c r="F152" s="3168">
        <f t="shared" si="164"/>
        <v>18</v>
      </c>
      <c r="G152" s="3169">
        <v>0</v>
      </c>
      <c r="H152" s="3125">
        <v>0</v>
      </c>
      <c r="I152" s="3124">
        <v>0</v>
      </c>
      <c r="J152" s="3125">
        <v>0</v>
      </c>
      <c r="K152" s="3124">
        <v>0</v>
      </c>
      <c r="L152" s="3125">
        <v>0</v>
      </c>
      <c r="M152" s="3124">
        <v>0</v>
      </c>
      <c r="N152" s="3125">
        <v>0</v>
      </c>
      <c r="O152" s="3358">
        <v>0</v>
      </c>
      <c r="P152" s="3125">
        <v>0</v>
      </c>
      <c r="Q152" s="3358">
        <v>0</v>
      </c>
      <c r="R152" s="3125">
        <v>0</v>
      </c>
      <c r="S152" s="3358">
        <v>0</v>
      </c>
      <c r="T152" s="3125">
        <v>0</v>
      </c>
      <c r="U152" s="3124">
        <v>0</v>
      </c>
      <c r="V152" s="3125">
        <v>0</v>
      </c>
      <c r="W152" s="3124">
        <v>3</v>
      </c>
      <c r="X152" s="3125">
        <v>0</v>
      </c>
      <c r="Y152" s="3124">
        <v>2</v>
      </c>
      <c r="Z152" s="3125">
        <v>3</v>
      </c>
      <c r="AA152" s="3124">
        <v>9</v>
      </c>
      <c r="AB152" s="3125">
        <v>3</v>
      </c>
      <c r="AC152" s="3124">
        <v>2</v>
      </c>
      <c r="AD152" s="3125">
        <v>2</v>
      </c>
      <c r="AE152" s="3124">
        <v>0</v>
      </c>
      <c r="AF152" s="3125">
        <v>5</v>
      </c>
      <c r="AG152" s="3124">
        <v>1</v>
      </c>
      <c r="AH152" s="3125">
        <v>3</v>
      </c>
      <c r="AI152" s="3124">
        <v>0</v>
      </c>
      <c r="AJ152" s="3125">
        <v>1</v>
      </c>
      <c r="AK152" s="3124">
        <v>0</v>
      </c>
      <c r="AL152" s="3125">
        <v>0</v>
      </c>
      <c r="AM152" s="3124">
        <v>0</v>
      </c>
      <c r="AN152" s="3125">
        <v>0</v>
      </c>
      <c r="AO152" s="3124">
        <v>0</v>
      </c>
      <c r="AP152" s="3126">
        <v>1</v>
      </c>
      <c r="AQ152" s="3170">
        <v>0</v>
      </c>
      <c r="AR152" s="20">
        <v>0</v>
      </c>
      <c r="AS152" s="24">
        <v>0</v>
      </c>
      <c r="AT152" s="24">
        <v>0</v>
      </c>
      <c r="AU152" s="24">
        <v>0</v>
      </c>
      <c r="AV152" s="24">
        <v>0</v>
      </c>
      <c r="AW152" s="24">
        <v>0</v>
      </c>
      <c r="AX152" s="24">
        <v>0</v>
      </c>
      <c r="AY152" t="str">
        <f t="shared" si="165"/>
        <v/>
      </c>
      <c r="CW152" s="25" t="str">
        <f t="shared" si="166"/>
        <v/>
      </c>
      <c r="CX152" s="25" t="str">
        <f t="shared" si="167"/>
        <v/>
      </c>
      <c r="CY152" s="25" t="str">
        <f t="shared" si="168"/>
        <v/>
      </c>
      <c r="CZ152" s="25" t="str">
        <f t="shared" si="169"/>
        <v/>
      </c>
      <c r="DA152" s="25" t="str">
        <f t="shared" si="170"/>
        <v/>
      </c>
      <c r="DB152" s="25" t="str">
        <f t="shared" si="171"/>
        <v/>
      </c>
      <c r="DC152" s="25" t="str">
        <f t="shared" si="172"/>
        <v/>
      </c>
      <c r="DD152" s="25" t="str">
        <f t="shared" si="173"/>
        <v/>
      </c>
      <c r="DE152"/>
      <c r="DG152" s="26">
        <f t="shared" si="174"/>
        <v>0</v>
      </c>
      <c r="DH152" s="26">
        <f t="shared" si="175"/>
        <v>0</v>
      </c>
      <c r="DI152" s="26">
        <f t="shared" si="176"/>
        <v>0</v>
      </c>
      <c r="DJ152" s="26">
        <f t="shared" si="177"/>
        <v>0</v>
      </c>
      <c r="DK152" s="26">
        <f t="shared" si="178"/>
        <v>0</v>
      </c>
      <c r="DL152" s="26">
        <f t="shared" si="179"/>
        <v>0</v>
      </c>
      <c r="DM152" s="26">
        <f t="shared" si="180"/>
        <v>0</v>
      </c>
      <c r="DN152" s="26">
        <f t="shared" si="181"/>
        <v>0</v>
      </c>
    </row>
    <row r="153" spans="1:118" x14ac:dyDescent="0.25">
      <c r="A153" s="3119" t="s">
        <v>184</v>
      </c>
      <c r="B153" s="3120"/>
      <c r="C153" s="3121"/>
      <c r="D153" s="3167">
        <f t="shared" si="163"/>
        <v>0</v>
      </c>
      <c r="E153" s="3167">
        <f t="shared" si="164"/>
        <v>0</v>
      </c>
      <c r="F153" s="3168">
        <f t="shared" si="164"/>
        <v>0</v>
      </c>
      <c r="G153" s="3169"/>
      <c r="H153" s="3125"/>
      <c r="I153" s="3124"/>
      <c r="J153" s="3125"/>
      <c r="K153" s="3124"/>
      <c r="L153" s="3125"/>
      <c r="M153" s="3124"/>
      <c r="N153" s="3125"/>
      <c r="O153" s="3358"/>
      <c r="P153" s="3125"/>
      <c r="Q153" s="3358"/>
      <c r="R153" s="3125"/>
      <c r="S153" s="3358"/>
      <c r="T153" s="3125"/>
      <c r="U153" s="3124"/>
      <c r="V153" s="3125"/>
      <c r="W153" s="3124"/>
      <c r="X153" s="3125"/>
      <c r="Y153" s="3124"/>
      <c r="Z153" s="3125"/>
      <c r="AA153" s="3124"/>
      <c r="AB153" s="3125"/>
      <c r="AC153" s="3124"/>
      <c r="AD153" s="3125"/>
      <c r="AE153" s="3124"/>
      <c r="AF153" s="3125"/>
      <c r="AG153" s="3124"/>
      <c r="AH153" s="3125"/>
      <c r="AI153" s="3124"/>
      <c r="AJ153" s="3125"/>
      <c r="AK153" s="3124"/>
      <c r="AL153" s="3125"/>
      <c r="AM153" s="3124"/>
      <c r="AN153" s="3125"/>
      <c r="AO153" s="3124"/>
      <c r="AP153" s="3126"/>
      <c r="AQ153" s="3170">
        <v>0</v>
      </c>
      <c r="AR153" s="20">
        <v>0</v>
      </c>
      <c r="AS153" s="24">
        <v>0</v>
      </c>
      <c r="AT153" s="24">
        <v>0</v>
      </c>
      <c r="AU153" s="24">
        <v>0</v>
      </c>
      <c r="AV153" s="24">
        <v>0</v>
      </c>
      <c r="AW153" s="24">
        <v>0</v>
      </c>
      <c r="AX153" s="24">
        <v>0</v>
      </c>
      <c r="AY153" t="str">
        <f t="shared" si="165"/>
        <v/>
      </c>
      <c r="CW153" s="25" t="str">
        <f t="shared" si="166"/>
        <v/>
      </c>
      <c r="CX153" s="25" t="str">
        <f t="shared" si="167"/>
        <v/>
      </c>
      <c r="CY153" s="25" t="str">
        <f t="shared" si="168"/>
        <v/>
      </c>
      <c r="CZ153" s="25" t="str">
        <f t="shared" si="169"/>
        <v/>
      </c>
      <c r="DA153" s="25" t="str">
        <f t="shared" si="170"/>
        <v/>
      </c>
      <c r="DB153" s="25" t="str">
        <f t="shared" si="171"/>
        <v/>
      </c>
      <c r="DC153" s="25" t="str">
        <f t="shared" si="172"/>
        <v/>
      </c>
      <c r="DD153" s="25" t="str">
        <f t="shared" si="173"/>
        <v/>
      </c>
      <c r="DE153"/>
      <c r="DG153" s="26">
        <f t="shared" si="174"/>
        <v>0</v>
      </c>
      <c r="DH153" s="26">
        <f t="shared" si="175"/>
        <v>0</v>
      </c>
      <c r="DI153" s="26">
        <f t="shared" si="176"/>
        <v>0</v>
      </c>
      <c r="DJ153" s="26">
        <f t="shared" si="177"/>
        <v>0</v>
      </c>
      <c r="DK153" s="26">
        <f t="shared" si="178"/>
        <v>0</v>
      </c>
      <c r="DL153" s="26">
        <f t="shared" si="179"/>
        <v>0</v>
      </c>
      <c r="DM153" s="26">
        <f t="shared" si="180"/>
        <v>0</v>
      </c>
      <c r="DN153" s="26">
        <f t="shared" si="181"/>
        <v>0</v>
      </c>
    </row>
    <row r="154" spans="1:118" x14ac:dyDescent="0.25">
      <c r="A154" s="771" t="s">
        <v>185</v>
      </c>
      <c r="B154" s="771"/>
      <c r="C154" s="772"/>
      <c r="D154" s="3167">
        <f t="shared" si="163"/>
        <v>0</v>
      </c>
      <c r="E154" s="3167">
        <f>SUM(G154+I154+K154+M154+O154+Q154+S154+U154+W154+Y154+AA154+AC154+AE154+AG154+AI154+AK154+AM154+AO154)</f>
        <v>0</v>
      </c>
      <c r="F154" s="3168">
        <f t="shared" si="164"/>
        <v>0</v>
      </c>
      <c r="G154" s="3175">
        <v>0</v>
      </c>
      <c r="H154" s="3135">
        <v>0</v>
      </c>
      <c r="I154" s="3134">
        <v>0</v>
      </c>
      <c r="J154" s="3135">
        <v>0</v>
      </c>
      <c r="K154" s="3134">
        <v>0</v>
      </c>
      <c r="L154" s="3135">
        <v>0</v>
      </c>
      <c r="M154" s="3134">
        <v>0</v>
      </c>
      <c r="N154" s="3135">
        <v>0</v>
      </c>
      <c r="O154" s="3360">
        <v>0</v>
      </c>
      <c r="P154" s="3135">
        <v>0</v>
      </c>
      <c r="Q154" s="3360">
        <v>0</v>
      </c>
      <c r="R154" s="3135">
        <v>0</v>
      </c>
      <c r="S154" s="3360">
        <v>0</v>
      </c>
      <c r="T154" s="3135">
        <v>0</v>
      </c>
      <c r="U154" s="3134">
        <v>0</v>
      </c>
      <c r="V154" s="3135">
        <v>0</v>
      </c>
      <c r="W154" s="3134">
        <v>0</v>
      </c>
      <c r="X154" s="3135">
        <v>0</v>
      </c>
      <c r="Y154" s="3134">
        <v>0</v>
      </c>
      <c r="Z154" s="3135">
        <v>0</v>
      </c>
      <c r="AA154" s="3134">
        <v>0</v>
      </c>
      <c r="AB154" s="3135">
        <v>0</v>
      </c>
      <c r="AC154" s="3134">
        <v>0</v>
      </c>
      <c r="AD154" s="3135">
        <v>0</v>
      </c>
      <c r="AE154" s="3134">
        <v>0</v>
      </c>
      <c r="AF154" s="3135">
        <v>0</v>
      </c>
      <c r="AG154" s="3134">
        <v>0</v>
      </c>
      <c r="AH154" s="3135">
        <v>0</v>
      </c>
      <c r="AI154" s="3134">
        <v>0</v>
      </c>
      <c r="AJ154" s="3135">
        <v>0</v>
      </c>
      <c r="AK154" s="3134">
        <v>0</v>
      </c>
      <c r="AL154" s="3135">
        <v>0</v>
      </c>
      <c r="AM154" s="3134">
        <v>0</v>
      </c>
      <c r="AN154" s="3135">
        <v>0</v>
      </c>
      <c r="AO154" s="3134">
        <v>0</v>
      </c>
      <c r="AP154" s="3136">
        <v>0</v>
      </c>
      <c r="AQ154" s="188">
        <v>0</v>
      </c>
      <c r="AR154" s="3170">
        <v>0</v>
      </c>
      <c r="AS154" s="3128">
        <v>0</v>
      </c>
      <c r="AT154" s="189">
        <v>0</v>
      </c>
      <c r="AU154" s="189">
        <v>0</v>
      </c>
      <c r="AV154" s="189">
        <v>0</v>
      </c>
      <c r="AW154" s="189">
        <v>0</v>
      </c>
      <c r="AX154" s="189">
        <v>0</v>
      </c>
      <c r="AY154" t="str">
        <f t="shared" si="165"/>
        <v/>
      </c>
      <c r="CW154" s="25" t="str">
        <f t="shared" si="166"/>
        <v/>
      </c>
      <c r="CX154" s="25" t="str">
        <f t="shared" si="167"/>
        <v/>
      </c>
      <c r="CY154" s="25" t="str">
        <f t="shared" si="168"/>
        <v/>
      </c>
      <c r="CZ154" s="25" t="str">
        <f t="shared" si="169"/>
        <v/>
      </c>
      <c r="DA154" s="25" t="str">
        <f t="shared" si="170"/>
        <v/>
      </c>
      <c r="DB154" s="25" t="str">
        <f t="shared" si="171"/>
        <v/>
      </c>
      <c r="DC154" s="25" t="str">
        <f t="shared" si="172"/>
        <v/>
      </c>
      <c r="DD154" s="25" t="str">
        <f t="shared" si="173"/>
        <v/>
      </c>
      <c r="DE154"/>
      <c r="DG154" s="26">
        <f t="shared" si="174"/>
        <v>0</v>
      </c>
      <c r="DH154" s="26">
        <f t="shared" si="175"/>
        <v>0</v>
      </c>
      <c r="DI154" s="26">
        <f t="shared" si="176"/>
        <v>0</v>
      </c>
      <c r="DJ154" s="26">
        <f t="shared" si="177"/>
        <v>0</v>
      </c>
      <c r="DK154" s="26">
        <f t="shared" si="178"/>
        <v>0</v>
      </c>
      <c r="DL154" s="26">
        <f t="shared" si="179"/>
        <v>0</v>
      </c>
      <c r="DM154" s="26">
        <f t="shared" si="180"/>
        <v>0</v>
      </c>
      <c r="DN154" s="26">
        <f t="shared" si="181"/>
        <v>0</v>
      </c>
    </row>
    <row r="155" spans="1:118" x14ac:dyDescent="0.25">
      <c r="A155" s="3891" t="s">
        <v>4</v>
      </c>
      <c r="B155" s="3892"/>
      <c r="C155" s="3897"/>
      <c r="D155" s="4003">
        <f>SUM(D146:D154)</f>
        <v>630</v>
      </c>
      <c r="E155" s="4017">
        <f>SUM(E146:E154)</f>
        <v>236</v>
      </c>
      <c r="F155" s="4008">
        <f>SUM(F146:F154)</f>
        <v>394</v>
      </c>
      <c r="G155" s="4018">
        <f t="shared" ref="G155:AT155" si="182">SUM(G146:G154)</f>
        <v>0</v>
      </c>
      <c r="H155" s="4008">
        <f t="shared" si="182"/>
        <v>0</v>
      </c>
      <c r="I155" s="4018">
        <f t="shared" si="182"/>
        <v>0</v>
      </c>
      <c r="J155" s="4019">
        <f t="shared" si="182"/>
        <v>0</v>
      </c>
      <c r="K155" s="4018">
        <f t="shared" si="182"/>
        <v>0</v>
      </c>
      <c r="L155" s="4019">
        <f t="shared" si="182"/>
        <v>2</v>
      </c>
      <c r="M155" s="4018">
        <f t="shared" si="182"/>
        <v>0</v>
      </c>
      <c r="N155" s="4008">
        <f t="shared" si="182"/>
        <v>0</v>
      </c>
      <c r="O155" s="4018">
        <f t="shared" si="182"/>
        <v>3</v>
      </c>
      <c r="P155" s="4008">
        <f t="shared" si="182"/>
        <v>0</v>
      </c>
      <c r="Q155" s="4018">
        <f t="shared" si="182"/>
        <v>0</v>
      </c>
      <c r="R155" s="4008">
        <f t="shared" si="182"/>
        <v>0</v>
      </c>
      <c r="S155" s="4018">
        <f t="shared" si="182"/>
        <v>4</v>
      </c>
      <c r="T155" s="4008">
        <f t="shared" si="182"/>
        <v>5</v>
      </c>
      <c r="U155" s="4018">
        <f t="shared" si="182"/>
        <v>2</v>
      </c>
      <c r="V155" s="4008">
        <f t="shared" si="182"/>
        <v>4</v>
      </c>
      <c r="W155" s="4018">
        <f t="shared" si="182"/>
        <v>7</v>
      </c>
      <c r="X155" s="4008">
        <f t="shared" si="182"/>
        <v>10</v>
      </c>
      <c r="Y155" s="4018">
        <f t="shared" si="182"/>
        <v>24</v>
      </c>
      <c r="Z155" s="4008">
        <f t="shared" si="182"/>
        <v>31</v>
      </c>
      <c r="AA155" s="4018">
        <f t="shared" si="182"/>
        <v>47</v>
      </c>
      <c r="AB155" s="4008">
        <f t="shared" si="182"/>
        <v>47</v>
      </c>
      <c r="AC155" s="4018">
        <f t="shared" si="182"/>
        <v>7</v>
      </c>
      <c r="AD155" s="4008">
        <f t="shared" si="182"/>
        <v>22</v>
      </c>
      <c r="AE155" s="4018">
        <f t="shared" si="182"/>
        <v>12</v>
      </c>
      <c r="AF155" s="4008">
        <f t="shared" si="182"/>
        <v>31</v>
      </c>
      <c r="AG155" s="4018">
        <f t="shared" si="182"/>
        <v>15</v>
      </c>
      <c r="AH155" s="4008">
        <f t="shared" si="182"/>
        <v>91</v>
      </c>
      <c r="AI155" s="4018">
        <f t="shared" si="182"/>
        <v>78</v>
      </c>
      <c r="AJ155" s="4008">
        <f t="shared" si="182"/>
        <v>83</v>
      </c>
      <c r="AK155" s="4018">
        <f t="shared" si="182"/>
        <v>22</v>
      </c>
      <c r="AL155" s="4008">
        <f t="shared" si="182"/>
        <v>11</v>
      </c>
      <c r="AM155" s="4018">
        <f t="shared" si="182"/>
        <v>10</v>
      </c>
      <c r="AN155" s="4008">
        <f t="shared" si="182"/>
        <v>33</v>
      </c>
      <c r="AO155" s="4018">
        <f t="shared" si="182"/>
        <v>5</v>
      </c>
      <c r="AP155" s="4010">
        <f t="shared" si="182"/>
        <v>24</v>
      </c>
      <c r="AQ155" s="4008">
        <f t="shared" si="182"/>
        <v>0</v>
      </c>
      <c r="AR155" s="4009">
        <f t="shared" si="182"/>
        <v>6</v>
      </c>
      <c r="AS155" s="4008">
        <f t="shared" si="182"/>
        <v>0</v>
      </c>
      <c r="AT155" s="4020">
        <f t="shared" si="182"/>
        <v>0</v>
      </c>
      <c r="AU155" s="4020">
        <f>SUM(AU146:AU154)</f>
        <v>1</v>
      </c>
      <c r="AV155" s="4020">
        <f>SUM(AV146:AV154)</f>
        <v>0</v>
      </c>
      <c r="AW155" s="4020">
        <f>SUM(AW146:AW154)</f>
        <v>0</v>
      </c>
      <c r="AX155" s="4020">
        <f>SUM(AX146:AX154)</f>
        <v>0</v>
      </c>
      <c r="CW155"/>
      <c r="CX155"/>
      <c r="CY155"/>
      <c r="CZ155"/>
      <c r="DA155"/>
      <c r="DB155"/>
      <c r="DC155"/>
      <c r="DD155"/>
      <c r="DE155"/>
      <c r="DG155"/>
      <c r="DH155"/>
      <c r="DI155"/>
      <c r="DJ155"/>
      <c r="DK155"/>
      <c r="DL155"/>
      <c r="DM155"/>
    </row>
    <row r="156" spans="1:118" x14ac:dyDescent="0.25">
      <c r="A156" s="43" t="s">
        <v>186</v>
      </c>
      <c r="B156" s="212"/>
      <c r="C156" s="212"/>
      <c r="D156" s="212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4"/>
      <c r="R156" s="46"/>
      <c r="S156" s="10"/>
      <c r="T156" s="10"/>
      <c r="U156" s="10"/>
      <c r="V156" s="10"/>
      <c r="W156" s="10"/>
      <c r="X156" s="204"/>
      <c r="Y156" s="10"/>
      <c r="Z156" s="10"/>
      <c r="AA156" s="10"/>
      <c r="AB156" s="10"/>
      <c r="AC156" s="10"/>
      <c r="AD156" s="10"/>
      <c r="AE156" s="10"/>
      <c r="AF156" s="10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CW156"/>
      <c r="CX156"/>
      <c r="CY156"/>
      <c r="CZ156"/>
      <c r="DA156"/>
      <c r="DB156"/>
      <c r="DC156"/>
      <c r="DD156"/>
      <c r="DE156"/>
      <c r="DG156"/>
      <c r="DH156"/>
      <c r="DI156"/>
      <c r="DJ156"/>
      <c r="DK156"/>
      <c r="DL156"/>
      <c r="DM156"/>
    </row>
    <row r="157" spans="1:118" ht="15" customHeight="1" x14ac:dyDescent="0.25">
      <c r="A157" s="3889" t="s">
        <v>187</v>
      </c>
      <c r="B157" s="632"/>
      <c r="C157" s="3812"/>
      <c r="D157" s="3940" t="s">
        <v>4</v>
      </c>
      <c r="E157" s="638"/>
      <c r="F157" s="3848"/>
      <c r="G157" s="3891" t="s">
        <v>5</v>
      </c>
      <c r="H157" s="3892"/>
      <c r="I157" s="3892"/>
      <c r="J157" s="3892"/>
      <c r="K157" s="3892"/>
      <c r="L157" s="3892"/>
      <c r="M157" s="3892"/>
      <c r="N157" s="3892"/>
      <c r="O157" s="3892"/>
      <c r="P157" s="3892"/>
      <c r="Q157" s="3892"/>
      <c r="R157" s="3892"/>
      <c r="S157" s="3892"/>
      <c r="T157" s="3892"/>
      <c r="U157" s="3892"/>
      <c r="V157" s="3892"/>
      <c r="W157" s="3892"/>
      <c r="X157" s="3892"/>
      <c r="Y157" s="3892"/>
      <c r="Z157" s="3892"/>
      <c r="AA157" s="3892"/>
      <c r="AB157" s="3892"/>
      <c r="AC157" s="3892"/>
      <c r="AD157" s="3892"/>
      <c r="AE157" s="3892"/>
      <c r="AF157" s="3892"/>
      <c r="AG157" s="3892"/>
      <c r="AH157" s="3892"/>
      <c r="AI157" s="3892"/>
      <c r="AJ157" s="3892"/>
      <c r="AK157" s="3892"/>
      <c r="AL157" s="3892"/>
      <c r="AM157" s="3892"/>
      <c r="AN157" s="3892"/>
      <c r="AO157" s="3892"/>
      <c r="AP157" s="3897"/>
      <c r="AQ157" s="3894" t="s">
        <v>42</v>
      </c>
      <c r="AR157" s="3853" t="s">
        <v>9</v>
      </c>
      <c r="AS157" s="4000" t="s">
        <v>12</v>
      </c>
      <c r="AT157" s="4000" t="s">
        <v>13</v>
      </c>
      <c r="AU157" s="4001" t="s">
        <v>10</v>
      </c>
      <c r="AV157" s="4001" t="s">
        <v>188</v>
      </c>
      <c r="AW157" s="3815" t="s">
        <v>189</v>
      </c>
      <c r="CW157"/>
      <c r="CX157"/>
      <c r="CY157"/>
      <c r="CZ157"/>
      <c r="DA157"/>
      <c r="DB157"/>
      <c r="DC157"/>
      <c r="DD157"/>
      <c r="DE157"/>
      <c r="DG157"/>
      <c r="DH157"/>
      <c r="DI157"/>
      <c r="DJ157"/>
      <c r="DK157"/>
      <c r="DL157"/>
      <c r="DM157"/>
    </row>
    <row r="158" spans="1:118" ht="15" customHeight="1" x14ac:dyDescent="0.25">
      <c r="A158" s="783"/>
      <c r="B158" s="634"/>
      <c r="C158" s="635"/>
      <c r="D158" s="688"/>
      <c r="E158" s="689"/>
      <c r="F158" s="645"/>
      <c r="G158" s="3916" t="s">
        <v>14</v>
      </c>
      <c r="H158" s="3896"/>
      <c r="I158" s="3891" t="s">
        <v>15</v>
      </c>
      <c r="J158" s="3897"/>
      <c r="K158" s="3892" t="s">
        <v>16</v>
      </c>
      <c r="L158" s="3897"/>
      <c r="M158" s="3891" t="s">
        <v>17</v>
      </c>
      <c r="N158" s="3897"/>
      <c r="O158" s="3891" t="s">
        <v>18</v>
      </c>
      <c r="P158" s="3897"/>
      <c r="Q158" s="3891" t="s">
        <v>19</v>
      </c>
      <c r="R158" s="3897"/>
      <c r="S158" s="3891" t="s">
        <v>20</v>
      </c>
      <c r="T158" s="3897"/>
      <c r="U158" s="3891" t="s">
        <v>21</v>
      </c>
      <c r="V158" s="3897"/>
      <c r="W158" s="3891" t="s">
        <v>22</v>
      </c>
      <c r="X158" s="3897"/>
      <c r="Y158" s="3891" t="s">
        <v>23</v>
      </c>
      <c r="Z158" s="3898"/>
      <c r="AA158" s="3891" t="s">
        <v>24</v>
      </c>
      <c r="AB158" s="3898"/>
      <c r="AC158" s="4021" t="s">
        <v>25</v>
      </c>
      <c r="AD158" s="4022"/>
      <c r="AE158" s="4021" t="s">
        <v>26</v>
      </c>
      <c r="AF158" s="4022"/>
      <c r="AG158" s="4021" t="s">
        <v>27</v>
      </c>
      <c r="AH158" s="4022"/>
      <c r="AI158" s="4021" t="s">
        <v>28</v>
      </c>
      <c r="AJ158" s="4022"/>
      <c r="AK158" s="3891" t="s">
        <v>29</v>
      </c>
      <c r="AL158" s="3898"/>
      <c r="AM158" s="3891" t="s">
        <v>30</v>
      </c>
      <c r="AN158" s="3898"/>
      <c r="AO158" s="3891" t="s">
        <v>31</v>
      </c>
      <c r="AP158" s="3898"/>
      <c r="AQ158" s="694"/>
      <c r="AR158" s="712"/>
      <c r="AS158" s="4000"/>
      <c r="AT158" s="4000"/>
      <c r="AU158" s="741"/>
      <c r="AV158" s="741"/>
      <c r="AW158" s="650"/>
      <c r="CW158"/>
      <c r="CX158"/>
      <c r="CY158"/>
      <c r="CZ158"/>
      <c r="DA158"/>
      <c r="DB158"/>
      <c r="DC158"/>
      <c r="DD158"/>
      <c r="DE158"/>
      <c r="DG158"/>
      <c r="DH158"/>
      <c r="DI158"/>
      <c r="DJ158"/>
      <c r="DK158"/>
      <c r="DL158"/>
      <c r="DM158"/>
    </row>
    <row r="159" spans="1:118" x14ac:dyDescent="0.25">
      <c r="A159" s="3827"/>
      <c r="B159" s="636"/>
      <c r="C159" s="3828"/>
      <c r="D159" s="3899" t="s">
        <v>32</v>
      </c>
      <c r="E159" s="3942" t="s">
        <v>33</v>
      </c>
      <c r="F159" s="3901" t="s">
        <v>34</v>
      </c>
      <c r="G159" s="3900" t="s">
        <v>33</v>
      </c>
      <c r="H159" s="3901" t="s">
        <v>34</v>
      </c>
      <c r="I159" s="3902" t="s">
        <v>33</v>
      </c>
      <c r="J159" s="3901" t="s">
        <v>34</v>
      </c>
      <c r="K159" s="3902" t="s">
        <v>33</v>
      </c>
      <c r="L159" s="3901" t="s">
        <v>34</v>
      </c>
      <c r="M159" s="3902" t="s">
        <v>33</v>
      </c>
      <c r="N159" s="3901" t="s">
        <v>34</v>
      </c>
      <c r="O159" s="3902" t="s">
        <v>33</v>
      </c>
      <c r="P159" s="3901" t="s">
        <v>34</v>
      </c>
      <c r="Q159" s="3902" t="s">
        <v>33</v>
      </c>
      <c r="R159" s="3901" t="s">
        <v>34</v>
      </c>
      <c r="S159" s="3902" t="s">
        <v>33</v>
      </c>
      <c r="T159" s="3901" t="s">
        <v>34</v>
      </c>
      <c r="U159" s="3902" t="s">
        <v>33</v>
      </c>
      <c r="V159" s="3901" t="s">
        <v>34</v>
      </c>
      <c r="W159" s="3902" t="s">
        <v>33</v>
      </c>
      <c r="X159" s="3901" t="s">
        <v>34</v>
      </c>
      <c r="Y159" s="3902" t="s">
        <v>33</v>
      </c>
      <c r="Z159" s="3901" t="s">
        <v>34</v>
      </c>
      <c r="AA159" s="3902" t="s">
        <v>33</v>
      </c>
      <c r="AB159" s="3901" t="s">
        <v>34</v>
      </c>
      <c r="AC159" s="3902" t="s">
        <v>33</v>
      </c>
      <c r="AD159" s="3901" t="s">
        <v>34</v>
      </c>
      <c r="AE159" s="3902" t="s">
        <v>33</v>
      </c>
      <c r="AF159" s="3901" t="s">
        <v>34</v>
      </c>
      <c r="AG159" s="3902" t="s">
        <v>33</v>
      </c>
      <c r="AH159" s="3901" t="s">
        <v>34</v>
      </c>
      <c r="AI159" s="3902" t="s">
        <v>33</v>
      </c>
      <c r="AJ159" s="3901" t="s">
        <v>34</v>
      </c>
      <c r="AK159" s="3902" t="s">
        <v>33</v>
      </c>
      <c r="AL159" s="3901" t="s">
        <v>34</v>
      </c>
      <c r="AM159" s="3902" t="s">
        <v>33</v>
      </c>
      <c r="AN159" s="3901" t="s">
        <v>34</v>
      </c>
      <c r="AO159" s="3902" t="s">
        <v>33</v>
      </c>
      <c r="AP159" s="3901" t="s">
        <v>34</v>
      </c>
      <c r="AQ159" s="3903"/>
      <c r="AR159" s="3862"/>
      <c r="AS159" s="4000"/>
      <c r="AT159" s="4000"/>
      <c r="AU159" s="3860"/>
      <c r="AV159" s="3860"/>
      <c r="AW159" s="3822"/>
      <c r="CW159"/>
      <c r="CX159"/>
      <c r="CY159"/>
      <c r="CZ159"/>
      <c r="DA159"/>
      <c r="DB159"/>
      <c r="DC159"/>
      <c r="DD159"/>
      <c r="DE159"/>
      <c r="DG159"/>
      <c r="DH159"/>
      <c r="DI159"/>
      <c r="DJ159"/>
      <c r="DK159"/>
      <c r="DL159"/>
      <c r="DM159"/>
    </row>
    <row r="160" spans="1:118" ht="15" customHeight="1" x14ac:dyDescent="0.25">
      <c r="A160" s="3996" t="s">
        <v>190</v>
      </c>
      <c r="B160" s="4023" t="s">
        <v>191</v>
      </c>
      <c r="C160" s="4024"/>
      <c r="D160" s="4025">
        <f t="shared" ref="D160:D170" si="183">SUM(F160)</f>
        <v>0</v>
      </c>
      <c r="E160" s="216"/>
      <c r="F160" s="4026">
        <f>SUM(AD160+AF160+AH160+AJ160+AL160+AN160+AP160)</f>
        <v>0</v>
      </c>
      <c r="G160" s="4027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20"/>
      <c r="AD160" s="52"/>
      <c r="AE160" s="4028"/>
      <c r="AF160" s="52"/>
      <c r="AG160" s="4028"/>
      <c r="AH160" s="52"/>
      <c r="AI160" s="4028"/>
      <c r="AJ160" s="52"/>
      <c r="AK160" s="4028"/>
      <c r="AL160" s="52"/>
      <c r="AM160" s="4028"/>
      <c r="AN160" s="52"/>
      <c r="AO160" s="4028"/>
      <c r="AP160" s="52"/>
      <c r="AQ160" s="4029"/>
      <c r="AR160" s="52"/>
      <c r="AS160" s="3932"/>
      <c r="AT160" s="3932"/>
      <c r="AU160" s="3910"/>
      <c r="AV160" s="4030"/>
      <c r="AW160" s="4030"/>
      <c r="AX160" t="str">
        <f>CW160&amp;CW160&amp;CX160&amp;CY160&amp;CZ160&amp;DA160&amp;DB160&amp;DC160</f>
        <v/>
      </c>
      <c r="CW160"/>
      <c r="CX160" s="25" t="str">
        <f>IF(AND(D160&gt;0,AR160=""),"  * No olvide digitar la variable  Usuarios con Discapacidad. Digite Cero si no tiene.",IF(AR160&gt;D160," * La variable Usuarios con Discapacidad no pueden superar el Total Ambos Sexos.",""))</f>
        <v/>
      </c>
      <c r="CY160" s="25" t="str">
        <f>IF(AND(D160&gt;0,AS160=""),"  * No olvide digitar la variable Niños, niñas, adolescentes y jóvenes SENAME. Digite Cero si no tiene.",IF(AS160&gt;D160," * La variable Niños, niñas, adolescentes y jóvenes SENAME no pueden superar el Total Ambos Sexos.",""))</f>
        <v/>
      </c>
      <c r="CZ160" s="25" t="str">
        <f>IF(AND(D160&gt;0,AT160=""),"  * No olvide digitar la variable Niños, niñas, adolescentes y jóvenes Mejor Niñez. Digite Cero si no tiene.",IF(AT160&gt;D160," * La variable Niños, niñas, adolescentes y jóvenes Mejor Niñez  no pueden superar el Total Ambos Sexos.",""))</f>
        <v/>
      </c>
      <c r="DA160" s="25" t="str">
        <f>IF(AND(D160&gt;0,AU160=""),"  * No olvide digitar la variable Migrantes. Digite Cero si no tiene.",IF(AU160&gt;D160," * La variable Migrantes no pueden superar el Total Ambos Sexos.",""))</f>
        <v/>
      </c>
      <c r="DB160" s="224"/>
      <c r="DC160" s="224"/>
      <c r="DD160"/>
      <c r="DE160"/>
      <c r="DG160"/>
      <c r="DH160" s="26">
        <f>IF(AND(D160&gt;0,AR160=""),1,IF(AR160&gt;D160,1,0))</f>
        <v>0</v>
      </c>
      <c r="DI160" s="26">
        <f>IF(AND(D160&gt;0,AS160=""),1,IF(AS160&gt;D160,1,0))</f>
        <v>0</v>
      </c>
      <c r="DJ160" s="26">
        <f>IF(AND(D160&gt;0,AT160=""),1,IF(AT160&gt;D160,1,0))</f>
        <v>0</v>
      </c>
      <c r="DK160" s="26">
        <f>IF(AND(D160&gt;0,AU160=""),1,IF(AU160&gt;D160,1,0))</f>
        <v>0</v>
      </c>
      <c r="DL160" s="224"/>
      <c r="DM160" s="224"/>
    </row>
    <row r="161" spans="1:117" x14ac:dyDescent="0.25">
      <c r="A161" s="713"/>
      <c r="B161" s="2985" t="s">
        <v>95</v>
      </c>
      <c r="C161" s="2986"/>
      <c r="D161" s="2975">
        <f t="shared" si="183"/>
        <v>0</v>
      </c>
      <c r="E161" s="3376"/>
      <c r="F161" s="3377">
        <f t="shared" ref="F161:F170" si="184">SUM(AD161+AF161+AH161+AJ161+AL161+AN161+AP161)</f>
        <v>0</v>
      </c>
      <c r="G161" s="3336"/>
      <c r="H161" s="3378"/>
      <c r="I161" s="3378"/>
      <c r="J161" s="3378"/>
      <c r="K161" s="3378"/>
      <c r="L161" s="3378"/>
      <c r="M161" s="3378"/>
      <c r="N161" s="3378"/>
      <c r="O161" s="3378"/>
      <c r="P161" s="3378"/>
      <c r="Q161" s="3378"/>
      <c r="R161" s="3378"/>
      <c r="S161" s="3378"/>
      <c r="T161" s="3378"/>
      <c r="U161" s="3378"/>
      <c r="V161" s="3378"/>
      <c r="W161" s="3378"/>
      <c r="X161" s="3378"/>
      <c r="Y161" s="3378"/>
      <c r="Z161" s="3378"/>
      <c r="AA161" s="3378"/>
      <c r="AB161" s="3378"/>
      <c r="AC161" s="3379"/>
      <c r="AD161" s="22"/>
      <c r="AE161" s="3326"/>
      <c r="AF161" s="22"/>
      <c r="AG161" s="3326"/>
      <c r="AH161" s="22"/>
      <c r="AI161" s="3326"/>
      <c r="AJ161" s="22"/>
      <c r="AK161" s="3326"/>
      <c r="AL161" s="22"/>
      <c r="AM161" s="3326"/>
      <c r="AN161" s="22"/>
      <c r="AO161" s="3326"/>
      <c r="AP161" s="22"/>
      <c r="AQ161" s="230"/>
      <c r="AR161" s="22"/>
      <c r="AS161" s="20"/>
      <c r="AT161" s="20"/>
      <c r="AU161" s="3128"/>
      <c r="AV161" s="231"/>
      <c r="AW161" s="24"/>
      <c r="AX161" t="str">
        <f t="shared" ref="AX161:AX163" si="185">CW161&amp;CW161&amp;CX161&amp;CY161&amp;CZ161&amp;DA161&amp;DB161&amp;DC161</f>
        <v/>
      </c>
      <c r="CW161"/>
      <c r="CX161" s="25" t="str">
        <f t="shared" ref="CX161:CX163" si="186">IF(AND(D161&gt;0,AR161=""),"  * No olvide digitar la variable  Usuarios con Discapacidad. Digite Cero si no tiene.",IF(AR161&gt;D161," * La variable Usuarios con Discapacidad no pueden superar el Total Ambos Sexos.",""))</f>
        <v/>
      </c>
      <c r="CY161" s="25" t="str">
        <f t="shared" ref="CY161:CY163" si="187">IF(AND(D161&gt;0,AS161=""),"  * No olvide digitar la variable Niños, niñas, adolescentes y jóvenes SENAME. Digite Cero si no tiene.",IF(AS161&gt;D161," * La variable Niños, niñas, adolescentes y jóvenes SENAME no pueden superar el Total Ambos Sexos.",""))</f>
        <v/>
      </c>
      <c r="CZ161" s="25" t="str">
        <f t="shared" ref="CZ161:CZ163" si="188">IF(AND(D161&gt;0,AT161=""),"  * No olvide digitar la variable Niños, niñas, adolescentes y jóvenes Mejor Niñez. Digite Cero si no tiene.",IF(AT161&gt;D161," * La variable Niños, niñas, adolescentes y jóvenes Mejor Niñez  no pueden superar el Total Ambos Sexos.",""))</f>
        <v/>
      </c>
      <c r="DA161" s="25" t="str">
        <f t="shared" ref="DA161:DA163" si="189">IF(AND(D161&gt;0,AU161=""),"  * No olvide digitar la variable Migrantes. Digite Cero si no tiene.",IF(AU161&gt;D161," * La variable Migrantes no pueden superar el Total Ambos Sexos.",""))</f>
        <v/>
      </c>
      <c r="DB161" s="224"/>
      <c r="DC161" s="25" t="str">
        <f>IF(AND(D161&gt;0,AW161=""),"  * No olvide digitar la variable Paciente Diabético en control PSCV. Digite Cero si no tiene.",IF(AW161&gt;D161," * La variable Paciente Diabético en control PSCV no pueden superar el Total Ambos Sexos.",""))</f>
        <v/>
      </c>
      <c r="DD161"/>
      <c r="DE161"/>
      <c r="DG161"/>
      <c r="DH161" s="26">
        <f t="shared" ref="DH161:DH163" si="190">IF(AND(D161&gt;0,AR161=""),1,IF(AR161&gt;D161,1,0))</f>
        <v>0</v>
      </c>
      <c r="DI161" s="26">
        <f t="shared" ref="DI161:DI163" si="191">IF(AND(D161&gt;0,AS161=""),1,IF(AS161&gt;D161,1,0))</f>
        <v>0</v>
      </c>
      <c r="DJ161" s="26">
        <f t="shared" ref="DJ161:DJ163" si="192">IF(AND(D161&gt;0,AT161=""),1,IF(AT161&gt;D161,1,0))</f>
        <v>0</v>
      </c>
      <c r="DK161" s="26">
        <f t="shared" ref="DK161:DK163" si="193">IF(AND(D161&gt;0,AU161=""),1,IF(AU161&gt;D161,1,0))</f>
        <v>0</v>
      </c>
      <c r="DL161" s="224"/>
      <c r="DM161" s="26">
        <f>IF(AND(D161&gt;0,AW161=""),1,IF(AW161&gt;D161,1,0))</f>
        <v>0</v>
      </c>
    </row>
    <row r="162" spans="1:117" x14ac:dyDescent="0.25">
      <c r="A162" s="713"/>
      <c r="B162" s="3380" t="s">
        <v>93</v>
      </c>
      <c r="C162" s="3381"/>
      <c r="D162" s="2975">
        <f t="shared" si="183"/>
        <v>0</v>
      </c>
      <c r="E162" s="3376"/>
      <c r="F162" s="3377">
        <f t="shared" si="184"/>
        <v>0</v>
      </c>
      <c r="G162" s="3336"/>
      <c r="H162" s="3378"/>
      <c r="I162" s="3378"/>
      <c r="J162" s="3378"/>
      <c r="K162" s="3378"/>
      <c r="L162" s="3378"/>
      <c r="M162" s="3378"/>
      <c r="N162" s="3378"/>
      <c r="O162" s="3378"/>
      <c r="P162" s="3378"/>
      <c r="Q162" s="3378"/>
      <c r="R162" s="3378"/>
      <c r="S162" s="3378"/>
      <c r="T162" s="3378"/>
      <c r="U162" s="3378"/>
      <c r="V162" s="3378"/>
      <c r="W162" s="3378"/>
      <c r="X162" s="3378"/>
      <c r="Y162" s="3378"/>
      <c r="Z162" s="3378"/>
      <c r="AA162" s="3378"/>
      <c r="AB162" s="3378"/>
      <c r="AC162" s="3379"/>
      <c r="AD162" s="232"/>
      <c r="AE162" s="3326"/>
      <c r="AF162" s="232"/>
      <c r="AG162" s="3326"/>
      <c r="AH162" s="232"/>
      <c r="AI162" s="3326"/>
      <c r="AJ162" s="232"/>
      <c r="AK162" s="3326"/>
      <c r="AL162" s="232"/>
      <c r="AM162" s="3326"/>
      <c r="AN162" s="232"/>
      <c r="AO162" s="3326"/>
      <c r="AP162" s="232"/>
      <c r="AQ162" s="3127"/>
      <c r="AR162" s="3125"/>
      <c r="AS162" s="3170"/>
      <c r="AT162" s="3170"/>
      <c r="AU162" s="3128"/>
      <c r="AV162" s="234"/>
      <c r="AW162" s="235"/>
      <c r="AX162" t="str">
        <f t="shared" si="185"/>
        <v/>
      </c>
      <c r="CW162"/>
      <c r="CX162" s="25" t="str">
        <f t="shared" si="186"/>
        <v/>
      </c>
      <c r="CY162" s="25" t="str">
        <f t="shared" si="187"/>
        <v/>
      </c>
      <c r="CZ162" s="25" t="str">
        <f t="shared" si="188"/>
        <v/>
      </c>
      <c r="DA162" s="25" t="str">
        <f t="shared" si="189"/>
        <v/>
      </c>
      <c r="DB162" s="224"/>
      <c r="DC162" s="25" t="str">
        <f>IF(AND(D162&gt;0,AW162=""),"  * No olvide digitar la variable Paciente Diabético en control PSCV. Digite Cero si no tiene.",IF(AW162&gt;D162," * La variable Paciente Diabético en control PSCV no pueden superar el Total Ambos Sexos.",""))</f>
        <v/>
      </c>
      <c r="DD162"/>
      <c r="DE162"/>
      <c r="DG162"/>
      <c r="DH162" s="26">
        <f t="shared" si="190"/>
        <v>0</v>
      </c>
      <c r="DI162" s="26">
        <f t="shared" si="191"/>
        <v>0</v>
      </c>
      <c r="DJ162" s="26">
        <f t="shared" si="192"/>
        <v>0</v>
      </c>
      <c r="DK162" s="26">
        <f t="shared" si="193"/>
        <v>0</v>
      </c>
      <c r="DL162" s="224"/>
      <c r="DM162" s="26">
        <f>IF(AND(D162&gt;0,AW162=""),1,IF(AW162&gt;D162,1,0))</f>
        <v>0</v>
      </c>
    </row>
    <row r="163" spans="1:117" x14ac:dyDescent="0.25">
      <c r="A163" s="713"/>
      <c r="B163" s="3197" t="s">
        <v>156</v>
      </c>
      <c r="C163" s="686"/>
      <c r="D163" s="2988">
        <f t="shared" si="183"/>
        <v>0</v>
      </c>
      <c r="E163" s="3376"/>
      <c r="F163" s="237">
        <f t="shared" si="184"/>
        <v>0</v>
      </c>
      <c r="G163" s="3336"/>
      <c r="H163" s="3378"/>
      <c r="I163" s="3378"/>
      <c r="J163" s="3378"/>
      <c r="K163" s="3378"/>
      <c r="L163" s="3378"/>
      <c r="M163" s="3378"/>
      <c r="N163" s="3378"/>
      <c r="O163" s="3378"/>
      <c r="P163" s="3378"/>
      <c r="Q163" s="3378"/>
      <c r="R163" s="3378"/>
      <c r="S163" s="3378"/>
      <c r="T163" s="3378"/>
      <c r="U163" s="3378"/>
      <c r="V163" s="3378"/>
      <c r="W163" s="3378"/>
      <c r="X163" s="3378"/>
      <c r="Y163" s="3378"/>
      <c r="Z163" s="3378"/>
      <c r="AA163" s="3378"/>
      <c r="AB163" s="3378"/>
      <c r="AC163" s="3379"/>
      <c r="AD163" s="3135"/>
      <c r="AE163" s="3326"/>
      <c r="AF163" s="3135"/>
      <c r="AG163" s="3326"/>
      <c r="AH163" s="3135"/>
      <c r="AI163" s="3326"/>
      <c r="AJ163" s="3135"/>
      <c r="AK163" s="3326"/>
      <c r="AL163" s="3135"/>
      <c r="AM163" s="3326"/>
      <c r="AN163" s="3135"/>
      <c r="AO163" s="3326"/>
      <c r="AP163" s="3135"/>
      <c r="AQ163" s="3137"/>
      <c r="AR163" s="3135"/>
      <c r="AS163" s="39"/>
      <c r="AT163" s="39"/>
      <c r="AU163" s="3138"/>
      <c r="AV163" s="3863"/>
      <c r="AW163" s="3863"/>
      <c r="AX163" t="str">
        <f t="shared" si="185"/>
        <v/>
      </c>
      <c r="CW163"/>
      <c r="CX163" s="25" t="str">
        <f t="shared" si="186"/>
        <v/>
      </c>
      <c r="CY163" s="25" t="str">
        <f t="shared" si="187"/>
        <v/>
      </c>
      <c r="CZ163" s="25" t="str">
        <f t="shared" si="188"/>
        <v/>
      </c>
      <c r="DA163" s="25" t="str">
        <f t="shared" si="189"/>
        <v/>
      </c>
      <c r="DB163" s="224"/>
      <c r="DC163" s="224"/>
      <c r="DD163"/>
      <c r="DE163"/>
      <c r="DG163"/>
      <c r="DH163" s="26">
        <f t="shared" si="190"/>
        <v>0</v>
      </c>
      <c r="DI163" s="26">
        <f t="shared" si="191"/>
        <v>0</v>
      </c>
      <c r="DJ163" s="26">
        <f t="shared" si="192"/>
        <v>0</v>
      </c>
      <c r="DK163" s="26">
        <f t="shared" si="193"/>
        <v>0</v>
      </c>
      <c r="DL163" s="224"/>
      <c r="DM163" s="224"/>
    </row>
    <row r="164" spans="1:117" x14ac:dyDescent="0.25">
      <c r="A164" s="713"/>
      <c r="B164" s="3996" t="s">
        <v>192</v>
      </c>
      <c r="C164" s="3994" t="s">
        <v>4</v>
      </c>
      <c r="D164" s="3885">
        <f t="shared" si="183"/>
        <v>0</v>
      </c>
      <c r="E164" s="3376"/>
      <c r="F164" s="4031">
        <f t="shared" si="184"/>
        <v>0</v>
      </c>
      <c r="G164" s="3336"/>
      <c r="H164" s="3378"/>
      <c r="I164" s="3378"/>
      <c r="J164" s="3378"/>
      <c r="K164" s="3378"/>
      <c r="L164" s="3378"/>
      <c r="M164" s="3378"/>
      <c r="N164" s="3378"/>
      <c r="O164" s="3378"/>
      <c r="P164" s="3378"/>
      <c r="Q164" s="3378"/>
      <c r="R164" s="3378"/>
      <c r="S164" s="3378"/>
      <c r="T164" s="3378"/>
      <c r="U164" s="3378"/>
      <c r="V164" s="3378"/>
      <c r="W164" s="3378"/>
      <c r="X164" s="3378"/>
      <c r="Y164" s="3378"/>
      <c r="Z164" s="3378"/>
      <c r="AA164" s="3378"/>
      <c r="AB164" s="3378"/>
      <c r="AC164" s="3379"/>
      <c r="AD164" s="4004">
        <f>SUM(AD165:AD170)</f>
        <v>0</v>
      </c>
      <c r="AE164" s="3326"/>
      <c r="AF164" s="4004">
        <f t="shared" ref="AF164:AW164" si="194">SUM(AF165:AF170)</f>
        <v>0</v>
      </c>
      <c r="AG164" s="3326"/>
      <c r="AH164" s="4004">
        <f t="shared" si="194"/>
        <v>0</v>
      </c>
      <c r="AI164" s="3326"/>
      <c r="AJ164" s="4004">
        <f t="shared" si="194"/>
        <v>0</v>
      </c>
      <c r="AK164" s="3326"/>
      <c r="AL164" s="4004">
        <f t="shared" si="194"/>
        <v>0</v>
      </c>
      <c r="AM164" s="3326"/>
      <c r="AN164" s="4004">
        <f t="shared" si="194"/>
        <v>0</v>
      </c>
      <c r="AO164" s="3326"/>
      <c r="AP164" s="4004">
        <f t="shared" si="194"/>
        <v>0</v>
      </c>
      <c r="AQ164" s="4032">
        <f>SUM(AQ165:AQ170)</f>
        <v>0</v>
      </c>
      <c r="AR164" s="4004">
        <f t="shared" si="194"/>
        <v>0</v>
      </c>
      <c r="AS164" s="3936">
        <f>SUM(AS165:AS170)</f>
        <v>0</v>
      </c>
      <c r="AT164" s="3936">
        <f>SUM(AT165:AT170)</f>
        <v>0</v>
      </c>
      <c r="AU164" s="3936">
        <f>SUM(AU165:AU170)</f>
        <v>0</v>
      </c>
      <c r="AV164" s="3939">
        <f t="shared" si="194"/>
        <v>0</v>
      </c>
      <c r="AW164" s="3936">
        <f t="shared" si="194"/>
        <v>0</v>
      </c>
      <c r="CW164"/>
      <c r="CX164"/>
      <c r="CY164"/>
      <c r="CZ164"/>
      <c r="DA164" s="540"/>
      <c r="DB164"/>
      <c r="DC164"/>
      <c r="DD164"/>
      <c r="DE164"/>
      <c r="DG164"/>
      <c r="DH164"/>
      <c r="DI164"/>
      <c r="DJ164"/>
      <c r="DK164"/>
      <c r="DL164"/>
      <c r="DM164"/>
    </row>
    <row r="165" spans="1:117" x14ac:dyDescent="0.25">
      <c r="A165" s="713"/>
      <c r="B165" s="713"/>
      <c r="C165" s="244" t="s">
        <v>193</v>
      </c>
      <c r="D165" s="245">
        <f t="shared" si="183"/>
        <v>0</v>
      </c>
      <c r="E165" s="3376"/>
      <c r="F165" s="246">
        <f>SUM(AD165+AF165+AH165+AJ165+AL165+AN165+AP165)</f>
        <v>0</v>
      </c>
      <c r="G165" s="3336"/>
      <c r="H165" s="3378"/>
      <c r="I165" s="3378"/>
      <c r="J165" s="3378"/>
      <c r="K165" s="3378"/>
      <c r="L165" s="3378"/>
      <c r="M165" s="3378"/>
      <c r="N165" s="3378"/>
      <c r="O165" s="3378"/>
      <c r="P165" s="3378"/>
      <c r="Q165" s="3378"/>
      <c r="R165" s="3378"/>
      <c r="S165" s="3378"/>
      <c r="T165" s="3378"/>
      <c r="U165" s="3378"/>
      <c r="V165" s="3378"/>
      <c r="W165" s="3378"/>
      <c r="X165" s="3378"/>
      <c r="Y165" s="3378"/>
      <c r="Z165" s="3378"/>
      <c r="AA165" s="3378"/>
      <c r="AB165" s="3378"/>
      <c r="AC165" s="3379"/>
      <c r="AD165" s="22"/>
      <c r="AE165" s="3326"/>
      <c r="AF165" s="22"/>
      <c r="AG165" s="3326"/>
      <c r="AH165" s="22"/>
      <c r="AI165" s="3326"/>
      <c r="AJ165" s="22"/>
      <c r="AK165" s="3326"/>
      <c r="AL165" s="22"/>
      <c r="AM165" s="3326"/>
      <c r="AN165" s="22"/>
      <c r="AO165" s="3326"/>
      <c r="AP165" s="22"/>
      <c r="AQ165" s="230"/>
      <c r="AR165" s="22"/>
      <c r="AS165" s="20"/>
      <c r="AT165" s="20"/>
      <c r="AU165" s="20"/>
      <c r="AV165" s="24"/>
      <c r="AW165" s="20"/>
      <c r="AX165" t="str">
        <f t="shared" ref="AX165:AX196" si="195">CW165&amp;CX165&amp;CY165&amp;CZ165&amp;DA165&amp;DB165&amp;DC165&amp;DD165&amp;DE165</f>
        <v/>
      </c>
      <c r="CW165"/>
      <c r="CX165" s="25" t="str">
        <f t="shared" ref="CX165:CX175" si="196">IF(AND(D165&gt;0,AR165=""),"  * No olvide digitar la variable  Usuarios con Discapacidad. Digite Cero si no tiene.",IF(AR165&gt;D165," * La variable Usuarios con Discapacidad no pueden superar el Total Ambos Sexos.",""))</f>
        <v/>
      </c>
      <c r="CY165" s="25" t="str">
        <f t="shared" ref="CY165:CY175" si="197">IF(AND(D165&gt;0,AS165=""),"  * No olvide digitar la variable Niños, niñas, adolescentes y jóvenes SENAME. Digite Cero si no tiene.",IF(AS165&gt;D165," * La variable Niños, niñas, adolescentes y jóvenes SENAME no pueden superar el Total Ambos Sexos.",""))</f>
        <v/>
      </c>
      <c r="CZ165" s="25" t="str">
        <f t="shared" ref="CZ165:CZ175" si="198">IF(AND(D165&gt;0,AT165=""),"  * No olvide digitar la variable Niños, niñas, adolescentes y jóvenes Mejor Niñez. Digite Cero si no tiene.",IF(AT165&gt;D165," * La variable Niños, niñas, adolescentes y jóvenes Mejor Niñez  no pueden superar el Total Ambos Sexos.",""))</f>
        <v/>
      </c>
      <c r="DA165" s="25" t="str">
        <f t="shared" ref="DA165:DA175" si="199">IF(AND(D165&gt;0,AU165=""),"  * No olvide digitar la variable Migrantes. Digite Cero si no tiene.",IF(AU165&gt;D165," * La variable Migrantes no pueden superar el Total Ambos Sexos.",""))</f>
        <v/>
      </c>
      <c r="DB165" s="25" t="str">
        <f>IF(AND($D165&gt;0,AV165=""),"  * No olvide digitar la variable Egreso por Abandono. Digite Cero si no tiene.",IF(AV165&gt;$D165," * La variable Egreso por Abandono no pueden superar el Total Ambos Sexos.",""))</f>
        <v/>
      </c>
      <c r="DC165" s="25" t="str">
        <f t="shared" ref="DC165:DC175" si="200">IF(AND(D165&gt;0,AW165=""),"  * No olvide digitar la variable Paciente Diabético en control PSCV. Digite Cero si no tiene.",IF(AW165&gt;D165," * La variable Paciente Diabético en control PSCV no pueden superar el Total Ambos Sexos.",""))</f>
        <v/>
      </c>
      <c r="DD165"/>
      <c r="DE165"/>
      <c r="DG165"/>
      <c r="DH165" s="26">
        <f>IF(AND(D165&gt;0,AR165=""),1,IF(AR165&gt;D165,1,0))</f>
        <v>0</v>
      </c>
      <c r="DI165" s="26">
        <f>IF(AND(D165&gt;0,AS165=""),1,IF(AS165&gt;D165,1,0))</f>
        <v>0</v>
      </c>
      <c r="DJ165" s="26">
        <f>IF(AND(D165&gt;0,AT165=""),1,IF(AT165&gt;D165,1,0))</f>
        <v>0</v>
      </c>
      <c r="DK165" s="26">
        <f>IF(AND(D165&gt;0,AU165=""),1,IF(AU165&gt;D165,1,0))</f>
        <v>0</v>
      </c>
      <c r="DL165" s="26">
        <f>IF(AND(D165&gt;0,AV165=""),1,IF(AV165&gt;D165,1,0))</f>
        <v>0</v>
      </c>
      <c r="DM165" s="26">
        <f>IF(AND(D165&gt;0,AW165=""),1,IF(AW165&gt;D165,1,0))</f>
        <v>0</v>
      </c>
    </row>
    <row r="166" spans="1:117" x14ac:dyDescent="0.25">
      <c r="A166" s="713"/>
      <c r="B166" s="713"/>
      <c r="C166" s="3385" t="s">
        <v>194</v>
      </c>
      <c r="D166" s="245">
        <f t="shared" si="183"/>
        <v>0</v>
      </c>
      <c r="E166" s="3376"/>
      <c r="F166" s="3377">
        <f t="shared" si="184"/>
        <v>0</v>
      </c>
      <c r="G166" s="3336"/>
      <c r="H166" s="3378"/>
      <c r="I166" s="3378"/>
      <c r="J166" s="3378"/>
      <c r="K166" s="3378"/>
      <c r="L166" s="3378"/>
      <c r="M166" s="3378"/>
      <c r="N166" s="3378"/>
      <c r="O166" s="3378"/>
      <c r="P166" s="3378"/>
      <c r="Q166" s="3378"/>
      <c r="R166" s="3378"/>
      <c r="S166" s="3378"/>
      <c r="T166" s="3378"/>
      <c r="U166" s="3378"/>
      <c r="V166" s="3378"/>
      <c r="W166" s="3378"/>
      <c r="X166" s="3378"/>
      <c r="Y166" s="3378"/>
      <c r="Z166" s="3378"/>
      <c r="AA166" s="3378"/>
      <c r="AB166" s="3378"/>
      <c r="AC166" s="3379"/>
      <c r="AD166" s="22"/>
      <c r="AE166" s="3326"/>
      <c r="AF166" s="22"/>
      <c r="AG166" s="3326"/>
      <c r="AH166" s="22"/>
      <c r="AI166" s="3326"/>
      <c r="AJ166" s="22"/>
      <c r="AK166" s="3326"/>
      <c r="AL166" s="22"/>
      <c r="AM166" s="3326"/>
      <c r="AN166" s="22"/>
      <c r="AO166" s="3326"/>
      <c r="AP166" s="22"/>
      <c r="AQ166" s="230"/>
      <c r="AR166" s="22"/>
      <c r="AS166" s="20"/>
      <c r="AT166" s="20"/>
      <c r="AU166" s="20"/>
      <c r="AV166" s="24"/>
      <c r="AW166" s="20"/>
      <c r="AX166" t="str">
        <f t="shared" si="195"/>
        <v/>
      </c>
      <c r="CW166"/>
      <c r="CX166" s="25" t="str">
        <f t="shared" si="196"/>
        <v/>
      </c>
      <c r="CY166" s="25" t="str">
        <f t="shared" si="197"/>
        <v/>
      </c>
      <c r="CZ166" s="25" t="str">
        <f t="shared" si="198"/>
        <v/>
      </c>
      <c r="DA166" s="25" t="str">
        <f t="shared" si="199"/>
        <v/>
      </c>
      <c r="DB166" s="25" t="str">
        <f t="shared" ref="DB166:DB170" si="201">IF(AND($D166&gt;0,AV166=""),"  * No olvide digitar la variable Egreso por Abandono. Digite Cero si no tiene.",IF(AV166&gt;$D166," * La variable Egreso por Abandono no pueden superar el Total Ambos Sexos.",""))</f>
        <v/>
      </c>
      <c r="DC166" s="25" t="str">
        <f t="shared" si="200"/>
        <v/>
      </c>
      <c r="DD166"/>
      <c r="DE166"/>
      <c r="DG166"/>
      <c r="DH166" s="26">
        <f t="shared" ref="DH166:DH170" si="202">IF(AND(D166&gt;0,AR166=""),1,IF(AR166&gt;D166,1,0))</f>
        <v>0</v>
      </c>
      <c r="DI166" s="26">
        <f t="shared" ref="DI166:DI170" si="203">IF(AND(D166&gt;0,AS166=""),1,IF(AS166&gt;D166,1,0))</f>
        <v>0</v>
      </c>
      <c r="DJ166" s="26">
        <f t="shared" ref="DJ166:DJ170" si="204">IF(AND(D166&gt;0,AT166=""),1,IF(AT166&gt;D166,1,0))</f>
        <v>0</v>
      </c>
      <c r="DK166" s="26">
        <f t="shared" ref="DK166:DK170" si="205">IF(AND(D166&gt;0,AU166=""),1,IF(AU166&gt;D166,1,0))</f>
        <v>0</v>
      </c>
      <c r="DL166" s="26">
        <f t="shared" ref="DL166:DL170" si="206">IF(AND(D166&gt;0,AV166=""),1,IF(AV166&gt;D166,1,0))</f>
        <v>0</v>
      </c>
      <c r="DM166" s="26">
        <f t="shared" ref="DM166:DM170" si="207">IF(AND(D166&gt;0,AW166=""),1,IF(AW166&gt;D166,1,0))</f>
        <v>0</v>
      </c>
    </row>
    <row r="167" spans="1:117" x14ac:dyDescent="0.25">
      <c r="A167" s="713"/>
      <c r="B167" s="713"/>
      <c r="C167" s="244" t="s">
        <v>195</v>
      </c>
      <c r="D167" s="245">
        <f t="shared" si="183"/>
        <v>0</v>
      </c>
      <c r="E167" s="3376"/>
      <c r="F167" s="3377">
        <f t="shared" si="184"/>
        <v>0</v>
      </c>
      <c r="G167" s="3336"/>
      <c r="H167" s="3378"/>
      <c r="I167" s="3378"/>
      <c r="J167" s="3378"/>
      <c r="K167" s="3378"/>
      <c r="L167" s="3378"/>
      <c r="M167" s="3378"/>
      <c r="N167" s="3378"/>
      <c r="O167" s="3378"/>
      <c r="P167" s="3378"/>
      <c r="Q167" s="3378"/>
      <c r="R167" s="3378"/>
      <c r="S167" s="3378"/>
      <c r="T167" s="3378"/>
      <c r="U167" s="3378"/>
      <c r="V167" s="3378"/>
      <c r="W167" s="3378"/>
      <c r="X167" s="3378"/>
      <c r="Y167" s="3378"/>
      <c r="Z167" s="3378"/>
      <c r="AA167" s="3378"/>
      <c r="AB167" s="3378"/>
      <c r="AC167" s="3379"/>
      <c r="AD167" s="22"/>
      <c r="AE167" s="3326"/>
      <c r="AF167" s="22"/>
      <c r="AG167" s="3326"/>
      <c r="AH167" s="22"/>
      <c r="AI167" s="3326"/>
      <c r="AJ167" s="22"/>
      <c r="AK167" s="3326"/>
      <c r="AL167" s="22"/>
      <c r="AM167" s="3326"/>
      <c r="AN167" s="22"/>
      <c r="AO167" s="3326"/>
      <c r="AP167" s="22"/>
      <c r="AQ167" s="230"/>
      <c r="AR167" s="22"/>
      <c r="AS167" s="20"/>
      <c r="AT167" s="20"/>
      <c r="AU167" s="20"/>
      <c r="AV167" s="24"/>
      <c r="AW167" s="20"/>
      <c r="AX167" t="str">
        <f t="shared" si="195"/>
        <v/>
      </c>
      <c r="CW167"/>
      <c r="CX167" s="25" t="str">
        <f t="shared" si="196"/>
        <v/>
      </c>
      <c r="CY167" s="25" t="str">
        <f t="shared" si="197"/>
        <v/>
      </c>
      <c r="CZ167" s="25" t="str">
        <f t="shared" si="198"/>
        <v/>
      </c>
      <c r="DA167" s="25" t="str">
        <f t="shared" si="199"/>
        <v/>
      </c>
      <c r="DB167" s="25" t="str">
        <f t="shared" si="201"/>
        <v/>
      </c>
      <c r="DC167" s="25" t="str">
        <f t="shared" si="200"/>
        <v/>
      </c>
      <c r="DD167"/>
      <c r="DE167"/>
      <c r="DG167"/>
      <c r="DH167" s="26">
        <f t="shared" si="202"/>
        <v>0</v>
      </c>
      <c r="DI167" s="26">
        <f t="shared" si="203"/>
        <v>0</v>
      </c>
      <c r="DJ167" s="26">
        <f t="shared" si="204"/>
        <v>0</v>
      </c>
      <c r="DK167" s="26">
        <f t="shared" si="205"/>
        <v>0</v>
      </c>
      <c r="DL167" s="26">
        <f t="shared" si="206"/>
        <v>0</v>
      </c>
      <c r="DM167" s="26">
        <f t="shared" si="207"/>
        <v>0</v>
      </c>
    </row>
    <row r="168" spans="1:117" x14ac:dyDescent="0.25">
      <c r="A168" s="713"/>
      <c r="B168" s="713"/>
      <c r="C168" s="244" t="s">
        <v>196</v>
      </c>
      <c r="D168" s="245">
        <f t="shared" si="183"/>
        <v>0</v>
      </c>
      <c r="E168" s="3376"/>
      <c r="F168" s="3377">
        <f t="shared" si="184"/>
        <v>0</v>
      </c>
      <c r="G168" s="3336"/>
      <c r="H168" s="3378"/>
      <c r="I168" s="3378"/>
      <c r="J168" s="3378"/>
      <c r="K168" s="3378"/>
      <c r="L168" s="3378"/>
      <c r="M168" s="3378"/>
      <c r="N168" s="3378"/>
      <c r="O168" s="3378"/>
      <c r="P168" s="3378"/>
      <c r="Q168" s="3378"/>
      <c r="R168" s="3378"/>
      <c r="S168" s="3378"/>
      <c r="T168" s="3378"/>
      <c r="U168" s="3378"/>
      <c r="V168" s="3378"/>
      <c r="W168" s="3378"/>
      <c r="X168" s="3378"/>
      <c r="Y168" s="3378"/>
      <c r="Z168" s="3378"/>
      <c r="AA168" s="3378"/>
      <c r="AB168" s="3378"/>
      <c r="AC168" s="3379"/>
      <c r="AD168" s="22"/>
      <c r="AE168" s="3326"/>
      <c r="AF168" s="22"/>
      <c r="AG168" s="3326"/>
      <c r="AH168" s="22"/>
      <c r="AI168" s="3326"/>
      <c r="AJ168" s="22"/>
      <c r="AK168" s="3326"/>
      <c r="AL168" s="22"/>
      <c r="AM168" s="3326"/>
      <c r="AN168" s="22"/>
      <c r="AO168" s="3326"/>
      <c r="AP168" s="22"/>
      <c r="AQ168" s="230"/>
      <c r="AR168" s="3128"/>
      <c r="AS168" s="20"/>
      <c r="AT168" s="20"/>
      <c r="AU168" s="20"/>
      <c r="AV168" s="24"/>
      <c r="AW168" s="20"/>
      <c r="AX168" t="str">
        <f t="shared" si="195"/>
        <v/>
      </c>
      <c r="CW168"/>
      <c r="CX168" s="25" t="str">
        <f t="shared" si="196"/>
        <v/>
      </c>
      <c r="CY168" s="25" t="str">
        <f t="shared" si="197"/>
        <v/>
      </c>
      <c r="CZ168" s="25" t="str">
        <f t="shared" si="198"/>
        <v/>
      </c>
      <c r="DA168" s="25" t="str">
        <f t="shared" si="199"/>
        <v/>
      </c>
      <c r="DB168" s="25" t="str">
        <f t="shared" si="201"/>
        <v/>
      </c>
      <c r="DC168" s="25" t="str">
        <f t="shared" si="200"/>
        <v/>
      </c>
      <c r="DD168"/>
      <c r="DE168"/>
      <c r="DG168"/>
      <c r="DH168" s="26">
        <f t="shared" si="202"/>
        <v>0</v>
      </c>
      <c r="DI168" s="26">
        <f t="shared" si="203"/>
        <v>0</v>
      </c>
      <c r="DJ168" s="26">
        <f t="shared" si="204"/>
        <v>0</v>
      </c>
      <c r="DK168" s="26">
        <f t="shared" si="205"/>
        <v>0</v>
      </c>
      <c r="DL168" s="26">
        <f t="shared" si="206"/>
        <v>0</v>
      </c>
      <c r="DM168" s="26">
        <f t="shared" si="207"/>
        <v>0</v>
      </c>
    </row>
    <row r="169" spans="1:117" x14ac:dyDescent="0.25">
      <c r="A169" s="713"/>
      <c r="B169" s="713"/>
      <c r="C169" s="3385" t="s">
        <v>197</v>
      </c>
      <c r="D169" s="245">
        <f t="shared" si="183"/>
        <v>0</v>
      </c>
      <c r="E169" s="3376"/>
      <c r="F169" s="3377">
        <f t="shared" si="184"/>
        <v>0</v>
      </c>
      <c r="G169" s="3336"/>
      <c r="H169" s="3378"/>
      <c r="I169" s="3378"/>
      <c r="J169" s="3378"/>
      <c r="K169" s="3378"/>
      <c r="L169" s="3378"/>
      <c r="M169" s="3378"/>
      <c r="N169" s="3378"/>
      <c r="O169" s="3378"/>
      <c r="P169" s="3378"/>
      <c r="Q169" s="3378"/>
      <c r="R169" s="3378"/>
      <c r="S169" s="3378"/>
      <c r="T169" s="3378"/>
      <c r="U169" s="3378"/>
      <c r="V169" s="3378"/>
      <c r="W169" s="3378"/>
      <c r="X169" s="3378"/>
      <c r="Y169" s="3378"/>
      <c r="Z169" s="3378"/>
      <c r="AA169" s="3378"/>
      <c r="AB169" s="3378"/>
      <c r="AC169" s="3379"/>
      <c r="AD169" s="22"/>
      <c r="AE169" s="3326"/>
      <c r="AF169" s="22"/>
      <c r="AG169" s="3326"/>
      <c r="AH169" s="22"/>
      <c r="AI169" s="3326"/>
      <c r="AJ169" s="22"/>
      <c r="AK169" s="3326"/>
      <c r="AL169" s="22"/>
      <c r="AM169" s="3326"/>
      <c r="AN169" s="22"/>
      <c r="AO169" s="3326"/>
      <c r="AP169" s="22"/>
      <c r="AQ169" s="3127"/>
      <c r="AR169" s="24"/>
      <c r="AS169" s="3170"/>
      <c r="AT169" s="3170"/>
      <c r="AU169" s="20"/>
      <c r="AV169" s="24"/>
      <c r="AW169" s="20"/>
      <c r="AX169" t="str">
        <f t="shared" si="195"/>
        <v/>
      </c>
      <c r="CW169"/>
      <c r="CX169" s="25" t="str">
        <f t="shared" si="196"/>
        <v/>
      </c>
      <c r="CY169" s="25" t="str">
        <f t="shared" si="197"/>
        <v/>
      </c>
      <c r="CZ169" s="25" t="str">
        <f t="shared" si="198"/>
        <v/>
      </c>
      <c r="DA169" s="25" t="str">
        <f t="shared" si="199"/>
        <v/>
      </c>
      <c r="DB169" s="25" t="str">
        <f t="shared" si="201"/>
        <v/>
      </c>
      <c r="DC169" s="25" t="str">
        <f t="shared" si="200"/>
        <v/>
      </c>
      <c r="DD169"/>
      <c r="DE169"/>
      <c r="DG169"/>
      <c r="DH169" s="26">
        <f t="shared" si="202"/>
        <v>0</v>
      </c>
      <c r="DI169" s="26">
        <f t="shared" si="203"/>
        <v>0</v>
      </c>
      <c r="DJ169" s="26">
        <f t="shared" si="204"/>
        <v>0</v>
      </c>
      <c r="DK169" s="26">
        <f t="shared" si="205"/>
        <v>0</v>
      </c>
      <c r="DL169" s="26">
        <f t="shared" si="206"/>
        <v>0</v>
      </c>
      <c r="DM169" s="26">
        <f t="shared" si="207"/>
        <v>0</v>
      </c>
    </row>
    <row r="170" spans="1:117" x14ac:dyDescent="0.25">
      <c r="A170" s="3773"/>
      <c r="B170" s="3773"/>
      <c r="C170" s="244" t="s">
        <v>198</v>
      </c>
      <c r="D170" s="2988">
        <f t="shared" si="183"/>
        <v>0</v>
      </c>
      <c r="E170" s="3386"/>
      <c r="F170" s="249">
        <f t="shared" si="184"/>
        <v>0</v>
      </c>
      <c r="G170" s="3336"/>
      <c r="H170" s="3378"/>
      <c r="I170" s="3378"/>
      <c r="J170" s="3378"/>
      <c r="K170" s="3378"/>
      <c r="L170" s="3378"/>
      <c r="M170" s="3378"/>
      <c r="N170" s="3378"/>
      <c r="O170" s="3378"/>
      <c r="P170" s="3378"/>
      <c r="Q170" s="3378"/>
      <c r="R170" s="3378"/>
      <c r="S170" s="3378"/>
      <c r="T170" s="3378"/>
      <c r="U170" s="3378"/>
      <c r="V170" s="3378"/>
      <c r="W170" s="3378"/>
      <c r="X170" s="3378"/>
      <c r="Y170" s="3378"/>
      <c r="Z170" s="3378"/>
      <c r="AA170" s="3378"/>
      <c r="AB170" s="3378"/>
      <c r="AC170" s="3387"/>
      <c r="AD170" s="232"/>
      <c r="AE170" s="3388"/>
      <c r="AF170" s="232"/>
      <c r="AG170" s="3388"/>
      <c r="AH170" s="232"/>
      <c r="AI170" s="3388"/>
      <c r="AJ170" s="232"/>
      <c r="AK170" s="3388"/>
      <c r="AL170" s="232"/>
      <c r="AM170" s="3388"/>
      <c r="AN170" s="232"/>
      <c r="AO170" s="3388"/>
      <c r="AP170" s="232"/>
      <c r="AQ170" s="252"/>
      <c r="AR170" s="232"/>
      <c r="AS170" s="63"/>
      <c r="AT170" s="63"/>
      <c r="AU170" s="63"/>
      <c r="AV170" s="235"/>
      <c r="AW170" s="3138"/>
      <c r="AX170" t="str">
        <f t="shared" si="195"/>
        <v/>
      </c>
      <c r="CW170"/>
      <c r="CX170" s="25" t="str">
        <f t="shared" si="196"/>
        <v/>
      </c>
      <c r="CY170" s="25" t="str">
        <f t="shared" si="197"/>
        <v/>
      </c>
      <c r="CZ170" s="25" t="str">
        <f t="shared" si="198"/>
        <v/>
      </c>
      <c r="DA170" s="25" t="str">
        <f t="shared" si="199"/>
        <v/>
      </c>
      <c r="DB170" s="25" t="str">
        <f t="shared" si="201"/>
        <v/>
      </c>
      <c r="DC170" s="25" t="str">
        <f t="shared" si="200"/>
        <v/>
      </c>
      <c r="DD170"/>
      <c r="DE170"/>
      <c r="DG170"/>
      <c r="DH170" s="26">
        <f t="shared" si="202"/>
        <v>0</v>
      </c>
      <c r="DI170" s="26">
        <f t="shared" si="203"/>
        <v>0</v>
      </c>
      <c r="DJ170" s="26">
        <f t="shared" si="204"/>
        <v>0</v>
      </c>
      <c r="DK170" s="26">
        <f t="shared" si="205"/>
        <v>0</v>
      </c>
      <c r="DL170" s="26">
        <f t="shared" si="206"/>
        <v>0</v>
      </c>
      <c r="DM170" s="26">
        <f t="shared" si="207"/>
        <v>0</v>
      </c>
    </row>
    <row r="171" spans="1:117" ht="15" customHeight="1" x14ac:dyDescent="0.25">
      <c r="A171" s="3996" t="s">
        <v>199</v>
      </c>
      <c r="B171" s="3996" t="s">
        <v>200</v>
      </c>
      <c r="C171" s="4033" t="s">
        <v>95</v>
      </c>
      <c r="D171" s="245">
        <f t="shared" ref="D171:D175" si="208">SUM(E171)</f>
        <v>0</v>
      </c>
      <c r="E171" s="254">
        <f>SUM(AC171+AE171+AG171+AI171+AK171+AM171+AO171)</f>
        <v>0</v>
      </c>
      <c r="F171" s="4034"/>
      <c r="G171" s="256"/>
      <c r="H171" s="257"/>
      <c r="I171" s="257"/>
      <c r="J171" s="258"/>
      <c r="K171" s="257"/>
      <c r="L171" s="257"/>
      <c r="M171" s="257"/>
      <c r="N171" s="258"/>
      <c r="O171" s="257"/>
      <c r="P171" s="257"/>
      <c r="Q171" s="257"/>
      <c r="R171" s="258"/>
      <c r="S171" s="257"/>
      <c r="T171" s="257"/>
      <c r="U171" s="257"/>
      <c r="V171" s="258"/>
      <c r="W171" s="257"/>
      <c r="X171" s="257"/>
      <c r="Y171" s="257"/>
      <c r="Z171" s="258"/>
      <c r="AA171" s="257"/>
      <c r="AB171" s="259"/>
      <c r="AC171" s="3924"/>
      <c r="AD171" s="4035"/>
      <c r="AE171" s="3924"/>
      <c r="AF171" s="4035"/>
      <c r="AG171" s="3924"/>
      <c r="AH171" s="4035"/>
      <c r="AI171" s="3924"/>
      <c r="AJ171" s="4035"/>
      <c r="AK171" s="3924"/>
      <c r="AL171" s="4035"/>
      <c r="AM171" s="3924"/>
      <c r="AN171" s="4035"/>
      <c r="AO171" s="3924"/>
      <c r="AP171" s="4035"/>
      <c r="AQ171" s="4029"/>
      <c r="AR171" s="3932"/>
      <c r="AS171" s="3932"/>
      <c r="AT171" s="3932"/>
      <c r="AU171" s="3932"/>
      <c r="AV171" s="4030"/>
      <c r="AW171" s="20"/>
      <c r="AX171" t="str">
        <f t="shared" si="195"/>
        <v/>
      </c>
      <c r="CW171"/>
      <c r="CX171" s="25" t="str">
        <f t="shared" si="196"/>
        <v/>
      </c>
      <c r="CY171" s="25" t="str">
        <f t="shared" si="197"/>
        <v/>
      </c>
      <c r="CZ171" s="25" t="str">
        <f t="shared" si="198"/>
        <v/>
      </c>
      <c r="DA171" s="25" t="str">
        <f t="shared" si="199"/>
        <v/>
      </c>
      <c r="DB171" s="261"/>
      <c r="DC171" s="25" t="str">
        <f t="shared" si="200"/>
        <v/>
      </c>
      <c r="DD171"/>
      <c r="DE171"/>
      <c r="DG171"/>
      <c r="DH171" s="26">
        <f>IF(AND(D171&gt;0,AR171=""),1,IF(AR171&gt;D171,1,0))</f>
        <v>0</v>
      </c>
      <c r="DI171" s="26">
        <f>IF(AND(D171&gt;0,AS171=""),1,IF(AS171&gt;D171,1,0))</f>
        <v>0</v>
      </c>
      <c r="DJ171" s="26">
        <f>IF(AND(D171&gt;0,AT171=""),1,IF(AT171&gt;D171,1,0))</f>
        <v>0</v>
      </c>
      <c r="DK171" s="26">
        <f>IF(AND(D171&gt;0,AU171=""),1,IF(AU171&gt;D171,1,0))</f>
        <v>0</v>
      </c>
      <c r="DL171" s="261"/>
      <c r="DM171" s="26">
        <f>IF(AND(D171&gt;0,AW171=""),1,IF(AW171&gt;D171,1,0))</f>
        <v>0</v>
      </c>
    </row>
    <row r="172" spans="1:117" x14ac:dyDescent="0.25">
      <c r="A172" s="713"/>
      <c r="B172" s="713"/>
      <c r="C172" s="3385" t="s">
        <v>201</v>
      </c>
      <c r="D172" s="245">
        <f t="shared" si="208"/>
        <v>0</v>
      </c>
      <c r="E172" s="3392">
        <f>SUM(AC172+AE172+AG172+AI172+AK172+AM172+AO172)</f>
        <v>0</v>
      </c>
      <c r="F172" s="3393"/>
      <c r="G172" s="3336"/>
      <c r="H172" s="3378"/>
      <c r="I172" s="3378"/>
      <c r="J172" s="3379"/>
      <c r="K172" s="3378"/>
      <c r="L172" s="3378"/>
      <c r="M172" s="3378"/>
      <c r="N172" s="3379"/>
      <c r="O172" s="3378"/>
      <c r="P172" s="3378"/>
      <c r="Q172" s="3378"/>
      <c r="R172" s="3379"/>
      <c r="S172" s="3378"/>
      <c r="T172" s="3378"/>
      <c r="U172" s="3378"/>
      <c r="V172" s="3379"/>
      <c r="W172" s="3378"/>
      <c r="X172" s="3378"/>
      <c r="Y172" s="3378"/>
      <c r="Z172" s="3379"/>
      <c r="AA172" s="3378"/>
      <c r="AB172" s="3327"/>
      <c r="AC172" s="3169"/>
      <c r="AD172" s="264"/>
      <c r="AE172" s="3169"/>
      <c r="AF172" s="264"/>
      <c r="AG172" s="3169"/>
      <c r="AH172" s="264"/>
      <c r="AI172" s="3169"/>
      <c r="AJ172" s="264"/>
      <c r="AK172" s="3169"/>
      <c r="AL172" s="264"/>
      <c r="AM172" s="3169"/>
      <c r="AN172" s="264"/>
      <c r="AO172" s="3169"/>
      <c r="AP172" s="264"/>
      <c r="AQ172" s="3127"/>
      <c r="AR172" s="20"/>
      <c r="AS172" s="3170"/>
      <c r="AT172" s="3170"/>
      <c r="AU172" s="20"/>
      <c r="AV172" s="24"/>
      <c r="AW172" s="20"/>
      <c r="AX172" t="str">
        <f t="shared" si="195"/>
        <v/>
      </c>
      <c r="CW172"/>
      <c r="CX172" s="25" t="str">
        <f t="shared" si="196"/>
        <v/>
      </c>
      <c r="CY172" s="25" t="str">
        <f t="shared" si="197"/>
        <v/>
      </c>
      <c r="CZ172" s="25" t="str">
        <f t="shared" si="198"/>
        <v/>
      </c>
      <c r="DA172" s="25" t="str">
        <f t="shared" si="199"/>
        <v/>
      </c>
      <c r="DB172" s="25" t="str">
        <f>IF(AND($D172&gt;0,AV172=""),"  * No olvide digitar la variable Egreso por Abandono. Digite Cero si no tiene.",IF(AV172&gt;$D172," * La variable Egreso por Abandono no pueden superar el Total Ambos Sexos.",""))</f>
        <v/>
      </c>
      <c r="DC172" s="25" t="str">
        <f t="shared" si="200"/>
        <v/>
      </c>
      <c r="DD172"/>
      <c r="DE172"/>
      <c r="DG172"/>
      <c r="DH172" s="26">
        <f t="shared" ref="DH172:DH175" si="209">IF(AND(D172&gt;0,AR172=""),1,IF(AR172&gt;D172,1,0))</f>
        <v>0</v>
      </c>
      <c r="DI172" s="26">
        <f t="shared" ref="DI172:DI175" si="210">IF(AND(D172&gt;0,AS172=""),1,IF(AS172&gt;D172,1,0))</f>
        <v>0</v>
      </c>
      <c r="DJ172" s="26">
        <f t="shared" ref="DJ172:DJ175" si="211">IF(AND(D172&gt;0,AT172=""),1,IF(AT172&gt;D172,1,0))</f>
        <v>0</v>
      </c>
      <c r="DK172" s="26">
        <f t="shared" ref="DK172:DK175" si="212">IF(AND(D172&gt;0,AU172=""),1,IF(AU172&gt;D172,1,0))</f>
        <v>0</v>
      </c>
      <c r="DL172" s="26">
        <f t="shared" ref="DL172" si="213">IF(AND(D172&gt;0,AV172=""),1,IF(AV172&gt;D172,1,0))</f>
        <v>0</v>
      </c>
      <c r="DM172" s="26">
        <f t="shared" ref="DM172:DM175" si="214">IF(AND(D172&gt;0,AW172=""),1,IF(AW172&gt;D172,1,0))</f>
        <v>0</v>
      </c>
    </row>
    <row r="173" spans="1:117" x14ac:dyDescent="0.25">
      <c r="A173" s="713"/>
      <c r="B173" s="713"/>
      <c r="C173" s="265" t="s">
        <v>202</v>
      </c>
      <c r="D173" s="245">
        <f t="shared" si="208"/>
        <v>0</v>
      </c>
      <c r="E173" s="3392">
        <f>SUM(AC173+AE173+AG173+AI173+AK173+AM173+AO173)</f>
        <v>0</v>
      </c>
      <c r="F173" s="3394"/>
      <c r="G173" s="3336"/>
      <c r="H173" s="3378"/>
      <c r="I173" s="3378"/>
      <c r="J173" s="3379"/>
      <c r="K173" s="3378"/>
      <c r="L173" s="3378"/>
      <c r="M173" s="3378"/>
      <c r="N173" s="3379"/>
      <c r="O173" s="3378"/>
      <c r="P173" s="3378"/>
      <c r="Q173" s="3378"/>
      <c r="R173" s="3379"/>
      <c r="S173" s="3378"/>
      <c r="T173" s="3378"/>
      <c r="U173" s="3378"/>
      <c r="V173" s="3379"/>
      <c r="W173" s="3378"/>
      <c r="X173" s="3378"/>
      <c r="Y173" s="3378"/>
      <c r="Z173" s="3379"/>
      <c r="AA173" s="3378"/>
      <c r="AB173" s="3327"/>
      <c r="AC173" s="3169"/>
      <c r="AD173" s="264"/>
      <c r="AE173" s="3169"/>
      <c r="AF173" s="264"/>
      <c r="AG173" s="3169"/>
      <c r="AH173" s="264"/>
      <c r="AI173" s="3169"/>
      <c r="AJ173" s="264"/>
      <c r="AK173" s="3169"/>
      <c r="AL173" s="264"/>
      <c r="AM173" s="3169"/>
      <c r="AN173" s="264"/>
      <c r="AO173" s="3169"/>
      <c r="AP173" s="264"/>
      <c r="AQ173" s="3127"/>
      <c r="AR173" s="3170"/>
      <c r="AS173" s="3170"/>
      <c r="AT173" s="3170"/>
      <c r="AU173" s="20"/>
      <c r="AV173" s="231"/>
      <c r="AW173" s="20"/>
      <c r="AX173" t="str">
        <f t="shared" si="195"/>
        <v/>
      </c>
      <c r="CW173"/>
      <c r="CX173" s="25" t="str">
        <f t="shared" si="196"/>
        <v/>
      </c>
      <c r="CY173" s="25" t="str">
        <f t="shared" si="197"/>
        <v/>
      </c>
      <c r="CZ173" s="25" t="str">
        <f t="shared" si="198"/>
        <v/>
      </c>
      <c r="DA173" s="25" t="str">
        <f t="shared" si="199"/>
        <v/>
      </c>
      <c r="DB173" s="261"/>
      <c r="DC173" s="25" t="str">
        <f t="shared" si="200"/>
        <v/>
      </c>
      <c r="DD173"/>
      <c r="DE173"/>
      <c r="DG173"/>
      <c r="DH173" s="26">
        <f t="shared" si="209"/>
        <v>0</v>
      </c>
      <c r="DI173" s="26">
        <f t="shared" si="210"/>
        <v>0</v>
      </c>
      <c r="DJ173" s="26">
        <f t="shared" si="211"/>
        <v>0</v>
      </c>
      <c r="DK173" s="26">
        <f t="shared" si="212"/>
        <v>0</v>
      </c>
      <c r="DL173" s="261"/>
      <c r="DM173" s="26">
        <f t="shared" si="214"/>
        <v>0</v>
      </c>
    </row>
    <row r="174" spans="1:117" x14ac:dyDescent="0.25">
      <c r="A174" s="713"/>
      <c r="B174" s="713"/>
      <c r="C174" s="244" t="s">
        <v>93</v>
      </c>
      <c r="D174" s="245">
        <f t="shared" si="208"/>
        <v>0</v>
      </c>
      <c r="E174" s="3392">
        <f>SUM(AC174+AE174+AG174+AI174+AK174+AM174+AO174)</f>
        <v>0</v>
      </c>
      <c r="F174" s="3394"/>
      <c r="G174" s="3336"/>
      <c r="H174" s="3378"/>
      <c r="I174" s="3378"/>
      <c r="J174" s="3379"/>
      <c r="K174" s="3378"/>
      <c r="L174" s="3378"/>
      <c r="M174" s="3378"/>
      <c r="N174" s="3379"/>
      <c r="O174" s="3378"/>
      <c r="P174" s="3378"/>
      <c r="Q174" s="3378"/>
      <c r="R174" s="3379"/>
      <c r="S174" s="3378"/>
      <c r="T174" s="3378"/>
      <c r="U174" s="3378"/>
      <c r="V174" s="3379"/>
      <c r="W174" s="3378"/>
      <c r="X174" s="3378"/>
      <c r="Y174" s="3378"/>
      <c r="Z174" s="3379"/>
      <c r="AA174" s="3378"/>
      <c r="AB174" s="3327"/>
      <c r="AC174" s="185"/>
      <c r="AD174" s="267"/>
      <c r="AE174" s="185"/>
      <c r="AF174" s="267"/>
      <c r="AG174" s="185"/>
      <c r="AH174" s="267"/>
      <c r="AI174" s="185"/>
      <c r="AJ174" s="267"/>
      <c r="AK174" s="185"/>
      <c r="AL174" s="267"/>
      <c r="AM174" s="185"/>
      <c r="AN174" s="267"/>
      <c r="AO174" s="185"/>
      <c r="AP174" s="267"/>
      <c r="AQ174" s="268"/>
      <c r="AR174" s="188"/>
      <c r="AS174" s="188"/>
      <c r="AT174" s="188"/>
      <c r="AU174" s="63"/>
      <c r="AV174" s="234"/>
      <c r="AW174" s="63"/>
      <c r="AX174" t="str">
        <f t="shared" si="195"/>
        <v/>
      </c>
      <c r="CW174"/>
      <c r="CX174" s="25" t="str">
        <f t="shared" si="196"/>
        <v/>
      </c>
      <c r="CY174" s="25" t="str">
        <f t="shared" si="197"/>
        <v/>
      </c>
      <c r="CZ174" s="25" t="str">
        <f t="shared" si="198"/>
        <v/>
      </c>
      <c r="DA174" s="25" t="str">
        <f t="shared" si="199"/>
        <v/>
      </c>
      <c r="DB174" s="261"/>
      <c r="DC174" s="25" t="str">
        <f t="shared" si="200"/>
        <v/>
      </c>
      <c r="DD174"/>
      <c r="DE174"/>
      <c r="DG174"/>
      <c r="DH174" s="26">
        <f t="shared" si="209"/>
        <v>0</v>
      </c>
      <c r="DI174" s="26">
        <f t="shared" si="210"/>
        <v>0</v>
      </c>
      <c r="DJ174" s="26">
        <f t="shared" si="211"/>
        <v>0</v>
      </c>
      <c r="DK174" s="26">
        <f t="shared" si="212"/>
        <v>0</v>
      </c>
      <c r="DL174" s="261"/>
      <c r="DM174" s="26">
        <f t="shared" si="214"/>
        <v>0</v>
      </c>
    </row>
    <row r="175" spans="1:117" x14ac:dyDescent="0.25">
      <c r="A175" s="3773"/>
      <c r="B175" s="713"/>
      <c r="C175" s="265" t="s">
        <v>156</v>
      </c>
      <c r="D175" s="2988">
        <f t="shared" si="208"/>
        <v>0</v>
      </c>
      <c r="E175" s="3079">
        <f>SUM(AC175+AE175+AG175+AI175+AK175+AM175+AO175)</f>
        <v>0</v>
      </c>
      <c r="F175" s="270"/>
      <c r="G175" s="3395"/>
      <c r="H175" s="3396"/>
      <c r="I175" s="3396"/>
      <c r="J175" s="3387"/>
      <c r="K175" s="3396"/>
      <c r="L175" s="3396"/>
      <c r="M175" s="3396"/>
      <c r="N175" s="3387"/>
      <c r="O175" s="3396"/>
      <c r="P175" s="3396"/>
      <c r="Q175" s="3396"/>
      <c r="R175" s="3387"/>
      <c r="S175" s="3396"/>
      <c r="T175" s="3396"/>
      <c r="U175" s="3396"/>
      <c r="V175" s="3387"/>
      <c r="W175" s="3396"/>
      <c r="X175" s="3396"/>
      <c r="Y175" s="3396"/>
      <c r="Z175" s="3387"/>
      <c r="AA175" s="3396"/>
      <c r="AB175" s="3397"/>
      <c r="AC175" s="3175"/>
      <c r="AD175" s="3864"/>
      <c r="AE175" s="3175"/>
      <c r="AF175" s="3864"/>
      <c r="AG175" s="3175"/>
      <c r="AH175" s="3864"/>
      <c r="AI175" s="3175"/>
      <c r="AJ175" s="3864"/>
      <c r="AK175" s="3175"/>
      <c r="AL175" s="3864"/>
      <c r="AM175" s="3175"/>
      <c r="AN175" s="3864"/>
      <c r="AO175" s="3175"/>
      <c r="AP175" s="3864"/>
      <c r="AQ175" s="3137"/>
      <c r="AR175" s="39"/>
      <c r="AS175" s="39"/>
      <c r="AT175" s="39"/>
      <c r="AU175" s="39"/>
      <c r="AV175" s="3399"/>
      <c r="AW175" s="39"/>
      <c r="AX175" t="str">
        <f t="shared" si="195"/>
        <v/>
      </c>
      <c r="CW175"/>
      <c r="CX175" s="25" t="str">
        <f t="shared" si="196"/>
        <v/>
      </c>
      <c r="CY175" s="25" t="str">
        <f t="shared" si="197"/>
        <v/>
      </c>
      <c r="CZ175" s="25" t="str">
        <f t="shared" si="198"/>
        <v/>
      </c>
      <c r="DA175" s="25" t="str">
        <f t="shared" si="199"/>
        <v/>
      </c>
      <c r="DB175" s="261"/>
      <c r="DC175" s="25" t="str">
        <f t="shared" si="200"/>
        <v/>
      </c>
      <c r="DD175"/>
      <c r="DE175"/>
      <c r="DG175"/>
      <c r="DH175" s="26">
        <f t="shared" si="209"/>
        <v>0</v>
      </c>
      <c r="DI175" s="26">
        <f t="shared" si="210"/>
        <v>0</v>
      </c>
      <c r="DJ175" s="26">
        <f t="shared" si="211"/>
        <v>0</v>
      </c>
      <c r="DK175" s="26">
        <f t="shared" si="212"/>
        <v>0</v>
      </c>
      <c r="DL175" s="261"/>
      <c r="DM175" s="26">
        <f t="shared" si="214"/>
        <v>0</v>
      </c>
    </row>
    <row r="176" spans="1:117" ht="15" customHeight="1" x14ac:dyDescent="0.25">
      <c r="A176" s="4036" t="s">
        <v>203</v>
      </c>
      <c r="B176" s="4037" t="s">
        <v>204</v>
      </c>
      <c r="C176" s="4038" t="s">
        <v>205</v>
      </c>
      <c r="D176" s="4039">
        <f>SUM(E176:F176)</f>
        <v>0</v>
      </c>
      <c r="E176" s="497">
        <f>+G176+I176+K176+M176+O176+Q176+S176+U176+W176+Y176+AA176+AC176+AE176+AG176+AI176+AK176+AM176+AO176</f>
        <v>0</v>
      </c>
      <c r="F176" s="3865">
        <f t="shared" ref="E176:F178" si="215">+H176+J176+L176+N176+P176+R176+T176+V176+X176+Z176+AB176+AD176+AF176+AH176+AJ176+AL176+AN176+AP176</f>
        <v>0</v>
      </c>
      <c r="G176" s="3866">
        <f>SUM(G177:G178)</f>
        <v>0</v>
      </c>
      <c r="H176" s="3867">
        <f t="shared" ref="H176:AS176" si="216">SUM(H177:H178)</f>
        <v>0</v>
      </c>
      <c r="I176" s="4040">
        <f t="shared" si="216"/>
        <v>0</v>
      </c>
      <c r="J176" s="3867">
        <f t="shared" si="216"/>
        <v>0</v>
      </c>
      <c r="K176" s="4040">
        <f>SUM(K177:K178)</f>
        <v>0</v>
      </c>
      <c r="L176" s="283">
        <f t="shared" si="216"/>
        <v>0</v>
      </c>
      <c r="M176" s="4040">
        <f t="shared" si="216"/>
        <v>0</v>
      </c>
      <c r="N176" s="4041">
        <f t="shared" si="216"/>
        <v>0</v>
      </c>
      <c r="O176" s="4042">
        <f t="shared" si="216"/>
        <v>0</v>
      </c>
      <c r="P176" s="3867">
        <f t="shared" si="216"/>
        <v>0</v>
      </c>
      <c r="Q176" s="4042">
        <f t="shared" si="216"/>
        <v>0</v>
      </c>
      <c r="R176" s="3867">
        <f t="shared" si="216"/>
        <v>0</v>
      </c>
      <c r="S176" s="4042">
        <f t="shared" si="216"/>
        <v>0</v>
      </c>
      <c r="T176" s="3867">
        <f t="shared" si="216"/>
        <v>0</v>
      </c>
      <c r="U176" s="4042">
        <f t="shared" si="216"/>
        <v>0</v>
      </c>
      <c r="V176" s="3867">
        <f t="shared" si="216"/>
        <v>0</v>
      </c>
      <c r="W176" s="4042">
        <f t="shared" si="216"/>
        <v>0</v>
      </c>
      <c r="X176" s="3867">
        <f t="shared" si="216"/>
        <v>0</v>
      </c>
      <c r="Y176" s="4042">
        <f t="shared" si="216"/>
        <v>0</v>
      </c>
      <c r="Z176" s="3867">
        <f t="shared" si="216"/>
        <v>0</v>
      </c>
      <c r="AA176" s="4042">
        <f t="shared" si="216"/>
        <v>0</v>
      </c>
      <c r="AB176" s="3867">
        <f t="shared" si="216"/>
        <v>0</v>
      </c>
      <c r="AC176" s="4040">
        <f>SUM(AC177:AC178)</f>
        <v>0</v>
      </c>
      <c r="AD176" s="3867">
        <f t="shared" si="216"/>
        <v>0</v>
      </c>
      <c r="AE176" s="4040">
        <f t="shared" si="216"/>
        <v>0</v>
      </c>
      <c r="AF176" s="3867">
        <f t="shared" si="216"/>
        <v>0</v>
      </c>
      <c r="AG176" s="4040">
        <f t="shared" si="216"/>
        <v>0</v>
      </c>
      <c r="AH176" s="3867">
        <f t="shared" si="216"/>
        <v>0</v>
      </c>
      <c r="AI176" s="4040">
        <f t="shared" si="216"/>
        <v>0</v>
      </c>
      <c r="AJ176" s="3867">
        <f t="shared" si="216"/>
        <v>0</v>
      </c>
      <c r="AK176" s="4040">
        <f t="shared" si="216"/>
        <v>0</v>
      </c>
      <c r="AL176" s="3867">
        <f t="shared" si="216"/>
        <v>0</v>
      </c>
      <c r="AM176" s="4040">
        <f t="shared" si="216"/>
        <v>0</v>
      </c>
      <c r="AN176" s="3867">
        <f t="shared" si="216"/>
        <v>0</v>
      </c>
      <c r="AO176" s="4040">
        <f t="shared" si="216"/>
        <v>0</v>
      </c>
      <c r="AP176" s="3867">
        <f t="shared" si="216"/>
        <v>0</v>
      </c>
      <c r="AQ176" s="4043">
        <f t="shared" si="216"/>
        <v>0</v>
      </c>
      <c r="AR176" s="3867">
        <f t="shared" si="216"/>
        <v>0</v>
      </c>
      <c r="AS176" s="3867">
        <f t="shared" si="216"/>
        <v>0</v>
      </c>
      <c r="AT176" s="3867">
        <f>SUM(AT177:AT178)</f>
        <v>0</v>
      </c>
      <c r="AU176" s="3867">
        <f>SUM(AU177:AU178)</f>
        <v>0</v>
      </c>
      <c r="AV176" s="3868">
        <f>SUM(AV177:AV178)</f>
        <v>0</v>
      </c>
      <c r="AW176" s="3867">
        <f>SUM(AW177:AW178)</f>
        <v>0</v>
      </c>
      <c r="CW176"/>
      <c r="CX176"/>
      <c r="CY176"/>
      <c r="CZ176"/>
      <c r="DA176" s="288"/>
      <c r="DB176"/>
      <c r="DC176"/>
      <c r="DD176"/>
      <c r="DE176"/>
      <c r="DG176"/>
      <c r="DH176"/>
      <c r="DI176"/>
      <c r="DJ176"/>
      <c r="DK176"/>
      <c r="DL176"/>
      <c r="DM176"/>
    </row>
    <row r="177" spans="1:117" x14ac:dyDescent="0.25">
      <c r="A177" s="791"/>
      <c r="B177" s="794"/>
      <c r="C177" s="4044" t="s">
        <v>206</v>
      </c>
      <c r="D177" s="245">
        <f>SUM(E177:F177)</f>
        <v>0</v>
      </c>
      <c r="E177" s="290">
        <f t="shared" si="215"/>
        <v>0</v>
      </c>
      <c r="F177" s="4045">
        <f t="shared" si="215"/>
        <v>0</v>
      </c>
      <c r="G177" s="3909"/>
      <c r="H177" s="52"/>
      <c r="I177" s="3924"/>
      <c r="J177" s="3932"/>
      <c r="K177" s="3924"/>
      <c r="L177" s="4046"/>
      <c r="M177" s="3924"/>
      <c r="N177" s="52"/>
      <c r="O177" s="3924"/>
      <c r="P177" s="20"/>
      <c r="Q177" s="3924"/>
      <c r="R177" s="20"/>
      <c r="S177" s="3924"/>
      <c r="T177" s="20"/>
      <c r="U177" s="3924"/>
      <c r="V177" s="20"/>
      <c r="W177" s="3924"/>
      <c r="X177" s="20"/>
      <c r="Y177" s="3924"/>
      <c r="Z177" s="20"/>
      <c r="AA177" s="19"/>
      <c r="AB177" s="20"/>
      <c r="AC177" s="19"/>
      <c r="AD177" s="20"/>
      <c r="AE177" s="19"/>
      <c r="AF177" s="20"/>
      <c r="AG177" s="19"/>
      <c r="AH177" s="20"/>
      <c r="AI177" s="19"/>
      <c r="AJ177" s="20"/>
      <c r="AK177" s="19"/>
      <c r="AL177" s="20"/>
      <c r="AM177" s="19"/>
      <c r="AN177" s="20"/>
      <c r="AO177" s="19"/>
      <c r="AP177" s="20"/>
      <c r="AQ177" s="230"/>
      <c r="AR177" s="20"/>
      <c r="AS177" s="20"/>
      <c r="AT177" s="20"/>
      <c r="AU177" s="20"/>
      <c r="AV177" s="24"/>
      <c r="AW177" s="20"/>
      <c r="AX177" t="str">
        <f t="shared" si="195"/>
        <v/>
      </c>
      <c r="CW177"/>
      <c r="CX177" s="25" t="str">
        <f t="shared" ref="CX177:CX196" si="217">IF(AND(D177&gt;0,AR177=""),"  * No olvide digitar la variable  Usuarios con Discapacidad. Digite Cero si no tiene.",IF(AR177&gt;D177," * La variable Usuarios con Discapacidad no pueden superar el Total Ambos Sexos.",""))</f>
        <v/>
      </c>
      <c r="CY177" s="25" t="str">
        <f t="shared" ref="CY177:CY186" si="218">IF(AND(D177&gt;0,AS177=""),"  * No olvide digitar la variable Niños, niñas, adolescentes y jóvenes SENAME. Digite Cero si no tiene.",IF(AS177&gt;D177," * La variable Niños, niñas, adolescentes y jóvenes SENAME no pueden superar el Total Ambos Sexos.",""))</f>
        <v/>
      </c>
      <c r="CZ177" s="25" t="str">
        <f t="shared" ref="CZ177:CZ186" si="219">IF(AND(D177&gt;0,AT177=""),"  * No olvide digitar la variable Niños, niñas, adolescentes y jóvenes Mejor Niñez. Digite Cero si no tiene.",IF(AT177&gt;D177," * La variable Niños, niñas, adolescentes y jóvenes Mejor Niñez  no pueden superar el Total Ambos Sexos.",""))</f>
        <v/>
      </c>
      <c r="DA177" s="25" t="str">
        <f t="shared" ref="DA177:DA196" si="220">IF(AND(D177&gt;0,AU177=""),"  * No olvide digitar la variable Migrantes. Digite Cero si no tiene.",IF(AU177&gt;D177," * La variable Migrantes no pueden superar el Total Ambos Sexos.",""))</f>
        <v/>
      </c>
      <c r="DB177" s="25" t="str">
        <f>IF(AND($D177&gt;0,AV177=""),"  * No olvide digitar la variable Egreso por Abandono. Digite Cero si no tiene.",IF(AV177&gt;$D177," * La variable Egreso por Abandono no pueden superar el Total Ambos Sexos.",""))</f>
        <v/>
      </c>
      <c r="DC177" s="25" t="str">
        <f t="shared" ref="DC177:DC196" si="221">IF(AND(D177&gt;0,AW177=""),"  * No olvide digitar la variable Paciente Diabético en control PSCV. Digite Cero si no tiene.",IF(AW177&gt;D177," * La variable Paciente Diabético en control PSCV no pueden superar el Total Ambos Sexos.",""))</f>
        <v/>
      </c>
      <c r="DD177"/>
      <c r="DE177"/>
      <c r="DG177"/>
      <c r="DH177" s="26">
        <f>IF(AND(D177&gt;0,AR177=""),1,IF(AR177&gt;D177,1,0))</f>
        <v>0</v>
      </c>
      <c r="DI177" s="26">
        <f>IF(AND(D177&gt;0,AS177=""),1,IF(AS177&gt;D177,1,0))</f>
        <v>0</v>
      </c>
      <c r="DJ177" s="26">
        <f>IF(AND(D177&gt;0,AT177=""),1,IF(AT177&gt;D177,1,0))</f>
        <v>0</v>
      </c>
      <c r="DK177" s="26">
        <f>IF(AND(D177&gt;0,AU177=""),1,IF(AU177&gt;D177,1,0))</f>
        <v>0</v>
      </c>
      <c r="DL177" s="26">
        <f>IF(AND(D177&gt;0,AV177=""),1,IF(AV177&gt;D177,1,0))</f>
        <v>0</v>
      </c>
      <c r="DM177" s="26">
        <f>IF(AND(D177&gt;0,AW177=""),1,IF(AW177&gt;D177,1,0))</f>
        <v>0</v>
      </c>
    </row>
    <row r="178" spans="1:117" x14ac:dyDescent="0.25">
      <c r="A178" s="3869"/>
      <c r="B178" s="3769"/>
      <c r="C178" s="293" t="s">
        <v>207</v>
      </c>
      <c r="D178" s="2988">
        <f>SUM(E178:F178)</f>
        <v>0</v>
      </c>
      <c r="E178" s="3079">
        <f t="shared" si="215"/>
        <v>0</v>
      </c>
      <c r="F178" s="294">
        <f t="shared" si="215"/>
        <v>0</v>
      </c>
      <c r="G178" s="3134"/>
      <c r="H178" s="3135"/>
      <c r="I178" s="3175"/>
      <c r="J178" s="39"/>
      <c r="K178" s="3175"/>
      <c r="L178" s="295"/>
      <c r="M178" s="3175"/>
      <c r="N178" s="3135"/>
      <c r="O178" s="3175"/>
      <c r="P178" s="39"/>
      <c r="Q178" s="3175"/>
      <c r="R178" s="39"/>
      <c r="S178" s="3175"/>
      <c r="T178" s="39"/>
      <c r="U178" s="3175"/>
      <c r="V178" s="39"/>
      <c r="W178" s="3175"/>
      <c r="X178" s="39"/>
      <c r="Y178" s="3175"/>
      <c r="Z178" s="39"/>
      <c r="AA178" s="3175"/>
      <c r="AB178" s="39"/>
      <c r="AC178" s="3175"/>
      <c r="AD178" s="39"/>
      <c r="AE178" s="3175"/>
      <c r="AF178" s="39"/>
      <c r="AG178" s="3175"/>
      <c r="AH178" s="39"/>
      <c r="AI178" s="3175"/>
      <c r="AJ178" s="39"/>
      <c r="AK178" s="3175"/>
      <c r="AL178" s="39"/>
      <c r="AM178" s="3175"/>
      <c r="AN178" s="39"/>
      <c r="AO178" s="3175"/>
      <c r="AP178" s="39"/>
      <c r="AQ178" s="3137"/>
      <c r="AR178" s="39"/>
      <c r="AS178" s="39"/>
      <c r="AT178" s="39"/>
      <c r="AU178" s="39"/>
      <c r="AV178" s="3138"/>
      <c r="AW178" s="39"/>
      <c r="AX178" t="str">
        <f t="shared" si="195"/>
        <v/>
      </c>
      <c r="CW178"/>
      <c r="CX178" s="25" t="str">
        <f t="shared" si="217"/>
        <v/>
      </c>
      <c r="CY178" s="25" t="str">
        <f t="shared" si="218"/>
        <v/>
      </c>
      <c r="CZ178" s="25" t="str">
        <f t="shared" si="219"/>
        <v/>
      </c>
      <c r="DA178" s="25" t="str">
        <f t="shared" si="220"/>
        <v/>
      </c>
      <c r="DB178" s="25" t="str">
        <f t="shared" ref="DB178:DB194" si="222">IF(AND($D178&gt;0,AV178=""),"  * No olvide digitar la variable Egreso por Abandono. Digite Cero si no tiene.",IF(AV178&gt;$D178," * La variable Egreso por Abandono no pueden superar el Total Ambos Sexos.",""))</f>
        <v/>
      </c>
      <c r="DC178" s="25" t="str">
        <f t="shared" si="221"/>
        <v/>
      </c>
      <c r="DD178"/>
      <c r="DE178"/>
      <c r="DG178"/>
      <c r="DH178" s="26">
        <f t="shared" ref="DH178:DH196" si="223">IF(AND(D178&gt;0,AR178=""),1,IF(AR178&gt;D178,1,0))</f>
        <v>0</v>
      </c>
      <c r="DI178" s="26">
        <f t="shared" ref="DI178:DI196" si="224">IF(AND(D178&gt;0,AS178=""),1,IF(AS178&gt;D178,1,0))</f>
        <v>0</v>
      </c>
      <c r="DJ178" s="26">
        <f t="shared" ref="DJ178:DJ196" si="225">IF(AND(D178&gt;0,AT178=""),1,IF(AT178&gt;D178,1,0))</f>
        <v>0</v>
      </c>
      <c r="DK178" s="26">
        <f t="shared" ref="DK178:DK196" si="226">IF(AND(D178&gt;0,AU178=""),1,IF(AU178&gt;D178,1,0))</f>
        <v>0</v>
      </c>
      <c r="DL178" s="26">
        <f t="shared" ref="DL178:DL194" si="227">IF(AND(D178&gt;0,AV178=""),1,IF(AV178&gt;D178,1,0))</f>
        <v>0</v>
      </c>
      <c r="DM178" s="26">
        <f t="shared" ref="DM178:DM196" si="228">IF(AND(D178&gt;0,AW178=""),1,IF(AW178&gt;D178,1,0))</f>
        <v>0</v>
      </c>
    </row>
    <row r="179" spans="1:117" ht="15" customHeight="1" x14ac:dyDescent="0.25">
      <c r="A179" s="4036" t="s">
        <v>208</v>
      </c>
      <c r="B179" s="3996" t="s">
        <v>209</v>
      </c>
      <c r="C179" s="4047" t="s">
        <v>210</v>
      </c>
      <c r="D179" s="245">
        <f>SUM(E179+F179)</f>
        <v>0</v>
      </c>
      <c r="E179" s="290">
        <f>SUM(AA179+AC179+AE179+AG179+AI179+AK179+AM179+AO179)</f>
        <v>0</v>
      </c>
      <c r="F179" s="297">
        <f>SUM(AB179+AD179+AF179+AH179+AJ179+AL179+AN179+AP179)</f>
        <v>0</v>
      </c>
      <c r="G179" s="4048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4049"/>
      <c r="Y179" s="220"/>
      <c r="Z179" s="220"/>
      <c r="AA179" s="300"/>
      <c r="AB179" s="20"/>
      <c r="AC179" s="19"/>
      <c r="AD179" s="20"/>
      <c r="AE179" s="19"/>
      <c r="AF179" s="20"/>
      <c r="AG179" s="19"/>
      <c r="AH179" s="20"/>
      <c r="AI179" s="19"/>
      <c r="AJ179" s="20"/>
      <c r="AK179" s="19"/>
      <c r="AL179" s="20"/>
      <c r="AM179" s="19"/>
      <c r="AN179" s="20"/>
      <c r="AO179" s="19"/>
      <c r="AP179" s="20"/>
      <c r="AQ179" s="230"/>
      <c r="AR179" s="22"/>
      <c r="AS179" s="20"/>
      <c r="AT179" s="20"/>
      <c r="AU179" s="20"/>
      <c r="AV179" s="24"/>
      <c r="AW179" s="20"/>
      <c r="AX179" t="str">
        <f t="shared" si="195"/>
        <v/>
      </c>
      <c r="CW179"/>
      <c r="CX179" s="25" t="str">
        <f t="shared" si="217"/>
        <v/>
      </c>
      <c r="CY179" s="25" t="str">
        <f t="shared" si="218"/>
        <v/>
      </c>
      <c r="CZ179" s="25" t="str">
        <f t="shared" si="219"/>
        <v/>
      </c>
      <c r="DA179" s="25" t="str">
        <f t="shared" si="220"/>
        <v/>
      </c>
      <c r="DB179" s="25" t="str">
        <f t="shared" si="222"/>
        <v/>
      </c>
      <c r="DC179" s="25" t="str">
        <f t="shared" si="221"/>
        <v/>
      </c>
      <c r="DD179"/>
      <c r="DE179"/>
      <c r="DG179"/>
      <c r="DH179" s="26">
        <f t="shared" si="223"/>
        <v>0</v>
      </c>
      <c r="DI179" s="26">
        <f t="shared" si="224"/>
        <v>0</v>
      </c>
      <c r="DJ179" s="26">
        <f t="shared" si="225"/>
        <v>0</v>
      </c>
      <c r="DK179" s="26">
        <f t="shared" si="226"/>
        <v>0</v>
      </c>
      <c r="DL179" s="26">
        <f t="shared" si="227"/>
        <v>0</v>
      </c>
      <c r="DM179" s="26">
        <f t="shared" si="228"/>
        <v>0</v>
      </c>
    </row>
    <row r="180" spans="1:117" x14ac:dyDescent="0.25">
      <c r="A180" s="791"/>
      <c r="B180" s="713"/>
      <c r="C180" s="3385" t="s">
        <v>211</v>
      </c>
      <c r="D180" s="301">
        <f>SUM(E180+F180)</f>
        <v>0</v>
      </c>
      <c r="E180" s="290">
        <f t="shared" ref="E180:F183" si="229">SUM(AA180+AC180+AE180+AG180+AI180+AK180+AM180+AO180)</f>
        <v>0</v>
      </c>
      <c r="F180" s="297">
        <f t="shared" si="229"/>
        <v>0</v>
      </c>
      <c r="G180" s="3329"/>
      <c r="H180" s="3379"/>
      <c r="I180" s="3379"/>
      <c r="J180" s="3379"/>
      <c r="K180" s="3379"/>
      <c r="L180" s="3379"/>
      <c r="M180" s="3379"/>
      <c r="N180" s="3379"/>
      <c r="O180" s="3379"/>
      <c r="P180" s="3379"/>
      <c r="Q180" s="3379"/>
      <c r="R180" s="3379"/>
      <c r="S180" s="3379"/>
      <c r="T180" s="3379"/>
      <c r="U180" s="3379"/>
      <c r="V180" s="3379"/>
      <c r="W180" s="3379"/>
      <c r="X180" s="3328"/>
      <c r="Y180" s="3379"/>
      <c r="Z180" s="3379"/>
      <c r="AA180" s="302"/>
      <c r="AB180" s="63"/>
      <c r="AC180" s="193"/>
      <c r="AD180" s="63"/>
      <c r="AE180" s="193"/>
      <c r="AF180" s="63"/>
      <c r="AG180" s="193"/>
      <c r="AH180" s="63"/>
      <c r="AI180" s="193"/>
      <c r="AJ180" s="63"/>
      <c r="AK180" s="193"/>
      <c r="AL180" s="63"/>
      <c r="AM180" s="193"/>
      <c r="AN180" s="63"/>
      <c r="AO180" s="193"/>
      <c r="AP180" s="63"/>
      <c r="AQ180" s="252"/>
      <c r="AR180" s="232"/>
      <c r="AS180" s="63"/>
      <c r="AT180" s="63"/>
      <c r="AU180" s="63"/>
      <c r="AV180" s="303"/>
      <c r="AW180" s="63"/>
      <c r="AX180" t="str">
        <f t="shared" si="195"/>
        <v/>
      </c>
      <c r="CW180"/>
      <c r="CX180" s="25" t="str">
        <f t="shared" si="217"/>
        <v/>
      </c>
      <c r="CY180" s="25" t="str">
        <f t="shared" si="218"/>
        <v/>
      </c>
      <c r="CZ180" s="25" t="str">
        <f t="shared" si="219"/>
        <v/>
      </c>
      <c r="DA180" s="25" t="str">
        <f t="shared" si="220"/>
        <v/>
      </c>
      <c r="DB180" s="304"/>
      <c r="DC180" s="25" t="str">
        <f t="shared" si="221"/>
        <v/>
      </c>
      <c r="DD180"/>
      <c r="DE180"/>
      <c r="DG180"/>
      <c r="DH180" s="26">
        <f t="shared" si="223"/>
        <v>0</v>
      </c>
      <c r="DI180" s="26">
        <f t="shared" si="224"/>
        <v>0</v>
      </c>
      <c r="DJ180" s="26">
        <f t="shared" si="225"/>
        <v>0</v>
      </c>
      <c r="DK180" s="26">
        <f t="shared" si="226"/>
        <v>0</v>
      </c>
      <c r="DL180" s="304"/>
      <c r="DM180" s="26">
        <f t="shared" si="228"/>
        <v>0</v>
      </c>
    </row>
    <row r="181" spans="1:117" x14ac:dyDescent="0.25">
      <c r="A181" s="791"/>
      <c r="B181" s="3773"/>
      <c r="C181" s="305" t="s">
        <v>212</v>
      </c>
      <c r="D181" s="301">
        <f t="shared" ref="D181:D194" si="230">SUM(E181+F181)</f>
        <v>0</v>
      </c>
      <c r="E181" s="3079">
        <f>SUM(AA181+AC181+AE181+AG181+AI181+AK181+AM181+AO181)</f>
        <v>0</v>
      </c>
      <c r="F181" s="294">
        <f t="shared" si="229"/>
        <v>0</v>
      </c>
      <c r="G181" s="3329"/>
      <c r="H181" s="3379"/>
      <c r="I181" s="3379"/>
      <c r="J181" s="3379"/>
      <c r="K181" s="3379"/>
      <c r="L181" s="3379"/>
      <c r="M181" s="3379"/>
      <c r="N181" s="3379"/>
      <c r="O181" s="3379"/>
      <c r="P181" s="3379"/>
      <c r="Q181" s="3379"/>
      <c r="R181" s="3379"/>
      <c r="S181" s="3379"/>
      <c r="T181" s="3379"/>
      <c r="U181" s="3379"/>
      <c r="V181" s="3379"/>
      <c r="W181" s="3379"/>
      <c r="X181" s="3328"/>
      <c r="Y181" s="3379"/>
      <c r="Z181" s="3379"/>
      <c r="AA181" s="3134"/>
      <c r="AB181" s="39"/>
      <c r="AC181" s="3175"/>
      <c r="AD181" s="39"/>
      <c r="AE181" s="3175"/>
      <c r="AF181" s="39"/>
      <c r="AG181" s="3175"/>
      <c r="AH181" s="39"/>
      <c r="AI181" s="3175"/>
      <c r="AJ181" s="39"/>
      <c r="AK181" s="3175"/>
      <c r="AL181" s="39"/>
      <c r="AM181" s="3175"/>
      <c r="AN181" s="39"/>
      <c r="AO181" s="3175"/>
      <c r="AP181" s="39"/>
      <c r="AQ181" s="3137"/>
      <c r="AR181" s="3135"/>
      <c r="AS181" s="39"/>
      <c r="AT181" s="39"/>
      <c r="AU181" s="39"/>
      <c r="AV181" s="3399"/>
      <c r="AW181" s="39"/>
      <c r="AX181" t="str">
        <f t="shared" si="195"/>
        <v/>
      </c>
      <c r="CW181"/>
      <c r="CX181" s="25" t="str">
        <f t="shared" si="217"/>
        <v/>
      </c>
      <c r="CY181" s="25" t="str">
        <f t="shared" si="218"/>
        <v/>
      </c>
      <c r="CZ181" s="25" t="str">
        <f t="shared" si="219"/>
        <v/>
      </c>
      <c r="DA181" s="25" t="str">
        <f t="shared" si="220"/>
        <v/>
      </c>
      <c r="DB181" s="304"/>
      <c r="DC181" s="25" t="str">
        <f t="shared" si="221"/>
        <v/>
      </c>
      <c r="DD181"/>
      <c r="DE181"/>
      <c r="DG181"/>
      <c r="DH181" s="26">
        <f t="shared" si="223"/>
        <v>0</v>
      </c>
      <c r="DI181" s="26">
        <f t="shared" si="224"/>
        <v>0</v>
      </c>
      <c r="DJ181" s="26">
        <f t="shared" si="225"/>
        <v>0</v>
      </c>
      <c r="DK181" s="26">
        <f t="shared" si="226"/>
        <v>0</v>
      </c>
      <c r="DL181" s="304"/>
      <c r="DM181" s="26">
        <f t="shared" si="228"/>
        <v>0</v>
      </c>
    </row>
    <row r="182" spans="1:117" x14ac:dyDescent="0.25">
      <c r="A182" s="791"/>
      <c r="B182" s="4037" t="s">
        <v>213</v>
      </c>
      <c r="C182" s="4044" t="s">
        <v>210</v>
      </c>
      <c r="D182" s="4025">
        <f t="shared" si="230"/>
        <v>0</v>
      </c>
      <c r="E182" s="290">
        <f>SUM(AA182+AC182+AE182+AG182+AI182+AK182+AM182+AO182)</f>
        <v>0</v>
      </c>
      <c r="F182" s="297">
        <f t="shared" si="229"/>
        <v>0</v>
      </c>
      <c r="G182" s="3329"/>
      <c r="H182" s="3379"/>
      <c r="I182" s="3379"/>
      <c r="J182" s="3379"/>
      <c r="K182" s="3379"/>
      <c r="L182" s="3379"/>
      <c r="M182" s="3379"/>
      <c r="N182" s="3379"/>
      <c r="O182" s="3379"/>
      <c r="P182" s="3379"/>
      <c r="Q182" s="3379"/>
      <c r="R182" s="3379"/>
      <c r="S182" s="3379"/>
      <c r="T182" s="3379"/>
      <c r="U182" s="3379"/>
      <c r="V182" s="3379"/>
      <c r="W182" s="3379"/>
      <c r="X182" s="3328"/>
      <c r="Y182" s="3379"/>
      <c r="Z182" s="3379"/>
      <c r="AA182" s="205"/>
      <c r="AB182" s="3932"/>
      <c r="AC182" s="3924"/>
      <c r="AD182" s="3932"/>
      <c r="AE182" s="3924"/>
      <c r="AF182" s="3932"/>
      <c r="AG182" s="3924"/>
      <c r="AH182" s="3932"/>
      <c r="AI182" s="3924"/>
      <c r="AJ182" s="3932"/>
      <c r="AK182" s="3924"/>
      <c r="AL182" s="3932"/>
      <c r="AM182" s="3924"/>
      <c r="AN182" s="3932"/>
      <c r="AO182" s="3924"/>
      <c r="AP182" s="3932"/>
      <c r="AQ182" s="4029"/>
      <c r="AR182" s="52"/>
      <c r="AS182" s="3932"/>
      <c r="AT182" s="3932"/>
      <c r="AU182" s="3932"/>
      <c r="AV182" s="3910"/>
      <c r="AW182" s="3932"/>
      <c r="AX182" t="str">
        <f t="shared" si="195"/>
        <v/>
      </c>
      <c r="CW182"/>
      <c r="CX182" s="25" t="str">
        <f t="shared" si="217"/>
        <v/>
      </c>
      <c r="CY182" s="25" t="str">
        <f t="shared" si="218"/>
        <v/>
      </c>
      <c r="CZ182" s="25" t="str">
        <f t="shared" si="219"/>
        <v/>
      </c>
      <c r="DA182" s="25" t="str">
        <f t="shared" si="220"/>
        <v/>
      </c>
      <c r="DB182" s="25" t="str">
        <f t="shared" si="222"/>
        <v/>
      </c>
      <c r="DC182" s="25" t="str">
        <f t="shared" si="221"/>
        <v/>
      </c>
      <c r="DD182"/>
      <c r="DE182"/>
      <c r="DG182"/>
      <c r="DH182" s="26">
        <f t="shared" si="223"/>
        <v>0</v>
      </c>
      <c r="DI182" s="26">
        <f t="shared" si="224"/>
        <v>0</v>
      </c>
      <c r="DJ182" s="26">
        <f t="shared" si="225"/>
        <v>0</v>
      </c>
      <c r="DK182" s="26">
        <f t="shared" si="226"/>
        <v>0</v>
      </c>
      <c r="DL182" s="26">
        <f t="shared" si="227"/>
        <v>0</v>
      </c>
      <c r="DM182" s="26">
        <f t="shared" si="228"/>
        <v>0</v>
      </c>
    </row>
    <row r="183" spans="1:117" x14ac:dyDescent="0.25">
      <c r="A183" s="791"/>
      <c r="B183" s="3769"/>
      <c r="C183" s="3416" t="s">
        <v>214</v>
      </c>
      <c r="D183" s="3885">
        <f t="shared" si="230"/>
        <v>0</v>
      </c>
      <c r="E183" s="3079">
        <f>SUM(AA183+AC183+AE183+AG183+AI183+AK183+AM183+AO183)</f>
        <v>0</v>
      </c>
      <c r="F183" s="294">
        <f t="shared" si="229"/>
        <v>0</v>
      </c>
      <c r="G183" s="3329"/>
      <c r="H183" s="3379"/>
      <c r="I183" s="3379"/>
      <c r="J183" s="3379"/>
      <c r="K183" s="3379"/>
      <c r="L183" s="3379"/>
      <c r="M183" s="3379"/>
      <c r="N183" s="3379"/>
      <c r="O183" s="3379"/>
      <c r="P183" s="3379"/>
      <c r="Q183" s="3379"/>
      <c r="R183" s="3379"/>
      <c r="S183" s="3379"/>
      <c r="T183" s="3379"/>
      <c r="U183" s="3379"/>
      <c r="V183" s="3379"/>
      <c r="W183" s="3379"/>
      <c r="X183" s="3328"/>
      <c r="Y183" s="3379"/>
      <c r="Z183" s="3379"/>
      <c r="AA183" s="3360"/>
      <c r="AB183" s="39"/>
      <c r="AC183" s="3175"/>
      <c r="AD183" s="39"/>
      <c r="AE183" s="3175"/>
      <c r="AF183" s="39"/>
      <c r="AG183" s="3175"/>
      <c r="AH183" s="39"/>
      <c r="AI183" s="3175"/>
      <c r="AJ183" s="39"/>
      <c r="AK183" s="3175"/>
      <c r="AL183" s="39"/>
      <c r="AM183" s="3175"/>
      <c r="AN183" s="39"/>
      <c r="AO183" s="3175"/>
      <c r="AP183" s="39"/>
      <c r="AQ183" s="3137"/>
      <c r="AR183" s="3135"/>
      <c r="AS183" s="39"/>
      <c r="AT183" s="39"/>
      <c r="AU183" s="39"/>
      <c r="AV183" s="3399"/>
      <c r="AW183" s="39"/>
      <c r="AX183" t="str">
        <f t="shared" si="195"/>
        <v/>
      </c>
      <c r="CW183"/>
      <c r="CX183" s="25" t="str">
        <f t="shared" si="217"/>
        <v/>
      </c>
      <c r="CY183" s="25" t="str">
        <f t="shared" si="218"/>
        <v/>
      </c>
      <c r="CZ183" s="25" t="str">
        <f t="shared" si="219"/>
        <v/>
      </c>
      <c r="DA183" s="25" t="str">
        <f t="shared" si="220"/>
        <v/>
      </c>
      <c r="DB183" s="304"/>
      <c r="DC183" s="25" t="str">
        <f t="shared" si="221"/>
        <v/>
      </c>
      <c r="DD183"/>
      <c r="DE183"/>
      <c r="DG183"/>
      <c r="DH183" s="26">
        <f t="shared" si="223"/>
        <v>0</v>
      </c>
      <c r="DI183" s="26">
        <f t="shared" si="224"/>
        <v>0</v>
      </c>
      <c r="DJ183" s="26">
        <f t="shared" si="225"/>
        <v>0</v>
      </c>
      <c r="DK183" s="26">
        <f t="shared" si="226"/>
        <v>0</v>
      </c>
      <c r="DL183" s="304"/>
      <c r="DM183" s="26">
        <f t="shared" si="228"/>
        <v>0</v>
      </c>
    </row>
    <row r="184" spans="1:117" x14ac:dyDescent="0.25">
      <c r="A184" s="791"/>
      <c r="B184" s="3978" t="s">
        <v>95</v>
      </c>
      <c r="C184" s="4047" t="s">
        <v>210</v>
      </c>
      <c r="D184" s="245">
        <f t="shared" si="230"/>
        <v>0</v>
      </c>
      <c r="E184" s="290">
        <f t="shared" ref="E184:F186" si="231">SUM(AC184+AE184+AG184+AI184+AK184+AM184+AO184)</f>
        <v>0</v>
      </c>
      <c r="F184" s="297">
        <f t="shared" si="231"/>
        <v>0</v>
      </c>
      <c r="G184" s="3329"/>
      <c r="H184" s="3379"/>
      <c r="I184" s="3379"/>
      <c r="J184" s="3379"/>
      <c r="K184" s="3379"/>
      <c r="L184" s="3379"/>
      <c r="M184" s="3379"/>
      <c r="N184" s="3379"/>
      <c r="O184" s="3379"/>
      <c r="P184" s="3379"/>
      <c r="Q184" s="3379"/>
      <c r="R184" s="3379"/>
      <c r="S184" s="3379"/>
      <c r="T184" s="3379"/>
      <c r="U184" s="3379"/>
      <c r="V184" s="3379"/>
      <c r="W184" s="3379"/>
      <c r="X184" s="3328"/>
      <c r="Y184" s="3379"/>
      <c r="Z184" s="3379"/>
      <c r="AA184" s="220"/>
      <c r="AB184" s="220"/>
      <c r="AC184" s="3909"/>
      <c r="AD184" s="3932"/>
      <c r="AE184" s="3924"/>
      <c r="AF184" s="3932"/>
      <c r="AG184" s="3924"/>
      <c r="AH184" s="3932"/>
      <c r="AI184" s="3924"/>
      <c r="AJ184" s="3932"/>
      <c r="AK184" s="3924"/>
      <c r="AL184" s="3932"/>
      <c r="AM184" s="3924"/>
      <c r="AN184" s="3932"/>
      <c r="AO184" s="3924"/>
      <c r="AP184" s="3932"/>
      <c r="AQ184" s="4029"/>
      <c r="AR184" s="52"/>
      <c r="AS184" s="3932"/>
      <c r="AT184" s="3932"/>
      <c r="AU184" s="3932"/>
      <c r="AV184" s="3910"/>
      <c r="AW184" s="3932"/>
      <c r="AX184" t="str">
        <f t="shared" si="195"/>
        <v/>
      </c>
      <c r="CW184"/>
      <c r="CX184" s="25" t="str">
        <f t="shared" si="217"/>
        <v/>
      </c>
      <c r="CY184" s="25" t="str">
        <f t="shared" si="218"/>
        <v/>
      </c>
      <c r="CZ184" s="25" t="str">
        <f t="shared" si="219"/>
        <v/>
      </c>
      <c r="DA184" s="25" t="str">
        <f t="shared" si="220"/>
        <v/>
      </c>
      <c r="DB184" s="25" t="str">
        <f t="shared" si="222"/>
        <v/>
      </c>
      <c r="DC184" s="25" t="str">
        <f t="shared" si="221"/>
        <v/>
      </c>
      <c r="DD184"/>
      <c r="DE184"/>
      <c r="DG184"/>
      <c r="DH184" s="26">
        <f t="shared" si="223"/>
        <v>0</v>
      </c>
      <c r="DI184" s="26">
        <f t="shared" si="224"/>
        <v>0</v>
      </c>
      <c r="DJ184" s="26">
        <f t="shared" si="225"/>
        <v>0</v>
      </c>
      <c r="DK184" s="26">
        <f t="shared" si="226"/>
        <v>0</v>
      </c>
      <c r="DL184" s="26">
        <f t="shared" si="227"/>
        <v>0</v>
      </c>
      <c r="DM184" s="26">
        <f t="shared" si="228"/>
        <v>0</v>
      </c>
    </row>
    <row r="185" spans="1:117" x14ac:dyDescent="0.25">
      <c r="A185" s="791"/>
      <c r="B185" s="728"/>
      <c r="C185" s="3385" t="s">
        <v>215</v>
      </c>
      <c r="D185" s="301">
        <f t="shared" si="230"/>
        <v>0</v>
      </c>
      <c r="E185" s="290">
        <f t="shared" si="231"/>
        <v>0</v>
      </c>
      <c r="F185" s="297">
        <f t="shared" si="231"/>
        <v>0</v>
      </c>
      <c r="G185" s="3329"/>
      <c r="H185" s="3379"/>
      <c r="I185" s="3379"/>
      <c r="J185" s="3379"/>
      <c r="K185" s="3379"/>
      <c r="L185" s="3379"/>
      <c r="M185" s="3379"/>
      <c r="N185" s="3379"/>
      <c r="O185" s="3379"/>
      <c r="P185" s="3379"/>
      <c r="Q185" s="3379"/>
      <c r="R185" s="3379"/>
      <c r="S185" s="3379"/>
      <c r="T185" s="3379"/>
      <c r="U185" s="3379"/>
      <c r="V185" s="3379"/>
      <c r="W185" s="3379"/>
      <c r="X185" s="3328"/>
      <c r="Y185" s="3379"/>
      <c r="Z185" s="3379"/>
      <c r="AA185" s="3379"/>
      <c r="AB185" s="3379"/>
      <c r="AC185" s="302"/>
      <c r="AD185" s="63"/>
      <c r="AE185" s="193"/>
      <c r="AF185" s="63"/>
      <c r="AG185" s="193"/>
      <c r="AH185" s="63"/>
      <c r="AI185" s="193"/>
      <c r="AJ185" s="63"/>
      <c r="AK185" s="193"/>
      <c r="AL185" s="63"/>
      <c r="AM185" s="193"/>
      <c r="AN185" s="63"/>
      <c r="AO185" s="193"/>
      <c r="AP185" s="63"/>
      <c r="AQ185" s="252"/>
      <c r="AR185" s="232"/>
      <c r="AS185" s="63"/>
      <c r="AT185" s="63"/>
      <c r="AU185" s="63"/>
      <c r="AV185" s="234"/>
      <c r="AW185" s="63"/>
      <c r="AX185" t="str">
        <f t="shared" si="195"/>
        <v/>
      </c>
      <c r="CW185"/>
      <c r="CX185" s="25" t="str">
        <f t="shared" si="217"/>
        <v/>
      </c>
      <c r="CY185" s="25" t="str">
        <f t="shared" si="218"/>
        <v/>
      </c>
      <c r="CZ185" s="25" t="str">
        <f t="shared" si="219"/>
        <v/>
      </c>
      <c r="DA185" s="25" t="str">
        <f t="shared" si="220"/>
        <v/>
      </c>
      <c r="DB185" s="304"/>
      <c r="DC185" s="25" t="str">
        <f t="shared" si="221"/>
        <v/>
      </c>
      <c r="DD185"/>
      <c r="DE185"/>
      <c r="DG185"/>
      <c r="DH185" s="26">
        <f t="shared" si="223"/>
        <v>0</v>
      </c>
      <c r="DI185" s="26">
        <f t="shared" si="224"/>
        <v>0</v>
      </c>
      <c r="DJ185" s="26">
        <f t="shared" si="225"/>
        <v>0</v>
      </c>
      <c r="DK185" s="26">
        <f t="shared" si="226"/>
        <v>0</v>
      </c>
      <c r="DL185" s="304"/>
      <c r="DM185" s="26">
        <f t="shared" si="228"/>
        <v>0</v>
      </c>
    </row>
    <row r="186" spans="1:117" x14ac:dyDescent="0.25">
      <c r="A186" s="3869"/>
      <c r="B186" s="3858"/>
      <c r="C186" s="3870" t="s">
        <v>216</v>
      </c>
      <c r="D186" s="301">
        <f t="shared" si="230"/>
        <v>0</v>
      </c>
      <c r="E186" s="3079">
        <f t="shared" si="231"/>
        <v>0</v>
      </c>
      <c r="F186" s="294">
        <f t="shared" si="231"/>
        <v>0</v>
      </c>
      <c r="G186" s="3329"/>
      <c r="H186" s="3379"/>
      <c r="I186" s="3379"/>
      <c r="J186" s="3379"/>
      <c r="K186" s="3379"/>
      <c r="L186" s="3379"/>
      <c r="M186" s="3379"/>
      <c r="N186" s="3379"/>
      <c r="O186" s="3379"/>
      <c r="P186" s="3379"/>
      <c r="Q186" s="3379"/>
      <c r="R186" s="3379"/>
      <c r="S186" s="3379"/>
      <c r="T186" s="3379"/>
      <c r="U186" s="3379"/>
      <c r="V186" s="3379"/>
      <c r="W186" s="3379"/>
      <c r="X186" s="3328"/>
      <c r="Y186" s="3379"/>
      <c r="Z186" s="3379"/>
      <c r="AA186" s="3379"/>
      <c r="AB186" s="3379"/>
      <c r="AC186" s="3134"/>
      <c r="AD186" s="39"/>
      <c r="AE186" s="3175"/>
      <c r="AF186" s="39"/>
      <c r="AG186" s="3175"/>
      <c r="AH186" s="39"/>
      <c r="AI186" s="3175"/>
      <c r="AJ186" s="39"/>
      <c r="AK186" s="3175"/>
      <c r="AL186" s="39"/>
      <c r="AM186" s="3175"/>
      <c r="AN186" s="39"/>
      <c r="AO186" s="3175"/>
      <c r="AP186" s="39"/>
      <c r="AQ186" s="3137"/>
      <c r="AR186" s="3135"/>
      <c r="AS186" s="39"/>
      <c r="AT186" s="39"/>
      <c r="AU186" s="39"/>
      <c r="AV186" s="3399"/>
      <c r="AW186" s="39"/>
      <c r="AX186" t="str">
        <f t="shared" si="195"/>
        <v/>
      </c>
      <c r="CW186"/>
      <c r="CX186" s="25" t="str">
        <f t="shared" si="217"/>
        <v/>
      </c>
      <c r="CY186" s="25" t="str">
        <f t="shared" si="218"/>
        <v/>
      </c>
      <c r="CZ186" s="25" t="str">
        <f t="shared" si="219"/>
        <v/>
      </c>
      <c r="DA186" s="25" t="str">
        <f t="shared" si="220"/>
        <v/>
      </c>
      <c r="DB186" s="304"/>
      <c r="DC186" s="25" t="str">
        <f t="shared" si="221"/>
        <v/>
      </c>
      <c r="DD186"/>
      <c r="DE186"/>
      <c r="DG186"/>
      <c r="DH186" s="26">
        <f t="shared" si="223"/>
        <v>0</v>
      </c>
      <c r="DI186" s="26">
        <f t="shared" si="224"/>
        <v>0</v>
      </c>
      <c r="DJ186" s="26">
        <f t="shared" si="225"/>
        <v>0</v>
      </c>
      <c r="DK186" s="26">
        <f t="shared" si="226"/>
        <v>0</v>
      </c>
      <c r="DL186" s="304"/>
      <c r="DM186" s="26">
        <f t="shared" si="228"/>
        <v>0</v>
      </c>
    </row>
    <row r="187" spans="1:117" ht="15" customHeight="1" x14ac:dyDescent="0.25">
      <c r="A187" s="3996" t="s">
        <v>217</v>
      </c>
      <c r="B187" s="3941" t="s">
        <v>218</v>
      </c>
      <c r="C187" s="3898"/>
      <c r="D187" s="4050">
        <f>SUM(E187+F187)</f>
        <v>0</v>
      </c>
      <c r="E187" s="4051">
        <f t="shared" ref="E187:F191" si="232">SUM(AK187)</f>
        <v>0</v>
      </c>
      <c r="F187" s="4052">
        <f t="shared" si="232"/>
        <v>0</v>
      </c>
      <c r="G187" s="3336"/>
      <c r="H187" s="3378"/>
      <c r="I187" s="3378"/>
      <c r="J187" s="3378"/>
      <c r="K187" s="3378"/>
      <c r="L187" s="3378"/>
      <c r="M187" s="3378"/>
      <c r="N187" s="3378"/>
      <c r="O187" s="3378"/>
      <c r="P187" s="3378"/>
      <c r="Q187" s="3378"/>
      <c r="R187" s="3378"/>
      <c r="S187" s="3378"/>
      <c r="T187" s="3378"/>
      <c r="U187" s="3378"/>
      <c r="V187" s="3378"/>
      <c r="W187" s="3378"/>
      <c r="X187" s="3335"/>
      <c r="Y187" s="3378"/>
      <c r="Z187" s="3378"/>
      <c r="AA187" s="3378"/>
      <c r="AB187" s="3378"/>
      <c r="AC187" s="4027"/>
      <c r="AD187" s="219"/>
      <c r="AE187" s="219"/>
      <c r="AF187" s="219"/>
      <c r="AG187" s="219"/>
      <c r="AH187" s="219"/>
      <c r="AI187" s="219"/>
      <c r="AJ187" s="311"/>
      <c r="AK187" s="4053"/>
      <c r="AL187" s="4054"/>
      <c r="AM187" s="4055"/>
      <c r="AN187" s="219"/>
      <c r="AO187" s="219"/>
      <c r="AP187" s="311"/>
      <c r="AQ187" s="4056"/>
      <c r="AR187" s="4057"/>
      <c r="AS187" s="3378"/>
      <c r="AT187" s="3335"/>
      <c r="AU187" s="4058"/>
      <c r="AV187" s="4058"/>
      <c r="AW187" s="4058"/>
      <c r="AX187" t="str">
        <f t="shared" si="195"/>
        <v/>
      </c>
      <c r="CW187"/>
      <c r="CX187" s="25" t="str">
        <f t="shared" si="217"/>
        <v/>
      </c>
      <c r="CY187" s="304"/>
      <c r="CZ187" s="304"/>
      <c r="DA187" s="25" t="str">
        <f t="shared" si="220"/>
        <v/>
      </c>
      <c r="DB187" s="25" t="str">
        <f t="shared" si="222"/>
        <v/>
      </c>
      <c r="DC187" s="25" t="str">
        <f t="shared" si="221"/>
        <v/>
      </c>
      <c r="DD187"/>
      <c r="DE187"/>
      <c r="DG187"/>
      <c r="DH187" s="26">
        <f t="shared" si="223"/>
        <v>0</v>
      </c>
      <c r="DI187" s="304"/>
      <c r="DJ187" s="304"/>
      <c r="DK187" s="26">
        <f t="shared" si="226"/>
        <v>0</v>
      </c>
      <c r="DL187" s="26">
        <f t="shared" si="227"/>
        <v>0</v>
      </c>
      <c r="DM187" s="26">
        <f t="shared" si="228"/>
        <v>0</v>
      </c>
    </row>
    <row r="188" spans="1:117" x14ac:dyDescent="0.25">
      <c r="A188" s="713"/>
      <c r="B188" s="713" t="s">
        <v>209</v>
      </c>
      <c r="C188" s="244" t="s">
        <v>210</v>
      </c>
      <c r="D188" s="4025">
        <f t="shared" si="230"/>
        <v>0</v>
      </c>
      <c r="E188" s="254">
        <f t="shared" si="232"/>
        <v>0</v>
      </c>
      <c r="F188" s="297">
        <f t="shared" si="232"/>
        <v>0</v>
      </c>
      <c r="G188" s="3336"/>
      <c r="H188" s="3378"/>
      <c r="I188" s="3378"/>
      <c r="J188" s="3378"/>
      <c r="K188" s="3378"/>
      <c r="L188" s="3378"/>
      <c r="M188" s="3378"/>
      <c r="N188" s="3378"/>
      <c r="O188" s="3378"/>
      <c r="P188" s="3378"/>
      <c r="Q188" s="3378"/>
      <c r="R188" s="3378"/>
      <c r="S188" s="3378"/>
      <c r="T188" s="3378"/>
      <c r="U188" s="3378"/>
      <c r="V188" s="3378"/>
      <c r="W188" s="3378"/>
      <c r="X188" s="3335"/>
      <c r="Y188" s="3378"/>
      <c r="Z188" s="3378"/>
      <c r="AA188" s="3378"/>
      <c r="AB188" s="3378"/>
      <c r="AC188" s="3336"/>
      <c r="AD188" s="3378"/>
      <c r="AE188" s="3378"/>
      <c r="AF188" s="3378"/>
      <c r="AG188" s="3378"/>
      <c r="AH188" s="3378"/>
      <c r="AI188" s="3378"/>
      <c r="AJ188" s="3193"/>
      <c r="AK188" s="19"/>
      <c r="AL188" s="20"/>
      <c r="AM188" s="3192"/>
      <c r="AN188" s="3378"/>
      <c r="AO188" s="3378"/>
      <c r="AP188" s="3193"/>
      <c r="AQ188" s="230"/>
      <c r="AR188" s="22"/>
      <c r="AS188" s="3378"/>
      <c r="AT188" s="3335"/>
      <c r="AU188" s="24"/>
      <c r="AV188" s="24"/>
      <c r="AW188" s="20"/>
      <c r="AX188" t="str">
        <f t="shared" si="195"/>
        <v/>
      </c>
      <c r="CW188"/>
      <c r="CX188" s="25" t="str">
        <f t="shared" si="217"/>
        <v/>
      </c>
      <c r="CY188" s="304"/>
      <c r="CZ188" s="304"/>
      <c r="DA188" s="25" t="str">
        <f t="shared" si="220"/>
        <v/>
      </c>
      <c r="DB188" s="25" t="str">
        <f t="shared" si="222"/>
        <v/>
      </c>
      <c r="DC188" s="25" t="str">
        <f t="shared" si="221"/>
        <v/>
      </c>
      <c r="DD188"/>
      <c r="DE188"/>
      <c r="DG188"/>
      <c r="DH188" s="26">
        <f t="shared" si="223"/>
        <v>0</v>
      </c>
      <c r="DI188" s="304"/>
      <c r="DJ188" s="304"/>
      <c r="DK188" s="26">
        <f t="shared" si="226"/>
        <v>0</v>
      </c>
      <c r="DL188" s="26">
        <f t="shared" si="227"/>
        <v>0</v>
      </c>
      <c r="DM188" s="26">
        <f t="shared" si="228"/>
        <v>0</v>
      </c>
    </row>
    <row r="189" spans="1:117" x14ac:dyDescent="0.25">
      <c r="A189" s="713"/>
      <c r="B189" s="713"/>
      <c r="C189" s="318" t="s">
        <v>219</v>
      </c>
      <c r="D189" s="2988">
        <f t="shared" si="230"/>
        <v>0</v>
      </c>
      <c r="E189" s="3079">
        <f t="shared" si="232"/>
        <v>0</v>
      </c>
      <c r="F189" s="294">
        <f t="shared" si="232"/>
        <v>0</v>
      </c>
      <c r="G189" s="3336"/>
      <c r="H189" s="3378"/>
      <c r="I189" s="3378"/>
      <c r="J189" s="3378"/>
      <c r="K189" s="3378"/>
      <c r="L189" s="3378"/>
      <c r="M189" s="3378"/>
      <c r="N189" s="3378"/>
      <c r="O189" s="3378"/>
      <c r="P189" s="3378"/>
      <c r="Q189" s="3378"/>
      <c r="R189" s="3378"/>
      <c r="S189" s="3378"/>
      <c r="T189" s="3378"/>
      <c r="U189" s="3378"/>
      <c r="V189" s="3378"/>
      <c r="W189" s="3378"/>
      <c r="X189" s="3335"/>
      <c r="Y189" s="3378"/>
      <c r="Z189" s="3378"/>
      <c r="AA189" s="3378"/>
      <c r="AB189" s="3378"/>
      <c r="AC189" s="3336"/>
      <c r="AD189" s="3378"/>
      <c r="AE189" s="3378"/>
      <c r="AF189" s="3378"/>
      <c r="AG189" s="3378"/>
      <c r="AH189" s="3378"/>
      <c r="AI189" s="3378"/>
      <c r="AJ189" s="3193"/>
      <c r="AK189" s="193"/>
      <c r="AL189" s="63"/>
      <c r="AM189" s="3192"/>
      <c r="AN189" s="3378"/>
      <c r="AO189" s="3378"/>
      <c r="AP189" s="3193"/>
      <c r="AQ189" s="252"/>
      <c r="AR189" s="232"/>
      <c r="AS189" s="3378"/>
      <c r="AT189" s="3335"/>
      <c r="AU189" s="3138"/>
      <c r="AV189" s="3399"/>
      <c r="AW189" s="3138"/>
      <c r="AX189" t="str">
        <f t="shared" si="195"/>
        <v/>
      </c>
      <c r="CW189"/>
      <c r="CX189" s="25" t="str">
        <f t="shared" si="217"/>
        <v/>
      </c>
      <c r="CY189" s="304"/>
      <c r="CZ189" s="304"/>
      <c r="DA189" s="25" t="str">
        <f t="shared" si="220"/>
        <v/>
      </c>
      <c r="DB189" s="304"/>
      <c r="DC189" s="25" t="str">
        <f t="shared" si="221"/>
        <v/>
      </c>
      <c r="DD189"/>
      <c r="DE189"/>
      <c r="DG189"/>
      <c r="DH189" s="26">
        <f t="shared" si="223"/>
        <v>0</v>
      </c>
      <c r="DI189" s="304"/>
      <c r="DJ189" s="304"/>
      <c r="DK189" s="26">
        <f t="shared" si="226"/>
        <v>0</v>
      </c>
      <c r="DL189" s="304"/>
      <c r="DM189" s="26">
        <f t="shared" si="228"/>
        <v>0</v>
      </c>
    </row>
    <row r="190" spans="1:117" x14ac:dyDescent="0.25">
      <c r="A190" s="713"/>
      <c r="B190" s="3996" t="s">
        <v>95</v>
      </c>
      <c r="C190" s="4047" t="s">
        <v>220</v>
      </c>
      <c r="D190" s="4025">
        <f t="shared" si="230"/>
        <v>0</v>
      </c>
      <c r="E190" s="290">
        <f t="shared" si="232"/>
        <v>0</v>
      </c>
      <c r="F190" s="297">
        <f t="shared" si="232"/>
        <v>0</v>
      </c>
      <c r="G190" s="3336"/>
      <c r="H190" s="3378"/>
      <c r="I190" s="3378"/>
      <c r="J190" s="3378"/>
      <c r="K190" s="3378"/>
      <c r="L190" s="3378"/>
      <c r="M190" s="3378"/>
      <c r="N190" s="3378"/>
      <c r="O190" s="3378"/>
      <c r="P190" s="3378"/>
      <c r="Q190" s="3378"/>
      <c r="R190" s="3378"/>
      <c r="S190" s="3378"/>
      <c r="T190" s="3378"/>
      <c r="U190" s="3378"/>
      <c r="V190" s="3378"/>
      <c r="W190" s="3378"/>
      <c r="X190" s="3335"/>
      <c r="Y190" s="3378"/>
      <c r="Z190" s="3378"/>
      <c r="AA190" s="3378"/>
      <c r="AB190" s="3378"/>
      <c r="AC190" s="3336"/>
      <c r="AD190" s="3378"/>
      <c r="AE190" s="3378"/>
      <c r="AF190" s="3378"/>
      <c r="AG190" s="3378"/>
      <c r="AH190" s="3378"/>
      <c r="AI190" s="3378"/>
      <c r="AJ190" s="3193"/>
      <c r="AK190" s="3924"/>
      <c r="AL190" s="3932"/>
      <c r="AM190" s="3192"/>
      <c r="AN190" s="3378"/>
      <c r="AO190" s="3378"/>
      <c r="AP190" s="3193"/>
      <c r="AQ190" s="4029"/>
      <c r="AR190" s="52"/>
      <c r="AS190" s="3378"/>
      <c r="AT190" s="3335"/>
      <c r="AU190" s="24"/>
      <c r="AV190" s="24"/>
      <c r="AW190" s="24"/>
      <c r="AX190" t="str">
        <f t="shared" si="195"/>
        <v/>
      </c>
      <c r="CW190"/>
      <c r="CX190" s="25" t="str">
        <f t="shared" si="217"/>
        <v/>
      </c>
      <c r="CY190" s="304"/>
      <c r="CZ190" s="304"/>
      <c r="DA190" s="25" t="str">
        <f t="shared" si="220"/>
        <v/>
      </c>
      <c r="DB190" s="25" t="str">
        <f t="shared" si="222"/>
        <v/>
      </c>
      <c r="DC190" s="25" t="str">
        <f t="shared" si="221"/>
        <v/>
      </c>
      <c r="DD190"/>
      <c r="DE190"/>
      <c r="DG190"/>
      <c r="DH190" s="26">
        <f t="shared" si="223"/>
        <v>0</v>
      </c>
      <c r="DI190" s="304"/>
      <c r="DJ190" s="304"/>
      <c r="DK190" s="26">
        <f t="shared" si="226"/>
        <v>0</v>
      </c>
      <c r="DL190" s="26">
        <f t="shared" si="227"/>
        <v>0</v>
      </c>
      <c r="DM190" s="26">
        <f t="shared" si="228"/>
        <v>0</v>
      </c>
    </row>
    <row r="191" spans="1:117" x14ac:dyDescent="0.25">
      <c r="A191" s="3773"/>
      <c r="B191" s="3773"/>
      <c r="C191" s="3427" t="s">
        <v>221</v>
      </c>
      <c r="D191" s="2988">
        <f t="shared" si="230"/>
        <v>0</v>
      </c>
      <c r="E191" s="290">
        <f t="shared" si="232"/>
        <v>0</v>
      </c>
      <c r="F191" s="297">
        <f t="shared" si="232"/>
        <v>0</v>
      </c>
      <c r="G191" s="3336"/>
      <c r="H191" s="3378"/>
      <c r="I191" s="3378"/>
      <c r="J191" s="3378"/>
      <c r="K191" s="3378"/>
      <c r="L191" s="3378"/>
      <c r="M191" s="3378"/>
      <c r="N191" s="3378"/>
      <c r="O191" s="3378"/>
      <c r="P191" s="3378"/>
      <c r="Q191" s="3378"/>
      <c r="R191" s="3378"/>
      <c r="S191" s="3378"/>
      <c r="T191" s="3378"/>
      <c r="U191" s="3378"/>
      <c r="V191" s="3378"/>
      <c r="W191" s="3378"/>
      <c r="X191" s="3335"/>
      <c r="Y191" s="3396"/>
      <c r="Z191" s="3396"/>
      <c r="AA191" s="3396"/>
      <c r="AB191" s="3396"/>
      <c r="AC191" s="3395"/>
      <c r="AD191" s="3396"/>
      <c r="AE191" s="3396"/>
      <c r="AF191" s="3396"/>
      <c r="AG191" s="3396"/>
      <c r="AH191" s="3396"/>
      <c r="AI191" s="3396"/>
      <c r="AJ191" s="3428"/>
      <c r="AK191" s="4059"/>
      <c r="AL191" s="3871"/>
      <c r="AM191" s="2991"/>
      <c r="AN191" s="3396"/>
      <c r="AO191" s="3396"/>
      <c r="AP191" s="3428"/>
      <c r="AQ191" s="4060"/>
      <c r="AR191" s="4061"/>
      <c r="AS191" s="2991"/>
      <c r="AT191" s="3430"/>
      <c r="AU191" s="3872"/>
      <c r="AV191" s="3399"/>
      <c r="AW191" s="39"/>
      <c r="AX191" t="str">
        <f t="shared" si="195"/>
        <v/>
      </c>
      <c r="CW191"/>
      <c r="CX191" s="25" t="str">
        <f t="shared" si="217"/>
        <v/>
      </c>
      <c r="CY191" s="304"/>
      <c r="CZ191" s="304"/>
      <c r="DA191" s="25" t="str">
        <f t="shared" si="220"/>
        <v/>
      </c>
      <c r="DB191" s="304"/>
      <c r="DC191" s="25" t="str">
        <f t="shared" si="221"/>
        <v/>
      </c>
      <c r="DD191"/>
      <c r="DE191"/>
      <c r="DG191"/>
      <c r="DH191" s="26">
        <f t="shared" si="223"/>
        <v>0</v>
      </c>
      <c r="DI191" s="304"/>
      <c r="DJ191" s="304"/>
      <c r="DK191" s="26">
        <f t="shared" si="226"/>
        <v>0</v>
      </c>
      <c r="DL191" s="304"/>
      <c r="DM191" s="26">
        <f t="shared" si="228"/>
        <v>0</v>
      </c>
    </row>
    <row r="192" spans="1:117" ht="15" customHeight="1" x14ac:dyDescent="0.25">
      <c r="A192" s="4062" t="s">
        <v>222</v>
      </c>
      <c r="B192" s="4063" t="s">
        <v>223</v>
      </c>
      <c r="C192" s="4064" t="s">
        <v>224</v>
      </c>
      <c r="D192" s="4025">
        <f t="shared" si="230"/>
        <v>0</v>
      </c>
      <c r="E192" s="254">
        <f t="shared" ref="E192:F194" si="233">SUM(Y192+AA192+AC192+AE192+AG192+AI192+AK192+AM192+AO192)</f>
        <v>0</v>
      </c>
      <c r="F192" s="4026">
        <f t="shared" si="233"/>
        <v>0</v>
      </c>
      <c r="G192" s="3329"/>
      <c r="H192" s="3379"/>
      <c r="I192" s="3379"/>
      <c r="J192" s="3379"/>
      <c r="K192" s="3379"/>
      <c r="L192" s="3379"/>
      <c r="M192" s="3379"/>
      <c r="N192" s="3379"/>
      <c r="O192" s="3379"/>
      <c r="P192" s="3379"/>
      <c r="Q192" s="3379"/>
      <c r="R192" s="3379"/>
      <c r="S192" s="3379"/>
      <c r="T192" s="3379"/>
      <c r="U192" s="3379"/>
      <c r="V192" s="3379"/>
      <c r="W192" s="3379"/>
      <c r="X192" s="3327"/>
      <c r="Y192" s="19"/>
      <c r="Z192" s="20"/>
      <c r="AA192" s="19"/>
      <c r="AB192" s="20"/>
      <c r="AC192" s="19"/>
      <c r="AD192" s="20"/>
      <c r="AE192" s="19"/>
      <c r="AF192" s="20"/>
      <c r="AG192" s="19"/>
      <c r="AH192" s="20"/>
      <c r="AI192" s="19"/>
      <c r="AJ192" s="20"/>
      <c r="AK192" s="19"/>
      <c r="AL192" s="20"/>
      <c r="AM192" s="19"/>
      <c r="AN192" s="20"/>
      <c r="AO192" s="19"/>
      <c r="AP192" s="20"/>
      <c r="AQ192" s="230"/>
      <c r="AR192" s="22"/>
      <c r="AS192" s="20"/>
      <c r="AT192" s="20"/>
      <c r="AU192" s="20"/>
      <c r="AV192" s="24"/>
      <c r="AW192" s="20"/>
      <c r="AX192" t="str">
        <f t="shared" si="195"/>
        <v/>
      </c>
      <c r="CW192"/>
      <c r="CX192" s="25" t="str">
        <f t="shared" si="217"/>
        <v/>
      </c>
      <c r="CY192" s="25" t="str">
        <f t="shared" ref="CY192:CY196" si="234">IF(AND(D192&gt;0,AS192=""),"  * No olvide digitar la variable Niños, niñas, adolescentes y jóvenes SENAME. Digite Cero si no tiene.",IF(AS192&gt;D192," * La variable Niños, niñas, adolescentes y jóvenes SENAME no pueden superar el Total Ambos Sexos.",""))</f>
        <v/>
      </c>
      <c r="CZ192" s="25" t="str">
        <f t="shared" ref="CZ192:CZ196" si="235">IF(AND(D192&gt;0,AT192=""),"  * No olvide digitar la variable Niños, niñas, adolescentes y jóvenes Mejor Niñez. Digite Cero si no tiene.",IF(AT192&gt;D192," * La variable Niños, niñas, adolescentes y jóvenes Mejor Niñez  no pueden superar el Total Ambos Sexos.",""))</f>
        <v/>
      </c>
      <c r="DA192" s="25" t="str">
        <f t="shared" si="220"/>
        <v/>
      </c>
      <c r="DB192" s="25" t="str">
        <f t="shared" si="222"/>
        <v/>
      </c>
      <c r="DC192" s="25" t="str">
        <f t="shared" si="221"/>
        <v/>
      </c>
      <c r="DD192"/>
      <c r="DE192"/>
      <c r="DG192"/>
      <c r="DH192" s="26">
        <f t="shared" si="223"/>
        <v>0</v>
      </c>
      <c r="DI192" s="26">
        <f t="shared" si="224"/>
        <v>0</v>
      </c>
      <c r="DJ192" s="26">
        <f t="shared" si="225"/>
        <v>0</v>
      </c>
      <c r="DK192" s="26">
        <f t="shared" si="226"/>
        <v>0</v>
      </c>
      <c r="DL192" s="26">
        <f t="shared" si="227"/>
        <v>0</v>
      </c>
      <c r="DM192" s="26">
        <f t="shared" si="228"/>
        <v>0</v>
      </c>
    </row>
    <row r="193" spans="1:117" x14ac:dyDescent="0.25">
      <c r="A193" s="785"/>
      <c r="B193" s="788"/>
      <c r="C193" s="329" t="s">
        <v>225</v>
      </c>
      <c r="D193" s="2975">
        <f t="shared" si="230"/>
        <v>0</v>
      </c>
      <c r="E193" s="3392">
        <f t="shared" si="233"/>
        <v>0</v>
      </c>
      <c r="F193" s="3377">
        <f t="shared" si="233"/>
        <v>0</v>
      </c>
      <c r="G193" s="3329"/>
      <c r="H193" s="3379"/>
      <c r="I193" s="3379"/>
      <c r="J193" s="3379"/>
      <c r="K193" s="3379"/>
      <c r="L193" s="3379"/>
      <c r="M193" s="3379"/>
      <c r="N193" s="3379"/>
      <c r="O193" s="3379"/>
      <c r="P193" s="3379"/>
      <c r="Q193" s="3379"/>
      <c r="R193" s="3379"/>
      <c r="S193" s="3379"/>
      <c r="T193" s="3379"/>
      <c r="U193" s="3379"/>
      <c r="V193" s="3379"/>
      <c r="W193" s="3379"/>
      <c r="X193" s="3327"/>
      <c r="Y193" s="193"/>
      <c r="Z193" s="63"/>
      <c r="AA193" s="193"/>
      <c r="AB193" s="63"/>
      <c r="AC193" s="193"/>
      <c r="AD193" s="63"/>
      <c r="AE193" s="193"/>
      <c r="AF193" s="63"/>
      <c r="AG193" s="193"/>
      <c r="AH193" s="63"/>
      <c r="AI193" s="193"/>
      <c r="AJ193" s="63"/>
      <c r="AK193" s="193"/>
      <c r="AL193" s="63"/>
      <c r="AM193" s="193"/>
      <c r="AN193" s="63"/>
      <c r="AO193" s="193"/>
      <c r="AP193" s="63"/>
      <c r="AQ193" s="252"/>
      <c r="AR193" s="232"/>
      <c r="AS193" s="63"/>
      <c r="AT193" s="63"/>
      <c r="AU193" s="63"/>
      <c r="AV193" s="235"/>
      <c r="AW193" s="63"/>
      <c r="AX193" t="str">
        <f t="shared" si="195"/>
        <v/>
      </c>
      <c r="CW193"/>
      <c r="CX193" s="25" t="str">
        <f t="shared" si="217"/>
        <v/>
      </c>
      <c r="CY193" s="25" t="str">
        <f t="shared" si="234"/>
        <v/>
      </c>
      <c r="CZ193" s="25" t="str">
        <f t="shared" si="235"/>
        <v/>
      </c>
      <c r="DA193" s="25" t="str">
        <f t="shared" si="220"/>
        <v/>
      </c>
      <c r="DB193" s="25" t="str">
        <f t="shared" si="222"/>
        <v/>
      </c>
      <c r="DC193" s="25" t="str">
        <f t="shared" si="221"/>
        <v/>
      </c>
      <c r="DD193"/>
      <c r="DE193"/>
      <c r="DG193"/>
      <c r="DH193" s="26">
        <f t="shared" si="223"/>
        <v>0</v>
      </c>
      <c r="DI193" s="26">
        <f t="shared" si="224"/>
        <v>0</v>
      </c>
      <c r="DJ193" s="26">
        <f t="shared" si="225"/>
        <v>0</v>
      </c>
      <c r="DK193" s="26">
        <f t="shared" si="226"/>
        <v>0</v>
      </c>
      <c r="DL193" s="26">
        <f t="shared" si="227"/>
        <v>0</v>
      </c>
      <c r="DM193" s="26">
        <f t="shared" si="228"/>
        <v>0</v>
      </c>
    </row>
    <row r="194" spans="1:117" x14ac:dyDescent="0.25">
      <c r="A194" s="3873"/>
      <c r="B194" s="3874"/>
      <c r="C194" s="3437" t="s">
        <v>226</v>
      </c>
      <c r="D194" s="2988">
        <f t="shared" si="230"/>
        <v>0</v>
      </c>
      <c r="E194" s="3079">
        <f t="shared" si="233"/>
        <v>0</v>
      </c>
      <c r="F194" s="249">
        <f t="shared" si="233"/>
        <v>0</v>
      </c>
      <c r="G194" s="3329"/>
      <c r="H194" s="3379"/>
      <c r="I194" s="3379"/>
      <c r="J194" s="3379"/>
      <c r="K194" s="3379"/>
      <c r="L194" s="3379"/>
      <c r="M194" s="3379"/>
      <c r="N194" s="3379"/>
      <c r="O194" s="3379"/>
      <c r="P194" s="3379"/>
      <c r="Q194" s="3379"/>
      <c r="R194" s="3379"/>
      <c r="S194" s="3379"/>
      <c r="T194" s="3379"/>
      <c r="U194" s="3379"/>
      <c r="V194" s="3379"/>
      <c r="W194" s="3379"/>
      <c r="X194" s="3327"/>
      <c r="Y194" s="3175"/>
      <c r="Z194" s="39"/>
      <c r="AA194" s="3175"/>
      <c r="AB194" s="39"/>
      <c r="AC194" s="3175"/>
      <c r="AD194" s="39"/>
      <c r="AE194" s="3175"/>
      <c r="AF194" s="39"/>
      <c r="AG194" s="3175"/>
      <c r="AH194" s="39"/>
      <c r="AI194" s="3175"/>
      <c r="AJ194" s="39"/>
      <c r="AK194" s="3175"/>
      <c r="AL194" s="39"/>
      <c r="AM194" s="3175"/>
      <c r="AN194" s="39"/>
      <c r="AO194" s="3175"/>
      <c r="AP194" s="39"/>
      <c r="AQ194" s="3137"/>
      <c r="AR194" s="39"/>
      <c r="AS194" s="39"/>
      <c r="AT194" s="39"/>
      <c r="AU194" s="39"/>
      <c r="AV194" s="3138"/>
      <c r="AW194" s="39"/>
      <c r="AX194" t="str">
        <f t="shared" si="195"/>
        <v/>
      </c>
      <c r="CW194"/>
      <c r="CX194" s="25" t="str">
        <f t="shared" si="217"/>
        <v/>
      </c>
      <c r="CY194" s="25" t="str">
        <f t="shared" si="234"/>
        <v/>
      </c>
      <c r="CZ194" s="25" t="str">
        <f t="shared" si="235"/>
        <v/>
      </c>
      <c r="DA194" s="25" t="str">
        <f t="shared" si="220"/>
        <v/>
      </c>
      <c r="DB194" s="25" t="str">
        <f t="shared" si="222"/>
        <v/>
      </c>
      <c r="DC194" s="25" t="str">
        <f t="shared" si="221"/>
        <v/>
      </c>
      <c r="DD194"/>
      <c r="DE194"/>
      <c r="DG194"/>
      <c r="DH194" s="26">
        <f t="shared" si="223"/>
        <v>0</v>
      </c>
      <c r="DI194" s="26">
        <f t="shared" si="224"/>
        <v>0</v>
      </c>
      <c r="DJ194" s="26">
        <f t="shared" si="225"/>
        <v>0</v>
      </c>
      <c r="DK194" s="26">
        <f t="shared" si="226"/>
        <v>0</v>
      </c>
      <c r="DL194" s="26">
        <f t="shared" si="227"/>
        <v>0</v>
      </c>
      <c r="DM194" s="26">
        <f t="shared" si="228"/>
        <v>0</v>
      </c>
    </row>
    <row r="195" spans="1:117" ht="21" x14ac:dyDescent="0.25">
      <c r="A195" s="791" t="s">
        <v>227</v>
      </c>
      <c r="B195" s="3996" t="s">
        <v>228</v>
      </c>
      <c r="C195" s="4065" t="s">
        <v>229</v>
      </c>
      <c r="D195" s="245">
        <f>SUM(E195+F195)</f>
        <v>0</v>
      </c>
      <c r="E195" s="290">
        <f>SUM(AC195+AE195+AG195+AI195+AK195+AM195+AO195)</f>
        <v>0</v>
      </c>
      <c r="F195" s="246">
        <f>SUM(AD195+AF195+AH195+AJ195+AL195+AN195+AP195)</f>
        <v>0</v>
      </c>
      <c r="G195" s="3336"/>
      <c r="H195" s="3378"/>
      <c r="I195" s="3378"/>
      <c r="J195" s="3378"/>
      <c r="K195" s="3378"/>
      <c r="L195" s="3378"/>
      <c r="M195" s="3378"/>
      <c r="N195" s="3378"/>
      <c r="O195" s="3378"/>
      <c r="P195" s="3378"/>
      <c r="Q195" s="3378"/>
      <c r="R195" s="3378"/>
      <c r="S195" s="3378"/>
      <c r="T195" s="3378"/>
      <c r="U195" s="3378"/>
      <c r="V195" s="3378"/>
      <c r="W195" s="3378"/>
      <c r="X195" s="3378"/>
      <c r="Y195" s="219"/>
      <c r="Z195" s="219"/>
      <c r="AA195" s="219"/>
      <c r="AB195" s="219"/>
      <c r="AC195" s="3909"/>
      <c r="AD195" s="3932"/>
      <c r="AE195" s="3924"/>
      <c r="AF195" s="3932"/>
      <c r="AG195" s="3924"/>
      <c r="AH195" s="3932"/>
      <c r="AI195" s="3924"/>
      <c r="AJ195" s="3932"/>
      <c r="AK195" s="3924"/>
      <c r="AL195" s="3932"/>
      <c r="AM195" s="3924"/>
      <c r="AN195" s="3932"/>
      <c r="AO195" s="3924"/>
      <c r="AP195" s="4046"/>
      <c r="AQ195" s="4029"/>
      <c r="AR195" s="3932"/>
      <c r="AS195" s="3932"/>
      <c r="AT195" s="3932"/>
      <c r="AU195" s="3932"/>
      <c r="AV195" s="4066"/>
      <c r="AW195" s="3932"/>
      <c r="AX195" t="str">
        <f t="shared" si="195"/>
        <v/>
      </c>
      <c r="CW195"/>
      <c r="CX195" s="25" t="str">
        <f t="shared" si="217"/>
        <v/>
      </c>
      <c r="CY195" s="25" t="str">
        <f t="shared" si="234"/>
        <v/>
      </c>
      <c r="CZ195" s="25" t="str">
        <f t="shared" si="235"/>
        <v/>
      </c>
      <c r="DA195" s="25" t="str">
        <f t="shared" si="220"/>
        <v/>
      </c>
      <c r="DB195" s="304"/>
      <c r="DC195" s="25" t="str">
        <f t="shared" si="221"/>
        <v/>
      </c>
      <c r="DD195"/>
      <c r="DE195"/>
      <c r="DG195"/>
      <c r="DH195" s="26">
        <f t="shared" si="223"/>
        <v>0</v>
      </c>
      <c r="DI195" s="26">
        <f t="shared" si="224"/>
        <v>0</v>
      </c>
      <c r="DJ195" s="26">
        <f t="shared" si="225"/>
        <v>0</v>
      </c>
      <c r="DK195" s="26">
        <f t="shared" si="226"/>
        <v>0</v>
      </c>
      <c r="DL195" s="304"/>
      <c r="DM195" s="26">
        <f t="shared" si="228"/>
        <v>0</v>
      </c>
    </row>
    <row r="196" spans="1:117" ht="21" x14ac:dyDescent="0.25">
      <c r="A196" s="3869"/>
      <c r="B196" s="3773"/>
      <c r="C196" s="3440" t="s">
        <v>230</v>
      </c>
      <c r="D196" s="2988">
        <f>SUM(E196+F196)</f>
        <v>0</v>
      </c>
      <c r="E196" s="3079">
        <f>SUM(AC196+AE196+AG196+AI196+AK196+AM196+AO196)</f>
        <v>0</v>
      </c>
      <c r="F196" s="249">
        <f>SUM(AD196+AF196+AH196+AJ196+AL196+AN196+AP196)</f>
        <v>0</v>
      </c>
      <c r="G196" s="3395"/>
      <c r="H196" s="3396"/>
      <c r="I196" s="3396"/>
      <c r="J196" s="3396"/>
      <c r="K196" s="3396"/>
      <c r="L196" s="3396"/>
      <c r="M196" s="3396"/>
      <c r="N196" s="3396"/>
      <c r="O196" s="3396"/>
      <c r="P196" s="3396"/>
      <c r="Q196" s="3396"/>
      <c r="R196" s="3396"/>
      <c r="S196" s="3396"/>
      <c r="T196" s="3396"/>
      <c r="U196" s="3396"/>
      <c r="V196" s="3396"/>
      <c r="W196" s="3396"/>
      <c r="X196" s="3396"/>
      <c r="Y196" s="3396"/>
      <c r="Z196" s="3396"/>
      <c r="AA196" s="3396"/>
      <c r="AB196" s="3396"/>
      <c r="AC196" s="3134"/>
      <c r="AD196" s="39"/>
      <c r="AE196" s="3175"/>
      <c r="AF196" s="39"/>
      <c r="AG196" s="3175"/>
      <c r="AH196" s="39"/>
      <c r="AI196" s="3175"/>
      <c r="AJ196" s="39"/>
      <c r="AK196" s="3175"/>
      <c r="AL196" s="39"/>
      <c r="AM196" s="3175"/>
      <c r="AN196" s="39"/>
      <c r="AO196" s="3175"/>
      <c r="AP196" s="295"/>
      <c r="AQ196" s="3137"/>
      <c r="AR196" s="39"/>
      <c r="AS196" s="39"/>
      <c r="AT196" s="39"/>
      <c r="AU196" s="39"/>
      <c r="AV196" s="3441"/>
      <c r="AW196" s="39"/>
      <c r="AX196" t="str">
        <f t="shared" si="195"/>
        <v/>
      </c>
      <c r="CW196"/>
      <c r="CX196" s="25" t="str">
        <f t="shared" si="217"/>
        <v/>
      </c>
      <c r="CY196" s="25" t="str">
        <f t="shared" si="234"/>
        <v/>
      </c>
      <c r="CZ196" s="25" t="str">
        <f t="shared" si="235"/>
        <v/>
      </c>
      <c r="DA196" s="25" t="str">
        <f t="shared" si="220"/>
        <v/>
      </c>
      <c r="DB196" s="304"/>
      <c r="DC196" s="25" t="str">
        <f t="shared" si="221"/>
        <v/>
      </c>
      <c r="DD196"/>
      <c r="DE196"/>
      <c r="DG196"/>
      <c r="DH196" s="26">
        <f t="shared" si="223"/>
        <v>0</v>
      </c>
      <c r="DI196" s="26">
        <f t="shared" si="224"/>
        <v>0</v>
      </c>
      <c r="DJ196" s="26">
        <f t="shared" si="225"/>
        <v>0</v>
      </c>
      <c r="DK196" s="26">
        <f t="shared" si="226"/>
        <v>0</v>
      </c>
      <c r="DL196" s="304"/>
      <c r="DM196" s="26">
        <f t="shared" si="228"/>
        <v>0</v>
      </c>
    </row>
    <row r="197" spans="1:117" x14ac:dyDescent="0.25">
      <c r="A197" s="43" t="s">
        <v>231</v>
      </c>
      <c r="B197" s="212"/>
      <c r="C197" s="212"/>
      <c r="D197" s="212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10"/>
      <c r="Z197" s="10"/>
      <c r="AA197" s="10"/>
      <c r="AB197" s="10"/>
      <c r="AC197" s="10"/>
      <c r="AD197" s="10"/>
      <c r="AE197" s="10"/>
      <c r="AF197" s="10"/>
      <c r="AG197" s="10"/>
      <c r="CW197"/>
      <c r="CX197"/>
      <c r="CY197"/>
      <c r="CZ197"/>
      <c r="DA197"/>
      <c r="DB197"/>
      <c r="DC197"/>
      <c r="DD197"/>
      <c r="DE197"/>
      <c r="DG197"/>
      <c r="DH197"/>
      <c r="DI197"/>
      <c r="DJ197"/>
      <c r="DK197"/>
      <c r="DL197"/>
      <c r="DM197"/>
    </row>
    <row r="198" spans="1:117" ht="15" customHeight="1" x14ac:dyDescent="0.25">
      <c r="A198" s="3889" t="s">
        <v>232</v>
      </c>
      <c r="B198" s="632"/>
      <c r="C198" s="3812"/>
      <c r="D198" s="3940" t="s">
        <v>4</v>
      </c>
      <c r="E198" s="638"/>
      <c r="F198" s="3848"/>
      <c r="G198" s="3891" t="s">
        <v>5</v>
      </c>
      <c r="H198" s="3892"/>
      <c r="I198" s="3892"/>
      <c r="J198" s="3892"/>
      <c r="K198" s="3892"/>
      <c r="L198" s="3892"/>
      <c r="M198" s="3892"/>
      <c r="N198" s="3892"/>
      <c r="O198" s="3892"/>
      <c r="P198" s="3892"/>
      <c r="Q198" s="3892"/>
      <c r="R198" s="3892"/>
      <c r="S198" s="3892"/>
      <c r="T198" s="3892"/>
      <c r="U198" s="3892"/>
      <c r="V198" s="3892"/>
      <c r="W198" s="3892"/>
      <c r="X198" s="3892"/>
      <c r="Y198" s="3892"/>
      <c r="Z198" s="3892"/>
      <c r="AA198" s="3892"/>
      <c r="AB198" s="3893"/>
      <c r="AC198" s="4067" t="s">
        <v>9</v>
      </c>
      <c r="AD198" s="3853" t="s">
        <v>233</v>
      </c>
      <c r="AE198" s="3853" t="s">
        <v>234</v>
      </c>
      <c r="AF198" s="3853" t="s">
        <v>235</v>
      </c>
      <c r="AG198" s="3853" t="s">
        <v>236</v>
      </c>
      <c r="CW198"/>
      <c r="CX198"/>
      <c r="CY198"/>
      <c r="CZ198"/>
      <c r="DA198"/>
      <c r="DB198"/>
      <c r="DC198"/>
      <c r="DD198"/>
      <c r="DE198"/>
      <c r="DG198"/>
      <c r="DH198"/>
      <c r="DI198"/>
      <c r="DJ198"/>
      <c r="DK198"/>
      <c r="DL198"/>
      <c r="DM198"/>
    </row>
    <row r="199" spans="1:117" x14ac:dyDescent="0.25">
      <c r="A199" s="783"/>
      <c r="B199" s="634"/>
      <c r="C199" s="635"/>
      <c r="D199" s="688"/>
      <c r="E199" s="689"/>
      <c r="F199" s="645"/>
      <c r="G199" s="3916" t="s">
        <v>14</v>
      </c>
      <c r="H199" s="3896"/>
      <c r="I199" s="3891" t="s">
        <v>15</v>
      </c>
      <c r="J199" s="3897"/>
      <c r="K199" s="3892" t="s">
        <v>16</v>
      </c>
      <c r="L199" s="3897"/>
      <c r="M199" s="3891" t="s">
        <v>17</v>
      </c>
      <c r="N199" s="3897"/>
      <c r="O199" s="3891" t="s">
        <v>18</v>
      </c>
      <c r="P199" s="3897"/>
      <c r="Q199" s="3891" t="s">
        <v>19</v>
      </c>
      <c r="R199" s="3897"/>
      <c r="S199" s="3891" t="s">
        <v>20</v>
      </c>
      <c r="T199" s="3897"/>
      <c r="U199" s="3891" t="s">
        <v>21</v>
      </c>
      <c r="V199" s="3897"/>
      <c r="W199" s="3891" t="s">
        <v>22</v>
      </c>
      <c r="X199" s="3897"/>
      <c r="Y199" s="3891" t="s">
        <v>23</v>
      </c>
      <c r="Z199" s="3898"/>
      <c r="AA199" s="3891" t="s">
        <v>24</v>
      </c>
      <c r="AB199" s="3898"/>
      <c r="AC199" s="797"/>
      <c r="AD199" s="712"/>
      <c r="AE199" s="712"/>
      <c r="AF199" s="712"/>
      <c r="AG199" s="712"/>
      <c r="CW199"/>
      <c r="CX199"/>
      <c r="CY199"/>
      <c r="CZ199"/>
      <c r="DA199"/>
      <c r="DB199"/>
      <c r="DC199"/>
      <c r="DD199"/>
      <c r="DE199"/>
      <c r="DG199"/>
      <c r="DH199"/>
      <c r="DI199"/>
      <c r="DJ199"/>
      <c r="DK199"/>
      <c r="DL199"/>
      <c r="DM199"/>
    </row>
    <row r="200" spans="1:117" x14ac:dyDescent="0.25">
      <c r="A200" s="3827"/>
      <c r="B200" s="636"/>
      <c r="C200" s="3828"/>
      <c r="D200" s="3899" t="s">
        <v>32</v>
      </c>
      <c r="E200" s="3942" t="s">
        <v>33</v>
      </c>
      <c r="F200" s="3901" t="s">
        <v>34</v>
      </c>
      <c r="G200" s="3911" t="s">
        <v>33</v>
      </c>
      <c r="H200" s="3901" t="s">
        <v>34</v>
      </c>
      <c r="I200" s="3911" t="s">
        <v>33</v>
      </c>
      <c r="J200" s="3901" t="s">
        <v>34</v>
      </c>
      <c r="K200" s="3902" t="s">
        <v>33</v>
      </c>
      <c r="L200" s="3901" t="s">
        <v>34</v>
      </c>
      <c r="M200" s="3902" t="s">
        <v>33</v>
      </c>
      <c r="N200" s="3901" t="s">
        <v>34</v>
      </c>
      <c r="O200" s="3902" t="s">
        <v>33</v>
      </c>
      <c r="P200" s="3901" t="s">
        <v>34</v>
      </c>
      <c r="Q200" s="3902" t="s">
        <v>33</v>
      </c>
      <c r="R200" s="3901" t="s">
        <v>34</v>
      </c>
      <c r="S200" s="3902" t="s">
        <v>33</v>
      </c>
      <c r="T200" s="3901" t="s">
        <v>34</v>
      </c>
      <c r="U200" s="3902" t="s">
        <v>33</v>
      </c>
      <c r="V200" s="3901" t="s">
        <v>34</v>
      </c>
      <c r="W200" s="3902" t="s">
        <v>33</v>
      </c>
      <c r="X200" s="3901" t="s">
        <v>34</v>
      </c>
      <c r="Y200" s="3902" t="s">
        <v>33</v>
      </c>
      <c r="Z200" s="3901" t="s">
        <v>34</v>
      </c>
      <c r="AA200" s="3902" t="s">
        <v>33</v>
      </c>
      <c r="AB200" s="3901" t="s">
        <v>34</v>
      </c>
      <c r="AC200" s="4068"/>
      <c r="AD200" s="3862"/>
      <c r="AE200" s="3862"/>
      <c r="AF200" s="3862"/>
      <c r="AG200" s="3862"/>
      <c r="CW200"/>
      <c r="CX200"/>
      <c r="CY200"/>
      <c r="CZ200"/>
      <c r="DA200"/>
      <c r="DB200"/>
      <c r="DC200"/>
      <c r="DD200"/>
      <c r="DE200"/>
      <c r="DG200"/>
      <c r="DH200"/>
      <c r="DI200"/>
      <c r="DJ200"/>
      <c r="DK200"/>
      <c r="DL200"/>
      <c r="DM200"/>
    </row>
    <row r="201" spans="1:117" x14ac:dyDescent="0.25">
      <c r="A201" s="3943" t="s">
        <v>237</v>
      </c>
      <c r="B201" s="3944"/>
      <c r="C201" s="3945"/>
      <c r="D201" s="4025">
        <f>SUM(E201+F201)</f>
        <v>0</v>
      </c>
      <c r="E201" s="335">
        <f>+K201+M201+O201+Q201+S201</f>
        <v>0</v>
      </c>
      <c r="F201" s="3907">
        <f>+L201+N201+P201+R201+T201</f>
        <v>0</v>
      </c>
      <c r="G201" s="4055"/>
      <c r="H201" s="4069"/>
      <c r="I201" s="4055"/>
      <c r="J201" s="4069"/>
      <c r="K201" s="3924"/>
      <c r="L201" s="3932"/>
      <c r="M201" s="3924"/>
      <c r="N201" s="3932"/>
      <c r="O201" s="3924"/>
      <c r="P201" s="3932"/>
      <c r="Q201" s="3924"/>
      <c r="R201" s="3932"/>
      <c r="S201" s="3924"/>
      <c r="T201" s="3932"/>
      <c r="U201" s="4028"/>
      <c r="V201" s="4035"/>
      <c r="W201" s="4028"/>
      <c r="X201" s="4035"/>
      <c r="Y201" s="4028"/>
      <c r="Z201" s="4035"/>
      <c r="AA201" s="4028"/>
      <c r="AB201" s="4070"/>
      <c r="AC201" s="4029"/>
      <c r="AD201" s="3908">
        <f t="shared" ref="AD201:AD206" si="236">SUM(AE201:AG201)</f>
        <v>0</v>
      </c>
      <c r="AE201" s="3932"/>
      <c r="AF201" s="3932"/>
      <c r="AG201" s="3932"/>
      <c r="AH201" t="str">
        <f>CW201&amp;CX201&amp;CY201&amp;CZ201&amp;DA201</f>
        <v/>
      </c>
      <c r="CW201"/>
      <c r="CX201" s="25" t="str">
        <f>IF(AND(D201&gt;0,AC201=""),"  * No olvide digitar la variable  Usuarios con Discapacidad. Digite Cero si no tiene.",IF(AC201&gt;D201," * La variable Usuarios con Discapacidad no pueden superar el Total Ambos Sexos.",""))</f>
        <v/>
      </c>
      <c r="CY201"/>
      <c r="CZ201" s="25" t="str">
        <f>IF((AE201+AF201+AG201)&gt;D201," * El total de actividades de JUNJI, INTEGRA y MINEDUC no puede ser mayor al Total Ambos Sexos.","")</f>
        <v/>
      </c>
      <c r="DA201"/>
      <c r="DB201"/>
      <c r="DC201"/>
      <c r="DD201"/>
      <c r="DE201"/>
      <c r="DG201"/>
      <c r="DH201"/>
      <c r="DI201"/>
      <c r="DJ201" s="26">
        <f>IF((AE201+AF201+AG201)&gt;D201,1,0)</f>
        <v>0</v>
      </c>
      <c r="DK201" s="26">
        <f>IF(AND(D201&gt;0,AC201=""),1,IF(AC201&gt;D201,1,0))</f>
        <v>0</v>
      </c>
      <c r="DL201"/>
      <c r="DM201"/>
    </row>
    <row r="202" spans="1:117" x14ac:dyDescent="0.25">
      <c r="A202" s="2985" t="s">
        <v>238</v>
      </c>
      <c r="B202" s="3359"/>
      <c r="C202" s="2986"/>
      <c r="D202" s="245">
        <f>SUM(E202+F202)</f>
        <v>0</v>
      </c>
      <c r="E202" s="3445">
        <f t="shared" ref="E202:F204" si="237">+K202+M202+O202+Q202+S202</f>
        <v>0</v>
      </c>
      <c r="F202" s="3122">
        <f t="shared" si="237"/>
        <v>0</v>
      </c>
      <c r="G202" s="342"/>
      <c r="H202" s="343"/>
      <c r="I202" s="342"/>
      <c r="J202" s="343"/>
      <c r="K202" s="19"/>
      <c r="L202" s="20"/>
      <c r="M202" s="19"/>
      <c r="N202" s="20"/>
      <c r="O202" s="19"/>
      <c r="P202" s="20"/>
      <c r="Q202" s="19"/>
      <c r="R202" s="20"/>
      <c r="S202" s="19"/>
      <c r="T202" s="20"/>
      <c r="U202" s="344"/>
      <c r="V202" s="264"/>
      <c r="W202" s="344"/>
      <c r="X202" s="264"/>
      <c r="Y202" s="344"/>
      <c r="Z202" s="264"/>
      <c r="AA202" s="344"/>
      <c r="AB202" s="345"/>
      <c r="AC202" s="230"/>
      <c r="AD202" s="3123">
        <f t="shared" si="236"/>
        <v>0</v>
      </c>
      <c r="AE202" s="20"/>
      <c r="AF202" s="20"/>
      <c r="AG202" s="20"/>
      <c r="AH202" t="str">
        <f t="shared" ref="AH202:AH206" si="238">CW202&amp;CX202&amp;CY202&amp;CZ202&amp;DA202</f>
        <v/>
      </c>
      <c r="CW202"/>
      <c r="CX202" s="25" t="str">
        <f t="shared" ref="CX202:CX204" si="239">IF(AND(D202&gt;0,AC202=""),"  * No olvide digitar la variable  Usuarios con Discapacidad. Digite Cero si no tiene.",IF(AC202&gt;D202," * La variable Usuarios con Discapacidad no pueden superar el Total Ambos Sexos.",""))</f>
        <v/>
      </c>
      <c r="CY202"/>
      <c r="CZ202" s="25" t="str">
        <f t="shared" ref="CZ202:CZ203" si="240">IF((AE202+AF202+AG202)&gt;D202," * El total de actividades de JUNJI, INTEGRA y MINEDUC no puede ser mayor al Total Ambos Sexos.","")</f>
        <v/>
      </c>
      <c r="DA202"/>
      <c r="DB202"/>
      <c r="DC202"/>
      <c r="DD202"/>
      <c r="DE202"/>
      <c r="DG202"/>
      <c r="DH202"/>
      <c r="DI202"/>
      <c r="DJ202" s="26">
        <f t="shared" ref="DJ202:DJ204" si="241">IF((AE202+AF202+AG202)&gt;D202,1,0)</f>
        <v>0</v>
      </c>
      <c r="DK202" s="26">
        <f t="shared" ref="DK202:DK204" si="242">IF(AND(D202&gt;0,AC202=""),1,IF(AC202&gt;D202,1,0))</f>
        <v>0</v>
      </c>
      <c r="DL202"/>
      <c r="DM202"/>
    </row>
    <row r="203" spans="1:117" x14ac:dyDescent="0.25">
      <c r="A203" s="722" t="s">
        <v>239</v>
      </c>
      <c r="B203" s="799"/>
      <c r="C203" s="723"/>
      <c r="D203" s="2975">
        <f>SUM(E203+F203)</f>
        <v>0</v>
      </c>
      <c r="E203" s="3446">
        <f t="shared" si="237"/>
        <v>0</v>
      </c>
      <c r="F203" s="348">
        <f t="shared" si="237"/>
        <v>0</v>
      </c>
      <c r="G203" s="342"/>
      <c r="H203" s="343"/>
      <c r="I203" s="342"/>
      <c r="J203" s="343"/>
      <c r="K203" s="19"/>
      <c r="L203" s="20"/>
      <c r="M203" s="19"/>
      <c r="N203" s="20"/>
      <c r="O203" s="19"/>
      <c r="P203" s="20"/>
      <c r="Q203" s="19"/>
      <c r="R203" s="20"/>
      <c r="S203" s="19"/>
      <c r="T203" s="20"/>
      <c r="U203" s="344"/>
      <c r="V203" s="264"/>
      <c r="W203" s="344"/>
      <c r="X203" s="264"/>
      <c r="Y203" s="344"/>
      <c r="Z203" s="264"/>
      <c r="AA203" s="344"/>
      <c r="AB203" s="345"/>
      <c r="AC203" s="230"/>
      <c r="AD203" s="3123">
        <f t="shared" si="236"/>
        <v>0</v>
      </c>
      <c r="AE203" s="20"/>
      <c r="AF203" s="20"/>
      <c r="AG203" s="20"/>
      <c r="AH203" t="str">
        <f t="shared" si="238"/>
        <v/>
      </c>
      <c r="CW203"/>
      <c r="CX203" s="25" t="str">
        <f t="shared" si="239"/>
        <v/>
      </c>
      <c r="CY203"/>
      <c r="CZ203" s="25" t="str">
        <f t="shared" si="240"/>
        <v/>
      </c>
      <c r="DA203"/>
      <c r="DB203"/>
      <c r="DC203"/>
      <c r="DD203"/>
      <c r="DE203"/>
      <c r="DG203"/>
      <c r="DH203"/>
      <c r="DI203"/>
      <c r="DJ203" s="26">
        <f t="shared" si="241"/>
        <v>0</v>
      </c>
      <c r="DK203" s="26">
        <f t="shared" si="242"/>
        <v>0</v>
      </c>
      <c r="DL203"/>
      <c r="DM203"/>
    </row>
    <row r="204" spans="1:117" x14ac:dyDescent="0.25">
      <c r="A204" s="2985" t="s">
        <v>240</v>
      </c>
      <c r="B204" s="3359"/>
      <c r="C204" s="2986"/>
      <c r="D204" s="2975">
        <f>SUM(E204+F204)</f>
        <v>0</v>
      </c>
      <c r="E204" s="3446">
        <f t="shared" si="237"/>
        <v>0</v>
      </c>
      <c r="F204" s="3447">
        <f t="shared" si="237"/>
        <v>0</v>
      </c>
      <c r="G204" s="3192"/>
      <c r="H204" s="3194"/>
      <c r="I204" s="3192"/>
      <c r="J204" s="3194"/>
      <c r="K204" s="3169"/>
      <c r="L204" s="3170"/>
      <c r="M204" s="3169"/>
      <c r="N204" s="3170"/>
      <c r="O204" s="3169"/>
      <c r="P204" s="3170"/>
      <c r="Q204" s="3169"/>
      <c r="R204" s="3170"/>
      <c r="S204" s="3169"/>
      <c r="T204" s="3170"/>
      <c r="U204" s="3326"/>
      <c r="V204" s="3448"/>
      <c r="W204" s="3326"/>
      <c r="X204" s="3448"/>
      <c r="Y204" s="3326"/>
      <c r="Z204" s="3448"/>
      <c r="AA204" s="3326"/>
      <c r="AB204" s="3449"/>
      <c r="AC204" s="3127"/>
      <c r="AD204" s="3123">
        <f t="shared" si="236"/>
        <v>0</v>
      </c>
      <c r="AE204" s="3170"/>
      <c r="AF204" s="3170"/>
      <c r="AG204" s="3170"/>
      <c r="AH204" t="str">
        <f t="shared" si="238"/>
        <v/>
      </c>
      <c r="CW204"/>
      <c r="CX204" s="25" t="str">
        <f t="shared" si="239"/>
        <v/>
      </c>
      <c r="CY204"/>
      <c r="CZ204" s="25" t="str">
        <f>IF((AE204+AF204+AG204)&gt;D204," * El total de actividades de JUNJI, INTEGRA y MINEDUC no puede ser mayor al Total Ambos Sexos.","")</f>
        <v/>
      </c>
      <c r="DA204"/>
      <c r="DB204"/>
      <c r="DC204"/>
      <c r="DD204"/>
      <c r="DE204"/>
      <c r="DG204"/>
      <c r="DH204"/>
      <c r="DI204"/>
      <c r="DJ204" s="26">
        <f t="shared" si="241"/>
        <v>0</v>
      </c>
      <c r="DK204" s="26">
        <f t="shared" si="242"/>
        <v>0</v>
      </c>
      <c r="DL204"/>
      <c r="DM204"/>
    </row>
    <row r="205" spans="1:117" ht="15" customHeight="1" x14ac:dyDescent="0.25">
      <c r="A205" s="800" t="s">
        <v>241</v>
      </c>
      <c r="B205" s="801"/>
      <c r="C205" s="801"/>
      <c r="D205" s="352"/>
      <c r="E205" s="353"/>
      <c r="F205" s="354"/>
      <c r="G205" s="355"/>
      <c r="H205" s="356"/>
      <c r="I205" s="357"/>
      <c r="J205" s="356"/>
      <c r="K205" s="357"/>
      <c r="L205" s="356"/>
      <c r="M205" s="357"/>
      <c r="N205" s="356"/>
      <c r="O205" s="357"/>
      <c r="P205" s="356"/>
      <c r="Q205" s="357"/>
      <c r="R205" s="356"/>
      <c r="S205" s="357"/>
      <c r="T205" s="356"/>
      <c r="U205" s="357"/>
      <c r="V205" s="356"/>
      <c r="W205" s="357"/>
      <c r="X205" s="356"/>
      <c r="Y205" s="357"/>
      <c r="Z205" s="356"/>
      <c r="AA205" s="357"/>
      <c r="AB205" s="358"/>
      <c r="AC205" s="359"/>
      <c r="AD205" s="360">
        <f t="shared" si="236"/>
        <v>0</v>
      </c>
      <c r="AE205" s="20"/>
      <c r="AF205" s="20"/>
      <c r="AG205" s="20"/>
      <c r="AH205" t="str">
        <f t="shared" si="238"/>
        <v/>
      </c>
      <c r="CW205"/>
      <c r="CX205"/>
      <c r="CY205"/>
      <c r="CZ205"/>
      <c r="DA205"/>
      <c r="DB205"/>
      <c r="DC205"/>
      <c r="DD205"/>
      <c r="DE205"/>
      <c r="DG205"/>
      <c r="DH205"/>
      <c r="DI205"/>
      <c r="DJ205"/>
      <c r="DK205"/>
      <c r="DL205"/>
      <c r="DM205"/>
    </row>
    <row r="206" spans="1:117" ht="15" customHeight="1" x14ac:dyDescent="0.25">
      <c r="A206" s="685" t="s">
        <v>242</v>
      </c>
      <c r="B206" s="685"/>
      <c r="C206" s="685"/>
      <c r="D206" s="3084"/>
      <c r="E206" s="3450"/>
      <c r="F206" s="270"/>
      <c r="G206" s="2991"/>
      <c r="H206" s="363"/>
      <c r="I206" s="2991"/>
      <c r="J206" s="363"/>
      <c r="K206" s="2991"/>
      <c r="L206" s="363"/>
      <c r="M206" s="2991"/>
      <c r="N206" s="363"/>
      <c r="O206" s="2991"/>
      <c r="P206" s="363"/>
      <c r="Q206" s="2991"/>
      <c r="R206" s="363"/>
      <c r="S206" s="2991"/>
      <c r="T206" s="363"/>
      <c r="U206" s="2991"/>
      <c r="V206" s="363"/>
      <c r="W206" s="2991"/>
      <c r="X206" s="363"/>
      <c r="Y206" s="2991"/>
      <c r="Z206" s="363"/>
      <c r="AA206" s="2991"/>
      <c r="AB206" s="3430"/>
      <c r="AC206" s="3451"/>
      <c r="AD206" s="3133">
        <f t="shared" si="236"/>
        <v>0</v>
      </c>
      <c r="AE206" s="3138"/>
      <c r="AF206" s="39"/>
      <c r="AG206" s="39"/>
      <c r="AH206" t="str">
        <f t="shared" si="238"/>
        <v/>
      </c>
      <c r="CW206"/>
      <c r="CX206"/>
      <c r="CY206"/>
      <c r="CZ206"/>
      <c r="DA206"/>
      <c r="DB206"/>
      <c r="DC206"/>
      <c r="DD206"/>
      <c r="DE206"/>
      <c r="DG206"/>
      <c r="DH206"/>
      <c r="DI206"/>
      <c r="DJ206"/>
      <c r="DK206"/>
      <c r="DL206"/>
      <c r="DM206"/>
    </row>
    <row r="207" spans="1:117" x14ac:dyDescent="0.25">
      <c r="A207" s="43" t="s">
        <v>243</v>
      </c>
      <c r="B207" s="365"/>
      <c r="C207" s="70"/>
      <c r="D207" s="46"/>
      <c r="E207" s="46"/>
      <c r="F207" s="43"/>
      <c r="G207" s="43"/>
      <c r="H207" s="43"/>
      <c r="I207" s="46"/>
      <c r="J207" s="4071"/>
      <c r="K207" s="367"/>
      <c r="L207" s="46"/>
      <c r="M207" s="368"/>
      <c r="N207" s="368"/>
      <c r="O207" s="539"/>
      <c r="P207" s="539"/>
      <c r="Q207" s="539"/>
      <c r="R207" s="539"/>
      <c r="S207" s="539"/>
      <c r="T207" s="539"/>
      <c r="U207" s="539"/>
      <c r="V207" s="539"/>
      <c r="W207" s="539"/>
      <c r="X207" s="539"/>
      <c r="Y207" s="539"/>
      <c r="Z207" s="539"/>
      <c r="AA207" s="539"/>
      <c r="AB207" s="539"/>
      <c r="AC207" s="539"/>
      <c r="AD207" s="539"/>
      <c r="AE207" s="539"/>
      <c r="AF207" s="539"/>
      <c r="AG207" s="539"/>
      <c r="AH207" s="539"/>
      <c r="AI207" s="539"/>
      <c r="AJ207" s="539"/>
      <c r="AK207" s="539"/>
      <c r="AL207" s="71"/>
      <c r="AM207" s="71"/>
      <c r="AN207" s="71"/>
      <c r="AO207" s="71"/>
      <c r="AP207" s="71"/>
      <c r="CW207"/>
      <c r="CX207"/>
      <c r="CY207"/>
      <c r="CZ207"/>
      <c r="DA207"/>
      <c r="DB207"/>
      <c r="DC207"/>
      <c r="DD207"/>
      <c r="DE207"/>
      <c r="DG207"/>
      <c r="DH207"/>
      <c r="DI207"/>
      <c r="DJ207"/>
      <c r="DK207"/>
      <c r="DL207"/>
      <c r="DM207"/>
    </row>
    <row r="208" spans="1:117" ht="15" customHeight="1" x14ac:dyDescent="0.25">
      <c r="A208" s="3889" t="s">
        <v>232</v>
      </c>
      <c r="B208" s="632"/>
      <c r="C208" s="3812"/>
      <c r="D208" s="3940" t="s">
        <v>4</v>
      </c>
      <c r="E208" s="638"/>
      <c r="F208" s="3875"/>
      <c r="G208" s="4072" t="s">
        <v>5</v>
      </c>
      <c r="H208" s="3892"/>
      <c r="I208" s="3892"/>
      <c r="J208" s="3892"/>
      <c r="K208" s="3892"/>
      <c r="L208" s="3892"/>
      <c r="M208" s="3892"/>
      <c r="N208" s="3892"/>
      <c r="O208" s="3892"/>
      <c r="P208" s="3892"/>
      <c r="Q208" s="3892"/>
      <c r="R208" s="3892"/>
      <c r="S208" s="3892"/>
      <c r="T208" s="3892"/>
      <c r="U208" s="3892"/>
      <c r="V208" s="3892"/>
      <c r="W208" s="3892"/>
      <c r="X208" s="3892"/>
      <c r="Y208" s="3892"/>
      <c r="Z208" s="3892"/>
      <c r="AA208" s="3892"/>
      <c r="AB208" s="3892"/>
      <c r="AC208" s="3892"/>
      <c r="AD208" s="3892"/>
      <c r="AE208" s="3892"/>
      <c r="AF208" s="3892"/>
      <c r="AG208" s="3892"/>
      <c r="AH208" s="3892"/>
      <c r="AI208" s="3892"/>
      <c r="AJ208" s="3892"/>
      <c r="AK208" s="3892"/>
      <c r="AL208" s="3892"/>
      <c r="AM208" s="3892"/>
      <c r="AN208" s="3892"/>
      <c r="AO208" s="3892"/>
      <c r="AP208" s="3897"/>
      <c r="CW208"/>
      <c r="CX208"/>
      <c r="CY208"/>
      <c r="CZ208"/>
      <c r="DA208"/>
      <c r="DB208"/>
      <c r="DC208"/>
      <c r="DD208"/>
      <c r="DE208"/>
      <c r="DG208"/>
      <c r="DH208"/>
      <c r="DI208"/>
      <c r="DJ208"/>
      <c r="DK208"/>
      <c r="DL208"/>
      <c r="DM208"/>
    </row>
    <row r="209" spans="1:117" ht="15" customHeight="1" x14ac:dyDescent="0.25">
      <c r="A209" s="783"/>
      <c r="B209" s="634"/>
      <c r="C209" s="635"/>
      <c r="D209" s="3861"/>
      <c r="E209" s="640"/>
      <c r="F209" s="3876"/>
      <c r="G209" s="3941" t="s">
        <v>14</v>
      </c>
      <c r="H209" s="3898"/>
      <c r="I209" s="3891" t="s">
        <v>15</v>
      </c>
      <c r="J209" s="3897"/>
      <c r="K209" s="3892" t="s">
        <v>16</v>
      </c>
      <c r="L209" s="3897"/>
      <c r="M209" s="3891" t="s">
        <v>17</v>
      </c>
      <c r="N209" s="3897"/>
      <c r="O209" s="3891" t="s">
        <v>18</v>
      </c>
      <c r="P209" s="3897"/>
      <c r="Q209" s="3891" t="s">
        <v>19</v>
      </c>
      <c r="R209" s="3897"/>
      <c r="S209" s="3891" t="s">
        <v>20</v>
      </c>
      <c r="T209" s="3897"/>
      <c r="U209" s="3891" t="s">
        <v>21</v>
      </c>
      <c r="V209" s="3897"/>
      <c r="W209" s="3891" t="s">
        <v>22</v>
      </c>
      <c r="X209" s="3897"/>
      <c r="Y209" s="3891" t="s">
        <v>23</v>
      </c>
      <c r="Z209" s="3898"/>
      <c r="AA209" s="3891" t="s">
        <v>24</v>
      </c>
      <c r="AB209" s="3898"/>
      <c r="AC209" s="3891" t="s">
        <v>244</v>
      </c>
      <c r="AD209" s="3898"/>
      <c r="AE209" s="3891" t="s">
        <v>245</v>
      </c>
      <c r="AF209" s="3898"/>
      <c r="AG209" s="3891" t="s">
        <v>246</v>
      </c>
      <c r="AH209" s="3898"/>
      <c r="AI209" s="3891" t="s">
        <v>247</v>
      </c>
      <c r="AJ209" s="3898"/>
      <c r="AK209" s="3891" t="s">
        <v>29</v>
      </c>
      <c r="AL209" s="3898"/>
      <c r="AM209" s="3891" t="s">
        <v>30</v>
      </c>
      <c r="AN209" s="3898"/>
      <c r="AO209" s="3891" t="s">
        <v>31</v>
      </c>
      <c r="AP209" s="3898"/>
      <c r="CW209"/>
      <c r="CX209"/>
      <c r="CY209"/>
      <c r="CZ209"/>
      <c r="DA209"/>
      <c r="DB209"/>
      <c r="DC209"/>
      <c r="DD209"/>
      <c r="DE209"/>
      <c r="DG209"/>
      <c r="DH209"/>
      <c r="DI209"/>
      <c r="DJ209"/>
      <c r="DK209"/>
      <c r="DL209"/>
      <c r="DM209"/>
    </row>
    <row r="210" spans="1:117" x14ac:dyDescent="0.25">
      <c r="A210" s="3827"/>
      <c r="B210" s="636"/>
      <c r="C210" s="3828"/>
      <c r="D210" s="3899" t="s">
        <v>32</v>
      </c>
      <c r="E210" s="3915" t="s">
        <v>33</v>
      </c>
      <c r="F210" s="369" t="s">
        <v>34</v>
      </c>
      <c r="G210" s="3902" t="s">
        <v>33</v>
      </c>
      <c r="H210" s="3901" t="s">
        <v>34</v>
      </c>
      <c r="I210" s="3902" t="s">
        <v>33</v>
      </c>
      <c r="J210" s="3901" t="s">
        <v>34</v>
      </c>
      <c r="K210" s="3902" t="s">
        <v>33</v>
      </c>
      <c r="L210" s="3901" t="s">
        <v>34</v>
      </c>
      <c r="M210" s="3902" t="s">
        <v>33</v>
      </c>
      <c r="N210" s="3901" t="s">
        <v>34</v>
      </c>
      <c r="O210" s="3902" t="s">
        <v>33</v>
      </c>
      <c r="P210" s="3901" t="s">
        <v>34</v>
      </c>
      <c r="Q210" s="3902" t="s">
        <v>33</v>
      </c>
      <c r="R210" s="3901" t="s">
        <v>34</v>
      </c>
      <c r="S210" s="3902" t="s">
        <v>33</v>
      </c>
      <c r="T210" s="3901" t="s">
        <v>34</v>
      </c>
      <c r="U210" s="3902" t="s">
        <v>33</v>
      </c>
      <c r="V210" s="3901" t="s">
        <v>34</v>
      </c>
      <c r="W210" s="3902" t="s">
        <v>33</v>
      </c>
      <c r="X210" s="3901" t="s">
        <v>34</v>
      </c>
      <c r="Y210" s="3902" t="s">
        <v>33</v>
      </c>
      <c r="Z210" s="3901" t="s">
        <v>34</v>
      </c>
      <c r="AA210" s="3902" t="s">
        <v>33</v>
      </c>
      <c r="AB210" s="3901" t="s">
        <v>34</v>
      </c>
      <c r="AC210" s="3902" t="s">
        <v>33</v>
      </c>
      <c r="AD210" s="3901" t="s">
        <v>34</v>
      </c>
      <c r="AE210" s="3902" t="s">
        <v>33</v>
      </c>
      <c r="AF210" s="3901" t="s">
        <v>34</v>
      </c>
      <c r="AG210" s="3902" t="s">
        <v>33</v>
      </c>
      <c r="AH210" s="3901" t="s">
        <v>34</v>
      </c>
      <c r="AI210" s="3902" t="s">
        <v>33</v>
      </c>
      <c r="AJ210" s="3901" t="s">
        <v>34</v>
      </c>
      <c r="AK210" s="3902" t="s">
        <v>33</v>
      </c>
      <c r="AL210" s="3901" t="s">
        <v>34</v>
      </c>
      <c r="AM210" s="3902" t="s">
        <v>33</v>
      </c>
      <c r="AN210" s="3901" t="s">
        <v>34</v>
      </c>
      <c r="AO210" s="3902" t="s">
        <v>33</v>
      </c>
      <c r="AP210" s="3901" t="s">
        <v>34</v>
      </c>
      <c r="CW210"/>
      <c r="CX210"/>
      <c r="CY210"/>
      <c r="CZ210"/>
      <c r="DA210"/>
      <c r="DB210"/>
      <c r="DC210"/>
      <c r="DD210"/>
      <c r="DE210"/>
      <c r="DG210"/>
      <c r="DH210"/>
      <c r="DI210"/>
      <c r="DJ210"/>
      <c r="DK210"/>
      <c r="DL210"/>
      <c r="DM210"/>
    </row>
    <row r="211" spans="1:117" ht="15" customHeight="1" x14ac:dyDescent="0.25">
      <c r="A211" s="3931" t="s">
        <v>248</v>
      </c>
      <c r="B211" s="674"/>
      <c r="C211" s="4073"/>
      <c r="D211" s="3888">
        <f>SUM(E211:F211)</f>
        <v>0</v>
      </c>
      <c r="E211" s="3907">
        <f>SUM(G211+I211+K211+M211+O211+Q211+S211+U211+W211+Y211+AA211+AC211+AE211+AG211+AI211+AK211+AM211+AO211)</f>
        <v>0</v>
      </c>
      <c r="F211" s="4074">
        <f t="shared" ref="E211:F214" si="243">SUM(H211+J211+L211+N211+P211+R211+T211+V211+X211+Z211+AB211+AD211+AF211+AH211+AJ211+AL211+AN211+AP211)</f>
        <v>0</v>
      </c>
      <c r="G211" s="4075"/>
      <c r="H211" s="52"/>
      <c r="I211" s="3909"/>
      <c r="J211" s="52"/>
      <c r="K211" s="3909"/>
      <c r="L211" s="52"/>
      <c r="M211" s="3909"/>
      <c r="N211" s="52"/>
      <c r="O211" s="3909"/>
      <c r="P211" s="52"/>
      <c r="Q211" s="3909"/>
      <c r="R211" s="52"/>
      <c r="S211" s="3909"/>
      <c r="T211" s="52"/>
      <c r="U211" s="3909"/>
      <c r="V211" s="52"/>
      <c r="W211" s="205"/>
      <c r="X211" s="52"/>
      <c r="Y211" s="3909"/>
      <c r="Z211" s="52"/>
      <c r="AA211" s="3909"/>
      <c r="AB211" s="52"/>
      <c r="AC211" s="3909"/>
      <c r="AD211" s="52"/>
      <c r="AE211" s="3909"/>
      <c r="AF211" s="52"/>
      <c r="AG211" s="3909"/>
      <c r="AH211" s="52"/>
      <c r="AI211" s="3909"/>
      <c r="AJ211" s="52"/>
      <c r="AK211" s="205"/>
      <c r="AL211" s="52"/>
      <c r="AM211" s="3909"/>
      <c r="AN211" s="52"/>
      <c r="AO211" s="3909"/>
      <c r="AP211" s="52"/>
      <c r="CW211"/>
      <c r="CX211"/>
      <c r="CY211"/>
      <c r="CZ211"/>
      <c r="DA211"/>
      <c r="DB211"/>
      <c r="DC211"/>
      <c r="DD211"/>
      <c r="DE211"/>
      <c r="DG211"/>
      <c r="DH211"/>
      <c r="DI211"/>
      <c r="DJ211"/>
      <c r="DK211"/>
      <c r="DL211"/>
      <c r="DM211"/>
    </row>
    <row r="212" spans="1:117" x14ac:dyDescent="0.25">
      <c r="A212" s="3119" t="s">
        <v>249</v>
      </c>
      <c r="B212" s="3120"/>
      <c r="C212" s="3121"/>
      <c r="D212" s="3047">
        <f>SUM(E212:F212)</f>
        <v>0</v>
      </c>
      <c r="E212" s="3122">
        <f t="shared" si="243"/>
        <v>0</v>
      </c>
      <c r="F212" s="3458">
        <f t="shared" si="243"/>
        <v>0</v>
      </c>
      <c r="G212" s="3459"/>
      <c r="H212" s="3125"/>
      <c r="I212" s="3124"/>
      <c r="J212" s="3125"/>
      <c r="K212" s="3124"/>
      <c r="L212" s="3125"/>
      <c r="M212" s="3124"/>
      <c r="N212" s="3125"/>
      <c r="O212" s="3124"/>
      <c r="P212" s="3125"/>
      <c r="Q212" s="3124"/>
      <c r="R212" s="3125"/>
      <c r="S212" s="3124"/>
      <c r="T212" s="3125"/>
      <c r="U212" s="3124"/>
      <c r="V212" s="3125"/>
      <c r="W212" s="3358"/>
      <c r="X212" s="3125"/>
      <c r="Y212" s="3124"/>
      <c r="Z212" s="3125"/>
      <c r="AA212" s="3124"/>
      <c r="AB212" s="3125"/>
      <c r="AC212" s="3124"/>
      <c r="AD212" s="3125"/>
      <c r="AE212" s="3124"/>
      <c r="AF212" s="3125"/>
      <c r="AG212" s="3124"/>
      <c r="AH212" s="3125"/>
      <c r="AI212" s="3124"/>
      <c r="AJ212" s="3125"/>
      <c r="AK212" s="3358"/>
      <c r="AL212" s="3125"/>
      <c r="AM212" s="3124"/>
      <c r="AN212" s="3125"/>
      <c r="AO212" s="3124"/>
      <c r="AP212" s="3125"/>
      <c r="CW212"/>
      <c r="CX212"/>
      <c r="CY212"/>
      <c r="CZ212"/>
      <c r="DA212"/>
      <c r="DB212"/>
      <c r="DC212"/>
      <c r="DD212"/>
      <c r="DE212"/>
      <c r="DG212"/>
      <c r="DH212"/>
      <c r="DI212"/>
      <c r="DJ212"/>
      <c r="DK212"/>
      <c r="DL212"/>
      <c r="DM212"/>
    </row>
    <row r="213" spans="1:117" x14ac:dyDescent="0.25">
      <c r="A213" s="3189" t="s">
        <v>250</v>
      </c>
      <c r="B213" s="3190"/>
      <c r="C213" s="3191"/>
      <c r="D213" s="3047">
        <f>SUM(E213:F213)</f>
        <v>0</v>
      </c>
      <c r="E213" s="3122">
        <f t="shared" si="243"/>
        <v>0</v>
      </c>
      <c r="F213" s="3458">
        <f t="shared" si="243"/>
        <v>0</v>
      </c>
      <c r="G213" s="3459"/>
      <c r="H213" s="3125"/>
      <c r="I213" s="3124"/>
      <c r="J213" s="3125"/>
      <c r="K213" s="3124"/>
      <c r="L213" s="3125"/>
      <c r="M213" s="3124"/>
      <c r="N213" s="3125"/>
      <c r="O213" s="3124"/>
      <c r="P213" s="3125"/>
      <c r="Q213" s="3124"/>
      <c r="R213" s="3125"/>
      <c r="S213" s="3124"/>
      <c r="T213" s="3125"/>
      <c r="U213" s="3124"/>
      <c r="V213" s="3125"/>
      <c r="W213" s="3358"/>
      <c r="X213" s="3125"/>
      <c r="Y213" s="3124"/>
      <c r="Z213" s="3125"/>
      <c r="AA213" s="3124"/>
      <c r="AB213" s="3125"/>
      <c r="AC213" s="3124"/>
      <c r="AD213" s="3125"/>
      <c r="AE213" s="3124"/>
      <c r="AF213" s="3125"/>
      <c r="AG213" s="3124"/>
      <c r="AH213" s="3125"/>
      <c r="AI213" s="3124"/>
      <c r="AJ213" s="3125"/>
      <c r="AK213" s="3358"/>
      <c r="AL213" s="3125"/>
      <c r="AM213" s="3124"/>
      <c r="AN213" s="3125"/>
      <c r="AO213" s="3124"/>
      <c r="AP213" s="3125"/>
      <c r="CW213"/>
      <c r="CX213"/>
      <c r="CY213"/>
      <c r="CZ213"/>
      <c r="DA213"/>
      <c r="DB213"/>
      <c r="DC213"/>
      <c r="DD213"/>
      <c r="DE213"/>
      <c r="DG213"/>
      <c r="DH213"/>
      <c r="DI213"/>
      <c r="DJ213"/>
      <c r="DK213"/>
      <c r="DL213"/>
      <c r="DM213"/>
    </row>
    <row r="214" spans="1:117" x14ac:dyDescent="0.25">
      <c r="A214" s="803" t="s">
        <v>251</v>
      </c>
      <c r="B214" s="803"/>
      <c r="C214" s="735"/>
      <c r="D214" s="3065">
        <f>SUM(E214:F214)</f>
        <v>0</v>
      </c>
      <c r="E214" s="541">
        <f t="shared" si="243"/>
        <v>0</v>
      </c>
      <c r="F214" s="3460">
        <f t="shared" si="243"/>
        <v>0</v>
      </c>
      <c r="G214" s="3461"/>
      <c r="H214" s="3135"/>
      <c r="I214" s="3134"/>
      <c r="J214" s="3135"/>
      <c r="K214" s="3134"/>
      <c r="L214" s="3135"/>
      <c r="M214" s="3134"/>
      <c r="N214" s="3135"/>
      <c r="O214" s="3134"/>
      <c r="P214" s="3135"/>
      <c r="Q214" s="3134"/>
      <c r="R214" s="3135"/>
      <c r="S214" s="3134"/>
      <c r="T214" s="3135"/>
      <c r="U214" s="3134"/>
      <c r="V214" s="3135"/>
      <c r="W214" s="3360"/>
      <c r="X214" s="3135"/>
      <c r="Y214" s="3134"/>
      <c r="Z214" s="3135"/>
      <c r="AA214" s="3134"/>
      <c r="AB214" s="3135"/>
      <c r="AC214" s="3134"/>
      <c r="AD214" s="3135"/>
      <c r="AE214" s="3134"/>
      <c r="AF214" s="3135"/>
      <c r="AG214" s="3134"/>
      <c r="AH214" s="3135"/>
      <c r="AI214" s="3134"/>
      <c r="AJ214" s="3135"/>
      <c r="AK214" s="3360"/>
      <c r="AL214" s="3135"/>
      <c r="AM214" s="3134"/>
      <c r="AN214" s="3135"/>
      <c r="AO214" s="3134"/>
      <c r="AP214" s="3135"/>
      <c r="CW214"/>
      <c r="CX214"/>
      <c r="CY214"/>
      <c r="CZ214"/>
      <c r="DA214"/>
      <c r="DB214"/>
      <c r="DC214"/>
      <c r="DD214"/>
      <c r="DE214"/>
      <c r="DG214"/>
      <c r="DH214"/>
      <c r="DI214"/>
      <c r="DJ214"/>
      <c r="DK214"/>
      <c r="DL214"/>
      <c r="DM214"/>
    </row>
    <row r="215" spans="1:117" x14ac:dyDescent="0.25">
      <c r="A215" s="43" t="s">
        <v>252</v>
      </c>
      <c r="B215" s="377"/>
      <c r="C215" s="377"/>
      <c r="D215" s="378"/>
      <c r="E215" s="378"/>
      <c r="F215" s="378"/>
      <c r="G215" s="379"/>
      <c r="H215" s="379"/>
      <c r="I215" s="379"/>
      <c r="J215" s="380"/>
      <c r="K215" s="4076"/>
      <c r="L215" s="379"/>
      <c r="M215" s="4076"/>
      <c r="N215" s="4077"/>
      <c r="O215" s="10"/>
      <c r="P215" s="10"/>
      <c r="Q215" s="10"/>
      <c r="R215" s="10"/>
      <c r="S215" s="10"/>
      <c r="T215" s="10"/>
      <c r="U215" s="10"/>
      <c r="V215" s="10"/>
      <c r="W215" s="10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CW215"/>
      <c r="CX215"/>
      <c r="CY215"/>
      <c r="CZ215"/>
      <c r="DA215"/>
      <c r="DB215"/>
      <c r="DC215"/>
      <c r="DD215"/>
      <c r="DE215"/>
      <c r="DG215"/>
      <c r="DH215"/>
      <c r="DI215"/>
      <c r="DJ215"/>
      <c r="DK215"/>
      <c r="DL215"/>
      <c r="DM215"/>
    </row>
    <row r="216" spans="1:117" ht="15" customHeight="1" x14ac:dyDescent="0.25">
      <c r="A216" s="3976" t="s">
        <v>253</v>
      </c>
      <c r="B216" s="804"/>
      <c r="C216" s="3853"/>
      <c r="D216" s="3940" t="s">
        <v>254</v>
      </c>
      <c r="E216" s="638"/>
      <c r="F216" s="3848"/>
      <c r="G216" s="3891" t="s">
        <v>5</v>
      </c>
      <c r="H216" s="3892"/>
      <c r="I216" s="3892"/>
      <c r="J216" s="3892"/>
      <c r="K216" s="3892"/>
      <c r="L216" s="3892"/>
      <c r="M216" s="3892"/>
      <c r="N216" s="3892"/>
      <c r="O216" s="3892"/>
      <c r="P216" s="3892"/>
      <c r="Q216" s="3892"/>
      <c r="R216" s="3892"/>
      <c r="S216" s="3892"/>
      <c r="T216" s="3892"/>
      <c r="U216" s="3892"/>
      <c r="V216" s="3892"/>
      <c r="W216" s="3892"/>
      <c r="X216" s="3892"/>
      <c r="Y216" s="3892"/>
      <c r="Z216" s="3892"/>
      <c r="AA216" s="3892"/>
      <c r="AB216" s="3892"/>
      <c r="AC216" s="3892"/>
      <c r="AD216" s="3892"/>
      <c r="AE216" s="3892"/>
      <c r="AF216" s="3892"/>
      <c r="AG216" s="3892"/>
      <c r="AH216" s="3892"/>
      <c r="AI216" s="3892"/>
      <c r="AJ216" s="3892"/>
      <c r="AK216" s="3892"/>
      <c r="AL216" s="3892"/>
      <c r="AM216" s="3892"/>
      <c r="AN216" s="3893"/>
      <c r="AO216" s="4078" t="s">
        <v>7</v>
      </c>
      <c r="AP216" s="4079" t="s">
        <v>255</v>
      </c>
      <c r="AQ216" s="4080" t="s">
        <v>256</v>
      </c>
      <c r="AR216" s="4081"/>
      <c r="AS216" s="3877" t="s">
        <v>257</v>
      </c>
      <c r="AT216" s="3878" t="s">
        <v>42</v>
      </c>
      <c r="AU216" s="3878" t="s">
        <v>258</v>
      </c>
      <c r="AV216" s="4082" t="s">
        <v>9</v>
      </c>
      <c r="AW216" s="4082" t="s">
        <v>259</v>
      </c>
      <c r="AX216" s="4081" t="s">
        <v>10</v>
      </c>
      <c r="CW216"/>
      <c r="CX216"/>
      <c r="CY216"/>
      <c r="CZ216"/>
      <c r="DA216"/>
      <c r="DB216"/>
      <c r="DC216"/>
      <c r="DD216"/>
      <c r="DE216"/>
      <c r="DG216"/>
      <c r="DH216"/>
      <c r="DI216"/>
      <c r="DJ216"/>
      <c r="DK216"/>
      <c r="DL216"/>
      <c r="DM216"/>
    </row>
    <row r="217" spans="1:117" ht="15" customHeight="1" x14ac:dyDescent="0.25">
      <c r="A217" s="711"/>
      <c r="B217" s="805"/>
      <c r="C217" s="712"/>
      <c r="D217" s="3861"/>
      <c r="E217" s="640"/>
      <c r="F217" s="3849"/>
      <c r="G217" s="3916" t="s">
        <v>119</v>
      </c>
      <c r="H217" s="3896"/>
      <c r="I217" s="3892" t="s">
        <v>16</v>
      </c>
      <c r="J217" s="3897"/>
      <c r="K217" s="3891" t="s">
        <v>17</v>
      </c>
      <c r="L217" s="3897"/>
      <c r="M217" s="3891" t="s">
        <v>18</v>
      </c>
      <c r="N217" s="3897"/>
      <c r="O217" s="3891" t="s">
        <v>19</v>
      </c>
      <c r="P217" s="3897"/>
      <c r="Q217" s="3891" t="s">
        <v>20</v>
      </c>
      <c r="R217" s="3897"/>
      <c r="S217" s="3891" t="s">
        <v>21</v>
      </c>
      <c r="T217" s="3897"/>
      <c r="U217" s="3891" t="s">
        <v>22</v>
      </c>
      <c r="V217" s="3897"/>
      <c r="W217" s="3891" t="s">
        <v>23</v>
      </c>
      <c r="X217" s="3898"/>
      <c r="Y217" s="3891" t="s">
        <v>24</v>
      </c>
      <c r="Z217" s="3898"/>
      <c r="AA217" s="3891" t="s">
        <v>244</v>
      </c>
      <c r="AB217" s="3898"/>
      <c r="AC217" s="3891" t="s">
        <v>245</v>
      </c>
      <c r="AD217" s="3898"/>
      <c r="AE217" s="3891" t="s">
        <v>246</v>
      </c>
      <c r="AF217" s="3898"/>
      <c r="AG217" s="3891" t="s">
        <v>247</v>
      </c>
      <c r="AH217" s="3898"/>
      <c r="AI217" s="3891" t="s">
        <v>29</v>
      </c>
      <c r="AJ217" s="3898"/>
      <c r="AK217" s="3891" t="s">
        <v>30</v>
      </c>
      <c r="AL217" s="3898"/>
      <c r="AM217" s="3891" t="s">
        <v>31</v>
      </c>
      <c r="AN217" s="3898"/>
      <c r="AO217" s="819"/>
      <c r="AP217" s="822"/>
      <c r="AQ217" s="4083" t="s">
        <v>260</v>
      </c>
      <c r="AR217" s="4084" t="s">
        <v>261</v>
      </c>
      <c r="AS217" s="826"/>
      <c r="AT217" s="812"/>
      <c r="AU217" s="812"/>
      <c r="AV217" s="815"/>
      <c r="AW217" s="815"/>
      <c r="AX217" s="4081"/>
      <c r="CW217"/>
      <c r="CX217"/>
      <c r="CY217"/>
      <c r="CZ217"/>
      <c r="DA217"/>
      <c r="DB217"/>
      <c r="DC217"/>
      <c r="DD217"/>
      <c r="DE217"/>
      <c r="DG217"/>
      <c r="DH217"/>
      <c r="DI217"/>
      <c r="DJ217"/>
      <c r="DK217"/>
      <c r="DL217"/>
      <c r="DM217"/>
    </row>
    <row r="218" spans="1:117" x14ac:dyDescent="0.25">
      <c r="A218" s="3879"/>
      <c r="B218" s="807"/>
      <c r="C218" s="3862"/>
      <c r="D218" s="4085" t="s">
        <v>32</v>
      </c>
      <c r="E218" s="4086" t="s">
        <v>33</v>
      </c>
      <c r="F218" s="538" t="s">
        <v>34</v>
      </c>
      <c r="G218" s="3902" t="s">
        <v>33</v>
      </c>
      <c r="H218" s="3901" t="s">
        <v>34</v>
      </c>
      <c r="I218" s="3902" t="s">
        <v>33</v>
      </c>
      <c r="J218" s="3901" t="s">
        <v>34</v>
      </c>
      <c r="K218" s="3902" t="s">
        <v>33</v>
      </c>
      <c r="L218" s="3901" t="s">
        <v>34</v>
      </c>
      <c r="M218" s="3902" t="s">
        <v>33</v>
      </c>
      <c r="N218" s="3901" t="s">
        <v>34</v>
      </c>
      <c r="O218" s="3902" t="s">
        <v>33</v>
      </c>
      <c r="P218" s="3901" t="s">
        <v>34</v>
      </c>
      <c r="Q218" s="3902" t="s">
        <v>33</v>
      </c>
      <c r="R218" s="3901" t="s">
        <v>34</v>
      </c>
      <c r="S218" s="3902" t="s">
        <v>33</v>
      </c>
      <c r="T218" s="3901" t="s">
        <v>34</v>
      </c>
      <c r="U218" s="3902" t="s">
        <v>33</v>
      </c>
      <c r="V218" s="3901" t="s">
        <v>34</v>
      </c>
      <c r="W218" s="3902" t="s">
        <v>33</v>
      </c>
      <c r="X218" s="3901" t="s">
        <v>34</v>
      </c>
      <c r="Y218" s="3902" t="s">
        <v>33</v>
      </c>
      <c r="Z218" s="3901" t="s">
        <v>34</v>
      </c>
      <c r="AA218" s="3902" t="s">
        <v>33</v>
      </c>
      <c r="AB218" s="3901" t="s">
        <v>34</v>
      </c>
      <c r="AC218" s="3902" t="s">
        <v>33</v>
      </c>
      <c r="AD218" s="3901" t="s">
        <v>34</v>
      </c>
      <c r="AE218" s="3902" t="s">
        <v>33</v>
      </c>
      <c r="AF218" s="3901" t="s">
        <v>34</v>
      </c>
      <c r="AG218" s="3902" t="s">
        <v>33</v>
      </c>
      <c r="AH218" s="3901" t="s">
        <v>34</v>
      </c>
      <c r="AI218" s="3902" t="s">
        <v>33</v>
      </c>
      <c r="AJ218" s="3901" t="s">
        <v>34</v>
      </c>
      <c r="AK218" s="3902" t="s">
        <v>33</v>
      </c>
      <c r="AL218" s="3901" t="s">
        <v>34</v>
      </c>
      <c r="AM218" s="3902" t="s">
        <v>33</v>
      </c>
      <c r="AN218" s="3901" t="s">
        <v>34</v>
      </c>
      <c r="AO218" s="4087"/>
      <c r="AP218" s="4088"/>
      <c r="AQ218" s="4089"/>
      <c r="AR218" s="4090"/>
      <c r="AS218" s="3880"/>
      <c r="AT218" s="3881"/>
      <c r="AU218" s="3881"/>
      <c r="AV218" s="4091"/>
      <c r="AW218" s="4091"/>
      <c r="AX218" s="4081"/>
      <c r="CW218"/>
      <c r="CX218"/>
      <c r="CY218"/>
      <c r="CZ218"/>
      <c r="DA218"/>
      <c r="DB218"/>
      <c r="DC218"/>
      <c r="DD218"/>
      <c r="DE218"/>
      <c r="DG218"/>
      <c r="DH218"/>
      <c r="DI218"/>
      <c r="DJ218"/>
      <c r="DK218"/>
      <c r="DL218"/>
      <c r="DM218"/>
    </row>
    <row r="219" spans="1:117" x14ac:dyDescent="0.25">
      <c r="A219" s="4002" t="s">
        <v>262</v>
      </c>
      <c r="B219" s="4092" t="s">
        <v>263</v>
      </c>
      <c r="C219" s="4093"/>
      <c r="D219" s="4094">
        <f t="shared" ref="D219:D263" si="244">SUM(E219+F219)</f>
        <v>19</v>
      </c>
      <c r="E219" s="135">
        <f t="shared" ref="E219:F234" si="245">SUM(G219+I219+K219+M219+O219+Q219+S219+U219+W219+Y219+AA219+AC219+AE219+AG219+AI219+AK219+AM219)</f>
        <v>8</v>
      </c>
      <c r="F219" s="3947">
        <f t="shared" si="245"/>
        <v>11</v>
      </c>
      <c r="G219" s="4095">
        <v>0</v>
      </c>
      <c r="H219" s="386">
        <v>0</v>
      </c>
      <c r="I219" s="3884">
        <v>0</v>
      </c>
      <c r="J219" s="386">
        <v>2</v>
      </c>
      <c r="K219" s="3884">
        <v>0</v>
      </c>
      <c r="L219" s="386">
        <v>1</v>
      </c>
      <c r="M219" s="3884">
        <v>0</v>
      </c>
      <c r="N219" s="386">
        <v>0</v>
      </c>
      <c r="O219" s="3884">
        <v>2</v>
      </c>
      <c r="P219" s="386">
        <v>2</v>
      </c>
      <c r="Q219" s="3884">
        <v>1</v>
      </c>
      <c r="R219" s="386">
        <v>1</v>
      </c>
      <c r="S219" s="3884">
        <v>1</v>
      </c>
      <c r="T219" s="386">
        <v>0</v>
      </c>
      <c r="U219" s="3884">
        <v>1</v>
      </c>
      <c r="V219" s="4096">
        <v>2</v>
      </c>
      <c r="W219" s="3884">
        <v>1</v>
      </c>
      <c r="X219" s="4096">
        <v>2</v>
      </c>
      <c r="Y219" s="3884">
        <v>0</v>
      </c>
      <c r="Z219" s="4096">
        <v>0</v>
      </c>
      <c r="AA219" s="3884">
        <v>1</v>
      </c>
      <c r="AB219" s="4096">
        <v>0</v>
      </c>
      <c r="AC219" s="3884">
        <v>0</v>
      </c>
      <c r="AD219" s="4096">
        <v>0</v>
      </c>
      <c r="AE219" s="3884">
        <v>0</v>
      </c>
      <c r="AF219" s="4096">
        <v>0</v>
      </c>
      <c r="AG219" s="3884">
        <v>0</v>
      </c>
      <c r="AH219" s="4096">
        <v>0</v>
      </c>
      <c r="AI219" s="3884">
        <v>0</v>
      </c>
      <c r="AJ219" s="4096">
        <v>0</v>
      </c>
      <c r="AK219" s="3884">
        <v>0</v>
      </c>
      <c r="AL219" s="4096">
        <v>0</v>
      </c>
      <c r="AM219" s="3884">
        <v>1</v>
      </c>
      <c r="AN219" s="4096">
        <v>1</v>
      </c>
      <c r="AO219" s="4097">
        <v>0</v>
      </c>
      <c r="AP219" s="4098">
        <v>0</v>
      </c>
      <c r="AQ219" s="4099"/>
      <c r="AR219" s="4100"/>
      <c r="AS219" s="4101"/>
      <c r="AT219" s="3884">
        <v>0</v>
      </c>
      <c r="AU219" s="3884">
        <v>0</v>
      </c>
      <c r="AV219" s="387">
        <v>2</v>
      </c>
      <c r="AW219" s="387">
        <v>0</v>
      </c>
      <c r="AX219" s="4096">
        <v>1</v>
      </c>
      <c r="AY219" t="str">
        <f>CW219&amp;CX219&amp;CY219&amp;CZ219&amp;DA219&amp;DB219&amp;DC219</f>
        <v/>
      </c>
      <c r="CW219" s="25" t="str">
        <f>IF(AND(F219&gt;0,AO219=""),"  * No olvide digitar Embarazadas. Digite Cero si no tiene.",IF(AO219&gt;F219," * Las Embarazadas no pueden superar el Total Mujeres.",""))</f>
        <v/>
      </c>
      <c r="CX219" s="25" t="str">
        <f>IF(AND(D219&gt;0,AV219="")," * No olvide ingresar datos en Usuarios con Discapacidad. (Digite cero si no tiene).",IF(AV219&gt;D219," * La variable Usuarios con discapacidad No puede ser mayor al Total.",""))</f>
        <v/>
      </c>
      <c r="CY219" s="25" t="str">
        <f>IF(AND(D219&gt;0,AW219="")," * No olvide ingresar datos en Usuarios Oncológicos. (Digite cero si no tiene).",IF(AW219&gt;D219," * La variable Usuarios oncológicos No puede ser mayor al Total.",""))</f>
        <v/>
      </c>
      <c r="CZ219" s="25" t="str">
        <f>IF(AND((AI219+AJ219)&gt;0,AP219="")," * No olvide digitar la variable 60 años. Si no tiene digite Cero.",IF(AP219&gt;(AI219+AJ219), "* El número de pacientes de 60 años NO DEBE ser mayor a lo registrado en el grupo etario de 60 a 64 años.",""))</f>
        <v/>
      </c>
      <c r="DA219" s="25" t="str">
        <f t="shared" ref="DA219:DA282" si="246">IF(AND(D219&gt;0,AX219="")," * No olvide ingresar datos en Usuarios Migrantes. (Digite cero si no tiene).","")</f>
        <v/>
      </c>
      <c r="DB219" s="25" t="str">
        <f t="shared" ref="DB219:DB282" si="247">IF(AX219&gt;D219, "* Migrantes no puede ser mayor al Total","")</f>
        <v/>
      </c>
      <c r="DC219"/>
      <c r="DD219"/>
      <c r="DE219"/>
      <c r="DG219" s="26">
        <f>IF(AND(F219&gt;0,AO219=""),1,IF(AO219&gt;F219,1,0))</f>
        <v>0</v>
      </c>
      <c r="DH219" s="26">
        <f>IF(AND(D219&gt;0,AV219=""),1,IF(AV219&gt;D219,1,0))</f>
        <v>0</v>
      </c>
      <c r="DI219" s="26">
        <f>IF(AND(D219&gt;0,AW219=""),1,IF(AW219&gt;D219,1,0))</f>
        <v>0</v>
      </c>
      <c r="DJ219" s="26">
        <f>IF(AND((AI219+AJ219)&gt;0,AP219=""),1,IF(AP219&gt;(AI219+AJ219),1,0))</f>
        <v>0</v>
      </c>
      <c r="DK219" s="26">
        <f>IF(AND(D219&gt;0,AX219=""),1,0)</f>
        <v>0</v>
      </c>
      <c r="DL219" s="26">
        <f>IF(AX219&gt;D219,1,0)</f>
        <v>0</v>
      </c>
      <c r="DM219"/>
    </row>
    <row r="220" spans="1:117" x14ac:dyDescent="0.25">
      <c r="A220" s="4102"/>
      <c r="B220" s="4103" t="s">
        <v>264</v>
      </c>
      <c r="C220" s="838"/>
      <c r="D220" s="4104">
        <f>SUM(E220+F220)</f>
        <v>83</v>
      </c>
      <c r="E220" s="4105">
        <f t="shared" si="245"/>
        <v>39</v>
      </c>
      <c r="F220" s="132">
        <f t="shared" si="245"/>
        <v>44</v>
      </c>
      <c r="G220" s="4106">
        <v>4</v>
      </c>
      <c r="H220" s="4107">
        <v>1</v>
      </c>
      <c r="I220" s="4108">
        <v>1</v>
      </c>
      <c r="J220" s="4107">
        <v>3</v>
      </c>
      <c r="K220" s="4108">
        <v>4</v>
      </c>
      <c r="L220" s="4107">
        <v>1</v>
      </c>
      <c r="M220" s="4108">
        <v>1</v>
      </c>
      <c r="N220" s="4107">
        <v>0</v>
      </c>
      <c r="O220" s="4108">
        <v>4</v>
      </c>
      <c r="P220" s="4107">
        <v>2</v>
      </c>
      <c r="Q220" s="4108">
        <v>0</v>
      </c>
      <c r="R220" s="4107">
        <v>0</v>
      </c>
      <c r="S220" s="4108">
        <v>1</v>
      </c>
      <c r="T220" s="4107">
        <v>4</v>
      </c>
      <c r="U220" s="4108">
        <v>4</v>
      </c>
      <c r="V220" s="389">
        <v>4</v>
      </c>
      <c r="W220" s="4108">
        <v>4</v>
      </c>
      <c r="X220" s="389">
        <v>6</v>
      </c>
      <c r="Y220" s="4108">
        <v>5</v>
      </c>
      <c r="Z220" s="389">
        <v>1</v>
      </c>
      <c r="AA220" s="4108">
        <v>0</v>
      </c>
      <c r="AB220" s="389">
        <v>1</v>
      </c>
      <c r="AC220" s="4108">
        <v>4</v>
      </c>
      <c r="AD220" s="389">
        <v>4</v>
      </c>
      <c r="AE220" s="4108">
        <v>2</v>
      </c>
      <c r="AF220" s="389">
        <v>4</v>
      </c>
      <c r="AG220" s="4108">
        <v>1</v>
      </c>
      <c r="AH220" s="389">
        <v>4</v>
      </c>
      <c r="AI220" s="4108">
        <v>1</v>
      </c>
      <c r="AJ220" s="389">
        <v>4</v>
      </c>
      <c r="AK220" s="4108">
        <v>1</v>
      </c>
      <c r="AL220" s="389">
        <v>2</v>
      </c>
      <c r="AM220" s="4108">
        <v>2</v>
      </c>
      <c r="AN220" s="389">
        <v>3</v>
      </c>
      <c r="AO220" s="4109">
        <v>0</v>
      </c>
      <c r="AP220" s="4110">
        <v>0</v>
      </c>
      <c r="AQ220" s="4099"/>
      <c r="AR220" s="4100"/>
      <c r="AS220" s="4101"/>
      <c r="AT220" s="4108">
        <v>0</v>
      </c>
      <c r="AU220" s="4108">
        <v>0</v>
      </c>
      <c r="AV220" s="4111">
        <v>11</v>
      </c>
      <c r="AW220" s="4111">
        <v>0</v>
      </c>
      <c r="AX220" s="389">
        <v>0</v>
      </c>
      <c r="AY220" t="str">
        <f t="shared" ref="AY220:AY283" si="248">CW220&amp;CX220&amp;CY220&amp;CZ220&amp;DA220&amp;DB220&amp;DC220</f>
        <v/>
      </c>
      <c r="CW220" s="25" t="str">
        <f t="shared" ref="CW220:CW283" si="249">IF(AND(F220&gt;0,AO220=""),"  * No olvide digitar Embarazadas. Digite Cero si no tiene.",IF(AO220&gt;F220," * Las Embarazadas no pueden superar el Total Mujeres.",""))</f>
        <v/>
      </c>
      <c r="CX220" s="25" t="str">
        <f t="shared" ref="CX220:CX283" si="250">IF(AND(D220&gt;0,AV220="")," * No olvide ingresar datos en Usuarios con Discapacidad. (Digite cero si no tiene).",IF(AV220&gt;D220," * La variable Usuarios con discapacidad No puede ser mayor al Total.",""))</f>
        <v/>
      </c>
      <c r="CY220" s="25" t="str">
        <f t="shared" ref="CY220:CY283" si="251">IF(AND(D220&gt;0,AW220="")," * No olvide ingresar datos en Usuarios Oncológicos. (Digite cero si no tiene).",IF(AW220&gt;D220," * La variable Usuarios oncológicos No puede ser mayor al Total.",""))</f>
        <v/>
      </c>
      <c r="CZ220" s="25" t="str">
        <f t="shared" ref="CZ220:CZ283" si="252">IF(AND((AI220+AJ220)&gt;0,AP220="")," * No olvide digitar la variable 60 años. Si no tiene digite Cero.",IF(AP220&gt;(AI220+AJ220), "* El número de pacientes de 60 años NO DEBE ser mayor a lo registrado en el grupo etario de 60 a 64 años.",""))</f>
        <v/>
      </c>
      <c r="DA220" s="25" t="str">
        <f t="shared" si="246"/>
        <v/>
      </c>
      <c r="DB220" s="25" t="str">
        <f t="shared" si="247"/>
        <v/>
      </c>
      <c r="DC220"/>
      <c r="DD220"/>
      <c r="DE220"/>
      <c r="DG220" s="26">
        <f t="shared" ref="DG220:DG283" si="253">IF(AND(F220&gt;0,AO220=""),1,IF(AO220&gt;F220,1,0))</f>
        <v>0</v>
      </c>
      <c r="DH220" s="26">
        <f t="shared" ref="DH220:DH283" si="254">IF(AND(D220&gt;0,AV220=""),1,IF(AV220&gt;D220,1,0))</f>
        <v>0</v>
      </c>
      <c r="DI220" s="26">
        <f t="shared" ref="DI220:DI283" si="255">IF(AND(D220&gt;0,AW220=""),1,IF(AW220&gt;D220,1,0))</f>
        <v>0</v>
      </c>
      <c r="DJ220" s="26">
        <f t="shared" ref="DJ220:DJ283" si="256">IF(AND((AI220+AJ220)&gt;0,AP220=""),1,IF(AP220&gt;(AI220+AJ220),1,0))</f>
        <v>0</v>
      </c>
      <c r="DK220" s="26">
        <f t="shared" ref="DK220:DK283" si="257">IF(AND(D220&gt;0,AX220=""),1,0)</f>
        <v>0</v>
      </c>
      <c r="DL220" s="26">
        <f t="shared" ref="DL220:DL283" si="258">IF(AX220&gt;D220,1,0)</f>
        <v>0</v>
      </c>
      <c r="DM220"/>
    </row>
    <row r="221" spans="1:117" x14ac:dyDescent="0.25">
      <c r="A221" s="713" t="s">
        <v>265</v>
      </c>
      <c r="B221" s="830" t="s">
        <v>266</v>
      </c>
      <c r="C221" s="830"/>
      <c r="D221" s="245">
        <f t="shared" si="244"/>
        <v>0</v>
      </c>
      <c r="E221" s="390">
        <f t="shared" si="245"/>
        <v>0</v>
      </c>
      <c r="F221" s="391">
        <f t="shared" si="245"/>
        <v>0</v>
      </c>
      <c r="G221" s="392"/>
      <c r="H221" s="393"/>
      <c r="I221" s="394"/>
      <c r="J221" s="393"/>
      <c r="K221" s="394"/>
      <c r="L221" s="393"/>
      <c r="M221" s="394"/>
      <c r="N221" s="393"/>
      <c r="O221" s="394"/>
      <c r="P221" s="393"/>
      <c r="Q221" s="394"/>
      <c r="R221" s="393"/>
      <c r="S221" s="394"/>
      <c r="T221" s="393"/>
      <c r="U221" s="394"/>
      <c r="V221" s="395"/>
      <c r="W221" s="394"/>
      <c r="X221" s="395"/>
      <c r="Y221" s="394"/>
      <c r="Z221" s="395"/>
      <c r="AA221" s="394"/>
      <c r="AB221" s="395"/>
      <c r="AC221" s="394"/>
      <c r="AD221" s="395"/>
      <c r="AE221" s="394"/>
      <c r="AF221" s="395"/>
      <c r="AG221" s="394"/>
      <c r="AH221" s="395"/>
      <c r="AI221" s="394"/>
      <c r="AJ221" s="395"/>
      <c r="AK221" s="394"/>
      <c r="AL221" s="395"/>
      <c r="AM221" s="394"/>
      <c r="AN221" s="395"/>
      <c r="AO221" s="396">
        <v>0</v>
      </c>
      <c r="AP221" s="397">
        <v>0</v>
      </c>
      <c r="AQ221" s="392"/>
      <c r="AR221" s="393"/>
      <c r="AS221" s="3884"/>
      <c r="AT221" s="394">
        <v>0</v>
      </c>
      <c r="AU221" s="394">
        <v>0</v>
      </c>
      <c r="AV221" s="398">
        <v>0</v>
      </c>
      <c r="AW221" s="398">
        <v>0</v>
      </c>
      <c r="AX221" s="393">
        <v>0</v>
      </c>
      <c r="AY221" t="str">
        <f t="shared" si="248"/>
        <v/>
      </c>
      <c r="CW221" s="25" t="str">
        <f t="shared" si="249"/>
        <v/>
      </c>
      <c r="CX221" s="25" t="str">
        <f t="shared" si="250"/>
        <v/>
      </c>
      <c r="CY221" s="25" t="str">
        <f t="shared" si="251"/>
        <v/>
      </c>
      <c r="CZ221" s="25" t="str">
        <f t="shared" si="252"/>
        <v/>
      </c>
      <c r="DA221" s="25" t="str">
        <f t="shared" si="246"/>
        <v/>
      </c>
      <c r="DB221" s="25" t="str">
        <f t="shared" si="247"/>
        <v/>
      </c>
      <c r="DC221"/>
      <c r="DD221"/>
      <c r="DE221"/>
      <c r="DG221" s="26">
        <f t="shared" si="253"/>
        <v>0</v>
      </c>
      <c r="DH221" s="26">
        <f t="shared" si="254"/>
        <v>0</v>
      </c>
      <c r="DI221" s="26">
        <f t="shared" si="255"/>
        <v>0</v>
      </c>
      <c r="DJ221" s="26">
        <f t="shared" si="256"/>
        <v>0</v>
      </c>
      <c r="DK221" s="26">
        <f t="shared" si="257"/>
        <v>0</v>
      </c>
      <c r="DL221" s="26">
        <f t="shared" si="258"/>
        <v>0</v>
      </c>
      <c r="DM221"/>
    </row>
    <row r="222" spans="1:117" x14ac:dyDescent="0.25">
      <c r="A222" s="713"/>
      <c r="B222" s="4112" t="s">
        <v>267</v>
      </c>
      <c r="C222" s="4112"/>
      <c r="D222" s="4113">
        <f t="shared" si="244"/>
        <v>0</v>
      </c>
      <c r="E222" s="4114">
        <f t="shared" si="245"/>
        <v>0</v>
      </c>
      <c r="F222" s="4115">
        <f t="shared" si="245"/>
        <v>0</v>
      </c>
      <c r="G222" s="4116"/>
      <c r="H222" s="4117"/>
      <c r="I222" s="4118"/>
      <c r="J222" s="4117"/>
      <c r="K222" s="4118"/>
      <c r="L222" s="4117"/>
      <c r="M222" s="4118"/>
      <c r="N222" s="4117"/>
      <c r="O222" s="4118"/>
      <c r="P222" s="4117"/>
      <c r="Q222" s="4118"/>
      <c r="R222" s="4117"/>
      <c r="S222" s="4118"/>
      <c r="T222" s="4117"/>
      <c r="U222" s="4118"/>
      <c r="V222" s="4119"/>
      <c r="W222" s="4118"/>
      <c r="X222" s="4119"/>
      <c r="Y222" s="4118"/>
      <c r="Z222" s="4119"/>
      <c r="AA222" s="4118"/>
      <c r="AB222" s="4119"/>
      <c r="AC222" s="4118"/>
      <c r="AD222" s="4119"/>
      <c r="AE222" s="4118"/>
      <c r="AF222" s="4119"/>
      <c r="AG222" s="4118"/>
      <c r="AH222" s="4119"/>
      <c r="AI222" s="4118"/>
      <c r="AJ222" s="4119"/>
      <c r="AK222" s="4118"/>
      <c r="AL222" s="4119"/>
      <c r="AM222" s="4118"/>
      <c r="AN222" s="4119"/>
      <c r="AO222" s="4120">
        <v>0</v>
      </c>
      <c r="AP222" s="4121">
        <v>0</v>
      </c>
      <c r="AQ222" s="4099"/>
      <c r="AR222" s="4100"/>
      <c r="AS222" s="394"/>
      <c r="AT222" s="4118">
        <v>0</v>
      </c>
      <c r="AU222" s="4118">
        <v>0</v>
      </c>
      <c r="AV222" s="4122">
        <v>0</v>
      </c>
      <c r="AW222" s="4122">
        <v>0</v>
      </c>
      <c r="AX222" s="4117">
        <v>0</v>
      </c>
      <c r="AY222" t="str">
        <f t="shared" si="248"/>
        <v/>
      </c>
      <c r="CW222" s="25" t="str">
        <f t="shared" si="249"/>
        <v/>
      </c>
      <c r="CX222" s="25" t="str">
        <f t="shared" si="250"/>
        <v/>
      </c>
      <c r="CY222" s="25" t="str">
        <f t="shared" si="251"/>
        <v/>
      </c>
      <c r="CZ222" s="25" t="str">
        <f t="shared" si="252"/>
        <v/>
      </c>
      <c r="DA222" s="25" t="str">
        <f t="shared" si="246"/>
        <v/>
      </c>
      <c r="DB222" s="25" t="str">
        <f t="shared" si="247"/>
        <v/>
      </c>
      <c r="DC222"/>
      <c r="DD222"/>
      <c r="DE222"/>
      <c r="DG222" s="26">
        <f t="shared" si="253"/>
        <v>0</v>
      </c>
      <c r="DH222" s="26">
        <f t="shared" si="254"/>
        <v>0</v>
      </c>
      <c r="DI222" s="26">
        <f t="shared" si="255"/>
        <v>0</v>
      </c>
      <c r="DJ222" s="26">
        <f t="shared" si="256"/>
        <v>0</v>
      </c>
      <c r="DK222" s="26">
        <f t="shared" si="257"/>
        <v>0</v>
      </c>
      <c r="DL222" s="26">
        <f t="shared" si="258"/>
        <v>0</v>
      </c>
      <c r="DM222"/>
    </row>
    <row r="223" spans="1:117" x14ac:dyDescent="0.25">
      <c r="A223" s="713"/>
      <c r="B223" s="4112" t="s">
        <v>268</v>
      </c>
      <c r="C223" s="4112"/>
      <c r="D223" s="4113">
        <f t="shared" si="244"/>
        <v>0</v>
      </c>
      <c r="E223" s="4114">
        <f t="shared" si="245"/>
        <v>0</v>
      </c>
      <c r="F223" s="4115">
        <f t="shared" si="245"/>
        <v>0</v>
      </c>
      <c r="G223" s="4116"/>
      <c r="H223" s="4117"/>
      <c r="I223" s="4118"/>
      <c r="J223" s="4117"/>
      <c r="K223" s="4118"/>
      <c r="L223" s="4117"/>
      <c r="M223" s="4118"/>
      <c r="N223" s="4117"/>
      <c r="O223" s="4118"/>
      <c r="P223" s="4117"/>
      <c r="Q223" s="4118"/>
      <c r="R223" s="4117"/>
      <c r="S223" s="4118"/>
      <c r="T223" s="4117"/>
      <c r="U223" s="4118"/>
      <c r="V223" s="4119"/>
      <c r="W223" s="4118"/>
      <c r="X223" s="4119"/>
      <c r="Y223" s="4118"/>
      <c r="Z223" s="4119"/>
      <c r="AA223" s="4118"/>
      <c r="AB223" s="4119"/>
      <c r="AC223" s="4118"/>
      <c r="AD223" s="4119"/>
      <c r="AE223" s="4118"/>
      <c r="AF223" s="4119"/>
      <c r="AG223" s="4118"/>
      <c r="AH223" s="4119"/>
      <c r="AI223" s="4118"/>
      <c r="AJ223" s="4119"/>
      <c r="AK223" s="4118"/>
      <c r="AL223" s="4119"/>
      <c r="AM223" s="4118"/>
      <c r="AN223" s="4119"/>
      <c r="AO223" s="4120">
        <v>0</v>
      </c>
      <c r="AP223" s="4121">
        <v>0</v>
      </c>
      <c r="AQ223" s="4099"/>
      <c r="AR223" s="4100"/>
      <c r="AS223" s="4101"/>
      <c r="AT223" s="4118">
        <v>0</v>
      </c>
      <c r="AU223" s="4118">
        <v>0</v>
      </c>
      <c r="AV223" s="4122">
        <v>0</v>
      </c>
      <c r="AW223" s="4122">
        <v>0</v>
      </c>
      <c r="AX223" s="4117">
        <v>0</v>
      </c>
      <c r="AY223" t="str">
        <f t="shared" si="248"/>
        <v/>
      </c>
      <c r="CW223" s="25" t="str">
        <f t="shared" si="249"/>
        <v/>
      </c>
      <c r="CX223" s="25" t="str">
        <f t="shared" si="250"/>
        <v/>
      </c>
      <c r="CY223" s="25" t="str">
        <f t="shared" si="251"/>
        <v/>
      </c>
      <c r="CZ223" s="25" t="str">
        <f t="shared" si="252"/>
        <v/>
      </c>
      <c r="DA223" s="25" t="str">
        <f t="shared" si="246"/>
        <v/>
      </c>
      <c r="DB223" s="25" t="str">
        <f t="shared" si="247"/>
        <v/>
      </c>
      <c r="DC223"/>
      <c r="DD223"/>
      <c r="DE223"/>
      <c r="DG223" s="26">
        <f t="shared" si="253"/>
        <v>0</v>
      </c>
      <c r="DH223" s="26">
        <f t="shared" si="254"/>
        <v>0</v>
      </c>
      <c r="DI223" s="26">
        <f t="shared" si="255"/>
        <v>0</v>
      </c>
      <c r="DJ223" s="26">
        <f t="shared" si="256"/>
        <v>0</v>
      </c>
      <c r="DK223" s="26">
        <f t="shared" si="257"/>
        <v>0</v>
      </c>
      <c r="DL223" s="26">
        <f t="shared" si="258"/>
        <v>0</v>
      </c>
      <c r="DM223"/>
    </row>
    <row r="224" spans="1:117" x14ac:dyDescent="0.25">
      <c r="A224" s="713"/>
      <c r="B224" s="4123" t="s">
        <v>269</v>
      </c>
      <c r="C224" s="4124"/>
      <c r="D224" s="4113">
        <f t="shared" si="244"/>
        <v>0</v>
      </c>
      <c r="E224" s="4114">
        <f t="shared" si="245"/>
        <v>0</v>
      </c>
      <c r="F224" s="4115">
        <f t="shared" si="245"/>
        <v>0</v>
      </c>
      <c r="G224" s="401"/>
      <c r="H224" s="402"/>
      <c r="I224" s="403"/>
      <c r="J224" s="402"/>
      <c r="K224" s="403"/>
      <c r="L224" s="402"/>
      <c r="M224" s="403"/>
      <c r="N224" s="402"/>
      <c r="O224" s="403"/>
      <c r="P224" s="402"/>
      <c r="Q224" s="403"/>
      <c r="R224" s="402"/>
      <c r="S224" s="403"/>
      <c r="T224" s="402"/>
      <c r="U224" s="403"/>
      <c r="V224" s="404"/>
      <c r="W224" s="403"/>
      <c r="X224" s="404"/>
      <c r="Y224" s="403"/>
      <c r="Z224" s="404"/>
      <c r="AA224" s="403"/>
      <c r="AB224" s="404"/>
      <c r="AC224" s="403"/>
      <c r="AD224" s="404"/>
      <c r="AE224" s="403"/>
      <c r="AF224" s="404"/>
      <c r="AG224" s="403"/>
      <c r="AH224" s="404"/>
      <c r="AI224" s="403"/>
      <c r="AJ224" s="404"/>
      <c r="AK224" s="403"/>
      <c r="AL224" s="404"/>
      <c r="AM224" s="403"/>
      <c r="AN224" s="404"/>
      <c r="AO224" s="405">
        <v>0</v>
      </c>
      <c r="AP224" s="406">
        <v>0</v>
      </c>
      <c r="AQ224" s="407"/>
      <c r="AR224" s="408"/>
      <c r="AS224" s="409"/>
      <c r="AT224" s="403">
        <v>0</v>
      </c>
      <c r="AU224" s="403">
        <v>0</v>
      </c>
      <c r="AV224" s="410">
        <v>0</v>
      </c>
      <c r="AW224" s="410">
        <v>0</v>
      </c>
      <c r="AX224" s="402">
        <v>0</v>
      </c>
      <c r="AY224" t="str">
        <f t="shared" si="248"/>
        <v/>
      </c>
      <c r="CW224" s="25" t="str">
        <f t="shared" si="249"/>
        <v/>
      </c>
      <c r="CX224" s="25" t="str">
        <f t="shared" si="250"/>
        <v/>
      </c>
      <c r="CY224" s="25" t="str">
        <f t="shared" si="251"/>
        <v/>
      </c>
      <c r="CZ224" s="25" t="str">
        <f t="shared" si="252"/>
        <v/>
      </c>
      <c r="DA224" s="25" t="str">
        <f t="shared" si="246"/>
        <v/>
      </c>
      <c r="DB224" s="25" t="str">
        <f t="shared" si="247"/>
        <v/>
      </c>
      <c r="DC224"/>
      <c r="DD224"/>
      <c r="DE224"/>
      <c r="DG224" s="26">
        <f t="shared" si="253"/>
        <v>0</v>
      </c>
      <c r="DH224" s="26">
        <f t="shared" si="254"/>
        <v>0</v>
      </c>
      <c r="DI224" s="26">
        <f t="shared" si="255"/>
        <v>0</v>
      </c>
      <c r="DJ224" s="26">
        <f t="shared" si="256"/>
        <v>0</v>
      </c>
      <c r="DK224" s="26">
        <f t="shared" si="257"/>
        <v>0</v>
      </c>
      <c r="DL224" s="26">
        <f t="shared" si="258"/>
        <v>0</v>
      </c>
      <c r="DM224"/>
    </row>
    <row r="225" spans="1:117" ht="15" customHeight="1" x14ac:dyDescent="0.25">
      <c r="A225" s="713"/>
      <c r="B225" s="4123" t="s">
        <v>270</v>
      </c>
      <c r="C225" s="4124"/>
      <c r="D225" s="4113">
        <f t="shared" si="244"/>
        <v>0</v>
      </c>
      <c r="E225" s="4114">
        <f t="shared" si="245"/>
        <v>0</v>
      </c>
      <c r="F225" s="4115">
        <f t="shared" si="245"/>
        <v>0</v>
      </c>
      <c r="G225" s="401"/>
      <c r="H225" s="402"/>
      <c r="I225" s="403"/>
      <c r="J225" s="402"/>
      <c r="K225" s="403"/>
      <c r="L225" s="402"/>
      <c r="M225" s="403"/>
      <c r="N225" s="402"/>
      <c r="O225" s="403"/>
      <c r="P225" s="402"/>
      <c r="Q225" s="403"/>
      <c r="R225" s="402"/>
      <c r="S225" s="403"/>
      <c r="T225" s="402"/>
      <c r="U225" s="403"/>
      <c r="V225" s="404"/>
      <c r="W225" s="403"/>
      <c r="X225" s="404"/>
      <c r="Y225" s="403"/>
      <c r="Z225" s="404"/>
      <c r="AA225" s="403"/>
      <c r="AB225" s="404"/>
      <c r="AC225" s="403"/>
      <c r="AD225" s="404"/>
      <c r="AE225" s="403"/>
      <c r="AF225" s="404"/>
      <c r="AG225" s="403"/>
      <c r="AH225" s="404"/>
      <c r="AI225" s="403"/>
      <c r="AJ225" s="404"/>
      <c r="AK225" s="403"/>
      <c r="AL225" s="404"/>
      <c r="AM225" s="403"/>
      <c r="AN225" s="404"/>
      <c r="AO225" s="405">
        <v>0</v>
      </c>
      <c r="AP225" s="406">
        <v>0</v>
      </c>
      <c r="AQ225" s="407"/>
      <c r="AR225" s="408"/>
      <c r="AS225" s="409"/>
      <c r="AT225" s="403">
        <v>0</v>
      </c>
      <c r="AU225" s="403">
        <v>0</v>
      </c>
      <c r="AV225" s="410">
        <v>0</v>
      </c>
      <c r="AW225" s="410">
        <v>0</v>
      </c>
      <c r="AX225" s="402">
        <v>0</v>
      </c>
      <c r="AY225" t="str">
        <f t="shared" si="248"/>
        <v/>
      </c>
      <c r="CW225" s="25" t="str">
        <f t="shared" si="249"/>
        <v/>
      </c>
      <c r="CX225" s="25" t="str">
        <f t="shared" si="250"/>
        <v/>
      </c>
      <c r="CY225" s="25" t="str">
        <f t="shared" si="251"/>
        <v/>
      </c>
      <c r="CZ225" s="25" t="str">
        <f t="shared" si="252"/>
        <v/>
      </c>
      <c r="DA225" s="25" t="str">
        <f t="shared" si="246"/>
        <v/>
      </c>
      <c r="DB225" s="25" t="str">
        <f t="shared" si="247"/>
        <v/>
      </c>
      <c r="DC225"/>
      <c r="DD225"/>
      <c r="DE225"/>
      <c r="DG225" s="26">
        <f t="shared" si="253"/>
        <v>0</v>
      </c>
      <c r="DH225" s="26">
        <f t="shared" si="254"/>
        <v>0</v>
      </c>
      <c r="DI225" s="26">
        <f t="shared" si="255"/>
        <v>0</v>
      </c>
      <c r="DJ225" s="26">
        <f t="shared" si="256"/>
        <v>0</v>
      </c>
      <c r="DK225" s="26">
        <f t="shared" si="257"/>
        <v>0</v>
      </c>
      <c r="DL225" s="26">
        <f t="shared" si="258"/>
        <v>0</v>
      </c>
      <c r="DM225"/>
    </row>
    <row r="226" spans="1:117" x14ac:dyDescent="0.25">
      <c r="A226" s="3773"/>
      <c r="B226" s="4125" t="s">
        <v>271</v>
      </c>
      <c r="C226" s="4125"/>
      <c r="D226" s="4126">
        <f t="shared" si="244"/>
        <v>0</v>
      </c>
      <c r="E226" s="4127">
        <f>SUM(I226+K226+M226+O226+Q226+S226+U226+W226+Y226+AA226+AC226+AE226+AG226+AI226+AK226+AM226)</f>
        <v>0</v>
      </c>
      <c r="F226" s="4128">
        <f>SUM(J226+L226+N226+P226+R226+T226+V226+X226+Z226+AB226+AD226+AF226+AH226+AJ226+AL226+AN226)</f>
        <v>0</v>
      </c>
      <c r="G226" s="4129"/>
      <c r="H226" s="363"/>
      <c r="I226" s="4108"/>
      <c r="J226" s="4107"/>
      <c r="K226" s="4108"/>
      <c r="L226" s="4107"/>
      <c r="M226" s="4108"/>
      <c r="N226" s="4107"/>
      <c r="O226" s="4108"/>
      <c r="P226" s="4107"/>
      <c r="Q226" s="4108"/>
      <c r="R226" s="4107"/>
      <c r="S226" s="4108"/>
      <c r="T226" s="4107"/>
      <c r="U226" s="4108"/>
      <c r="V226" s="389"/>
      <c r="W226" s="4108"/>
      <c r="X226" s="389"/>
      <c r="Y226" s="4108"/>
      <c r="Z226" s="389"/>
      <c r="AA226" s="4108"/>
      <c r="AB226" s="389"/>
      <c r="AC226" s="4108"/>
      <c r="AD226" s="389"/>
      <c r="AE226" s="4108"/>
      <c r="AF226" s="389"/>
      <c r="AG226" s="4108"/>
      <c r="AH226" s="389"/>
      <c r="AI226" s="4108"/>
      <c r="AJ226" s="389"/>
      <c r="AK226" s="4108"/>
      <c r="AL226" s="389"/>
      <c r="AM226" s="4108"/>
      <c r="AN226" s="389"/>
      <c r="AO226" s="4109">
        <v>0</v>
      </c>
      <c r="AP226" s="4110">
        <v>0</v>
      </c>
      <c r="AQ226" s="4130"/>
      <c r="AR226" s="4131"/>
      <c r="AS226" s="413"/>
      <c r="AT226" s="4108">
        <v>0</v>
      </c>
      <c r="AU226" s="4108">
        <v>0</v>
      </c>
      <c r="AV226" s="4111">
        <v>0</v>
      </c>
      <c r="AW226" s="4111">
        <v>0</v>
      </c>
      <c r="AX226" s="4107">
        <v>0</v>
      </c>
      <c r="AY226" t="str">
        <f t="shared" si="248"/>
        <v/>
      </c>
      <c r="CW226" s="25" t="str">
        <f t="shared" si="249"/>
        <v/>
      </c>
      <c r="CX226" s="25" t="str">
        <f t="shared" si="250"/>
        <v/>
      </c>
      <c r="CY226" s="25" t="str">
        <f t="shared" si="251"/>
        <v/>
      </c>
      <c r="CZ226" s="25" t="str">
        <f t="shared" si="252"/>
        <v/>
      </c>
      <c r="DA226" s="25" t="str">
        <f t="shared" si="246"/>
        <v/>
      </c>
      <c r="DB226" s="25" t="str">
        <f t="shared" si="247"/>
        <v/>
      </c>
      <c r="DC226"/>
      <c r="DD226"/>
      <c r="DE226"/>
      <c r="DG226" s="26">
        <f t="shared" si="253"/>
        <v>0</v>
      </c>
      <c r="DH226" s="26">
        <f t="shared" si="254"/>
        <v>0</v>
      </c>
      <c r="DI226" s="26">
        <f t="shared" si="255"/>
        <v>0</v>
      </c>
      <c r="DJ226" s="26">
        <f t="shared" si="256"/>
        <v>0</v>
      </c>
      <c r="DK226" s="26">
        <f t="shared" si="257"/>
        <v>0</v>
      </c>
      <c r="DL226" s="26">
        <f t="shared" si="258"/>
        <v>0</v>
      </c>
      <c r="DM226"/>
    </row>
    <row r="227" spans="1:117" x14ac:dyDescent="0.25">
      <c r="A227" s="3996" t="s">
        <v>272</v>
      </c>
      <c r="B227" s="830" t="s">
        <v>266</v>
      </c>
      <c r="C227" s="830"/>
      <c r="D227" s="4025">
        <f t="shared" si="244"/>
        <v>56</v>
      </c>
      <c r="E227" s="414">
        <f t="shared" si="245"/>
        <v>25</v>
      </c>
      <c r="F227" s="4132">
        <f t="shared" si="245"/>
        <v>31</v>
      </c>
      <c r="G227" s="4095">
        <v>9</v>
      </c>
      <c r="H227" s="386">
        <v>2</v>
      </c>
      <c r="I227" s="3884">
        <v>0</v>
      </c>
      <c r="J227" s="386">
        <v>0</v>
      </c>
      <c r="K227" s="3884">
        <v>0</v>
      </c>
      <c r="L227" s="386">
        <v>0</v>
      </c>
      <c r="M227" s="3884">
        <v>0</v>
      </c>
      <c r="N227" s="386">
        <v>1</v>
      </c>
      <c r="O227" s="3884">
        <v>0</v>
      </c>
      <c r="P227" s="386">
        <v>0</v>
      </c>
      <c r="Q227" s="3884">
        <v>0</v>
      </c>
      <c r="R227" s="386">
        <v>0</v>
      </c>
      <c r="S227" s="3884">
        <v>0</v>
      </c>
      <c r="T227" s="386">
        <v>0</v>
      </c>
      <c r="U227" s="3884">
        <v>1</v>
      </c>
      <c r="V227" s="4096">
        <v>0</v>
      </c>
      <c r="W227" s="3884">
        <v>1</v>
      </c>
      <c r="X227" s="4096">
        <v>3</v>
      </c>
      <c r="Y227" s="3884">
        <v>4</v>
      </c>
      <c r="Z227" s="4096">
        <v>2</v>
      </c>
      <c r="AA227" s="3884">
        <v>2</v>
      </c>
      <c r="AB227" s="4096">
        <v>4</v>
      </c>
      <c r="AC227" s="3884">
        <v>4</v>
      </c>
      <c r="AD227" s="4096">
        <v>7</v>
      </c>
      <c r="AE227" s="3884">
        <v>2</v>
      </c>
      <c r="AF227" s="4096">
        <v>5</v>
      </c>
      <c r="AG227" s="3884">
        <v>1</v>
      </c>
      <c r="AH227" s="4096">
        <v>5</v>
      </c>
      <c r="AI227" s="3884">
        <v>0</v>
      </c>
      <c r="AJ227" s="4096">
        <v>0</v>
      </c>
      <c r="AK227" s="3884">
        <v>0</v>
      </c>
      <c r="AL227" s="4096">
        <v>1</v>
      </c>
      <c r="AM227" s="3884">
        <v>1</v>
      </c>
      <c r="AN227" s="4096">
        <v>1</v>
      </c>
      <c r="AO227" s="396">
        <v>0</v>
      </c>
      <c r="AP227" s="397">
        <v>0</v>
      </c>
      <c r="AQ227" s="4095">
        <v>23</v>
      </c>
      <c r="AR227" s="393">
        <v>22</v>
      </c>
      <c r="AS227" s="3884">
        <v>31</v>
      </c>
      <c r="AT227" s="394">
        <v>0</v>
      </c>
      <c r="AU227" s="394">
        <v>0</v>
      </c>
      <c r="AV227" s="398">
        <v>3</v>
      </c>
      <c r="AW227" s="398">
        <v>0</v>
      </c>
      <c r="AX227" s="393">
        <v>1</v>
      </c>
      <c r="AY227" t="str">
        <f t="shared" si="248"/>
        <v/>
      </c>
      <c r="CW227" s="25" t="str">
        <f t="shared" si="249"/>
        <v/>
      </c>
      <c r="CX227" s="25" t="str">
        <f t="shared" si="250"/>
        <v/>
      </c>
      <c r="CY227" s="25" t="str">
        <f t="shared" si="251"/>
        <v/>
      </c>
      <c r="CZ227" s="25" t="str">
        <f t="shared" si="252"/>
        <v/>
      </c>
      <c r="DA227" s="25" t="str">
        <f t="shared" si="246"/>
        <v/>
      </c>
      <c r="DB227" s="25" t="str">
        <f t="shared" si="247"/>
        <v/>
      </c>
      <c r="DC227"/>
      <c r="DD227"/>
      <c r="DE227"/>
      <c r="DG227" s="26">
        <f t="shared" si="253"/>
        <v>0</v>
      </c>
      <c r="DH227" s="26">
        <f t="shared" si="254"/>
        <v>0</v>
      </c>
      <c r="DI227" s="26">
        <f t="shared" si="255"/>
        <v>0</v>
      </c>
      <c r="DJ227" s="26">
        <f t="shared" si="256"/>
        <v>0</v>
      </c>
      <c r="DK227" s="26">
        <f t="shared" si="257"/>
        <v>0</v>
      </c>
      <c r="DL227" s="26">
        <f t="shared" si="258"/>
        <v>0</v>
      </c>
      <c r="DM227"/>
    </row>
    <row r="228" spans="1:117" x14ac:dyDescent="0.25">
      <c r="A228" s="713"/>
      <c r="B228" s="4112" t="s">
        <v>267</v>
      </c>
      <c r="C228" s="4112"/>
      <c r="D228" s="4113">
        <f t="shared" si="244"/>
        <v>114</v>
      </c>
      <c r="E228" s="4114">
        <f t="shared" si="245"/>
        <v>47</v>
      </c>
      <c r="F228" s="4115">
        <f t="shared" si="245"/>
        <v>67</v>
      </c>
      <c r="G228" s="4116">
        <v>9</v>
      </c>
      <c r="H228" s="4117">
        <v>2</v>
      </c>
      <c r="I228" s="4118">
        <v>1</v>
      </c>
      <c r="J228" s="4117">
        <v>0</v>
      </c>
      <c r="K228" s="4118">
        <v>1</v>
      </c>
      <c r="L228" s="4117">
        <v>0</v>
      </c>
      <c r="M228" s="4118">
        <v>0</v>
      </c>
      <c r="N228" s="4117">
        <v>0</v>
      </c>
      <c r="O228" s="4118">
        <v>0</v>
      </c>
      <c r="P228" s="4117">
        <v>0</v>
      </c>
      <c r="Q228" s="4118">
        <v>1</v>
      </c>
      <c r="R228" s="4117">
        <v>1</v>
      </c>
      <c r="S228" s="4118">
        <v>1</v>
      </c>
      <c r="T228" s="4117">
        <v>0</v>
      </c>
      <c r="U228" s="4118">
        <v>1</v>
      </c>
      <c r="V228" s="4119">
        <v>0</v>
      </c>
      <c r="W228" s="4118">
        <v>2</v>
      </c>
      <c r="X228" s="4119">
        <v>2</v>
      </c>
      <c r="Y228" s="4118">
        <v>5</v>
      </c>
      <c r="Z228" s="4119">
        <v>12</v>
      </c>
      <c r="AA228" s="4118">
        <v>10</v>
      </c>
      <c r="AB228" s="4119">
        <v>5</v>
      </c>
      <c r="AC228" s="4118">
        <v>0</v>
      </c>
      <c r="AD228" s="4119">
        <v>7</v>
      </c>
      <c r="AE228" s="4118">
        <v>2</v>
      </c>
      <c r="AF228" s="4119">
        <v>10</v>
      </c>
      <c r="AG228" s="4118">
        <v>4</v>
      </c>
      <c r="AH228" s="4119">
        <v>10</v>
      </c>
      <c r="AI228" s="4118">
        <v>6</v>
      </c>
      <c r="AJ228" s="4119">
        <v>3</v>
      </c>
      <c r="AK228" s="4118">
        <v>2</v>
      </c>
      <c r="AL228" s="4119">
        <v>9</v>
      </c>
      <c r="AM228" s="4118">
        <v>2</v>
      </c>
      <c r="AN228" s="4119">
        <v>6</v>
      </c>
      <c r="AO228" s="4120">
        <v>0</v>
      </c>
      <c r="AP228" s="4121">
        <v>0</v>
      </c>
      <c r="AQ228" s="4099"/>
      <c r="AR228" s="4100"/>
      <c r="AS228" s="394">
        <v>11</v>
      </c>
      <c r="AT228" s="4118">
        <v>0</v>
      </c>
      <c r="AU228" s="4118">
        <v>0</v>
      </c>
      <c r="AV228" s="4122">
        <v>1</v>
      </c>
      <c r="AW228" s="4122">
        <v>0</v>
      </c>
      <c r="AX228" s="4117">
        <v>0</v>
      </c>
      <c r="AY228" t="str">
        <f t="shared" si="248"/>
        <v/>
      </c>
      <c r="CW228" s="25" t="str">
        <f t="shared" si="249"/>
        <v/>
      </c>
      <c r="CX228" s="25" t="str">
        <f t="shared" si="250"/>
        <v/>
      </c>
      <c r="CY228" s="25" t="str">
        <f t="shared" si="251"/>
        <v/>
      </c>
      <c r="CZ228" s="25" t="str">
        <f t="shared" si="252"/>
        <v/>
      </c>
      <c r="DA228" s="25" t="str">
        <f t="shared" si="246"/>
        <v/>
      </c>
      <c r="DB228" s="25" t="str">
        <f t="shared" si="247"/>
        <v/>
      </c>
      <c r="DC228"/>
      <c r="DD228"/>
      <c r="DE228"/>
      <c r="DG228" s="26">
        <f t="shared" si="253"/>
        <v>0</v>
      </c>
      <c r="DH228" s="26">
        <f t="shared" si="254"/>
        <v>0</v>
      </c>
      <c r="DI228" s="26">
        <f t="shared" si="255"/>
        <v>0</v>
      </c>
      <c r="DJ228" s="26">
        <f t="shared" si="256"/>
        <v>0</v>
      </c>
      <c r="DK228" s="26">
        <f t="shared" si="257"/>
        <v>0</v>
      </c>
      <c r="DL228" s="26">
        <f t="shared" si="258"/>
        <v>0</v>
      </c>
      <c r="DM228"/>
    </row>
    <row r="229" spans="1:117" x14ac:dyDescent="0.25">
      <c r="A229" s="713"/>
      <c r="B229" s="4112" t="s">
        <v>268</v>
      </c>
      <c r="C229" s="4112"/>
      <c r="D229" s="4113">
        <f t="shared" si="244"/>
        <v>52</v>
      </c>
      <c r="E229" s="4114">
        <f t="shared" si="245"/>
        <v>23</v>
      </c>
      <c r="F229" s="4115">
        <f t="shared" si="245"/>
        <v>29</v>
      </c>
      <c r="G229" s="4116">
        <v>8</v>
      </c>
      <c r="H229" s="4117">
        <v>2</v>
      </c>
      <c r="I229" s="4118">
        <v>0</v>
      </c>
      <c r="J229" s="4117">
        <v>0</v>
      </c>
      <c r="K229" s="4118">
        <v>0</v>
      </c>
      <c r="L229" s="4117">
        <v>0</v>
      </c>
      <c r="M229" s="4118">
        <v>0</v>
      </c>
      <c r="N229" s="4117">
        <v>1</v>
      </c>
      <c r="O229" s="4118">
        <v>0</v>
      </c>
      <c r="P229" s="4117">
        <v>0</v>
      </c>
      <c r="Q229" s="4118">
        <v>0</v>
      </c>
      <c r="R229" s="4117">
        <v>0</v>
      </c>
      <c r="S229" s="4118">
        <v>0</v>
      </c>
      <c r="T229" s="4117">
        <v>0</v>
      </c>
      <c r="U229" s="4118">
        <v>1</v>
      </c>
      <c r="V229" s="4119">
        <v>0</v>
      </c>
      <c r="W229" s="4118">
        <v>1</v>
      </c>
      <c r="X229" s="4119">
        <v>2</v>
      </c>
      <c r="Y229" s="4118">
        <v>4</v>
      </c>
      <c r="Z229" s="4119">
        <v>2</v>
      </c>
      <c r="AA229" s="4118">
        <v>2</v>
      </c>
      <c r="AB229" s="4119">
        <v>4</v>
      </c>
      <c r="AC229" s="4118">
        <v>3</v>
      </c>
      <c r="AD229" s="4119">
        <v>6</v>
      </c>
      <c r="AE229" s="4118">
        <v>2</v>
      </c>
      <c r="AF229" s="4119">
        <v>5</v>
      </c>
      <c r="AG229" s="4118">
        <v>1</v>
      </c>
      <c r="AH229" s="4119">
        <v>5</v>
      </c>
      <c r="AI229" s="4118">
        <v>0</v>
      </c>
      <c r="AJ229" s="4119">
        <v>0</v>
      </c>
      <c r="AK229" s="4118">
        <v>0</v>
      </c>
      <c r="AL229" s="4119">
        <v>1</v>
      </c>
      <c r="AM229" s="4118">
        <v>1</v>
      </c>
      <c r="AN229" s="4119">
        <v>1</v>
      </c>
      <c r="AO229" s="4120">
        <v>0</v>
      </c>
      <c r="AP229" s="4121">
        <v>0</v>
      </c>
      <c r="AQ229" s="4099"/>
      <c r="AR229" s="4100"/>
      <c r="AS229" s="4133"/>
      <c r="AT229" s="4118">
        <v>0</v>
      </c>
      <c r="AU229" s="4118">
        <v>0</v>
      </c>
      <c r="AV229" s="4122">
        <v>0</v>
      </c>
      <c r="AW229" s="4122">
        <v>0</v>
      </c>
      <c r="AX229" s="4117">
        <v>0</v>
      </c>
      <c r="AY229" t="str">
        <f t="shared" si="248"/>
        <v/>
      </c>
      <c r="CW229" s="25" t="str">
        <f t="shared" si="249"/>
        <v/>
      </c>
      <c r="CX229" s="25" t="str">
        <f t="shared" si="250"/>
        <v/>
      </c>
      <c r="CY229" s="25" t="str">
        <f t="shared" si="251"/>
        <v/>
      </c>
      <c r="CZ229" s="25" t="str">
        <f t="shared" si="252"/>
        <v/>
      </c>
      <c r="DA229" s="25" t="str">
        <f t="shared" si="246"/>
        <v/>
      </c>
      <c r="DB229" s="25" t="str">
        <f t="shared" si="247"/>
        <v/>
      </c>
      <c r="DC229"/>
      <c r="DD229"/>
      <c r="DE229"/>
      <c r="DG229" s="26">
        <f t="shared" si="253"/>
        <v>0</v>
      </c>
      <c r="DH229" s="26">
        <f t="shared" si="254"/>
        <v>0</v>
      </c>
      <c r="DI229" s="26">
        <f t="shared" si="255"/>
        <v>0</v>
      </c>
      <c r="DJ229" s="26">
        <f t="shared" si="256"/>
        <v>0</v>
      </c>
      <c r="DK229" s="26">
        <f t="shared" si="257"/>
        <v>0</v>
      </c>
      <c r="DL229" s="26">
        <f t="shared" si="258"/>
        <v>0</v>
      </c>
      <c r="DM229"/>
    </row>
    <row r="230" spans="1:117" x14ac:dyDescent="0.25">
      <c r="A230" s="713"/>
      <c r="B230" s="4123" t="s">
        <v>269</v>
      </c>
      <c r="C230" s="4124"/>
      <c r="D230" s="4113">
        <f t="shared" si="244"/>
        <v>46</v>
      </c>
      <c r="E230" s="4114">
        <f t="shared" si="245"/>
        <v>23</v>
      </c>
      <c r="F230" s="4115">
        <f t="shared" si="245"/>
        <v>23</v>
      </c>
      <c r="G230" s="401">
        <v>8</v>
      </c>
      <c r="H230" s="402">
        <v>1</v>
      </c>
      <c r="I230" s="403">
        <v>1</v>
      </c>
      <c r="J230" s="402">
        <v>1</v>
      </c>
      <c r="K230" s="403">
        <v>1</v>
      </c>
      <c r="L230" s="402">
        <v>0</v>
      </c>
      <c r="M230" s="403">
        <v>0</v>
      </c>
      <c r="N230" s="402">
        <v>0</v>
      </c>
      <c r="O230" s="403">
        <v>0</v>
      </c>
      <c r="P230" s="402">
        <v>0</v>
      </c>
      <c r="Q230" s="403">
        <v>1</v>
      </c>
      <c r="R230" s="402">
        <v>0</v>
      </c>
      <c r="S230" s="403">
        <v>0</v>
      </c>
      <c r="T230" s="402">
        <v>0</v>
      </c>
      <c r="U230" s="403">
        <v>0</v>
      </c>
      <c r="V230" s="404">
        <v>0</v>
      </c>
      <c r="W230" s="403">
        <v>1</v>
      </c>
      <c r="X230" s="404">
        <v>2</v>
      </c>
      <c r="Y230" s="403">
        <v>1</v>
      </c>
      <c r="Z230" s="404">
        <v>6</v>
      </c>
      <c r="AA230" s="403">
        <v>4</v>
      </c>
      <c r="AB230" s="404">
        <v>3</v>
      </c>
      <c r="AC230" s="403">
        <v>1</v>
      </c>
      <c r="AD230" s="404">
        <v>2</v>
      </c>
      <c r="AE230" s="403">
        <v>0</v>
      </c>
      <c r="AF230" s="404">
        <v>3</v>
      </c>
      <c r="AG230" s="403">
        <v>1</v>
      </c>
      <c r="AH230" s="404">
        <v>1</v>
      </c>
      <c r="AI230" s="403">
        <v>1</v>
      </c>
      <c r="AJ230" s="404">
        <v>1</v>
      </c>
      <c r="AK230" s="403">
        <v>2</v>
      </c>
      <c r="AL230" s="404">
        <v>2</v>
      </c>
      <c r="AM230" s="403">
        <v>1</v>
      </c>
      <c r="AN230" s="404">
        <v>1</v>
      </c>
      <c r="AO230" s="405">
        <v>0</v>
      </c>
      <c r="AP230" s="406">
        <v>0</v>
      </c>
      <c r="AQ230" s="4099"/>
      <c r="AR230" s="4100"/>
      <c r="AS230" s="4133"/>
      <c r="AT230" s="403">
        <v>0</v>
      </c>
      <c r="AU230" s="403">
        <v>0</v>
      </c>
      <c r="AV230" s="410">
        <v>1</v>
      </c>
      <c r="AW230" s="410">
        <v>0</v>
      </c>
      <c r="AX230" s="402">
        <v>0</v>
      </c>
      <c r="AY230" t="str">
        <f t="shared" si="248"/>
        <v/>
      </c>
      <c r="CW230" s="25" t="str">
        <f t="shared" si="249"/>
        <v/>
      </c>
      <c r="CX230" s="25" t="str">
        <f t="shared" si="250"/>
        <v/>
      </c>
      <c r="CY230" s="25" t="str">
        <f t="shared" si="251"/>
        <v/>
      </c>
      <c r="CZ230" s="25" t="str">
        <f t="shared" si="252"/>
        <v/>
      </c>
      <c r="DA230" s="25" t="str">
        <f t="shared" si="246"/>
        <v/>
      </c>
      <c r="DB230" s="25" t="str">
        <f t="shared" si="247"/>
        <v/>
      </c>
      <c r="DC230"/>
      <c r="DD230"/>
      <c r="DE230"/>
      <c r="DG230" s="26">
        <f t="shared" si="253"/>
        <v>0</v>
      </c>
      <c r="DH230" s="26">
        <f t="shared" si="254"/>
        <v>0</v>
      </c>
      <c r="DI230" s="26">
        <f t="shared" si="255"/>
        <v>0</v>
      </c>
      <c r="DJ230" s="26">
        <f t="shared" si="256"/>
        <v>0</v>
      </c>
      <c r="DK230" s="26">
        <f t="shared" si="257"/>
        <v>0</v>
      </c>
      <c r="DL230" s="26">
        <f t="shared" si="258"/>
        <v>0</v>
      </c>
      <c r="DM230"/>
    </row>
    <row r="231" spans="1:117" ht="15" customHeight="1" x14ac:dyDescent="0.25">
      <c r="A231" s="713"/>
      <c r="B231" s="4123" t="s">
        <v>270</v>
      </c>
      <c r="C231" s="4124"/>
      <c r="D231" s="4113">
        <f t="shared" si="244"/>
        <v>3</v>
      </c>
      <c r="E231" s="4114">
        <f t="shared" si="245"/>
        <v>0</v>
      </c>
      <c r="F231" s="4115">
        <f t="shared" si="245"/>
        <v>3</v>
      </c>
      <c r="G231" s="401">
        <v>0</v>
      </c>
      <c r="H231" s="402">
        <v>0</v>
      </c>
      <c r="I231" s="403">
        <v>0</v>
      </c>
      <c r="J231" s="402">
        <v>0</v>
      </c>
      <c r="K231" s="403">
        <v>0</v>
      </c>
      <c r="L231" s="402">
        <v>0</v>
      </c>
      <c r="M231" s="403">
        <v>0</v>
      </c>
      <c r="N231" s="402">
        <v>0</v>
      </c>
      <c r="O231" s="403">
        <v>0</v>
      </c>
      <c r="P231" s="402">
        <v>0</v>
      </c>
      <c r="Q231" s="403">
        <v>0</v>
      </c>
      <c r="R231" s="402">
        <v>0</v>
      </c>
      <c r="S231" s="403">
        <v>0</v>
      </c>
      <c r="T231" s="402">
        <v>0</v>
      </c>
      <c r="U231" s="403">
        <v>0</v>
      </c>
      <c r="V231" s="404">
        <v>0</v>
      </c>
      <c r="W231" s="403">
        <v>0</v>
      </c>
      <c r="X231" s="404">
        <v>0</v>
      </c>
      <c r="Y231" s="403">
        <v>0</v>
      </c>
      <c r="Z231" s="404">
        <v>0</v>
      </c>
      <c r="AA231" s="403">
        <v>0</v>
      </c>
      <c r="AB231" s="404">
        <v>0</v>
      </c>
      <c r="AC231" s="403">
        <v>0</v>
      </c>
      <c r="AD231" s="404">
        <v>0</v>
      </c>
      <c r="AE231" s="403">
        <v>0</v>
      </c>
      <c r="AF231" s="404">
        <v>1</v>
      </c>
      <c r="AG231" s="403">
        <v>0</v>
      </c>
      <c r="AH231" s="404">
        <v>0</v>
      </c>
      <c r="AI231" s="403">
        <v>0</v>
      </c>
      <c r="AJ231" s="404">
        <v>0</v>
      </c>
      <c r="AK231" s="403">
        <v>0</v>
      </c>
      <c r="AL231" s="404">
        <v>1</v>
      </c>
      <c r="AM231" s="403">
        <v>0</v>
      </c>
      <c r="AN231" s="404">
        <v>1</v>
      </c>
      <c r="AO231" s="405">
        <v>0</v>
      </c>
      <c r="AP231" s="406">
        <v>0</v>
      </c>
      <c r="AQ231" s="407"/>
      <c r="AR231" s="408"/>
      <c r="AS231" s="409"/>
      <c r="AT231" s="403">
        <v>0</v>
      </c>
      <c r="AU231" s="403">
        <v>0</v>
      </c>
      <c r="AV231" s="410">
        <v>0</v>
      </c>
      <c r="AW231" s="410">
        <v>0</v>
      </c>
      <c r="AX231" s="402">
        <v>0</v>
      </c>
      <c r="AY231" t="str">
        <f t="shared" si="248"/>
        <v/>
      </c>
      <c r="CW231" s="25" t="str">
        <f t="shared" si="249"/>
        <v/>
      </c>
      <c r="CX231" s="25" t="str">
        <f t="shared" si="250"/>
        <v/>
      </c>
      <c r="CY231" s="25" t="str">
        <f t="shared" si="251"/>
        <v/>
      </c>
      <c r="CZ231" s="25" t="str">
        <f t="shared" si="252"/>
        <v/>
      </c>
      <c r="DA231" s="25" t="str">
        <f t="shared" si="246"/>
        <v/>
      </c>
      <c r="DB231" s="25" t="str">
        <f t="shared" si="247"/>
        <v/>
      </c>
      <c r="DC231"/>
      <c r="DD231"/>
      <c r="DE231"/>
      <c r="DG231" s="26">
        <f t="shared" si="253"/>
        <v>0</v>
      </c>
      <c r="DH231" s="26">
        <f t="shared" si="254"/>
        <v>0</v>
      </c>
      <c r="DI231" s="26">
        <f t="shared" si="255"/>
        <v>0</v>
      </c>
      <c r="DJ231" s="26">
        <f t="shared" si="256"/>
        <v>0</v>
      </c>
      <c r="DK231" s="26">
        <f t="shared" si="257"/>
        <v>0</v>
      </c>
      <c r="DL231" s="26">
        <f t="shared" si="258"/>
        <v>0</v>
      </c>
      <c r="DM231"/>
    </row>
    <row r="232" spans="1:117" x14ac:dyDescent="0.25">
      <c r="A232" s="3773"/>
      <c r="B232" s="4125" t="s">
        <v>271</v>
      </c>
      <c r="C232" s="4125"/>
      <c r="D232" s="4126">
        <f t="shared" si="244"/>
        <v>0</v>
      </c>
      <c r="E232" s="4127">
        <f>SUM(I232+K232+M232+O232+Q232+S232+U232+W232+Y232+AA232+AC232+AE232+AG232+AI232+AK232+AM232)</f>
        <v>0</v>
      </c>
      <c r="F232" s="4128">
        <f>SUM(J232+L232+N232+P232+R232+T232+V232+X232+Z232+AB232+AD232+AF232+AH232+AJ232+AL232+AN232)</f>
        <v>0</v>
      </c>
      <c r="G232" s="4129"/>
      <c r="H232" s="363"/>
      <c r="I232" s="4108"/>
      <c r="J232" s="4107"/>
      <c r="K232" s="4108"/>
      <c r="L232" s="4107"/>
      <c r="M232" s="4108"/>
      <c r="N232" s="4107"/>
      <c r="O232" s="4108"/>
      <c r="P232" s="4107"/>
      <c r="Q232" s="4108"/>
      <c r="R232" s="4107"/>
      <c r="S232" s="4108"/>
      <c r="T232" s="4107"/>
      <c r="U232" s="4108"/>
      <c r="V232" s="389"/>
      <c r="W232" s="4108"/>
      <c r="X232" s="389"/>
      <c r="Y232" s="4108"/>
      <c r="Z232" s="389"/>
      <c r="AA232" s="4108"/>
      <c r="AB232" s="389"/>
      <c r="AC232" s="4108"/>
      <c r="AD232" s="389"/>
      <c r="AE232" s="4108"/>
      <c r="AF232" s="389"/>
      <c r="AG232" s="4108"/>
      <c r="AH232" s="389"/>
      <c r="AI232" s="4108"/>
      <c r="AJ232" s="389"/>
      <c r="AK232" s="4108"/>
      <c r="AL232" s="389"/>
      <c r="AM232" s="4108"/>
      <c r="AN232" s="389"/>
      <c r="AO232" s="4109">
        <v>0</v>
      </c>
      <c r="AP232" s="4110">
        <v>0</v>
      </c>
      <c r="AQ232" s="4130"/>
      <c r="AR232" s="4131"/>
      <c r="AS232" s="413"/>
      <c r="AT232" s="4108">
        <v>0</v>
      </c>
      <c r="AU232" s="4108">
        <v>0</v>
      </c>
      <c r="AV232" s="4111">
        <v>0</v>
      </c>
      <c r="AW232" s="4111">
        <v>0</v>
      </c>
      <c r="AX232" s="4107">
        <v>0</v>
      </c>
      <c r="AY232" t="str">
        <f t="shared" si="248"/>
        <v/>
      </c>
      <c r="CW232" s="25" t="str">
        <f t="shared" si="249"/>
        <v/>
      </c>
      <c r="CX232" s="25" t="str">
        <f t="shared" si="250"/>
        <v/>
      </c>
      <c r="CY232" s="25" t="str">
        <f t="shared" si="251"/>
        <v/>
      </c>
      <c r="CZ232" s="25" t="str">
        <f t="shared" si="252"/>
        <v/>
      </c>
      <c r="DA232" s="25" t="str">
        <f t="shared" si="246"/>
        <v/>
      </c>
      <c r="DB232" s="25" t="str">
        <f t="shared" si="247"/>
        <v/>
      </c>
      <c r="DC232"/>
      <c r="DD232"/>
      <c r="DE232"/>
      <c r="DG232" s="26">
        <f t="shared" si="253"/>
        <v>0</v>
      </c>
      <c r="DH232" s="26">
        <f t="shared" si="254"/>
        <v>0</v>
      </c>
      <c r="DI232" s="26">
        <f t="shared" si="255"/>
        <v>0</v>
      </c>
      <c r="DJ232" s="26">
        <f t="shared" si="256"/>
        <v>0</v>
      </c>
      <c r="DK232" s="26">
        <f t="shared" si="257"/>
        <v>0</v>
      </c>
      <c r="DL232" s="26">
        <f t="shared" si="258"/>
        <v>0</v>
      </c>
      <c r="DM232"/>
    </row>
    <row r="233" spans="1:117" x14ac:dyDescent="0.25">
      <c r="A233" s="3996" t="s">
        <v>93</v>
      </c>
      <c r="B233" s="830" t="s">
        <v>266</v>
      </c>
      <c r="C233" s="830"/>
      <c r="D233" s="4025">
        <f t="shared" si="244"/>
        <v>46</v>
      </c>
      <c r="E233" s="414">
        <f t="shared" si="245"/>
        <v>20</v>
      </c>
      <c r="F233" s="4132">
        <f t="shared" si="245"/>
        <v>26</v>
      </c>
      <c r="G233" s="4095">
        <v>0</v>
      </c>
      <c r="H233" s="386">
        <v>0</v>
      </c>
      <c r="I233" s="3884">
        <v>0</v>
      </c>
      <c r="J233" s="386">
        <v>0</v>
      </c>
      <c r="K233" s="3884">
        <v>0</v>
      </c>
      <c r="L233" s="386">
        <v>0</v>
      </c>
      <c r="M233" s="3884">
        <v>0</v>
      </c>
      <c r="N233" s="386">
        <v>0</v>
      </c>
      <c r="O233" s="3884">
        <v>0</v>
      </c>
      <c r="P233" s="386">
        <v>0</v>
      </c>
      <c r="Q233" s="3884">
        <v>0</v>
      </c>
      <c r="R233" s="386">
        <v>0</v>
      </c>
      <c r="S233" s="3884">
        <v>0</v>
      </c>
      <c r="T233" s="386">
        <v>0</v>
      </c>
      <c r="U233" s="3884">
        <v>0</v>
      </c>
      <c r="V233" s="4096">
        <v>0</v>
      </c>
      <c r="W233" s="3884">
        <v>2</v>
      </c>
      <c r="X233" s="4096">
        <v>1</v>
      </c>
      <c r="Y233" s="3884">
        <v>3</v>
      </c>
      <c r="Z233" s="4096">
        <v>3</v>
      </c>
      <c r="AA233" s="3884">
        <v>2</v>
      </c>
      <c r="AB233" s="4096">
        <v>3</v>
      </c>
      <c r="AC233" s="3884">
        <v>2</v>
      </c>
      <c r="AD233" s="4096">
        <v>3</v>
      </c>
      <c r="AE233" s="3884">
        <v>6</v>
      </c>
      <c r="AF233" s="4096">
        <v>4</v>
      </c>
      <c r="AG233" s="3884">
        <v>3</v>
      </c>
      <c r="AH233" s="4096">
        <v>8</v>
      </c>
      <c r="AI233" s="3884">
        <v>1</v>
      </c>
      <c r="AJ233" s="4096">
        <v>1</v>
      </c>
      <c r="AK233" s="3884">
        <v>1</v>
      </c>
      <c r="AL233" s="4096">
        <v>3</v>
      </c>
      <c r="AM233" s="3884">
        <v>0</v>
      </c>
      <c r="AN233" s="4096">
        <v>0</v>
      </c>
      <c r="AO233" s="396">
        <v>3</v>
      </c>
      <c r="AP233" s="397">
        <v>1</v>
      </c>
      <c r="AQ233" s="4095">
        <v>39</v>
      </c>
      <c r="AR233" s="393">
        <v>34</v>
      </c>
      <c r="AS233" s="3884">
        <v>15</v>
      </c>
      <c r="AT233" s="394">
        <v>0</v>
      </c>
      <c r="AU233" s="394">
        <v>0</v>
      </c>
      <c r="AV233" s="398">
        <v>0</v>
      </c>
      <c r="AW233" s="398">
        <v>0</v>
      </c>
      <c r="AX233" s="393">
        <v>0</v>
      </c>
      <c r="AY233" t="str">
        <f t="shared" si="248"/>
        <v/>
      </c>
      <c r="CW233" s="25" t="str">
        <f t="shared" si="249"/>
        <v/>
      </c>
      <c r="CX233" s="25" t="str">
        <f t="shared" si="250"/>
        <v/>
      </c>
      <c r="CY233" s="25" t="str">
        <f t="shared" si="251"/>
        <v/>
      </c>
      <c r="CZ233" s="25" t="str">
        <f t="shared" si="252"/>
        <v/>
      </c>
      <c r="DA233" s="25" t="str">
        <f t="shared" si="246"/>
        <v/>
      </c>
      <c r="DB233" s="25" t="str">
        <f t="shared" si="247"/>
        <v/>
      </c>
      <c r="DC233"/>
      <c r="DD233"/>
      <c r="DE233"/>
      <c r="DG233" s="26">
        <f t="shared" si="253"/>
        <v>0</v>
      </c>
      <c r="DH233" s="26">
        <f t="shared" si="254"/>
        <v>0</v>
      </c>
      <c r="DI233" s="26">
        <f t="shared" si="255"/>
        <v>0</v>
      </c>
      <c r="DJ233" s="26">
        <f t="shared" si="256"/>
        <v>0</v>
      </c>
      <c r="DK233" s="26">
        <f t="shared" si="257"/>
        <v>0</v>
      </c>
      <c r="DL233" s="26">
        <f t="shared" si="258"/>
        <v>0</v>
      </c>
      <c r="DM233"/>
    </row>
    <row r="234" spans="1:117" x14ac:dyDescent="0.25">
      <c r="A234" s="713"/>
      <c r="B234" s="4112" t="s">
        <v>267</v>
      </c>
      <c r="C234" s="4112"/>
      <c r="D234" s="4113">
        <f t="shared" si="244"/>
        <v>77</v>
      </c>
      <c r="E234" s="4114">
        <f t="shared" si="245"/>
        <v>28</v>
      </c>
      <c r="F234" s="4115">
        <f t="shared" si="245"/>
        <v>49</v>
      </c>
      <c r="G234" s="4116">
        <v>0</v>
      </c>
      <c r="H234" s="4117">
        <v>0</v>
      </c>
      <c r="I234" s="4118">
        <v>0</v>
      </c>
      <c r="J234" s="4117">
        <v>0</v>
      </c>
      <c r="K234" s="4118">
        <v>0</v>
      </c>
      <c r="L234" s="4117">
        <v>0</v>
      </c>
      <c r="M234" s="4118">
        <v>0</v>
      </c>
      <c r="N234" s="4117">
        <v>0</v>
      </c>
      <c r="O234" s="4118">
        <v>0</v>
      </c>
      <c r="P234" s="4117">
        <v>0</v>
      </c>
      <c r="Q234" s="4118">
        <v>0</v>
      </c>
      <c r="R234" s="4117">
        <v>0</v>
      </c>
      <c r="S234" s="4118">
        <v>0</v>
      </c>
      <c r="T234" s="4117">
        <v>0</v>
      </c>
      <c r="U234" s="4118">
        <v>0</v>
      </c>
      <c r="V234" s="4119">
        <v>0</v>
      </c>
      <c r="W234" s="4118">
        <v>6</v>
      </c>
      <c r="X234" s="4119">
        <v>6</v>
      </c>
      <c r="Y234" s="4118">
        <v>5</v>
      </c>
      <c r="Z234" s="4119">
        <v>2</v>
      </c>
      <c r="AA234" s="4118">
        <v>2</v>
      </c>
      <c r="AB234" s="4119">
        <v>2</v>
      </c>
      <c r="AC234" s="4118">
        <v>2</v>
      </c>
      <c r="AD234" s="4119">
        <v>8</v>
      </c>
      <c r="AE234" s="4118">
        <v>4</v>
      </c>
      <c r="AF234" s="4119">
        <v>12</v>
      </c>
      <c r="AG234" s="4118">
        <v>1</v>
      </c>
      <c r="AH234" s="4119">
        <v>12</v>
      </c>
      <c r="AI234" s="4118">
        <v>2</v>
      </c>
      <c r="AJ234" s="4119">
        <v>4</v>
      </c>
      <c r="AK234" s="4118">
        <v>5</v>
      </c>
      <c r="AL234" s="4119">
        <v>3</v>
      </c>
      <c r="AM234" s="4118">
        <v>1</v>
      </c>
      <c r="AN234" s="4119">
        <v>0</v>
      </c>
      <c r="AO234" s="4120">
        <v>3</v>
      </c>
      <c r="AP234" s="4121">
        <v>0</v>
      </c>
      <c r="AQ234" s="4099"/>
      <c r="AR234" s="4100"/>
      <c r="AS234" s="394">
        <v>22</v>
      </c>
      <c r="AT234" s="4118">
        <v>0</v>
      </c>
      <c r="AU234" s="4118">
        <v>0</v>
      </c>
      <c r="AV234" s="4122">
        <v>0</v>
      </c>
      <c r="AW234" s="4122">
        <v>0</v>
      </c>
      <c r="AX234" s="4117">
        <v>0</v>
      </c>
      <c r="AY234" t="str">
        <f t="shared" si="248"/>
        <v/>
      </c>
      <c r="CW234" s="25" t="str">
        <f t="shared" si="249"/>
        <v/>
      </c>
      <c r="CX234" s="25" t="str">
        <f t="shared" si="250"/>
        <v/>
      </c>
      <c r="CY234" s="25" t="str">
        <f t="shared" si="251"/>
        <v/>
      </c>
      <c r="CZ234" s="25" t="str">
        <f t="shared" si="252"/>
        <v/>
      </c>
      <c r="DA234" s="25" t="str">
        <f t="shared" si="246"/>
        <v/>
      </c>
      <c r="DB234" s="25" t="str">
        <f t="shared" si="247"/>
        <v/>
      </c>
      <c r="DC234"/>
      <c r="DD234"/>
      <c r="DE234"/>
      <c r="DG234" s="26">
        <f t="shared" si="253"/>
        <v>0</v>
      </c>
      <c r="DH234" s="26">
        <f t="shared" si="254"/>
        <v>0</v>
      </c>
      <c r="DI234" s="26">
        <f t="shared" si="255"/>
        <v>0</v>
      </c>
      <c r="DJ234" s="26">
        <f t="shared" si="256"/>
        <v>0</v>
      </c>
      <c r="DK234" s="26">
        <f t="shared" si="257"/>
        <v>0</v>
      </c>
      <c r="DL234" s="26">
        <f t="shared" si="258"/>
        <v>0</v>
      </c>
      <c r="DM234"/>
    </row>
    <row r="235" spans="1:117" x14ac:dyDescent="0.25">
      <c r="A235" s="713"/>
      <c r="B235" s="4112" t="s">
        <v>268</v>
      </c>
      <c r="C235" s="4112"/>
      <c r="D235" s="4113">
        <f t="shared" si="244"/>
        <v>42</v>
      </c>
      <c r="E235" s="4114">
        <f t="shared" ref="E235:F262" si="259">SUM(G235+I235+K235+M235+O235+Q235+S235+U235+W235+Y235+AA235+AC235+AE235+AG235+AI235+AK235+AM235)</f>
        <v>18</v>
      </c>
      <c r="F235" s="4115">
        <f t="shared" si="259"/>
        <v>24</v>
      </c>
      <c r="G235" s="4116">
        <v>0</v>
      </c>
      <c r="H235" s="4117">
        <v>0</v>
      </c>
      <c r="I235" s="4118">
        <v>0</v>
      </c>
      <c r="J235" s="4117">
        <v>0</v>
      </c>
      <c r="K235" s="4118">
        <v>0</v>
      </c>
      <c r="L235" s="4117">
        <v>0</v>
      </c>
      <c r="M235" s="4118">
        <v>0</v>
      </c>
      <c r="N235" s="4117">
        <v>0</v>
      </c>
      <c r="O235" s="4118">
        <v>0</v>
      </c>
      <c r="P235" s="4117">
        <v>0</v>
      </c>
      <c r="Q235" s="4118">
        <v>0</v>
      </c>
      <c r="R235" s="4117">
        <v>0</v>
      </c>
      <c r="S235" s="4118">
        <v>0</v>
      </c>
      <c r="T235" s="4117">
        <v>0</v>
      </c>
      <c r="U235" s="4118">
        <v>0</v>
      </c>
      <c r="V235" s="4119">
        <v>0</v>
      </c>
      <c r="W235" s="4118">
        <v>2</v>
      </c>
      <c r="X235" s="4119">
        <v>1</v>
      </c>
      <c r="Y235" s="4118">
        <v>2</v>
      </c>
      <c r="Z235" s="4119">
        <v>1</v>
      </c>
      <c r="AA235" s="4118">
        <v>1</v>
      </c>
      <c r="AB235" s="4119">
        <v>3</v>
      </c>
      <c r="AC235" s="4118">
        <v>2</v>
      </c>
      <c r="AD235" s="4119">
        <v>2</v>
      </c>
      <c r="AE235" s="4118">
        <v>6</v>
      </c>
      <c r="AF235" s="4119">
        <v>5</v>
      </c>
      <c r="AG235" s="4118">
        <v>3</v>
      </c>
      <c r="AH235" s="4119">
        <v>8</v>
      </c>
      <c r="AI235" s="4118">
        <v>1</v>
      </c>
      <c r="AJ235" s="4119">
        <v>1</v>
      </c>
      <c r="AK235" s="4118">
        <v>1</v>
      </c>
      <c r="AL235" s="4119">
        <v>3</v>
      </c>
      <c r="AM235" s="4118">
        <v>0</v>
      </c>
      <c r="AN235" s="4119">
        <v>0</v>
      </c>
      <c r="AO235" s="4120">
        <v>3</v>
      </c>
      <c r="AP235" s="4121">
        <v>0</v>
      </c>
      <c r="AQ235" s="4099"/>
      <c r="AR235" s="4100"/>
      <c r="AS235" s="4133"/>
      <c r="AT235" s="4118">
        <v>0</v>
      </c>
      <c r="AU235" s="4118">
        <v>0</v>
      </c>
      <c r="AV235" s="4122">
        <v>0</v>
      </c>
      <c r="AW235" s="4122">
        <v>0</v>
      </c>
      <c r="AX235" s="4117">
        <v>0</v>
      </c>
      <c r="AY235" t="str">
        <f t="shared" si="248"/>
        <v/>
      </c>
      <c r="CW235" s="25" t="str">
        <f t="shared" si="249"/>
        <v/>
      </c>
      <c r="CX235" s="25" t="str">
        <f t="shared" si="250"/>
        <v/>
      </c>
      <c r="CY235" s="25" t="str">
        <f t="shared" si="251"/>
        <v/>
      </c>
      <c r="CZ235" s="25" t="str">
        <f t="shared" si="252"/>
        <v/>
      </c>
      <c r="DA235" s="25" t="str">
        <f t="shared" si="246"/>
        <v/>
      </c>
      <c r="DB235" s="25" t="str">
        <f t="shared" si="247"/>
        <v/>
      </c>
      <c r="DC235"/>
      <c r="DD235"/>
      <c r="DE235"/>
      <c r="DG235" s="26">
        <f t="shared" si="253"/>
        <v>0</v>
      </c>
      <c r="DH235" s="26">
        <f t="shared" si="254"/>
        <v>0</v>
      </c>
      <c r="DI235" s="26">
        <f t="shared" si="255"/>
        <v>0</v>
      </c>
      <c r="DJ235" s="26">
        <f t="shared" si="256"/>
        <v>0</v>
      </c>
      <c r="DK235" s="26">
        <f t="shared" si="257"/>
        <v>0</v>
      </c>
      <c r="DL235" s="26">
        <f t="shared" si="258"/>
        <v>0</v>
      </c>
      <c r="DM235"/>
    </row>
    <row r="236" spans="1:117" x14ac:dyDescent="0.25">
      <c r="A236" s="713"/>
      <c r="B236" s="4123" t="s">
        <v>269</v>
      </c>
      <c r="C236" s="4124"/>
      <c r="D236" s="4113">
        <f t="shared" si="244"/>
        <v>32</v>
      </c>
      <c r="E236" s="4114">
        <f t="shared" si="259"/>
        <v>10</v>
      </c>
      <c r="F236" s="4115">
        <f t="shared" si="259"/>
        <v>22</v>
      </c>
      <c r="G236" s="401">
        <v>0</v>
      </c>
      <c r="H236" s="402">
        <v>0</v>
      </c>
      <c r="I236" s="403">
        <v>0</v>
      </c>
      <c r="J236" s="402">
        <v>0</v>
      </c>
      <c r="K236" s="403">
        <v>0</v>
      </c>
      <c r="L236" s="402">
        <v>0</v>
      </c>
      <c r="M236" s="403">
        <v>0</v>
      </c>
      <c r="N236" s="402">
        <v>0</v>
      </c>
      <c r="O236" s="403">
        <v>0</v>
      </c>
      <c r="P236" s="402">
        <v>0</v>
      </c>
      <c r="Q236" s="403">
        <v>0</v>
      </c>
      <c r="R236" s="402">
        <v>0</v>
      </c>
      <c r="S236" s="403">
        <v>0</v>
      </c>
      <c r="T236" s="402">
        <v>0</v>
      </c>
      <c r="U236" s="403">
        <v>0</v>
      </c>
      <c r="V236" s="404">
        <v>0</v>
      </c>
      <c r="W236" s="403">
        <v>1</v>
      </c>
      <c r="X236" s="404">
        <v>4</v>
      </c>
      <c r="Y236" s="403">
        <v>1</v>
      </c>
      <c r="Z236" s="404">
        <v>1</v>
      </c>
      <c r="AA236" s="403">
        <v>0</v>
      </c>
      <c r="AB236" s="404">
        <v>1</v>
      </c>
      <c r="AC236" s="403">
        <v>2</v>
      </c>
      <c r="AD236" s="404">
        <v>5</v>
      </c>
      <c r="AE236" s="403">
        <v>1</v>
      </c>
      <c r="AF236" s="404">
        <v>4</v>
      </c>
      <c r="AG236" s="403">
        <v>0</v>
      </c>
      <c r="AH236" s="404">
        <v>6</v>
      </c>
      <c r="AI236" s="403">
        <v>1</v>
      </c>
      <c r="AJ236" s="404">
        <v>0</v>
      </c>
      <c r="AK236" s="403">
        <v>3</v>
      </c>
      <c r="AL236" s="404">
        <v>1</v>
      </c>
      <c r="AM236" s="403">
        <v>1</v>
      </c>
      <c r="AN236" s="404">
        <v>0</v>
      </c>
      <c r="AO236" s="405">
        <v>3</v>
      </c>
      <c r="AP236" s="406">
        <v>0</v>
      </c>
      <c r="AQ236" s="4099"/>
      <c r="AR236" s="4100"/>
      <c r="AS236" s="4133"/>
      <c r="AT236" s="403">
        <v>0</v>
      </c>
      <c r="AU236" s="403">
        <v>0</v>
      </c>
      <c r="AV236" s="410">
        <v>0</v>
      </c>
      <c r="AW236" s="410">
        <v>0</v>
      </c>
      <c r="AX236" s="402">
        <v>0</v>
      </c>
      <c r="AY236" t="str">
        <f t="shared" si="248"/>
        <v/>
      </c>
      <c r="CW236" s="25" t="str">
        <f t="shared" si="249"/>
        <v/>
      </c>
      <c r="CX236" s="25" t="str">
        <f t="shared" si="250"/>
        <v/>
      </c>
      <c r="CY236" s="25" t="str">
        <f t="shared" si="251"/>
        <v/>
      </c>
      <c r="CZ236" s="25" t="str">
        <f t="shared" si="252"/>
        <v/>
      </c>
      <c r="DA236" s="25" t="str">
        <f t="shared" si="246"/>
        <v/>
      </c>
      <c r="DB236" s="25" t="str">
        <f t="shared" si="247"/>
        <v/>
      </c>
      <c r="DC236"/>
      <c r="DD236"/>
      <c r="DE236"/>
      <c r="DG236" s="26">
        <f t="shared" si="253"/>
        <v>0</v>
      </c>
      <c r="DH236" s="26">
        <f t="shared" si="254"/>
        <v>0</v>
      </c>
      <c r="DI236" s="26">
        <f t="shared" si="255"/>
        <v>0</v>
      </c>
      <c r="DJ236" s="26">
        <f t="shared" si="256"/>
        <v>0</v>
      </c>
      <c r="DK236" s="26">
        <f t="shared" si="257"/>
        <v>0</v>
      </c>
      <c r="DL236" s="26">
        <f t="shared" si="258"/>
        <v>0</v>
      </c>
      <c r="DM236"/>
    </row>
    <row r="237" spans="1:117" ht="15" customHeight="1" x14ac:dyDescent="0.25">
      <c r="A237" s="713"/>
      <c r="B237" s="4123" t="s">
        <v>270</v>
      </c>
      <c r="C237" s="4124"/>
      <c r="D237" s="4113">
        <f t="shared" si="244"/>
        <v>4</v>
      </c>
      <c r="E237" s="4114">
        <f t="shared" si="259"/>
        <v>2</v>
      </c>
      <c r="F237" s="4115">
        <f t="shared" si="259"/>
        <v>2</v>
      </c>
      <c r="G237" s="401">
        <v>0</v>
      </c>
      <c r="H237" s="402">
        <v>0</v>
      </c>
      <c r="I237" s="403">
        <v>0</v>
      </c>
      <c r="J237" s="402">
        <v>0</v>
      </c>
      <c r="K237" s="403">
        <v>0</v>
      </c>
      <c r="L237" s="402">
        <v>0</v>
      </c>
      <c r="M237" s="403">
        <v>0</v>
      </c>
      <c r="N237" s="402">
        <v>0</v>
      </c>
      <c r="O237" s="403">
        <v>0</v>
      </c>
      <c r="P237" s="402">
        <v>0</v>
      </c>
      <c r="Q237" s="403">
        <v>0</v>
      </c>
      <c r="R237" s="402">
        <v>0</v>
      </c>
      <c r="S237" s="403">
        <v>0</v>
      </c>
      <c r="T237" s="402">
        <v>0</v>
      </c>
      <c r="U237" s="403">
        <v>0</v>
      </c>
      <c r="V237" s="404">
        <v>0</v>
      </c>
      <c r="W237" s="403">
        <v>0</v>
      </c>
      <c r="X237" s="404">
        <v>0</v>
      </c>
      <c r="Y237" s="403">
        <v>0</v>
      </c>
      <c r="Z237" s="404">
        <v>0</v>
      </c>
      <c r="AA237" s="403">
        <v>0</v>
      </c>
      <c r="AB237" s="404">
        <v>0</v>
      </c>
      <c r="AC237" s="403">
        <v>1</v>
      </c>
      <c r="AD237" s="404">
        <v>1</v>
      </c>
      <c r="AE237" s="403">
        <v>0</v>
      </c>
      <c r="AF237" s="404">
        <v>0</v>
      </c>
      <c r="AG237" s="403">
        <v>0</v>
      </c>
      <c r="AH237" s="404">
        <v>0</v>
      </c>
      <c r="AI237" s="403">
        <v>1</v>
      </c>
      <c r="AJ237" s="404">
        <v>0</v>
      </c>
      <c r="AK237" s="403">
        <v>0</v>
      </c>
      <c r="AL237" s="404">
        <v>1</v>
      </c>
      <c r="AM237" s="403">
        <v>0</v>
      </c>
      <c r="AN237" s="404">
        <v>0</v>
      </c>
      <c r="AO237" s="405">
        <v>0</v>
      </c>
      <c r="AP237" s="406">
        <v>0</v>
      </c>
      <c r="AQ237" s="407"/>
      <c r="AR237" s="408"/>
      <c r="AS237" s="409"/>
      <c r="AT237" s="403">
        <v>0</v>
      </c>
      <c r="AU237" s="403">
        <v>0</v>
      </c>
      <c r="AV237" s="410">
        <v>0</v>
      </c>
      <c r="AW237" s="410">
        <v>0</v>
      </c>
      <c r="AX237" s="402">
        <v>0</v>
      </c>
      <c r="AY237" t="str">
        <f t="shared" si="248"/>
        <v/>
      </c>
      <c r="CW237" s="25" t="str">
        <f t="shared" si="249"/>
        <v/>
      </c>
      <c r="CX237" s="25" t="str">
        <f t="shared" si="250"/>
        <v/>
      </c>
      <c r="CY237" s="25" t="str">
        <f t="shared" si="251"/>
        <v/>
      </c>
      <c r="CZ237" s="25" t="str">
        <f t="shared" si="252"/>
        <v/>
      </c>
      <c r="DA237" s="25" t="str">
        <f t="shared" si="246"/>
        <v/>
      </c>
      <c r="DB237" s="25" t="str">
        <f t="shared" si="247"/>
        <v/>
      </c>
      <c r="DC237"/>
      <c r="DD237"/>
      <c r="DE237"/>
      <c r="DG237" s="26">
        <f t="shared" si="253"/>
        <v>0</v>
      </c>
      <c r="DH237" s="26">
        <f t="shared" si="254"/>
        <v>0</v>
      </c>
      <c r="DI237" s="26">
        <f t="shared" si="255"/>
        <v>0</v>
      </c>
      <c r="DJ237" s="26">
        <f t="shared" si="256"/>
        <v>0</v>
      </c>
      <c r="DK237" s="26">
        <f t="shared" si="257"/>
        <v>0</v>
      </c>
      <c r="DL237" s="26">
        <f t="shared" si="258"/>
        <v>0</v>
      </c>
      <c r="DM237"/>
    </row>
    <row r="238" spans="1:117" x14ac:dyDescent="0.25">
      <c r="A238" s="3773"/>
      <c r="B238" s="4125" t="s">
        <v>271</v>
      </c>
      <c r="C238" s="4125"/>
      <c r="D238" s="4126">
        <f t="shared" si="244"/>
        <v>0</v>
      </c>
      <c r="E238" s="4127">
        <f>SUM(I238+K238+M238+O238+Q238+S238+U238+W238+Y238+AA238+AC238+AE238+AG238+AI238+AK238+AM238)</f>
        <v>0</v>
      </c>
      <c r="F238" s="4128">
        <f>SUM(J238+L238+N238+P238+R238+T238+V238+X238+Z238+AB238+AD238+AF238+AH238+AJ238+AL238+AN238)</f>
        <v>0</v>
      </c>
      <c r="G238" s="4129"/>
      <c r="H238" s="363"/>
      <c r="I238" s="4108"/>
      <c r="J238" s="4107"/>
      <c r="K238" s="4108"/>
      <c r="L238" s="4107"/>
      <c r="M238" s="4108"/>
      <c r="N238" s="4107"/>
      <c r="O238" s="4108"/>
      <c r="P238" s="4107"/>
      <c r="Q238" s="4108"/>
      <c r="R238" s="4107"/>
      <c r="S238" s="4108"/>
      <c r="T238" s="4107"/>
      <c r="U238" s="4108"/>
      <c r="V238" s="389"/>
      <c r="W238" s="4108"/>
      <c r="X238" s="389"/>
      <c r="Y238" s="4108"/>
      <c r="Z238" s="389"/>
      <c r="AA238" s="4108"/>
      <c r="AB238" s="389"/>
      <c r="AC238" s="4108"/>
      <c r="AD238" s="389"/>
      <c r="AE238" s="4108"/>
      <c r="AF238" s="389"/>
      <c r="AG238" s="4108"/>
      <c r="AH238" s="389"/>
      <c r="AI238" s="4108"/>
      <c r="AJ238" s="389"/>
      <c r="AK238" s="4108"/>
      <c r="AL238" s="389"/>
      <c r="AM238" s="4108"/>
      <c r="AN238" s="389"/>
      <c r="AO238" s="4109">
        <v>0</v>
      </c>
      <c r="AP238" s="4110">
        <v>0</v>
      </c>
      <c r="AQ238" s="4130"/>
      <c r="AR238" s="4131"/>
      <c r="AS238" s="413"/>
      <c r="AT238" s="4108">
        <v>0</v>
      </c>
      <c r="AU238" s="4108">
        <v>0</v>
      </c>
      <c r="AV238" s="4111">
        <v>0</v>
      </c>
      <c r="AW238" s="4111">
        <v>0</v>
      </c>
      <c r="AX238" s="4107">
        <v>0</v>
      </c>
      <c r="AY238" t="str">
        <f t="shared" si="248"/>
        <v/>
      </c>
      <c r="CW238" s="25" t="str">
        <f t="shared" si="249"/>
        <v/>
      </c>
      <c r="CX238" s="25" t="str">
        <f t="shared" si="250"/>
        <v/>
      </c>
      <c r="CY238" s="25" t="str">
        <f t="shared" si="251"/>
        <v/>
      </c>
      <c r="CZ238" s="25" t="str">
        <f t="shared" si="252"/>
        <v/>
      </c>
      <c r="DA238" s="25" t="str">
        <f t="shared" si="246"/>
        <v/>
      </c>
      <c r="DB238" s="25" t="str">
        <f t="shared" si="247"/>
        <v/>
      </c>
      <c r="DC238"/>
      <c r="DD238"/>
      <c r="DE238"/>
      <c r="DG238" s="26">
        <f t="shared" si="253"/>
        <v>0</v>
      </c>
      <c r="DH238" s="26">
        <f t="shared" si="254"/>
        <v>0</v>
      </c>
      <c r="DI238" s="26">
        <f t="shared" si="255"/>
        <v>0</v>
      </c>
      <c r="DJ238" s="26">
        <f t="shared" si="256"/>
        <v>0</v>
      </c>
      <c r="DK238" s="26">
        <f t="shared" si="257"/>
        <v>0</v>
      </c>
      <c r="DL238" s="26">
        <f t="shared" si="258"/>
        <v>0</v>
      </c>
      <c r="DM238"/>
    </row>
    <row r="239" spans="1:117" x14ac:dyDescent="0.25">
      <c r="A239" s="3996" t="s">
        <v>99</v>
      </c>
      <c r="B239" s="830" t="s">
        <v>266</v>
      </c>
      <c r="C239" s="830"/>
      <c r="D239" s="4025">
        <f>SUM(E239+F239)</f>
        <v>18</v>
      </c>
      <c r="E239" s="414">
        <f t="shared" si="259"/>
        <v>10</v>
      </c>
      <c r="F239" s="4132">
        <f t="shared" si="259"/>
        <v>8</v>
      </c>
      <c r="G239" s="4095"/>
      <c r="H239" s="386"/>
      <c r="I239" s="3884">
        <v>0</v>
      </c>
      <c r="J239" s="386">
        <v>1</v>
      </c>
      <c r="K239" s="3884">
        <v>1</v>
      </c>
      <c r="L239" s="386">
        <v>0</v>
      </c>
      <c r="M239" s="3884">
        <v>2</v>
      </c>
      <c r="N239" s="386">
        <v>1</v>
      </c>
      <c r="O239" s="3884">
        <v>0</v>
      </c>
      <c r="P239" s="386">
        <v>2</v>
      </c>
      <c r="Q239" s="3884">
        <v>0</v>
      </c>
      <c r="R239" s="386">
        <v>0</v>
      </c>
      <c r="S239" s="3884">
        <v>2</v>
      </c>
      <c r="T239" s="386">
        <v>1</v>
      </c>
      <c r="U239" s="3884">
        <v>3</v>
      </c>
      <c r="V239" s="386">
        <v>2</v>
      </c>
      <c r="W239" s="3884">
        <v>2</v>
      </c>
      <c r="X239" s="386">
        <v>0</v>
      </c>
      <c r="Y239" s="3884">
        <v>0</v>
      </c>
      <c r="Z239" s="386">
        <v>0</v>
      </c>
      <c r="AA239" s="3884">
        <v>0</v>
      </c>
      <c r="AB239" s="386">
        <v>0</v>
      </c>
      <c r="AC239" s="3884">
        <v>0</v>
      </c>
      <c r="AD239" s="386">
        <v>1</v>
      </c>
      <c r="AE239" s="3884">
        <v>0</v>
      </c>
      <c r="AF239" s="386">
        <v>0</v>
      </c>
      <c r="AG239" s="3884">
        <v>0</v>
      </c>
      <c r="AH239" s="386">
        <v>0</v>
      </c>
      <c r="AI239" s="3884">
        <v>0</v>
      </c>
      <c r="AJ239" s="386">
        <v>0</v>
      </c>
      <c r="AK239" s="3884">
        <v>0</v>
      </c>
      <c r="AL239" s="386">
        <v>0</v>
      </c>
      <c r="AM239" s="3884">
        <v>0</v>
      </c>
      <c r="AN239" s="386">
        <v>0</v>
      </c>
      <c r="AO239" s="4097">
        <v>0</v>
      </c>
      <c r="AP239" s="4134"/>
      <c r="AQ239" s="4095">
        <v>10</v>
      </c>
      <c r="AR239" s="393">
        <v>9</v>
      </c>
      <c r="AS239" s="3884">
        <v>0</v>
      </c>
      <c r="AT239" s="394">
        <v>0</v>
      </c>
      <c r="AU239" s="394">
        <v>0</v>
      </c>
      <c r="AV239" s="398">
        <v>4</v>
      </c>
      <c r="AW239" s="398">
        <v>0</v>
      </c>
      <c r="AX239" s="393">
        <v>1</v>
      </c>
      <c r="AY239" t="str">
        <f t="shared" si="248"/>
        <v/>
      </c>
      <c r="CW239" s="25" t="str">
        <f t="shared" si="249"/>
        <v/>
      </c>
      <c r="CX239" s="25" t="str">
        <f t="shared" si="250"/>
        <v/>
      </c>
      <c r="CY239" s="25" t="str">
        <f t="shared" si="251"/>
        <v/>
      </c>
      <c r="CZ239" s="304"/>
      <c r="DA239" s="25" t="str">
        <f t="shared" si="246"/>
        <v/>
      </c>
      <c r="DB239" s="25" t="str">
        <f t="shared" si="247"/>
        <v/>
      </c>
      <c r="DC239"/>
      <c r="DD239"/>
      <c r="DE239"/>
      <c r="DG239" s="26">
        <f t="shared" si="253"/>
        <v>0</v>
      </c>
      <c r="DH239" s="26">
        <f t="shared" si="254"/>
        <v>0</v>
      </c>
      <c r="DI239" s="26">
        <f t="shared" si="255"/>
        <v>0</v>
      </c>
      <c r="DJ239" s="304"/>
      <c r="DK239" s="26">
        <f t="shared" si="257"/>
        <v>0</v>
      </c>
      <c r="DL239" s="26">
        <f t="shared" si="258"/>
        <v>0</v>
      </c>
      <c r="DM239"/>
    </row>
    <row r="240" spans="1:117" x14ac:dyDescent="0.25">
      <c r="A240" s="713"/>
      <c r="B240" s="4112" t="s">
        <v>267</v>
      </c>
      <c r="C240" s="4112"/>
      <c r="D240" s="4113">
        <f t="shared" si="244"/>
        <v>109</v>
      </c>
      <c r="E240" s="4114">
        <f t="shared" si="259"/>
        <v>61</v>
      </c>
      <c r="F240" s="4115">
        <f t="shared" si="259"/>
        <v>48</v>
      </c>
      <c r="G240" s="4116"/>
      <c r="H240" s="4117"/>
      <c r="I240" s="4118">
        <v>3</v>
      </c>
      <c r="J240" s="4117">
        <v>2</v>
      </c>
      <c r="K240" s="4118">
        <v>6</v>
      </c>
      <c r="L240" s="4117">
        <v>5</v>
      </c>
      <c r="M240" s="4118">
        <v>2</v>
      </c>
      <c r="N240" s="4117">
        <v>7</v>
      </c>
      <c r="O240" s="4118">
        <v>11</v>
      </c>
      <c r="P240" s="4117">
        <v>3</v>
      </c>
      <c r="Q240" s="4118">
        <v>8</v>
      </c>
      <c r="R240" s="4117">
        <v>2</v>
      </c>
      <c r="S240" s="4118">
        <v>5</v>
      </c>
      <c r="T240" s="4117">
        <v>8</v>
      </c>
      <c r="U240" s="4118">
        <v>8</v>
      </c>
      <c r="V240" s="4117">
        <v>10</v>
      </c>
      <c r="W240" s="4118">
        <v>11</v>
      </c>
      <c r="X240" s="4117">
        <v>6</v>
      </c>
      <c r="Y240" s="4118">
        <v>7</v>
      </c>
      <c r="Z240" s="4117">
        <v>4</v>
      </c>
      <c r="AA240" s="4118">
        <v>0</v>
      </c>
      <c r="AB240" s="4117">
        <v>0</v>
      </c>
      <c r="AC240" s="4118">
        <v>0</v>
      </c>
      <c r="AD240" s="4117">
        <v>0</v>
      </c>
      <c r="AE240" s="4118">
        <v>0</v>
      </c>
      <c r="AF240" s="4117">
        <v>1</v>
      </c>
      <c r="AG240" s="4118">
        <v>0</v>
      </c>
      <c r="AH240" s="4117">
        <v>0</v>
      </c>
      <c r="AI240" s="4118">
        <v>0</v>
      </c>
      <c r="AJ240" s="4117">
        <v>0</v>
      </c>
      <c r="AK240" s="4118">
        <v>0</v>
      </c>
      <c r="AL240" s="4117">
        <v>0</v>
      </c>
      <c r="AM240" s="4118">
        <v>0</v>
      </c>
      <c r="AN240" s="4117">
        <v>0</v>
      </c>
      <c r="AO240" s="4120">
        <v>0</v>
      </c>
      <c r="AP240" s="4135"/>
      <c r="AQ240" s="4099"/>
      <c r="AR240" s="4100"/>
      <c r="AS240" s="394">
        <v>30</v>
      </c>
      <c r="AT240" s="4118">
        <v>0</v>
      </c>
      <c r="AU240" s="4118">
        <v>0</v>
      </c>
      <c r="AV240" s="4122">
        <v>21</v>
      </c>
      <c r="AW240" s="4122">
        <v>0</v>
      </c>
      <c r="AX240" s="4117">
        <v>2</v>
      </c>
      <c r="AY240" t="str">
        <f t="shared" si="248"/>
        <v/>
      </c>
      <c r="CW240" s="25" t="str">
        <f t="shared" si="249"/>
        <v/>
      </c>
      <c r="CX240" s="25" t="str">
        <f t="shared" si="250"/>
        <v/>
      </c>
      <c r="CY240" s="25" t="str">
        <f t="shared" si="251"/>
        <v/>
      </c>
      <c r="CZ240" s="304"/>
      <c r="DA240" s="25" t="str">
        <f t="shared" si="246"/>
        <v/>
      </c>
      <c r="DB240" s="25" t="str">
        <f t="shared" si="247"/>
        <v/>
      </c>
      <c r="DC240"/>
      <c r="DD240"/>
      <c r="DE240"/>
      <c r="DG240" s="26">
        <f t="shared" si="253"/>
        <v>0</v>
      </c>
      <c r="DH240" s="26">
        <f t="shared" si="254"/>
        <v>0</v>
      </c>
      <c r="DI240" s="26">
        <f t="shared" si="255"/>
        <v>0</v>
      </c>
      <c r="DJ240" s="304"/>
      <c r="DK240" s="26">
        <f t="shared" si="257"/>
        <v>0</v>
      </c>
      <c r="DL240" s="26">
        <f t="shared" si="258"/>
        <v>0</v>
      </c>
      <c r="DM240"/>
    </row>
    <row r="241" spans="1:117" x14ac:dyDescent="0.25">
      <c r="A241" s="713"/>
      <c r="B241" s="4112" t="s">
        <v>268</v>
      </c>
      <c r="C241" s="4112"/>
      <c r="D241" s="4113">
        <f t="shared" si="244"/>
        <v>13</v>
      </c>
      <c r="E241" s="4114">
        <f t="shared" si="259"/>
        <v>7</v>
      </c>
      <c r="F241" s="4115">
        <f t="shared" si="259"/>
        <v>6</v>
      </c>
      <c r="G241" s="4116"/>
      <c r="H241" s="4117"/>
      <c r="I241" s="4118">
        <v>0</v>
      </c>
      <c r="J241" s="4117">
        <v>0</v>
      </c>
      <c r="K241" s="4118">
        <v>0</v>
      </c>
      <c r="L241" s="4117">
        <v>0</v>
      </c>
      <c r="M241" s="4118">
        <v>1</v>
      </c>
      <c r="N241" s="4117">
        <v>1</v>
      </c>
      <c r="O241" s="4118">
        <v>0</v>
      </c>
      <c r="P241" s="4117">
        <v>1</v>
      </c>
      <c r="Q241" s="4118">
        <v>0</v>
      </c>
      <c r="R241" s="4117">
        <v>1</v>
      </c>
      <c r="S241" s="4118">
        <v>2</v>
      </c>
      <c r="T241" s="4117">
        <v>1</v>
      </c>
      <c r="U241" s="4118">
        <v>2</v>
      </c>
      <c r="V241" s="4117">
        <v>2</v>
      </c>
      <c r="W241" s="4118">
        <v>2</v>
      </c>
      <c r="X241" s="4117">
        <v>0</v>
      </c>
      <c r="Y241" s="4118">
        <v>0</v>
      </c>
      <c r="Z241" s="4117">
        <v>0</v>
      </c>
      <c r="AA241" s="4118">
        <v>0</v>
      </c>
      <c r="AB241" s="4117">
        <v>0</v>
      </c>
      <c r="AC241" s="4118">
        <v>0</v>
      </c>
      <c r="AD241" s="4117">
        <v>0</v>
      </c>
      <c r="AE241" s="4118">
        <v>0</v>
      </c>
      <c r="AF241" s="4117">
        <v>0</v>
      </c>
      <c r="AG241" s="4118">
        <v>0</v>
      </c>
      <c r="AH241" s="4117">
        <v>0</v>
      </c>
      <c r="AI241" s="4118">
        <v>0</v>
      </c>
      <c r="AJ241" s="4117">
        <v>0</v>
      </c>
      <c r="AK241" s="4118">
        <v>0</v>
      </c>
      <c r="AL241" s="4117">
        <v>0</v>
      </c>
      <c r="AM241" s="4118">
        <v>0</v>
      </c>
      <c r="AN241" s="4117">
        <v>0</v>
      </c>
      <c r="AO241" s="4120">
        <v>0</v>
      </c>
      <c r="AP241" s="4135"/>
      <c r="AQ241" s="4099"/>
      <c r="AR241" s="4100"/>
      <c r="AS241" s="4133"/>
      <c r="AT241" s="4118">
        <v>0</v>
      </c>
      <c r="AU241" s="4118">
        <v>0</v>
      </c>
      <c r="AV241" s="4122">
        <v>5</v>
      </c>
      <c r="AW241" s="4122">
        <v>0</v>
      </c>
      <c r="AX241" s="4117">
        <v>0</v>
      </c>
      <c r="AY241" t="str">
        <f t="shared" si="248"/>
        <v/>
      </c>
      <c r="CW241" s="25" t="str">
        <f t="shared" si="249"/>
        <v/>
      </c>
      <c r="CX241" s="25" t="str">
        <f t="shared" si="250"/>
        <v/>
      </c>
      <c r="CY241" s="25" t="str">
        <f t="shared" si="251"/>
        <v/>
      </c>
      <c r="CZ241" s="304"/>
      <c r="DA241" s="25" t="str">
        <f t="shared" si="246"/>
        <v/>
      </c>
      <c r="DB241" s="25" t="str">
        <f t="shared" si="247"/>
        <v/>
      </c>
      <c r="DC241"/>
      <c r="DD241"/>
      <c r="DE241"/>
      <c r="DG241" s="26">
        <f t="shared" si="253"/>
        <v>0</v>
      </c>
      <c r="DH241" s="26">
        <f t="shared" si="254"/>
        <v>0</v>
      </c>
      <c r="DI241" s="26">
        <f t="shared" si="255"/>
        <v>0</v>
      </c>
      <c r="DJ241" s="304"/>
      <c r="DK241" s="26">
        <f t="shared" si="257"/>
        <v>0</v>
      </c>
      <c r="DL241" s="26">
        <f t="shared" si="258"/>
        <v>0</v>
      </c>
      <c r="DM241"/>
    </row>
    <row r="242" spans="1:117" x14ac:dyDescent="0.25">
      <c r="A242" s="713"/>
      <c r="B242" s="4123" t="s">
        <v>269</v>
      </c>
      <c r="C242" s="4124"/>
      <c r="D242" s="4113">
        <f t="shared" si="244"/>
        <v>30</v>
      </c>
      <c r="E242" s="4114">
        <f t="shared" si="259"/>
        <v>15</v>
      </c>
      <c r="F242" s="4115">
        <f t="shared" si="259"/>
        <v>15</v>
      </c>
      <c r="G242" s="401"/>
      <c r="H242" s="402"/>
      <c r="I242" s="403">
        <v>0</v>
      </c>
      <c r="J242" s="402">
        <v>0</v>
      </c>
      <c r="K242" s="403">
        <v>1</v>
      </c>
      <c r="L242" s="402">
        <v>1</v>
      </c>
      <c r="M242" s="403">
        <v>0</v>
      </c>
      <c r="N242" s="402">
        <v>0</v>
      </c>
      <c r="O242" s="403">
        <v>1</v>
      </c>
      <c r="P242" s="402">
        <v>2</v>
      </c>
      <c r="Q242" s="403">
        <v>3</v>
      </c>
      <c r="R242" s="402">
        <v>1</v>
      </c>
      <c r="S242" s="403">
        <v>1</v>
      </c>
      <c r="T242" s="402">
        <v>3</v>
      </c>
      <c r="U242" s="403">
        <v>3</v>
      </c>
      <c r="V242" s="402">
        <v>2</v>
      </c>
      <c r="W242" s="403">
        <v>4</v>
      </c>
      <c r="X242" s="402">
        <v>3</v>
      </c>
      <c r="Y242" s="403">
        <v>2</v>
      </c>
      <c r="Z242" s="402">
        <v>2</v>
      </c>
      <c r="AA242" s="403">
        <v>0</v>
      </c>
      <c r="AB242" s="402">
        <v>0</v>
      </c>
      <c r="AC242" s="403">
        <v>0</v>
      </c>
      <c r="AD242" s="402">
        <v>0</v>
      </c>
      <c r="AE242" s="403">
        <v>0</v>
      </c>
      <c r="AF242" s="402">
        <v>1</v>
      </c>
      <c r="AG242" s="403">
        <v>0</v>
      </c>
      <c r="AH242" s="402">
        <v>0</v>
      </c>
      <c r="AI242" s="403">
        <v>0</v>
      </c>
      <c r="AJ242" s="402">
        <v>0</v>
      </c>
      <c r="AK242" s="403">
        <v>0</v>
      </c>
      <c r="AL242" s="402">
        <v>0</v>
      </c>
      <c r="AM242" s="403">
        <v>0</v>
      </c>
      <c r="AN242" s="402">
        <v>0</v>
      </c>
      <c r="AO242" s="4120">
        <v>0</v>
      </c>
      <c r="AP242" s="4135"/>
      <c r="AQ242" s="4099"/>
      <c r="AR242" s="4100"/>
      <c r="AS242" s="4133"/>
      <c r="AT242" s="403">
        <v>0</v>
      </c>
      <c r="AU242" s="403">
        <v>0</v>
      </c>
      <c r="AV242" s="410">
        <v>7</v>
      </c>
      <c r="AW242" s="410">
        <v>0</v>
      </c>
      <c r="AX242" s="402">
        <v>0</v>
      </c>
      <c r="AY242" t="str">
        <f t="shared" si="248"/>
        <v/>
      </c>
      <c r="CW242" s="25" t="str">
        <f t="shared" si="249"/>
        <v/>
      </c>
      <c r="CX242" s="25" t="str">
        <f t="shared" si="250"/>
        <v/>
      </c>
      <c r="CY242" s="25" t="str">
        <f t="shared" si="251"/>
        <v/>
      </c>
      <c r="CZ242" s="304"/>
      <c r="DA242" s="25" t="str">
        <f t="shared" si="246"/>
        <v/>
      </c>
      <c r="DB242" s="25" t="str">
        <f t="shared" si="247"/>
        <v/>
      </c>
      <c r="DC242"/>
      <c r="DD242"/>
      <c r="DE242"/>
      <c r="DG242" s="26">
        <f t="shared" si="253"/>
        <v>0</v>
      </c>
      <c r="DH242" s="26">
        <f t="shared" si="254"/>
        <v>0</v>
      </c>
      <c r="DI242" s="26">
        <f t="shared" si="255"/>
        <v>0</v>
      </c>
      <c r="DJ242" s="304"/>
      <c r="DK242" s="26">
        <f t="shared" si="257"/>
        <v>0</v>
      </c>
      <c r="DL242" s="26">
        <f t="shared" si="258"/>
        <v>0</v>
      </c>
      <c r="DM242"/>
    </row>
    <row r="243" spans="1:117" ht="15" customHeight="1" x14ac:dyDescent="0.25">
      <c r="A243" s="713"/>
      <c r="B243" s="4123" t="s">
        <v>270</v>
      </c>
      <c r="C243" s="4124"/>
      <c r="D243" s="4113">
        <f t="shared" si="244"/>
        <v>11</v>
      </c>
      <c r="E243" s="4114">
        <f t="shared" si="259"/>
        <v>2</v>
      </c>
      <c r="F243" s="4115">
        <f t="shared" si="259"/>
        <v>9</v>
      </c>
      <c r="G243" s="401"/>
      <c r="H243" s="402"/>
      <c r="I243" s="403">
        <v>0</v>
      </c>
      <c r="J243" s="402">
        <v>0</v>
      </c>
      <c r="K243" s="403">
        <v>0</v>
      </c>
      <c r="L243" s="402">
        <v>2</v>
      </c>
      <c r="M243" s="403">
        <v>0</v>
      </c>
      <c r="N243" s="402">
        <v>0</v>
      </c>
      <c r="O243" s="403">
        <v>1</v>
      </c>
      <c r="P243" s="402">
        <v>2</v>
      </c>
      <c r="Q243" s="403">
        <v>0</v>
      </c>
      <c r="R243" s="402">
        <v>1</v>
      </c>
      <c r="S243" s="403">
        <v>0</v>
      </c>
      <c r="T243" s="402">
        <v>3</v>
      </c>
      <c r="U243" s="403">
        <v>1</v>
      </c>
      <c r="V243" s="402">
        <v>0</v>
      </c>
      <c r="W243" s="403">
        <v>0</v>
      </c>
      <c r="X243" s="402">
        <v>1</v>
      </c>
      <c r="Y243" s="403">
        <v>0</v>
      </c>
      <c r="Z243" s="402">
        <v>0</v>
      </c>
      <c r="AA243" s="403">
        <v>0</v>
      </c>
      <c r="AB243" s="402">
        <v>0</v>
      </c>
      <c r="AC243" s="403">
        <v>0</v>
      </c>
      <c r="AD243" s="402">
        <v>0</v>
      </c>
      <c r="AE243" s="403">
        <v>0</v>
      </c>
      <c r="AF243" s="402">
        <v>0</v>
      </c>
      <c r="AG243" s="403">
        <v>0</v>
      </c>
      <c r="AH243" s="402">
        <v>0</v>
      </c>
      <c r="AI243" s="403">
        <v>0</v>
      </c>
      <c r="AJ243" s="402">
        <v>0</v>
      </c>
      <c r="AK243" s="403">
        <v>0</v>
      </c>
      <c r="AL243" s="402">
        <v>0</v>
      </c>
      <c r="AM243" s="403">
        <v>0</v>
      </c>
      <c r="AN243" s="402">
        <v>0</v>
      </c>
      <c r="AO243" s="405">
        <v>0</v>
      </c>
      <c r="AP243" s="4135"/>
      <c r="AQ243" s="4099"/>
      <c r="AR243" s="4100"/>
      <c r="AS243" s="409"/>
      <c r="AT243" s="403">
        <v>0</v>
      </c>
      <c r="AU243" s="403">
        <v>0</v>
      </c>
      <c r="AV243" s="410">
        <v>1</v>
      </c>
      <c r="AW243" s="410">
        <v>0</v>
      </c>
      <c r="AX243" s="402">
        <v>1</v>
      </c>
      <c r="AY243" t="str">
        <f t="shared" si="248"/>
        <v/>
      </c>
      <c r="CW243" s="25" t="str">
        <f t="shared" si="249"/>
        <v/>
      </c>
      <c r="CX243" s="25" t="str">
        <f t="shared" si="250"/>
        <v/>
      </c>
      <c r="CY243" s="25" t="str">
        <f t="shared" si="251"/>
        <v/>
      </c>
      <c r="CZ243" s="304"/>
      <c r="DA243" s="25" t="str">
        <f t="shared" si="246"/>
        <v/>
      </c>
      <c r="DB243" s="25" t="str">
        <f t="shared" si="247"/>
        <v/>
      </c>
      <c r="DC243"/>
      <c r="DD243"/>
      <c r="DE243"/>
      <c r="DG243" s="26">
        <f t="shared" si="253"/>
        <v>0</v>
      </c>
      <c r="DH243" s="26">
        <f t="shared" si="254"/>
        <v>0</v>
      </c>
      <c r="DI243" s="26">
        <f t="shared" si="255"/>
        <v>0</v>
      </c>
      <c r="DJ243" s="304"/>
      <c r="DK243" s="26">
        <f t="shared" si="257"/>
        <v>0</v>
      </c>
      <c r="DL243" s="26">
        <f t="shared" si="258"/>
        <v>0</v>
      </c>
      <c r="DM243"/>
    </row>
    <row r="244" spans="1:117" x14ac:dyDescent="0.25">
      <c r="A244" s="3773"/>
      <c r="B244" s="4125" t="s">
        <v>271</v>
      </c>
      <c r="C244" s="4125"/>
      <c r="D244" s="4126">
        <f t="shared" si="244"/>
        <v>1</v>
      </c>
      <c r="E244" s="4127">
        <f>SUM(I244+K244+M244+O244+Q244+S244+U244+W244+Y244+AA244+AC244+AE244+AG244+AI244+AK244+AM244)</f>
        <v>1</v>
      </c>
      <c r="F244" s="4128">
        <f>SUM(J244+L244+N244+P244+R244+T244+V244+X244+Z244+AB244+AD244+AF244+AH244+AJ244+AL244+AN244)</f>
        <v>0</v>
      </c>
      <c r="G244" s="4129"/>
      <c r="H244" s="363"/>
      <c r="I244" s="4108">
        <v>0</v>
      </c>
      <c r="J244" s="4107">
        <v>0</v>
      </c>
      <c r="K244" s="4108">
        <v>0</v>
      </c>
      <c r="L244" s="4107">
        <v>0</v>
      </c>
      <c r="M244" s="4108">
        <v>0</v>
      </c>
      <c r="N244" s="4107">
        <v>0</v>
      </c>
      <c r="O244" s="4108">
        <v>0</v>
      </c>
      <c r="P244" s="4107">
        <v>0</v>
      </c>
      <c r="Q244" s="4108">
        <v>0</v>
      </c>
      <c r="R244" s="4107">
        <v>0</v>
      </c>
      <c r="S244" s="4108">
        <v>0</v>
      </c>
      <c r="T244" s="4107">
        <v>0</v>
      </c>
      <c r="U244" s="4108">
        <v>1</v>
      </c>
      <c r="V244" s="4107">
        <v>0</v>
      </c>
      <c r="W244" s="4108">
        <v>0</v>
      </c>
      <c r="X244" s="4107">
        <v>0</v>
      </c>
      <c r="Y244" s="4108">
        <v>0</v>
      </c>
      <c r="Z244" s="4107">
        <v>0</v>
      </c>
      <c r="AA244" s="4108">
        <v>0</v>
      </c>
      <c r="AB244" s="4107">
        <v>0</v>
      </c>
      <c r="AC244" s="4108">
        <v>0</v>
      </c>
      <c r="AD244" s="4107">
        <v>0</v>
      </c>
      <c r="AE244" s="4108">
        <v>0</v>
      </c>
      <c r="AF244" s="4107">
        <v>0</v>
      </c>
      <c r="AG244" s="4108">
        <v>0</v>
      </c>
      <c r="AH244" s="4107">
        <v>0</v>
      </c>
      <c r="AI244" s="4108">
        <v>0</v>
      </c>
      <c r="AJ244" s="4107">
        <v>0</v>
      </c>
      <c r="AK244" s="4108">
        <v>0</v>
      </c>
      <c r="AL244" s="4107">
        <v>0</v>
      </c>
      <c r="AM244" s="4108">
        <v>0</v>
      </c>
      <c r="AN244" s="4107">
        <v>0</v>
      </c>
      <c r="AO244" s="4109">
        <v>0</v>
      </c>
      <c r="AP244" s="4136"/>
      <c r="AQ244" s="4130"/>
      <c r="AR244" s="4131"/>
      <c r="AS244" s="413"/>
      <c r="AT244" s="4108">
        <v>0</v>
      </c>
      <c r="AU244" s="4108">
        <v>0</v>
      </c>
      <c r="AV244" s="4111">
        <v>0</v>
      </c>
      <c r="AW244" s="4111">
        <v>0</v>
      </c>
      <c r="AX244" s="4107">
        <v>0</v>
      </c>
      <c r="AY244" t="str">
        <f t="shared" si="248"/>
        <v/>
      </c>
      <c r="CW244" s="25" t="str">
        <f t="shared" si="249"/>
        <v/>
      </c>
      <c r="CX244" s="25" t="str">
        <f t="shared" si="250"/>
        <v/>
      </c>
      <c r="CY244" s="25" t="str">
        <f t="shared" si="251"/>
        <v/>
      </c>
      <c r="CZ244" s="304"/>
      <c r="DA244" s="25" t="str">
        <f t="shared" si="246"/>
        <v/>
      </c>
      <c r="DB244" s="25" t="str">
        <f t="shared" si="247"/>
        <v/>
      </c>
      <c r="DC244"/>
      <c r="DD244"/>
      <c r="DE244"/>
      <c r="DG244" s="26">
        <f t="shared" si="253"/>
        <v>0</v>
      </c>
      <c r="DH244" s="26">
        <f t="shared" si="254"/>
        <v>0</v>
      </c>
      <c r="DI244" s="26">
        <f t="shared" si="255"/>
        <v>0</v>
      </c>
      <c r="DJ244" s="304"/>
      <c r="DK244" s="26">
        <f t="shared" si="257"/>
        <v>0</v>
      </c>
      <c r="DL244" s="26">
        <f t="shared" si="258"/>
        <v>0</v>
      </c>
      <c r="DM244"/>
    </row>
    <row r="245" spans="1:117" ht="15" customHeight="1" x14ac:dyDescent="0.25">
      <c r="A245" s="3996" t="s">
        <v>273</v>
      </c>
      <c r="B245" s="830" t="s">
        <v>266</v>
      </c>
      <c r="C245" s="830"/>
      <c r="D245" s="4025">
        <f t="shared" si="244"/>
        <v>12</v>
      </c>
      <c r="E245" s="414">
        <f t="shared" si="259"/>
        <v>8</v>
      </c>
      <c r="F245" s="4132">
        <f t="shared" si="259"/>
        <v>4</v>
      </c>
      <c r="G245" s="392">
        <v>0</v>
      </c>
      <c r="H245" s="393">
        <v>0</v>
      </c>
      <c r="I245" s="394">
        <v>0</v>
      </c>
      <c r="J245" s="393">
        <v>0</v>
      </c>
      <c r="K245" s="394">
        <v>0</v>
      </c>
      <c r="L245" s="393">
        <v>0</v>
      </c>
      <c r="M245" s="394">
        <v>0</v>
      </c>
      <c r="N245" s="393">
        <v>0</v>
      </c>
      <c r="O245" s="394">
        <v>0</v>
      </c>
      <c r="P245" s="393">
        <v>0</v>
      </c>
      <c r="Q245" s="394">
        <v>0</v>
      </c>
      <c r="R245" s="393">
        <v>0</v>
      </c>
      <c r="S245" s="394">
        <v>0</v>
      </c>
      <c r="T245" s="393">
        <v>0</v>
      </c>
      <c r="U245" s="394">
        <v>0</v>
      </c>
      <c r="V245" s="395">
        <v>0</v>
      </c>
      <c r="W245" s="394">
        <v>3</v>
      </c>
      <c r="X245" s="395">
        <v>1</v>
      </c>
      <c r="Y245" s="3884">
        <v>4</v>
      </c>
      <c r="Z245" s="4096">
        <v>3</v>
      </c>
      <c r="AA245" s="3884">
        <v>0</v>
      </c>
      <c r="AB245" s="4096">
        <v>0</v>
      </c>
      <c r="AC245" s="3884">
        <v>1</v>
      </c>
      <c r="AD245" s="4096">
        <v>0</v>
      </c>
      <c r="AE245" s="3884">
        <v>0</v>
      </c>
      <c r="AF245" s="4096">
        <v>0</v>
      </c>
      <c r="AG245" s="3884">
        <v>0</v>
      </c>
      <c r="AH245" s="4096">
        <v>0</v>
      </c>
      <c r="AI245" s="3884">
        <v>0</v>
      </c>
      <c r="AJ245" s="4096">
        <v>0</v>
      </c>
      <c r="AK245" s="3884">
        <v>0</v>
      </c>
      <c r="AL245" s="4096">
        <v>0</v>
      </c>
      <c r="AM245" s="3884">
        <v>0</v>
      </c>
      <c r="AN245" s="4096">
        <v>0</v>
      </c>
      <c r="AO245" s="4137"/>
      <c r="AP245" s="4134"/>
      <c r="AQ245" s="4095">
        <v>1</v>
      </c>
      <c r="AR245" s="393">
        <v>0</v>
      </c>
      <c r="AS245" s="3884">
        <v>2</v>
      </c>
      <c r="AT245" s="394">
        <v>0</v>
      </c>
      <c r="AU245" s="394">
        <v>0</v>
      </c>
      <c r="AV245" s="398">
        <v>0</v>
      </c>
      <c r="AW245" s="398">
        <v>0</v>
      </c>
      <c r="AX245" s="393">
        <v>0</v>
      </c>
      <c r="AY245" t="str">
        <f t="shared" si="248"/>
        <v/>
      </c>
      <c r="CW245" s="304"/>
      <c r="CX245" s="25" t="str">
        <f t="shared" si="250"/>
        <v/>
      </c>
      <c r="CY245" s="25" t="str">
        <f t="shared" si="251"/>
        <v/>
      </c>
      <c r="CZ245" s="304"/>
      <c r="DA245" s="25" t="str">
        <f t="shared" si="246"/>
        <v/>
      </c>
      <c r="DB245" s="25" t="str">
        <f t="shared" si="247"/>
        <v/>
      </c>
      <c r="DC245"/>
      <c r="DD245"/>
      <c r="DE245"/>
      <c r="DG245" s="304"/>
      <c r="DH245" s="26">
        <f t="shared" si="254"/>
        <v>0</v>
      </c>
      <c r="DI245" s="26">
        <f t="shared" si="255"/>
        <v>0</v>
      </c>
      <c r="DJ245" s="304"/>
      <c r="DK245" s="26">
        <f t="shared" si="257"/>
        <v>0</v>
      </c>
      <c r="DL245" s="26">
        <f t="shared" si="258"/>
        <v>0</v>
      </c>
      <c r="DM245"/>
    </row>
    <row r="246" spans="1:117" x14ac:dyDescent="0.25">
      <c r="A246" s="713"/>
      <c r="B246" s="4112" t="s">
        <v>267</v>
      </c>
      <c r="C246" s="4112"/>
      <c r="D246" s="4113">
        <f t="shared" si="244"/>
        <v>262</v>
      </c>
      <c r="E246" s="4114">
        <f t="shared" si="259"/>
        <v>139</v>
      </c>
      <c r="F246" s="4115">
        <f t="shared" si="259"/>
        <v>123</v>
      </c>
      <c r="G246" s="4116">
        <v>0</v>
      </c>
      <c r="H246" s="4117">
        <v>0</v>
      </c>
      <c r="I246" s="4118">
        <v>0</v>
      </c>
      <c r="J246" s="4117">
        <v>0</v>
      </c>
      <c r="K246" s="4118">
        <v>0</v>
      </c>
      <c r="L246" s="4117">
        <v>0</v>
      </c>
      <c r="M246" s="4118">
        <v>1</v>
      </c>
      <c r="N246" s="4117">
        <v>0</v>
      </c>
      <c r="O246" s="4118">
        <v>0</v>
      </c>
      <c r="P246" s="4117">
        <v>0</v>
      </c>
      <c r="Q246" s="4118">
        <v>0</v>
      </c>
      <c r="R246" s="4117">
        <v>0</v>
      </c>
      <c r="S246" s="4118">
        <v>0</v>
      </c>
      <c r="T246" s="4117">
        <v>0</v>
      </c>
      <c r="U246" s="4118">
        <v>0</v>
      </c>
      <c r="V246" s="4119">
        <v>0</v>
      </c>
      <c r="W246" s="4118">
        <v>25</v>
      </c>
      <c r="X246" s="4119">
        <v>37</v>
      </c>
      <c r="Y246" s="4118">
        <v>77</v>
      </c>
      <c r="Z246" s="4119">
        <v>52</v>
      </c>
      <c r="AA246" s="4118">
        <v>27</v>
      </c>
      <c r="AB246" s="4119">
        <v>24</v>
      </c>
      <c r="AC246" s="4118">
        <v>9</v>
      </c>
      <c r="AD246" s="4119">
        <v>9</v>
      </c>
      <c r="AE246" s="4118">
        <v>0</v>
      </c>
      <c r="AF246" s="4119">
        <v>1</v>
      </c>
      <c r="AG246" s="4118">
        <v>0</v>
      </c>
      <c r="AH246" s="4119">
        <v>0</v>
      </c>
      <c r="AI246" s="4118">
        <v>0</v>
      </c>
      <c r="AJ246" s="4119">
        <v>0</v>
      </c>
      <c r="AK246" s="4118">
        <v>0</v>
      </c>
      <c r="AL246" s="4119">
        <v>0</v>
      </c>
      <c r="AM246" s="4118">
        <v>0</v>
      </c>
      <c r="AN246" s="4119">
        <v>0</v>
      </c>
      <c r="AO246" s="4138"/>
      <c r="AP246" s="4135"/>
      <c r="AQ246" s="4099"/>
      <c r="AR246" s="4100"/>
      <c r="AS246" s="394">
        <v>39</v>
      </c>
      <c r="AT246" s="4118">
        <v>0</v>
      </c>
      <c r="AU246" s="4118">
        <v>0</v>
      </c>
      <c r="AV246" s="4122">
        <v>0</v>
      </c>
      <c r="AW246" s="4122">
        <v>0</v>
      </c>
      <c r="AX246" s="4117">
        <v>0</v>
      </c>
      <c r="AY246" t="str">
        <f t="shared" si="248"/>
        <v/>
      </c>
      <c r="CW246" s="304"/>
      <c r="CX246" s="25" t="str">
        <f t="shared" si="250"/>
        <v/>
      </c>
      <c r="CY246" s="25" t="str">
        <f t="shared" si="251"/>
        <v/>
      </c>
      <c r="CZ246" s="304"/>
      <c r="DA246" s="25" t="str">
        <f t="shared" si="246"/>
        <v/>
      </c>
      <c r="DB246" s="25" t="str">
        <f t="shared" si="247"/>
        <v/>
      </c>
      <c r="DC246"/>
      <c r="DD246"/>
      <c r="DE246"/>
      <c r="DG246" s="304"/>
      <c r="DH246" s="26">
        <f t="shared" si="254"/>
        <v>0</v>
      </c>
      <c r="DI246" s="26">
        <f t="shared" si="255"/>
        <v>0</v>
      </c>
      <c r="DJ246" s="304"/>
      <c r="DK246" s="26">
        <f t="shared" si="257"/>
        <v>0</v>
      </c>
      <c r="DL246" s="26">
        <f t="shared" si="258"/>
        <v>0</v>
      </c>
      <c r="DM246"/>
    </row>
    <row r="247" spans="1:117" x14ac:dyDescent="0.25">
      <c r="A247" s="713"/>
      <c r="B247" s="4112" t="s">
        <v>268</v>
      </c>
      <c r="C247" s="4112"/>
      <c r="D247" s="4113">
        <f t="shared" si="244"/>
        <v>8</v>
      </c>
      <c r="E247" s="4114">
        <f t="shared" si="259"/>
        <v>5</v>
      </c>
      <c r="F247" s="4115">
        <f t="shared" si="259"/>
        <v>3</v>
      </c>
      <c r="G247" s="4116">
        <v>0</v>
      </c>
      <c r="H247" s="4117">
        <v>0</v>
      </c>
      <c r="I247" s="4118">
        <v>0</v>
      </c>
      <c r="J247" s="4117">
        <v>0</v>
      </c>
      <c r="K247" s="4118">
        <v>0</v>
      </c>
      <c r="L247" s="4117">
        <v>0</v>
      </c>
      <c r="M247" s="4118">
        <v>0</v>
      </c>
      <c r="N247" s="4117">
        <v>0</v>
      </c>
      <c r="O247" s="4118">
        <v>0</v>
      </c>
      <c r="P247" s="4117">
        <v>0</v>
      </c>
      <c r="Q247" s="4118">
        <v>0</v>
      </c>
      <c r="R247" s="4117">
        <v>0</v>
      </c>
      <c r="S247" s="4118">
        <v>0</v>
      </c>
      <c r="T247" s="4117">
        <v>0</v>
      </c>
      <c r="U247" s="4118">
        <v>0</v>
      </c>
      <c r="V247" s="4119">
        <v>0</v>
      </c>
      <c r="W247" s="4118">
        <v>1</v>
      </c>
      <c r="X247" s="4119">
        <v>1</v>
      </c>
      <c r="Y247" s="4118">
        <v>4</v>
      </c>
      <c r="Z247" s="4119">
        <v>2</v>
      </c>
      <c r="AA247" s="4118">
        <v>0</v>
      </c>
      <c r="AB247" s="4119">
        <v>0</v>
      </c>
      <c r="AC247" s="4118">
        <v>0</v>
      </c>
      <c r="AD247" s="4119">
        <v>0</v>
      </c>
      <c r="AE247" s="4118">
        <v>0</v>
      </c>
      <c r="AF247" s="4119">
        <v>0</v>
      </c>
      <c r="AG247" s="4118">
        <v>0</v>
      </c>
      <c r="AH247" s="4119">
        <v>0</v>
      </c>
      <c r="AI247" s="4118">
        <v>0</v>
      </c>
      <c r="AJ247" s="4119">
        <v>0</v>
      </c>
      <c r="AK247" s="4118">
        <v>0</v>
      </c>
      <c r="AL247" s="4119">
        <v>0</v>
      </c>
      <c r="AM247" s="4118">
        <v>0</v>
      </c>
      <c r="AN247" s="4119">
        <v>0</v>
      </c>
      <c r="AO247" s="4138"/>
      <c r="AP247" s="4135"/>
      <c r="AQ247" s="4099"/>
      <c r="AR247" s="4100"/>
      <c r="AS247" s="4133"/>
      <c r="AT247" s="4118">
        <v>0</v>
      </c>
      <c r="AU247" s="4118">
        <v>0</v>
      </c>
      <c r="AV247" s="4122">
        <v>0</v>
      </c>
      <c r="AW247" s="4122">
        <v>0</v>
      </c>
      <c r="AX247" s="4117">
        <v>0</v>
      </c>
      <c r="AY247" t="str">
        <f t="shared" si="248"/>
        <v/>
      </c>
      <c r="CW247" s="304"/>
      <c r="CX247" s="25" t="str">
        <f t="shared" si="250"/>
        <v/>
      </c>
      <c r="CY247" s="25" t="str">
        <f t="shared" si="251"/>
        <v/>
      </c>
      <c r="CZ247" s="304"/>
      <c r="DA247" s="25" t="str">
        <f t="shared" si="246"/>
        <v/>
      </c>
      <c r="DB247" s="25" t="str">
        <f t="shared" si="247"/>
        <v/>
      </c>
      <c r="DC247"/>
      <c r="DD247"/>
      <c r="DE247"/>
      <c r="DG247" s="304"/>
      <c r="DH247" s="26">
        <f t="shared" si="254"/>
        <v>0</v>
      </c>
      <c r="DI247" s="26">
        <f t="shared" si="255"/>
        <v>0</v>
      </c>
      <c r="DJ247" s="304"/>
      <c r="DK247" s="26">
        <f t="shared" si="257"/>
        <v>0</v>
      </c>
      <c r="DL247" s="26">
        <f t="shared" si="258"/>
        <v>0</v>
      </c>
      <c r="DM247"/>
    </row>
    <row r="248" spans="1:117" x14ac:dyDescent="0.25">
      <c r="A248" s="713"/>
      <c r="B248" s="4123" t="s">
        <v>269</v>
      </c>
      <c r="C248" s="4124"/>
      <c r="D248" s="4113">
        <f t="shared" si="244"/>
        <v>5</v>
      </c>
      <c r="E248" s="4114">
        <f t="shared" si="259"/>
        <v>4</v>
      </c>
      <c r="F248" s="4115">
        <f t="shared" si="259"/>
        <v>1</v>
      </c>
      <c r="G248" s="401">
        <v>0</v>
      </c>
      <c r="H248" s="402">
        <v>0</v>
      </c>
      <c r="I248" s="403">
        <v>0</v>
      </c>
      <c r="J248" s="402">
        <v>0</v>
      </c>
      <c r="K248" s="403">
        <v>0</v>
      </c>
      <c r="L248" s="402">
        <v>0</v>
      </c>
      <c r="M248" s="403">
        <v>0</v>
      </c>
      <c r="N248" s="402">
        <v>0</v>
      </c>
      <c r="O248" s="403">
        <v>0</v>
      </c>
      <c r="P248" s="402">
        <v>0</v>
      </c>
      <c r="Q248" s="403">
        <v>0</v>
      </c>
      <c r="R248" s="402">
        <v>0</v>
      </c>
      <c r="S248" s="403">
        <v>0</v>
      </c>
      <c r="T248" s="402">
        <v>0</v>
      </c>
      <c r="U248" s="403">
        <v>0</v>
      </c>
      <c r="V248" s="404">
        <v>0</v>
      </c>
      <c r="W248" s="403">
        <v>2</v>
      </c>
      <c r="X248" s="404">
        <v>1</v>
      </c>
      <c r="Y248" s="403">
        <v>2</v>
      </c>
      <c r="Z248" s="404">
        <v>0</v>
      </c>
      <c r="AA248" s="403">
        <v>0</v>
      </c>
      <c r="AB248" s="404">
        <v>0</v>
      </c>
      <c r="AC248" s="403">
        <v>0</v>
      </c>
      <c r="AD248" s="404">
        <v>0</v>
      </c>
      <c r="AE248" s="403">
        <v>0</v>
      </c>
      <c r="AF248" s="404">
        <v>0</v>
      </c>
      <c r="AG248" s="403">
        <v>0</v>
      </c>
      <c r="AH248" s="404">
        <v>0</v>
      </c>
      <c r="AI248" s="403">
        <v>0</v>
      </c>
      <c r="AJ248" s="404">
        <v>0</v>
      </c>
      <c r="AK248" s="403">
        <v>0</v>
      </c>
      <c r="AL248" s="404">
        <v>0</v>
      </c>
      <c r="AM248" s="403">
        <v>0</v>
      </c>
      <c r="AN248" s="404">
        <v>0</v>
      </c>
      <c r="AO248" s="4138"/>
      <c r="AP248" s="4135"/>
      <c r="AQ248" s="4099"/>
      <c r="AR248" s="4100"/>
      <c r="AS248" s="4133"/>
      <c r="AT248" s="403">
        <v>0</v>
      </c>
      <c r="AU248" s="403">
        <v>0</v>
      </c>
      <c r="AV248" s="410">
        <v>0</v>
      </c>
      <c r="AW248" s="410">
        <v>0</v>
      </c>
      <c r="AX248" s="402">
        <v>0</v>
      </c>
      <c r="AY248" t="str">
        <f t="shared" si="248"/>
        <v/>
      </c>
      <c r="CW248" s="304"/>
      <c r="CX248" s="25" t="str">
        <f t="shared" si="250"/>
        <v/>
      </c>
      <c r="CY248" s="25" t="str">
        <f t="shared" si="251"/>
        <v/>
      </c>
      <c r="CZ248" s="304"/>
      <c r="DA248" s="25" t="str">
        <f t="shared" si="246"/>
        <v/>
      </c>
      <c r="DB248" s="25" t="str">
        <f t="shared" si="247"/>
        <v/>
      </c>
      <c r="DC248"/>
      <c r="DD248"/>
      <c r="DE248"/>
      <c r="DG248" s="304"/>
      <c r="DH248" s="26">
        <f t="shared" si="254"/>
        <v>0</v>
      </c>
      <c r="DI248" s="26">
        <f t="shared" si="255"/>
        <v>0</v>
      </c>
      <c r="DJ248" s="304"/>
      <c r="DK248" s="26">
        <f t="shared" si="257"/>
        <v>0</v>
      </c>
      <c r="DL248" s="26">
        <f t="shared" si="258"/>
        <v>0</v>
      </c>
      <c r="DM248"/>
    </row>
    <row r="249" spans="1:117" ht="15" customHeight="1" x14ac:dyDescent="0.25">
      <c r="A249" s="713"/>
      <c r="B249" s="4123" t="s">
        <v>270</v>
      </c>
      <c r="C249" s="4124"/>
      <c r="D249" s="4113">
        <f t="shared" si="244"/>
        <v>2</v>
      </c>
      <c r="E249" s="4114">
        <f t="shared" si="259"/>
        <v>2</v>
      </c>
      <c r="F249" s="4115">
        <f t="shared" si="259"/>
        <v>0</v>
      </c>
      <c r="G249" s="401">
        <v>0</v>
      </c>
      <c r="H249" s="402">
        <v>0</v>
      </c>
      <c r="I249" s="403">
        <v>0</v>
      </c>
      <c r="J249" s="402">
        <v>0</v>
      </c>
      <c r="K249" s="403">
        <v>0</v>
      </c>
      <c r="L249" s="402">
        <v>0</v>
      </c>
      <c r="M249" s="403">
        <v>0</v>
      </c>
      <c r="N249" s="402">
        <v>0</v>
      </c>
      <c r="O249" s="403">
        <v>0</v>
      </c>
      <c r="P249" s="402">
        <v>0</v>
      </c>
      <c r="Q249" s="403">
        <v>0</v>
      </c>
      <c r="R249" s="402">
        <v>0</v>
      </c>
      <c r="S249" s="403">
        <v>0</v>
      </c>
      <c r="T249" s="402">
        <v>0</v>
      </c>
      <c r="U249" s="403">
        <v>0</v>
      </c>
      <c r="V249" s="404">
        <v>0</v>
      </c>
      <c r="W249" s="403">
        <v>1</v>
      </c>
      <c r="X249" s="404">
        <v>0</v>
      </c>
      <c r="Y249" s="403">
        <v>1</v>
      </c>
      <c r="Z249" s="404">
        <v>0</v>
      </c>
      <c r="AA249" s="403">
        <v>0</v>
      </c>
      <c r="AB249" s="404">
        <v>0</v>
      </c>
      <c r="AC249" s="403">
        <v>0</v>
      </c>
      <c r="AD249" s="404">
        <v>0</v>
      </c>
      <c r="AE249" s="403">
        <v>0</v>
      </c>
      <c r="AF249" s="404">
        <v>0</v>
      </c>
      <c r="AG249" s="403">
        <v>0</v>
      </c>
      <c r="AH249" s="404">
        <v>0</v>
      </c>
      <c r="AI249" s="403">
        <v>0</v>
      </c>
      <c r="AJ249" s="404">
        <v>0</v>
      </c>
      <c r="AK249" s="403">
        <v>0</v>
      </c>
      <c r="AL249" s="404">
        <v>0</v>
      </c>
      <c r="AM249" s="403">
        <v>0</v>
      </c>
      <c r="AN249" s="404">
        <v>0</v>
      </c>
      <c r="AO249" s="4138"/>
      <c r="AP249" s="4135"/>
      <c r="AQ249" s="4099"/>
      <c r="AR249" s="4100"/>
      <c r="AS249" s="409"/>
      <c r="AT249" s="403">
        <v>0</v>
      </c>
      <c r="AU249" s="403">
        <v>0</v>
      </c>
      <c r="AV249" s="410">
        <v>0</v>
      </c>
      <c r="AW249" s="410">
        <v>0</v>
      </c>
      <c r="AX249" s="402">
        <v>0</v>
      </c>
      <c r="AY249" t="str">
        <f t="shared" si="248"/>
        <v/>
      </c>
      <c r="CW249" s="304"/>
      <c r="CX249" s="25" t="str">
        <f t="shared" si="250"/>
        <v/>
      </c>
      <c r="CY249" s="25" t="str">
        <f t="shared" si="251"/>
        <v/>
      </c>
      <c r="CZ249" s="304"/>
      <c r="DA249" s="25" t="str">
        <f t="shared" si="246"/>
        <v/>
      </c>
      <c r="DB249" s="25" t="str">
        <f t="shared" si="247"/>
        <v/>
      </c>
      <c r="DC249"/>
      <c r="DD249"/>
      <c r="DE249"/>
      <c r="DG249" s="304"/>
      <c r="DH249" s="26">
        <f t="shared" si="254"/>
        <v>0</v>
      </c>
      <c r="DI249" s="26">
        <f t="shared" si="255"/>
        <v>0</v>
      </c>
      <c r="DJ249" s="304"/>
      <c r="DK249" s="26">
        <f t="shared" si="257"/>
        <v>0</v>
      </c>
      <c r="DL249" s="26">
        <f t="shared" si="258"/>
        <v>0</v>
      </c>
      <c r="DM249"/>
    </row>
    <row r="250" spans="1:117" x14ac:dyDescent="0.25">
      <c r="A250" s="3773"/>
      <c r="B250" s="4125" t="s">
        <v>271</v>
      </c>
      <c r="C250" s="4125"/>
      <c r="D250" s="4126">
        <f t="shared" si="244"/>
        <v>0</v>
      </c>
      <c r="E250" s="4127">
        <f t="shared" si="259"/>
        <v>0</v>
      </c>
      <c r="F250" s="4127">
        <f t="shared" si="259"/>
        <v>0</v>
      </c>
      <c r="G250" s="4106"/>
      <c r="H250" s="4107"/>
      <c r="I250" s="4108"/>
      <c r="J250" s="4107"/>
      <c r="K250" s="4108"/>
      <c r="L250" s="4107"/>
      <c r="M250" s="4108"/>
      <c r="N250" s="4107"/>
      <c r="O250" s="4108"/>
      <c r="P250" s="4107"/>
      <c r="Q250" s="4108"/>
      <c r="R250" s="4107"/>
      <c r="S250" s="4108"/>
      <c r="T250" s="4107"/>
      <c r="U250" s="4108"/>
      <c r="V250" s="389"/>
      <c r="W250" s="4108"/>
      <c r="X250" s="389"/>
      <c r="Y250" s="4108"/>
      <c r="Z250" s="389"/>
      <c r="AA250" s="4108"/>
      <c r="AB250" s="389"/>
      <c r="AC250" s="4108"/>
      <c r="AD250" s="389"/>
      <c r="AE250" s="4108"/>
      <c r="AF250" s="389"/>
      <c r="AG250" s="4108"/>
      <c r="AH250" s="389"/>
      <c r="AI250" s="4108"/>
      <c r="AJ250" s="389"/>
      <c r="AK250" s="4108"/>
      <c r="AL250" s="389"/>
      <c r="AM250" s="4108"/>
      <c r="AN250" s="389"/>
      <c r="AO250" s="4139"/>
      <c r="AP250" s="4136"/>
      <c r="AQ250" s="4130"/>
      <c r="AR250" s="4131"/>
      <c r="AS250" s="413"/>
      <c r="AT250" s="4108">
        <v>0</v>
      </c>
      <c r="AU250" s="4108">
        <v>0</v>
      </c>
      <c r="AV250" s="4111">
        <v>0</v>
      </c>
      <c r="AW250" s="4111">
        <v>0</v>
      </c>
      <c r="AX250" s="4107">
        <v>0</v>
      </c>
      <c r="AY250" t="str">
        <f t="shared" si="248"/>
        <v/>
      </c>
      <c r="CW250" s="304"/>
      <c r="CX250" s="25" t="str">
        <f t="shared" si="250"/>
        <v/>
      </c>
      <c r="CY250" s="25" t="str">
        <f t="shared" si="251"/>
        <v/>
      </c>
      <c r="CZ250" s="304"/>
      <c r="DA250" s="25" t="str">
        <f t="shared" si="246"/>
        <v/>
      </c>
      <c r="DB250" s="25" t="str">
        <f t="shared" si="247"/>
        <v/>
      </c>
      <c r="DC250"/>
      <c r="DD250"/>
      <c r="DE250"/>
      <c r="DG250" s="304"/>
      <c r="DH250" s="26">
        <f t="shared" si="254"/>
        <v>0</v>
      </c>
      <c r="DI250" s="26">
        <f t="shared" si="255"/>
        <v>0</v>
      </c>
      <c r="DJ250" s="304"/>
      <c r="DK250" s="26">
        <f t="shared" si="257"/>
        <v>0</v>
      </c>
      <c r="DL250" s="26">
        <f t="shared" si="258"/>
        <v>0</v>
      </c>
      <c r="DM250"/>
    </row>
    <row r="251" spans="1:117" ht="15" customHeight="1" x14ac:dyDescent="0.25">
      <c r="A251" s="4037" t="s">
        <v>274</v>
      </c>
      <c r="B251" s="830" t="s">
        <v>266</v>
      </c>
      <c r="C251" s="830"/>
      <c r="D251" s="4025">
        <f t="shared" si="244"/>
        <v>0</v>
      </c>
      <c r="E251" s="414">
        <f t="shared" si="259"/>
        <v>0</v>
      </c>
      <c r="F251" s="391">
        <f t="shared" si="259"/>
        <v>0</v>
      </c>
      <c r="G251" s="392"/>
      <c r="H251" s="393"/>
      <c r="I251" s="394"/>
      <c r="J251" s="393"/>
      <c r="K251" s="394"/>
      <c r="L251" s="393"/>
      <c r="M251" s="394"/>
      <c r="N251" s="393"/>
      <c r="O251" s="394"/>
      <c r="P251" s="393"/>
      <c r="Q251" s="394"/>
      <c r="R251" s="393"/>
      <c r="S251" s="394"/>
      <c r="T251" s="393"/>
      <c r="U251" s="394"/>
      <c r="V251" s="395"/>
      <c r="W251" s="394"/>
      <c r="X251" s="395"/>
      <c r="Y251" s="394"/>
      <c r="Z251" s="395"/>
      <c r="AA251" s="394"/>
      <c r="AB251" s="395"/>
      <c r="AC251" s="394"/>
      <c r="AD251" s="395"/>
      <c r="AE251" s="394"/>
      <c r="AF251" s="395"/>
      <c r="AG251" s="394"/>
      <c r="AH251" s="4096"/>
      <c r="AI251" s="3884"/>
      <c r="AJ251" s="4096"/>
      <c r="AK251" s="3884"/>
      <c r="AL251" s="4096"/>
      <c r="AM251" s="3884"/>
      <c r="AN251" s="4096"/>
      <c r="AO251" s="4140"/>
      <c r="AP251" s="4141"/>
      <c r="AQ251" s="4095"/>
      <c r="AR251" s="393"/>
      <c r="AS251" s="3884"/>
      <c r="AT251" s="394">
        <v>0</v>
      </c>
      <c r="AU251" s="394">
        <v>0</v>
      </c>
      <c r="AV251" s="398">
        <v>0</v>
      </c>
      <c r="AW251" s="398">
        <v>0</v>
      </c>
      <c r="AX251" s="393">
        <v>0</v>
      </c>
      <c r="AY251" t="str">
        <f t="shared" si="248"/>
        <v/>
      </c>
      <c r="CW251" s="304"/>
      <c r="CX251" s="25" t="str">
        <f t="shared" si="250"/>
        <v/>
      </c>
      <c r="CY251" s="25" t="str">
        <f t="shared" si="251"/>
        <v/>
      </c>
      <c r="CZ251" s="304"/>
      <c r="DA251" s="25" t="str">
        <f t="shared" si="246"/>
        <v/>
      </c>
      <c r="DB251" s="25" t="str">
        <f t="shared" si="247"/>
        <v/>
      </c>
      <c r="DC251"/>
      <c r="DD251"/>
      <c r="DE251"/>
      <c r="DG251" s="304"/>
      <c r="DH251" s="26">
        <f t="shared" si="254"/>
        <v>0</v>
      </c>
      <c r="DI251" s="26">
        <f t="shared" si="255"/>
        <v>0</v>
      </c>
      <c r="DJ251" s="304"/>
      <c r="DK251" s="26">
        <f t="shared" si="257"/>
        <v>0</v>
      </c>
      <c r="DL251" s="26">
        <f t="shared" si="258"/>
        <v>0</v>
      </c>
      <c r="DM251"/>
    </row>
    <row r="252" spans="1:117" x14ac:dyDescent="0.25">
      <c r="A252" s="794"/>
      <c r="B252" s="4112" t="s">
        <v>267</v>
      </c>
      <c r="C252" s="4112"/>
      <c r="D252" s="4113">
        <f t="shared" si="244"/>
        <v>0</v>
      </c>
      <c r="E252" s="4114">
        <f t="shared" si="259"/>
        <v>0</v>
      </c>
      <c r="F252" s="4115">
        <f t="shared" si="259"/>
        <v>0</v>
      </c>
      <c r="G252" s="4116"/>
      <c r="H252" s="4117"/>
      <c r="I252" s="4118"/>
      <c r="J252" s="4117"/>
      <c r="K252" s="4118"/>
      <c r="L252" s="4117"/>
      <c r="M252" s="4118"/>
      <c r="N252" s="4117"/>
      <c r="O252" s="4118"/>
      <c r="P252" s="4117"/>
      <c r="Q252" s="4118"/>
      <c r="R252" s="4117"/>
      <c r="S252" s="4118"/>
      <c r="T252" s="4117"/>
      <c r="U252" s="4118"/>
      <c r="V252" s="4119"/>
      <c r="W252" s="4118"/>
      <c r="X252" s="4119"/>
      <c r="Y252" s="4118"/>
      <c r="Z252" s="4119"/>
      <c r="AA252" s="4118"/>
      <c r="AB252" s="4119"/>
      <c r="AC252" s="4118"/>
      <c r="AD252" s="4119"/>
      <c r="AE252" s="4118"/>
      <c r="AF252" s="4119"/>
      <c r="AG252" s="4118"/>
      <c r="AH252" s="4119"/>
      <c r="AI252" s="4118"/>
      <c r="AJ252" s="4119"/>
      <c r="AK252" s="4118"/>
      <c r="AL252" s="4119"/>
      <c r="AM252" s="4118"/>
      <c r="AN252" s="4119"/>
      <c r="AO252" s="4142"/>
      <c r="AP252" s="4143"/>
      <c r="AQ252" s="4099"/>
      <c r="AR252" s="4100"/>
      <c r="AS252" s="394"/>
      <c r="AT252" s="4118">
        <v>0</v>
      </c>
      <c r="AU252" s="4118">
        <v>0</v>
      </c>
      <c r="AV252" s="4122">
        <v>0</v>
      </c>
      <c r="AW252" s="4122">
        <v>0</v>
      </c>
      <c r="AX252" s="4117">
        <v>0</v>
      </c>
      <c r="AY252" t="str">
        <f t="shared" si="248"/>
        <v/>
      </c>
      <c r="CW252" s="304"/>
      <c r="CX252" s="25" t="str">
        <f t="shared" si="250"/>
        <v/>
      </c>
      <c r="CY252" s="25" t="str">
        <f t="shared" si="251"/>
        <v/>
      </c>
      <c r="CZ252" s="304"/>
      <c r="DA252" s="25" t="str">
        <f t="shared" si="246"/>
        <v/>
      </c>
      <c r="DB252" s="25" t="str">
        <f t="shared" si="247"/>
        <v/>
      </c>
      <c r="DC252"/>
      <c r="DD252"/>
      <c r="DE252"/>
      <c r="DG252" s="304"/>
      <c r="DH252" s="26">
        <f t="shared" si="254"/>
        <v>0</v>
      </c>
      <c r="DI252" s="26">
        <f t="shared" si="255"/>
        <v>0</v>
      </c>
      <c r="DJ252" s="304"/>
      <c r="DK252" s="26">
        <f t="shared" si="257"/>
        <v>0</v>
      </c>
      <c r="DL252" s="26">
        <f t="shared" si="258"/>
        <v>0</v>
      </c>
      <c r="DM252"/>
    </row>
    <row r="253" spans="1:117" x14ac:dyDescent="0.25">
      <c r="A253" s="794"/>
      <c r="B253" s="4112" t="s">
        <v>268</v>
      </c>
      <c r="C253" s="4112"/>
      <c r="D253" s="4113">
        <f t="shared" si="244"/>
        <v>0</v>
      </c>
      <c r="E253" s="4114">
        <f t="shared" si="259"/>
        <v>0</v>
      </c>
      <c r="F253" s="4115">
        <f t="shared" si="259"/>
        <v>0</v>
      </c>
      <c r="G253" s="4116"/>
      <c r="H253" s="4117"/>
      <c r="I253" s="4118"/>
      <c r="J253" s="4117"/>
      <c r="K253" s="4118"/>
      <c r="L253" s="4117"/>
      <c r="M253" s="4118"/>
      <c r="N253" s="4117"/>
      <c r="O253" s="4118"/>
      <c r="P253" s="4117"/>
      <c r="Q253" s="4118"/>
      <c r="R253" s="4117"/>
      <c r="S253" s="4118"/>
      <c r="T253" s="4117"/>
      <c r="U253" s="4118"/>
      <c r="V253" s="4119"/>
      <c r="W253" s="4118"/>
      <c r="X253" s="4119"/>
      <c r="Y253" s="4118"/>
      <c r="Z253" s="4119"/>
      <c r="AA253" s="4118"/>
      <c r="AB253" s="4119"/>
      <c r="AC253" s="4118"/>
      <c r="AD253" s="4119"/>
      <c r="AE253" s="4118"/>
      <c r="AF253" s="4119"/>
      <c r="AG253" s="4118"/>
      <c r="AH253" s="4119"/>
      <c r="AI253" s="4118"/>
      <c r="AJ253" s="4119"/>
      <c r="AK253" s="4118"/>
      <c r="AL253" s="4119"/>
      <c r="AM253" s="4118"/>
      <c r="AN253" s="4119"/>
      <c r="AO253" s="4142"/>
      <c r="AP253" s="4143"/>
      <c r="AQ253" s="4099"/>
      <c r="AR253" s="4100"/>
      <c r="AS253" s="4133"/>
      <c r="AT253" s="4118">
        <v>0</v>
      </c>
      <c r="AU253" s="4118">
        <v>0</v>
      </c>
      <c r="AV253" s="4122">
        <v>0</v>
      </c>
      <c r="AW253" s="4122">
        <v>0</v>
      </c>
      <c r="AX253" s="4117">
        <v>0</v>
      </c>
      <c r="AY253" t="str">
        <f t="shared" si="248"/>
        <v/>
      </c>
      <c r="CW253" s="304"/>
      <c r="CX253" s="25" t="str">
        <f t="shared" si="250"/>
        <v/>
      </c>
      <c r="CY253" s="25" t="str">
        <f t="shared" si="251"/>
        <v/>
      </c>
      <c r="CZ253" s="304"/>
      <c r="DA253" s="25" t="str">
        <f t="shared" si="246"/>
        <v/>
      </c>
      <c r="DB253" s="25" t="str">
        <f t="shared" si="247"/>
        <v/>
      </c>
      <c r="DC253"/>
      <c r="DD253"/>
      <c r="DE253"/>
      <c r="DG253" s="304"/>
      <c r="DH253" s="26">
        <f t="shared" si="254"/>
        <v>0</v>
      </c>
      <c r="DI253" s="26">
        <f t="shared" si="255"/>
        <v>0</v>
      </c>
      <c r="DJ253" s="304"/>
      <c r="DK253" s="26">
        <f t="shared" si="257"/>
        <v>0</v>
      </c>
      <c r="DL253" s="26">
        <f t="shared" si="258"/>
        <v>0</v>
      </c>
      <c r="DM253"/>
    </row>
    <row r="254" spans="1:117" x14ac:dyDescent="0.25">
      <c r="A254" s="794"/>
      <c r="B254" s="4123" t="s">
        <v>269</v>
      </c>
      <c r="C254" s="4124"/>
      <c r="D254" s="4113">
        <f t="shared" si="244"/>
        <v>0</v>
      </c>
      <c r="E254" s="4114">
        <f t="shared" si="259"/>
        <v>0</v>
      </c>
      <c r="F254" s="4115">
        <f t="shared" si="259"/>
        <v>0</v>
      </c>
      <c r="G254" s="401"/>
      <c r="H254" s="402"/>
      <c r="I254" s="403"/>
      <c r="J254" s="402"/>
      <c r="K254" s="403"/>
      <c r="L254" s="402"/>
      <c r="M254" s="403"/>
      <c r="N254" s="402"/>
      <c r="O254" s="403"/>
      <c r="P254" s="402"/>
      <c r="Q254" s="403"/>
      <c r="R254" s="402"/>
      <c r="S254" s="403"/>
      <c r="T254" s="402"/>
      <c r="U254" s="403"/>
      <c r="V254" s="404"/>
      <c r="W254" s="403"/>
      <c r="X254" s="404"/>
      <c r="Y254" s="4118"/>
      <c r="Z254" s="4119"/>
      <c r="AA254" s="4118"/>
      <c r="AB254" s="4119"/>
      <c r="AC254" s="4118"/>
      <c r="AD254" s="4119"/>
      <c r="AE254" s="4118"/>
      <c r="AF254" s="4119"/>
      <c r="AG254" s="4118"/>
      <c r="AH254" s="4119"/>
      <c r="AI254" s="4118"/>
      <c r="AJ254" s="4119"/>
      <c r="AK254" s="4118"/>
      <c r="AL254" s="4119"/>
      <c r="AM254" s="4118"/>
      <c r="AN254" s="4119"/>
      <c r="AO254" s="4142"/>
      <c r="AP254" s="4143"/>
      <c r="AQ254" s="4099"/>
      <c r="AR254" s="4100"/>
      <c r="AS254" s="4133"/>
      <c r="AT254" s="4118">
        <v>0</v>
      </c>
      <c r="AU254" s="4118">
        <v>0</v>
      </c>
      <c r="AV254" s="4122">
        <v>0</v>
      </c>
      <c r="AW254" s="4122">
        <v>0</v>
      </c>
      <c r="AX254" s="4117">
        <v>0</v>
      </c>
      <c r="AY254" t="str">
        <f t="shared" si="248"/>
        <v/>
      </c>
      <c r="CW254" s="304"/>
      <c r="CX254" s="25" t="str">
        <f t="shared" si="250"/>
        <v/>
      </c>
      <c r="CY254" s="25" t="str">
        <f t="shared" si="251"/>
        <v/>
      </c>
      <c r="CZ254" s="304"/>
      <c r="DA254" s="25" t="str">
        <f t="shared" si="246"/>
        <v/>
      </c>
      <c r="DB254" s="25" t="str">
        <f t="shared" si="247"/>
        <v/>
      </c>
      <c r="DC254"/>
      <c r="DD254"/>
      <c r="DE254"/>
      <c r="DG254" s="304"/>
      <c r="DH254" s="26">
        <f t="shared" si="254"/>
        <v>0</v>
      </c>
      <c r="DI254" s="26">
        <f t="shared" si="255"/>
        <v>0</v>
      </c>
      <c r="DJ254" s="304"/>
      <c r="DK254" s="26">
        <f t="shared" si="257"/>
        <v>0</v>
      </c>
      <c r="DL254" s="26">
        <f t="shared" si="258"/>
        <v>0</v>
      </c>
      <c r="DM254"/>
    </row>
    <row r="255" spans="1:117" ht="15" customHeight="1" x14ac:dyDescent="0.25">
      <c r="A255" s="794"/>
      <c r="B255" s="4123" t="s">
        <v>270</v>
      </c>
      <c r="C255" s="4124"/>
      <c r="D255" s="4113">
        <f t="shared" si="244"/>
        <v>0</v>
      </c>
      <c r="E255" s="4114">
        <f t="shared" si="259"/>
        <v>0</v>
      </c>
      <c r="F255" s="4115">
        <f t="shared" si="259"/>
        <v>0</v>
      </c>
      <c r="G255" s="401"/>
      <c r="H255" s="402"/>
      <c r="I255" s="403"/>
      <c r="J255" s="402"/>
      <c r="K255" s="403"/>
      <c r="L255" s="402"/>
      <c r="M255" s="403"/>
      <c r="N255" s="402"/>
      <c r="O255" s="403"/>
      <c r="P255" s="402"/>
      <c r="Q255" s="403"/>
      <c r="R255" s="402"/>
      <c r="S255" s="403"/>
      <c r="T255" s="402"/>
      <c r="U255" s="403"/>
      <c r="V255" s="404"/>
      <c r="W255" s="403"/>
      <c r="X255" s="404"/>
      <c r="Y255" s="4118"/>
      <c r="Z255" s="4119"/>
      <c r="AA255" s="4118"/>
      <c r="AB255" s="4119"/>
      <c r="AC255" s="4118"/>
      <c r="AD255" s="4119"/>
      <c r="AE255" s="4118"/>
      <c r="AF255" s="4119"/>
      <c r="AG255" s="4118"/>
      <c r="AH255" s="4119"/>
      <c r="AI255" s="4118"/>
      <c r="AJ255" s="4119"/>
      <c r="AK255" s="4118"/>
      <c r="AL255" s="4119"/>
      <c r="AM255" s="4118"/>
      <c r="AN255" s="4119"/>
      <c r="AO255" s="4142"/>
      <c r="AP255" s="4143"/>
      <c r="AQ255" s="4099"/>
      <c r="AR255" s="4100"/>
      <c r="AS255" s="409"/>
      <c r="AT255" s="4118">
        <v>0</v>
      </c>
      <c r="AU255" s="4118">
        <v>0</v>
      </c>
      <c r="AV255" s="4122">
        <v>0</v>
      </c>
      <c r="AW255" s="4122">
        <v>0</v>
      </c>
      <c r="AX255" s="4117">
        <v>0</v>
      </c>
      <c r="AY255" t="str">
        <f t="shared" si="248"/>
        <v/>
      </c>
      <c r="CW255" s="304"/>
      <c r="CX255" s="25" t="str">
        <f t="shared" si="250"/>
        <v/>
      </c>
      <c r="CY255" s="25" t="str">
        <f t="shared" si="251"/>
        <v/>
      </c>
      <c r="CZ255" s="304"/>
      <c r="DA255" s="25" t="str">
        <f t="shared" si="246"/>
        <v/>
      </c>
      <c r="DB255" s="25" t="str">
        <f t="shared" si="247"/>
        <v/>
      </c>
      <c r="DC255"/>
      <c r="DD255"/>
      <c r="DE255"/>
      <c r="DG255" s="304"/>
      <c r="DH255" s="26">
        <f t="shared" si="254"/>
        <v>0</v>
      </c>
      <c r="DI255" s="26">
        <f t="shared" si="255"/>
        <v>0</v>
      </c>
      <c r="DJ255" s="304"/>
      <c r="DK255" s="26">
        <f t="shared" si="257"/>
        <v>0</v>
      </c>
      <c r="DL255" s="26">
        <f t="shared" si="258"/>
        <v>0</v>
      </c>
      <c r="DM255"/>
    </row>
    <row r="256" spans="1:117" x14ac:dyDescent="0.25">
      <c r="A256" s="3769"/>
      <c r="B256" s="4125" t="s">
        <v>271</v>
      </c>
      <c r="C256" s="4125"/>
      <c r="D256" s="3885">
        <f t="shared" si="244"/>
        <v>0</v>
      </c>
      <c r="E256" s="4144">
        <f t="shared" si="259"/>
        <v>0</v>
      </c>
      <c r="F256" s="3770">
        <f t="shared" si="259"/>
        <v>0</v>
      </c>
      <c r="G256" s="4106"/>
      <c r="H256" s="4107"/>
      <c r="I256" s="4108"/>
      <c r="J256" s="4107"/>
      <c r="K256" s="4108"/>
      <c r="L256" s="4107"/>
      <c r="M256" s="4108"/>
      <c r="N256" s="4107"/>
      <c r="O256" s="4108"/>
      <c r="P256" s="4107"/>
      <c r="Q256" s="4108"/>
      <c r="R256" s="4107"/>
      <c r="S256" s="4108"/>
      <c r="T256" s="4107"/>
      <c r="U256" s="4108"/>
      <c r="V256" s="389"/>
      <c r="W256" s="4108"/>
      <c r="X256" s="389"/>
      <c r="Y256" s="4108"/>
      <c r="Z256" s="389"/>
      <c r="AA256" s="4108"/>
      <c r="AB256" s="389"/>
      <c r="AC256" s="3882"/>
      <c r="AD256" s="3883"/>
      <c r="AE256" s="3882"/>
      <c r="AF256" s="3883"/>
      <c r="AG256" s="3882"/>
      <c r="AH256" s="3883"/>
      <c r="AI256" s="3882"/>
      <c r="AJ256" s="3883"/>
      <c r="AK256" s="3882"/>
      <c r="AL256" s="3883"/>
      <c r="AM256" s="3882"/>
      <c r="AN256" s="3883"/>
      <c r="AO256" s="4145"/>
      <c r="AP256" s="4146"/>
      <c r="AQ256" s="3886"/>
      <c r="AR256" s="3887"/>
      <c r="AS256" s="413"/>
      <c r="AT256" s="3882">
        <v>0</v>
      </c>
      <c r="AU256" s="3882">
        <v>0</v>
      </c>
      <c r="AV256" s="4147">
        <v>0</v>
      </c>
      <c r="AW256" s="4147">
        <v>0</v>
      </c>
      <c r="AX256" s="4148">
        <v>0</v>
      </c>
      <c r="AY256" t="str">
        <f t="shared" si="248"/>
        <v/>
      </c>
      <c r="CW256" s="304"/>
      <c r="CX256" s="25" t="str">
        <f t="shared" si="250"/>
        <v/>
      </c>
      <c r="CY256" s="25" t="str">
        <f t="shared" si="251"/>
        <v/>
      </c>
      <c r="CZ256" s="304"/>
      <c r="DA256" s="25" t="str">
        <f t="shared" si="246"/>
        <v/>
      </c>
      <c r="DB256" s="25" t="str">
        <f t="shared" si="247"/>
        <v/>
      </c>
      <c r="DC256"/>
      <c r="DD256"/>
      <c r="DE256"/>
      <c r="DG256" s="304"/>
      <c r="DH256" s="26">
        <f t="shared" si="254"/>
        <v>0</v>
      </c>
      <c r="DI256" s="26">
        <f t="shared" si="255"/>
        <v>0</v>
      </c>
      <c r="DJ256" s="304"/>
      <c r="DK256" s="26">
        <f t="shared" si="257"/>
        <v>0</v>
      </c>
      <c r="DL256" s="26">
        <f t="shared" si="258"/>
        <v>0</v>
      </c>
      <c r="DM256"/>
    </row>
    <row r="257" spans="1:117" x14ac:dyDescent="0.25">
      <c r="A257" s="3996" t="s">
        <v>101</v>
      </c>
      <c r="B257" s="830" t="s">
        <v>266</v>
      </c>
      <c r="C257" s="830"/>
      <c r="D257" s="245">
        <f t="shared" si="244"/>
        <v>37</v>
      </c>
      <c r="E257" s="390">
        <f t="shared" si="259"/>
        <v>13</v>
      </c>
      <c r="F257" s="391">
        <f t="shared" si="259"/>
        <v>24</v>
      </c>
      <c r="G257" s="392">
        <v>0</v>
      </c>
      <c r="H257" s="393">
        <v>0</v>
      </c>
      <c r="I257" s="394">
        <v>0</v>
      </c>
      <c r="J257" s="393">
        <v>0</v>
      </c>
      <c r="K257" s="394">
        <v>0</v>
      </c>
      <c r="L257" s="393">
        <v>0</v>
      </c>
      <c r="M257" s="394">
        <v>0</v>
      </c>
      <c r="N257" s="393">
        <v>0</v>
      </c>
      <c r="O257" s="394">
        <v>0</v>
      </c>
      <c r="P257" s="393">
        <v>0</v>
      </c>
      <c r="Q257" s="394">
        <v>0</v>
      </c>
      <c r="R257" s="393">
        <v>0</v>
      </c>
      <c r="S257" s="394">
        <v>0</v>
      </c>
      <c r="T257" s="393">
        <v>0</v>
      </c>
      <c r="U257" s="394">
        <v>0</v>
      </c>
      <c r="V257" s="395">
        <v>0</v>
      </c>
      <c r="W257" s="394">
        <v>2</v>
      </c>
      <c r="X257" s="395">
        <v>0</v>
      </c>
      <c r="Y257" s="394">
        <v>0</v>
      </c>
      <c r="Z257" s="395">
        <v>1</v>
      </c>
      <c r="AA257" s="394">
        <v>0</v>
      </c>
      <c r="AB257" s="395">
        <v>2</v>
      </c>
      <c r="AC257" s="394">
        <v>3</v>
      </c>
      <c r="AD257" s="395">
        <v>4</v>
      </c>
      <c r="AE257" s="394">
        <v>1</v>
      </c>
      <c r="AF257" s="395">
        <v>4</v>
      </c>
      <c r="AG257" s="394">
        <v>2</v>
      </c>
      <c r="AH257" s="395">
        <v>4</v>
      </c>
      <c r="AI257" s="394">
        <v>1</v>
      </c>
      <c r="AJ257" s="395">
        <v>6</v>
      </c>
      <c r="AK257" s="394">
        <v>1</v>
      </c>
      <c r="AL257" s="395">
        <v>2</v>
      </c>
      <c r="AM257" s="394">
        <v>3</v>
      </c>
      <c r="AN257" s="395">
        <v>1</v>
      </c>
      <c r="AO257" s="396">
        <v>0</v>
      </c>
      <c r="AP257" s="397">
        <v>1</v>
      </c>
      <c r="AQ257" s="392">
        <v>20</v>
      </c>
      <c r="AR257" s="393">
        <v>20</v>
      </c>
      <c r="AS257" s="3884">
        <v>7</v>
      </c>
      <c r="AT257" s="394">
        <v>0</v>
      </c>
      <c r="AU257" s="394">
        <v>0</v>
      </c>
      <c r="AV257" s="398">
        <v>0</v>
      </c>
      <c r="AW257" s="398">
        <v>0</v>
      </c>
      <c r="AX257" s="393">
        <v>0</v>
      </c>
      <c r="AY257" t="str">
        <f t="shared" si="248"/>
        <v/>
      </c>
      <c r="CW257" s="25" t="str">
        <f t="shared" si="249"/>
        <v/>
      </c>
      <c r="CX257" s="25" t="str">
        <f t="shared" si="250"/>
        <v/>
      </c>
      <c r="CY257" s="25" t="str">
        <f t="shared" si="251"/>
        <v/>
      </c>
      <c r="CZ257" s="25" t="str">
        <f t="shared" si="252"/>
        <v/>
      </c>
      <c r="DA257" s="25" t="str">
        <f t="shared" si="246"/>
        <v/>
      </c>
      <c r="DB257" s="25" t="str">
        <f t="shared" si="247"/>
        <v/>
      </c>
      <c r="DC257"/>
      <c r="DD257"/>
      <c r="DE257"/>
      <c r="DG257" s="26">
        <f t="shared" si="253"/>
        <v>0</v>
      </c>
      <c r="DH257" s="26">
        <f t="shared" si="254"/>
        <v>0</v>
      </c>
      <c r="DI257" s="26">
        <f t="shared" si="255"/>
        <v>0</v>
      </c>
      <c r="DJ257" s="26">
        <f t="shared" si="256"/>
        <v>0</v>
      </c>
      <c r="DK257" s="26">
        <f t="shared" si="257"/>
        <v>0</v>
      </c>
      <c r="DL257" s="26">
        <f t="shared" si="258"/>
        <v>0</v>
      </c>
      <c r="DM257"/>
    </row>
    <row r="258" spans="1:117" x14ac:dyDescent="0.25">
      <c r="A258" s="713"/>
      <c r="B258" s="4112" t="s">
        <v>267</v>
      </c>
      <c r="C258" s="4112"/>
      <c r="D258" s="4113">
        <f t="shared" si="244"/>
        <v>195</v>
      </c>
      <c r="E258" s="4114">
        <f t="shared" si="259"/>
        <v>51</v>
      </c>
      <c r="F258" s="4115">
        <f t="shared" si="259"/>
        <v>144</v>
      </c>
      <c r="G258" s="4116">
        <v>0</v>
      </c>
      <c r="H258" s="4117">
        <v>0</v>
      </c>
      <c r="I258" s="4118">
        <v>0</v>
      </c>
      <c r="J258" s="4117">
        <v>0</v>
      </c>
      <c r="K258" s="4118">
        <v>0</v>
      </c>
      <c r="L258" s="4117">
        <v>0</v>
      </c>
      <c r="M258" s="4118">
        <v>0</v>
      </c>
      <c r="N258" s="4117">
        <v>0</v>
      </c>
      <c r="O258" s="4118">
        <v>0</v>
      </c>
      <c r="P258" s="4117">
        <v>0</v>
      </c>
      <c r="Q258" s="4118">
        <v>0</v>
      </c>
      <c r="R258" s="4117">
        <v>0</v>
      </c>
      <c r="S258" s="4118">
        <v>0</v>
      </c>
      <c r="T258" s="4117">
        <v>0</v>
      </c>
      <c r="U258" s="4118">
        <v>0</v>
      </c>
      <c r="V258" s="4119">
        <v>0</v>
      </c>
      <c r="W258" s="4118">
        <v>0</v>
      </c>
      <c r="X258" s="4119">
        <v>1</v>
      </c>
      <c r="Y258" s="4118">
        <v>2</v>
      </c>
      <c r="Z258" s="4119">
        <v>10</v>
      </c>
      <c r="AA258" s="4118">
        <v>2</v>
      </c>
      <c r="AB258" s="4119">
        <v>5</v>
      </c>
      <c r="AC258" s="4118">
        <v>6</v>
      </c>
      <c r="AD258" s="4119">
        <v>14</v>
      </c>
      <c r="AE258" s="4118">
        <v>3</v>
      </c>
      <c r="AF258" s="4119">
        <v>27</v>
      </c>
      <c r="AG258" s="4118">
        <v>10</v>
      </c>
      <c r="AH258" s="4119">
        <v>39</v>
      </c>
      <c r="AI258" s="4118">
        <v>7</v>
      </c>
      <c r="AJ258" s="4119">
        <v>28</v>
      </c>
      <c r="AK258" s="4118">
        <v>14</v>
      </c>
      <c r="AL258" s="4119">
        <v>17</v>
      </c>
      <c r="AM258" s="4118">
        <v>7</v>
      </c>
      <c r="AN258" s="4119">
        <v>3</v>
      </c>
      <c r="AO258" s="4120">
        <v>0</v>
      </c>
      <c r="AP258" s="4121">
        <v>0</v>
      </c>
      <c r="AQ258" s="4099"/>
      <c r="AR258" s="4100"/>
      <c r="AS258" s="394">
        <v>20</v>
      </c>
      <c r="AT258" s="4118">
        <v>0</v>
      </c>
      <c r="AU258" s="4118">
        <v>0</v>
      </c>
      <c r="AV258" s="4122">
        <v>2</v>
      </c>
      <c r="AW258" s="4122">
        <v>0</v>
      </c>
      <c r="AX258" s="4117">
        <v>0</v>
      </c>
      <c r="AY258" t="str">
        <f t="shared" si="248"/>
        <v/>
      </c>
      <c r="CW258" s="25" t="str">
        <f t="shared" si="249"/>
        <v/>
      </c>
      <c r="CX258" s="25" t="str">
        <f t="shared" si="250"/>
        <v/>
      </c>
      <c r="CY258" s="25" t="str">
        <f t="shared" si="251"/>
        <v/>
      </c>
      <c r="CZ258" s="25" t="str">
        <f t="shared" si="252"/>
        <v/>
      </c>
      <c r="DA258" s="25" t="str">
        <f t="shared" si="246"/>
        <v/>
      </c>
      <c r="DB258" s="25" t="str">
        <f t="shared" si="247"/>
        <v/>
      </c>
      <c r="DC258"/>
      <c r="DD258"/>
      <c r="DE258"/>
      <c r="DG258" s="26">
        <f t="shared" si="253"/>
        <v>0</v>
      </c>
      <c r="DH258" s="26">
        <f t="shared" si="254"/>
        <v>0</v>
      </c>
      <c r="DI258" s="26">
        <f t="shared" si="255"/>
        <v>0</v>
      </c>
      <c r="DJ258" s="26">
        <f t="shared" si="256"/>
        <v>0</v>
      </c>
      <c r="DK258" s="26">
        <f t="shared" si="257"/>
        <v>0</v>
      </c>
      <c r="DL258" s="26">
        <f t="shared" si="258"/>
        <v>0</v>
      </c>
      <c r="DM258"/>
    </row>
    <row r="259" spans="1:117" x14ac:dyDescent="0.25">
      <c r="A259" s="713"/>
      <c r="B259" s="4112" t="s">
        <v>268</v>
      </c>
      <c r="C259" s="4112"/>
      <c r="D259" s="4113">
        <f t="shared" si="244"/>
        <v>29</v>
      </c>
      <c r="E259" s="4114">
        <f t="shared" si="259"/>
        <v>8</v>
      </c>
      <c r="F259" s="4115">
        <f t="shared" si="259"/>
        <v>21</v>
      </c>
      <c r="G259" s="4116">
        <v>0</v>
      </c>
      <c r="H259" s="4117">
        <v>0</v>
      </c>
      <c r="I259" s="4118">
        <v>0</v>
      </c>
      <c r="J259" s="4117">
        <v>0</v>
      </c>
      <c r="K259" s="4118">
        <v>0</v>
      </c>
      <c r="L259" s="4117">
        <v>0</v>
      </c>
      <c r="M259" s="4118">
        <v>0</v>
      </c>
      <c r="N259" s="4117">
        <v>0</v>
      </c>
      <c r="O259" s="4118">
        <v>0</v>
      </c>
      <c r="P259" s="4117">
        <v>0</v>
      </c>
      <c r="Q259" s="4118">
        <v>0</v>
      </c>
      <c r="R259" s="4117">
        <v>0</v>
      </c>
      <c r="S259" s="4118">
        <v>0</v>
      </c>
      <c r="T259" s="4117">
        <v>0</v>
      </c>
      <c r="U259" s="4118">
        <v>0</v>
      </c>
      <c r="V259" s="4119">
        <v>0</v>
      </c>
      <c r="W259" s="4118">
        <v>2</v>
      </c>
      <c r="X259" s="4119">
        <v>0</v>
      </c>
      <c r="Y259" s="4118">
        <v>0</v>
      </c>
      <c r="Z259" s="4119">
        <v>1</v>
      </c>
      <c r="AA259" s="4118">
        <v>0</v>
      </c>
      <c r="AB259" s="4119">
        <v>2</v>
      </c>
      <c r="AC259" s="4118">
        <v>1</v>
      </c>
      <c r="AD259" s="4119">
        <v>2</v>
      </c>
      <c r="AE259" s="4118">
        <v>0</v>
      </c>
      <c r="AF259" s="4119">
        <v>4</v>
      </c>
      <c r="AG259" s="4118">
        <v>2</v>
      </c>
      <c r="AH259" s="4119">
        <v>4</v>
      </c>
      <c r="AI259" s="4118">
        <v>1</v>
      </c>
      <c r="AJ259" s="4119">
        <v>5</v>
      </c>
      <c r="AK259" s="4118">
        <v>0</v>
      </c>
      <c r="AL259" s="4119">
        <v>2</v>
      </c>
      <c r="AM259" s="4118">
        <v>2</v>
      </c>
      <c r="AN259" s="4119">
        <v>1</v>
      </c>
      <c r="AO259" s="4120">
        <v>0</v>
      </c>
      <c r="AP259" s="4121">
        <v>0</v>
      </c>
      <c r="AQ259" s="4099"/>
      <c r="AR259" s="4100"/>
      <c r="AS259" s="4133"/>
      <c r="AT259" s="4118">
        <v>0</v>
      </c>
      <c r="AU259" s="4118">
        <v>0</v>
      </c>
      <c r="AV259" s="4122">
        <v>0</v>
      </c>
      <c r="AW259" s="4122">
        <v>0</v>
      </c>
      <c r="AX259" s="4117">
        <v>0</v>
      </c>
      <c r="AY259" t="str">
        <f t="shared" si="248"/>
        <v/>
      </c>
      <c r="CW259" s="25" t="str">
        <f t="shared" si="249"/>
        <v/>
      </c>
      <c r="CX259" s="25" t="str">
        <f t="shared" si="250"/>
        <v/>
      </c>
      <c r="CY259" s="25" t="str">
        <f t="shared" si="251"/>
        <v/>
      </c>
      <c r="CZ259" s="25" t="str">
        <f t="shared" si="252"/>
        <v/>
      </c>
      <c r="DA259" s="25" t="str">
        <f t="shared" si="246"/>
        <v/>
      </c>
      <c r="DB259" s="25" t="str">
        <f t="shared" si="247"/>
        <v/>
      </c>
      <c r="DC259"/>
      <c r="DD259"/>
      <c r="DE259"/>
      <c r="DG259" s="26">
        <f t="shared" si="253"/>
        <v>0</v>
      </c>
      <c r="DH259" s="26">
        <f t="shared" si="254"/>
        <v>0</v>
      </c>
      <c r="DI259" s="26">
        <f t="shared" si="255"/>
        <v>0</v>
      </c>
      <c r="DJ259" s="26">
        <f t="shared" si="256"/>
        <v>0</v>
      </c>
      <c r="DK259" s="26">
        <f t="shared" si="257"/>
        <v>0</v>
      </c>
      <c r="DL259" s="26">
        <f t="shared" si="258"/>
        <v>0</v>
      </c>
      <c r="DM259"/>
    </row>
    <row r="260" spans="1:117" x14ac:dyDescent="0.25">
      <c r="A260" s="713"/>
      <c r="B260" s="4123" t="s">
        <v>269</v>
      </c>
      <c r="C260" s="4124"/>
      <c r="D260" s="4113">
        <f t="shared" si="244"/>
        <v>50</v>
      </c>
      <c r="E260" s="4114">
        <f t="shared" si="259"/>
        <v>10</v>
      </c>
      <c r="F260" s="4115">
        <f t="shared" si="259"/>
        <v>40</v>
      </c>
      <c r="G260" s="401">
        <v>0</v>
      </c>
      <c r="H260" s="402">
        <v>0</v>
      </c>
      <c r="I260" s="403">
        <v>0</v>
      </c>
      <c r="J260" s="402">
        <v>0</v>
      </c>
      <c r="K260" s="403">
        <v>0</v>
      </c>
      <c r="L260" s="402">
        <v>0</v>
      </c>
      <c r="M260" s="403">
        <v>0</v>
      </c>
      <c r="N260" s="402">
        <v>0</v>
      </c>
      <c r="O260" s="403">
        <v>0</v>
      </c>
      <c r="P260" s="402">
        <v>0</v>
      </c>
      <c r="Q260" s="403">
        <v>0</v>
      </c>
      <c r="R260" s="402">
        <v>0</v>
      </c>
      <c r="S260" s="403">
        <v>0</v>
      </c>
      <c r="T260" s="402">
        <v>0</v>
      </c>
      <c r="U260" s="403">
        <v>0</v>
      </c>
      <c r="V260" s="404">
        <v>0</v>
      </c>
      <c r="W260" s="403">
        <v>0</v>
      </c>
      <c r="X260" s="404">
        <v>2</v>
      </c>
      <c r="Y260" s="403">
        <v>1</v>
      </c>
      <c r="Z260" s="404">
        <v>5</v>
      </c>
      <c r="AA260" s="403">
        <v>0</v>
      </c>
      <c r="AB260" s="404">
        <v>3</v>
      </c>
      <c r="AC260" s="403">
        <v>0</v>
      </c>
      <c r="AD260" s="404">
        <v>5</v>
      </c>
      <c r="AE260" s="403">
        <v>1</v>
      </c>
      <c r="AF260" s="404">
        <v>8</v>
      </c>
      <c r="AG260" s="403">
        <v>1</v>
      </c>
      <c r="AH260" s="404">
        <v>7</v>
      </c>
      <c r="AI260" s="403">
        <v>5</v>
      </c>
      <c r="AJ260" s="404">
        <v>5</v>
      </c>
      <c r="AK260" s="403">
        <v>0</v>
      </c>
      <c r="AL260" s="404">
        <v>5</v>
      </c>
      <c r="AM260" s="403">
        <v>2</v>
      </c>
      <c r="AN260" s="404">
        <v>0</v>
      </c>
      <c r="AO260" s="405">
        <v>0</v>
      </c>
      <c r="AP260" s="406">
        <v>0</v>
      </c>
      <c r="AQ260" s="407"/>
      <c r="AR260" s="408"/>
      <c r="AS260" s="4133"/>
      <c r="AT260" s="403">
        <v>0</v>
      </c>
      <c r="AU260" s="403">
        <v>0</v>
      </c>
      <c r="AV260" s="410">
        <v>2</v>
      </c>
      <c r="AW260" s="410">
        <v>0</v>
      </c>
      <c r="AX260" s="402">
        <v>0</v>
      </c>
      <c r="AY260" t="str">
        <f t="shared" si="248"/>
        <v/>
      </c>
      <c r="CW260" s="25" t="str">
        <f t="shared" si="249"/>
        <v/>
      </c>
      <c r="CX260" s="25" t="str">
        <f t="shared" si="250"/>
        <v/>
      </c>
      <c r="CY260" s="25" t="str">
        <f t="shared" si="251"/>
        <v/>
      </c>
      <c r="CZ260" s="25" t="str">
        <f t="shared" si="252"/>
        <v/>
      </c>
      <c r="DA260" s="25" t="str">
        <f t="shared" si="246"/>
        <v/>
      </c>
      <c r="DB260" s="25" t="str">
        <f t="shared" si="247"/>
        <v/>
      </c>
      <c r="DC260"/>
      <c r="DD260"/>
      <c r="DE260"/>
      <c r="DG260" s="26">
        <f t="shared" si="253"/>
        <v>0</v>
      </c>
      <c r="DH260" s="26">
        <f t="shared" si="254"/>
        <v>0</v>
      </c>
      <c r="DI260" s="26">
        <f t="shared" si="255"/>
        <v>0</v>
      </c>
      <c r="DJ260" s="26">
        <f t="shared" si="256"/>
        <v>0</v>
      </c>
      <c r="DK260" s="26">
        <f t="shared" si="257"/>
        <v>0</v>
      </c>
      <c r="DL260" s="26">
        <f t="shared" si="258"/>
        <v>0</v>
      </c>
      <c r="DM260"/>
    </row>
    <row r="261" spans="1:117" ht="15" customHeight="1" x14ac:dyDescent="0.25">
      <c r="A261" s="713"/>
      <c r="B261" s="4123" t="s">
        <v>270</v>
      </c>
      <c r="C261" s="4124"/>
      <c r="D261" s="4113">
        <f t="shared" si="244"/>
        <v>29</v>
      </c>
      <c r="E261" s="4114">
        <f t="shared" si="259"/>
        <v>5</v>
      </c>
      <c r="F261" s="4115">
        <f t="shared" si="259"/>
        <v>24</v>
      </c>
      <c r="G261" s="401">
        <v>0</v>
      </c>
      <c r="H261" s="402">
        <v>0</v>
      </c>
      <c r="I261" s="403">
        <v>0</v>
      </c>
      <c r="J261" s="402">
        <v>0</v>
      </c>
      <c r="K261" s="403">
        <v>0</v>
      </c>
      <c r="L261" s="402">
        <v>0</v>
      </c>
      <c r="M261" s="403">
        <v>0</v>
      </c>
      <c r="N261" s="402">
        <v>0</v>
      </c>
      <c r="O261" s="403">
        <v>0</v>
      </c>
      <c r="P261" s="402">
        <v>0</v>
      </c>
      <c r="Q261" s="403">
        <v>0</v>
      </c>
      <c r="R261" s="402">
        <v>0</v>
      </c>
      <c r="S261" s="403">
        <v>0</v>
      </c>
      <c r="T261" s="402">
        <v>0</v>
      </c>
      <c r="U261" s="403">
        <v>0</v>
      </c>
      <c r="V261" s="404">
        <v>0</v>
      </c>
      <c r="W261" s="403">
        <v>0</v>
      </c>
      <c r="X261" s="404">
        <v>2</v>
      </c>
      <c r="Y261" s="403">
        <v>1</v>
      </c>
      <c r="Z261" s="404">
        <v>3</v>
      </c>
      <c r="AA261" s="403">
        <v>0</v>
      </c>
      <c r="AB261" s="404">
        <v>0</v>
      </c>
      <c r="AC261" s="403">
        <v>0</v>
      </c>
      <c r="AD261" s="404">
        <v>2</v>
      </c>
      <c r="AE261" s="403">
        <v>0</v>
      </c>
      <c r="AF261" s="404">
        <v>4</v>
      </c>
      <c r="AG261" s="403">
        <v>2</v>
      </c>
      <c r="AH261" s="404">
        <v>5</v>
      </c>
      <c r="AI261" s="403">
        <v>0</v>
      </c>
      <c r="AJ261" s="404">
        <v>4</v>
      </c>
      <c r="AK261" s="403">
        <v>2</v>
      </c>
      <c r="AL261" s="404">
        <v>4</v>
      </c>
      <c r="AM261" s="403">
        <v>0</v>
      </c>
      <c r="AN261" s="404">
        <v>0</v>
      </c>
      <c r="AO261" s="405">
        <v>0</v>
      </c>
      <c r="AP261" s="406">
        <v>0</v>
      </c>
      <c r="AQ261" s="407"/>
      <c r="AR261" s="408"/>
      <c r="AS261" s="409"/>
      <c r="AT261" s="403">
        <v>0</v>
      </c>
      <c r="AU261" s="403">
        <v>0</v>
      </c>
      <c r="AV261" s="410">
        <v>1</v>
      </c>
      <c r="AW261" s="410">
        <v>0</v>
      </c>
      <c r="AX261" s="402">
        <v>0</v>
      </c>
      <c r="AY261" t="str">
        <f t="shared" si="248"/>
        <v/>
      </c>
      <c r="CW261" s="25" t="str">
        <f t="shared" si="249"/>
        <v/>
      </c>
      <c r="CX261" s="25" t="str">
        <f t="shared" si="250"/>
        <v/>
      </c>
      <c r="CY261" s="25" t="str">
        <f t="shared" si="251"/>
        <v/>
      </c>
      <c r="CZ261" s="25" t="str">
        <f t="shared" si="252"/>
        <v/>
      </c>
      <c r="DA261" s="25" t="str">
        <f t="shared" si="246"/>
        <v/>
      </c>
      <c r="DB261" s="25" t="str">
        <f t="shared" si="247"/>
        <v/>
      </c>
      <c r="DC261"/>
      <c r="DD261"/>
      <c r="DE261"/>
      <c r="DG261" s="26">
        <f t="shared" si="253"/>
        <v>0</v>
      </c>
      <c r="DH261" s="26">
        <f t="shared" si="254"/>
        <v>0</v>
      </c>
      <c r="DI261" s="26">
        <f t="shared" si="255"/>
        <v>0</v>
      </c>
      <c r="DJ261" s="26">
        <f t="shared" si="256"/>
        <v>0</v>
      </c>
      <c r="DK261" s="26">
        <f t="shared" si="257"/>
        <v>0</v>
      </c>
      <c r="DL261" s="26">
        <f t="shared" si="258"/>
        <v>0</v>
      </c>
      <c r="DM261"/>
    </row>
    <row r="262" spans="1:117" x14ac:dyDescent="0.25">
      <c r="A262" s="3773"/>
      <c r="B262" s="4125" t="s">
        <v>271</v>
      </c>
      <c r="C262" s="4125"/>
      <c r="D262" s="301">
        <f t="shared" si="244"/>
        <v>0</v>
      </c>
      <c r="E262" s="419">
        <f t="shared" si="259"/>
        <v>0</v>
      </c>
      <c r="F262" s="420">
        <f t="shared" si="259"/>
        <v>0</v>
      </c>
      <c r="G262" s="401"/>
      <c r="H262" s="402"/>
      <c r="I262" s="403"/>
      <c r="J262" s="402"/>
      <c r="K262" s="403"/>
      <c r="L262" s="402"/>
      <c r="M262" s="403"/>
      <c r="N262" s="402"/>
      <c r="O262" s="403"/>
      <c r="P262" s="402"/>
      <c r="Q262" s="403"/>
      <c r="R262" s="402"/>
      <c r="S262" s="403"/>
      <c r="T262" s="402"/>
      <c r="U262" s="403"/>
      <c r="V262" s="404"/>
      <c r="W262" s="403"/>
      <c r="X262" s="404"/>
      <c r="Y262" s="403"/>
      <c r="Z262" s="404"/>
      <c r="AA262" s="403"/>
      <c r="AB262" s="404"/>
      <c r="AC262" s="403"/>
      <c r="AD262" s="404"/>
      <c r="AE262" s="403"/>
      <c r="AF262" s="404"/>
      <c r="AG262" s="403"/>
      <c r="AH262" s="404"/>
      <c r="AI262" s="403"/>
      <c r="AJ262" s="404"/>
      <c r="AK262" s="403"/>
      <c r="AL262" s="404"/>
      <c r="AM262" s="403"/>
      <c r="AN262" s="404"/>
      <c r="AO262" s="4109">
        <v>0</v>
      </c>
      <c r="AP262" s="4110">
        <v>0</v>
      </c>
      <c r="AQ262" s="4130"/>
      <c r="AR262" s="4131"/>
      <c r="AS262" s="413"/>
      <c r="AT262" s="4108">
        <v>0</v>
      </c>
      <c r="AU262" s="4108">
        <v>0</v>
      </c>
      <c r="AV262" s="4111">
        <v>0</v>
      </c>
      <c r="AW262" s="4111">
        <v>0</v>
      </c>
      <c r="AX262" s="4107">
        <v>0</v>
      </c>
      <c r="AY262" t="str">
        <f t="shared" si="248"/>
        <v/>
      </c>
      <c r="CW262" s="25" t="str">
        <f t="shared" si="249"/>
        <v/>
      </c>
      <c r="CX262" s="25" t="str">
        <f t="shared" si="250"/>
        <v/>
      </c>
      <c r="CY262" s="25" t="str">
        <f t="shared" si="251"/>
        <v/>
      </c>
      <c r="CZ262" s="25" t="str">
        <f t="shared" si="252"/>
        <v/>
      </c>
      <c r="DA262" s="25" t="str">
        <f t="shared" si="246"/>
        <v/>
      </c>
      <c r="DB262" s="25" t="str">
        <f t="shared" si="247"/>
        <v/>
      </c>
      <c r="DC262"/>
      <c r="DD262"/>
      <c r="DE262"/>
      <c r="DG262" s="26">
        <f t="shared" si="253"/>
        <v>0</v>
      </c>
      <c r="DH262" s="26">
        <f t="shared" si="254"/>
        <v>0</v>
      </c>
      <c r="DI262" s="26">
        <f t="shared" si="255"/>
        <v>0</v>
      </c>
      <c r="DJ262" s="26">
        <f t="shared" si="256"/>
        <v>0</v>
      </c>
      <c r="DK262" s="26">
        <f t="shared" si="257"/>
        <v>0</v>
      </c>
      <c r="DL262" s="26">
        <f t="shared" si="258"/>
        <v>0</v>
      </c>
      <c r="DM262"/>
    </row>
    <row r="263" spans="1:117" x14ac:dyDescent="0.25">
      <c r="A263" s="3996" t="s">
        <v>275</v>
      </c>
      <c r="B263" s="830" t="s">
        <v>266</v>
      </c>
      <c r="C263" s="830"/>
      <c r="D263" s="4025">
        <f t="shared" si="244"/>
        <v>10</v>
      </c>
      <c r="E263" s="414">
        <f t="shared" ref="E263:F280" si="260">+Y263+AA263+AC263+AE263+AG263+AI263+AK263+AM263</f>
        <v>3</v>
      </c>
      <c r="F263" s="4132">
        <f t="shared" si="260"/>
        <v>7</v>
      </c>
      <c r="G263" s="4149"/>
      <c r="H263" s="421"/>
      <c r="I263" s="4150"/>
      <c r="J263" s="421"/>
      <c r="K263" s="4150"/>
      <c r="L263" s="421"/>
      <c r="M263" s="4151"/>
      <c r="N263" s="422"/>
      <c r="O263" s="4152"/>
      <c r="P263" s="422"/>
      <c r="Q263" s="4150"/>
      <c r="R263" s="421"/>
      <c r="S263" s="4150"/>
      <c r="T263" s="421"/>
      <c r="U263" s="4151"/>
      <c r="V263" s="422"/>
      <c r="W263" s="4152"/>
      <c r="X263" s="422"/>
      <c r="Y263" s="3884">
        <v>0</v>
      </c>
      <c r="Z263" s="4096">
        <v>2</v>
      </c>
      <c r="AA263" s="3884">
        <v>0</v>
      </c>
      <c r="AB263" s="4096">
        <v>0</v>
      </c>
      <c r="AC263" s="3884">
        <v>0</v>
      </c>
      <c r="AD263" s="4096">
        <v>1</v>
      </c>
      <c r="AE263" s="3884">
        <v>0</v>
      </c>
      <c r="AF263" s="4096">
        <v>1</v>
      </c>
      <c r="AG263" s="3884">
        <v>2</v>
      </c>
      <c r="AH263" s="4096">
        <v>0</v>
      </c>
      <c r="AI263" s="3884">
        <v>0</v>
      </c>
      <c r="AJ263" s="4096">
        <v>0</v>
      </c>
      <c r="AK263" s="3884">
        <v>0</v>
      </c>
      <c r="AL263" s="4096">
        <v>3</v>
      </c>
      <c r="AM263" s="3884">
        <v>1</v>
      </c>
      <c r="AN263" s="4096">
        <v>0</v>
      </c>
      <c r="AO263" s="396">
        <v>0</v>
      </c>
      <c r="AP263" s="397">
        <v>0</v>
      </c>
      <c r="AQ263" s="4095">
        <v>0</v>
      </c>
      <c r="AR263" s="393">
        <v>0</v>
      </c>
      <c r="AS263" s="3884">
        <v>4</v>
      </c>
      <c r="AT263" s="394">
        <v>0</v>
      </c>
      <c r="AU263" s="394">
        <v>0</v>
      </c>
      <c r="AV263" s="398">
        <v>0</v>
      </c>
      <c r="AW263" s="398">
        <v>0</v>
      </c>
      <c r="AX263" s="393">
        <v>0</v>
      </c>
      <c r="AY263" t="str">
        <f t="shared" si="248"/>
        <v/>
      </c>
      <c r="CW263" s="25" t="str">
        <f t="shared" si="249"/>
        <v/>
      </c>
      <c r="CX263" s="25" t="str">
        <f t="shared" si="250"/>
        <v/>
      </c>
      <c r="CY263" s="25" t="str">
        <f t="shared" si="251"/>
        <v/>
      </c>
      <c r="CZ263" s="25" t="str">
        <f t="shared" si="252"/>
        <v/>
      </c>
      <c r="DA263" s="25" t="str">
        <f t="shared" si="246"/>
        <v/>
      </c>
      <c r="DB263" s="25" t="str">
        <f t="shared" si="247"/>
        <v/>
      </c>
      <c r="DC263"/>
      <c r="DD263"/>
      <c r="DE263"/>
      <c r="DG263" s="26">
        <f t="shared" si="253"/>
        <v>0</v>
      </c>
      <c r="DH263" s="26">
        <f t="shared" si="254"/>
        <v>0</v>
      </c>
      <c r="DI263" s="26">
        <f t="shared" si="255"/>
        <v>0</v>
      </c>
      <c r="DJ263" s="26">
        <f t="shared" si="256"/>
        <v>0</v>
      </c>
      <c r="DK263" s="26">
        <f t="shared" si="257"/>
        <v>0</v>
      </c>
      <c r="DL263" s="26">
        <f t="shared" si="258"/>
        <v>0</v>
      </c>
      <c r="DM263"/>
    </row>
    <row r="264" spans="1:117" x14ac:dyDescent="0.25">
      <c r="A264" s="713"/>
      <c r="B264" s="4112" t="s">
        <v>267</v>
      </c>
      <c r="C264" s="4112"/>
      <c r="D264" s="4113">
        <f>SUM(E264+F264)</f>
        <v>49</v>
      </c>
      <c r="E264" s="4153">
        <f t="shared" si="260"/>
        <v>8</v>
      </c>
      <c r="F264" s="4154">
        <f t="shared" si="260"/>
        <v>41</v>
      </c>
      <c r="G264" s="4155"/>
      <c r="H264" s="4156"/>
      <c r="I264" s="4157"/>
      <c r="J264" s="4156"/>
      <c r="K264" s="4157"/>
      <c r="L264" s="4156"/>
      <c r="M264" s="4133"/>
      <c r="N264" s="4100"/>
      <c r="O264" s="4133"/>
      <c r="P264" s="4100"/>
      <c r="Q264" s="4157"/>
      <c r="R264" s="4156"/>
      <c r="S264" s="4157"/>
      <c r="T264" s="4156"/>
      <c r="U264" s="4133"/>
      <c r="V264" s="4100"/>
      <c r="W264" s="4133"/>
      <c r="X264" s="4100"/>
      <c r="Y264" s="4118">
        <v>0</v>
      </c>
      <c r="Z264" s="4119">
        <v>3</v>
      </c>
      <c r="AA264" s="4118">
        <v>0</v>
      </c>
      <c r="AB264" s="4119">
        <v>4</v>
      </c>
      <c r="AC264" s="4118">
        <v>1</v>
      </c>
      <c r="AD264" s="4119">
        <v>5</v>
      </c>
      <c r="AE264" s="4118">
        <v>1</v>
      </c>
      <c r="AF264" s="4119">
        <v>0</v>
      </c>
      <c r="AG264" s="4118">
        <v>3</v>
      </c>
      <c r="AH264" s="4119">
        <v>15</v>
      </c>
      <c r="AI264" s="4118">
        <v>3</v>
      </c>
      <c r="AJ264" s="4119">
        <v>5</v>
      </c>
      <c r="AK264" s="4118">
        <v>0</v>
      </c>
      <c r="AL264" s="4119">
        <v>6</v>
      </c>
      <c r="AM264" s="4118">
        <v>0</v>
      </c>
      <c r="AN264" s="4119">
        <v>3</v>
      </c>
      <c r="AO264" s="4120">
        <v>0</v>
      </c>
      <c r="AP264" s="4121">
        <v>0</v>
      </c>
      <c r="AQ264" s="4099"/>
      <c r="AR264" s="4100"/>
      <c r="AS264" s="394">
        <v>3</v>
      </c>
      <c r="AT264" s="4118">
        <v>0</v>
      </c>
      <c r="AU264" s="4118">
        <v>0</v>
      </c>
      <c r="AV264" s="4122">
        <v>0</v>
      </c>
      <c r="AW264" s="4122">
        <v>0</v>
      </c>
      <c r="AX264" s="4117">
        <v>0</v>
      </c>
      <c r="AY264" t="str">
        <f t="shared" si="248"/>
        <v/>
      </c>
      <c r="CW264" s="25" t="str">
        <f t="shared" si="249"/>
        <v/>
      </c>
      <c r="CX264" s="25" t="str">
        <f t="shared" si="250"/>
        <v/>
      </c>
      <c r="CY264" s="25" t="str">
        <f t="shared" si="251"/>
        <v/>
      </c>
      <c r="CZ264" s="25" t="str">
        <f t="shared" si="252"/>
        <v/>
      </c>
      <c r="DA264" s="25" t="str">
        <f t="shared" si="246"/>
        <v/>
      </c>
      <c r="DB264" s="25" t="str">
        <f t="shared" si="247"/>
        <v/>
      </c>
      <c r="DC264"/>
      <c r="DD264"/>
      <c r="DE264"/>
      <c r="DG264" s="26">
        <f t="shared" si="253"/>
        <v>0</v>
      </c>
      <c r="DH264" s="26">
        <f t="shared" si="254"/>
        <v>0</v>
      </c>
      <c r="DI264" s="26">
        <f t="shared" si="255"/>
        <v>0</v>
      </c>
      <c r="DJ264" s="26">
        <f t="shared" si="256"/>
        <v>0</v>
      </c>
      <c r="DK264" s="26">
        <f t="shared" si="257"/>
        <v>0</v>
      </c>
      <c r="DL264" s="26">
        <f t="shared" si="258"/>
        <v>0</v>
      </c>
      <c r="DM264"/>
    </row>
    <row r="265" spans="1:117" x14ac:dyDescent="0.25">
      <c r="A265" s="713"/>
      <c r="B265" s="4112" t="s">
        <v>268</v>
      </c>
      <c r="C265" s="4112"/>
      <c r="D265" s="4113">
        <f t="shared" ref="D265:D304" si="261">SUM(E265+F265)</f>
        <v>9</v>
      </c>
      <c r="E265" s="4153">
        <f t="shared" si="260"/>
        <v>4</v>
      </c>
      <c r="F265" s="4154">
        <f t="shared" si="260"/>
        <v>5</v>
      </c>
      <c r="G265" s="4155"/>
      <c r="H265" s="4156"/>
      <c r="I265" s="4157"/>
      <c r="J265" s="4156"/>
      <c r="K265" s="4157"/>
      <c r="L265" s="4156"/>
      <c r="M265" s="4133"/>
      <c r="N265" s="4100"/>
      <c r="O265" s="4133"/>
      <c r="P265" s="4100"/>
      <c r="Q265" s="4157"/>
      <c r="R265" s="4156"/>
      <c r="S265" s="4157"/>
      <c r="T265" s="4156"/>
      <c r="U265" s="4133"/>
      <c r="V265" s="4100"/>
      <c r="W265" s="4133"/>
      <c r="X265" s="4100"/>
      <c r="Y265" s="4118">
        <v>0</v>
      </c>
      <c r="Z265" s="4119">
        <v>1</v>
      </c>
      <c r="AA265" s="4118">
        <v>0</v>
      </c>
      <c r="AB265" s="4119">
        <v>0</v>
      </c>
      <c r="AC265" s="4118">
        <v>0</v>
      </c>
      <c r="AD265" s="4119">
        <v>1</v>
      </c>
      <c r="AE265" s="4118">
        <v>0</v>
      </c>
      <c r="AF265" s="4119">
        <v>1</v>
      </c>
      <c r="AG265" s="4118">
        <v>2</v>
      </c>
      <c r="AH265" s="4119">
        <v>0</v>
      </c>
      <c r="AI265" s="4118">
        <v>0</v>
      </c>
      <c r="AJ265" s="4119">
        <v>0</v>
      </c>
      <c r="AK265" s="4118">
        <v>0</v>
      </c>
      <c r="AL265" s="4119">
        <v>2</v>
      </c>
      <c r="AM265" s="4118">
        <v>2</v>
      </c>
      <c r="AN265" s="4119">
        <v>0</v>
      </c>
      <c r="AO265" s="4120">
        <v>0</v>
      </c>
      <c r="AP265" s="4121">
        <v>0</v>
      </c>
      <c r="AQ265" s="4099"/>
      <c r="AR265" s="4100"/>
      <c r="AS265" s="4133"/>
      <c r="AT265" s="4118">
        <v>0</v>
      </c>
      <c r="AU265" s="4118">
        <v>0</v>
      </c>
      <c r="AV265" s="4122">
        <v>0</v>
      </c>
      <c r="AW265" s="4122">
        <v>0</v>
      </c>
      <c r="AX265" s="4117">
        <v>0</v>
      </c>
      <c r="AY265" t="str">
        <f t="shared" si="248"/>
        <v/>
      </c>
      <c r="CW265" s="25" t="str">
        <f t="shared" si="249"/>
        <v/>
      </c>
      <c r="CX265" s="25" t="str">
        <f t="shared" si="250"/>
        <v/>
      </c>
      <c r="CY265" s="25" t="str">
        <f t="shared" si="251"/>
        <v/>
      </c>
      <c r="CZ265" s="25" t="str">
        <f t="shared" si="252"/>
        <v/>
      </c>
      <c r="DA265" s="25" t="str">
        <f t="shared" si="246"/>
        <v/>
      </c>
      <c r="DB265" s="25" t="str">
        <f t="shared" si="247"/>
        <v/>
      </c>
      <c r="DC265"/>
      <c r="DD265"/>
      <c r="DE265"/>
      <c r="DG265" s="26">
        <f t="shared" si="253"/>
        <v>0</v>
      </c>
      <c r="DH265" s="26">
        <f t="shared" si="254"/>
        <v>0</v>
      </c>
      <c r="DI265" s="26">
        <f t="shared" si="255"/>
        <v>0</v>
      </c>
      <c r="DJ265" s="26">
        <f t="shared" si="256"/>
        <v>0</v>
      </c>
      <c r="DK265" s="26">
        <f t="shared" si="257"/>
        <v>0</v>
      </c>
      <c r="DL265" s="26">
        <f t="shared" si="258"/>
        <v>0</v>
      </c>
      <c r="DM265"/>
    </row>
    <row r="266" spans="1:117" x14ac:dyDescent="0.25">
      <c r="A266" s="713"/>
      <c r="B266" s="4123" t="s">
        <v>269</v>
      </c>
      <c r="C266" s="4124"/>
      <c r="D266" s="4113">
        <f t="shared" si="261"/>
        <v>14</v>
      </c>
      <c r="E266" s="4153">
        <f t="shared" si="260"/>
        <v>2</v>
      </c>
      <c r="F266" s="4154">
        <f t="shared" si="260"/>
        <v>12</v>
      </c>
      <c r="G266" s="425"/>
      <c r="H266" s="426"/>
      <c r="I266" s="427"/>
      <c r="J266" s="426"/>
      <c r="K266" s="427"/>
      <c r="L266" s="426"/>
      <c r="M266" s="4099"/>
      <c r="N266" s="4100"/>
      <c r="O266" s="4099"/>
      <c r="P266" s="4100"/>
      <c r="Q266" s="427"/>
      <c r="R266" s="426"/>
      <c r="S266" s="427"/>
      <c r="T266" s="426"/>
      <c r="U266" s="4099"/>
      <c r="V266" s="4100"/>
      <c r="W266" s="4099"/>
      <c r="X266" s="4100"/>
      <c r="Y266" s="403">
        <v>0</v>
      </c>
      <c r="Z266" s="404">
        <v>2</v>
      </c>
      <c r="AA266" s="403">
        <v>0</v>
      </c>
      <c r="AB266" s="404">
        <v>3</v>
      </c>
      <c r="AC266" s="403">
        <v>0</v>
      </c>
      <c r="AD266" s="404">
        <v>0</v>
      </c>
      <c r="AE266" s="403">
        <v>1</v>
      </c>
      <c r="AF266" s="404">
        <v>0</v>
      </c>
      <c r="AG266" s="403">
        <v>0</v>
      </c>
      <c r="AH266" s="404">
        <v>1</v>
      </c>
      <c r="AI266" s="403">
        <v>0</v>
      </c>
      <c r="AJ266" s="404">
        <v>3</v>
      </c>
      <c r="AK266" s="403">
        <v>0</v>
      </c>
      <c r="AL266" s="404">
        <v>2</v>
      </c>
      <c r="AM266" s="403">
        <v>1</v>
      </c>
      <c r="AN266" s="404">
        <v>1</v>
      </c>
      <c r="AO266" s="405">
        <v>0</v>
      </c>
      <c r="AP266" s="406">
        <v>0</v>
      </c>
      <c r="AQ266" s="4099"/>
      <c r="AR266" s="4100"/>
      <c r="AS266" s="4133"/>
      <c r="AT266" s="403">
        <v>0</v>
      </c>
      <c r="AU266" s="403">
        <v>0</v>
      </c>
      <c r="AV266" s="410">
        <v>0</v>
      </c>
      <c r="AW266" s="410">
        <v>0</v>
      </c>
      <c r="AX266" s="402">
        <v>0</v>
      </c>
      <c r="AY266" t="str">
        <f t="shared" si="248"/>
        <v/>
      </c>
      <c r="CW266" s="25" t="str">
        <f t="shared" si="249"/>
        <v/>
      </c>
      <c r="CX266" s="25" t="str">
        <f t="shared" si="250"/>
        <v/>
      </c>
      <c r="CY266" s="25" t="str">
        <f t="shared" si="251"/>
        <v/>
      </c>
      <c r="CZ266" s="25" t="str">
        <f t="shared" si="252"/>
        <v/>
      </c>
      <c r="DA266" s="25" t="str">
        <f t="shared" si="246"/>
        <v/>
      </c>
      <c r="DB266" s="25" t="str">
        <f t="shared" si="247"/>
        <v/>
      </c>
      <c r="DC266"/>
      <c r="DD266"/>
      <c r="DE266"/>
      <c r="DG266" s="26">
        <f t="shared" si="253"/>
        <v>0</v>
      </c>
      <c r="DH266" s="26">
        <f t="shared" si="254"/>
        <v>0</v>
      </c>
      <c r="DI266" s="26">
        <f t="shared" si="255"/>
        <v>0</v>
      </c>
      <c r="DJ266" s="26">
        <f t="shared" si="256"/>
        <v>0</v>
      </c>
      <c r="DK266" s="26">
        <f t="shared" si="257"/>
        <v>0</v>
      </c>
      <c r="DL266" s="26">
        <f t="shared" si="258"/>
        <v>0</v>
      </c>
      <c r="DM266"/>
    </row>
    <row r="267" spans="1:117" ht="15" customHeight="1" x14ac:dyDescent="0.25">
      <c r="A267" s="713"/>
      <c r="B267" s="4123" t="s">
        <v>270</v>
      </c>
      <c r="C267" s="4124"/>
      <c r="D267" s="4113">
        <f t="shared" si="261"/>
        <v>5</v>
      </c>
      <c r="E267" s="4153">
        <f t="shared" si="260"/>
        <v>0</v>
      </c>
      <c r="F267" s="4154">
        <f t="shared" si="260"/>
        <v>5</v>
      </c>
      <c r="G267" s="425"/>
      <c r="H267" s="426"/>
      <c r="I267" s="427"/>
      <c r="J267" s="426"/>
      <c r="K267" s="427"/>
      <c r="L267" s="426"/>
      <c r="M267" s="407"/>
      <c r="N267" s="408"/>
      <c r="O267" s="407"/>
      <c r="P267" s="408"/>
      <c r="Q267" s="427"/>
      <c r="R267" s="426"/>
      <c r="S267" s="427"/>
      <c r="T267" s="426"/>
      <c r="U267" s="407"/>
      <c r="V267" s="408"/>
      <c r="W267" s="407"/>
      <c r="X267" s="408"/>
      <c r="Y267" s="403">
        <v>0</v>
      </c>
      <c r="Z267" s="404">
        <v>0</v>
      </c>
      <c r="AA267" s="403">
        <v>0</v>
      </c>
      <c r="AB267" s="404">
        <v>1</v>
      </c>
      <c r="AC267" s="403">
        <v>0</v>
      </c>
      <c r="AD267" s="404">
        <v>2</v>
      </c>
      <c r="AE267" s="403">
        <v>0</v>
      </c>
      <c r="AF267" s="404">
        <v>0</v>
      </c>
      <c r="AG267" s="403">
        <v>0</v>
      </c>
      <c r="AH267" s="404">
        <v>0</v>
      </c>
      <c r="AI267" s="403">
        <v>0</v>
      </c>
      <c r="AJ267" s="404">
        <v>0</v>
      </c>
      <c r="AK267" s="403">
        <v>0</v>
      </c>
      <c r="AL267" s="404">
        <v>1</v>
      </c>
      <c r="AM267" s="403">
        <v>0</v>
      </c>
      <c r="AN267" s="404">
        <v>1</v>
      </c>
      <c r="AO267" s="405">
        <v>0</v>
      </c>
      <c r="AP267" s="406">
        <v>0</v>
      </c>
      <c r="AQ267" s="407"/>
      <c r="AR267" s="408"/>
      <c r="AS267" s="409"/>
      <c r="AT267" s="403">
        <v>0</v>
      </c>
      <c r="AU267" s="403">
        <v>0</v>
      </c>
      <c r="AV267" s="410">
        <v>0</v>
      </c>
      <c r="AW267" s="410">
        <v>0</v>
      </c>
      <c r="AX267" s="402">
        <v>0</v>
      </c>
      <c r="AY267" t="str">
        <f t="shared" si="248"/>
        <v/>
      </c>
      <c r="CW267" s="25" t="str">
        <f t="shared" si="249"/>
        <v/>
      </c>
      <c r="CX267" s="25" t="str">
        <f t="shared" si="250"/>
        <v/>
      </c>
      <c r="CY267" s="25" t="str">
        <f t="shared" si="251"/>
        <v/>
      </c>
      <c r="CZ267" s="25" t="str">
        <f t="shared" si="252"/>
        <v/>
      </c>
      <c r="DA267" s="25" t="str">
        <f t="shared" si="246"/>
        <v/>
      </c>
      <c r="DB267" s="25" t="str">
        <f t="shared" si="247"/>
        <v/>
      </c>
      <c r="DC267"/>
      <c r="DD267"/>
      <c r="DE267"/>
      <c r="DG267" s="26">
        <f t="shared" si="253"/>
        <v>0</v>
      </c>
      <c r="DH267" s="26">
        <f t="shared" si="254"/>
        <v>0</v>
      </c>
      <c r="DI267" s="26">
        <f t="shared" si="255"/>
        <v>0</v>
      </c>
      <c r="DJ267" s="26">
        <f t="shared" si="256"/>
        <v>0</v>
      </c>
      <c r="DK267" s="26">
        <f t="shared" si="257"/>
        <v>0</v>
      </c>
      <c r="DL267" s="26">
        <f t="shared" si="258"/>
        <v>0</v>
      </c>
      <c r="DM267"/>
    </row>
    <row r="268" spans="1:117" x14ac:dyDescent="0.25">
      <c r="A268" s="3773"/>
      <c r="B268" s="4125" t="s">
        <v>271</v>
      </c>
      <c r="C268" s="4125"/>
      <c r="D268" s="4126">
        <f t="shared" si="261"/>
        <v>0</v>
      </c>
      <c r="E268" s="4158">
        <f t="shared" si="260"/>
        <v>0</v>
      </c>
      <c r="F268" s="4159">
        <f t="shared" si="260"/>
        <v>0</v>
      </c>
      <c r="G268" s="4160"/>
      <c r="H268" s="4161"/>
      <c r="I268" s="4162"/>
      <c r="J268" s="4161"/>
      <c r="K268" s="4162"/>
      <c r="L268" s="4161"/>
      <c r="M268" s="4160"/>
      <c r="N268" s="4161"/>
      <c r="O268" s="4160"/>
      <c r="P268" s="4161"/>
      <c r="Q268" s="4162"/>
      <c r="R268" s="4161"/>
      <c r="S268" s="4162"/>
      <c r="T268" s="4161"/>
      <c r="U268" s="4160"/>
      <c r="V268" s="4161"/>
      <c r="W268" s="4160"/>
      <c r="X268" s="4161"/>
      <c r="Y268" s="4108">
        <v>0</v>
      </c>
      <c r="Z268" s="389">
        <v>0</v>
      </c>
      <c r="AA268" s="4108">
        <v>0</v>
      </c>
      <c r="AB268" s="389">
        <v>0</v>
      </c>
      <c r="AC268" s="4108">
        <v>0</v>
      </c>
      <c r="AD268" s="389">
        <v>0</v>
      </c>
      <c r="AE268" s="4108">
        <v>0</v>
      </c>
      <c r="AF268" s="389">
        <v>0</v>
      </c>
      <c r="AG268" s="4108">
        <v>0</v>
      </c>
      <c r="AH268" s="389">
        <v>0</v>
      </c>
      <c r="AI268" s="4108">
        <v>0</v>
      </c>
      <c r="AJ268" s="389">
        <v>0</v>
      </c>
      <c r="AK268" s="4108">
        <v>0</v>
      </c>
      <c r="AL268" s="389">
        <v>0</v>
      </c>
      <c r="AM268" s="4108">
        <v>0</v>
      </c>
      <c r="AN268" s="389">
        <v>0</v>
      </c>
      <c r="AO268" s="4109">
        <v>0</v>
      </c>
      <c r="AP268" s="4110">
        <v>0</v>
      </c>
      <c r="AQ268" s="4130"/>
      <c r="AR268" s="4131"/>
      <c r="AS268" s="413"/>
      <c r="AT268" s="4108">
        <v>0</v>
      </c>
      <c r="AU268" s="4108">
        <v>0</v>
      </c>
      <c r="AV268" s="4111">
        <v>0</v>
      </c>
      <c r="AW268" s="4111">
        <v>0</v>
      </c>
      <c r="AX268" s="4107">
        <v>0</v>
      </c>
      <c r="AY268" t="str">
        <f t="shared" si="248"/>
        <v/>
      </c>
      <c r="CW268" s="25" t="str">
        <f t="shared" si="249"/>
        <v/>
      </c>
      <c r="CX268" s="25" t="str">
        <f t="shared" si="250"/>
        <v/>
      </c>
      <c r="CY268" s="25" t="str">
        <f t="shared" si="251"/>
        <v/>
      </c>
      <c r="CZ268" s="25" t="str">
        <f t="shared" si="252"/>
        <v/>
      </c>
      <c r="DA268" s="25" t="str">
        <f t="shared" si="246"/>
        <v/>
      </c>
      <c r="DB268" s="25" t="str">
        <f t="shared" si="247"/>
        <v/>
      </c>
      <c r="DC268"/>
      <c r="DD268"/>
      <c r="DE268"/>
      <c r="DG268" s="26">
        <f t="shared" si="253"/>
        <v>0</v>
      </c>
      <c r="DH268" s="26">
        <f t="shared" si="254"/>
        <v>0</v>
      </c>
      <c r="DI268" s="26">
        <f t="shared" si="255"/>
        <v>0</v>
      </c>
      <c r="DJ268" s="26">
        <f t="shared" si="256"/>
        <v>0</v>
      </c>
      <c r="DK268" s="26">
        <f t="shared" si="257"/>
        <v>0</v>
      </c>
      <c r="DL268" s="26">
        <f t="shared" si="258"/>
        <v>0</v>
      </c>
      <c r="DM268"/>
    </row>
    <row r="269" spans="1:117" x14ac:dyDescent="0.25">
      <c r="A269" s="4163" t="s">
        <v>276</v>
      </c>
      <c r="B269" s="830" t="s">
        <v>266</v>
      </c>
      <c r="C269" s="830"/>
      <c r="D269" s="245">
        <f t="shared" si="261"/>
        <v>19</v>
      </c>
      <c r="E269" s="4164">
        <f t="shared" si="260"/>
        <v>7</v>
      </c>
      <c r="F269" s="4165">
        <f t="shared" si="260"/>
        <v>12</v>
      </c>
      <c r="G269" s="432"/>
      <c r="H269" s="433"/>
      <c r="I269" s="434"/>
      <c r="J269" s="433"/>
      <c r="K269" s="434"/>
      <c r="L269" s="433"/>
      <c r="M269" s="435"/>
      <c r="N269" s="436"/>
      <c r="O269" s="435"/>
      <c r="P269" s="436"/>
      <c r="Q269" s="434"/>
      <c r="R269" s="433"/>
      <c r="S269" s="434"/>
      <c r="T269" s="433"/>
      <c r="U269" s="435"/>
      <c r="V269" s="436"/>
      <c r="W269" s="435"/>
      <c r="X269" s="436"/>
      <c r="Y269" s="394">
        <v>0</v>
      </c>
      <c r="Z269" s="395">
        <v>0</v>
      </c>
      <c r="AA269" s="394">
        <v>0</v>
      </c>
      <c r="AB269" s="395">
        <v>0</v>
      </c>
      <c r="AC269" s="394">
        <v>0</v>
      </c>
      <c r="AD269" s="395">
        <v>0</v>
      </c>
      <c r="AE269" s="394">
        <v>0</v>
      </c>
      <c r="AF269" s="395">
        <v>2</v>
      </c>
      <c r="AG269" s="394">
        <v>2</v>
      </c>
      <c r="AH269" s="395">
        <v>4</v>
      </c>
      <c r="AI269" s="394">
        <v>1</v>
      </c>
      <c r="AJ269" s="395">
        <v>0</v>
      </c>
      <c r="AK269" s="394">
        <v>2</v>
      </c>
      <c r="AL269" s="395">
        <v>1</v>
      </c>
      <c r="AM269" s="394">
        <v>2</v>
      </c>
      <c r="AN269" s="395">
        <v>5</v>
      </c>
      <c r="AO269" s="396">
        <v>0</v>
      </c>
      <c r="AP269" s="397">
        <v>0</v>
      </c>
      <c r="AQ269" s="392">
        <v>11</v>
      </c>
      <c r="AR269" s="393">
        <v>11</v>
      </c>
      <c r="AS269" s="3884">
        <v>15</v>
      </c>
      <c r="AT269" s="394">
        <v>0</v>
      </c>
      <c r="AU269" s="394">
        <v>0</v>
      </c>
      <c r="AV269" s="398">
        <v>0</v>
      </c>
      <c r="AW269" s="398">
        <v>0</v>
      </c>
      <c r="AX269" s="393">
        <v>0</v>
      </c>
      <c r="AY269" t="str">
        <f t="shared" si="248"/>
        <v/>
      </c>
      <c r="CW269" s="25" t="str">
        <f t="shared" si="249"/>
        <v/>
      </c>
      <c r="CX269" s="25" t="str">
        <f t="shared" si="250"/>
        <v/>
      </c>
      <c r="CY269" s="25" t="str">
        <f t="shared" si="251"/>
        <v/>
      </c>
      <c r="CZ269" s="25" t="str">
        <f t="shared" si="252"/>
        <v/>
      </c>
      <c r="DA269" s="25" t="str">
        <f t="shared" si="246"/>
        <v/>
      </c>
      <c r="DB269" s="25" t="str">
        <f t="shared" si="247"/>
        <v/>
      </c>
      <c r="DC269"/>
      <c r="DD269"/>
      <c r="DE269"/>
      <c r="DG269" s="26">
        <f t="shared" si="253"/>
        <v>0</v>
      </c>
      <c r="DH269" s="26">
        <f t="shared" si="254"/>
        <v>0</v>
      </c>
      <c r="DI269" s="26">
        <f t="shared" si="255"/>
        <v>0</v>
      </c>
      <c r="DJ269" s="26">
        <f t="shared" si="256"/>
        <v>0</v>
      </c>
      <c r="DK269" s="26">
        <f t="shared" si="257"/>
        <v>0</v>
      </c>
      <c r="DL269" s="26">
        <f t="shared" si="258"/>
        <v>0</v>
      </c>
      <c r="DM269"/>
    </row>
    <row r="270" spans="1:117" x14ac:dyDescent="0.25">
      <c r="A270" s="713"/>
      <c r="B270" s="4112" t="s">
        <v>267</v>
      </c>
      <c r="C270" s="4112"/>
      <c r="D270" s="4113">
        <f t="shared" si="261"/>
        <v>35</v>
      </c>
      <c r="E270" s="4153">
        <f t="shared" si="260"/>
        <v>9</v>
      </c>
      <c r="F270" s="4154">
        <f t="shared" si="260"/>
        <v>26</v>
      </c>
      <c r="G270" s="4155"/>
      <c r="H270" s="4156"/>
      <c r="I270" s="4157"/>
      <c r="J270" s="4156"/>
      <c r="K270" s="4157"/>
      <c r="L270" s="4156"/>
      <c r="M270" s="4133"/>
      <c r="N270" s="4100"/>
      <c r="O270" s="4133"/>
      <c r="P270" s="4100"/>
      <c r="Q270" s="4157"/>
      <c r="R270" s="4156"/>
      <c r="S270" s="4157"/>
      <c r="T270" s="4156"/>
      <c r="U270" s="4133"/>
      <c r="V270" s="4100"/>
      <c r="W270" s="4133"/>
      <c r="X270" s="4100"/>
      <c r="Y270" s="4118">
        <v>0</v>
      </c>
      <c r="Z270" s="4119">
        <v>0</v>
      </c>
      <c r="AA270" s="4118">
        <v>0</v>
      </c>
      <c r="AB270" s="4119">
        <v>0</v>
      </c>
      <c r="AC270" s="4118">
        <v>0</v>
      </c>
      <c r="AD270" s="4119">
        <v>0</v>
      </c>
      <c r="AE270" s="4118">
        <v>0</v>
      </c>
      <c r="AF270" s="4119">
        <v>1</v>
      </c>
      <c r="AG270" s="4118">
        <v>1</v>
      </c>
      <c r="AH270" s="4119">
        <v>6</v>
      </c>
      <c r="AI270" s="4118">
        <v>0</v>
      </c>
      <c r="AJ270" s="4119">
        <v>4</v>
      </c>
      <c r="AK270" s="4118">
        <v>4</v>
      </c>
      <c r="AL270" s="4119">
        <v>7</v>
      </c>
      <c r="AM270" s="4118">
        <v>4</v>
      </c>
      <c r="AN270" s="4119">
        <v>8</v>
      </c>
      <c r="AO270" s="4120">
        <v>0</v>
      </c>
      <c r="AP270" s="4121">
        <v>0</v>
      </c>
      <c r="AQ270" s="4099"/>
      <c r="AR270" s="4100"/>
      <c r="AS270" s="394">
        <v>14</v>
      </c>
      <c r="AT270" s="4118">
        <v>0</v>
      </c>
      <c r="AU270" s="4118">
        <v>0</v>
      </c>
      <c r="AV270" s="4122">
        <v>0</v>
      </c>
      <c r="AW270" s="4122">
        <v>0</v>
      </c>
      <c r="AX270" s="4117">
        <v>0</v>
      </c>
      <c r="AY270" t="str">
        <f t="shared" si="248"/>
        <v/>
      </c>
      <c r="CW270" s="25" t="str">
        <f t="shared" si="249"/>
        <v/>
      </c>
      <c r="CX270" s="25" t="str">
        <f t="shared" si="250"/>
        <v/>
      </c>
      <c r="CY270" s="25" t="str">
        <f t="shared" si="251"/>
        <v/>
      </c>
      <c r="CZ270" s="25" t="str">
        <f t="shared" si="252"/>
        <v/>
      </c>
      <c r="DA270" s="25" t="str">
        <f t="shared" si="246"/>
        <v/>
      </c>
      <c r="DB270" s="25" t="str">
        <f t="shared" si="247"/>
        <v/>
      </c>
      <c r="DC270"/>
      <c r="DD270"/>
      <c r="DE270"/>
      <c r="DG270" s="26">
        <f t="shared" si="253"/>
        <v>0</v>
      </c>
      <c r="DH270" s="26">
        <f t="shared" si="254"/>
        <v>0</v>
      </c>
      <c r="DI270" s="26">
        <f t="shared" si="255"/>
        <v>0</v>
      </c>
      <c r="DJ270" s="26">
        <f t="shared" si="256"/>
        <v>0</v>
      </c>
      <c r="DK270" s="26">
        <f t="shared" si="257"/>
        <v>0</v>
      </c>
      <c r="DL270" s="26">
        <f t="shared" si="258"/>
        <v>0</v>
      </c>
      <c r="DM270"/>
    </row>
    <row r="271" spans="1:117" x14ac:dyDescent="0.25">
      <c r="A271" s="713"/>
      <c r="B271" s="4112" t="s">
        <v>268</v>
      </c>
      <c r="C271" s="4112"/>
      <c r="D271" s="4113">
        <f t="shared" si="261"/>
        <v>26</v>
      </c>
      <c r="E271" s="4153">
        <f t="shared" si="260"/>
        <v>10</v>
      </c>
      <c r="F271" s="4154">
        <f t="shared" si="260"/>
        <v>16</v>
      </c>
      <c r="G271" s="4155"/>
      <c r="H271" s="4156"/>
      <c r="I271" s="4157"/>
      <c r="J271" s="4156"/>
      <c r="K271" s="4157"/>
      <c r="L271" s="4156"/>
      <c r="M271" s="4133"/>
      <c r="N271" s="4100"/>
      <c r="O271" s="4133"/>
      <c r="P271" s="4100"/>
      <c r="Q271" s="4157"/>
      <c r="R271" s="4156"/>
      <c r="S271" s="4157"/>
      <c r="T271" s="4156"/>
      <c r="U271" s="4133"/>
      <c r="V271" s="4100"/>
      <c r="W271" s="4133"/>
      <c r="X271" s="4100"/>
      <c r="Y271" s="4118">
        <v>0</v>
      </c>
      <c r="Z271" s="4119">
        <v>0</v>
      </c>
      <c r="AA271" s="4118">
        <v>0</v>
      </c>
      <c r="AB271" s="4119">
        <v>0</v>
      </c>
      <c r="AC271" s="4118">
        <v>0</v>
      </c>
      <c r="AD271" s="4119">
        <v>0</v>
      </c>
      <c r="AE271" s="4118">
        <v>0</v>
      </c>
      <c r="AF271" s="4119">
        <v>2</v>
      </c>
      <c r="AG271" s="4118">
        <v>2</v>
      </c>
      <c r="AH271" s="4119">
        <v>4</v>
      </c>
      <c r="AI271" s="4118">
        <v>1</v>
      </c>
      <c r="AJ271" s="4119">
        <v>1</v>
      </c>
      <c r="AK271" s="4118">
        <v>2</v>
      </c>
      <c r="AL271" s="4119">
        <v>3</v>
      </c>
      <c r="AM271" s="4118">
        <v>5</v>
      </c>
      <c r="AN271" s="4119">
        <v>6</v>
      </c>
      <c r="AO271" s="4120">
        <v>0</v>
      </c>
      <c r="AP271" s="4121">
        <v>0</v>
      </c>
      <c r="AQ271" s="4099"/>
      <c r="AR271" s="4100"/>
      <c r="AS271" s="4133"/>
      <c r="AT271" s="4118">
        <v>0</v>
      </c>
      <c r="AU271" s="4118">
        <v>0</v>
      </c>
      <c r="AV271" s="4122">
        <v>0</v>
      </c>
      <c r="AW271" s="4122">
        <v>0</v>
      </c>
      <c r="AX271" s="4117">
        <v>0</v>
      </c>
      <c r="AY271" t="str">
        <f t="shared" si="248"/>
        <v/>
      </c>
      <c r="CW271" s="25" t="str">
        <f t="shared" si="249"/>
        <v/>
      </c>
      <c r="CX271" s="25" t="str">
        <f t="shared" si="250"/>
        <v/>
      </c>
      <c r="CY271" s="25" t="str">
        <f t="shared" si="251"/>
        <v/>
      </c>
      <c r="CZ271" s="25" t="str">
        <f t="shared" si="252"/>
        <v/>
      </c>
      <c r="DA271" s="25" t="str">
        <f t="shared" si="246"/>
        <v/>
      </c>
      <c r="DB271" s="25" t="str">
        <f t="shared" si="247"/>
        <v/>
      </c>
      <c r="DC271"/>
      <c r="DD271"/>
      <c r="DE271"/>
      <c r="DG271" s="26">
        <f t="shared" si="253"/>
        <v>0</v>
      </c>
      <c r="DH271" s="26">
        <f t="shared" si="254"/>
        <v>0</v>
      </c>
      <c r="DI271" s="26">
        <f t="shared" si="255"/>
        <v>0</v>
      </c>
      <c r="DJ271" s="26">
        <f t="shared" si="256"/>
        <v>0</v>
      </c>
      <c r="DK271" s="26">
        <f t="shared" si="257"/>
        <v>0</v>
      </c>
      <c r="DL271" s="26">
        <f t="shared" si="258"/>
        <v>0</v>
      </c>
      <c r="DM271"/>
    </row>
    <row r="272" spans="1:117" x14ac:dyDescent="0.25">
      <c r="A272" s="713"/>
      <c r="B272" s="4123" t="s">
        <v>269</v>
      </c>
      <c r="C272" s="4124"/>
      <c r="D272" s="4113">
        <f t="shared" si="261"/>
        <v>13</v>
      </c>
      <c r="E272" s="4153">
        <f t="shared" si="260"/>
        <v>4</v>
      </c>
      <c r="F272" s="4154">
        <f t="shared" si="260"/>
        <v>9</v>
      </c>
      <c r="G272" s="425"/>
      <c r="H272" s="426"/>
      <c r="I272" s="427"/>
      <c r="J272" s="426"/>
      <c r="K272" s="427"/>
      <c r="L272" s="426"/>
      <c r="M272" s="4099"/>
      <c r="N272" s="4100"/>
      <c r="O272" s="4099"/>
      <c r="P272" s="4100"/>
      <c r="Q272" s="427"/>
      <c r="R272" s="426"/>
      <c r="S272" s="427"/>
      <c r="T272" s="426"/>
      <c r="U272" s="4099"/>
      <c r="V272" s="4100"/>
      <c r="W272" s="4099"/>
      <c r="X272" s="4100"/>
      <c r="Y272" s="403">
        <v>0</v>
      </c>
      <c r="Z272" s="404">
        <v>0</v>
      </c>
      <c r="AA272" s="403">
        <v>0</v>
      </c>
      <c r="AB272" s="404">
        <v>0</v>
      </c>
      <c r="AC272" s="403">
        <v>0</v>
      </c>
      <c r="AD272" s="404">
        <v>0</v>
      </c>
      <c r="AE272" s="403">
        <v>0</v>
      </c>
      <c r="AF272" s="404">
        <v>1</v>
      </c>
      <c r="AG272" s="403">
        <v>0</v>
      </c>
      <c r="AH272" s="404">
        <v>2</v>
      </c>
      <c r="AI272" s="403">
        <v>0</v>
      </c>
      <c r="AJ272" s="404">
        <v>2</v>
      </c>
      <c r="AK272" s="403">
        <v>1</v>
      </c>
      <c r="AL272" s="404">
        <v>2</v>
      </c>
      <c r="AM272" s="403">
        <v>3</v>
      </c>
      <c r="AN272" s="404">
        <v>2</v>
      </c>
      <c r="AO272" s="405">
        <v>0</v>
      </c>
      <c r="AP272" s="406">
        <v>0</v>
      </c>
      <c r="AQ272" s="4099"/>
      <c r="AR272" s="4100"/>
      <c r="AS272" s="4133"/>
      <c r="AT272" s="403">
        <v>0</v>
      </c>
      <c r="AU272" s="403">
        <v>0</v>
      </c>
      <c r="AV272" s="410">
        <v>0</v>
      </c>
      <c r="AW272" s="410">
        <v>0</v>
      </c>
      <c r="AX272" s="402">
        <v>0</v>
      </c>
      <c r="AY272" t="str">
        <f t="shared" si="248"/>
        <v/>
      </c>
      <c r="CW272" s="25" t="str">
        <f t="shared" si="249"/>
        <v/>
      </c>
      <c r="CX272" s="25" t="str">
        <f t="shared" si="250"/>
        <v/>
      </c>
      <c r="CY272" s="25" t="str">
        <f t="shared" si="251"/>
        <v/>
      </c>
      <c r="CZ272" s="25" t="str">
        <f t="shared" si="252"/>
        <v/>
      </c>
      <c r="DA272" s="25" t="str">
        <f t="shared" si="246"/>
        <v/>
      </c>
      <c r="DB272" s="25" t="str">
        <f t="shared" si="247"/>
        <v/>
      </c>
      <c r="DC272"/>
      <c r="DD272"/>
      <c r="DE272"/>
      <c r="DG272" s="26">
        <f t="shared" si="253"/>
        <v>0</v>
      </c>
      <c r="DH272" s="26">
        <f t="shared" si="254"/>
        <v>0</v>
      </c>
      <c r="DI272" s="26">
        <f t="shared" si="255"/>
        <v>0</v>
      </c>
      <c r="DJ272" s="26">
        <f t="shared" si="256"/>
        <v>0</v>
      </c>
      <c r="DK272" s="26">
        <f t="shared" si="257"/>
        <v>0</v>
      </c>
      <c r="DL272" s="26">
        <f t="shared" si="258"/>
        <v>0</v>
      </c>
      <c r="DM272"/>
    </row>
    <row r="273" spans="1:117" ht="15" customHeight="1" x14ac:dyDescent="0.25">
      <c r="A273" s="713"/>
      <c r="B273" s="4123" t="s">
        <v>270</v>
      </c>
      <c r="C273" s="4124"/>
      <c r="D273" s="4113">
        <f t="shared" si="261"/>
        <v>5</v>
      </c>
      <c r="E273" s="4153">
        <f t="shared" si="260"/>
        <v>4</v>
      </c>
      <c r="F273" s="4154">
        <f t="shared" si="260"/>
        <v>1</v>
      </c>
      <c r="G273" s="425"/>
      <c r="H273" s="426"/>
      <c r="I273" s="427"/>
      <c r="J273" s="426"/>
      <c r="K273" s="427"/>
      <c r="L273" s="426"/>
      <c r="M273" s="407"/>
      <c r="N273" s="408"/>
      <c r="O273" s="407"/>
      <c r="P273" s="408"/>
      <c r="Q273" s="427"/>
      <c r="R273" s="426"/>
      <c r="S273" s="427"/>
      <c r="T273" s="426"/>
      <c r="U273" s="407"/>
      <c r="V273" s="408"/>
      <c r="W273" s="407"/>
      <c r="X273" s="408"/>
      <c r="Y273" s="403">
        <v>0</v>
      </c>
      <c r="Z273" s="404">
        <v>0</v>
      </c>
      <c r="AA273" s="403">
        <v>0</v>
      </c>
      <c r="AB273" s="404">
        <v>0</v>
      </c>
      <c r="AC273" s="403">
        <v>0</v>
      </c>
      <c r="AD273" s="404">
        <v>0</v>
      </c>
      <c r="AE273" s="403">
        <v>0</v>
      </c>
      <c r="AF273" s="404">
        <v>0</v>
      </c>
      <c r="AG273" s="403">
        <v>0</v>
      </c>
      <c r="AH273" s="404">
        <v>0</v>
      </c>
      <c r="AI273" s="403">
        <v>0</v>
      </c>
      <c r="AJ273" s="404">
        <v>0</v>
      </c>
      <c r="AK273" s="403">
        <v>3</v>
      </c>
      <c r="AL273" s="404">
        <v>0</v>
      </c>
      <c r="AM273" s="403">
        <v>1</v>
      </c>
      <c r="AN273" s="404">
        <v>1</v>
      </c>
      <c r="AO273" s="405">
        <v>0</v>
      </c>
      <c r="AP273" s="406">
        <v>0</v>
      </c>
      <c r="AQ273" s="407"/>
      <c r="AR273" s="408"/>
      <c r="AS273" s="409"/>
      <c r="AT273" s="403">
        <v>0</v>
      </c>
      <c r="AU273" s="403">
        <v>0</v>
      </c>
      <c r="AV273" s="410">
        <v>0</v>
      </c>
      <c r="AW273" s="410">
        <v>0</v>
      </c>
      <c r="AX273" s="402">
        <v>0</v>
      </c>
      <c r="AY273" t="str">
        <f t="shared" si="248"/>
        <v/>
      </c>
      <c r="CW273" s="25" t="str">
        <f t="shared" si="249"/>
        <v/>
      </c>
      <c r="CX273" s="25" t="str">
        <f t="shared" si="250"/>
        <v/>
      </c>
      <c r="CY273" s="25" t="str">
        <f t="shared" si="251"/>
        <v/>
      </c>
      <c r="CZ273" s="25" t="str">
        <f t="shared" si="252"/>
        <v/>
      </c>
      <c r="DA273" s="25" t="str">
        <f t="shared" si="246"/>
        <v/>
      </c>
      <c r="DB273" s="25" t="str">
        <f t="shared" si="247"/>
        <v/>
      </c>
      <c r="DC273"/>
      <c r="DD273"/>
      <c r="DE273"/>
      <c r="DG273" s="26">
        <f t="shared" si="253"/>
        <v>0</v>
      </c>
      <c r="DH273" s="26">
        <f t="shared" si="254"/>
        <v>0</v>
      </c>
      <c r="DI273" s="26">
        <f t="shared" si="255"/>
        <v>0</v>
      </c>
      <c r="DJ273" s="26">
        <f t="shared" si="256"/>
        <v>0</v>
      </c>
      <c r="DK273" s="26">
        <f t="shared" si="257"/>
        <v>0</v>
      </c>
      <c r="DL273" s="26">
        <f t="shared" si="258"/>
        <v>0</v>
      </c>
      <c r="DM273"/>
    </row>
    <row r="274" spans="1:117" x14ac:dyDescent="0.25">
      <c r="A274" s="4166"/>
      <c r="B274" s="4125" t="s">
        <v>271</v>
      </c>
      <c r="C274" s="4125"/>
      <c r="D274" s="4126">
        <f t="shared" si="261"/>
        <v>0</v>
      </c>
      <c r="E274" s="4158">
        <f t="shared" si="260"/>
        <v>0</v>
      </c>
      <c r="F274" s="4159">
        <f t="shared" si="260"/>
        <v>0</v>
      </c>
      <c r="G274" s="4160"/>
      <c r="H274" s="4161"/>
      <c r="I274" s="4162"/>
      <c r="J274" s="4161"/>
      <c r="K274" s="4162"/>
      <c r="L274" s="4161"/>
      <c r="M274" s="4160"/>
      <c r="N274" s="4161"/>
      <c r="O274" s="4160"/>
      <c r="P274" s="4161"/>
      <c r="Q274" s="4162"/>
      <c r="R274" s="4161"/>
      <c r="S274" s="4162"/>
      <c r="T274" s="4161"/>
      <c r="U274" s="4160"/>
      <c r="V274" s="4161"/>
      <c r="W274" s="4160"/>
      <c r="X274" s="4161"/>
      <c r="Y274" s="4108">
        <v>0</v>
      </c>
      <c r="Z274" s="389">
        <v>0</v>
      </c>
      <c r="AA274" s="4108">
        <v>0</v>
      </c>
      <c r="AB274" s="389">
        <v>0</v>
      </c>
      <c r="AC274" s="4108">
        <v>0</v>
      </c>
      <c r="AD274" s="389">
        <v>0</v>
      </c>
      <c r="AE274" s="4108">
        <v>0</v>
      </c>
      <c r="AF274" s="389">
        <v>0</v>
      </c>
      <c r="AG274" s="4108">
        <v>0</v>
      </c>
      <c r="AH274" s="389">
        <v>0</v>
      </c>
      <c r="AI274" s="4108">
        <v>0</v>
      </c>
      <c r="AJ274" s="389">
        <v>0</v>
      </c>
      <c r="AK274" s="4108">
        <v>0</v>
      </c>
      <c r="AL274" s="389">
        <v>0</v>
      </c>
      <c r="AM274" s="4108">
        <v>0</v>
      </c>
      <c r="AN274" s="389">
        <v>0</v>
      </c>
      <c r="AO274" s="4109">
        <v>0</v>
      </c>
      <c r="AP274" s="4110">
        <v>0</v>
      </c>
      <c r="AQ274" s="4130"/>
      <c r="AR274" s="4131"/>
      <c r="AS274" s="413"/>
      <c r="AT274" s="4108">
        <v>0</v>
      </c>
      <c r="AU274" s="4108">
        <v>0</v>
      </c>
      <c r="AV274" s="4111">
        <v>0</v>
      </c>
      <c r="AW274" s="4111">
        <v>0</v>
      </c>
      <c r="AX274" s="4107">
        <v>0</v>
      </c>
      <c r="AY274" t="str">
        <f t="shared" si="248"/>
        <v/>
      </c>
      <c r="CW274" s="25" t="str">
        <f t="shared" si="249"/>
        <v/>
      </c>
      <c r="CX274" s="25" t="str">
        <f t="shared" si="250"/>
        <v/>
      </c>
      <c r="CY274" s="25" t="str">
        <f t="shared" si="251"/>
        <v/>
      </c>
      <c r="CZ274" s="25" t="str">
        <f t="shared" si="252"/>
        <v/>
      </c>
      <c r="DA274" s="25" t="str">
        <f t="shared" si="246"/>
        <v/>
      </c>
      <c r="DB274" s="25" t="str">
        <f t="shared" si="247"/>
        <v/>
      </c>
      <c r="DC274"/>
      <c r="DD274"/>
      <c r="DE274"/>
      <c r="DG274" s="26">
        <f t="shared" si="253"/>
        <v>0</v>
      </c>
      <c r="DH274" s="26">
        <f t="shared" si="254"/>
        <v>0</v>
      </c>
      <c r="DI274" s="26">
        <f t="shared" si="255"/>
        <v>0</v>
      </c>
      <c r="DJ274" s="26">
        <f t="shared" si="256"/>
        <v>0</v>
      </c>
      <c r="DK274" s="26">
        <f t="shared" si="257"/>
        <v>0</v>
      </c>
      <c r="DL274" s="26">
        <f t="shared" si="258"/>
        <v>0</v>
      </c>
      <c r="DM274"/>
    </row>
    <row r="275" spans="1:117" x14ac:dyDescent="0.25">
      <c r="A275" s="4167" t="s">
        <v>277</v>
      </c>
      <c r="B275" s="830" t="s">
        <v>266</v>
      </c>
      <c r="C275" s="830"/>
      <c r="D275" s="245">
        <f t="shared" si="261"/>
        <v>0</v>
      </c>
      <c r="E275" s="4164">
        <f t="shared" si="260"/>
        <v>0</v>
      </c>
      <c r="F275" s="4165">
        <f t="shared" si="260"/>
        <v>0</v>
      </c>
      <c r="G275" s="437"/>
      <c r="H275" s="436"/>
      <c r="I275" s="435"/>
      <c r="J275" s="436"/>
      <c r="K275" s="435"/>
      <c r="L275" s="436"/>
      <c r="M275" s="435"/>
      <c r="N275" s="436"/>
      <c r="O275" s="435"/>
      <c r="P275" s="436"/>
      <c r="Q275" s="435"/>
      <c r="R275" s="436"/>
      <c r="S275" s="435"/>
      <c r="T275" s="436"/>
      <c r="U275" s="435"/>
      <c r="V275" s="436"/>
      <c r="W275" s="435"/>
      <c r="X275" s="436"/>
      <c r="Y275" s="394"/>
      <c r="Z275" s="395"/>
      <c r="AA275" s="394"/>
      <c r="AB275" s="395"/>
      <c r="AC275" s="394"/>
      <c r="AD275" s="395"/>
      <c r="AE275" s="394"/>
      <c r="AF275" s="395"/>
      <c r="AG275" s="394"/>
      <c r="AH275" s="395"/>
      <c r="AI275" s="394"/>
      <c r="AJ275" s="395"/>
      <c r="AK275" s="394"/>
      <c r="AL275" s="395"/>
      <c r="AM275" s="394"/>
      <c r="AN275" s="395"/>
      <c r="AO275" s="396"/>
      <c r="AP275" s="397"/>
      <c r="AQ275" s="392"/>
      <c r="AR275" s="393"/>
      <c r="AS275" s="3884"/>
      <c r="AT275" s="394"/>
      <c r="AU275" s="394"/>
      <c r="AV275" s="398"/>
      <c r="AW275" s="398"/>
      <c r="AX275" s="393"/>
      <c r="AY275" t="str">
        <f t="shared" si="248"/>
        <v/>
      </c>
      <c r="CW275" s="25" t="str">
        <f t="shared" si="249"/>
        <v/>
      </c>
      <c r="CX275" s="25" t="str">
        <f t="shared" si="250"/>
        <v/>
      </c>
      <c r="CY275" s="25" t="str">
        <f t="shared" si="251"/>
        <v/>
      </c>
      <c r="CZ275" s="25" t="str">
        <f t="shared" si="252"/>
        <v/>
      </c>
      <c r="DA275" s="25" t="str">
        <f t="shared" si="246"/>
        <v/>
      </c>
      <c r="DB275" s="25" t="str">
        <f t="shared" si="247"/>
        <v/>
      </c>
      <c r="DC275"/>
      <c r="DD275"/>
      <c r="DE275"/>
      <c r="DG275" s="26">
        <f t="shared" si="253"/>
        <v>0</v>
      </c>
      <c r="DH275" s="26">
        <f t="shared" si="254"/>
        <v>0</v>
      </c>
      <c r="DI275" s="26">
        <f t="shared" si="255"/>
        <v>0</v>
      </c>
      <c r="DJ275" s="26">
        <f t="shared" si="256"/>
        <v>0</v>
      </c>
      <c r="DK275" s="26">
        <f t="shared" si="257"/>
        <v>0</v>
      </c>
      <c r="DL275" s="26">
        <f t="shared" si="258"/>
        <v>0</v>
      </c>
      <c r="DM275"/>
    </row>
    <row r="276" spans="1:117" x14ac:dyDescent="0.25">
      <c r="A276" s="794"/>
      <c r="B276" s="4112" t="s">
        <v>267</v>
      </c>
      <c r="C276" s="4112"/>
      <c r="D276" s="4113">
        <f t="shared" si="261"/>
        <v>0</v>
      </c>
      <c r="E276" s="4153">
        <f t="shared" si="260"/>
        <v>0</v>
      </c>
      <c r="F276" s="4154">
        <f t="shared" si="260"/>
        <v>0</v>
      </c>
      <c r="G276" s="4099"/>
      <c r="H276" s="4100"/>
      <c r="I276" s="4133"/>
      <c r="J276" s="4100"/>
      <c r="K276" s="4133"/>
      <c r="L276" s="4100"/>
      <c r="M276" s="4133"/>
      <c r="N276" s="4100"/>
      <c r="O276" s="4133"/>
      <c r="P276" s="4100"/>
      <c r="Q276" s="4133"/>
      <c r="R276" s="4100"/>
      <c r="S276" s="4133"/>
      <c r="T276" s="4100"/>
      <c r="U276" s="4133"/>
      <c r="V276" s="4100"/>
      <c r="W276" s="4133"/>
      <c r="X276" s="4100"/>
      <c r="Y276" s="4118"/>
      <c r="Z276" s="4119"/>
      <c r="AA276" s="4118"/>
      <c r="AB276" s="4119"/>
      <c r="AC276" s="4118"/>
      <c r="AD276" s="4119"/>
      <c r="AE276" s="4118"/>
      <c r="AF276" s="4119"/>
      <c r="AG276" s="4118"/>
      <c r="AH276" s="4119"/>
      <c r="AI276" s="4118"/>
      <c r="AJ276" s="4119"/>
      <c r="AK276" s="4118"/>
      <c r="AL276" s="4119"/>
      <c r="AM276" s="4118"/>
      <c r="AN276" s="4119"/>
      <c r="AO276" s="4120"/>
      <c r="AP276" s="4121"/>
      <c r="AQ276" s="4099"/>
      <c r="AR276" s="4100"/>
      <c r="AS276" s="394"/>
      <c r="AT276" s="4118"/>
      <c r="AU276" s="4118"/>
      <c r="AV276" s="4122"/>
      <c r="AW276" s="4122"/>
      <c r="AX276" s="4117"/>
      <c r="AY276" t="str">
        <f t="shared" si="248"/>
        <v/>
      </c>
      <c r="CW276" s="25" t="str">
        <f t="shared" si="249"/>
        <v/>
      </c>
      <c r="CX276" s="25" t="str">
        <f t="shared" si="250"/>
        <v/>
      </c>
      <c r="CY276" s="25" t="str">
        <f t="shared" si="251"/>
        <v/>
      </c>
      <c r="CZ276" s="25" t="str">
        <f t="shared" si="252"/>
        <v/>
      </c>
      <c r="DA276" s="25" t="str">
        <f t="shared" si="246"/>
        <v/>
      </c>
      <c r="DB276" s="25" t="str">
        <f t="shared" si="247"/>
        <v/>
      </c>
      <c r="DC276"/>
      <c r="DD276"/>
      <c r="DE276"/>
      <c r="DG276" s="26">
        <f t="shared" si="253"/>
        <v>0</v>
      </c>
      <c r="DH276" s="26">
        <f t="shared" si="254"/>
        <v>0</v>
      </c>
      <c r="DI276" s="26">
        <f t="shared" si="255"/>
        <v>0</v>
      </c>
      <c r="DJ276" s="26">
        <f t="shared" si="256"/>
        <v>0</v>
      </c>
      <c r="DK276" s="26">
        <f t="shared" si="257"/>
        <v>0</v>
      </c>
      <c r="DL276" s="26">
        <f t="shared" si="258"/>
        <v>0</v>
      </c>
      <c r="DM276"/>
    </row>
    <row r="277" spans="1:117" x14ac:dyDescent="0.25">
      <c r="A277" s="794"/>
      <c r="B277" s="4112" t="s">
        <v>268</v>
      </c>
      <c r="C277" s="4112"/>
      <c r="D277" s="4113">
        <f t="shared" si="261"/>
        <v>0</v>
      </c>
      <c r="E277" s="4153">
        <f t="shared" si="260"/>
        <v>0</v>
      </c>
      <c r="F277" s="4154">
        <f t="shared" si="260"/>
        <v>0</v>
      </c>
      <c r="G277" s="4099"/>
      <c r="H277" s="4100"/>
      <c r="I277" s="4133"/>
      <c r="J277" s="4100"/>
      <c r="K277" s="4133"/>
      <c r="L277" s="4100"/>
      <c r="M277" s="4133"/>
      <c r="N277" s="4100"/>
      <c r="O277" s="4133"/>
      <c r="P277" s="4100"/>
      <c r="Q277" s="4133"/>
      <c r="R277" s="4100"/>
      <c r="S277" s="4133"/>
      <c r="T277" s="4100"/>
      <c r="U277" s="4133"/>
      <c r="V277" s="4100"/>
      <c r="W277" s="4133"/>
      <c r="X277" s="4100"/>
      <c r="Y277" s="4118"/>
      <c r="Z277" s="4119"/>
      <c r="AA277" s="4118"/>
      <c r="AB277" s="4119"/>
      <c r="AC277" s="4118"/>
      <c r="AD277" s="4119"/>
      <c r="AE277" s="4118"/>
      <c r="AF277" s="4119"/>
      <c r="AG277" s="4118"/>
      <c r="AH277" s="4119"/>
      <c r="AI277" s="4118"/>
      <c r="AJ277" s="4119"/>
      <c r="AK277" s="4118"/>
      <c r="AL277" s="4119"/>
      <c r="AM277" s="4118"/>
      <c r="AN277" s="4119"/>
      <c r="AO277" s="4120"/>
      <c r="AP277" s="4121"/>
      <c r="AQ277" s="4099"/>
      <c r="AR277" s="4100"/>
      <c r="AS277" s="4133"/>
      <c r="AT277" s="4118"/>
      <c r="AU277" s="4118"/>
      <c r="AV277" s="4122"/>
      <c r="AW277" s="4122"/>
      <c r="AX277" s="4117"/>
      <c r="AY277" t="str">
        <f t="shared" si="248"/>
        <v/>
      </c>
      <c r="CW277" s="25" t="str">
        <f t="shared" si="249"/>
        <v/>
      </c>
      <c r="CX277" s="25" t="str">
        <f t="shared" si="250"/>
        <v/>
      </c>
      <c r="CY277" s="25" t="str">
        <f t="shared" si="251"/>
        <v/>
      </c>
      <c r="CZ277" s="25" t="str">
        <f t="shared" si="252"/>
        <v/>
      </c>
      <c r="DA277" s="25" t="str">
        <f t="shared" si="246"/>
        <v/>
      </c>
      <c r="DB277" s="25" t="str">
        <f t="shared" si="247"/>
        <v/>
      </c>
      <c r="DC277"/>
      <c r="DD277"/>
      <c r="DE277"/>
      <c r="DG277" s="26">
        <f t="shared" si="253"/>
        <v>0</v>
      </c>
      <c r="DH277" s="26">
        <f t="shared" si="254"/>
        <v>0</v>
      </c>
      <c r="DI277" s="26">
        <f t="shared" si="255"/>
        <v>0</v>
      </c>
      <c r="DJ277" s="26">
        <f t="shared" si="256"/>
        <v>0</v>
      </c>
      <c r="DK277" s="26">
        <f t="shared" si="257"/>
        <v>0</v>
      </c>
      <c r="DL277" s="26">
        <f t="shared" si="258"/>
        <v>0</v>
      </c>
      <c r="DM277"/>
    </row>
    <row r="278" spans="1:117" x14ac:dyDescent="0.25">
      <c r="A278" s="794"/>
      <c r="B278" s="4123" t="s">
        <v>269</v>
      </c>
      <c r="C278" s="4124"/>
      <c r="D278" s="4113">
        <f t="shared" si="261"/>
        <v>0</v>
      </c>
      <c r="E278" s="4168">
        <f t="shared" si="260"/>
        <v>0</v>
      </c>
      <c r="F278" s="4169">
        <f t="shared" si="260"/>
        <v>0</v>
      </c>
      <c r="G278" s="4099"/>
      <c r="H278" s="4100"/>
      <c r="I278" s="4133"/>
      <c r="J278" s="4100"/>
      <c r="K278" s="4133"/>
      <c r="L278" s="4100"/>
      <c r="M278" s="4133"/>
      <c r="N278" s="4100"/>
      <c r="O278" s="4133"/>
      <c r="P278" s="4100"/>
      <c r="Q278" s="4133"/>
      <c r="R278" s="4100"/>
      <c r="S278" s="4133"/>
      <c r="T278" s="4100"/>
      <c r="U278" s="4133"/>
      <c r="V278" s="4100"/>
      <c r="W278" s="4133"/>
      <c r="X278" s="4100"/>
      <c r="Y278" s="4118"/>
      <c r="Z278" s="4119"/>
      <c r="AA278" s="4118"/>
      <c r="AB278" s="4119"/>
      <c r="AC278" s="4118"/>
      <c r="AD278" s="4119"/>
      <c r="AE278" s="4118"/>
      <c r="AF278" s="4119"/>
      <c r="AG278" s="4118"/>
      <c r="AH278" s="4119"/>
      <c r="AI278" s="4118"/>
      <c r="AJ278" s="4119"/>
      <c r="AK278" s="4118"/>
      <c r="AL278" s="4119"/>
      <c r="AM278" s="4118"/>
      <c r="AN278" s="4119"/>
      <c r="AO278" s="405"/>
      <c r="AP278" s="406"/>
      <c r="AQ278" s="4099"/>
      <c r="AR278" s="4100"/>
      <c r="AS278" s="4133"/>
      <c r="AT278" s="403"/>
      <c r="AU278" s="403"/>
      <c r="AV278" s="410"/>
      <c r="AW278" s="410"/>
      <c r="AX278" s="402"/>
      <c r="AY278" t="str">
        <f t="shared" si="248"/>
        <v/>
      </c>
      <c r="CW278" s="25" t="str">
        <f t="shared" si="249"/>
        <v/>
      </c>
      <c r="CX278" s="25" t="str">
        <f t="shared" si="250"/>
        <v/>
      </c>
      <c r="CY278" s="25" t="str">
        <f t="shared" si="251"/>
        <v/>
      </c>
      <c r="CZ278" s="25" t="str">
        <f t="shared" si="252"/>
        <v/>
      </c>
      <c r="DA278" s="25" t="str">
        <f t="shared" si="246"/>
        <v/>
      </c>
      <c r="DB278" s="25" t="str">
        <f t="shared" si="247"/>
        <v/>
      </c>
      <c r="DC278"/>
      <c r="DD278"/>
      <c r="DE278"/>
      <c r="DG278" s="26">
        <f t="shared" si="253"/>
        <v>0</v>
      </c>
      <c r="DH278" s="26">
        <f t="shared" si="254"/>
        <v>0</v>
      </c>
      <c r="DI278" s="26">
        <f t="shared" si="255"/>
        <v>0</v>
      </c>
      <c r="DJ278" s="26">
        <f t="shared" si="256"/>
        <v>0</v>
      </c>
      <c r="DK278" s="26">
        <f t="shared" si="257"/>
        <v>0</v>
      </c>
      <c r="DL278" s="26">
        <f t="shared" si="258"/>
        <v>0</v>
      </c>
      <c r="DM278"/>
    </row>
    <row r="279" spans="1:117" ht="15" customHeight="1" x14ac:dyDescent="0.25">
      <c r="A279" s="794"/>
      <c r="B279" s="4123" t="s">
        <v>270</v>
      </c>
      <c r="C279" s="4124"/>
      <c r="D279" s="4113">
        <f t="shared" si="261"/>
        <v>0</v>
      </c>
      <c r="E279" s="4168">
        <f t="shared" si="260"/>
        <v>0</v>
      </c>
      <c r="F279" s="4169">
        <f t="shared" si="260"/>
        <v>0</v>
      </c>
      <c r="G279" s="440"/>
      <c r="H279" s="441"/>
      <c r="I279" s="442"/>
      <c r="J279" s="441"/>
      <c r="K279" s="442"/>
      <c r="L279" s="441"/>
      <c r="M279" s="442"/>
      <c r="N279" s="441"/>
      <c r="O279" s="442"/>
      <c r="P279" s="441"/>
      <c r="Q279" s="442"/>
      <c r="R279" s="441"/>
      <c r="S279" s="442"/>
      <c r="T279" s="441"/>
      <c r="U279" s="442"/>
      <c r="V279" s="441"/>
      <c r="W279" s="442"/>
      <c r="X279" s="441"/>
      <c r="Y279" s="403"/>
      <c r="Z279" s="404"/>
      <c r="AA279" s="403"/>
      <c r="AB279" s="404"/>
      <c r="AC279" s="403"/>
      <c r="AD279" s="404"/>
      <c r="AE279" s="403"/>
      <c r="AF279" s="404"/>
      <c r="AG279" s="403"/>
      <c r="AH279" s="404"/>
      <c r="AI279" s="403"/>
      <c r="AJ279" s="404"/>
      <c r="AK279" s="403"/>
      <c r="AL279" s="404"/>
      <c r="AM279" s="403"/>
      <c r="AN279" s="404"/>
      <c r="AO279" s="405"/>
      <c r="AP279" s="406"/>
      <c r="AQ279" s="407"/>
      <c r="AR279" s="408"/>
      <c r="AS279" s="409"/>
      <c r="AT279" s="403"/>
      <c r="AU279" s="403"/>
      <c r="AV279" s="410"/>
      <c r="AW279" s="410"/>
      <c r="AX279" s="402"/>
      <c r="AY279" t="str">
        <f t="shared" si="248"/>
        <v/>
      </c>
      <c r="CW279" s="25" t="str">
        <f t="shared" si="249"/>
        <v/>
      </c>
      <c r="CX279" s="25" t="str">
        <f t="shared" si="250"/>
        <v/>
      </c>
      <c r="CY279" s="25" t="str">
        <f t="shared" si="251"/>
        <v/>
      </c>
      <c r="CZ279" s="25" t="str">
        <f t="shared" si="252"/>
        <v/>
      </c>
      <c r="DA279" s="25" t="str">
        <f t="shared" si="246"/>
        <v/>
      </c>
      <c r="DB279" s="25" t="str">
        <f t="shared" si="247"/>
        <v/>
      </c>
      <c r="DC279"/>
      <c r="DD279"/>
      <c r="DE279"/>
      <c r="DG279" s="26">
        <f t="shared" si="253"/>
        <v>0</v>
      </c>
      <c r="DH279" s="26">
        <f t="shared" si="254"/>
        <v>0</v>
      </c>
      <c r="DI279" s="26">
        <f t="shared" si="255"/>
        <v>0</v>
      </c>
      <c r="DJ279" s="26">
        <f t="shared" si="256"/>
        <v>0</v>
      </c>
      <c r="DK279" s="26">
        <f t="shared" si="257"/>
        <v>0</v>
      </c>
      <c r="DL279" s="26">
        <f t="shared" si="258"/>
        <v>0</v>
      </c>
      <c r="DM279"/>
    </row>
    <row r="280" spans="1:117" x14ac:dyDescent="0.25">
      <c r="A280" s="3769"/>
      <c r="B280" s="4125" t="s">
        <v>271</v>
      </c>
      <c r="C280" s="4125"/>
      <c r="D280" s="4170">
        <f t="shared" si="261"/>
        <v>0</v>
      </c>
      <c r="E280" s="499">
        <f t="shared" si="260"/>
        <v>0</v>
      </c>
      <c r="F280" s="3770">
        <f t="shared" si="260"/>
        <v>0</v>
      </c>
      <c r="G280" s="4171"/>
      <c r="H280" s="4172"/>
      <c r="I280" s="3771"/>
      <c r="J280" s="4172"/>
      <c r="K280" s="3771"/>
      <c r="L280" s="4172"/>
      <c r="M280" s="3771"/>
      <c r="N280" s="4172"/>
      <c r="O280" s="3771"/>
      <c r="P280" s="4172"/>
      <c r="Q280" s="3771"/>
      <c r="R280" s="4172"/>
      <c r="S280" s="3771"/>
      <c r="T280" s="4172"/>
      <c r="U280" s="3771"/>
      <c r="V280" s="4172"/>
      <c r="W280" s="3771"/>
      <c r="X280" s="4172"/>
      <c r="Y280" s="4108"/>
      <c r="Z280" s="389"/>
      <c r="AA280" s="4108"/>
      <c r="AB280" s="389"/>
      <c r="AC280" s="4108"/>
      <c r="AD280" s="389"/>
      <c r="AE280" s="4108"/>
      <c r="AF280" s="389"/>
      <c r="AG280" s="4108"/>
      <c r="AH280" s="389"/>
      <c r="AI280" s="4108"/>
      <c r="AJ280" s="389"/>
      <c r="AK280" s="4108"/>
      <c r="AL280" s="389"/>
      <c r="AM280" s="4108"/>
      <c r="AN280" s="389"/>
      <c r="AO280" s="4109"/>
      <c r="AP280" s="4110"/>
      <c r="AQ280" s="4130"/>
      <c r="AR280" s="4131"/>
      <c r="AS280" s="413"/>
      <c r="AT280" s="4108"/>
      <c r="AU280" s="4108"/>
      <c r="AV280" s="4111"/>
      <c r="AW280" s="4111"/>
      <c r="AX280" s="4107"/>
      <c r="AY280" t="str">
        <f t="shared" si="248"/>
        <v/>
      </c>
      <c r="CW280" s="25" t="str">
        <f t="shared" si="249"/>
        <v/>
      </c>
      <c r="CX280" s="25" t="str">
        <f t="shared" si="250"/>
        <v/>
      </c>
      <c r="CY280" s="25" t="str">
        <f t="shared" si="251"/>
        <v/>
      </c>
      <c r="CZ280" s="25" t="str">
        <f t="shared" si="252"/>
        <v/>
      </c>
      <c r="DA280" s="25" t="str">
        <f t="shared" si="246"/>
        <v/>
      </c>
      <c r="DB280" s="25" t="str">
        <f t="shared" si="247"/>
        <v/>
      </c>
      <c r="DC280"/>
      <c r="DD280"/>
      <c r="DE280"/>
      <c r="DG280" s="26">
        <f t="shared" si="253"/>
        <v>0</v>
      </c>
      <c r="DH280" s="26">
        <f t="shared" si="254"/>
        <v>0</v>
      </c>
      <c r="DI280" s="26">
        <f t="shared" si="255"/>
        <v>0</v>
      </c>
      <c r="DJ280" s="26">
        <f t="shared" si="256"/>
        <v>0</v>
      </c>
      <c r="DK280" s="26">
        <f t="shared" si="257"/>
        <v>0</v>
      </c>
      <c r="DL280" s="26">
        <f t="shared" si="258"/>
        <v>0</v>
      </c>
      <c r="DM280"/>
    </row>
    <row r="281" spans="1:117" x14ac:dyDescent="0.25">
      <c r="A281" s="4163" t="s">
        <v>278</v>
      </c>
      <c r="B281" s="830" t="s">
        <v>266</v>
      </c>
      <c r="C281" s="830"/>
      <c r="D281" s="245">
        <f t="shared" si="261"/>
        <v>0</v>
      </c>
      <c r="E281" s="390">
        <f t="shared" ref="E281:F298" si="262">SUM(G281+I281+K281+M281+O281+Q281+S281+U281+W281+Y281+AA281+AC281+AE281+AG281+AI281+AK281+AM281)</f>
        <v>0</v>
      </c>
      <c r="F281" s="391">
        <f t="shared" si="262"/>
        <v>0</v>
      </c>
      <c r="G281" s="392"/>
      <c r="H281" s="393"/>
      <c r="I281" s="394"/>
      <c r="J281" s="393"/>
      <c r="K281" s="394"/>
      <c r="L281" s="393"/>
      <c r="M281" s="394"/>
      <c r="N281" s="393"/>
      <c r="O281" s="394"/>
      <c r="P281" s="393"/>
      <c r="Q281" s="394"/>
      <c r="R281" s="393"/>
      <c r="S281" s="394"/>
      <c r="T281" s="393"/>
      <c r="U281" s="394"/>
      <c r="V281" s="395"/>
      <c r="W281" s="394"/>
      <c r="X281" s="395"/>
      <c r="Y281" s="394"/>
      <c r="Z281" s="395"/>
      <c r="AA281" s="394"/>
      <c r="AB281" s="395"/>
      <c r="AC281" s="394"/>
      <c r="AD281" s="395"/>
      <c r="AE281" s="394"/>
      <c r="AF281" s="395"/>
      <c r="AG281" s="394"/>
      <c r="AH281" s="395"/>
      <c r="AI281" s="394"/>
      <c r="AJ281" s="395"/>
      <c r="AK281" s="394"/>
      <c r="AL281" s="395"/>
      <c r="AM281" s="394"/>
      <c r="AN281" s="395"/>
      <c r="AO281" s="396"/>
      <c r="AP281" s="397"/>
      <c r="AQ281" s="392"/>
      <c r="AR281" s="393"/>
      <c r="AS281" s="3884"/>
      <c r="AT281" s="394"/>
      <c r="AU281" s="394"/>
      <c r="AV281" s="398"/>
      <c r="AW281" s="398"/>
      <c r="AX281" s="393"/>
      <c r="AY281" t="str">
        <f t="shared" si="248"/>
        <v/>
      </c>
      <c r="CW281" s="25" t="str">
        <f t="shared" si="249"/>
        <v/>
      </c>
      <c r="CX281" s="25" t="str">
        <f t="shared" si="250"/>
        <v/>
      </c>
      <c r="CY281" s="25" t="str">
        <f t="shared" si="251"/>
        <v/>
      </c>
      <c r="CZ281" s="25" t="str">
        <f t="shared" si="252"/>
        <v/>
      </c>
      <c r="DA281" s="25" t="str">
        <f t="shared" si="246"/>
        <v/>
      </c>
      <c r="DB281" s="25" t="str">
        <f t="shared" si="247"/>
        <v/>
      </c>
      <c r="DC281"/>
      <c r="DD281"/>
      <c r="DE281"/>
      <c r="DG281" s="26">
        <f t="shared" si="253"/>
        <v>0</v>
      </c>
      <c r="DH281" s="26">
        <f t="shared" si="254"/>
        <v>0</v>
      </c>
      <c r="DI281" s="26">
        <f t="shared" si="255"/>
        <v>0</v>
      </c>
      <c r="DJ281" s="26">
        <f t="shared" si="256"/>
        <v>0</v>
      </c>
      <c r="DK281" s="26">
        <f t="shared" si="257"/>
        <v>0</v>
      </c>
      <c r="DL281" s="26">
        <f t="shared" si="258"/>
        <v>0</v>
      </c>
      <c r="DM281"/>
    </row>
    <row r="282" spans="1:117" x14ac:dyDescent="0.25">
      <c r="A282" s="713"/>
      <c r="B282" s="4112" t="s">
        <v>267</v>
      </c>
      <c r="C282" s="4112"/>
      <c r="D282" s="4113">
        <f t="shared" si="261"/>
        <v>0</v>
      </c>
      <c r="E282" s="4114">
        <f t="shared" si="262"/>
        <v>0</v>
      </c>
      <c r="F282" s="4115">
        <f t="shared" si="262"/>
        <v>0</v>
      </c>
      <c r="G282" s="4116"/>
      <c r="H282" s="4117"/>
      <c r="I282" s="4118"/>
      <c r="J282" s="4117"/>
      <c r="K282" s="4118"/>
      <c r="L282" s="4117"/>
      <c r="M282" s="4118"/>
      <c r="N282" s="4117"/>
      <c r="O282" s="4118"/>
      <c r="P282" s="4117"/>
      <c r="Q282" s="4118"/>
      <c r="R282" s="4117"/>
      <c r="S282" s="4118"/>
      <c r="T282" s="4117"/>
      <c r="U282" s="4118"/>
      <c r="V282" s="4119"/>
      <c r="W282" s="4118"/>
      <c r="X282" s="4119"/>
      <c r="Y282" s="4118"/>
      <c r="Z282" s="4119"/>
      <c r="AA282" s="4118"/>
      <c r="AB282" s="4119"/>
      <c r="AC282" s="4118"/>
      <c r="AD282" s="4119"/>
      <c r="AE282" s="4118"/>
      <c r="AF282" s="4119"/>
      <c r="AG282" s="4118"/>
      <c r="AH282" s="4119"/>
      <c r="AI282" s="4118"/>
      <c r="AJ282" s="4119"/>
      <c r="AK282" s="4118"/>
      <c r="AL282" s="4119"/>
      <c r="AM282" s="4118"/>
      <c r="AN282" s="4119"/>
      <c r="AO282" s="4120"/>
      <c r="AP282" s="4121"/>
      <c r="AQ282" s="4099"/>
      <c r="AR282" s="4100"/>
      <c r="AS282" s="394"/>
      <c r="AT282" s="4118"/>
      <c r="AU282" s="4118"/>
      <c r="AV282" s="4122"/>
      <c r="AW282" s="4122"/>
      <c r="AX282" s="4117"/>
      <c r="AY282" t="str">
        <f t="shared" si="248"/>
        <v/>
      </c>
      <c r="CW282" s="25" t="str">
        <f t="shared" si="249"/>
        <v/>
      </c>
      <c r="CX282" s="25" t="str">
        <f t="shared" si="250"/>
        <v/>
      </c>
      <c r="CY282" s="25" t="str">
        <f t="shared" si="251"/>
        <v/>
      </c>
      <c r="CZ282" s="25" t="str">
        <f t="shared" si="252"/>
        <v/>
      </c>
      <c r="DA282" s="25" t="str">
        <f t="shared" si="246"/>
        <v/>
      </c>
      <c r="DB282" s="25" t="str">
        <f t="shared" si="247"/>
        <v/>
      </c>
      <c r="DC282"/>
      <c r="DD282"/>
      <c r="DE282"/>
      <c r="DG282" s="26">
        <f t="shared" si="253"/>
        <v>0</v>
      </c>
      <c r="DH282" s="26">
        <f t="shared" si="254"/>
        <v>0</v>
      </c>
      <c r="DI282" s="26">
        <f t="shared" si="255"/>
        <v>0</v>
      </c>
      <c r="DJ282" s="26">
        <f t="shared" si="256"/>
        <v>0</v>
      </c>
      <c r="DK282" s="26">
        <f t="shared" si="257"/>
        <v>0</v>
      </c>
      <c r="DL282" s="26">
        <f t="shared" si="258"/>
        <v>0</v>
      </c>
      <c r="DM282"/>
    </row>
    <row r="283" spans="1:117" x14ac:dyDescent="0.25">
      <c r="A283" s="713"/>
      <c r="B283" s="4112" t="s">
        <v>268</v>
      </c>
      <c r="C283" s="4112"/>
      <c r="D283" s="4113">
        <f t="shared" si="261"/>
        <v>0</v>
      </c>
      <c r="E283" s="4114">
        <f t="shared" si="262"/>
        <v>0</v>
      </c>
      <c r="F283" s="4115">
        <f t="shared" si="262"/>
        <v>0</v>
      </c>
      <c r="G283" s="4116"/>
      <c r="H283" s="4117"/>
      <c r="I283" s="4118"/>
      <c r="J283" s="4117"/>
      <c r="K283" s="4118"/>
      <c r="L283" s="4117"/>
      <c r="M283" s="4118"/>
      <c r="N283" s="4117"/>
      <c r="O283" s="4118"/>
      <c r="P283" s="4117"/>
      <c r="Q283" s="4118"/>
      <c r="R283" s="4117"/>
      <c r="S283" s="4118"/>
      <c r="T283" s="4117"/>
      <c r="U283" s="4118"/>
      <c r="V283" s="4119"/>
      <c r="W283" s="4118"/>
      <c r="X283" s="4119"/>
      <c r="Y283" s="4118"/>
      <c r="Z283" s="4119"/>
      <c r="AA283" s="4118"/>
      <c r="AB283" s="4119"/>
      <c r="AC283" s="4118"/>
      <c r="AD283" s="4119"/>
      <c r="AE283" s="4118"/>
      <c r="AF283" s="4119"/>
      <c r="AG283" s="4118"/>
      <c r="AH283" s="4119"/>
      <c r="AI283" s="4118"/>
      <c r="AJ283" s="4119"/>
      <c r="AK283" s="4118"/>
      <c r="AL283" s="4119"/>
      <c r="AM283" s="4118"/>
      <c r="AN283" s="4119"/>
      <c r="AO283" s="4120"/>
      <c r="AP283" s="4121"/>
      <c r="AQ283" s="4099"/>
      <c r="AR283" s="4100"/>
      <c r="AS283" s="4133"/>
      <c r="AT283" s="4118"/>
      <c r="AU283" s="4118"/>
      <c r="AV283" s="4122"/>
      <c r="AW283" s="4122"/>
      <c r="AX283" s="4117"/>
      <c r="AY283" t="str">
        <f t="shared" si="248"/>
        <v/>
      </c>
      <c r="CW283" s="25" t="str">
        <f t="shared" si="249"/>
        <v/>
      </c>
      <c r="CX283" s="25" t="str">
        <f t="shared" si="250"/>
        <v/>
      </c>
      <c r="CY283" s="25" t="str">
        <f t="shared" si="251"/>
        <v/>
      </c>
      <c r="CZ283" s="25" t="str">
        <f t="shared" si="252"/>
        <v/>
      </c>
      <c r="DA283" s="25" t="str">
        <f t="shared" ref="DA283:DA346" si="263">IF(AND(D283&gt;0,AX283="")," * No olvide ingresar datos en Usuarios Migrantes. (Digite cero si no tiene).","")</f>
        <v/>
      </c>
      <c r="DB283" s="25" t="str">
        <f t="shared" ref="DB283:DB346" si="264">IF(AX283&gt;D283, "* Migrantes no puede ser mayor al Total","")</f>
        <v/>
      </c>
      <c r="DC283"/>
      <c r="DD283"/>
      <c r="DE283"/>
      <c r="DG283" s="26">
        <f t="shared" si="253"/>
        <v>0</v>
      </c>
      <c r="DH283" s="26">
        <f t="shared" si="254"/>
        <v>0</v>
      </c>
      <c r="DI283" s="26">
        <f t="shared" si="255"/>
        <v>0</v>
      </c>
      <c r="DJ283" s="26">
        <f t="shared" si="256"/>
        <v>0</v>
      </c>
      <c r="DK283" s="26">
        <f t="shared" si="257"/>
        <v>0</v>
      </c>
      <c r="DL283" s="26">
        <f t="shared" si="258"/>
        <v>0</v>
      </c>
      <c r="DM283"/>
    </row>
    <row r="284" spans="1:117" x14ac:dyDescent="0.25">
      <c r="A284" s="713"/>
      <c r="B284" s="4123" t="s">
        <v>269</v>
      </c>
      <c r="C284" s="4124"/>
      <c r="D284" s="4113">
        <f t="shared" si="261"/>
        <v>0</v>
      </c>
      <c r="E284" s="4114">
        <f t="shared" si="262"/>
        <v>0</v>
      </c>
      <c r="F284" s="4115">
        <f t="shared" si="262"/>
        <v>0</v>
      </c>
      <c r="G284" s="401"/>
      <c r="H284" s="402"/>
      <c r="I284" s="403"/>
      <c r="J284" s="402"/>
      <c r="K284" s="403"/>
      <c r="L284" s="402"/>
      <c r="M284" s="403"/>
      <c r="N284" s="402"/>
      <c r="O284" s="403"/>
      <c r="P284" s="402"/>
      <c r="Q284" s="403"/>
      <c r="R284" s="402"/>
      <c r="S284" s="403"/>
      <c r="T284" s="402"/>
      <c r="U284" s="403"/>
      <c r="V284" s="404"/>
      <c r="W284" s="403"/>
      <c r="X284" s="404"/>
      <c r="Y284" s="403"/>
      <c r="Z284" s="404"/>
      <c r="AA284" s="403"/>
      <c r="AB284" s="404"/>
      <c r="AC284" s="403"/>
      <c r="AD284" s="404"/>
      <c r="AE284" s="403"/>
      <c r="AF284" s="404"/>
      <c r="AG284" s="403"/>
      <c r="AH284" s="404"/>
      <c r="AI284" s="403"/>
      <c r="AJ284" s="404"/>
      <c r="AK284" s="403"/>
      <c r="AL284" s="404"/>
      <c r="AM284" s="403"/>
      <c r="AN284" s="404"/>
      <c r="AO284" s="405"/>
      <c r="AP284" s="406"/>
      <c r="AQ284" s="4099"/>
      <c r="AR284" s="4100"/>
      <c r="AS284" s="4133"/>
      <c r="AT284" s="403"/>
      <c r="AU284" s="403"/>
      <c r="AV284" s="410"/>
      <c r="AW284" s="410"/>
      <c r="AX284" s="402"/>
      <c r="AY284" t="str">
        <f t="shared" ref="AY284:AY298" si="265">CW284&amp;CX284&amp;CY284&amp;CZ284&amp;DA284&amp;DB284&amp;DC284</f>
        <v/>
      </c>
      <c r="CW284" s="25" t="str">
        <f t="shared" ref="CW284:CW298" si="266">IF(AND(F284&gt;0,AO284=""),"  * No olvide digitar Embarazadas. Digite Cero si no tiene.",IF(AO284&gt;F284," * Las Embarazadas no pueden superar el Total Mujeres.",""))</f>
        <v/>
      </c>
      <c r="CX284" s="25" t="str">
        <f t="shared" ref="CX284:CX298" si="267">IF(AND(D284&gt;0,AV284="")," * No olvide ingresar datos en Usuarios con Discapacidad. (Digite cero si no tiene).",IF(AV284&gt;D284," * La variable Usuarios con discapacidad No puede ser mayor al Total.",""))</f>
        <v/>
      </c>
      <c r="CY284" s="25" t="str">
        <f t="shared" ref="CY284:CY298" si="268">IF(AND(D284&gt;0,AW284="")," * No olvide ingresar datos en Usuarios Oncológicos. (Digite cero si no tiene).",IF(AW284&gt;D284," * La variable Usuarios oncológicos No puede ser mayor al Total.",""))</f>
        <v/>
      </c>
      <c r="CZ284" s="25" t="str">
        <f t="shared" ref="CZ284:CZ298" si="269">IF(AND((AI284+AJ284)&gt;0,AP284="")," * No olvide digitar la variable 60 años. Si no tiene digite Cero.",IF(AP284&gt;(AI284+AJ284), "* El número de pacientes de 60 años NO DEBE ser mayor a lo registrado en el grupo etario de 60 a 64 años.",""))</f>
        <v/>
      </c>
      <c r="DA284" s="25" t="str">
        <f t="shared" si="263"/>
        <v/>
      </c>
      <c r="DB284" s="25" t="str">
        <f t="shared" si="264"/>
        <v/>
      </c>
      <c r="DC284"/>
      <c r="DD284"/>
      <c r="DE284"/>
      <c r="DG284" s="26">
        <f t="shared" ref="DG284:DG298" si="270">IF(AND(F284&gt;0,AO284=""),1,IF(AO284&gt;F284,1,0))</f>
        <v>0</v>
      </c>
      <c r="DH284" s="26">
        <f t="shared" ref="DH284:DH298" si="271">IF(AND(D284&gt;0,AV284=""),1,IF(AV284&gt;D284,1,0))</f>
        <v>0</v>
      </c>
      <c r="DI284" s="26">
        <f t="shared" ref="DI284:DI298" si="272">IF(AND(D284&gt;0,AW284=""),1,IF(AW284&gt;D284,1,0))</f>
        <v>0</v>
      </c>
      <c r="DJ284" s="26">
        <f t="shared" ref="DJ284:DJ298" si="273">IF(AND((AI284+AJ284)&gt;0,AP284=""),1,IF(AP284&gt;(AI284+AJ284),1,0))</f>
        <v>0</v>
      </c>
      <c r="DK284" s="26">
        <f t="shared" ref="DK284:DK298" si="274">IF(AND(D284&gt;0,AX284=""),1,0)</f>
        <v>0</v>
      </c>
      <c r="DL284" s="26">
        <f t="shared" ref="DL284:DL298" si="275">IF(AX284&gt;D284,1,0)</f>
        <v>0</v>
      </c>
      <c r="DM284"/>
    </row>
    <row r="285" spans="1:117" ht="15" customHeight="1" x14ac:dyDescent="0.25">
      <c r="A285" s="713"/>
      <c r="B285" s="4123" t="s">
        <v>270</v>
      </c>
      <c r="C285" s="4124"/>
      <c r="D285" s="4113">
        <f t="shared" si="261"/>
        <v>0</v>
      </c>
      <c r="E285" s="4114">
        <f t="shared" si="262"/>
        <v>0</v>
      </c>
      <c r="F285" s="4115">
        <f t="shared" si="262"/>
        <v>0</v>
      </c>
      <c r="G285" s="401"/>
      <c r="H285" s="402"/>
      <c r="I285" s="403"/>
      <c r="J285" s="402"/>
      <c r="K285" s="403"/>
      <c r="L285" s="402"/>
      <c r="M285" s="403"/>
      <c r="N285" s="402"/>
      <c r="O285" s="403"/>
      <c r="P285" s="402"/>
      <c r="Q285" s="403"/>
      <c r="R285" s="402"/>
      <c r="S285" s="403"/>
      <c r="T285" s="402"/>
      <c r="U285" s="403"/>
      <c r="V285" s="404"/>
      <c r="W285" s="403"/>
      <c r="X285" s="404"/>
      <c r="Y285" s="403"/>
      <c r="Z285" s="404"/>
      <c r="AA285" s="403"/>
      <c r="AB285" s="404"/>
      <c r="AC285" s="403"/>
      <c r="AD285" s="404"/>
      <c r="AE285" s="403"/>
      <c r="AF285" s="404"/>
      <c r="AG285" s="403"/>
      <c r="AH285" s="404"/>
      <c r="AI285" s="403"/>
      <c r="AJ285" s="404"/>
      <c r="AK285" s="403"/>
      <c r="AL285" s="404"/>
      <c r="AM285" s="403"/>
      <c r="AN285" s="404"/>
      <c r="AO285" s="405"/>
      <c r="AP285" s="406"/>
      <c r="AQ285" s="407"/>
      <c r="AR285" s="408"/>
      <c r="AS285" s="409"/>
      <c r="AT285" s="403"/>
      <c r="AU285" s="403"/>
      <c r="AV285" s="410"/>
      <c r="AW285" s="410"/>
      <c r="AX285" s="402"/>
      <c r="AY285" t="str">
        <f t="shared" si="265"/>
        <v/>
      </c>
      <c r="CW285" s="25" t="str">
        <f t="shared" si="266"/>
        <v/>
      </c>
      <c r="CX285" s="25" t="str">
        <f t="shared" si="267"/>
        <v/>
      </c>
      <c r="CY285" s="25" t="str">
        <f t="shared" si="268"/>
        <v/>
      </c>
      <c r="CZ285" s="25" t="str">
        <f t="shared" si="269"/>
        <v/>
      </c>
      <c r="DA285" s="25" t="str">
        <f t="shared" si="263"/>
        <v/>
      </c>
      <c r="DB285" s="25" t="str">
        <f t="shared" si="264"/>
        <v/>
      </c>
      <c r="DC285"/>
      <c r="DD285"/>
      <c r="DE285"/>
      <c r="DG285" s="26">
        <f t="shared" si="270"/>
        <v>0</v>
      </c>
      <c r="DH285" s="26">
        <f t="shared" si="271"/>
        <v>0</v>
      </c>
      <c r="DI285" s="26">
        <f t="shared" si="272"/>
        <v>0</v>
      </c>
      <c r="DJ285" s="26">
        <f t="shared" si="273"/>
        <v>0</v>
      </c>
      <c r="DK285" s="26">
        <f t="shared" si="274"/>
        <v>0</v>
      </c>
      <c r="DL285" s="26">
        <f t="shared" si="275"/>
        <v>0</v>
      </c>
      <c r="DM285"/>
    </row>
    <row r="286" spans="1:117" x14ac:dyDescent="0.25">
      <c r="A286" s="3773"/>
      <c r="B286" s="4125" t="s">
        <v>271</v>
      </c>
      <c r="C286" s="4125"/>
      <c r="D286" s="4126">
        <f t="shared" si="261"/>
        <v>0</v>
      </c>
      <c r="E286" s="4127">
        <f t="shared" si="262"/>
        <v>0</v>
      </c>
      <c r="F286" s="4128">
        <f t="shared" si="262"/>
        <v>0</v>
      </c>
      <c r="G286" s="4106"/>
      <c r="H286" s="4107"/>
      <c r="I286" s="4108"/>
      <c r="J286" s="4107"/>
      <c r="K286" s="4108"/>
      <c r="L286" s="4107"/>
      <c r="M286" s="4108"/>
      <c r="N286" s="4107"/>
      <c r="O286" s="4108"/>
      <c r="P286" s="4107"/>
      <c r="Q286" s="4108"/>
      <c r="R286" s="4107"/>
      <c r="S286" s="4108"/>
      <c r="T286" s="4107"/>
      <c r="U286" s="4108"/>
      <c r="V286" s="389"/>
      <c r="W286" s="4108"/>
      <c r="X286" s="389"/>
      <c r="Y286" s="4108"/>
      <c r="Z286" s="389"/>
      <c r="AA286" s="4108"/>
      <c r="AB286" s="389"/>
      <c r="AC286" s="4108"/>
      <c r="AD286" s="389"/>
      <c r="AE286" s="4108"/>
      <c r="AF286" s="389"/>
      <c r="AG286" s="4108"/>
      <c r="AH286" s="389"/>
      <c r="AI286" s="4108"/>
      <c r="AJ286" s="389"/>
      <c r="AK286" s="4108"/>
      <c r="AL286" s="389"/>
      <c r="AM286" s="4108"/>
      <c r="AN286" s="389"/>
      <c r="AO286" s="4109"/>
      <c r="AP286" s="4110"/>
      <c r="AQ286" s="4130"/>
      <c r="AR286" s="4131"/>
      <c r="AS286" s="413"/>
      <c r="AT286" s="4108"/>
      <c r="AU286" s="4108"/>
      <c r="AV286" s="4111"/>
      <c r="AW286" s="4111"/>
      <c r="AX286" s="4107"/>
      <c r="AY286" t="str">
        <f t="shared" si="265"/>
        <v/>
      </c>
      <c r="CW286" s="25" t="str">
        <f t="shared" si="266"/>
        <v/>
      </c>
      <c r="CX286" s="25" t="str">
        <f t="shared" si="267"/>
        <v/>
      </c>
      <c r="CY286" s="25" t="str">
        <f t="shared" si="268"/>
        <v/>
      </c>
      <c r="CZ286" s="25" t="str">
        <f t="shared" si="269"/>
        <v/>
      </c>
      <c r="DA286" s="25" t="str">
        <f t="shared" si="263"/>
        <v/>
      </c>
      <c r="DB286" s="25" t="str">
        <f t="shared" si="264"/>
        <v/>
      </c>
      <c r="DC286"/>
      <c r="DD286"/>
      <c r="DE286"/>
      <c r="DG286" s="26">
        <f t="shared" si="270"/>
        <v>0</v>
      </c>
      <c r="DH286" s="26">
        <f t="shared" si="271"/>
        <v>0</v>
      </c>
      <c r="DI286" s="26">
        <f t="shared" si="272"/>
        <v>0</v>
      </c>
      <c r="DJ286" s="26">
        <f t="shared" si="273"/>
        <v>0</v>
      </c>
      <c r="DK286" s="26">
        <f t="shared" si="274"/>
        <v>0</v>
      </c>
      <c r="DL286" s="26">
        <f t="shared" si="275"/>
        <v>0</v>
      </c>
      <c r="DM286"/>
    </row>
    <row r="287" spans="1:117" x14ac:dyDescent="0.25">
      <c r="A287" s="4163" t="s">
        <v>102</v>
      </c>
      <c r="B287" s="830" t="s">
        <v>266</v>
      </c>
      <c r="C287" s="830"/>
      <c r="D287" s="245">
        <f t="shared" si="261"/>
        <v>0</v>
      </c>
      <c r="E287" s="390">
        <f t="shared" si="262"/>
        <v>0</v>
      </c>
      <c r="F287" s="391">
        <f t="shared" si="262"/>
        <v>0</v>
      </c>
      <c r="G287" s="392"/>
      <c r="H287" s="393"/>
      <c r="I287" s="394"/>
      <c r="J287" s="393"/>
      <c r="K287" s="394"/>
      <c r="L287" s="393"/>
      <c r="M287" s="394"/>
      <c r="N287" s="393"/>
      <c r="O287" s="394"/>
      <c r="P287" s="393"/>
      <c r="Q287" s="394"/>
      <c r="R287" s="393"/>
      <c r="S287" s="394"/>
      <c r="T287" s="393"/>
      <c r="U287" s="394"/>
      <c r="V287" s="395"/>
      <c r="W287" s="394"/>
      <c r="X287" s="395"/>
      <c r="Y287" s="394"/>
      <c r="Z287" s="395"/>
      <c r="AA287" s="394"/>
      <c r="AB287" s="395"/>
      <c r="AC287" s="394"/>
      <c r="AD287" s="395"/>
      <c r="AE287" s="394"/>
      <c r="AF287" s="395"/>
      <c r="AG287" s="394"/>
      <c r="AH287" s="395"/>
      <c r="AI287" s="394"/>
      <c r="AJ287" s="395"/>
      <c r="AK287" s="394"/>
      <c r="AL287" s="395"/>
      <c r="AM287" s="394"/>
      <c r="AN287" s="395"/>
      <c r="AO287" s="396"/>
      <c r="AP287" s="397"/>
      <c r="AQ287" s="392"/>
      <c r="AR287" s="393"/>
      <c r="AS287" s="4173"/>
      <c r="AT287" s="394"/>
      <c r="AU287" s="394"/>
      <c r="AV287" s="398"/>
      <c r="AW287" s="398"/>
      <c r="AX287" s="393"/>
      <c r="AY287" t="str">
        <f t="shared" si="265"/>
        <v/>
      </c>
      <c r="CW287" s="25" t="str">
        <f t="shared" si="266"/>
        <v/>
      </c>
      <c r="CX287" s="25" t="str">
        <f t="shared" si="267"/>
        <v/>
      </c>
      <c r="CY287" s="25" t="str">
        <f t="shared" si="268"/>
        <v/>
      </c>
      <c r="CZ287" s="25" t="str">
        <f t="shared" si="269"/>
        <v/>
      </c>
      <c r="DA287" s="25" t="str">
        <f t="shared" si="263"/>
        <v/>
      </c>
      <c r="DB287" s="25" t="str">
        <f t="shared" si="264"/>
        <v/>
      </c>
      <c r="DC287"/>
      <c r="DD287"/>
      <c r="DE287"/>
      <c r="DG287" s="26">
        <f t="shared" si="270"/>
        <v>0</v>
      </c>
      <c r="DH287" s="26">
        <f t="shared" si="271"/>
        <v>0</v>
      </c>
      <c r="DI287" s="26">
        <f t="shared" si="272"/>
        <v>0</v>
      </c>
      <c r="DJ287" s="26">
        <f t="shared" si="273"/>
        <v>0</v>
      </c>
      <c r="DK287" s="26">
        <f t="shared" si="274"/>
        <v>0</v>
      </c>
      <c r="DL287" s="26">
        <f t="shared" si="275"/>
        <v>0</v>
      </c>
      <c r="DM287"/>
    </row>
    <row r="288" spans="1:117" x14ac:dyDescent="0.25">
      <c r="A288" s="713"/>
      <c r="B288" s="4112" t="s">
        <v>267</v>
      </c>
      <c r="C288" s="4112"/>
      <c r="D288" s="4113">
        <f t="shared" si="261"/>
        <v>0</v>
      </c>
      <c r="E288" s="4114">
        <f t="shared" si="262"/>
        <v>0</v>
      </c>
      <c r="F288" s="4115">
        <f t="shared" si="262"/>
        <v>0</v>
      </c>
      <c r="G288" s="4116"/>
      <c r="H288" s="4117"/>
      <c r="I288" s="4118"/>
      <c r="J288" s="4117"/>
      <c r="K288" s="4118"/>
      <c r="L288" s="4117"/>
      <c r="M288" s="4118"/>
      <c r="N288" s="4117"/>
      <c r="O288" s="4118"/>
      <c r="P288" s="4117"/>
      <c r="Q288" s="4118"/>
      <c r="R288" s="4117"/>
      <c r="S288" s="4118"/>
      <c r="T288" s="4117"/>
      <c r="U288" s="4118"/>
      <c r="V288" s="4119"/>
      <c r="W288" s="4118"/>
      <c r="X288" s="4119"/>
      <c r="Y288" s="4118"/>
      <c r="Z288" s="4119"/>
      <c r="AA288" s="4118"/>
      <c r="AB288" s="4119"/>
      <c r="AC288" s="4118"/>
      <c r="AD288" s="4119"/>
      <c r="AE288" s="4118"/>
      <c r="AF288" s="4119"/>
      <c r="AG288" s="4118"/>
      <c r="AH288" s="4119"/>
      <c r="AI288" s="4118"/>
      <c r="AJ288" s="4119"/>
      <c r="AK288" s="4118"/>
      <c r="AL288" s="4119"/>
      <c r="AM288" s="4118"/>
      <c r="AN288" s="4119"/>
      <c r="AO288" s="4120"/>
      <c r="AP288" s="4121"/>
      <c r="AQ288" s="4099"/>
      <c r="AR288" s="4100"/>
      <c r="AS288" s="394"/>
      <c r="AT288" s="4118"/>
      <c r="AU288" s="4118"/>
      <c r="AV288" s="4122"/>
      <c r="AW288" s="4122"/>
      <c r="AX288" s="4117"/>
      <c r="AY288" t="str">
        <f t="shared" si="265"/>
        <v/>
      </c>
      <c r="CW288" s="25" t="str">
        <f t="shared" si="266"/>
        <v/>
      </c>
      <c r="CX288" s="25" t="str">
        <f t="shared" si="267"/>
        <v/>
      </c>
      <c r="CY288" s="25" t="str">
        <f t="shared" si="268"/>
        <v/>
      </c>
      <c r="CZ288" s="25" t="str">
        <f t="shared" si="269"/>
        <v/>
      </c>
      <c r="DA288" s="25" t="str">
        <f t="shared" si="263"/>
        <v/>
      </c>
      <c r="DB288" s="25" t="str">
        <f t="shared" si="264"/>
        <v/>
      </c>
      <c r="DC288"/>
      <c r="DD288"/>
      <c r="DE288"/>
      <c r="DG288" s="26">
        <f t="shared" si="270"/>
        <v>0</v>
      </c>
      <c r="DH288" s="26">
        <f t="shared" si="271"/>
        <v>0</v>
      </c>
      <c r="DI288" s="26">
        <f t="shared" si="272"/>
        <v>0</v>
      </c>
      <c r="DJ288" s="26">
        <f t="shared" si="273"/>
        <v>0</v>
      </c>
      <c r="DK288" s="26">
        <f t="shared" si="274"/>
        <v>0</v>
      </c>
      <c r="DL288" s="26">
        <f t="shared" si="275"/>
        <v>0</v>
      </c>
      <c r="DM288"/>
    </row>
    <row r="289" spans="1:117" x14ac:dyDescent="0.25">
      <c r="A289" s="713"/>
      <c r="B289" s="4112" t="s">
        <v>268</v>
      </c>
      <c r="C289" s="4112"/>
      <c r="D289" s="4113">
        <f t="shared" si="261"/>
        <v>0</v>
      </c>
      <c r="E289" s="4114">
        <f t="shared" si="262"/>
        <v>0</v>
      </c>
      <c r="F289" s="4115">
        <f t="shared" si="262"/>
        <v>0</v>
      </c>
      <c r="G289" s="4116"/>
      <c r="H289" s="4117"/>
      <c r="I289" s="4118"/>
      <c r="J289" s="4117"/>
      <c r="K289" s="4118"/>
      <c r="L289" s="4117"/>
      <c r="M289" s="4118"/>
      <c r="N289" s="4117"/>
      <c r="O289" s="4118"/>
      <c r="P289" s="4117"/>
      <c r="Q289" s="4118"/>
      <c r="R289" s="4117"/>
      <c r="S289" s="4118"/>
      <c r="T289" s="4117"/>
      <c r="U289" s="4118"/>
      <c r="V289" s="4119"/>
      <c r="W289" s="4118"/>
      <c r="X289" s="4119"/>
      <c r="Y289" s="4118"/>
      <c r="Z289" s="4119"/>
      <c r="AA289" s="4118"/>
      <c r="AB289" s="4119"/>
      <c r="AC289" s="4118"/>
      <c r="AD289" s="4119"/>
      <c r="AE289" s="4118"/>
      <c r="AF289" s="4119"/>
      <c r="AG289" s="4118"/>
      <c r="AH289" s="4119"/>
      <c r="AI289" s="4118"/>
      <c r="AJ289" s="4119"/>
      <c r="AK289" s="4118"/>
      <c r="AL289" s="4119"/>
      <c r="AM289" s="4118"/>
      <c r="AN289" s="4119"/>
      <c r="AO289" s="4120"/>
      <c r="AP289" s="4121"/>
      <c r="AQ289" s="4099"/>
      <c r="AR289" s="4100"/>
      <c r="AS289" s="4133"/>
      <c r="AT289" s="4118"/>
      <c r="AU289" s="4118"/>
      <c r="AV289" s="4122"/>
      <c r="AW289" s="4122"/>
      <c r="AX289" s="4117"/>
      <c r="AY289" t="str">
        <f t="shared" si="265"/>
        <v/>
      </c>
      <c r="CW289" s="25" t="str">
        <f t="shared" si="266"/>
        <v/>
      </c>
      <c r="CX289" s="25" t="str">
        <f t="shared" si="267"/>
        <v/>
      </c>
      <c r="CY289" s="25" t="str">
        <f t="shared" si="268"/>
        <v/>
      </c>
      <c r="CZ289" s="25" t="str">
        <f t="shared" si="269"/>
        <v/>
      </c>
      <c r="DA289" s="25" t="str">
        <f t="shared" si="263"/>
        <v/>
      </c>
      <c r="DB289" s="25" t="str">
        <f t="shared" si="264"/>
        <v/>
      </c>
      <c r="DC289"/>
      <c r="DD289"/>
      <c r="DE289"/>
      <c r="DG289" s="26">
        <f t="shared" si="270"/>
        <v>0</v>
      </c>
      <c r="DH289" s="26">
        <f t="shared" si="271"/>
        <v>0</v>
      </c>
      <c r="DI289" s="26">
        <f t="shared" si="272"/>
        <v>0</v>
      </c>
      <c r="DJ289" s="26">
        <f t="shared" si="273"/>
        <v>0</v>
      </c>
      <c r="DK289" s="26">
        <f t="shared" si="274"/>
        <v>0</v>
      </c>
      <c r="DL289" s="26">
        <f t="shared" si="275"/>
        <v>0</v>
      </c>
      <c r="DM289"/>
    </row>
    <row r="290" spans="1:117" x14ac:dyDescent="0.25">
      <c r="A290" s="713"/>
      <c r="B290" s="4123" t="s">
        <v>269</v>
      </c>
      <c r="C290" s="4124"/>
      <c r="D290" s="4113">
        <f t="shared" si="261"/>
        <v>0</v>
      </c>
      <c r="E290" s="4114">
        <f t="shared" si="262"/>
        <v>0</v>
      </c>
      <c r="F290" s="4115">
        <f t="shared" si="262"/>
        <v>0</v>
      </c>
      <c r="G290" s="401"/>
      <c r="H290" s="402"/>
      <c r="I290" s="403"/>
      <c r="J290" s="402"/>
      <c r="K290" s="403"/>
      <c r="L290" s="402"/>
      <c r="M290" s="403"/>
      <c r="N290" s="402"/>
      <c r="O290" s="403"/>
      <c r="P290" s="402"/>
      <c r="Q290" s="403"/>
      <c r="R290" s="402"/>
      <c r="S290" s="403"/>
      <c r="T290" s="402"/>
      <c r="U290" s="403"/>
      <c r="V290" s="404"/>
      <c r="W290" s="403"/>
      <c r="X290" s="404"/>
      <c r="Y290" s="403"/>
      <c r="Z290" s="404"/>
      <c r="AA290" s="403"/>
      <c r="AB290" s="404"/>
      <c r="AC290" s="403"/>
      <c r="AD290" s="404"/>
      <c r="AE290" s="403"/>
      <c r="AF290" s="404"/>
      <c r="AG290" s="403"/>
      <c r="AH290" s="404"/>
      <c r="AI290" s="403"/>
      <c r="AJ290" s="404"/>
      <c r="AK290" s="403"/>
      <c r="AL290" s="404"/>
      <c r="AM290" s="403"/>
      <c r="AN290" s="404"/>
      <c r="AO290" s="405"/>
      <c r="AP290" s="406"/>
      <c r="AQ290" s="4099"/>
      <c r="AR290" s="4100"/>
      <c r="AS290" s="4133"/>
      <c r="AT290" s="403"/>
      <c r="AU290" s="403"/>
      <c r="AV290" s="410"/>
      <c r="AW290" s="410"/>
      <c r="AX290" s="402"/>
      <c r="AY290" t="str">
        <f t="shared" si="265"/>
        <v/>
      </c>
      <c r="CW290" s="25" t="str">
        <f t="shared" si="266"/>
        <v/>
      </c>
      <c r="CX290" s="25" t="str">
        <f t="shared" si="267"/>
        <v/>
      </c>
      <c r="CY290" s="25" t="str">
        <f t="shared" si="268"/>
        <v/>
      </c>
      <c r="CZ290" s="25" t="str">
        <f t="shared" si="269"/>
        <v/>
      </c>
      <c r="DA290" s="25" t="str">
        <f t="shared" si="263"/>
        <v/>
      </c>
      <c r="DB290" s="25" t="str">
        <f t="shared" si="264"/>
        <v/>
      </c>
      <c r="DC290"/>
      <c r="DD290"/>
      <c r="DE290"/>
      <c r="DG290" s="26">
        <f t="shared" si="270"/>
        <v>0</v>
      </c>
      <c r="DH290" s="26">
        <f t="shared" si="271"/>
        <v>0</v>
      </c>
      <c r="DI290" s="26">
        <f t="shared" si="272"/>
        <v>0</v>
      </c>
      <c r="DJ290" s="26">
        <f t="shared" si="273"/>
        <v>0</v>
      </c>
      <c r="DK290" s="26">
        <f t="shared" si="274"/>
        <v>0</v>
      </c>
      <c r="DL290" s="26">
        <f t="shared" si="275"/>
        <v>0</v>
      </c>
      <c r="DM290"/>
    </row>
    <row r="291" spans="1:117" ht="15" customHeight="1" x14ac:dyDescent="0.25">
      <c r="A291" s="713"/>
      <c r="B291" s="4123" t="s">
        <v>270</v>
      </c>
      <c r="C291" s="4124"/>
      <c r="D291" s="4113">
        <f t="shared" si="261"/>
        <v>0</v>
      </c>
      <c r="E291" s="4114">
        <f t="shared" si="262"/>
        <v>0</v>
      </c>
      <c r="F291" s="4115">
        <f t="shared" si="262"/>
        <v>0</v>
      </c>
      <c r="G291" s="401"/>
      <c r="H291" s="402"/>
      <c r="I291" s="403"/>
      <c r="J291" s="402"/>
      <c r="K291" s="403"/>
      <c r="L291" s="402"/>
      <c r="M291" s="403"/>
      <c r="N291" s="402"/>
      <c r="O291" s="403"/>
      <c r="P291" s="402"/>
      <c r="Q291" s="403"/>
      <c r="R291" s="402"/>
      <c r="S291" s="403"/>
      <c r="T291" s="402"/>
      <c r="U291" s="403"/>
      <c r="V291" s="404"/>
      <c r="W291" s="403"/>
      <c r="X291" s="404"/>
      <c r="Y291" s="403"/>
      <c r="Z291" s="404"/>
      <c r="AA291" s="403"/>
      <c r="AB291" s="404"/>
      <c r="AC291" s="403"/>
      <c r="AD291" s="404"/>
      <c r="AE291" s="403"/>
      <c r="AF291" s="404"/>
      <c r="AG291" s="403"/>
      <c r="AH291" s="404"/>
      <c r="AI291" s="403"/>
      <c r="AJ291" s="404"/>
      <c r="AK291" s="403"/>
      <c r="AL291" s="404"/>
      <c r="AM291" s="403"/>
      <c r="AN291" s="404"/>
      <c r="AO291" s="405"/>
      <c r="AP291" s="406"/>
      <c r="AQ291" s="407"/>
      <c r="AR291" s="408"/>
      <c r="AS291" s="409"/>
      <c r="AT291" s="403"/>
      <c r="AU291" s="403"/>
      <c r="AV291" s="410"/>
      <c r="AW291" s="410"/>
      <c r="AX291" s="402"/>
      <c r="AY291" t="str">
        <f t="shared" si="265"/>
        <v/>
      </c>
      <c r="CW291" s="25" t="str">
        <f t="shared" si="266"/>
        <v/>
      </c>
      <c r="CX291" s="25" t="str">
        <f t="shared" si="267"/>
        <v/>
      </c>
      <c r="CY291" s="25" t="str">
        <f t="shared" si="268"/>
        <v/>
      </c>
      <c r="CZ291" s="25" t="str">
        <f t="shared" si="269"/>
        <v/>
      </c>
      <c r="DA291" s="25" t="str">
        <f t="shared" si="263"/>
        <v/>
      </c>
      <c r="DB291" s="25" t="str">
        <f t="shared" si="264"/>
        <v/>
      </c>
      <c r="DC291"/>
      <c r="DD291"/>
      <c r="DE291"/>
      <c r="DG291" s="26">
        <f t="shared" si="270"/>
        <v>0</v>
      </c>
      <c r="DH291" s="26">
        <f t="shared" si="271"/>
        <v>0</v>
      </c>
      <c r="DI291" s="26">
        <f t="shared" si="272"/>
        <v>0</v>
      </c>
      <c r="DJ291" s="26">
        <f t="shared" si="273"/>
        <v>0</v>
      </c>
      <c r="DK291" s="26">
        <f t="shared" si="274"/>
        <v>0</v>
      </c>
      <c r="DL291" s="26">
        <f t="shared" si="275"/>
        <v>0</v>
      </c>
      <c r="DM291"/>
    </row>
    <row r="292" spans="1:117" x14ac:dyDescent="0.25">
      <c r="A292" s="3773"/>
      <c r="B292" s="4125" t="s">
        <v>271</v>
      </c>
      <c r="C292" s="4125"/>
      <c r="D292" s="4126">
        <f t="shared" si="261"/>
        <v>0</v>
      </c>
      <c r="E292" s="4127">
        <f t="shared" si="262"/>
        <v>0</v>
      </c>
      <c r="F292" s="4128">
        <f t="shared" si="262"/>
        <v>0</v>
      </c>
      <c r="G292" s="4106"/>
      <c r="H292" s="4107"/>
      <c r="I292" s="4108"/>
      <c r="J292" s="4107"/>
      <c r="K292" s="4108"/>
      <c r="L292" s="4107"/>
      <c r="M292" s="4108"/>
      <c r="N292" s="4107"/>
      <c r="O292" s="4108"/>
      <c r="P292" s="4107"/>
      <c r="Q292" s="4108"/>
      <c r="R292" s="4107"/>
      <c r="S292" s="4108"/>
      <c r="T292" s="4107"/>
      <c r="U292" s="4108"/>
      <c r="V292" s="389"/>
      <c r="W292" s="4108"/>
      <c r="X292" s="389"/>
      <c r="Y292" s="4108"/>
      <c r="Z292" s="389"/>
      <c r="AA292" s="4108"/>
      <c r="AB292" s="389"/>
      <c r="AC292" s="4108"/>
      <c r="AD292" s="389"/>
      <c r="AE292" s="4108"/>
      <c r="AF292" s="389"/>
      <c r="AG292" s="4108"/>
      <c r="AH292" s="389"/>
      <c r="AI292" s="4108"/>
      <c r="AJ292" s="389"/>
      <c r="AK292" s="4108"/>
      <c r="AL292" s="389"/>
      <c r="AM292" s="4108"/>
      <c r="AN292" s="389"/>
      <c r="AO292" s="4109"/>
      <c r="AP292" s="4110"/>
      <c r="AQ292" s="4130"/>
      <c r="AR292" s="4131"/>
      <c r="AS292" s="413"/>
      <c r="AT292" s="4108"/>
      <c r="AU292" s="4108"/>
      <c r="AV292" s="4111"/>
      <c r="AW292" s="4111"/>
      <c r="AX292" s="4107"/>
      <c r="AY292" t="str">
        <f t="shared" si="265"/>
        <v/>
      </c>
      <c r="CW292" s="25" t="str">
        <f t="shared" si="266"/>
        <v/>
      </c>
      <c r="CX292" s="25" t="str">
        <f t="shared" si="267"/>
        <v/>
      </c>
      <c r="CY292" s="25" t="str">
        <f t="shared" si="268"/>
        <v/>
      </c>
      <c r="CZ292" s="25" t="str">
        <f t="shared" si="269"/>
        <v/>
      </c>
      <c r="DA292" s="25" t="str">
        <f t="shared" si="263"/>
        <v/>
      </c>
      <c r="DB292" s="25" t="str">
        <f t="shared" si="264"/>
        <v/>
      </c>
      <c r="DC292"/>
      <c r="DD292"/>
      <c r="DE292"/>
      <c r="DG292" s="26">
        <f t="shared" si="270"/>
        <v>0</v>
      </c>
      <c r="DH292" s="26">
        <f t="shared" si="271"/>
        <v>0</v>
      </c>
      <c r="DI292" s="26">
        <f t="shared" si="272"/>
        <v>0</v>
      </c>
      <c r="DJ292" s="26">
        <f t="shared" si="273"/>
        <v>0</v>
      </c>
      <c r="DK292" s="26">
        <f t="shared" si="274"/>
        <v>0</v>
      </c>
      <c r="DL292" s="26">
        <f t="shared" si="275"/>
        <v>0</v>
      </c>
      <c r="DM292"/>
    </row>
    <row r="293" spans="1:117" ht="15" customHeight="1" x14ac:dyDescent="0.25">
      <c r="A293" s="3856" t="s">
        <v>104</v>
      </c>
      <c r="B293" s="4174" t="s">
        <v>266</v>
      </c>
      <c r="C293" s="4174"/>
      <c r="D293" s="4175">
        <f t="shared" si="261"/>
        <v>0</v>
      </c>
      <c r="E293" s="4176">
        <f t="shared" si="262"/>
        <v>0</v>
      </c>
      <c r="F293" s="4177">
        <f t="shared" si="262"/>
        <v>0</v>
      </c>
      <c r="G293" s="4178"/>
      <c r="H293" s="4179"/>
      <c r="I293" s="4180"/>
      <c r="J293" s="4179"/>
      <c r="K293" s="4180"/>
      <c r="L293" s="4179"/>
      <c r="M293" s="4180"/>
      <c r="N293" s="4179"/>
      <c r="O293" s="4180"/>
      <c r="P293" s="4179"/>
      <c r="Q293" s="4180"/>
      <c r="R293" s="4179"/>
      <c r="S293" s="4180"/>
      <c r="T293" s="4179"/>
      <c r="U293" s="4180"/>
      <c r="V293" s="4181"/>
      <c r="W293" s="4180"/>
      <c r="X293" s="4181"/>
      <c r="Y293" s="4180"/>
      <c r="Z293" s="4181"/>
      <c r="AA293" s="4180"/>
      <c r="AB293" s="4181"/>
      <c r="AC293" s="4180"/>
      <c r="AD293" s="4181"/>
      <c r="AE293" s="4180"/>
      <c r="AF293" s="4181"/>
      <c r="AG293" s="4180"/>
      <c r="AH293" s="4181"/>
      <c r="AI293" s="4180"/>
      <c r="AJ293" s="4181"/>
      <c r="AK293" s="4180"/>
      <c r="AL293" s="4181"/>
      <c r="AM293" s="4178"/>
      <c r="AN293" s="4182"/>
      <c r="AO293" s="4180"/>
      <c r="AP293" s="4183"/>
      <c r="AQ293" s="4178"/>
      <c r="AR293" s="4184"/>
      <c r="AS293" s="4173"/>
      <c r="AT293" s="4173"/>
      <c r="AU293" s="4173"/>
      <c r="AV293" s="387"/>
      <c r="AW293" s="387"/>
      <c r="AX293" s="386"/>
      <c r="AY293" t="str">
        <f t="shared" si="265"/>
        <v/>
      </c>
      <c r="CW293" s="25" t="str">
        <f t="shared" si="266"/>
        <v/>
      </c>
      <c r="CX293" s="25" t="str">
        <f t="shared" si="267"/>
        <v/>
      </c>
      <c r="CY293" s="25" t="str">
        <f t="shared" si="268"/>
        <v/>
      </c>
      <c r="CZ293" s="25" t="str">
        <f t="shared" si="269"/>
        <v/>
      </c>
      <c r="DA293" s="25" t="str">
        <f t="shared" si="263"/>
        <v/>
      </c>
      <c r="DB293" s="25" t="str">
        <f t="shared" si="264"/>
        <v/>
      </c>
      <c r="DC293"/>
      <c r="DD293"/>
      <c r="DE293"/>
      <c r="DG293" s="26">
        <f t="shared" si="270"/>
        <v>0</v>
      </c>
      <c r="DH293" s="26">
        <f t="shared" si="271"/>
        <v>0</v>
      </c>
      <c r="DI293" s="26">
        <f t="shared" si="272"/>
        <v>0</v>
      </c>
      <c r="DJ293" s="26">
        <f t="shared" si="273"/>
        <v>0</v>
      </c>
      <c r="DK293" s="26">
        <f t="shared" si="274"/>
        <v>0</v>
      </c>
      <c r="DL293" s="26">
        <f t="shared" si="275"/>
        <v>0</v>
      </c>
      <c r="DM293"/>
    </row>
    <row r="294" spans="1:117" x14ac:dyDescent="0.25">
      <c r="A294" s="729"/>
      <c r="B294" s="4112" t="s">
        <v>267</v>
      </c>
      <c r="C294" s="4112"/>
      <c r="D294" s="4185">
        <f t="shared" si="261"/>
        <v>0</v>
      </c>
      <c r="E294" s="3048">
        <f t="shared" si="262"/>
        <v>0</v>
      </c>
      <c r="F294" s="3049">
        <f t="shared" si="262"/>
        <v>0</v>
      </c>
      <c r="G294" s="3050"/>
      <c r="H294" s="3051"/>
      <c r="I294" s="3052"/>
      <c r="J294" s="3051"/>
      <c r="K294" s="3052"/>
      <c r="L294" s="3051"/>
      <c r="M294" s="3052"/>
      <c r="N294" s="3051"/>
      <c r="O294" s="3052"/>
      <c r="P294" s="3051"/>
      <c r="Q294" s="3052"/>
      <c r="R294" s="3051"/>
      <c r="S294" s="3052"/>
      <c r="T294" s="3051"/>
      <c r="U294" s="3052"/>
      <c r="V294" s="3053"/>
      <c r="W294" s="3052"/>
      <c r="X294" s="3053"/>
      <c r="Y294" s="3052"/>
      <c r="Z294" s="3053"/>
      <c r="AA294" s="3052"/>
      <c r="AB294" s="3053"/>
      <c r="AC294" s="3052"/>
      <c r="AD294" s="3053"/>
      <c r="AE294" s="3052"/>
      <c r="AF294" s="3053"/>
      <c r="AG294" s="3052"/>
      <c r="AH294" s="3053"/>
      <c r="AI294" s="3052"/>
      <c r="AJ294" s="3053"/>
      <c r="AK294" s="3052"/>
      <c r="AL294" s="3053"/>
      <c r="AM294" s="3050"/>
      <c r="AN294" s="3054"/>
      <c r="AO294" s="3052"/>
      <c r="AP294" s="3055"/>
      <c r="AQ294" s="4099"/>
      <c r="AR294" s="4100"/>
      <c r="AS294" s="394"/>
      <c r="AT294" s="4118"/>
      <c r="AU294" s="4118"/>
      <c r="AV294" s="4122"/>
      <c r="AW294" s="4122"/>
      <c r="AX294" s="4117"/>
      <c r="AY294" t="str">
        <f t="shared" si="265"/>
        <v/>
      </c>
      <c r="CW294" s="25" t="str">
        <f t="shared" si="266"/>
        <v/>
      </c>
      <c r="CX294" s="25" t="str">
        <f t="shared" si="267"/>
        <v/>
      </c>
      <c r="CY294" s="25" t="str">
        <f t="shared" si="268"/>
        <v/>
      </c>
      <c r="CZ294" s="25" t="str">
        <f t="shared" si="269"/>
        <v/>
      </c>
      <c r="DA294" s="25" t="str">
        <f t="shared" si="263"/>
        <v/>
      </c>
      <c r="DB294" s="25" t="str">
        <f t="shared" si="264"/>
        <v/>
      </c>
      <c r="DC294"/>
      <c r="DD294"/>
      <c r="DE294"/>
      <c r="DG294" s="26">
        <f t="shared" si="270"/>
        <v>0</v>
      </c>
      <c r="DH294" s="26">
        <f t="shared" si="271"/>
        <v>0</v>
      </c>
      <c r="DI294" s="26">
        <f t="shared" si="272"/>
        <v>0</v>
      </c>
      <c r="DJ294" s="26">
        <f t="shared" si="273"/>
        <v>0</v>
      </c>
      <c r="DK294" s="26">
        <f t="shared" si="274"/>
        <v>0</v>
      </c>
      <c r="DL294" s="26">
        <f t="shared" si="275"/>
        <v>0</v>
      </c>
      <c r="DM294"/>
    </row>
    <row r="295" spans="1:117" x14ac:dyDescent="0.25">
      <c r="A295" s="729"/>
      <c r="B295" s="4112" t="s">
        <v>268</v>
      </c>
      <c r="C295" s="4112"/>
      <c r="D295" s="4185">
        <f t="shared" si="261"/>
        <v>0</v>
      </c>
      <c r="E295" s="3048">
        <f t="shared" si="262"/>
        <v>0</v>
      </c>
      <c r="F295" s="3049">
        <f t="shared" si="262"/>
        <v>0</v>
      </c>
      <c r="G295" s="3050"/>
      <c r="H295" s="3051"/>
      <c r="I295" s="3052"/>
      <c r="J295" s="3051"/>
      <c r="K295" s="3052"/>
      <c r="L295" s="3051"/>
      <c r="M295" s="3052"/>
      <c r="N295" s="3051"/>
      <c r="O295" s="3052"/>
      <c r="P295" s="3051"/>
      <c r="Q295" s="3052"/>
      <c r="R295" s="3051"/>
      <c r="S295" s="3052"/>
      <c r="T295" s="3051"/>
      <c r="U295" s="3052"/>
      <c r="V295" s="3053"/>
      <c r="W295" s="3052"/>
      <c r="X295" s="3053"/>
      <c r="Y295" s="3052"/>
      <c r="Z295" s="3053"/>
      <c r="AA295" s="3052"/>
      <c r="AB295" s="3053"/>
      <c r="AC295" s="3052"/>
      <c r="AD295" s="3053"/>
      <c r="AE295" s="3052"/>
      <c r="AF295" s="3053"/>
      <c r="AG295" s="3052"/>
      <c r="AH295" s="3053"/>
      <c r="AI295" s="3052"/>
      <c r="AJ295" s="3053"/>
      <c r="AK295" s="3052"/>
      <c r="AL295" s="3053"/>
      <c r="AM295" s="3050"/>
      <c r="AN295" s="3054"/>
      <c r="AO295" s="3052"/>
      <c r="AP295" s="3055"/>
      <c r="AQ295" s="4099"/>
      <c r="AR295" s="4100"/>
      <c r="AS295" s="4133"/>
      <c r="AT295" s="4118"/>
      <c r="AU295" s="4118"/>
      <c r="AV295" s="4122"/>
      <c r="AW295" s="4122"/>
      <c r="AX295" s="4117"/>
      <c r="AY295" t="str">
        <f t="shared" si="265"/>
        <v/>
      </c>
      <c r="CW295" s="25" t="str">
        <f t="shared" si="266"/>
        <v/>
      </c>
      <c r="CX295" s="25" t="str">
        <f t="shared" si="267"/>
        <v/>
      </c>
      <c r="CY295" s="25" t="str">
        <f t="shared" si="268"/>
        <v/>
      </c>
      <c r="CZ295" s="25" t="str">
        <f t="shared" si="269"/>
        <v/>
      </c>
      <c r="DA295" s="25" t="str">
        <f t="shared" si="263"/>
        <v/>
      </c>
      <c r="DB295" s="25" t="str">
        <f t="shared" si="264"/>
        <v/>
      </c>
      <c r="DC295"/>
      <c r="DD295"/>
      <c r="DE295"/>
      <c r="DG295" s="26">
        <f t="shared" si="270"/>
        <v>0</v>
      </c>
      <c r="DH295" s="26">
        <f t="shared" si="271"/>
        <v>0</v>
      </c>
      <c r="DI295" s="26">
        <f t="shared" si="272"/>
        <v>0</v>
      </c>
      <c r="DJ295" s="26">
        <f t="shared" si="273"/>
        <v>0</v>
      </c>
      <c r="DK295" s="26">
        <f t="shared" si="274"/>
        <v>0</v>
      </c>
      <c r="DL295" s="26">
        <f t="shared" si="275"/>
        <v>0</v>
      </c>
      <c r="DM295"/>
    </row>
    <row r="296" spans="1:117" x14ac:dyDescent="0.25">
      <c r="A296" s="729"/>
      <c r="B296" s="4123" t="s">
        <v>269</v>
      </c>
      <c r="C296" s="4124"/>
      <c r="D296" s="4185">
        <f t="shared" si="261"/>
        <v>0</v>
      </c>
      <c r="E296" s="3048">
        <f t="shared" si="262"/>
        <v>0</v>
      </c>
      <c r="F296" s="3049">
        <f t="shared" si="262"/>
        <v>0</v>
      </c>
      <c r="G296" s="3056"/>
      <c r="H296" s="3057"/>
      <c r="I296" s="3058"/>
      <c r="J296" s="3057"/>
      <c r="K296" s="3058"/>
      <c r="L296" s="3057"/>
      <c r="M296" s="3058"/>
      <c r="N296" s="3057"/>
      <c r="O296" s="3058"/>
      <c r="P296" s="3057"/>
      <c r="Q296" s="3058"/>
      <c r="R296" s="3057"/>
      <c r="S296" s="3058"/>
      <c r="T296" s="3057"/>
      <c r="U296" s="3058"/>
      <c r="V296" s="3057"/>
      <c r="W296" s="3058"/>
      <c r="X296" s="3057"/>
      <c r="Y296" s="3058"/>
      <c r="Z296" s="3057"/>
      <c r="AA296" s="3058"/>
      <c r="AB296" s="3057"/>
      <c r="AC296" s="3058"/>
      <c r="AD296" s="3057"/>
      <c r="AE296" s="3058"/>
      <c r="AF296" s="3057"/>
      <c r="AG296" s="3058"/>
      <c r="AH296" s="3057"/>
      <c r="AI296" s="3058"/>
      <c r="AJ296" s="3057"/>
      <c r="AK296" s="3058"/>
      <c r="AL296" s="3057"/>
      <c r="AM296" s="3056"/>
      <c r="AN296" s="3059"/>
      <c r="AO296" s="3060"/>
      <c r="AP296" s="3061"/>
      <c r="AQ296" s="4099"/>
      <c r="AR296" s="4100"/>
      <c r="AS296" s="4133"/>
      <c r="AT296" s="3060"/>
      <c r="AU296" s="3060"/>
      <c r="AV296" s="3800"/>
      <c r="AW296" s="3800"/>
      <c r="AX296" s="3063"/>
      <c r="AY296" t="str">
        <f t="shared" si="265"/>
        <v/>
      </c>
      <c r="CW296" s="25" t="str">
        <f t="shared" si="266"/>
        <v/>
      </c>
      <c r="CX296" s="25" t="str">
        <f t="shared" si="267"/>
        <v/>
      </c>
      <c r="CY296" s="25" t="str">
        <f t="shared" si="268"/>
        <v/>
      </c>
      <c r="CZ296" s="25" t="str">
        <f t="shared" si="269"/>
        <v/>
      </c>
      <c r="DA296" s="25" t="str">
        <f t="shared" si="263"/>
        <v/>
      </c>
      <c r="DB296" s="25" t="str">
        <f t="shared" si="264"/>
        <v/>
      </c>
      <c r="DC296"/>
      <c r="DD296"/>
      <c r="DE296"/>
      <c r="DG296" s="26">
        <f t="shared" si="270"/>
        <v>0</v>
      </c>
      <c r="DH296" s="26">
        <f t="shared" si="271"/>
        <v>0</v>
      </c>
      <c r="DI296" s="26">
        <f t="shared" si="272"/>
        <v>0</v>
      </c>
      <c r="DJ296" s="26">
        <f t="shared" si="273"/>
        <v>0</v>
      </c>
      <c r="DK296" s="26">
        <f t="shared" si="274"/>
        <v>0</v>
      </c>
      <c r="DL296" s="26">
        <f t="shared" si="275"/>
        <v>0</v>
      </c>
      <c r="DM296"/>
    </row>
    <row r="297" spans="1:117" ht="15" customHeight="1" x14ac:dyDescent="0.25">
      <c r="A297" s="729"/>
      <c r="B297" s="4123" t="s">
        <v>270</v>
      </c>
      <c r="C297" s="4124"/>
      <c r="D297" s="4185">
        <f t="shared" si="261"/>
        <v>0</v>
      </c>
      <c r="E297" s="3048">
        <f t="shared" si="262"/>
        <v>0</v>
      </c>
      <c r="F297" s="3049">
        <f t="shared" si="262"/>
        <v>0</v>
      </c>
      <c r="G297" s="3056"/>
      <c r="H297" s="3057"/>
      <c r="I297" s="3058"/>
      <c r="J297" s="3057"/>
      <c r="K297" s="3058"/>
      <c r="L297" s="3057"/>
      <c r="M297" s="3058"/>
      <c r="N297" s="3057"/>
      <c r="O297" s="3058"/>
      <c r="P297" s="3057"/>
      <c r="Q297" s="3058"/>
      <c r="R297" s="3057"/>
      <c r="S297" s="3058"/>
      <c r="T297" s="3057"/>
      <c r="U297" s="3058"/>
      <c r="V297" s="3057"/>
      <c r="W297" s="3058"/>
      <c r="X297" s="3057"/>
      <c r="Y297" s="3058"/>
      <c r="Z297" s="3057"/>
      <c r="AA297" s="3058"/>
      <c r="AB297" s="3057"/>
      <c r="AC297" s="3058"/>
      <c r="AD297" s="3057"/>
      <c r="AE297" s="3058"/>
      <c r="AF297" s="3057"/>
      <c r="AG297" s="3058"/>
      <c r="AH297" s="3057"/>
      <c r="AI297" s="3058"/>
      <c r="AJ297" s="3057"/>
      <c r="AK297" s="3058"/>
      <c r="AL297" s="3057"/>
      <c r="AM297" s="3056"/>
      <c r="AN297" s="3059"/>
      <c r="AO297" s="494"/>
      <c r="AP297" s="451"/>
      <c r="AQ297" s="407"/>
      <c r="AR297" s="408"/>
      <c r="AS297" s="409"/>
      <c r="AT297" s="494"/>
      <c r="AU297" s="494"/>
      <c r="AV297" s="495"/>
      <c r="AW297" s="495"/>
      <c r="AX297" s="496"/>
      <c r="AY297" t="str">
        <f t="shared" si="265"/>
        <v/>
      </c>
      <c r="CW297" s="25" t="str">
        <f t="shared" si="266"/>
        <v/>
      </c>
      <c r="CX297" s="25" t="str">
        <f t="shared" si="267"/>
        <v/>
      </c>
      <c r="CY297" s="25" t="str">
        <f t="shared" si="268"/>
        <v/>
      </c>
      <c r="CZ297" s="25" t="str">
        <f t="shared" si="269"/>
        <v/>
      </c>
      <c r="DA297" s="25" t="str">
        <f t="shared" si="263"/>
        <v/>
      </c>
      <c r="DB297" s="25" t="str">
        <f t="shared" si="264"/>
        <v/>
      </c>
      <c r="DC297"/>
      <c r="DD297"/>
      <c r="DE297"/>
      <c r="DG297" s="26">
        <f t="shared" si="270"/>
        <v>0</v>
      </c>
      <c r="DH297" s="26">
        <f t="shared" si="271"/>
        <v>0</v>
      </c>
      <c r="DI297" s="26">
        <f t="shared" si="272"/>
        <v>0</v>
      </c>
      <c r="DJ297" s="26">
        <f t="shared" si="273"/>
        <v>0</v>
      </c>
      <c r="DK297" s="26">
        <f t="shared" si="274"/>
        <v>0</v>
      </c>
      <c r="DL297" s="26">
        <f t="shared" si="275"/>
        <v>0</v>
      </c>
      <c r="DM297"/>
    </row>
    <row r="298" spans="1:117" x14ac:dyDescent="0.25">
      <c r="A298" s="3802"/>
      <c r="B298" s="4125" t="s">
        <v>271</v>
      </c>
      <c r="C298" s="4125"/>
      <c r="D298" s="4186">
        <f t="shared" si="261"/>
        <v>0</v>
      </c>
      <c r="E298" s="3066">
        <f t="shared" si="262"/>
        <v>0</v>
      </c>
      <c r="F298" s="3067">
        <f t="shared" si="262"/>
        <v>0</v>
      </c>
      <c r="G298" s="3068"/>
      <c r="H298" s="3069"/>
      <c r="I298" s="3070"/>
      <c r="J298" s="3069"/>
      <c r="K298" s="3070"/>
      <c r="L298" s="3069"/>
      <c r="M298" s="3070"/>
      <c r="N298" s="3069"/>
      <c r="O298" s="3070"/>
      <c r="P298" s="3069"/>
      <c r="Q298" s="3070"/>
      <c r="R298" s="3069"/>
      <c r="S298" s="3070"/>
      <c r="T298" s="3069"/>
      <c r="U298" s="3068"/>
      <c r="V298" s="3069"/>
      <c r="W298" s="3068"/>
      <c r="X298" s="3069"/>
      <c r="Y298" s="3068"/>
      <c r="Z298" s="3069"/>
      <c r="AA298" s="3068"/>
      <c r="AB298" s="3069"/>
      <c r="AC298" s="3068"/>
      <c r="AD298" s="3069"/>
      <c r="AE298" s="3068"/>
      <c r="AF298" s="3069"/>
      <c r="AG298" s="3068"/>
      <c r="AH298" s="3069"/>
      <c r="AI298" s="3068"/>
      <c r="AJ298" s="3069"/>
      <c r="AK298" s="3068"/>
      <c r="AL298" s="3069"/>
      <c r="AM298" s="3068"/>
      <c r="AN298" s="3071"/>
      <c r="AO298" s="4108"/>
      <c r="AP298" s="4110"/>
      <c r="AQ298" s="4130"/>
      <c r="AR298" s="4131"/>
      <c r="AS298" s="413"/>
      <c r="AT298" s="4108"/>
      <c r="AU298" s="4108"/>
      <c r="AV298" s="4111"/>
      <c r="AW298" s="4111"/>
      <c r="AX298" s="4107"/>
      <c r="AY298" t="str">
        <f t="shared" si="265"/>
        <v/>
      </c>
      <c r="CW298" s="25" t="str">
        <f t="shared" si="266"/>
        <v/>
      </c>
      <c r="CX298" s="25" t="str">
        <f t="shared" si="267"/>
        <v/>
      </c>
      <c r="CY298" s="25" t="str">
        <f t="shared" si="268"/>
        <v/>
      </c>
      <c r="CZ298" s="25" t="str">
        <f t="shared" si="269"/>
        <v/>
      </c>
      <c r="DA298" s="25" t="str">
        <f t="shared" si="263"/>
        <v/>
      </c>
      <c r="DB298" s="25" t="str">
        <f t="shared" si="264"/>
        <v/>
      </c>
      <c r="DC298"/>
      <c r="DD298"/>
      <c r="DE298"/>
      <c r="DG298" s="26">
        <f t="shared" si="270"/>
        <v>0</v>
      </c>
      <c r="DH298" s="26">
        <f t="shared" si="271"/>
        <v>0</v>
      </c>
      <c r="DI298" s="26">
        <f t="shared" si="272"/>
        <v>0</v>
      </c>
      <c r="DJ298" s="26">
        <f t="shared" si="273"/>
        <v>0</v>
      </c>
      <c r="DK298" s="26">
        <f t="shared" si="274"/>
        <v>0</v>
      </c>
      <c r="DL298" s="26">
        <f t="shared" si="275"/>
        <v>0</v>
      </c>
      <c r="DM298"/>
    </row>
    <row r="299" spans="1:117" x14ac:dyDescent="0.25">
      <c r="A299" s="852" t="s">
        <v>4</v>
      </c>
      <c r="B299" s="830" t="s">
        <v>266</v>
      </c>
      <c r="C299" s="830"/>
      <c r="D299" s="245">
        <f t="shared" si="261"/>
        <v>198</v>
      </c>
      <c r="E299" s="290">
        <f t="shared" ref="E299:F304" si="276">SUM(G299+I299+K299+M299+O299+Q299+S299+U299+W299+Y299+AA299+AC299+AE299+AG299+AI299+AK299+AM299)</f>
        <v>86</v>
      </c>
      <c r="F299" s="454">
        <f t="shared" si="276"/>
        <v>112</v>
      </c>
      <c r="G299" s="245">
        <f t="shared" ref="G299:X304" si="277">+G221+G227+G233+G239+G245+G251+G257+G281+G287+G293</f>
        <v>9</v>
      </c>
      <c r="H299" s="454">
        <f t="shared" si="277"/>
        <v>2</v>
      </c>
      <c r="I299" s="245">
        <f t="shared" si="277"/>
        <v>0</v>
      </c>
      <c r="J299" s="454">
        <f t="shared" si="277"/>
        <v>1</v>
      </c>
      <c r="K299" s="454">
        <f t="shared" si="277"/>
        <v>1</v>
      </c>
      <c r="L299" s="454">
        <f t="shared" si="277"/>
        <v>0</v>
      </c>
      <c r="M299" s="454">
        <f t="shared" si="277"/>
        <v>2</v>
      </c>
      <c r="N299" s="454">
        <f t="shared" si="277"/>
        <v>2</v>
      </c>
      <c r="O299" s="454">
        <f t="shared" si="277"/>
        <v>0</v>
      </c>
      <c r="P299" s="454">
        <f t="shared" si="277"/>
        <v>2</v>
      </c>
      <c r="Q299" s="454">
        <f t="shared" si="277"/>
        <v>0</v>
      </c>
      <c r="R299" s="454">
        <f t="shared" si="277"/>
        <v>0</v>
      </c>
      <c r="S299" s="454">
        <f t="shared" si="277"/>
        <v>2</v>
      </c>
      <c r="T299" s="454">
        <f t="shared" si="277"/>
        <v>1</v>
      </c>
      <c r="U299" s="454">
        <f t="shared" si="277"/>
        <v>4</v>
      </c>
      <c r="V299" s="454">
        <f t="shared" si="277"/>
        <v>2</v>
      </c>
      <c r="W299" s="454">
        <f t="shared" si="277"/>
        <v>10</v>
      </c>
      <c r="X299" s="454">
        <f t="shared" si="277"/>
        <v>5</v>
      </c>
      <c r="Y299" s="245">
        <f>+Y221+Y227+Y233+Y239+Y245+Y251+Y257+Y263+Y269+Y275+Y281+Y287+Y293</f>
        <v>11</v>
      </c>
      <c r="Z299" s="245">
        <f t="shared" ref="Z299:AN302" si="278">+Z221+Z227+Z233+Z239+Z245+Z251+Z257+Z263+Z269+Z275+Z281+Z287+Z293</f>
        <v>11</v>
      </c>
      <c r="AA299" s="245">
        <f t="shared" si="278"/>
        <v>4</v>
      </c>
      <c r="AB299" s="245">
        <f t="shared" si="278"/>
        <v>9</v>
      </c>
      <c r="AC299" s="245">
        <f t="shared" si="278"/>
        <v>10</v>
      </c>
      <c r="AD299" s="245">
        <f t="shared" si="278"/>
        <v>16</v>
      </c>
      <c r="AE299" s="245">
        <f t="shared" si="278"/>
        <v>9</v>
      </c>
      <c r="AF299" s="245">
        <f t="shared" si="278"/>
        <v>16</v>
      </c>
      <c r="AG299" s="245">
        <f t="shared" si="278"/>
        <v>10</v>
      </c>
      <c r="AH299" s="245">
        <f t="shared" si="278"/>
        <v>21</v>
      </c>
      <c r="AI299" s="245">
        <f t="shared" si="278"/>
        <v>3</v>
      </c>
      <c r="AJ299" s="245">
        <f t="shared" si="278"/>
        <v>7</v>
      </c>
      <c r="AK299" s="245">
        <f t="shared" si="278"/>
        <v>4</v>
      </c>
      <c r="AL299" s="245">
        <f t="shared" si="278"/>
        <v>10</v>
      </c>
      <c r="AM299" s="245">
        <f t="shared" si="278"/>
        <v>7</v>
      </c>
      <c r="AN299" s="455">
        <f t="shared" si="278"/>
        <v>7</v>
      </c>
      <c r="AO299" s="456">
        <f t="shared" ref="AO299:AO304" si="279">+AO221+AO227+AO233+AO239+AO257+AO263+AO269+AO275+AO281+AO287+AO293</f>
        <v>3</v>
      </c>
      <c r="AP299" s="457">
        <f>+AP221+AP227+AP233+AP257+AP263+AP269+AP275+AP281+AP287+AP293</f>
        <v>2</v>
      </c>
      <c r="AQ299" s="245">
        <f>SUM(AQ221+AQ227+AQ233+AQ239+AQ245+AQ251+AQ257+AQ263+AQ269+AQ275+AQ281+AQ287+AQ293)</f>
        <v>104</v>
      </c>
      <c r="AR299" s="297">
        <f>SUM(AR221+AR227+AR233+AR239+AR245+AR251+AR257+AR263+AR269+AR275+AR281+AR287+AR293)</f>
        <v>96</v>
      </c>
      <c r="AS299" s="456">
        <f t="shared" ref="AS299:AX302" si="280">+AS221+AS227+AS233+AS239+AS245+AS251+AS257+AS263+AS269+AS275+AS281+AS287+AS293</f>
        <v>74</v>
      </c>
      <c r="AT299" s="456">
        <f t="shared" si="280"/>
        <v>0</v>
      </c>
      <c r="AU299" s="456">
        <f t="shared" si="280"/>
        <v>0</v>
      </c>
      <c r="AV299" s="456">
        <f t="shared" si="280"/>
        <v>7</v>
      </c>
      <c r="AW299" s="456">
        <f t="shared" si="280"/>
        <v>0</v>
      </c>
      <c r="AX299" s="454">
        <f t="shared" si="280"/>
        <v>2</v>
      </c>
      <c r="CW299"/>
      <c r="CX299"/>
      <c r="CY299"/>
      <c r="CZ299"/>
      <c r="DA299"/>
      <c r="DB299"/>
      <c r="DC299"/>
      <c r="DD299"/>
      <c r="DE299"/>
      <c r="DG299"/>
      <c r="DH299"/>
      <c r="DI299"/>
      <c r="DJ299"/>
      <c r="DK299"/>
      <c r="DL299"/>
      <c r="DM299"/>
    </row>
    <row r="300" spans="1:117" x14ac:dyDescent="0.25">
      <c r="A300" s="852"/>
      <c r="B300" s="4112" t="s">
        <v>267</v>
      </c>
      <c r="C300" s="4112"/>
      <c r="D300" s="245">
        <f t="shared" si="261"/>
        <v>841</v>
      </c>
      <c r="E300" s="290">
        <f t="shared" si="276"/>
        <v>343</v>
      </c>
      <c r="F300" s="454">
        <f t="shared" si="276"/>
        <v>498</v>
      </c>
      <c r="G300" s="4113">
        <f t="shared" si="277"/>
        <v>9</v>
      </c>
      <c r="H300" s="4187">
        <f t="shared" si="277"/>
        <v>2</v>
      </c>
      <c r="I300" s="4113">
        <f t="shared" si="277"/>
        <v>4</v>
      </c>
      <c r="J300" s="4187">
        <f t="shared" si="277"/>
        <v>2</v>
      </c>
      <c r="K300" s="4187">
        <f t="shared" si="277"/>
        <v>7</v>
      </c>
      <c r="L300" s="4187">
        <f t="shared" si="277"/>
        <v>5</v>
      </c>
      <c r="M300" s="4187">
        <f t="shared" si="277"/>
        <v>3</v>
      </c>
      <c r="N300" s="4187">
        <f t="shared" si="277"/>
        <v>7</v>
      </c>
      <c r="O300" s="4187">
        <f t="shared" si="277"/>
        <v>11</v>
      </c>
      <c r="P300" s="4187">
        <f t="shared" si="277"/>
        <v>3</v>
      </c>
      <c r="Q300" s="4187">
        <f t="shared" si="277"/>
        <v>9</v>
      </c>
      <c r="R300" s="4187">
        <f t="shared" si="277"/>
        <v>3</v>
      </c>
      <c r="S300" s="4187">
        <f t="shared" si="277"/>
        <v>6</v>
      </c>
      <c r="T300" s="4187">
        <f t="shared" si="277"/>
        <v>8</v>
      </c>
      <c r="U300" s="4187">
        <f t="shared" si="277"/>
        <v>9</v>
      </c>
      <c r="V300" s="4187">
        <f t="shared" si="277"/>
        <v>10</v>
      </c>
      <c r="W300" s="4187">
        <f t="shared" si="277"/>
        <v>44</v>
      </c>
      <c r="X300" s="4187">
        <f t="shared" si="277"/>
        <v>52</v>
      </c>
      <c r="Y300" s="4113">
        <f>+Y222+Y228+Y234+Y240+Y246+Y252+Y258+Y264+Y270+Y276+Y282+Y288+Y294</f>
        <v>96</v>
      </c>
      <c r="Z300" s="4113">
        <f t="shared" si="278"/>
        <v>83</v>
      </c>
      <c r="AA300" s="4113">
        <f t="shared" si="278"/>
        <v>41</v>
      </c>
      <c r="AB300" s="4113">
        <f t="shared" si="278"/>
        <v>40</v>
      </c>
      <c r="AC300" s="4113">
        <f t="shared" si="278"/>
        <v>18</v>
      </c>
      <c r="AD300" s="4113">
        <f t="shared" si="278"/>
        <v>43</v>
      </c>
      <c r="AE300" s="4113">
        <f t="shared" si="278"/>
        <v>10</v>
      </c>
      <c r="AF300" s="4113">
        <f t="shared" si="278"/>
        <v>52</v>
      </c>
      <c r="AG300" s="4113">
        <f t="shared" si="278"/>
        <v>19</v>
      </c>
      <c r="AH300" s="4113">
        <f t="shared" si="278"/>
        <v>82</v>
      </c>
      <c r="AI300" s="4113">
        <f t="shared" si="278"/>
        <v>18</v>
      </c>
      <c r="AJ300" s="4113">
        <f t="shared" si="278"/>
        <v>44</v>
      </c>
      <c r="AK300" s="4113">
        <f t="shared" si="278"/>
        <v>25</v>
      </c>
      <c r="AL300" s="4113">
        <f t="shared" si="278"/>
        <v>42</v>
      </c>
      <c r="AM300" s="4113">
        <f t="shared" si="278"/>
        <v>14</v>
      </c>
      <c r="AN300" s="4188">
        <f t="shared" si="278"/>
        <v>20</v>
      </c>
      <c r="AO300" s="4189">
        <f t="shared" si="279"/>
        <v>3</v>
      </c>
      <c r="AP300" s="4190">
        <f>+AP222+AP228+AP234+AP258+AP264+AP270+AP276+AP282+AP288+AP294</f>
        <v>0</v>
      </c>
      <c r="AQ300" s="4191"/>
      <c r="AR300" s="4192"/>
      <c r="AS300" s="4189">
        <f t="shared" si="280"/>
        <v>139</v>
      </c>
      <c r="AT300" s="4189">
        <f t="shared" si="280"/>
        <v>0</v>
      </c>
      <c r="AU300" s="4189">
        <f t="shared" si="280"/>
        <v>0</v>
      </c>
      <c r="AV300" s="4189">
        <f t="shared" si="280"/>
        <v>24</v>
      </c>
      <c r="AW300" s="4189">
        <f t="shared" si="280"/>
        <v>0</v>
      </c>
      <c r="AX300" s="4187">
        <f t="shared" si="280"/>
        <v>2</v>
      </c>
      <c r="CW300"/>
      <c r="CX300"/>
      <c r="CY300"/>
      <c r="CZ300"/>
      <c r="DA300"/>
      <c r="DB300"/>
      <c r="DC300"/>
      <c r="DD300"/>
      <c r="DE300"/>
      <c r="DG300"/>
      <c r="DH300"/>
      <c r="DI300"/>
      <c r="DJ300"/>
      <c r="DK300"/>
      <c r="DL300"/>
      <c r="DM300"/>
    </row>
    <row r="301" spans="1:117" x14ac:dyDescent="0.25">
      <c r="A301" s="852"/>
      <c r="B301" s="4112" t="s">
        <v>268</v>
      </c>
      <c r="C301" s="4112"/>
      <c r="D301" s="245">
        <f t="shared" si="261"/>
        <v>179</v>
      </c>
      <c r="E301" s="290">
        <f t="shared" si="276"/>
        <v>75</v>
      </c>
      <c r="F301" s="454">
        <f t="shared" si="276"/>
        <v>104</v>
      </c>
      <c r="G301" s="4113">
        <f t="shared" si="277"/>
        <v>8</v>
      </c>
      <c r="H301" s="4187">
        <f t="shared" si="277"/>
        <v>2</v>
      </c>
      <c r="I301" s="4113">
        <f t="shared" si="277"/>
        <v>0</v>
      </c>
      <c r="J301" s="4187">
        <f t="shared" si="277"/>
        <v>0</v>
      </c>
      <c r="K301" s="4187">
        <f t="shared" si="277"/>
        <v>0</v>
      </c>
      <c r="L301" s="4187">
        <f t="shared" si="277"/>
        <v>0</v>
      </c>
      <c r="M301" s="4187">
        <f t="shared" si="277"/>
        <v>1</v>
      </c>
      <c r="N301" s="4187">
        <f t="shared" si="277"/>
        <v>2</v>
      </c>
      <c r="O301" s="4187">
        <f t="shared" si="277"/>
        <v>0</v>
      </c>
      <c r="P301" s="4187">
        <f t="shared" si="277"/>
        <v>1</v>
      </c>
      <c r="Q301" s="4187">
        <f t="shared" si="277"/>
        <v>0</v>
      </c>
      <c r="R301" s="4187">
        <f t="shared" si="277"/>
        <v>1</v>
      </c>
      <c r="S301" s="4187">
        <f t="shared" si="277"/>
        <v>2</v>
      </c>
      <c r="T301" s="4187">
        <f t="shared" si="277"/>
        <v>1</v>
      </c>
      <c r="U301" s="4187">
        <f t="shared" si="277"/>
        <v>3</v>
      </c>
      <c r="V301" s="4187">
        <f t="shared" si="277"/>
        <v>2</v>
      </c>
      <c r="W301" s="4187">
        <f t="shared" si="277"/>
        <v>8</v>
      </c>
      <c r="X301" s="4187">
        <f t="shared" si="277"/>
        <v>4</v>
      </c>
      <c r="Y301" s="4113">
        <f>+Y223+Y229+Y235+Y241+Y247+Y253+Y259+Y265+Y271+Y277+Y283+Y289+Y295</f>
        <v>10</v>
      </c>
      <c r="Z301" s="4113">
        <f t="shared" si="278"/>
        <v>7</v>
      </c>
      <c r="AA301" s="4113">
        <f t="shared" si="278"/>
        <v>3</v>
      </c>
      <c r="AB301" s="4113">
        <f t="shared" si="278"/>
        <v>9</v>
      </c>
      <c r="AC301" s="4113">
        <f t="shared" si="278"/>
        <v>6</v>
      </c>
      <c r="AD301" s="4113">
        <f t="shared" si="278"/>
        <v>11</v>
      </c>
      <c r="AE301" s="4113">
        <f t="shared" si="278"/>
        <v>8</v>
      </c>
      <c r="AF301" s="4113">
        <f t="shared" si="278"/>
        <v>17</v>
      </c>
      <c r="AG301" s="4113">
        <f t="shared" si="278"/>
        <v>10</v>
      </c>
      <c r="AH301" s="4113">
        <f t="shared" si="278"/>
        <v>21</v>
      </c>
      <c r="AI301" s="4113">
        <f t="shared" si="278"/>
        <v>3</v>
      </c>
      <c r="AJ301" s="4113">
        <f t="shared" si="278"/>
        <v>7</v>
      </c>
      <c r="AK301" s="4113">
        <f t="shared" si="278"/>
        <v>3</v>
      </c>
      <c r="AL301" s="4113">
        <f t="shared" si="278"/>
        <v>11</v>
      </c>
      <c r="AM301" s="4113">
        <f t="shared" si="278"/>
        <v>10</v>
      </c>
      <c r="AN301" s="4188">
        <f t="shared" si="278"/>
        <v>8</v>
      </c>
      <c r="AO301" s="4189">
        <f t="shared" si="279"/>
        <v>3</v>
      </c>
      <c r="AP301" s="4190">
        <f>+AP223+AP229+AP235+AP259+AP265+AP271+AP277+AP283+AP289+AP295</f>
        <v>0</v>
      </c>
      <c r="AQ301" s="4191"/>
      <c r="AR301" s="4192"/>
      <c r="AS301" s="4133"/>
      <c r="AT301" s="4189">
        <f t="shared" si="280"/>
        <v>0</v>
      </c>
      <c r="AU301" s="4189">
        <f t="shared" si="280"/>
        <v>0</v>
      </c>
      <c r="AV301" s="4189">
        <f t="shared" si="280"/>
        <v>5</v>
      </c>
      <c r="AW301" s="4189">
        <f t="shared" si="280"/>
        <v>0</v>
      </c>
      <c r="AX301" s="4187">
        <f t="shared" si="280"/>
        <v>0</v>
      </c>
      <c r="CW301"/>
      <c r="CX301"/>
      <c r="CY301"/>
      <c r="CZ301"/>
      <c r="DA301"/>
      <c r="DB301"/>
      <c r="DC301"/>
      <c r="DD301"/>
      <c r="DE301"/>
      <c r="DG301"/>
      <c r="DH301"/>
      <c r="DI301"/>
      <c r="DJ301"/>
      <c r="DK301"/>
      <c r="DL301"/>
      <c r="DM301"/>
    </row>
    <row r="302" spans="1:117" x14ac:dyDescent="0.25">
      <c r="A302" s="852"/>
      <c r="B302" s="4123" t="s">
        <v>269</v>
      </c>
      <c r="C302" s="4124"/>
      <c r="D302" s="245">
        <f t="shared" si="261"/>
        <v>190</v>
      </c>
      <c r="E302" s="290">
        <f t="shared" si="276"/>
        <v>68</v>
      </c>
      <c r="F302" s="454">
        <f t="shared" si="276"/>
        <v>122</v>
      </c>
      <c r="G302" s="4113">
        <f t="shared" si="277"/>
        <v>8</v>
      </c>
      <c r="H302" s="4187">
        <f t="shared" si="277"/>
        <v>1</v>
      </c>
      <c r="I302" s="4113">
        <f t="shared" si="277"/>
        <v>1</v>
      </c>
      <c r="J302" s="4187">
        <f t="shared" si="277"/>
        <v>1</v>
      </c>
      <c r="K302" s="4187">
        <f t="shared" si="277"/>
        <v>2</v>
      </c>
      <c r="L302" s="4187">
        <f t="shared" si="277"/>
        <v>1</v>
      </c>
      <c r="M302" s="4187">
        <f t="shared" si="277"/>
        <v>0</v>
      </c>
      <c r="N302" s="4187">
        <f t="shared" si="277"/>
        <v>0</v>
      </c>
      <c r="O302" s="4187">
        <f t="shared" si="277"/>
        <v>1</v>
      </c>
      <c r="P302" s="4187">
        <f t="shared" si="277"/>
        <v>2</v>
      </c>
      <c r="Q302" s="4187">
        <f t="shared" si="277"/>
        <v>4</v>
      </c>
      <c r="R302" s="4187">
        <f t="shared" si="277"/>
        <v>1</v>
      </c>
      <c r="S302" s="4187">
        <f t="shared" si="277"/>
        <v>1</v>
      </c>
      <c r="T302" s="4187">
        <f t="shared" si="277"/>
        <v>3</v>
      </c>
      <c r="U302" s="4187">
        <f t="shared" si="277"/>
        <v>3</v>
      </c>
      <c r="V302" s="4187">
        <f t="shared" si="277"/>
        <v>2</v>
      </c>
      <c r="W302" s="4187">
        <f t="shared" si="277"/>
        <v>8</v>
      </c>
      <c r="X302" s="4187">
        <f t="shared" si="277"/>
        <v>12</v>
      </c>
      <c r="Y302" s="4113">
        <f>+Y224+Y230+Y236+Y242+Y248+Y254+Y260+Y266+Y272+Y278+Y284+Y290+Y296</f>
        <v>7</v>
      </c>
      <c r="Z302" s="4113">
        <f t="shared" si="278"/>
        <v>16</v>
      </c>
      <c r="AA302" s="4113">
        <f t="shared" si="278"/>
        <v>4</v>
      </c>
      <c r="AB302" s="4113">
        <f t="shared" si="278"/>
        <v>10</v>
      </c>
      <c r="AC302" s="4113">
        <f t="shared" si="278"/>
        <v>3</v>
      </c>
      <c r="AD302" s="4113">
        <f t="shared" si="278"/>
        <v>12</v>
      </c>
      <c r="AE302" s="4113">
        <f t="shared" si="278"/>
        <v>3</v>
      </c>
      <c r="AF302" s="4113">
        <f t="shared" si="278"/>
        <v>17</v>
      </c>
      <c r="AG302" s="4113">
        <f t="shared" si="278"/>
        <v>2</v>
      </c>
      <c r="AH302" s="4113">
        <f t="shared" si="278"/>
        <v>17</v>
      </c>
      <c r="AI302" s="4113">
        <f t="shared" si="278"/>
        <v>7</v>
      </c>
      <c r="AJ302" s="4113">
        <f t="shared" si="278"/>
        <v>11</v>
      </c>
      <c r="AK302" s="4113">
        <f t="shared" si="278"/>
        <v>6</v>
      </c>
      <c r="AL302" s="4113">
        <f t="shared" si="278"/>
        <v>12</v>
      </c>
      <c r="AM302" s="4113">
        <f t="shared" si="278"/>
        <v>8</v>
      </c>
      <c r="AN302" s="4188">
        <f t="shared" si="278"/>
        <v>4</v>
      </c>
      <c r="AO302" s="4189">
        <f t="shared" si="279"/>
        <v>3</v>
      </c>
      <c r="AP302" s="4190">
        <f>+AP224+AP230+AP236+AP260+AP266+AP272+AP278+AP284+AP290+AP296</f>
        <v>0</v>
      </c>
      <c r="AQ302" s="4191"/>
      <c r="AR302" s="4192"/>
      <c r="AS302" s="4133"/>
      <c r="AT302" s="4189">
        <f t="shared" si="280"/>
        <v>0</v>
      </c>
      <c r="AU302" s="4189">
        <f t="shared" si="280"/>
        <v>0</v>
      </c>
      <c r="AV302" s="4189">
        <f t="shared" si="280"/>
        <v>10</v>
      </c>
      <c r="AW302" s="4189">
        <f t="shared" si="280"/>
        <v>0</v>
      </c>
      <c r="AX302" s="4187">
        <f t="shared" si="280"/>
        <v>0</v>
      </c>
      <c r="CW302"/>
      <c r="CX302"/>
      <c r="CY302"/>
      <c r="CZ302"/>
      <c r="DA302"/>
      <c r="DB302"/>
      <c r="DC302"/>
      <c r="DD302"/>
      <c r="DE302"/>
      <c r="DG302"/>
      <c r="DH302"/>
      <c r="DI302"/>
      <c r="DJ302"/>
      <c r="DK302"/>
      <c r="DL302"/>
      <c r="DM302"/>
    </row>
    <row r="303" spans="1:117" ht="15" customHeight="1" x14ac:dyDescent="0.25">
      <c r="A303" s="852"/>
      <c r="B303" s="4123" t="s">
        <v>270</v>
      </c>
      <c r="C303" s="4124"/>
      <c r="D303" s="245">
        <f t="shared" si="261"/>
        <v>59</v>
      </c>
      <c r="E303" s="290">
        <f t="shared" si="276"/>
        <v>15</v>
      </c>
      <c r="F303" s="454">
        <f t="shared" si="276"/>
        <v>44</v>
      </c>
      <c r="G303" s="4113">
        <f t="shared" si="277"/>
        <v>0</v>
      </c>
      <c r="H303" s="4187">
        <f t="shared" si="277"/>
        <v>0</v>
      </c>
      <c r="I303" s="4113">
        <f t="shared" si="277"/>
        <v>0</v>
      </c>
      <c r="J303" s="4187">
        <f t="shared" si="277"/>
        <v>0</v>
      </c>
      <c r="K303" s="4187">
        <f t="shared" si="277"/>
        <v>0</v>
      </c>
      <c r="L303" s="4187">
        <f t="shared" si="277"/>
        <v>2</v>
      </c>
      <c r="M303" s="4187">
        <f t="shared" si="277"/>
        <v>0</v>
      </c>
      <c r="N303" s="4187">
        <f t="shared" si="277"/>
        <v>0</v>
      </c>
      <c r="O303" s="4187">
        <f t="shared" si="277"/>
        <v>1</v>
      </c>
      <c r="P303" s="4187">
        <f t="shared" si="277"/>
        <v>2</v>
      </c>
      <c r="Q303" s="4187">
        <f t="shared" si="277"/>
        <v>0</v>
      </c>
      <c r="R303" s="4187">
        <f t="shared" si="277"/>
        <v>1</v>
      </c>
      <c r="S303" s="4187">
        <f t="shared" si="277"/>
        <v>0</v>
      </c>
      <c r="T303" s="4187">
        <f t="shared" si="277"/>
        <v>3</v>
      </c>
      <c r="U303" s="4187">
        <f t="shared" si="277"/>
        <v>1</v>
      </c>
      <c r="V303" s="4187">
        <f t="shared" si="277"/>
        <v>0</v>
      </c>
      <c r="W303" s="4187">
        <f t="shared" si="277"/>
        <v>1</v>
      </c>
      <c r="X303" s="4187">
        <f t="shared" si="277"/>
        <v>3</v>
      </c>
      <c r="Y303" s="4113">
        <f>+Y225+Y231+Y237+Y243+Y249+Y255+Y261+Y279+Y273+Y267+Y285+Y291+Y297</f>
        <v>2</v>
      </c>
      <c r="Z303" s="4113">
        <f t="shared" ref="Z303:AN303" si="281">+Z225+Z231+Z237+Z243+Z249+Z255+Z261+Z279+Z273+Z267+Z285+Z291+Z297</f>
        <v>3</v>
      </c>
      <c r="AA303" s="4113">
        <f t="shared" si="281"/>
        <v>0</v>
      </c>
      <c r="AB303" s="4113">
        <f t="shared" si="281"/>
        <v>1</v>
      </c>
      <c r="AC303" s="4113">
        <f t="shared" si="281"/>
        <v>1</v>
      </c>
      <c r="AD303" s="4113">
        <f t="shared" si="281"/>
        <v>5</v>
      </c>
      <c r="AE303" s="4113">
        <f t="shared" si="281"/>
        <v>0</v>
      </c>
      <c r="AF303" s="4113">
        <f t="shared" si="281"/>
        <v>5</v>
      </c>
      <c r="AG303" s="4113">
        <f t="shared" si="281"/>
        <v>2</v>
      </c>
      <c r="AH303" s="4113">
        <f t="shared" si="281"/>
        <v>5</v>
      </c>
      <c r="AI303" s="4113">
        <f t="shared" si="281"/>
        <v>1</v>
      </c>
      <c r="AJ303" s="4113">
        <f t="shared" si="281"/>
        <v>4</v>
      </c>
      <c r="AK303" s="4113">
        <f t="shared" si="281"/>
        <v>5</v>
      </c>
      <c r="AL303" s="4113">
        <f t="shared" si="281"/>
        <v>7</v>
      </c>
      <c r="AM303" s="4113">
        <f t="shared" si="281"/>
        <v>1</v>
      </c>
      <c r="AN303" s="4188">
        <f t="shared" si="281"/>
        <v>3</v>
      </c>
      <c r="AO303" s="4189">
        <f t="shared" si="279"/>
        <v>0</v>
      </c>
      <c r="AP303" s="4190">
        <f>+AP225+AP231+AP237+AP261+AP279+AP273+AP267+AP285+AP291+AP297</f>
        <v>0</v>
      </c>
      <c r="AQ303" s="4191"/>
      <c r="AR303" s="4192"/>
      <c r="AS303" s="409"/>
      <c r="AT303" s="4189">
        <f>+AT225+AT231+AT237+AT243+AT249+AT255+AT261+AT279+AT273+AT267+AT285+AT291+AT297</f>
        <v>0</v>
      </c>
      <c r="AU303" s="4189">
        <f>+AU225+AU231+AU237+AU243+AU249+AU255+AU261+AU279+AU273+AU267+AU285+AU291+AU297</f>
        <v>0</v>
      </c>
      <c r="AV303" s="4189">
        <f>+AV225+AV231+AV237+AV243+AV249+AV255+AV261+AV279+AV273+AV267+AV285+AV291+AV297</f>
        <v>2</v>
      </c>
      <c r="AW303" s="4189">
        <f>+AW225+AW231+AW237+AW243+AW249+AW255+AW261+AW279+AW273+AW267+AW285+AW291+AW297</f>
        <v>0</v>
      </c>
      <c r="AX303" s="4187">
        <f>+AX225+AX231+AX237+AX243+AX249+AX255+AX261+AX279+AX273+AX267+AX285+AX291+AX297</f>
        <v>1</v>
      </c>
      <c r="CW303"/>
      <c r="CX303"/>
      <c r="CY303"/>
      <c r="CZ303"/>
      <c r="DA303"/>
      <c r="DB303"/>
      <c r="DC303"/>
      <c r="DD303"/>
      <c r="DE303"/>
      <c r="DG303"/>
      <c r="DH303"/>
      <c r="DI303"/>
      <c r="DJ303"/>
      <c r="DK303"/>
      <c r="DL303"/>
      <c r="DM303"/>
    </row>
    <row r="304" spans="1:117" x14ac:dyDescent="0.25">
      <c r="A304" s="3809"/>
      <c r="B304" s="4125" t="s">
        <v>271</v>
      </c>
      <c r="C304" s="4125"/>
      <c r="D304" s="4126">
        <f t="shared" si="261"/>
        <v>1</v>
      </c>
      <c r="E304" s="4193">
        <f t="shared" si="276"/>
        <v>1</v>
      </c>
      <c r="F304" s="4194">
        <f t="shared" si="276"/>
        <v>0</v>
      </c>
      <c r="G304" s="4126">
        <f t="shared" si="277"/>
        <v>0</v>
      </c>
      <c r="H304" s="4194">
        <f t="shared" si="277"/>
        <v>0</v>
      </c>
      <c r="I304" s="4126">
        <f t="shared" si="277"/>
        <v>0</v>
      </c>
      <c r="J304" s="4194">
        <f t="shared" si="277"/>
        <v>0</v>
      </c>
      <c r="K304" s="4194">
        <f t="shared" si="277"/>
        <v>0</v>
      </c>
      <c r="L304" s="4194">
        <f t="shared" si="277"/>
        <v>0</v>
      </c>
      <c r="M304" s="4194">
        <f t="shared" si="277"/>
        <v>0</v>
      </c>
      <c r="N304" s="4194">
        <f t="shared" si="277"/>
        <v>0</v>
      </c>
      <c r="O304" s="4194">
        <f t="shared" si="277"/>
        <v>0</v>
      </c>
      <c r="P304" s="4194">
        <f t="shared" si="277"/>
        <v>0</v>
      </c>
      <c r="Q304" s="4194">
        <f t="shared" si="277"/>
        <v>0</v>
      </c>
      <c r="R304" s="4194">
        <f t="shared" si="277"/>
        <v>0</v>
      </c>
      <c r="S304" s="4194">
        <f t="shared" si="277"/>
        <v>0</v>
      </c>
      <c r="T304" s="4194">
        <f t="shared" si="277"/>
        <v>0</v>
      </c>
      <c r="U304" s="4194">
        <f t="shared" si="277"/>
        <v>1</v>
      </c>
      <c r="V304" s="4194">
        <f t="shared" si="277"/>
        <v>0</v>
      </c>
      <c r="W304" s="4194">
        <f t="shared" si="277"/>
        <v>0</v>
      </c>
      <c r="X304" s="4194">
        <f t="shared" si="277"/>
        <v>0</v>
      </c>
      <c r="Y304" s="4126">
        <f>SUM(Y226+Y232+Y238+Y244+Y250+Y256+Y262+Y268+Y274+Y280+Y286+Y292+Y298)</f>
        <v>0</v>
      </c>
      <c r="Z304" s="4126">
        <f t="shared" ref="Z304:AN304" si="282">SUM(Z226+Z232+Z238+Z244+Z250+Z256+Z262+Z268+Z274+Z280+Z286+Z292+Z298)</f>
        <v>0</v>
      </c>
      <c r="AA304" s="4126">
        <f t="shared" si="282"/>
        <v>0</v>
      </c>
      <c r="AB304" s="4126">
        <f t="shared" si="282"/>
        <v>0</v>
      </c>
      <c r="AC304" s="4126">
        <f t="shared" si="282"/>
        <v>0</v>
      </c>
      <c r="AD304" s="4126">
        <f t="shared" si="282"/>
        <v>0</v>
      </c>
      <c r="AE304" s="4126">
        <f t="shared" si="282"/>
        <v>0</v>
      </c>
      <c r="AF304" s="4126">
        <f t="shared" si="282"/>
        <v>0</v>
      </c>
      <c r="AG304" s="4126">
        <f t="shared" si="282"/>
        <v>0</v>
      </c>
      <c r="AH304" s="4126">
        <f t="shared" si="282"/>
        <v>0</v>
      </c>
      <c r="AI304" s="4126">
        <f t="shared" si="282"/>
        <v>0</v>
      </c>
      <c r="AJ304" s="4126">
        <f t="shared" si="282"/>
        <v>0</v>
      </c>
      <c r="AK304" s="4126">
        <f t="shared" si="282"/>
        <v>0</v>
      </c>
      <c r="AL304" s="4126">
        <f t="shared" si="282"/>
        <v>0</v>
      </c>
      <c r="AM304" s="4126">
        <f t="shared" si="282"/>
        <v>0</v>
      </c>
      <c r="AN304" s="4195">
        <f t="shared" si="282"/>
        <v>0</v>
      </c>
      <c r="AO304" s="4196">
        <f t="shared" si="279"/>
        <v>0</v>
      </c>
      <c r="AP304" s="4197">
        <f>SUM(AP226+AP232+AP238+AP262+AP268+AP274+AP280+AP286+AP292+AP298)</f>
        <v>0</v>
      </c>
      <c r="AQ304" s="4198"/>
      <c r="AR304" s="4199"/>
      <c r="AS304" s="413"/>
      <c r="AT304" s="4196">
        <f>SUM(AT226+AT232+AT238+AT244+AT250+AT256+AT262+AT268+AT274+AT280+AT286+AT292+AT298)</f>
        <v>0</v>
      </c>
      <c r="AU304" s="4196">
        <f>SUM(AU226+AU232+AU238+AU244+AU250+AU256+AU262+AU268+AU274+AU280+AU286+AU292+AU298)</f>
        <v>0</v>
      </c>
      <c r="AV304" s="4196">
        <f>SUM(AV226+AV232+AV238+AV244+AV250+AV256+AV262+AV268+AV274+AV280+AV286+AV292+AV298)</f>
        <v>0</v>
      </c>
      <c r="AW304" s="4196">
        <f>SUM(AW226+AW232+AW238+AW244+AW250+AW256+AW262+AW268+AW274+AW280+AW286+AW292+AW298)</f>
        <v>0</v>
      </c>
      <c r="AX304" s="4194">
        <f>SUM(AX226+AX232+AX238+AX244+AX250+AX256+AX262+AX268+AX274+AX280+AX286+AX292+AX298)</f>
        <v>0</v>
      </c>
      <c r="CW304"/>
      <c r="CX304"/>
      <c r="CY304"/>
      <c r="CZ304"/>
      <c r="DA304"/>
      <c r="DB304"/>
      <c r="DC304"/>
      <c r="DD304"/>
      <c r="DE304"/>
      <c r="DG304"/>
      <c r="DH304"/>
      <c r="DI304"/>
      <c r="DJ304"/>
      <c r="DK304"/>
      <c r="DL304"/>
      <c r="DM304"/>
    </row>
    <row r="305" spans="1:117" x14ac:dyDescent="0.25">
      <c r="A305" s="43" t="s">
        <v>279</v>
      </c>
      <c r="B305" s="212"/>
      <c r="C305" s="212"/>
      <c r="D305" s="213"/>
      <c r="E305" s="213"/>
      <c r="F305" s="213"/>
      <c r="G305" s="213"/>
      <c r="H305" s="213"/>
      <c r="I305" s="213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10"/>
      <c r="AM305" s="10"/>
      <c r="AN305" s="9"/>
      <c r="AO305" s="9"/>
      <c r="AP305" s="9"/>
      <c r="AQ305" s="9"/>
      <c r="AR305" s="9"/>
      <c r="CW305"/>
      <c r="CX305"/>
      <c r="CY305"/>
      <c r="CZ305"/>
      <c r="DA305"/>
      <c r="DB305"/>
      <c r="DC305"/>
      <c r="DD305"/>
      <c r="DE305"/>
      <c r="DG305"/>
      <c r="DH305"/>
      <c r="DI305"/>
      <c r="DJ305"/>
      <c r="DK305"/>
      <c r="DL305"/>
      <c r="DM305"/>
    </row>
    <row r="306" spans="1:117" ht="15" customHeight="1" x14ac:dyDescent="0.25">
      <c r="A306" s="3889" t="s">
        <v>40</v>
      </c>
      <c r="B306" s="3811"/>
      <c r="C306" s="3812"/>
      <c r="D306" s="3890" t="s">
        <v>4</v>
      </c>
      <c r="E306" s="3814"/>
      <c r="F306" s="3815"/>
      <c r="G306" s="4200" t="s">
        <v>5</v>
      </c>
      <c r="H306" s="4201"/>
      <c r="I306" s="4201"/>
      <c r="J306" s="4201"/>
      <c r="K306" s="4201"/>
      <c r="L306" s="4201"/>
      <c r="M306" s="4201"/>
      <c r="N306" s="4201"/>
      <c r="O306" s="4201"/>
      <c r="P306" s="4201"/>
      <c r="Q306" s="4201"/>
      <c r="R306" s="4201"/>
      <c r="S306" s="4201"/>
      <c r="T306" s="4201"/>
      <c r="U306" s="4201"/>
      <c r="V306" s="4201"/>
      <c r="W306" s="4201"/>
      <c r="X306" s="4201"/>
      <c r="Y306" s="4201"/>
      <c r="Z306" s="4201"/>
      <c r="AA306" s="4201"/>
      <c r="AB306" s="4201"/>
      <c r="AC306" s="4201"/>
      <c r="AD306" s="4201"/>
      <c r="AE306" s="4201"/>
      <c r="AF306" s="4201"/>
      <c r="AG306" s="4201"/>
      <c r="AH306" s="4201"/>
      <c r="AI306" s="4201"/>
      <c r="AJ306" s="4201"/>
      <c r="AK306" s="4201"/>
      <c r="AL306" s="4201"/>
      <c r="AM306" s="4201"/>
      <c r="AN306" s="4201"/>
      <c r="AO306" s="4201"/>
      <c r="AP306" s="4202"/>
      <c r="AQ306" s="4203" t="s">
        <v>7</v>
      </c>
      <c r="AR306" s="4204" t="s">
        <v>280</v>
      </c>
      <c r="CW306"/>
      <c r="CX306"/>
      <c r="CY306"/>
      <c r="CZ306"/>
      <c r="DA306"/>
      <c r="DB306"/>
      <c r="DC306"/>
      <c r="DD306"/>
      <c r="DE306"/>
      <c r="DG306"/>
      <c r="DH306"/>
      <c r="DI306"/>
      <c r="DJ306"/>
      <c r="DK306"/>
      <c r="DL306"/>
      <c r="DM306"/>
    </row>
    <row r="307" spans="1:117" ht="15" customHeight="1" x14ac:dyDescent="0.25">
      <c r="A307" s="783"/>
      <c r="B307" s="634"/>
      <c r="C307" s="635"/>
      <c r="D307" s="3821"/>
      <c r="E307" s="868"/>
      <c r="F307" s="3822"/>
      <c r="G307" s="4205" t="s">
        <v>14</v>
      </c>
      <c r="H307" s="4206"/>
      <c r="I307" s="4200" t="s">
        <v>15</v>
      </c>
      <c r="J307" s="4207"/>
      <c r="K307" s="4201" t="s">
        <v>16</v>
      </c>
      <c r="L307" s="4207"/>
      <c r="M307" s="4200" t="s">
        <v>17</v>
      </c>
      <c r="N307" s="4207"/>
      <c r="O307" s="4200" t="s">
        <v>18</v>
      </c>
      <c r="P307" s="4207"/>
      <c r="Q307" s="4200" t="s">
        <v>19</v>
      </c>
      <c r="R307" s="4207"/>
      <c r="S307" s="4200" t="s">
        <v>20</v>
      </c>
      <c r="T307" s="4207"/>
      <c r="U307" s="4200" t="s">
        <v>21</v>
      </c>
      <c r="V307" s="4207"/>
      <c r="W307" s="4200" t="s">
        <v>22</v>
      </c>
      <c r="X307" s="4207"/>
      <c r="Y307" s="4200" t="s">
        <v>23</v>
      </c>
      <c r="Z307" s="4208"/>
      <c r="AA307" s="4200" t="s">
        <v>24</v>
      </c>
      <c r="AB307" s="4208"/>
      <c r="AC307" s="4200" t="s">
        <v>244</v>
      </c>
      <c r="AD307" s="4208"/>
      <c r="AE307" s="4200" t="s">
        <v>245</v>
      </c>
      <c r="AF307" s="4208"/>
      <c r="AG307" s="4200" t="s">
        <v>246</v>
      </c>
      <c r="AH307" s="4208"/>
      <c r="AI307" s="4200" t="s">
        <v>247</v>
      </c>
      <c r="AJ307" s="4208"/>
      <c r="AK307" s="4200" t="s">
        <v>29</v>
      </c>
      <c r="AL307" s="4208"/>
      <c r="AM307" s="4200" t="s">
        <v>30</v>
      </c>
      <c r="AN307" s="4208"/>
      <c r="AO307" s="4200" t="s">
        <v>31</v>
      </c>
      <c r="AP307" s="4208"/>
      <c r="AQ307" s="694"/>
      <c r="AR307" s="647"/>
      <c r="CW307"/>
      <c r="CX307"/>
      <c r="CY307"/>
      <c r="CZ307"/>
      <c r="DA307"/>
      <c r="DB307"/>
      <c r="DC307"/>
      <c r="DD307"/>
      <c r="DE307"/>
      <c r="DG307"/>
      <c r="DH307"/>
      <c r="DI307"/>
      <c r="DJ307"/>
      <c r="DK307"/>
      <c r="DL307"/>
      <c r="DM307"/>
    </row>
    <row r="308" spans="1:117" x14ac:dyDescent="0.25">
      <c r="A308" s="3827"/>
      <c r="B308" s="636"/>
      <c r="C308" s="3828"/>
      <c r="D308" s="4209" t="s">
        <v>32</v>
      </c>
      <c r="E308" s="3830" t="s">
        <v>33</v>
      </c>
      <c r="F308" s="3831" t="s">
        <v>34</v>
      </c>
      <c r="G308" s="4210" t="s">
        <v>33</v>
      </c>
      <c r="H308" s="4211" t="s">
        <v>34</v>
      </c>
      <c r="I308" s="4212" t="s">
        <v>33</v>
      </c>
      <c r="J308" s="4211" t="s">
        <v>34</v>
      </c>
      <c r="K308" s="4212" t="s">
        <v>33</v>
      </c>
      <c r="L308" s="4211" t="s">
        <v>34</v>
      </c>
      <c r="M308" s="4212" t="s">
        <v>33</v>
      </c>
      <c r="N308" s="4211" t="s">
        <v>34</v>
      </c>
      <c r="O308" s="4212" t="s">
        <v>33</v>
      </c>
      <c r="P308" s="4211" t="s">
        <v>34</v>
      </c>
      <c r="Q308" s="4212" t="s">
        <v>33</v>
      </c>
      <c r="R308" s="4211" t="s">
        <v>34</v>
      </c>
      <c r="S308" s="4212" t="s">
        <v>33</v>
      </c>
      <c r="T308" s="4211" t="s">
        <v>34</v>
      </c>
      <c r="U308" s="4212" t="s">
        <v>33</v>
      </c>
      <c r="V308" s="4211" t="s">
        <v>34</v>
      </c>
      <c r="W308" s="4212" t="s">
        <v>33</v>
      </c>
      <c r="X308" s="4211" t="s">
        <v>34</v>
      </c>
      <c r="Y308" s="4212" t="s">
        <v>33</v>
      </c>
      <c r="Z308" s="4211" t="s">
        <v>34</v>
      </c>
      <c r="AA308" s="4212" t="s">
        <v>33</v>
      </c>
      <c r="AB308" s="4211" t="s">
        <v>34</v>
      </c>
      <c r="AC308" s="4212" t="s">
        <v>33</v>
      </c>
      <c r="AD308" s="4211" t="s">
        <v>34</v>
      </c>
      <c r="AE308" s="4212" t="s">
        <v>33</v>
      </c>
      <c r="AF308" s="4211" t="s">
        <v>34</v>
      </c>
      <c r="AG308" s="4212" t="s">
        <v>33</v>
      </c>
      <c r="AH308" s="4211" t="s">
        <v>34</v>
      </c>
      <c r="AI308" s="4212" t="s">
        <v>33</v>
      </c>
      <c r="AJ308" s="4211" t="s">
        <v>34</v>
      </c>
      <c r="AK308" s="4212" t="s">
        <v>33</v>
      </c>
      <c r="AL308" s="4211" t="s">
        <v>34</v>
      </c>
      <c r="AM308" s="4212" t="s">
        <v>33</v>
      </c>
      <c r="AN308" s="4211" t="s">
        <v>34</v>
      </c>
      <c r="AO308" s="4212" t="s">
        <v>33</v>
      </c>
      <c r="AP308" s="4211" t="s">
        <v>34</v>
      </c>
      <c r="AQ308" s="4213"/>
      <c r="AR308" s="3835"/>
      <c r="CW308"/>
      <c r="CX308"/>
      <c r="CY308"/>
      <c r="CZ308"/>
      <c r="DA308"/>
      <c r="DB308"/>
      <c r="DC308"/>
      <c r="DD308"/>
      <c r="DE308"/>
      <c r="DG308"/>
      <c r="DH308"/>
      <c r="DI308"/>
      <c r="DJ308"/>
      <c r="DK308"/>
      <c r="DL308"/>
      <c r="DM308"/>
    </row>
    <row r="309" spans="1:117" x14ac:dyDescent="0.25">
      <c r="A309" s="4214" t="s">
        <v>46</v>
      </c>
      <c r="B309" s="4215"/>
      <c r="C309" s="4216"/>
      <c r="D309" s="4175">
        <f>SUM(E309:F309)</f>
        <v>0</v>
      </c>
      <c r="E309" s="4217">
        <f t="shared" ref="E309:F313" si="283">SUM(G309+I309+K309+M309+O309+Q309+S309+U309+W309+Y309+AA309+AC309+AE309+AG309+AI309+AK309+AM309+AO309)</f>
        <v>0</v>
      </c>
      <c r="F309" s="4218">
        <f t="shared" si="283"/>
        <v>0</v>
      </c>
      <c r="G309" s="4219"/>
      <c r="H309" s="52"/>
      <c r="I309" s="4219"/>
      <c r="J309" s="52"/>
      <c r="K309" s="4219"/>
      <c r="L309" s="52"/>
      <c r="M309" s="4219"/>
      <c r="N309" s="52"/>
      <c r="O309" s="4219"/>
      <c r="P309" s="52"/>
      <c r="Q309" s="4219"/>
      <c r="R309" s="52"/>
      <c r="S309" s="4219"/>
      <c r="T309" s="52"/>
      <c r="U309" s="4219"/>
      <c r="V309" s="52"/>
      <c r="W309" s="4219"/>
      <c r="X309" s="52"/>
      <c r="Y309" s="4219"/>
      <c r="Z309" s="52"/>
      <c r="AA309" s="4219"/>
      <c r="AB309" s="52"/>
      <c r="AC309" s="4219"/>
      <c r="AD309" s="52"/>
      <c r="AE309" s="4219"/>
      <c r="AF309" s="52"/>
      <c r="AG309" s="4219"/>
      <c r="AH309" s="52"/>
      <c r="AI309" s="4219"/>
      <c r="AJ309" s="52"/>
      <c r="AK309" s="4219"/>
      <c r="AL309" s="52"/>
      <c r="AM309" s="4219"/>
      <c r="AN309" s="52"/>
      <c r="AO309" s="4219"/>
      <c r="AP309" s="55"/>
      <c r="AQ309" s="252"/>
      <c r="AR309" s="232"/>
      <c r="AS309" t="str">
        <f>CV309&amp;CW309&amp;CX309</f>
        <v/>
      </c>
      <c r="CV309" s="25" t="str">
        <f>IF(AND(F309&gt;0,AQ309="")," * No olvide digitar la variable Embarazadas. Digite cero si no tiene.","")</f>
        <v/>
      </c>
      <c r="CW309" s="25" t="str">
        <f>IF(AQ309&gt;F309," * Las Embarazadas NO DEBEN ser mayor al total de mujeres. ","")</f>
        <v/>
      </c>
      <c r="CX309" s="25" t="str">
        <f>IF(AND((AK309+AL309)&gt;0,AR309="")," * No olvide digitar la variable 60 años. Si no tiene digite Cero.",IF(AR309&gt;(AK309+AL309)," * Las actividades de 60 años NO DEBEN ser mayor que las actividades registradas en el rango etario de 60 a 64 años",""))</f>
        <v/>
      </c>
      <c r="CY309"/>
      <c r="CZ309"/>
      <c r="DA309"/>
      <c r="DB309"/>
      <c r="DC309"/>
      <c r="DD309"/>
      <c r="DE309"/>
      <c r="DG309" s="26">
        <f>IF(AND(F309&gt;0,AQ309=""),1,0)</f>
        <v>0</v>
      </c>
      <c r="DH309" s="26">
        <f>IF(AQ309&gt;F309,1,0)</f>
        <v>0</v>
      </c>
      <c r="DI309" s="26">
        <f>IF(AND((AK309+AL309)&gt;0,AR309=""),1,IF(AR309&gt;(AK309+AL309),1,0))</f>
        <v>0</v>
      </c>
      <c r="DJ309"/>
      <c r="DK309"/>
      <c r="DL309"/>
      <c r="DM309"/>
    </row>
    <row r="310" spans="1:117" x14ac:dyDescent="0.25">
      <c r="A310" s="4220" t="s">
        <v>281</v>
      </c>
      <c r="B310" s="4221"/>
      <c r="C310" s="4222"/>
      <c r="D310" s="4185">
        <f>SUM(E310:F310)</f>
        <v>0</v>
      </c>
      <c r="E310" s="4223">
        <f t="shared" si="283"/>
        <v>0</v>
      </c>
      <c r="F310" s="4224">
        <f t="shared" si="283"/>
        <v>0</v>
      </c>
      <c r="G310" s="4225"/>
      <c r="H310" s="4226"/>
      <c r="I310" s="4225"/>
      <c r="J310" s="4226"/>
      <c r="K310" s="4225"/>
      <c r="L310" s="4226"/>
      <c r="M310" s="4225"/>
      <c r="N310" s="4226"/>
      <c r="O310" s="4225"/>
      <c r="P310" s="4226"/>
      <c r="Q310" s="4225"/>
      <c r="R310" s="4226"/>
      <c r="S310" s="4225"/>
      <c r="T310" s="4226"/>
      <c r="U310" s="4225"/>
      <c r="V310" s="4226"/>
      <c r="W310" s="4225"/>
      <c r="X310" s="4226"/>
      <c r="Y310" s="4225"/>
      <c r="Z310" s="4226"/>
      <c r="AA310" s="4225"/>
      <c r="AB310" s="4226"/>
      <c r="AC310" s="4225"/>
      <c r="AD310" s="4226"/>
      <c r="AE310" s="4225"/>
      <c r="AF310" s="4226"/>
      <c r="AG310" s="4225"/>
      <c r="AH310" s="4226"/>
      <c r="AI310" s="4225"/>
      <c r="AJ310" s="4226"/>
      <c r="AK310" s="4225"/>
      <c r="AL310" s="4226"/>
      <c r="AM310" s="4225"/>
      <c r="AN310" s="4226"/>
      <c r="AO310" s="4225"/>
      <c r="AP310" s="4227"/>
      <c r="AQ310" s="4228"/>
      <c r="AR310" s="4229"/>
      <c r="AS310" t="str">
        <f t="shared" ref="AS310:AS313" si="284">CV310&amp;CW310&amp;CX310</f>
        <v/>
      </c>
      <c r="CV310" s="25" t="str">
        <f t="shared" ref="CV310:CV313" si="285">IF(AND(F310&gt;0,AQ310="")," * No olvide digitar la variable Embarazadas. Digite cero si no tiene.","")</f>
        <v/>
      </c>
      <c r="CW310" s="25" t="str">
        <f t="shared" ref="CW310:CW313" si="286">IF(AQ310&gt;F310," * Las Embarazadas NO DEBEN ser mayor al total de mujeres. ","")</f>
        <v/>
      </c>
      <c r="CX310" s="25" t="str">
        <f t="shared" ref="CX310:CX313" si="287">IF(AND((AK310+AL310)&gt;0,AR310="")," * No olvide digitar la variable 60 años. Si no tiene digite Cero.",IF(AR310&gt;(AK310+AL310)," * Las actividades de 60 años NO DEBEN ser mayor que las actividades registradas en el rango etario de 60 a 64 años",""))</f>
        <v/>
      </c>
      <c r="CY310"/>
      <c r="CZ310"/>
      <c r="DA310"/>
      <c r="DB310"/>
      <c r="DC310"/>
      <c r="DD310"/>
      <c r="DE310"/>
      <c r="DG310" s="26">
        <f t="shared" ref="DG310:DG313" si="288">IF(AND(F310&gt;0,AQ310=""),1,0)</f>
        <v>0</v>
      </c>
      <c r="DH310" s="26">
        <f t="shared" ref="DH310:DH313" si="289">IF(AQ310&gt;F310,1,0)</f>
        <v>0</v>
      </c>
      <c r="DI310" s="26">
        <f t="shared" ref="DI310:DI313" si="290">IF(AND((AK310+AL310)&gt;0,AR310=""),1,IF(AR310&gt;(AK310+AL310),1,0))</f>
        <v>0</v>
      </c>
      <c r="DJ310"/>
      <c r="DK310"/>
      <c r="DL310"/>
      <c r="DM310"/>
    </row>
    <row r="311" spans="1:117" x14ac:dyDescent="0.25">
      <c r="A311" s="4220" t="s">
        <v>282</v>
      </c>
      <c r="B311" s="4221"/>
      <c r="C311" s="4222"/>
      <c r="D311" s="4185">
        <f>SUM(E311:F311)</f>
        <v>0</v>
      </c>
      <c r="E311" s="4223">
        <f t="shared" si="283"/>
        <v>0</v>
      </c>
      <c r="F311" s="4224">
        <f t="shared" si="283"/>
        <v>0</v>
      </c>
      <c r="G311" s="4225"/>
      <c r="H311" s="4226"/>
      <c r="I311" s="4225"/>
      <c r="J311" s="4226"/>
      <c r="K311" s="4225"/>
      <c r="L311" s="4226"/>
      <c r="M311" s="4225"/>
      <c r="N311" s="4226"/>
      <c r="O311" s="4225"/>
      <c r="P311" s="4226"/>
      <c r="Q311" s="4225"/>
      <c r="R311" s="4226"/>
      <c r="S311" s="4225"/>
      <c r="T311" s="4226"/>
      <c r="U311" s="4225"/>
      <c r="V311" s="4226"/>
      <c r="W311" s="4225"/>
      <c r="X311" s="4226"/>
      <c r="Y311" s="4225"/>
      <c r="Z311" s="4226"/>
      <c r="AA311" s="4225"/>
      <c r="AB311" s="4226"/>
      <c r="AC311" s="4225"/>
      <c r="AD311" s="4226"/>
      <c r="AE311" s="4225"/>
      <c r="AF311" s="4226"/>
      <c r="AG311" s="4225"/>
      <c r="AH311" s="4226"/>
      <c r="AI311" s="4225"/>
      <c r="AJ311" s="4226"/>
      <c r="AK311" s="4225"/>
      <c r="AL311" s="4226"/>
      <c r="AM311" s="4225"/>
      <c r="AN311" s="4226"/>
      <c r="AO311" s="4225"/>
      <c r="AP311" s="4227"/>
      <c r="AQ311" s="4228"/>
      <c r="AR311" s="4229"/>
      <c r="AS311" t="str">
        <f t="shared" si="284"/>
        <v/>
      </c>
      <c r="CV311" s="25" t="str">
        <f t="shared" si="285"/>
        <v/>
      </c>
      <c r="CW311" s="25" t="str">
        <f t="shared" si="286"/>
        <v/>
      </c>
      <c r="CX311" s="25" t="str">
        <f t="shared" si="287"/>
        <v/>
      </c>
      <c r="CY311"/>
      <c r="CZ311"/>
      <c r="DA311"/>
      <c r="DB311"/>
      <c r="DC311"/>
      <c r="DD311"/>
      <c r="DE311"/>
      <c r="DG311" s="26">
        <f t="shared" si="288"/>
        <v>0</v>
      </c>
      <c r="DH311" s="26">
        <f t="shared" si="289"/>
        <v>0</v>
      </c>
      <c r="DI311" s="26">
        <f t="shared" si="290"/>
        <v>0</v>
      </c>
      <c r="DJ311"/>
      <c r="DK311"/>
      <c r="DL311"/>
      <c r="DM311"/>
    </row>
    <row r="312" spans="1:117" ht="15" customHeight="1" x14ac:dyDescent="0.25">
      <c r="A312" s="4230" t="s">
        <v>283</v>
      </c>
      <c r="B312" s="4231"/>
      <c r="C312" s="4232"/>
      <c r="D312" s="4185">
        <f>SUM(E312:F312)</f>
        <v>0</v>
      </c>
      <c r="E312" s="4223">
        <f t="shared" si="283"/>
        <v>0</v>
      </c>
      <c r="F312" s="4224">
        <f t="shared" si="283"/>
        <v>0</v>
      </c>
      <c r="G312" s="4225"/>
      <c r="H312" s="4226"/>
      <c r="I312" s="4225"/>
      <c r="J312" s="4226"/>
      <c r="K312" s="4225"/>
      <c r="L312" s="4226"/>
      <c r="M312" s="4225"/>
      <c r="N312" s="4226"/>
      <c r="O312" s="4225"/>
      <c r="P312" s="4226"/>
      <c r="Q312" s="4225"/>
      <c r="R312" s="4226"/>
      <c r="S312" s="4225"/>
      <c r="T312" s="4226"/>
      <c r="U312" s="4225"/>
      <c r="V312" s="4226"/>
      <c r="W312" s="4225"/>
      <c r="X312" s="4226"/>
      <c r="Y312" s="4225"/>
      <c r="Z312" s="4226"/>
      <c r="AA312" s="4225"/>
      <c r="AB312" s="4226"/>
      <c r="AC312" s="4225"/>
      <c r="AD312" s="4226"/>
      <c r="AE312" s="4225"/>
      <c r="AF312" s="4226"/>
      <c r="AG312" s="4225"/>
      <c r="AH312" s="4226"/>
      <c r="AI312" s="4225"/>
      <c r="AJ312" s="4226"/>
      <c r="AK312" s="4225"/>
      <c r="AL312" s="4226"/>
      <c r="AM312" s="4225"/>
      <c r="AN312" s="4226"/>
      <c r="AO312" s="4225"/>
      <c r="AP312" s="4227"/>
      <c r="AQ312" s="268"/>
      <c r="AR312" s="189"/>
      <c r="AS312" t="str">
        <f t="shared" si="284"/>
        <v/>
      </c>
      <c r="CV312" s="25" t="str">
        <f t="shared" si="285"/>
        <v/>
      </c>
      <c r="CW312" s="25" t="str">
        <f t="shared" si="286"/>
        <v/>
      </c>
      <c r="CX312" s="25" t="str">
        <f t="shared" si="287"/>
        <v/>
      </c>
      <c r="CY312"/>
      <c r="CZ312"/>
      <c r="DA312"/>
      <c r="DB312"/>
      <c r="DC312"/>
      <c r="DD312"/>
      <c r="DE312"/>
      <c r="DG312" s="26">
        <f t="shared" si="288"/>
        <v>0</v>
      </c>
      <c r="DH312" s="26">
        <f t="shared" si="289"/>
        <v>0</v>
      </c>
      <c r="DI312" s="26">
        <f t="shared" si="290"/>
        <v>0</v>
      </c>
      <c r="DJ312"/>
      <c r="DK312"/>
      <c r="DL312"/>
      <c r="DM312"/>
    </row>
    <row r="313" spans="1:117" x14ac:dyDescent="0.25">
      <c r="A313" s="4233" t="s">
        <v>284</v>
      </c>
      <c r="B313" s="803"/>
      <c r="C313" s="735"/>
      <c r="D313" s="4186">
        <f>SUM(E313:F313)</f>
        <v>0</v>
      </c>
      <c r="E313" s="541">
        <f t="shared" si="283"/>
        <v>0</v>
      </c>
      <c r="F313" s="4234">
        <f t="shared" si="283"/>
        <v>0</v>
      </c>
      <c r="G313" s="4235"/>
      <c r="H313" s="4236"/>
      <c r="I313" s="4235"/>
      <c r="J313" s="4236"/>
      <c r="K313" s="4235"/>
      <c r="L313" s="4236"/>
      <c r="M313" s="4235"/>
      <c r="N313" s="4236"/>
      <c r="O313" s="4235"/>
      <c r="P313" s="4236"/>
      <c r="Q313" s="4235"/>
      <c r="R313" s="4236"/>
      <c r="S313" s="4235"/>
      <c r="T313" s="4236"/>
      <c r="U313" s="4235"/>
      <c r="V313" s="4236"/>
      <c r="W313" s="4235"/>
      <c r="X313" s="4236"/>
      <c r="Y313" s="4235"/>
      <c r="Z313" s="4236"/>
      <c r="AA313" s="4235"/>
      <c r="AB313" s="4236"/>
      <c r="AC313" s="4235"/>
      <c r="AD313" s="4236"/>
      <c r="AE313" s="4235"/>
      <c r="AF313" s="4236"/>
      <c r="AG313" s="4235"/>
      <c r="AH313" s="4236"/>
      <c r="AI313" s="4235"/>
      <c r="AJ313" s="4236"/>
      <c r="AK313" s="4235"/>
      <c r="AL313" s="4236"/>
      <c r="AM313" s="4235"/>
      <c r="AN313" s="4236"/>
      <c r="AO313" s="4235"/>
      <c r="AP313" s="4237"/>
      <c r="AQ313" s="4238"/>
      <c r="AR313" s="4239"/>
      <c r="AS313" t="str">
        <f t="shared" si="284"/>
        <v/>
      </c>
      <c r="CV313" s="25" t="str">
        <f t="shared" si="285"/>
        <v/>
      </c>
      <c r="CW313" s="25" t="str">
        <f t="shared" si="286"/>
        <v/>
      </c>
      <c r="CX313" s="25" t="str">
        <f t="shared" si="287"/>
        <v/>
      </c>
      <c r="CY313"/>
      <c r="CZ313"/>
      <c r="DA313"/>
      <c r="DB313"/>
      <c r="DC313"/>
      <c r="DD313"/>
      <c r="DE313"/>
      <c r="DG313" s="26">
        <f t="shared" si="288"/>
        <v>0</v>
      </c>
      <c r="DH313" s="26">
        <f t="shared" si="289"/>
        <v>0</v>
      </c>
      <c r="DI313" s="26">
        <f t="shared" si="290"/>
        <v>0</v>
      </c>
      <c r="DJ313"/>
      <c r="DK313"/>
      <c r="DL313"/>
      <c r="DM313"/>
    </row>
    <row r="314" spans="1:117" ht="15.75" x14ac:dyDescent="0.25">
      <c r="A314" s="483" t="s">
        <v>285</v>
      </c>
      <c r="B314" s="484"/>
      <c r="C314" s="484"/>
      <c r="D314" s="485"/>
      <c r="E314" s="486"/>
      <c r="CW314"/>
      <c r="CX314"/>
      <c r="CY314"/>
      <c r="CZ314"/>
      <c r="DA314"/>
      <c r="DB314"/>
      <c r="DC314"/>
      <c r="DD314"/>
      <c r="DE314"/>
      <c r="DG314"/>
      <c r="DH314"/>
      <c r="DI314"/>
      <c r="DJ314"/>
      <c r="DK314"/>
      <c r="DL314"/>
      <c r="DM314"/>
    </row>
    <row r="315" spans="1:117" ht="31.5" x14ac:dyDescent="0.25">
      <c r="A315" s="4200" t="s">
        <v>286</v>
      </c>
      <c r="B315" s="4240"/>
      <c r="C315" s="4241" t="s">
        <v>287</v>
      </c>
      <c r="D315" s="4241" t="s">
        <v>288</v>
      </c>
      <c r="E315" s="4241" t="s">
        <v>289</v>
      </c>
      <c r="CW315"/>
      <c r="CX315"/>
      <c r="CY315"/>
      <c r="CZ315"/>
      <c r="DA315"/>
      <c r="DB315"/>
      <c r="DC315"/>
      <c r="DD315"/>
      <c r="DE315"/>
      <c r="DG315"/>
      <c r="DH315"/>
      <c r="DI315"/>
      <c r="DJ315"/>
      <c r="DK315"/>
      <c r="DL315"/>
      <c r="DM315"/>
    </row>
    <row r="316" spans="1:117" x14ac:dyDescent="0.25">
      <c r="A316" s="4242" t="s">
        <v>93</v>
      </c>
      <c r="B316" s="4243"/>
      <c r="C316" s="4244"/>
      <c r="D316" s="4244"/>
      <c r="E316" s="4244"/>
      <c r="CW316"/>
      <c r="CX316"/>
      <c r="CY316"/>
      <c r="CZ316"/>
      <c r="DA316"/>
      <c r="DB316"/>
      <c r="DC316"/>
      <c r="DD316"/>
      <c r="DE316"/>
      <c r="DG316"/>
      <c r="DH316"/>
      <c r="DI316"/>
      <c r="DJ316"/>
      <c r="DK316"/>
      <c r="DL316"/>
      <c r="DM316"/>
    </row>
    <row r="317" spans="1:117" x14ac:dyDescent="0.25">
      <c r="A317" s="4245" t="s">
        <v>290</v>
      </c>
      <c r="B317" s="4246"/>
      <c r="C317" s="4229"/>
      <c r="D317" s="4229"/>
      <c r="E317" s="4229"/>
      <c r="CW317"/>
      <c r="CX317"/>
      <c r="CY317"/>
      <c r="CZ317"/>
      <c r="DA317"/>
      <c r="DB317"/>
      <c r="DC317"/>
      <c r="DD317"/>
      <c r="DE317"/>
      <c r="DG317"/>
      <c r="DH317"/>
      <c r="DI317"/>
      <c r="DJ317"/>
      <c r="DK317"/>
      <c r="DL317"/>
      <c r="DM317"/>
    </row>
    <row r="318" spans="1:117" x14ac:dyDescent="0.25">
      <c r="A318" s="4247" t="s">
        <v>291</v>
      </c>
      <c r="B318" s="4248"/>
      <c r="C318" s="4229"/>
      <c r="D318" s="4229"/>
      <c r="E318" s="4229"/>
      <c r="CW318"/>
      <c r="CX318"/>
      <c r="CY318"/>
      <c r="CZ318"/>
      <c r="DA318"/>
      <c r="DB318"/>
      <c r="DC318"/>
      <c r="DD318"/>
      <c r="DE318"/>
      <c r="DG318"/>
      <c r="DH318"/>
      <c r="DI318"/>
      <c r="DJ318"/>
      <c r="DK318"/>
      <c r="DL318"/>
      <c r="DM318"/>
    </row>
    <row r="319" spans="1:117" x14ac:dyDescent="0.25">
      <c r="A319" s="4245" t="s">
        <v>99</v>
      </c>
      <c r="B319" s="4246"/>
      <c r="C319" s="4229"/>
      <c r="D319" s="4229"/>
      <c r="E319" s="4229"/>
      <c r="CW319"/>
      <c r="CX319"/>
      <c r="CY319"/>
      <c r="CZ319"/>
      <c r="DA319"/>
      <c r="DB319"/>
      <c r="DC319"/>
      <c r="DD319"/>
      <c r="DE319"/>
      <c r="DG319"/>
      <c r="DH319"/>
      <c r="DI319"/>
      <c r="DJ319"/>
      <c r="DK319"/>
      <c r="DL319"/>
      <c r="DM319"/>
    </row>
    <row r="320" spans="1:117" x14ac:dyDescent="0.25">
      <c r="A320" s="4245" t="s">
        <v>101</v>
      </c>
      <c r="B320" s="4246"/>
      <c r="C320" s="4229"/>
      <c r="D320" s="4229"/>
      <c r="E320" s="4229"/>
      <c r="CW320"/>
      <c r="CX320"/>
      <c r="CY320"/>
      <c r="CZ320"/>
      <c r="DA320"/>
      <c r="DB320"/>
      <c r="DC320"/>
      <c r="DD320"/>
      <c r="DE320"/>
      <c r="DG320"/>
      <c r="DH320"/>
      <c r="DI320"/>
      <c r="DJ320"/>
      <c r="DK320"/>
      <c r="DL320"/>
      <c r="DM320"/>
    </row>
    <row r="321" spans="1:117" x14ac:dyDescent="0.25">
      <c r="A321" s="4245" t="s">
        <v>292</v>
      </c>
      <c r="B321" s="4246"/>
      <c r="C321" s="4229"/>
      <c r="D321" s="4229"/>
      <c r="E321" s="4229"/>
      <c r="CW321"/>
      <c r="CX321"/>
      <c r="CY321"/>
      <c r="CZ321"/>
      <c r="DA321"/>
      <c r="DB321"/>
      <c r="DC321"/>
      <c r="DD321"/>
      <c r="DE321"/>
      <c r="DG321"/>
      <c r="DH321"/>
      <c r="DI321"/>
      <c r="DJ321"/>
      <c r="DK321"/>
      <c r="DL321"/>
      <c r="DM321"/>
    </row>
    <row r="322" spans="1:117" x14ac:dyDescent="0.25">
      <c r="A322" s="872" t="s">
        <v>98</v>
      </c>
      <c r="B322" s="873"/>
      <c r="C322" s="4229"/>
      <c r="D322" s="4229"/>
      <c r="E322" s="4229"/>
      <c r="CW322"/>
      <c r="CX322"/>
      <c r="CY322"/>
      <c r="CZ322"/>
      <c r="DA322"/>
      <c r="DB322"/>
      <c r="DC322"/>
      <c r="DD322"/>
      <c r="DE322"/>
      <c r="DG322"/>
      <c r="DH322"/>
      <c r="DI322"/>
      <c r="DJ322"/>
      <c r="DK322"/>
      <c r="DL322"/>
      <c r="DM322"/>
    </row>
    <row r="323" spans="1:117" ht="15" customHeight="1" x14ac:dyDescent="0.25">
      <c r="A323" s="4249" t="s">
        <v>293</v>
      </c>
      <c r="B323" s="4250"/>
      <c r="C323" s="4229"/>
      <c r="D323" s="4229"/>
      <c r="E323" s="4229"/>
      <c r="CW323"/>
      <c r="CX323"/>
      <c r="CY323"/>
      <c r="CZ323"/>
      <c r="DA323"/>
      <c r="DB323"/>
      <c r="DC323"/>
      <c r="DD323"/>
      <c r="DE323"/>
      <c r="DG323"/>
      <c r="DH323"/>
      <c r="DI323"/>
      <c r="DJ323"/>
      <c r="DK323"/>
      <c r="DL323"/>
      <c r="DM323"/>
    </row>
    <row r="324" spans="1:117" x14ac:dyDescent="0.25">
      <c r="A324" s="4249" t="s">
        <v>102</v>
      </c>
      <c r="B324" s="4250"/>
      <c r="C324" s="4229"/>
      <c r="D324" s="4229"/>
      <c r="E324" s="4229"/>
      <c r="CW324"/>
      <c r="CX324"/>
      <c r="CY324"/>
      <c r="CZ324"/>
      <c r="DA324"/>
      <c r="DB324"/>
      <c r="DC324"/>
      <c r="DD324"/>
      <c r="DE324"/>
      <c r="DG324"/>
      <c r="DH324"/>
      <c r="DI324"/>
      <c r="DJ324"/>
      <c r="DK324"/>
      <c r="DL324"/>
      <c r="DM324"/>
    </row>
    <row r="325" spans="1:117" x14ac:dyDescent="0.25">
      <c r="A325" s="4251" t="s">
        <v>103</v>
      </c>
      <c r="B325" s="877"/>
      <c r="C325" s="4239"/>
      <c r="D325" s="4239"/>
      <c r="E325" s="4239"/>
      <c r="CW325"/>
      <c r="CX325"/>
      <c r="CY325"/>
      <c r="CZ325"/>
      <c r="DA325"/>
      <c r="DB325"/>
      <c r="DC325"/>
      <c r="DD325"/>
      <c r="DE325"/>
      <c r="DG325"/>
      <c r="DH325"/>
      <c r="DI325"/>
      <c r="DJ325"/>
      <c r="DK325"/>
      <c r="DL325"/>
      <c r="DM325"/>
    </row>
    <row r="326" spans="1:117" x14ac:dyDescent="0.25">
      <c r="CW326"/>
      <c r="CX326"/>
      <c r="CY326"/>
      <c r="CZ326"/>
      <c r="DA326"/>
      <c r="DB326"/>
      <c r="DC326"/>
      <c r="DD326"/>
      <c r="DE326"/>
      <c r="DG326"/>
      <c r="DH326"/>
      <c r="DI326"/>
      <c r="DJ326"/>
      <c r="DK326"/>
      <c r="DL326"/>
      <c r="DM326"/>
    </row>
    <row r="327" spans="1:117" x14ac:dyDescent="0.25">
      <c r="CW327"/>
      <c r="CX327"/>
      <c r="CY327"/>
      <c r="CZ327"/>
      <c r="DA327"/>
      <c r="DB327"/>
      <c r="DC327"/>
      <c r="DD327"/>
      <c r="DE327"/>
      <c r="DG327"/>
      <c r="DH327"/>
      <c r="DI327"/>
      <c r="DJ327"/>
      <c r="DK327"/>
      <c r="DL327"/>
      <c r="DM327"/>
    </row>
    <row r="328" spans="1:117" x14ac:dyDescent="0.25">
      <c r="CW328"/>
      <c r="CX328"/>
      <c r="CY328"/>
      <c r="CZ328"/>
      <c r="DA328"/>
      <c r="DB328"/>
      <c r="DC328"/>
      <c r="DD328"/>
      <c r="DE328"/>
      <c r="DG328"/>
      <c r="DH328"/>
      <c r="DI328"/>
      <c r="DJ328"/>
      <c r="DK328"/>
      <c r="DL328"/>
      <c r="DM328"/>
    </row>
    <row r="329" spans="1:117" x14ac:dyDescent="0.25">
      <c r="CW329"/>
      <c r="CX329"/>
      <c r="CY329"/>
      <c r="CZ329"/>
      <c r="DA329"/>
      <c r="DB329"/>
      <c r="DC329"/>
      <c r="DD329"/>
      <c r="DE329"/>
      <c r="DG329"/>
      <c r="DH329"/>
      <c r="DI329"/>
      <c r="DJ329"/>
      <c r="DK329"/>
      <c r="DL329"/>
      <c r="DM329"/>
    </row>
    <row r="330" spans="1:117" x14ac:dyDescent="0.25">
      <c r="CW330"/>
      <c r="CX330"/>
      <c r="CY330"/>
      <c r="CZ330"/>
      <c r="DA330"/>
      <c r="DB330"/>
      <c r="DC330"/>
      <c r="DD330"/>
      <c r="DE330"/>
      <c r="DG330"/>
      <c r="DH330"/>
      <c r="DI330"/>
      <c r="DJ330"/>
      <c r="DK330"/>
      <c r="DL330"/>
      <c r="DM330"/>
    </row>
    <row r="331" spans="1:117" x14ac:dyDescent="0.25">
      <c r="CW331"/>
      <c r="CX331"/>
      <c r="CY331"/>
      <c r="CZ331"/>
      <c r="DA331"/>
      <c r="DB331"/>
      <c r="DC331"/>
      <c r="DD331"/>
      <c r="DE331"/>
      <c r="DG331"/>
      <c r="DH331"/>
      <c r="DI331"/>
      <c r="DJ331"/>
      <c r="DK331"/>
      <c r="DL331"/>
      <c r="DM331"/>
    </row>
    <row r="332" spans="1:117" x14ac:dyDescent="0.25">
      <c r="CW332"/>
      <c r="CX332"/>
      <c r="CY332"/>
      <c r="CZ332"/>
      <c r="DA332"/>
      <c r="DB332"/>
      <c r="DC332"/>
      <c r="DD332"/>
      <c r="DE332"/>
      <c r="DG332"/>
      <c r="DH332"/>
      <c r="DI332"/>
      <c r="DJ332"/>
      <c r="DK332"/>
      <c r="DL332"/>
      <c r="DM332"/>
    </row>
    <row r="333" spans="1:117" x14ac:dyDescent="0.25">
      <c r="CW333"/>
      <c r="CX333"/>
      <c r="CY333"/>
      <c r="CZ333"/>
      <c r="DA333"/>
      <c r="DB333"/>
      <c r="DC333"/>
      <c r="DD333"/>
      <c r="DE333"/>
      <c r="DG333"/>
      <c r="DH333"/>
      <c r="DI333"/>
      <c r="DJ333"/>
      <c r="DK333"/>
      <c r="DL333"/>
      <c r="DM333"/>
    </row>
    <row r="334" spans="1:117" x14ac:dyDescent="0.25">
      <c r="CW334"/>
      <c r="CX334"/>
      <c r="CY334"/>
      <c r="CZ334"/>
      <c r="DA334"/>
      <c r="DB334"/>
      <c r="DC334"/>
      <c r="DD334"/>
      <c r="DE334"/>
      <c r="DG334"/>
      <c r="DH334"/>
      <c r="DI334"/>
      <c r="DJ334"/>
      <c r="DK334"/>
      <c r="DL334"/>
      <c r="DM334"/>
    </row>
    <row r="335" spans="1:117" x14ac:dyDescent="0.25">
      <c r="CW335"/>
      <c r="CX335"/>
      <c r="CY335"/>
      <c r="CZ335"/>
      <c r="DA335"/>
      <c r="DB335"/>
      <c r="DC335"/>
      <c r="DD335"/>
      <c r="DE335"/>
      <c r="DG335"/>
      <c r="DH335"/>
      <c r="DI335"/>
      <c r="DJ335"/>
      <c r="DK335"/>
      <c r="DL335"/>
      <c r="DM335"/>
    </row>
    <row r="336" spans="1:117" x14ac:dyDescent="0.25">
      <c r="CW336"/>
      <c r="CX336"/>
      <c r="CY336"/>
      <c r="CZ336"/>
      <c r="DA336"/>
      <c r="DB336"/>
      <c r="DC336"/>
      <c r="DD336"/>
      <c r="DE336"/>
      <c r="DG336"/>
      <c r="DH336"/>
      <c r="DI336"/>
      <c r="DJ336"/>
      <c r="DK336"/>
      <c r="DL336"/>
      <c r="DM336"/>
    </row>
    <row r="337" spans="1:117" x14ac:dyDescent="0.25">
      <c r="CW337"/>
      <c r="CX337"/>
      <c r="CY337"/>
      <c r="CZ337"/>
      <c r="DA337"/>
      <c r="DB337"/>
      <c r="DC337"/>
      <c r="DD337"/>
      <c r="DE337"/>
      <c r="DG337"/>
      <c r="DH337"/>
      <c r="DI337"/>
      <c r="DJ337"/>
      <c r="DK337"/>
      <c r="DL337"/>
      <c r="DM337"/>
    </row>
    <row r="338" spans="1:117" x14ac:dyDescent="0.25">
      <c r="CW338"/>
      <c r="CX338"/>
      <c r="CY338"/>
      <c r="CZ338"/>
      <c r="DA338"/>
      <c r="DB338"/>
      <c r="DC338"/>
      <c r="DD338"/>
      <c r="DE338"/>
      <c r="DG338"/>
      <c r="DH338"/>
      <c r="DI338"/>
      <c r="DJ338"/>
      <c r="DK338"/>
      <c r="DL338"/>
      <c r="DM338"/>
    </row>
    <row r="339" spans="1:117" x14ac:dyDescent="0.25">
      <c r="CW339"/>
      <c r="CX339"/>
      <c r="CY339"/>
      <c r="CZ339"/>
      <c r="DA339"/>
      <c r="DB339"/>
      <c r="DC339"/>
      <c r="DD339"/>
      <c r="DE339"/>
      <c r="DG339"/>
      <c r="DH339"/>
      <c r="DI339"/>
      <c r="DJ339"/>
      <c r="DK339"/>
      <c r="DL339"/>
      <c r="DM339"/>
    </row>
    <row r="340" spans="1:117" x14ac:dyDescent="0.25">
      <c r="CW340"/>
      <c r="CX340"/>
      <c r="CY340"/>
      <c r="CZ340"/>
      <c r="DA340"/>
      <c r="DB340"/>
      <c r="DC340"/>
      <c r="DD340"/>
      <c r="DE340"/>
      <c r="DG340"/>
      <c r="DH340"/>
      <c r="DI340"/>
      <c r="DJ340"/>
      <c r="DK340"/>
      <c r="DL340"/>
      <c r="DM340"/>
    </row>
    <row r="341" spans="1:117" x14ac:dyDescent="0.25">
      <c r="CW341"/>
      <c r="CX341"/>
      <c r="CY341"/>
      <c r="CZ341"/>
      <c r="DA341"/>
      <c r="DB341"/>
      <c r="DC341"/>
      <c r="DD341"/>
      <c r="DE341"/>
      <c r="DG341"/>
      <c r="DH341"/>
      <c r="DI341"/>
      <c r="DJ341"/>
      <c r="DK341"/>
      <c r="DL341"/>
      <c r="DM341"/>
    </row>
    <row r="342" spans="1:117" x14ac:dyDescent="0.25">
      <c r="CW342"/>
      <c r="CX342"/>
      <c r="CY342"/>
      <c r="CZ342"/>
      <c r="DA342"/>
      <c r="DB342"/>
      <c r="DC342"/>
      <c r="DD342"/>
      <c r="DE342"/>
      <c r="DG342"/>
      <c r="DH342"/>
      <c r="DI342"/>
      <c r="DJ342"/>
      <c r="DK342"/>
      <c r="DL342"/>
      <c r="DM342"/>
    </row>
    <row r="343" spans="1:117" x14ac:dyDescent="0.25">
      <c r="CW343"/>
      <c r="CX343"/>
      <c r="CY343"/>
      <c r="CZ343"/>
      <c r="DA343"/>
      <c r="DB343"/>
      <c r="DC343"/>
      <c r="DD343"/>
      <c r="DE343"/>
      <c r="DG343"/>
      <c r="DH343"/>
      <c r="DI343"/>
      <c r="DJ343"/>
      <c r="DK343"/>
      <c r="DL343"/>
      <c r="DM343"/>
    </row>
    <row r="344" spans="1:117" x14ac:dyDescent="0.25">
      <c r="CW344"/>
      <c r="CX344"/>
      <c r="CY344"/>
      <c r="CZ344"/>
      <c r="DA344"/>
      <c r="DB344"/>
      <c r="DC344"/>
      <c r="DD344"/>
      <c r="DE344"/>
      <c r="DG344"/>
      <c r="DH344"/>
      <c r="DI344"/>
      <c r="DJ344"/>
      <c r="DK344"/>
      <c r="DL344"/>
      <c r="DM344"/>
    </row>
    <row r="345" spans="1:117" x14ac:dyDescent="0.25">
      <c r="CW345"/>
      <c r="CX345"/>
      <c r="CY345"/>
      <c r="CZ345"/>
      <c r="DA345"/>
      <c r="DB345"/>
      <c r="DC345"/>
      <c r="DD345"/>
      <c r="DE345"/>
      <c r="DG345"/>
      <c r="DH345"/>
      <c r="DI345"/>
      <c r="DJ345"/>
      <c r="DK345"/>
      <c r="DL345"/>
      <c r="DM345"/>
    </row>
    <row r="346" spans="1:117" x14ac:dyDescent="0.25">
      <c r="CW346"/>
      <c r="CX346"/>
      <c r="CY346"/>
      <c r="CZ346"/>
      <c r="DA346"/>
      <c r="DB346"/>
      <c r="DC346"/>
      <c r="DD346"/>
      <c r="DE346"/>
      <c r="DG346"/>
      <c r="DH346"/>
      <c r="DI346"/>
      <c r="DJ346"/>
      <c r="DK346"/>
      <c r="DL346"/>
      <c r="DM346"/>
    </row>
    <row r="347" spans="1:117" x14ac:dyDescent="0.25">
      <c r="CW347"/>
      <c r="CX347"/>
      <c r="CY347"/>
      <c r="CZ347"/>
      <c r="DA347"/>
      <c r="DB347"/>
      <c r="DC347"/>
      <c r="DD347"/>
      <c r="DE347"/>
      <c r="DG347"/>
      <c r="DH347"/>
      <c r="DI347"/>
      <c r="DJ347"/>
      <c r="DK347"/>
      <c r="DL347"/>
      <c r="DM347"/>
    </row>
    <row r="348" spans="1:117" x14ac:dyDescent="0.25">
      <c r="CW348"/>
      <c r="CX348"/>
      <c r="CY348"/>
      <c r="CZ348"/>
      <c r="DA348"/>
      <c r="DB348"/>
      <c r="DC348"/>
      <c r="DD348"/>
      <c r="DE348"/>
      <c r="DG348"/>
      <c r="DH348"/>
      <c r="DI348"/>
      <c r="DJ348"/>
      <c r="DK348"/>
      <c r="DL348"/>
      <c r="DM348"/>
    </row>
    <row r="349" spans="1:117" x14ac:dyDescent="0.25">
      <c r="CW349"/>
      <c r="CX349"/>
      <c r="CY349"/>
      <c r="CZ349"/>
      <c r="DA349"/>
      <c r="DB349"/>
      <c r="DC349"/>
      <c r="DD349"/>
      <c r="DE349"/>
      <c r="DG349"/>
      <c r="DH349"/>
      <c r="DI349"/>
      <c r="DJ349"/>
      <c r="DK349"/>
      <c r="DL349"/>
      <c r="DM349"/>
    </row>
    <row r="350" spans="1:117" x14ac:dyDescent="0.25">
      <c r="A350" s="489">
        <f>SUM(D12:D15,D19:D36,D41:D64,D82:D83,D67:D78,D88:D141,D146:D155,D160:D196,D201:D204,D211:D214,D219:D304,D309:D313,C316:E325)</f>
        <v>6390</v>
      </c>
      <c r="B350" s="490">
        <f>SUM(DG12:DO313)</f>
        <v>0</v>
      </c>
      <c r="CW350"/>
      <c r="CX350"/>
      <c r="CY350"/>
      <c r="CZ350"/>
      <c r="DA350"/>
      <c r="DB350"/>
      <c r="DC350"/>
      <c r="DD350"/>
      <c r="DE350"/>
      <c r="DG350"/>
      <c r="DH350"/>
      <c r="DI350"/>
      <c r="DJ350"/>
      <c r="DK350"/>
      <c r="DL350"/>
      <c r="DM350"/>
    </row>
    <row r="351" spans="1:117" x14ac:dyDescent="0.25">
      <c r="CW351"/>
      <c r="CX351"/>
      <c r="CY351"/>
      <c r="CZ351"/>
      <c r="DA351"/>
      <c r="DB351"/>
      <c r="DC351"/>
      <c r="DD351"/>
      <c r="DE351"/>
      <c r="DG351"/>
      <c r="DH351"/>
      <c r="DI351"/>
      <c r="DJ351"/>
      <c r="DK351"/>
      <c r="DL351"/>
      <c r="DM351"/>
    </row>
    <row r="352" spans="1:117" x14ac:dyDescent="0.25">
      <c r="CW352"/>
      <c r="CX352"/>
      <c r="CY352"/>
      <c r="CZ352"/>
      <c r="DA352"/>
      <c r="DB352"/>
      <c r="DC352"/>
      <c r="DD352"/>
      <c r="DE352"/>
      <c r="DG352"/>
      <c r="DH352"/>
      <c r="DI352"/>
      <c r="DJ352"/>
      <c r="DK352"/>
      <c r="DL352"/>
      <c r="DM352"/>
    </row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</sheetData>
  <mergeCells count="536">
    <mergeCell ref="A321:B321"/>
    <mergeCell ref="A322:B322"/>
    <mergeCell ref="A323:B323"/>
    <mergeCell ref="A324:B324"/>
    <mergeCell ref="A325:B325"/>
    <mergeCell ref="A315:B315"/>
    <mergeCell ref="A316:B316"/>
    <mergeCell ref="A317:B317"/>
    <mergeCell ref="A318:B318"/>
    <mergeCell ref="A319:B319"/>
    <mergeCell ref="A320:B320"/>
    <mergeCell ref="A309:C309"/>
    <mergeCell ref="A310:C310"/>
    <mergeCell ref="A311:C311"/>
    <mergeCell ref="A312:C312"/>
    <mergeCell ref="A313:C313"/>
    <mergeCell ref="AC307:AD307"/>
    <mergeCell ref="AE307:AF307"/>
    <mergeCell ref="AG307:AH307"/>
    <mergeCell ref="AI307:AJ307"/>
    <mergeCell ref="Q307:R307"/>
    <mergeCell ref="S307:T307"/>
    <mergeCell ref="U307:V307"/>
    <mergeCell ref="W307:X307"/>
    <mergeCell ref="Y307:Z307"/>
    <mergeCell ref="AA307:AB307"/>
    <mergeCell ref="A306:C308"/>
    <mergeCell ref="D306:F307"/>
    <mergeCell ref="G306:AP306"/>
    <mergeCell ref="AQ306:AQ308"/>
    <mergeCell ref="AR306:AR308"/>
    <mergeCell ref="G307:H307"/>
    <mergeCell ref="I307:J307"/>
    <mergeCell ref="K307:L307"/>
    <mergeCell ref="M307:N307"/>
    <mergeCell ref="O307:P307"/>
    <mergeCell ref="A299:A304"/>
    <mergeCell ref="B299:C299"/>
    <mergeCell ref="B300:C300"/>
    <mergeCell ref="B301:C301"/>
    <mergeCell ref="B302:C302"/>
    <mergeCell ref="B303:C303"/>
    <mergeCell ref="B304:C304"/>
    <mergeCell ref="AO307:AP307"/>
    <mergeCell ref="AK307:AL307"/>
    <mergeCell ref="AM307:AN307"/>
    <mergeCell ref="A293:A298"/>
    <mergeCell ref="B293:C293"/>
    <mergeCell ref="B294:C294"/>
    <mergeCell ref="B295:C295"/>
    <mergeCell ref="B296:C296"/>
    <mergeCell ref="B297:C297"/>
    <mergeCell ref="B298:C298"/>
    <mergeCell ref="A287:A292"/>
    <mergeCell ref="B287:C287"/>
    <mergeCell ref="B288:C288"/>
    <mergeCell ref="B289:C289"/>
    <mergeCell ref="B290:C290"/>
    <mergeCell ref="B291:C291"/>
    <mergeCell ref="B292:C292"/>
    <mergeCell ref="A281:A286"/>
    <mergeCell ref="B281:C281"/>
    <mergeCell ref="B282:C282"/>
    <mergeCell ref="B283:C283"/>
    <mergeCell ref="B284:C284"/>
    <mergeCell ref="B285:C285"/>
    <mergeCell ref="B286:C286"/>
    <mergeCell ref="A275:A280"/>
    <mergeCell ref="B275:C275"/>
    <mergeCell ref="B276:C276"/>
    <mergeCell ref="B277:C277"/>
    <mergeCell ref="B278:C278"/>
    <mergeCell ref="B279:C279"/>
    <mergeCell ref="B280:C280"/>
    <mergeCell ref="A269:A274"/>
    <mergeCell ref="B269:C269"/>
    <mergeCell ref="B270:C270"/>
    <mergeCell ref="B271:C271"/>
    <mergeCell ref="B272:C272"/>
    <mergeCell ref="B273:C273"/>
    <mergeCell ref="B274:C274"/>
    <mergeCell ref="A263:A268"/>
    <mergeCell ref="B263:C263"/>
    <mergeCell ref="B264:C264"/>
    <mergeCell ref="B265:C265"/>
    <mergeCell ref="B266:C266"/>
    <mergeCell ref="B267:C267"/>
    <mergeCell ref="B268:C268"/>
    <mergeCell ref="A257:A262"/>
    <mergeCell ref="B257:C257"/>
    <mergeCell ref="B258:C258"/>
    <mergeCell ref="B259:C259"/>
    <mergeCell ref="B260:C260"/>
    <mergeCell ref="B261:C261"/>
    <mergeCell ref="B262:C262"/>
    <mergeCell ref="A251:A256"/>
    <mergeCell ref="B251:C251"/>
    <mergeCell ref="B252:C252"/>
    <mergeCell ref="B253:C253"/>
    <mergeCell ref="B254:C254"/>
    <mergeCell ref="B255:C255"/>
    <mergeCell ref="B256:C256"/>
    <mergeCell ref="A245:A250"/>
    <mergeCell ref="B245:C245"/>
    <mergeCell ref="B246:C246"/>
    <mergeCell ref="B247:C247"/>
    <mergeCell ref="B248:C248"/>
    <mergeCell ref="B249:C249"/>
    <mergeCell ref="B250:C250"/>
    <mergeCell ref="A239:A244"/>
    <mergeCell ref="B239:C239"/>
    <mergeCell ref="B240:C240"/>
    <mergeCell ref="B241:C241"/>
    <mergeCell ref="B242:C242"/>
    <mergeCell ref="B243:C243"/>
    <mergeCell ref="B244:C244"/>
    <mergeCell ref="A233:A238"/>
    <mergeCell ref="B233:C233"/>
    <mergeCell ref="B234:C234"/>
    <mergeCell ref="B235:C235"/>
    <mergeCell ref="B236:C236"/>
    <mergeCell ref="B237:C237"/>
    <mergeCell ref="B238:C238"/>
    <mergeCell ref="A227:A232"/>
    <mergeCell ref="B227:C227"/>
    <mergeCell ref="B228:C228"/>
    <mergeCell ref="B229:C229"/>
    <mergeCell ref="B230:C230"/>
    <mergeCell ref="B231:C231"/>
    <mergeCell ref="B232:C232"/>
    <mergeCell ref="A221:A226"/>
    <mergeCell ref="B221:C221"/>
    <mergeCell ref="B222:C222"/>
    <mergeCell ref="B223:C223"/>
    <mergeCell ref="B224:C224"/>
    <mergeCell ref="B225:C225"/>
    <mergeCell ref="B226:C226"/>
    <mergeCell ref="AM217:AN217"/>
    <mergeCell ref="AQ217:AQ218"/>
    <mergeCell ref="A219:A220"/>
    <mergeCell ref="B219:C219"/>
    <mergeCell ref="B220:C220"/>
    <mergeCell ref="AA217:AB217"/>
    <mergeCell ref="AC217:AD217"/>
    <mergeCell ref="AE217:AF217"/>
    <mergeCell ref="AG217:AH217"/>
    <mergeCell ref="AI217:AJ217"/>
    <mergeCell ref="AK217:AL217"/>
    <mergeCell ref="AU216:AU218"/>
    <mergeCell ref="AV216:AV218"/>
    <mergeCell ref="AW216:AW218"/>
    <mergeCell ref="AX216:AX218"/>
    <mergeCell ref="G217:H217"/>
    <mergeCell ref="I217:J217"/>
    <mergeCell ref="K217:L217"/>
    <mergeCell ref="M217:N217"/>
    <mergeCell ref="O217:P217"/>
    <mergeCell ref="Q217:R217"/>
    <mergeCell ref="G216:AN216"/>
    <mergeCell ref="AO216:AO218"/>
    <mergeCell ref="AP216:AP218"/>
    <mergeCell ref="AQ216:AR216"/>
    <mergeCell ref="AS216:AS218"/>
    <mergeCell ref="AT216:AT218"/>
    <mergeCell ref="S217:T217"/>
    <mergeCell ref="U217:V217"/>
    <mergeCell ref="W217:X217"/>
    <mergeCell ref="Y217:Z217"/>
    <mergeCell ref="AR217:AR218"/>
    <mergeCell ref="A211:C211"/>
    <mergeCell ref="A212:C212"/>
    <mergeCell ref="A213:C213"/>
    <mergeCell ref="A214:C214"/>
    <mergeCell ref="A216:C218"/>
    <mergeCell ref="D216:F217"/>
    <mergeCell ref="AE209:AF209"/>
    <mergeCell ref="AG209:AH209"/>
    <mergeCell ref="AI209:AJ209"/>
    <mergeCell ref="A208:C210"/>
    <mergeCell ref="D208:F209"/>
    <mergeCell ref="G208:AP208"/>
    <mergeCell ref="G209:H209"/>
    <mergeCell ref="I209:J209"/>
    <mergeCell ref="K209:L209"/>
    <mergeCell ref="M209:N209"/>
    <mergeCell ref="O209:P209"/>
    <mergeCell ref="Q209:R209"/>
    <mergeCell ref="AK209:AL209"/>
    <mergeCell ref="AM209:AN209"/>
    <mergeCell ref="AO209:AP209"/>
    <mergeCell ref="S209:T209"/>
    <mergeCell ref="U209:V209"/>
    <mergeCell ref="W209:X209"/>
    <mergeCell ref="Y209:Z209"/>
    <mergeCell ref="AA209:AB209"/>
    <mergeCell ref="AC209:AD209"/>
    <mergeCell ref="A201:C201"/>
    <mergeCell ref="A202:C202"/>
    <mergeCell ref="A203:C203"/>
    <mergeCell ref="A204:C204"/>
    <mergeCell ref="A205:C205"/>
    <mergeCell ref="AD198:AD200"/>
    <mergeCell ref="AE198:AE200"/>
    <mergeCell ref="AF198:AF200"/>
    <mergeCell ref="A206:C206"/>
    <mergeCell ref="AG198:AG200"/>
    <mergeCell ref="G199:H199"/>
    <mergeCell ref="I199:J199"/>
    <mergeCell ref="K199:L199"/>
    <mergeCell ref="M199:N199"/>
    <mergeCell ref="O199:P199"/>
    <mergeCell ref="Q199:R199"/>
    <mergeCell ref="A195:A196"/>
    <mergeCell ref="B195:B196"/>
    <mergeCell ref="A198:C200"/>
    <mergeCell ref="D198:F199"/>
    <mergeCell ref="G198:AB198"/>
    <mergeCell ref="AC198:AC200"/>
    <mergeCell ref="S199:T199"/>
    <mergeCell ref="U199:V199"/>
    <mergeCell ref="W199:X199"/>
    <mergeCell ref="Y199:Z199"/>
    <mergeCell ref="AA199:AB199"/>
    <mergeCell ref="A187:A191"/>
    <mergeCell ref="B187:C187"/>
    <mergeCell ref="B188:B189"/>
    <mergeCell ref="B190:B191"/>
    <mergeCell ref="A192:A194"/>
    <mergeCell ref="B192:B194"/>
    <mergeCell ref="A171:A175"/>
    <mergeCell ref="B171:B175"/>
    <mergeCell ref="A176:A178"/>
    <mergeCell ref="B176:B178"/>
    <mergeCell ref="A179:A186"/>
    <mergeCell ref="B179:B181"/>
    <mergeCell ref="B182:B183"/>
    <mergeCell ref="B184:B186"/>
    <mergeCell ref="A160:A170"/>
    <mergeCell ref="B160:C160"/>
    <mergeCell ref="B161:C161"/>
    <mergeCell ref="B162:C162"/>
    <mergeCell ref="B163:C163"/>
    <mergeCell ref="B164:B170"/>
    <mergeCell ref="AA158:AB158"/>
    <mergeCell ref="AC158:AD158"/>
    <mergeCell ref="AE158:AF158"/>
    <mergeCell ref="A157:C159"/>
    <mergeCell ref="D157:F158"/>
    <mergeCell ref="AT157:AT159"/>
    <mergeCell ref="AU157:AU159"/>
    <mergeCell ref="AV157:AV159"/>
    <mergeCell ref="AW157:AW159"/>
    <mergeCell ref="G158:H158"/>
    <mergeCell ref="I158:J158"/>
    <mergeCell ref="K158:L158"/>
    <mergeCell ref="M158:N158"/>
    <mergeCell ref="O158:P158"/>
    <mergeCell ref="Q158:R158"/>
    <mergeCell ref="G157:AP157"/>
    <mergeCell ref="AQ157:AQ159"/>
    <mergeCell ref="AR157:AR159"/>
    <mergeCell ref="AS157:AS159"/>
    <mergeCell ref="S158:T158"/>
    <mergeCell ref="U158:V158"/>
    <mergeCell ref="W158:X158"/>
    <mergeCell ref="Y158:Z158"/>
    <mergeCell ref="AM158:AN158"/>
    <mergeCell ref="AO158:AP158"/>
    <mergeCell ref="AG158:AH158"/>
    <mergeCell ref="AI158:AJ158"/>
    <mergeCell ref="AK158:AL158"/>
    <mergeCell ref="A150:C150"/>
    <mergeCell ref="A151:C151"/>
    <mergeCell ref="A152:C152"/>
    <mergeCell ref="A153:C153"/>
    <mergeCell ref="A154:C154"/>
    <mergeCell ref="A155:C155"/>
    <mergeCell ref="AM144:AN144"/>
    <mergeCell ref="AO144:AP144"/>
    <mergeCell ref="A146:C146"/>
    <mergeCell ref="A147:C147"/>
    <mergeCell ref="A148:C148"/>
    <mergeCell ref="A149:C149"/>
    <mergeCell ref="AA144:AB144"/>
    <mergeCell ref="AC144:AD144"/>
    <mergeCell ref="AE144:AF144"/>
    <mergeCell ref="AG144:AH144"/>
    <mergeCell ref="AI144:AJ144"/>
    <mergeCell ref="AK144:AL144"/>
    <mergeCell ref="O144:P144"/>
    <mergeCell ref="Q144:R144"/>
    <mergeCell ref="S144:T144"/>
    <mergeCell ref="U144:V144"/>
    <mergeCell ref="W144:X144"/>
    <mergeCell ref="Y144:Z144"/>
    <mergeCell ref="AS143:AS145"/>
    <mergeCell ref="AT143:AT145"/>
    <mergeCell ref="AU143:AU145"/>
    <mergeCell ref="AV143:AV145"/>
    <mergeCell ref="AW143:AW145"/>
    <mergeCell ref="AX143:AX145"/>
    <mergeCell ref="A141:C141"/>
    <mergeCell ref="A143:C145"/>
    <mergeCell ref="D143:F144"/>
    <mergeCell ref="G143:AP143"/>
    <mergeCell ref="AQ143:AQ145"/>
    <mergeCell ref="AR143:AR145"/>
    <mergeCell ref="G144:H144"/>
    <mergeCell ref="I144:J144"/>
    <mergeCell ref="K144:L144"/>
    <mergeCell ref="M144:N144"/>
    <mergeCell ref="A135:C135"/>
    <mergeCell ref="A136:C136"/>
    <mergeCell ref="A137:C137"/>
    <mergeCell ref="A138:C138"/>
    <mergeCell ref="A139:C139"/>
    <mergeCell ref="A140:C140"/>
    <mergeCell ref="A129:C129"/>
    <mergeCell ref="A130:C130"/>
    <mergeCell ref="A131:C131"/>
    <mergeCell ref="A132:C132"/>
    <mergeCell ref="A133:C133"/>
    <mergeCell ref="A134:C134"/>
    <mergeCell ref="A123:C123"/>
    <mergeCell ref="A124:C124"/>
    <mergeCell ref="A125:C125"/>
    <mergeCell ref="A126:C126"/>
    <mergeCell ref="A127:C127"/>
    <mergeCell ref="A128:C128"/>
    <mergeCell ref="A117:C117"/>
    <mergeCell ref="A118:C118"/>
    <mergeCell ref="A119:C119"/>
    <mergeCell ref="A120:C120"/>
    <mergeCell ref="A121:C121"/>
    <mergeCell ref="A122:C122"/>
    <mergeCell ref="A111:C111"/>
    <mergeCell ref="A112:C112"/>
    <mergeCell ref="A113:C113"/>
    <mergeCell ref="A114:C114"/>
    <mergeCell ref="A115:C115"/>
    <mergeCell ref="A116:C116"/>
    <mergeCell ref="A105:C105"/>
    <mergeCell ref="A106:C106"/>
    <mergeCell ref="A107:C107"/>
    <mergeCell ref="A108:C108"/>
    <mergeCell ref="A109:C109"/>
    <mergeCell ref="A110:C110"/>
    <mergeCell ref="A99:C99"/>
    <mergeCell ref="A100:C100"/>
    <mergeCell ref="A101:C101"/>
    <mergeCell ref="A102:C102"/>
    <mergeCell ref="A103:C103"/>
    <mergeCell ref="A104:C104"/>
    <mergeCell ref="A93:C93"/>
    <mergeCell ref="A94:C94"/>
    <mergeCell ref="A95:C95"/>
    <mergeCell ref="A96:C96"/>
    <mergeCell ref="A97:C97"/>
    <mergeCell ref="A98:C98"/>
    <mergeCell ref="A88:C88"/>
    <mergeCell ref="A89:C89"/>
    <mergeCell ref="A90:C90"/>
    <mergeCell ref="A91:C91"/>
    <mergeCell ref="A92:C92"/>
    <mergeCell ref="AA86:AB86"/>
    <mergeCell ref="AC86:AD86"/>
    <mergeCell ref="AE86:AF86"/>
    <mergeCell ref="AG86:AH86"/>
    <mergeCell ref="AT85:AT87"/>
    <mergeCell ref="AU85:AU87"/>
    <mergeCell ref="AV85:AV87"/>
    <mergeCell ref="AW85:AW87"/>
    <mergeCell ref="G86:H86"/>
    <mergeCell ref="I86:J86"/>
    <mergeCell ref="K86:L86"/>
    <mergeCell ref="M86:N86"/>
    <mergeCell ref="O86:P86"/>
    <mergeCell ref="Q86:R86"/>
    <mergeCell ref="G85:AN85"/>
    <mergeCell ref="AO85:AO87"/>
    <mergeCell ref="AP85:AP87"/>
    <mergeCell ref="AQ85:AQ87"/>
    <mergeCell ref="AR85:AR87"/>
    <mergeCell ref="AS85:AS87"/>
    <mergeCell ref="S86:T86"/>
    <mergeCell ref="U86:V86"/>
    <mergeCell ref="W86:X86"/>
    <mergeCell ref="Y86:Z86"/>
    <mergeCell ref="AM86:AN86"/>
    <mergeCell ref="AI86:AJ86"/>
    <mergeCell ref="AK86:AL86"/>
    <mergeCell ref="A80:C81"/>
    <mergeCell ref="D80:F80"/>
    <mergeCell ref="A82:A83"/>
    <mergeCell ref="B82:C82"/>
    <mergeCell ref="B83:C83"/>
    <mergeCell ref="A85:C87"/>
    <mergeCell ref="D85:F86"/>
    <mergeCell ref="A73:C73"/>
    <mergeCell ref="A74:C74"/>
    <mergeCell ref="A75:C75"/>
    <mergeCell ref="A76:C76"/>
    <mergeCell ref="A77:C77"/>
    <mergeCell ref="A78:C78"/>
    <mergeCell ref="A68:A69"/>
    <mergeCell ref="B68:C68"/>
    <mergeCell ref="B69:C69"/>
    <mergeCell ref="A70:C70"/>
    <mergeCell ref="A71:C71"/>
    <mergeCell ref="A72:C72"/>
    <mergeCell ref="A55:B59"/>
    <mergeCell ref="A60:C60"/>
    <mergeCell ref="A61:B64"/>
    <mergeCell ref="G64:X64"/>
    <mergeCell ref="A66:C66"/>
    <mergeCell ref="A67:C67"/>
    <mergeCell ref="A45:C45"/>
    <mergeCell ref="A46:C46"/>
    <mergeCell ref="G46:R46"/>
    <mergeCell ref="A47:C47"/>
    <mergeCell ref="A48:B53"/>
    <mergeCell ref="A54:C54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O39:P39"/>
    <mergeCell ref="Q39:R39"/>
    <mergeCell ref="S39:T39"/>
    <mergeCell ref="U39:V39"/>
    <mergeCell ref="W39:X39"/>
    <mergeCell ref="Y39:Z39"/>
    <mergeCell ref="AS38:AS40"/>
    <mergeCell ref="AT38:AT40"/>
    <mergeCell ref="AU38:AU40"/>
    <mergeCell ref="AV38:AV40"/>
    <mergeCell ref="AW38:AW40"/>
    <mergeCell ref="AX38:AX40"/>
    <mergeCell ref="A36:C36"/>
    <mergeCell ref="A38:C40"/>
    <mergeCell ref="D38:F39"/>
    <mergeCell ref="G38:AP38"/>
    <mergeCell ref="AQ38:AQ40"/>
    <mergeCell ref="AR38:AR40"/>
    <mergeCell ref="G39:H39"/>
    <mergeCell ref="I39:J39"/>
    <mergeCell ref="K39:L39"/>
    <mergeCell ref="M39:N39"/>
    <mergeCell ref="AM39:AN39"/>
    <mergeCell ref="AO39:AP39"/>
    <mergeCell ref="AK39:AL39"/>
    <mergeCell ref="A30:C30"/>
    <mergeCell ref="A31:C31"/>
    <mergeCell ref="A32:C32"/>
    <mergeCell ref="A33:C33"/>
    <mergeCell ref="A34:C34"/>
    <mergeCell ref="A35:C35"/>
    <mergeCell ref="A24:C24"/>
    <mergeCell ref="A25:C25"/>
    <mergeCell ref="A26:C26"/>
    <mergeCell ref="A27:C27"/>
    <mergeCell ref="A28:C28"/>
    <mergeCell ref="A29:C29"/>
    <mergeCell ref="AX17:AX18"/>
    <mergeCell ref="A19:C19"/>
    <mergeCell ref="A20:C20"/>
    <mergeCell ref="A21:C21"/>
    <mergeCell ref="A22:C22"/>
    <mergeCell ref="A23:C23"/>
    <mergeCell ref="AR17:AR18"/>
    <mergeCell ref="AS17:AS18"/>
    <mergeCell ref="AT17:AT18"/>
    <mergeCell ref="AU17:AU18"/>
    <mergeCell ref="AV17:AV18"/>
    <mergeCell ref="AW17:AW18"/>
    <mergeCell ref="AG17:AH17"/>
    <mergeCell ref="AI17:AJ17"/>
    <mergeCell ref="AK17:AL17"/>
    <mergeCell ref="AM17:AN17"/>
    <mergeCell ref="AO17:AP17"/>
    <mergeCell ref="AQ17:AQ18"/>
    <mergeCell ref="U17:V17"/>
    <mergeCell ref="W17:X17"/>
    <mergeCell ref="Y17:Z17"/>
    <mergeCell ref="AA17:AB17"/>
    <mergeCell ref="AC17:AD17"/>
    <mergeCell ref="AE17:AF17"/>
    <mergeCell ref="AO10:AP10"/>
    <mergeCell ref="A12:C12"/>
    <mergeCell ref="U10:V10"/>
    <mergeCell ref="W10:X10"/>
    <mergeCell ref="Y10:Z10"/>
    <mergeCell ref="AA10:AB10"/>
    <mergeCell ref="AC10:AD10"/>
    <mergeCell ref="AE10:AF10"/>
    <mergeCell ref="I17:J17"/>
    <mergeCell ref="K17:L17"/>
    <mergeCell ref="M17:N17"/>
    <mergeCell ref="O17:P17"/>
    <mergeCell ref="Q17:R17"/>
    <mergeCell ref="S17:T17"/>
    <mergeCell ref="A13:C13"/>
    <mergeCell ref="A14:C14"/>
    <mergeCell ref="A15:C15"/>
    <mergeCell ref="A17:C18"/>
    <mergeCell ref="D17:F17"/>
    <mergeCell ref="G17:H17"/>
    <mergeCell ref="A6:P6"/>
    <mergeCell ref="DR6:EI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Q10:R10"/>
    <mergeCell ref="S10:T10"/>
    <mergeCell ref="AG10:AH10"/>
    <mergeCell ref="AI10:AJ10"/>
    <mergeCell ref="AK10:AL10"/>
    <mergeCell ref="AM10:AN10"/>
  </mergeCells>
  <dataValidations count="1">
    <dataValidation type="whole" operator="greaterThanOrEqual" allowBlank="1" showInputMessage="1" showErrorMessage="1" errorTitle="Error" error="Favor Ingrese sólo Números." sqref="G211:AP214 G12:AX15 E82:F83 G146:AX154 C316:E325 G19:AX35 D67:J78 G88:AW140 Y179:Z191 G179:X196 G160:AW175 Y192:AJ196 G177:Z178 AA177:AJ191 S41:X63 G201:AG206 G219:AX298 G309:AR313 G41:G64 H47:R63 H41:R45 AK177:AW196 Y41:AX64">
      <formula1>0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392"/>
  <sheetViews>
    <sheetView workbookViewId="0">
      <selection activeCell="A4" sqref="A4:A5"/>
    </sheetView>
  </sheetViews>
  <sheetFormatPr baseColWidth="10" defaultColWidth="11.42578125" defaultRowHeight="15" x14ac:dyDescent="0.25"/>
  <cols>
    <col min="1" max="1" width="38.5703125" customWidth="1"/>
    <col min="2" max="2" width="27.28515625" customWidth="1"/>
    <col min="3" max="3" width="51.42578125" customWidth="1"/>
    <col min="4" max="4" width="14.140625" customWidth="1"/>
    <col min="5" max="6" width="13.28515625" customWidth="1"/>
    <col min="7" max="7" width="14.42578125" customWidth="1"/>
    <col min="8" max="9" width="13.28515625" customWidth="1"/>
    <col min="13" max="40" width="11.42578125" customWidth="1"/>
    <col min="41" max="41" width="12.42578125" customWidth="1"/>
    <col min="42" max="42" width="12.140625" customWidth="1"/>
    <col min="43" max="43" width="13.7109375" customWidth="1"/>
    <col min="44" max="44" width="13.28515625" customWidth="1"/>
    <col min="45" max="45" width="14.28515625" customWidth="1"/>
    <col min="46" max="46" width="11.85546875" customWidth="1"/>
    <col min="47" max="47" width="12" customWidth="1"/>
    <col min="48" max="48" width="16.140625" customWidth="1"/>
    <col min="49" max="50" width="13.140625" customWidth="1"/>
    <col min="51" max="84" width="11.42578125" customWidth="1"/>
    <col min="100" max="100" width="11.42578125" hidden="1" customWidth="1"/>
    <col min="101" max="109" width="11.42578125" style="25" hidden="1" customWidth="1"/>
    <col min="110" max="110" width="11.42578125" hidden="1" customWidth="1"/>
    <col min="111" max="117" width="11.42578125" style="26" hidden="1" customWidth="1"/>
    <col min="118" max="120" width="11.42578125" hidden="1" customWidth="1"/>
    <col min="121" max="121" width="11.42578125" customWidth="1"/>
    <col min="130" max="130" width="10.140625" customWidth="1"/>
    <col min="136" max="169" width="11.42578125" customWidth="1"/>
  </cols>
  <sheetData>
    <row r="1" spans="1:139" x14ac:dyDescent="0.25">
      <c r="A1" s="1" t="s">
        <v>0</v>
      </c>
      <c r="CW1"/>
      <c r="CX1"/>
      <c r="CY1"/>
      <c r="CZ1"/>
      <c r="DA1"/>
      <c r="DB1"/>
      <c r="DC1"/>
      <c r="DD1"/>
      <c r="DE1"/>
      <c r="DG1"/>
      <c r="DH1"/>
      <c r="DI1"/>
      <c r="DJ1"/>
      <c r="DK1"/>
      <c r="DL1"/>
      <c r="DM1"/>
    </row>
    <row r="2" spans="1:139" x14ac:dyDescent="0.25">
      <c r="A2" s="1" t="str">
        <f>CONCATENATE("COMUNA: ",[12]NOMBRE!B2," - ","( ",[12]NOMBRE!C2,[12]NOMBRE!D2,[12]NOMBRE!E2,[12]NOMBRE!F2,[12]NOMBRE!G2," )")</f>
        <v>COMUNA: LINARES - ( 07401 )</v>
      </c>
      <c r="CW2"/>
      <c r="CX2"/>
      <c r="CY2"/>
      <c r="CZ2"/>
      <c r="DA2"/>
      <c r="DB2"/>
      <c r="DC2"/>
      <c r="DD2"/>
      <c r="DE2"/>
      <c r="DG2"/>
      <c r="DH2"/>
      <c r="DI2"/>
      <c r="DJ2"/>
      <c r="DK2"/>
      <c r="DL2"/>
      <c r="DM2"/>
    </row>
    <row r="3" spans="1:139" x14ac:dyDescent="0.25">
      <c r="A3" s="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  <c r="CW3"/>
      <c r="CX3"/>
      <c r="CY3"/>
      <c r="CZ3"/>
      <c r="DA3"/>
      <c r="DB3"/>
      <c r="DC3"/>
      <c r="DD3"/>
      <c r="DE3"/>
      <c r="DG3"/>
      <c r="DH3"/>
      <c r="DI3"/>
      <c r="DJ3"/>
      <c r="DK3"/>
      <c r="DL3"/>
      <c r="DM3"/>
    </row>
    <row r="4" spans="1:139" x14ac:dyDescent="0.25">
      <c r="A4" s="1" t="str">
        <f>CONCATENATE("MES: ",[12]NOMBRE!B6," - ","( ",[12]NOMBRE!C6,[12]NOMBRE!D6," )")</f>
        <v>MES: NOVIEMBRE - ( 11 )</v>
      </c>
      <c r="CW4"/>
      <c r="CX4"/>
      <c r="CY4"/>
      <c r="CZ4"/>
      <c r="DA4"/>
      <c r="DB4"/>
      <c r="DC4"/>
      <c r="DD4"/>
      <c r="DE4"/>
      <c r="DG4"/>
      <c r="DH4"/>
      <c r="DI4"/>
      <c r="DJ4"/>
      <c r="DK4"/>
      <c r="DL4"/>
      <c r="DM4"/>
    </row>
    <row r="5" spans="1:139" x14ac:dyDescent="0.25">
      <c r="A5" s="1" t="str">
        <f>CONCATENATE("AÑO: ",[12]NOMBRE!B7)</f>
        <v>AÑO: 2024</v>
      </c>
      <c r="CW5"/>
      <c r="CX5"/>
      <c r="CY5"/>
      <c r="CZ5"/>
      <c r="DA5"/>
      <c r="DB5"/>
      <c r="DC5"/>
      <c r="DD5"/>
      <c r="DE5"/>
      <c r="DG5"/>
      <c r="DH5"/>
      <c r="DI5"/>
      <c r="DJ5"/>
      <c r="DK5"/>
      <c r="DL5"/>
      <c r="DM5"/>
    </row>
    <row r="6" spans="1:139" s="539" customFormat="1" ht="18" customHeight="1" x14ac:dyDescent="0.25">
      <c r="A6" s="630" t="s">
        <v>1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542"/>
      <c r="AX6" s="542"/>
      <c r="AY6" s="542"/>
      <c r="AZ6" s="542"/>
      <c r="BA6" s="542"/>
      <c r="BB6" s="542"/>
      <c r="BC6" s="542"/>
      <c r="BD6" s="542"/>
      <c r="BE6" s="542"/>
      <c r="BF6" s="542"/>
      <c r="BG6" s="542"/>
      <c r="BH6" s="542"/>
      <c r="BI6" s="542"/>
      <c r="BJ6" s="542"/>
      <c r="BK6" s="542"/>
      <c r="BL6" s="542"/>
      <c r="BM6" s="542"/>
      <c r="BN6" s="542"/>
      <c r="BO6" s="542"/>
      <c r="BP6" s="542"/>
      <c r="BQ6" s="542"/>
      <c r="BR6" s="542"/>
      <c r="BS6" s="542"/>
      <c r="BT6" s="542"/>
      <c r="BU6" s="542"/>
      <c r="BV6" s="542"/>
      <c r="BW6" s="542"/>
      <c r="BX6" s="542"/>
      <c r="BY6" s="542"/>
      <c r="BZ6" s="542"/>
      <c r="CA6" s="542"/>
      <c r="CB6" s="542"/>
      <c r="CC6" s="542"/>
      <c r="CD6" s="542"/>
      <c r="CE6" s="542"/>
      <c r="CF6" s="542"/>
      <c r="CG6" s="542"/>
      <c r="CH6" s="542"/>
      <c r="CI6" s="542"/>
      <c r="CJ6" s="542"/>
      <c r="CK6" s="542"/>
      <c r="CL6" s="542"/>
      <c r="CM6" s="542"/>
      <c r="CN6" s="542"/>
      <c r="CO6" s="542"/>
      <c r="CP6" s="542"/>
      <c r="CQ6" s="542"/>
      <c r="CR6" s="542"/>
      <c r="CS6" s="542"/>
      <c r="CT6" s="542"/>
      <c r="CU6" s="542"/>
      <c r="CV6" s="542"/>
      <c r="CW6" s="542"/>
      <c r="CX6" s="542"/>
      <c r="CY6" s="542"/>
      <c r="CZ6" s="542"/>
      <c r="DA6" s="542"/>
      <c r="DB6" s="542"/>
      <c r="DC6" s="542"/>
      <c r="DD6" s="542"/>
      <c r="DE6" s="542"/>
      <c r="DF6" s="542"/>
      <c r="DG6" s="542"/>
      <c r="DH6" s="542"/>
      <c r="DI6" s="542"/>
      <c r="DJ6" s="542"/>
      <c r="DK6" s="542"/>
      <c r="DL6" s="542"/>
      <c r="DM6" s="542"/>
      <c r="DN6" s="542"/>
      <c r="DO6" s="542"/>
      <c r="DP6" s="542"/>
      <c r="DQ6" s="542"/>
      <c r="DR6" s="631"/>
      <c r="DS6" s="631"/>
      <c r="DT6" s="631"/>
      <c r="DU6" s="631"/>
      <c r="DV6" s="631"/>
      <c r="DW6" s="631"/>
      <c r="DX6" s="631"/>
      <c r="DY6" s="631"/>
      <c r="DZ6" s="631"/>
      <c r="EA6" s="631"/>
      <c r="EB6" s="631"/>
      <c r="EC6" s="631"/>
      <c r="ED6" s="631"/>
      <c r="EE6" s="631"/>
      <c r="EF6" s="631"/>
      <c r="EG6" s="631"/>
      <c r="EH6" s="631"/>
      <c r="EI6" s="631"/>
    </row>
    <row r="7" spans="1:139" x14ac:dyDescent="0.25">
      <c r="CW7"/>
      <c r="CX7"/>
      <c r="CY7"/>
      <c r="CZ7"/>
      <c r="DA7"/>
      <c r="DB7"/>
      <c r="DC7"/>
      <c r="DD7"/>
      <c r="DE7"/>
      <c r="DG7"/>
      <c r="DH7"/>
      <c r="DI7"/>
      <c r="DJ7"/>
      <c r="DK7"/>
      <c r="DL7"/>
      <c r="DM7"/>
    </row>
    <row r="8" spans="1:139" ht="18" customHeight="1" x14ac:dyDescent="0.25">
      <c r="A8" s="5" t="s">
        <v>2</v>
      </c>
      <c r="B8" s="6"/>
      <c r="C8" s="6"/>
      <c r="D8" s="7"/>
      <c r="E8" s="7"/>
      <c r="F8" s="8"/>
      <c r="G8" s="539"/>
      <c r="H8" s="8"/>
      <c r="I8" s="8"/>
      <c r="J8" s="8"/>
      <c r="K8" s="8"/>
      <c r="L8" s="8"/>
      <c r="M8" s="8"/>
      <c r="N8" s="8"/>
      <c r="O8" s="8"/>
      <c r="P8" s="53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9"/>
      <c r="CW8"/>
      <c r="CX8"/>
      <c r="CY8"/>
      <c r="CZ8"/>
      <c r="DA8"/>
      <c r="DB8"/>
      <c r="DC8"/>
      <c r="DD8"/>
      <c r="DE8"/>
      <c r="DG8"/>
      <c r="DH8"/>
      <c r="DI8"/>
      <c r="DJ8"/>
      <c r="DK8"/>
      <c r="DL8"/>
      <c r="DM8"/>
    </row>
    <row r="9" spans="1:139" x14ac:dyDescent="0.25">
      <c r="A9" s="3811" t="s">
        <v>3</v>
      </c>
      <c r="B9" s="3811"/>
      <c r="C9" s="4408"/>
      <c r="D9" s="4252" t="s">
        <v>4</v>
      </c>
      <c r="E9" s="4252"/>
      <c r="F9" s="4441"/>
      <c r="G9" s="4410" t="s">
        <v>5</v>
      </c>
      <c r="H9" s="4411"/>
      <c r="I9" s="4411"/>
      <c r="J9" s="4411"/>
      <c r="K9" s="4411"/>
      <c r="L9" s="4411"/>
      <c r="M9" s="4411"/>
      <c r="N9" s="4411"/>
      <c r="O9" s="4411"/>
      <c r="P9" s="4411"/>
      <c r="Q9" s="4411"/>
      <c r="R9" s="4411"/>
      <c r="S9" s="4411"/>
      <c r="T9" s="4411"/>
      <c r="U9" s="4411"/>
      <c r="V9" s="4411"/>
      <c r="W9" s="4411"/>
      <c r="X9" s="4411"/>
      <c r="Y9" s="4411"/>
      <c r="Z9" s="4411"/>
      <c r="AA9" s="4411"/>
      <c r="AB9" s="4411"/>
      <c r="AC9" s="4411"/>
      <c r="AD9" s="4411"/>
      <c r="AE9" s="4411"/>
      <c r="AF9" s="4411"/>
      <c r="AG9" s="4411"/>
      <c r="AH9" s="4411"/>
      <c r="AI9" s="4411"/>
      <c r="AJ9" s="4411"/>
      <c r="AK9" s="4411"/>
      <c r="AL9" s="4411"/>
      <c r="AM9" s="4411"/>
      <c r="AN9" s="4411"/>
      <c r="AO9" s="4411"/>
      <c r="AP9" s="4412"/>
      <c r="AQ9" s="4441" t="s">
        <v>6</v>
      </c>
      <c r="AR9" s="4414" t="s">
        <v>7</v>
      </c>
      <c r="AS9" s="4414" t="s">
        <v>8</v>
      </c>
      <c r="AT9" s="4414" t="s">
        <v>9</v>
      </c>
      <c r="AU9" s="4414" t="s">
        <v>10</v>
      </c>
      <c r="AV9" s="4409" t="s">
        <v>11</v>
      </c>
      <c r="AW9" s="4414" t="s">
        <v>12</v>
      </c>
      <c r="AX9" s="4414" t="s">
        <v>13</v>
      </c>
      <c r="CW9"/>
      <c r="CX9"/>
      <c r="CY9"/>
      <c r="CZ9"/>
      <c r="DA9"/>
      <c r="DB9"/>
      <c r="DC9"/>
      <c r="DD9"/>
      <c r="DE9"/>
      <c r="DG9"/>
      <c r="DH9"/>
      <c r="DI9"/>
      <c r="DJ9"/>
      <c r="DK9"/>
      <c r="DL9"/>
      <c r="DM9"/>
    </row>
    <row r="10" spans="1:139" x14ac:dyDescent="0.25">
      <c r="A10" s="634"/>
      <c r="B10" s="634"/>
      <c r="C10" s="635"/>
      <c r="D10" s="640"/>
      <c r="E10" s="640"/>
      <c r="F10" s="4442"/>
      <c r="G10" s="4443" t="s">
        <v>14</v>
      </c>
      <c r="H10" s="4417"/>
      <c r="I10" s="4410" t="s">
        <v>15</v>
      </c>
      <c r="J10" s="4418"/>
      <c r="K10" s="4411" t="s">
        <v>16</v>
      </c>
      <c r="L10" s="4418"/>
      <c r="M10" s="4410" t="s">
        <v>17</v>
      </c>
      <c r="N10" s="4418"/>
      <c r="O10" s="4410" t="s">
        <v>18</v>
      </c>
      <c r="P10" s="4418"/>
      <c r="Q10" s="4410" t="s">
        <v>19</v>
      </c>
      <c r="R10" s="4418"/>
      <c r="S10" s="4410" t="s">
        <v>20</v>
      </c>
      <c r="T10" s="4418"/>
      <c r="U10" s="4410" t="s">
        <v>21</v>
      </c>
      <c r="V10" s="4418"/>
      <c r="W10" s="4410" t="s">
        <v>22</v>
      </c>
      <c r="X10" s="4418"/>
      <c r="Y10" s="4410" t="s">
        <v>23</v>
      </c>
      <c r="Z10" s="4419"/>
      <c r="AA10" s="4410" t="s">
        <v>24</v>
      </c>
      <c r="AB10" s="4419"/>
      <c r="AC10" s="4410" t="s">
        <v>25</v>
      </c>
      <c r="AD10" s="4419"/>
      <c r="AE10" s="4410" t="s">
        <v>26</v>
      </c>
      <c r="AF10" s="4419"/>
      <c r="AG10" s="4410" t="s">
        <v>27</v>
      </c>
      <c r="AH10" s="4419"/>
      <c r="AI10" s="4410" t="s">
        <v>28</v>
      </c>
      <c r="AJ10" s="4419"/>
      <c r="AK10" s="4410" t="s">
        <v>29</v>
      </c>
      <c r="AL10" s="4419"/>
      <c r="AM10" s="4410" t="s">
        <v>30</v>
      </c>
      <c r="AN10" s="4419"/>
      <c r="AO10" s="4410" t="s">
        <v>31</v>
      </c>
      <c r="AP10" s="4444"/>
      <c r="AQ10" s="645"/>
      <c r="AR10" s="647"/>
      <c r="AS10" s="647"/>
      <c r="AT10" s="647"/>
      <c r="AU10" s="647"/>
      <c r="AV10" s="650"/>
      <c r="AW10" s="647"/>
      <c r="AX10" s="647"/>
      <c r="CW10"/>
      <c r="CX10"/>
      <c r="CY10"/>
      <c r="CZ10"/>
      <c r="DA10"/>
      <c r="DB10"/>
      <c r="DC10"/>
      <c r="DD10"/>
      <c r="DE10"/>
      <c r="DG10"/>
      <c r="DH10"/>
      <c r="DI10"/>
      <c r="DJ10"/>
      <c r="DK10"/>
      <c r="DL10"/>
      <c r="DM10"/>
    </row>
    <row r="11" spans="1:139" x14ac:dyDescent="0.25">
      <c r="A11" s="636"/>
      <c r="B11" s="636"/>
      <c r="C11" s="4421"/>
      <c r="D11" s="4422" t="s">
        <v>32</v>
      </c>
      <c r="E11" s="4445" t="s">
        <v>33</v>
      </c>
      <c r="F11" s="4425" t="s">
        <v>34</v>
      </c>
      <c r="G11" s="4426" t="s">
        <v>33</v>
      </c>
      <c r="H11" s="4425" t="s">
        <v>34</v>
      </c>
      <c r="I11" s="4426" t="s">
        <v>33</v>
      </c>
      <c r="J11" s="4425" t="s">
        <v>34</v>
      </c>
      <c r="K11" s="4426" t="s">
        <v>33</v>
      </c>
      <c r="L11" s="4425" t="s">
        <v>34</v>
      </c>
      <c r="M11" s="4426" t="s">
        <v>33</v>
      </c>
      <c r="N11" s="4425" t="s">
        <v>34</v>
      </c>
      <c r="O11" s="4426" t="s">
        <v>33</v>
      </c>
      <c r="P11" s="4425" t="s">
        <v>34</v>
      </c>
      <c r="Q11" s="4426" t="s">
        <v>33</v>
      </c>
      <c r="R11" s="4425" t="s">
        <v>34</v>
      </c>
      <c r="S11" s="4426" t="s">
        <v>33</v>
      </c>
      <c r="T11" s="4425" t="s">
        <v>34</v>
      </c>
      <c r="U11" s="4426" t="s">
        <v>33</v>
      </c>
      <c r="V11" s="4425" t="s">
        <v>34</v>
      </c>
      <c r="W11" s="4426" t="s">
        <v>33</v>
      </c>
      <c r="X11" s="4425" t="s">
        <v>34</v>
      </c>
      <c r="Y11" s="4426" t="s">
        <v>33</v>
      </c>
      <c r="Z11" s="4425" t="s">
        <v>34</v>
      </c>
      <c r="AA11" s="4426" t="s">
        <v>33</v>
      </c>
      <c r="AB11" s="4425" t="s">
        <v>34</v>
      </c>
      <c r="AC11" s="4426" t="s">
        <v>33</v>
      </c>
      <c r="AD11" s="4425" t="s">
        <v>34</v>
      </c>
      <c r="AE11" s="4426" t="s">
        <v>33</v>
      </c>
      <c r="AF11" s="4425" t="s">
        <v>34</v>
      </c>
      <c r="AG11" s="4426" t="s">
        <v>33</v>
      </c>
      <c r="AH11" s="4425" t="s">
        <v>34</v>
      </c>
      <c r="AI11" s="4426" t="s">
        <v>33</v>
      </c>
      <c r="AJ11" s="4425" t="s">
        <v>34</v>
      </c>
      <c r="AK11" s="4426" t="s">
        <v>33</v>
      </c>
      <c r="AL11" s="4425" t="s">
        <v>34</v>
      </c>
      <c r="AM11" s="4426" t="s">
        <v>33</v>
      </c>
      <c r="AN11" s="4425" t="s">
        <v>34</v>
      </c>
      <c r="AO11" s="4426" t="s">
        <v>33</v>
      </c>
      <c r="AP11" s="4438" t="s">
        <v>34</v>
      </c>
      <c r="AQ11" s="4442"/>
      <c r="AR11" s="4427"/>
      <c r="AS11" s="4427"/>
      <c r="AT11" s="4427"/>
      <c r="AU11" s="4427"/>
      <c r="AV11" s="4416"/>
      <c r="AW11" s="4427"/>
      <c r="AX11" s="4427"/>
      <c r="CW11"/>
      <c r="CX11"/>
      <c r="CY11"/>
      <c r="CZ11"/>
      <c r="DA11"/>
      <c r="DB11"/>
      <c r="DC11"/>
      <c r="DD11"/>
      <c r="DE11"/>
      <c r="DG11"/>
      <c r="DH11"/>
      <c r="DI11"/>
      <c r="DJ11"/>
      <c r="DK11"/>
      <c r="DL11"/>
      <c r="DM11"/>
    </row>
    <row r="12" spans="1:139" ht="15" customHeight="1" x14ac:dyDescent="0.25">
      <c r="A12" s="4446" t="s">
        <v>35</v>
      </c>
      <c r="B12" s="4447"/>
      <c r="C12" s="4448"/>
      <c r="D12" s="4449">
        <f>SUM(E12+F12)</f>
        <v>0</v>
      </c>
      <c r="E12" s="4450">
        <f>SUM(G12+I12+K12+M12+O12+Q12+S12+U12+W12+Y12+AA12+AC12+AE12+AG12+AI12+AK12+AM12+AO12)</f>
        <v>0</v>
      </c>
      <c r="F12" s="18">
        <f t="shared" ref="E12:F15" si="0">SUM(H12+J12+L12+N12+P12+R12+T12+V12+X12+Z12+AB12+AD12+AF12+AH12+AJ12+AL12+AN12+AP12)</f>
        <v>0</v>
      </c>
      <c r="G12" s="19"/>
      <c r="H12" s="20"/>
      <c r="I12" s="4451"/>
      <c r="J12" s="20"/>
      <c r="K12" s="4451"/>
      <c r="L12" s="20"/>
      <c r="M12" s="19"/>
      <c r="N12" s="20"/>
      <c r="O12" s="19"/>
      <c r="P12" s="20"/>
      <c r="Q12" s="19"/>
      <c r="R12" s="22"/>
      <c r="S12" s="19"/>
      <c r="T12" s="22"/>
      <c r="U12" s="19"/>
      <c r="V12" s="22"/>
      <c r="W12" s="19"/>
      <c r="X12" s="22"/>
      <c r="Y12" s="19"/>
      <c r="Z12" s="22"/>
      <c r="AA12" s="19"/>
      <c r="AB12" s="22"/>
      <c r="AC12" s="19"/>
      <c r="AD12" s="22"/>
      <c r="AE12" s="19"/>
      <c r="AF12" s="22"/>
      <c r="AG12" s="19"/>
      <c r="AH12" s="22"/>
      <c r="AI12" s="19"/>
      <c r="AJ12" s="22"/>
      <c r="AK12" s="19"/>
      <c r="AL12" s="22"/>
      <c r="AM12" s="19"/>
      <c r="AN12" s="22"/>
      <c r="AO12" s="19"/>
      <c r="AP12" s="23"/>
      <c r="AQ12" s="20"/>
      <c r="AR12" s="20"/>
      <c r="AS12" s="24"/>
      <c r="AT12" s="24"/>
      <c r="AU12" s="24"/>
      <c r="AV12" s="24"/>
      <c r="AW12" s="24"/>
      <c r="AX12" s="24"/>
      <c r="AY12" t="str">
        <f>CW12&amp;CX12&amp;CY12&amp;CZ12&amp;DA12&amp;DB12&amp;DC12&amp;DD12&amp;DE12</f>
        <v/>
      </c>
      <c r="CW12" s="25" t="str">
        <f>IF(AND((Y12+Z12)&gt;0,AQ12="")," * No olvide digitar la variable 12 años. Si no tiene digite Cero.",IF(AQ12&gt;(Y12+Z12),"* Las Consultas de 12 años NO DEBEN ser mayor que el total de Consultas entre 10-14 años",""))</f>
        <v/>
      </c>
      <c r="CX12" s="25" t="str">
        <f>IF(AND(F12&gt;0,AR12="")," * No olvide digitar la variable Embarazadas. Digite cero si no tiene.","")</f>
        <v/>
      </c>
      <c r="CY12" s="25" t="str">
        <f>IF(AR12&gt;F12," * Las Embarazadas NO DEBEN ser mayor al Total de mujeres. ","")</f>
        <v/>
      </c>
      <c r="CZ12" s="25" t="str">
        <f>IF(AND((AK12+AL12)&gt;0,AS12="")," * No olvide digitar la variable 60 años. Si no tiene digite Cero.",IF(AS12&gt;(AK12+AL12)," * Las consultas de 60 años NO DEBEN ser mayor que el Total de consultas del grupo 60-64 años",""))</f>
        <v/>
      </c>
      <c r="DA12" s="25" t="str">
        <f>IF(AND(D12&gt;0,AT12="")," * No olvide digitar la variable Usuarios con Discapacidad. Digite Cero si no tiene.",IF(AT12&gt;D12," * La variable Usuarios con Discapacidad No puede ser mayor al Total Ambos Sexos.",""))</f>
        <v/>
      </c>
      <c r="DB12" s="25" t="str">
        <f>IF(AND(D12&gt;0,AU12="")," * No olvide digitar la variable Migrantes. Digite Cero si no tiene.",IF(AU12&gt;D12," * La variable Migrantes No puede ser mayor al Total Ambos Sexos.",""))</f>
        <v/>
      </c>
      <c r="DC12" s="25" t="str">
        <f>IF(AND(D12&gt;0,AV12="")," * No olvide digitar la variable Pacientes en control PSCV. Digite Cero si no tiene.",IF(AV12&gt;D12," * La variable Pacientes en control PSCV No puede ser mayor al Total Ambos Sexos.",""))</f>
        <v/>
      </c>
      <c r="DD12" s="25" t="str">
        <f>IF(AND(D12&gt;0,AW12="")," * No olvide digitar la variable Niños, niñas, adolescentes y jóvenes SENAME. Digite Cero si no tiene.",IF(AW12&gt;D12," * La variable Niños, niñas, adolescentes y jóvenes SENAME No puede ser mayor al Total.",""))</f>
        <v/>
      </c>
      <c r="DE12" s="25" t="str">
        <f t="shared" ref="DE12:DE14" si="1">IF(AND(D12&gt;0,AX12="")," * No olvide digitar la variable Niños, niñas, adolescentes y jóvenes Mejor Niñez. Digite Cero si no tiene.",IF(AX12&gt;D12," * La variable Niños, niñas, adolescentes y jóvenes Mejor Niñez no puede ser mayor al Total.",""))</f>
        <v/>
      </c>
      <c r="DG12" s="26">
        <f>IF(AND((Y12+Z12)&gt;0,AQ12=""),1,IF(AQ12&gt;(Y12+Z12),1,0))</f>
        <v>0</v>
      </c>
      <c r="DH12" s="26">
        <f>IF(AND(F12&gt;0,AR12=""),1,0)</f>
        <v>0</v>
      </c>
      <c r="DI12" s="26">
        <f>IF(AR12&gt;F12,1,0)</f>
        <v>0</v>
      </c>
      <c r="DJ12" s="26">
        <f>IF(AND((AK12+AL12)&gt;0,AS12=""),1,IF(AS12&gt;(AK12+AL12),1,0))</f>
        <v>0</v>
      </c>
      <c r="DK12" s="26">
        <f>IF(AND(D12&gt;0,AT12=""),1,IF(AT12&gt;D12,1,0))</f>
        <v>0</v>
      </c>
      <c r="DL12" s="26">
        <f>IF(AND(D12&gt;0,AU12=""),1,IF(AU12&gt;D12,1,0))</f>
        <v>0</v>
      </c>
      <c r="DM12" s="26">
        <f>IF(AND(D12&gt;0,AV12=""),1,IF(AV12&gt;D12,1,0))</f>
        <v>0</v>
      </c>
      <c r="DN12" s="26">
        <f>IF(AND(D12&gt;0,AW12=""),1,IF(AW12&gt;D12,1,0))</f>
        <v>0</v>
      </c>
      <c r="DO12" s="26">
        <f>IF(AND(D12&gt;0,AX12=""),1,IF(AX12&gt;D12,1,0))</f>
        <v>0</v>
      </c>
    </row>
    <row r="13" spans="1:139" ht="15" customHeight="1" x14ac:dyDescent="0.25">
      <c r="A13" s="4253" t="s">
        <v>36</v>
      </c>
      <c r="B13" s="4254"/>
      <c r="C13" s="4255"/>
      <c r="D13" s="4256">
        <f>SUM(E13+F13)</f>
        <v>0</v>
      </c>
      <c r="E13" s="4257">
        <f t="shared" si="0"/>
        <v>0</v>
      </c>
      <c r="F13" s="4258">
        <f>SUM(H13+J13+L13+N13+P13+R13+T13+V13+X13+Z13+AB13+AD13+AF13+AH13+AJ13+AL13+AN13+AP13)</f>
        <v>0</v>
      </c>
      <c r="G13" s="4259"/>
      <c r="H13" s="4260"/>
      <c r="I13" s="4259"/>
      <c r="J13" s="4260"/>
      <c r="K13" s="4259"/>
      <c r="L13" s="4260"/>
      <c r="M13" s="4259"/>
      <c r="N13" s="4260"/>
      <c r="O13" s="4259"/>
      <c r="P13" s="4260"/>
      <c r="Q13" s="4259"/>
      <c r="R13" s="4226"/>
      <c r="S13" s="4259"/>
      <c r="T13" s="4226"/>
      <c r="U13" s="4259"/>
      <c r="V13" s="4226"/>
      <c r="W13" s="4259"/>
      <c r="X13" s="4226"/>
      <c r="Y13" s="4259"/>
      <c r="Z13" s="4226"/>
      <c r="AA13" s="4259"/>
      <c r="AB13" s="4226"/>
      <c r="AC13" s="4259"/>
      <c r="AD13" s="4226"/>
      <c r="AE13" s="4259"/>
      <c r="AF13" s="4226"/>
      <c r="AG13" s="4259"/>
      <c r="AH13" s="4226"/>
      <c r="AI13" s="4259"/>
      <c r="AJ13" s="4226"/>
      <c r="AK13" s="4259"/>
      <c r="AL13" s="4226"/>
      <c r="AM13" s="4259"/>
      <c r="AN13" s="4226"/>
      <c r="AO13" s="4259"/>
      <c r="AP13" s="4227"/>
      <c r="AQ13" s="4260"/>
      <c r="AR13" s="4260"/>
      <c r="AS13" s="4229"/>
      <c r="AT13" s="4229"/>
      <c r="AU13" s="4229"/>
      <c r="AV13" s="4229"/>
      <c r="AW13" s="4229"/>
      <c r="AX13" s="4229"/>
      <c r="AY13" t="str">
        <f t="shared" ref="AY13:AY15" si="2">CW13&amp;CX13&amp;CY13&amp;CZ13&amp;DA13&amp;DB13&amp;DC13&amp;DD13&amp;DE13</f>
        <v/>
      </c>
      <c r="CW13" s="25" t="str">
        <f t="shared" ref="CW13:CW15" si="3">IF(AND((Y13+Z13)&gt;0,AQ13="")," * No olvide digitar la variable 12 años. Si no tiene digite Cero.",IF(AQ13&gt;(Y13+Z13),"* Las Consultas de 12 años NO DEBEN ser mayor que el total de Consultas entre 10-14 años",""))</f>
        <v/>
      </c>
      <c r="CX13" s="25" t="str">
        <f t="shared" ref="CX13:CX15" si="4">IF(AND(F13&gt;0,AR13="")," * No olvide digitar la variable Embarazadas. Digite cero si no tiene.","")</f>
        <v/>
      </c>
      <c r="CY13" s="25" t="str">
        <f t="shared" ref="CY13:CY15" si="5">IF(AR13&gt;F13," * Las Embarazadas NO DEBEN ser mayor al Total de mujeres. ","")</f>
        <v/>
      </c>
      <c r="CZ13" s="25" t="str">
        <f t="shared" ref="CZ13:CZ15" si="6">IF(AND((AK13+AL13)&gt;0,AS13="")," * No olvide digitar la variable 60 años. Si no tiene digite Cero.",IF(AS13&gt;(AK13+AL13)," * Las consultas de 60 años NO DEBEN ser mayor que el Total de consultas del grupo 60-64 años",""))</f>
        <v/>
      </c>
      <c r="DA13" s="25" t="str">
        <f t="shared" ref="DA13:DA15" si="7">IF(AND(D13&gt;0,AT13="")," * No olvide digitar la variable Usuarios con Discapacidad. Digite Cero si no tiene.",IF(AT13&gt;D13," * La variable Usuarios con Discapacidad No puede ser mayor al Total Ambos Sexos.",""))</f>
        <v/>
      </c>
      <c r="DB13" s="25" t="str">
        <f t="shared" ref="DB13:DB15" si="8">IF(AND(D13&gt;0,AU13="")," * No olvide digitar la variable Migrantes. Digite Cero si no tiene.",IF(AU13&gt;D13," * La variable Migrantes No puede ser mayor al Total Ambos Sexos.",""))</f>
        <v/>
      </c>
      <c r="DC13" s="25" t="str">
        <f t="shared" ref="DC13:DC15" si="9">IF(AND(D13&gt;0,AV13="")," * No olvide digitar la variable Pacientes en control PSCV. Digite Cero si no tiene.",IF(AV13&gt;D13," * La variable Pacientes en control PSCV No puede ser mayor al Total Ambos Sexos.",""))</f>
        <v/>
      </c>
      <c r="DD13" s="25" t="str">
        <f t="shared" ref="DD13:DD15" si="10">IF(AND(D13&gt;0,AW13="")," * No olvide digitar la variable Niños, niñas, adolescentes y jóvenes SENAME. Digite Cero si no tiene.",IF(AW13&gt;D13," * La variable Niños, niñas, adolescentes y jóvenes SENAME No puede ser mayor al Total.",""))</f>
        <v/>
      </c>
      <c r="DE13" s="25" t="str">
        <f t="shared" si="1"/>
        <v/>
      </c>
      <c r="DG13" s="26">
        <f t="shared" ref="DG13:DG15" si="11">IF(AND((Y13+Z13)&gt;0,AQ13=""),1,IF(AQ13&gt;(Y13+Z13),1,0))</f>
        <v>0</v>
      </c>
      <c r="DH13" s="26">
        <f t="shared" ref="DH13:DH15" si="12">IF(AND(F13&gt;0,AR13=""),1,0)</f>
        <v>0</v>
      </c>
      <c r="DI13" s="26">
        <f t="shared" ref="DI13:DI15" si="13">IF(AR13&gt;F13,1,0)</f>
        <v>0</v>
      </c>
      <c r="DJ13" s="26">
        <f t="shared" ref="DJ13:DJ15" si="14">IF(AND((AK13+AL13)&gt;0,AS13=""),1,IF(AS13&gt;(AK13+AL13),1,0))</f>
        <v>0</v>
      </c>
      <c r="DK13" s="26">
        <f t="shared" ref="DK13:DK15" si="15">IF(AND(D13&gt;0,AT13=""),1,IF(AT13&gt;D13,1,0))</f>
        <v>0</v>
      </c>
      <c r="DL13" s="26">
        <f t="shared" ref="DL13:DL15" si="16">IF(AND(D13&gt;0,AU13=""),1,IF(AU13&gt;D13,1,0))</f>
        <v>0</v>
      </c>
      <c r="DM13" s="26">
        <f t="shared" ref="DM13:DM15" si="17">IF(AND(D13&gt;0,AV13=""),1,IF(AV13&gt;D13,1,0))</f>
        <v>0</v>
      </c>
      <c r="DN13" s="26">
        <f t="shared" ref="DN13:DN15" si="18">IF(AND(D13&gt;0,AW13=""),1,IF(AW13&gt;D13,1,0))</f>
        <v>0</v>
      </c>
      <c r="DO13" s="26">
        <f t="shared" ref="DO13:DO15" si="19">IF(AND(D13&gt;0,AX13=""),1,IF(AX13&gt;D13,1,0))</f>
        <v>0</v>
      </c>
    </row>
    <row r="14" spans="1:139" ht="15" customHeight="1" x14ac:dyDescent="0.25">
      <c r="A14" s="4253" t="s">
        <v>37</v>
      </c>
      <c r="B14" s="4254"/>
      <c r="C14" s="4255"/>
      <c r="D14" s="4256">
        <f>SUM(E14+F14)</f>
        <v>0</v>
      </c>
      <c r="E14" s="4257">
        <f t="shared" si="0"/>
        <v>0</v>
      </c>
      <c r="F14" s="4258">
        <f t="shared" si="0"/>
        <v>0</v>
      </c>
      <c r="G14" s="4259"/>
      <c r="H14" s="4260"/>
      <c r="I14" s="4259"/>
      <c r="J14" s="4260"/>
      <c r="K14" s="4259"/>
      <c r="L14" s="4260"/>
      <c r="M14" s="4259"/>
      <c r="N14" s="4226"/>
      <c r="O14" s="4259"/>
      <c r="P14" s="4226"/>
      <c r="Q14" s="4259"/>
      <c r="R14" s="4226"/>
      <c r="S14" s="4259"/>
      <c r="T14" s="4226"/>
      <c r="U14" s="4259"/>
      <c r="V14" s="4226"/>
      <c r="W14" s="4259"/>
      <c r="X14" s="4226"/>
      <c r="Y14" s="4259"/>
      <c r="Z14" s="4226"/>
      <c r="AA14" s="4259"/>
      <c r="AB14" s="4226"/>
      <c r="AC14" s="4259"/>
      <c r="AD14" s="4226"/>
      <c r="AE14" s="4259"/>
      <c r="AF14" s="4226"/>
      <c r="AG14" s="4259"/>
      <c r="AH14" s="4226"/>
      <c r="AI14" s="4259"/>
      <c r="AJ14" s="4226"/>
      <c r="AK14" s="4259"/>
      <c r="AL14" s="4226"/>
      <c r="AM14" s="4259"/>
      <c r="AN14" s="4226"/>
      <c r="AO14" s="4259"/>
      <c r="AP14" s="4227"/>
      <c r="AQ14" s="4260"/>
      <c r="AR14" s="4260"/>
      <c r="AS14" s="4229"/>
      <c r="AT14" s="4229"/>
      <c r="AU14" s="4229"/>
      <c r="AV14" s="4229"/>
      <c r="AW14" s="4229"/>
      <c r="AX14" s="4229"/>
      <c r="AY14" t="str">
        <f t="shared" si="2"/>
        <v/>
      </c>
      <c r="CW14" s="25" t="str">
        <f t="shared" si="3"/>
        <v/>
      </c>
      <c r="CX14" s="25" t="str">
        <f t="shared" si="4"/>
        <v/>
      </c>
      <c r="CY14" s="25" t="str">
        <f t="shared" si="5"/>
        <v/>
      </c>
      <c r="CZ14" s="25" t="str">
        <f t="shared" si="6"/>
        <v/>
      </c>
      <c r="DA14" s="25" t="str">
        <f t="shared" si="7"/>
        <v/>
      </c>
      <c r="DB14" s="25" t="str">
        <f t="shared" si="8"/>
        <v/>
      </c>
      <c r="DC14" s="25" t="str">
        <f t="shared" si="9"/>
        <v/>
      </c>
      <c r="DD14" s="25" t="str">
        <f t="shared" si="10"/>
        <v/>
      </c>
      <c r="DE14" s="25" t="str">
        <f t="shared" si="1"/>
        <v/>
      </c>
      <c r="DG14" s="26">
        <f t="shared" si="11"/>
        <v>0</v>
      </c>
      <c r="DH14" s="26">
        <f t="shared" si="12"/>
        <v>0</v>
      </c>
      <c r="DI14" s="26">
        <f t="shared" si="13"/>
        <v>0</v>
      </c>
      <c r="DJ14" s="26">
        <f t="shared" si="14"/>
        <v>0</v>
      </c>
      <c r="DK14" s="26">
        <f t="shared" si="15"/>
        <v>0</v>
      </c>
      <c r="DL14" s="26">
        <f t="shared" si="16"/>
        <v>0</v>
      </c>
      <c r="DM14" s="26">
        <f t="shared" si="17"/>
        <v>0</v>
      </c>
      <c r="DN14" s="26">
        <f t="shared" si="18"/>
        <v>0</v>
      </c>
      <c r="DO14" s="26">
        <f t="shared" si="19"/>
        <v>0</v>
      </c>
    </row>
    <row r="15" spans="1:139" ht="15" customHeight="1" x14ac:dyDescent="0.25">
      <c r="A15" s="4261" t="s">
        <v>38</v>
      </c>
      <c r="B15" s="665"/>
      <c r="C15" s="666"/>
      <c r="D15" s="4262">
        <f>SUM(E15+F15)</f>
        <v>0</v>
      </c>
      <c r="E15" s="4263">
        <f>SUM(G15+I15+K15+M15+O15+Q15+S15+U15+W15+Y15+AA15+AC15+AE15+AG15+AI15+AK15+AM15+AO15)</f>
        <v>0</v>
      </c>
      <c r="F15" s="4264">
        <f t="shared" si="0"/>
        <v>0</v>
      </c>
      <c r="G15" s="4265"/>
      <c r="H15" s="39"/>
      <c r="I15" s="4265"/>
      <c r="J15" s="39"/>
      <c r="K15" s="4265"/>
      <c r="L15" s="39"/>
      <c r="M15" s="4265"/>
      <c r="N15" s="4236"/>
      <c r="O15" s="4265"/>
      <c r="P15" s="4236"/>
      <c r="Q15" s="4265"/>
      <c r="R15" s="4236"/>
      <c r="S15" s="4265"/>
      <c r="T15" s="4236"/>
      <c r="U15" s="4265"/>
      <c r="V15" s="4236"/>
      <c r="W15" s="4265"/>
      <c r="X15" s="4236"/>
      <c r="Y15" s="4265"/>
      <c r="Z15" s="4236"/>
      <c r="AA15" s="4265"/>
      <c r="AB15" s="4236"/>
      <c r="AC15" s="4265"/>
      <c r="AD15" s="4236"/>
      <c r="AE15" s="4265"/>
      <c r="AF15" s="4236"/>
      <c r="AG15" s="4265"/>
      <c r="AH15" s="4236"/>
      <c r="AI15" s="4265"/>
      <c r="AJ15" s="4236"/>
      <c r="AK15" s="4265"/>
      <c r="AL15" s="4236"/>
      <c r="AM15" s="4265"/>
      <c r="AN15" s="4236"/>
      <c r="AO15" s="4265"/>
      <c r="AP15" s="4237"/>
      <c r="AQ15" s="39"/>
      <c r="AR15" s="39"/>
      <c r="AS15" s="4239"/>
      <c r="AT15" s="4239"/>
      <c r="AU15" s="4239"/>
      <c r="AV15" s="4239"/>
      <c r="AW15" s="4239"/>
      <c r="AX15" s="4239"/>
      <c r="AY15" t="str">
        <f t="shared" si="2"/>
        <v/>
      </c>
      <c r="CW15" s="25" t="str">
        <f t="shared" si="3"/>
        <v/>
      </c>
      <c r="CX15" s="25" t="str">
        <f t="shared" si="4"/>
        <v/>
      </c>
      <c r="CY15" s="25" t="str">
        <f t="shared" si="5"/>
        <v/>
      </c>
      <c r="CZ15" s="25" t="str">
        <f t="shared" si="6"/>
        <v/>
      </c>
      <c r="DA15" s="25" t="str">
        <f t="shared" si="7"/>
        <v/>
      </c>
      <c r="DB15" s="25" t="str">
        <f t="shared" si="8"/>
        <v/>
      </c>
      <c r="DC15" s="25" t="str">
        <f t="shared" si="9"/>
        <v/>
      </c>
      <c r="DD15" s="25" t="str">
        <f t="shared" si="10"/>
        <v/>
      </c>
      <c r="DE15" s="25" t="str">
        <f>IF(AND(D15&gt;0,AX15="")," * No olvide digitar la variable Niños, niñas, adolescentes y jóvenes Mejor Niñez. Digite Cero si no tiene.",IF(AX15&gt;D15," * La variable Niños, niñas, adolescentes y jóvenes Mejor Niñez no puede ser mayor al Total.",""))</f>
        <v/>
      </c>
      <c r="DG15" s="26">
        <f t="shared" si="11"/>
        <v>0</v>
      </c>
      <c r="DH15" s="26">
        <f t="shared" si="12"/>
        <v>0</v>
      </c>
      <c r="DI15" s="26">
        <f t="shared" si="13"/>
        <v>0</v>
      </c>
      <c r="DJ15" s="26">
        <f t="shared" si="14"/>
        <v>0</v>
      </c>
      <c r="DK15" s="26">
        <f t="shared" si="15"/>
        <v>0</v>
      </c>
      <c r="DL15" s="26">
        <f t="shared" si="16"/>
        <v>0</v>
      </c>
      <c r="DM15" s="26">
        <f t="shared" si="17"/>
        <v>0</v>
      </c>
      <c r="DN15" s="26">
        <f t="shared" si="18"/>
        <v>0</v>
      </c>
      <c r="DO15" s="26">
        <f t="shared" si="19"/>
        <v>0</v>
      </c>
    </row>
    <row r="16" spans="1:139" ht="18" customHeight="1" x14ac:dyDescent="0.25">
      <c r="A16" s="43" t="s">
        <v>39</v>
      </c>
      <c r="B16" s="44"/>
      <c r="C16" s="44"/>
      <c r="D16" s="8"/>
      <c r="E16" s="8"/>
      <c r="F16" s="8"/>
      <c r="G16" s="4452"/>
      <c r="H16" s="4452"/>
      <c r="I16" s="8"/>
      <c r="J16" s="8"/>
      <c r="K16" s="8"/>
      <c r="L16" s="8"/>
      <c r="M16" s="8"/>
      <c r="N16" s="8"/>
      <c r="O16" s="8"/>
      <c r="P16" s="46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CW16"/>
      <c r="CX16"/>
      <c r="CY16"/>
      <c r="CZ16"/>
      <c r="DA16"/>
      <c r="DB16"/>
      <c r="DC16"/>
      <c r="DD16"/>
      <c r="DE16"/>
      <c r="DG16"/>
      <c r="DH16"/>
      <c r="DI16"/>
      <c r="DJ16"/>
      <c r="DK16"/>
      <c r="DL16"/>
      <c r="DM16"/>
    </row>
    <row r="17" spans="1:119" ht="15" customHeight="1" x14ac:dyDescent="0.25">
      <c r="A17" s="4407" t="s">
        <v>40</v>
      </c>
      <c r="B17" s="3811"/>
      <c r="C17" s="4408"/>
      <c r="D17" s="4410" t="s">
        <v>41</v>
      </c>
      <c r="E17" s="4411"/>
      <c r="F17" s="4418"/>
      <c r="G17" s="4453" t="s">
        <v>14</v>
      </c>
      <c r="H17" s="4454"/>
      <c r="I17" s="4418" t="s">
        <v>15</v>
      </c>
      <c r="J17" s="4455"/>
      <c r="K17" s="4410" t="s">
        <v>16</v>
      </c>
      <c r="L17" s="4418"/>
      <c r="M17" s="4418" t="s">
        <v>17</v>
      </c>
      <c r="N17" s="4455"/>
      <c r="O17" s="4410" t="s">
        <v>18</v>
      </c>
      <c r="P17" s="4418"/>
      <c r="Q17" s="4410" t="s">
        <v>19</v>
      </c>
      <c r="R17" s="4418"/>
      <c r="S17" s="4410" t="s">
        <v>20</v>
      </c>
      <c r="T17" s="4418"/>
      <c r="U17" s="4410" t="s">
        <v>21</v>
      </c>
      <c r="V17" s="4418"/>
      <c r="W17" s="4411" t="s">
        <v>22</v>
      </c>
      <c r="X17" s="4411"/>
      <c r="Y17" s="4410" t="s">
        <v>23</v>
      </c>
      <c r="Z17" s="4419"/>
      <c r="AA17" s="4411" t="s">
        <v>24</v>
      </c>
      <c r="AB17" s="4456"/>
      <c r="AC17" s="4411" t="s">
        <v>25</v>
      </c>
      <c r="AD17" s="4456"/>
      <c r="AE17" s="4411" t="s">
        <v>26</v>
      </c>
      <c r="AF17" s="4456"/>
      <c r="AG17" s="4411" t="s">
        <v>27</v>
      </c>
      <c r="AH17" s="4456"/>
      <c r="AI17" s="4411" t="s">
        <v>28</v>
      </c>
      <c r="AJ17" s="4456"/>
      <c r="AK17" s="4411" t="s">
        <v>29</v>
      </c>
      <c r="AL17" s="4456"/>
      <c r="AM17" s="4411" t="s">
        <v>30</v>
      </c>
      <c r="AN17" s="4419"/>
      <c r="AO17" s="4411" t="s">
        <v>31</v>
      </c>
      <c r="AP17" s="4444"/>
      <c r="AQ17" s="4441" t="s">
        <v>6</v>
      </c>
      <c r="AR17" s="4441" t="s">
        <v>7</v>
      </c>
      <c r="AS17" s="4414" t="s">
        <v>8</v>
      </c>
      <c r="AT17" s="4414" t="s">
        <v>42</v>
      </c>
      <c r="AU17" s="4441" t="s">
        <v>9</v>
      </c>
      <c r="AV17" s="4457" t="s">
        <v>10</v>
      </c>
      <c r="AW17" s="4457" t="s">
        <v>12</v>
      </c>
      <c r="AX17" s="4457" t="s">
        <v>13</v>
      </c>
      <c r="CW17"/>
      <c r="CX17"/>
      <c r="CY17"/>
      <c r="CZ17"/>
      <c r="DA17"/>
      <c r="DB17"/>
      <c r="DC17"/>
      <c r="DD17"/>
      <c r="DE17"/>
      <c r="DG17"/>
      <c r="DH17"/>
      <c r="DI17"/>
      <c r="DJ17"/>
      <c r="DK17"/>
      <c r="DL17"/>
      <c r="DM17"/>
    </row>
    <row r="18" spans="1:119" x14ac:dyDescent="0.25">
      <c r="A18" s="4420"/>
      <c r="B18" s="636"/>
      <c r="C18" s="4421"/>
      <c r="D18" s="4426" t="s">
        <v>32</v>
      </c>
      <c r="E18" s="4424" t="s">
        <v>33</v>
      </c>
      <c r="F18" s="538" t="s">
        <v>34</v>
      </c>
      <c r="G18" s="4426" t="s">
        <v>33</v>
      </c>
      <c r="H18" s="4425" t="s">
        <v>34</v>
      </c>
      <c r="I18" s="4458" t="s">
        <v>33</v>
      </c>
      <c r="J18" s="538" t="s">
        <v>34</v>
      </c>
      <c r="K18" s="4458" t="s">
        <v>33</v>
      </c>
      <c r="L18" s="4459" t="s">
        <v>34</v>
      </c>
      <c r="M18" s="4458" t="s">
        <v>33</v>
      </c>
      <c r="N18" s="538" t="s">
        <v>34</v>
      </c>
      <c r="O18" s="4458" t="s">
        <v>33</v>
      </c>
      <c r="P18" s="538" t="s">
        <v>34</v>
      </c>
      <c r="Q18" s="4458" t="s">
        <v>33</v>
      </c>
      <c r="R18" s="538" t="s">
        <v>34</v>
      </c>
      <c r="S18" s="4458" t="s">
        <v>33</v>
      </c>
      <c r="T18" s="538" t="s">
        <v>34</v>
      </c>
      <c r="U18" s="4426" t="s">
        <v>33</v>
      </c>
      <c r="V18" s="4425" t="s">
        <v>34</v>
      </c>
      <c r="W18" s="4424" t="s">
        <v>33</v>
      </c>
      <c r="X18" s="4437" t="s">
        <v>34</v>
      </c>
      <c r="Y18" s="4426" t="s">
        <v>33</v>
      </c>
      <c r="Z18" s="4425" t="s">
        <v>34</v>
      </c>
      <c r="AA18" s="4424" t="s">
        <v>33</v>
      </c>
      <c r="AB18" s="4437" t="s">
        <v>34</v>
      </c>
      <c r="AC18" s="4426" t="s">
        <v>33</v>
      </c>
      <c r="AD18" s="4425" t="s">
        <v>34</v>
      </c>
      <c r="AE18" s="4424" t="s">
        <v>33</v>
      </c>
      <c r="AF18" s="4437" t="s">
        <v>34</v>
      </c>
      <c r="AG18" s="4426" t="s">
        <v>33</v>
      </c>
      <c r="AH18" s="4425" t="s">
        <v>34</v>
      </c>
      <c r="AI18" s="4424" t="s">
        <v>33</v>
      </c>
      <c r="AJ18" s="4437" t="s">
        <v>34</v>
      </c>
      <c r="AK18" s="4426" t="s">
        <v>33</v>
      </c>
      <c r="AL18" s="4425" t="s">
        <v>34</v>
      </c>
      <c r="AM18" s="4424" t="s">
        <v>33</v>
      </c>
      <c r="AN18" s="4425" t="s">
        <v>34</v>
      </c>
      <c r="AO18" s="4424" t="s">
        <v>33</v>
      </c>
      <c r="AP18" s="4438" t="s">
        <v>34</v>
      </c>
      <c r="AQ18" s="645"/>
      <c r="AR18" s="682"/>
      <c r="AS18" s="4427"/>
      <c r="AT18" s="4427"/>
      <c r="AU18" s="4442"/>
      <c r="AV18" s="4460"/>
      <c r="AW18" s="4460"/>
      <c r="AX18" s="4460"/>
      <c r="CW18"/>
      <c r="CX18"/>
      <c r="CY18"/>
      <c r="CZ18"/>
      <c r="DA18"/>
      <c r="DB18"/>
      <c r="DC18"/>
      <c r="DD18"/>
      <c r="DE18"/>
      <c r="DG18"/>
      <c r="DH18"/>
      <c r="DI18"/>
      <c r="DJ18"/>
      <c r="DK18"/>
      <c r="DL18"/>
      <c r="DM18"/>
    </row>
    <row r="19" spans="1:119" ht="15" customHeight="1" x14ac:dyDescent="0.25">
      <c r="A19" s="4461" t="s">
        <v>43</v>
      </c>
      <c r="B19" s="674"/>
      <c r="C19" s="675"/>
      <c r="D19" s="4449">
        <f>SUM(E19+F19)</f>
        <v>28</v>
      </c>
      <c r="E19" s="4450">
        <f>SUM(G19+I19+K19+M19+O19+Q19+S19+U19+W19+Y19+AA19+AC19+AE19+AG19+AI19+AK19+AM19+AO19)</f>
        <v>13</v>
      </c>
      <c r="F19" s="18">
        <f>SUM(H19+J19+L19+N19+P19+R19+T19+V19+X19+Z19+AB19+AD19+AF19+AH19+AJ19+AL19+AN19+AP19)</f>
        <v>15</v>
      </c>
      <c r="G19" s="4451">
        <v>0</v>
      </c>
      <c r="H19" s="52">
        <v>0</v>
      </c>
      <c r="I19" s="4451">
        <v>0</v>
      </c>
      <c r="J19" s="4462">
        <v>0</v>
      </c>
      <c r="K19" s="4451">
        <v>0</v>
      </c>
      <c r="L19" s="52">
        <v>0</v>
      </c>
      <c r="M19" s="4451">
        <v>0</v>
      </c>
      <c r="N19" s="4462">
        <v>0</v>
      </c>
      <c r="O19" s="4451">
        <v>0</v>
      </c>
      <c r="P19" s="52">
        <v>0</v>
      </c>
      <c r="Q19" s="4451">
        <v>0</v>
      </c>
      <c r="R19" s="52">
        <v>0</v>
      </c>
      <c r="S19" s="4451">
        <v>0</v>
      </c>
      <c r="T19" s="52">
        <v>0</v>
      </c>
      <c r="U19" s="4451">
        <v>0</v>
      </c>
      <c r="V19" s="52">
        <v>0</v>
      </c>
      <c r="W19" s="4434">
        <v>0</v>
      </c>
      <c r="X19" s="4463">
        <v>0</v>
      </c>
      <c r="Y19" s="4451">
        <v>4</v>
      </c>
      <c r="Z19" s="52">
        <v>3</v>
      </c>
      <c r="AA19" s="4434">
        <v>4</v>
      </c>
      <c r="AB19" s="4463">
        <v>8</v>
      </c>
      <c r="AC19" s="4451">
        <v>2</v>
      </c>
      <c r="AD19" s="52">
        <v>1</v>
      </c>
      <c r="AE19" s="4434">
        <v>1</v>
      </c>
      <c r="AF19" s="4463">
        <v>1</v>
      </c>
      <c r="AG19" s="4451">
        <v>0</v>
      </c>
      <c r="AH19" s="52">
        <v>1</v>
      </c>
      <c r="AI19" s="4434">
        <v>2</v>
      </c>
      <c r="AJ19" s="4463">
        <v>1</v>
      </c>
      <c r="AK19" s="4451">
        <v>0</v>
      </c>
      <c r="AL19" s="52">
        <v>0</v>
      </c>
      <c r="AM19" s="4434">
        <v>0</v>
      </c>
      <c r="AN19" s="52">
        <v>0</v>
      </c>
      <c r="AO19" s="4434">
        <v>0</v>
      </c>
      <c r="AP19" s="55">
        <v>0</v>
      </c>
      <c r="AQ19" s="4462">
        <v>0</v>
      </c>
      <c r="AR19" s="4462">
        <v>0</v>
      </c>
      <c r="AS19" s="4435">
        <v>0</v>
      </c>
      <c r="AT19" s="4435">
        <v>0</v>
      </c>
      <c r="AU19" s="4435">
        <v>0</v>
      </c>
      <c r="AV19" s="4435">
        <v>0</v>
      </c>
      <c r="AW19" s="4435">
        <v>0</v>
      </c>
      <c r="AX19" s="4435">
        <v>0</v>
      </c>
      <c r="AY19" t="str">
        <f>CW19&amp;CX19&amp;CY19&amp;CZ19&amp;DA19&amp;DB19&amp;DC19&amp;DD19&amp;DE19</f>
        <v/>
      </c>
      <c r="CW19" s="25" t="str">
        <f t="shared" ref="CW19:CW35" si="20">IF(AND((Y19+Z19)&gt;0,AQ19="")," * No olvide digitar la variable 12 años. Si no tiene digite Cero.",IF(AQ19&gt;(Y19+Z19),"* Las Consultas de 12 años NO DEBEN ser mayor que el total de Consultas entre 10-14 años",""))</f>
        <v/>
      </c>
      <c r="CX19" s="25" t="str">
        <f>IF(AND(F19&gt;0,AR19="")," * No olvide digitar la variable Embarazadas. Digite cero si no tiene.","")</f>
        <v/>
      </c>
      <c r="CY19" s="25" t="str">
        <f>IF(AR19&gt;F19," * Las Embarazadas NO DEBEN ser mayor al total de mujeres. ","")</f>
        <v/>
      </c>
      <c r="CZ19" s="25" t="str">
        <f t="shared" ref="CZ19:CZ35" si="21">IF(AND((AK19+AL19)&gt;0,AS19="")," * No olvide digitar la variable 60 años. Si no tiene digite Cero.",IF(AS19&gt;(AK19+AL19)," * Las consultas de 60 años NO DEBEN ser mayor que el Total de consultas del grupo 60-64 años",""))</f>
        <v/>
      </c>
      <c r="DA19"/>
      <c r="DB19" s="25" t="str">
        <f>IF(AND(D19&gt;0,AU19="")," * No olvide digitar la variable Usuarios con Discapacidad. Digite Cero si no tiene.",IF(AU19&gt;D19," * La variable Usuarios con Discapacidad No puede ser mayor al Total Ambos Sexos.",""))</f>
        <v/>
      </c>
      <c r="DC19" s="25" t="str">
        <f>IF(AND(D19&gt;0,AV19="")," * No olvide digitar la variable Migrantes. Digite Cero si no tiene.",IF(AV19&gt;D19," * La variable Migrantes No puede ser mayor al Total Ambos Sexos.",""))</f>
        <v/>
      </c>
      <c r="DD19" s="25" t="str">
        <f>IF(AND(D19&gt;0,AW19="")," * No olvide digitar la variable Niños, niñas, adolescentes y jóvenes SENAME. Digite Cero si no tiene.",IF(AW19&gt;D19," * La variable Niños, niñas, adolescentes y jóvenes SENAME No puede ser mayor al Total.",""))</f>
        <v/>
      </c>
      <c r="DE19" s="25" t="str">
        <f>IF(AND(D19&gt;0,AX19="")," * No olvide digitar la variable Niños, niñas, adolescentes y jóvenes Mejor Niñez. Digite Cero si no tiene.",IF(AX19&gt;D19," * La variable Niños, niñas, adolescentes y jóvenes Mejor Niñez. No puede ser mayor al Total.",""))</f>
        <v/>
      </c>
      <c r="DG19" s="26">
        <f t="shared" ref="DG19:DG35" si="22">IF(AND((Y19+Z19)&gt;0,AQ19=""),1,IF(AQ19&gt;(Y19+Z19),1,0))</f>
        <v>0</v>
      </c>
      <c r="DH19" s="26">
        <f>IF(AND(F19&gt;0,AR19=""),1,0)</f>
        <v>0</v>
      </c>
      <c r="DI19" s="26">
        <f>IF(AR19&gt;F19,1,0)</f>
        <v>0</v>
      </c>
      <c r="DJ19" s="26">
        <f t="shared" ref="DJ19:DJ35" si="23">IF(AND((AK19+AL19)&gt;0,AS19=""),1,IF(AS19&gt;(AK19+AL19),1,0))</f>
        <v>0</v>
      </c>
      <c r="DK19"/>
      <c r="DL19" s="26">
        <f>IF(AND(D19&gt;0,AU19=""),1,IF(AU19&gt;D19,1,0))</f>
        <v>0</v>
      </c>
      <c r="DM19" s="26">
        <f t="shared" ref="DM19:DM35" si="24">IF(AND(D19&gt;0,AV19=""),1,IF(AV19&gt;D19,1,0))</f>
        <v>0</v>
      </c>
      <c r="DN19" s="26">
        <f t="shared" ref="DN19:DN35" si="25">IF(AND(D19&gt;0,AW19=""),1,IF(AW19&gt;D19,1,0))</f>
        <v>0</v>
      </c>
      <c r="DO19" s="26">
        <f t="shared" ref="DO19:DO35" si="26">IF(AND(D19&gt;0,AX19=""),1,IF(AX19&gt;D19,1,0))</f>
        <v>0</v>
      </c>
    </row>
    <row r="20" spans="1:119" x14ac:dyDescent="0.25">
      <c r="A20" s="4266" t="s">
        <v>44</v>
      </c>
      <c r="B20" s="4267"/>
      <c r="C20" s="4268"/>
      <c r="D20" s="4256">
        <f t="shared" ref="D20:D35" si="27">SUM(E20+F20)</f>
        <v>0</v>
      </c>
      <c r="E20" s="4257">
        <f>SUM(U20+W20+Y20+AA20+AC20+AE20+AG20+AI20+AK20+AM20+AO20)</f>
        <v>0</v>
      </c>
      <c r="F20" s="4258">
        <f>SUM(V20+X20+Z20+AB20+AD20+AF20+AH20+AJ20+AL20+AN20+AP20)</f>
        <v>0</v>
      </c>
      <c r="G20" s="4269"/>
      <c r="H20" s="4270"/>
      <c r="I20" s="4269"/>
      <c r="J20" s="4271"/>
      <c r="K20" s="4269"/>
      <c r="L20" s="4270"/>
      <c r="M20" s="4269"/>
      <c r="N20" s="4271"/>
      <c r="O20" s="4269"/>
      <c r="P20" s="4270"/>
      <c r="Q20" s="4269"/>
      <c r="R20" s="4270"/>
      <c r="S20" s="4269"/>
      <c r="T20" s="4270"/>
      <c r="U20" s="4259"/>
      <c r="V20" s="4226"/>
      <c r="W20" s="4225"/>
      <c r="X20" s="4272"/>
      <c r="Y20" s="4259"/>
      <c r="Z20" s="4226"/>
      <c r="AA20" s="4225"/>
      <c r="AB20" s="4272"/>
      <c r="AC20" s="4259"/>
      <c r="AD20" s="4226"/>
      <c r="AE20" s="4225"/>
      <c r="AF20" s="4272"/>
      <c r="AG20" s="4259"/>
      <c r="AH20" s="4226"/>
      <c r="AI20" s="4225"/>
      <c r="AJ20" s="4272"/>
      <c r="AK20" s="4259"/>
      <c r="AL20" s="4226"/>
      <c r="AM20" s="4225"/>
      <c r="AN20" s="4226"/>
      <c r="AO20" s="4225"/>
      <c r="AP20" s="4227"/>
      <c r="AQ20" s="4260">
        <v>0</v>
      </c>
      <c r="AR20" s="4260">
        <v>0</v>
      </c>
      <c r="AS20" s="4229">
        <v>0</v>
      </c>
      <c r="AT20" s="4229">
        <v>0</v>
      </c>
      <c r="AU20" s="4229">
        <v>0</v>
      </c>
      <c r="AV20" s="4229">
        <v>0</v>
      </c>
      <c r="AW20" s="4229">
        <v>0</v>
      </c>
      <c r="AX20" s="4229">
        <v>0</v>
      </c>
      <c r="AY20" t="str">
        <f t="shared" ref="AY20:AY35" si="28">CW20&amp;CX20&amp;CY20&amp;CZ20&amp;DA20&amp;DB20&amp;DC20&amp;DD20&amp;DE20</f>
        <v/>
      </c>
      <c r="CW20" s="25" t="str">
        <f t="shared" si="20"/>
        <v/>
      </c>
      <c r="CX20" s="25" t="str">
        <f t="shared" ref="CX20:CX35" si="29">IF(AND(F20&gt;0,AR20="")," * No olvide digitar la variable Embarazadas. Digite cero si no tiene.","")</f>
        <v/>
      </c>
      <c r="CY20" s="25" t="str">
        <f t="shared" ref="CY20:CY35" si="30">IF(AR20&gt;F20," * Las Embarazadas NO DEBEN ser mayor al total de mujeres. ","")</f>
        <v/>
      </c>
      <c r="CZ20" s="25" t="str">
        <f t="shared" si="21"/>
        <v/>
      </c>
      <c r="DA20"/>
      <c r="DB20" s="25" t="str">
        <f t="shared" ref="DB20:DB35" si="31">IF(AND(D20&gt;0,AU20="")," * No olvide digitar la variable Usuarios con Discapacidad. Digite Cero si no tiene.",IF(AU20&gt;D20," * La variable Usuarios con Discapacidad No puede ser mayor al Total Ambos Sexos.",""))</f>
        <v/>
      </c>
      <c r="DC20" s="25" t="str">
        <f t="shared" ref="DC20:DC35" si="32">IF(AND(D20&gt;0,AV20="")," * No olvide digitar la variable Migrantes. Digite Cero si no tiene.",IF(AV20&gt;D20," * La variable Migrantes No puede ser mayor al Total Ambos Sexos.",""))</f>
        <v/>
      </c>
      <c r="DD20" s="25" t="str">
        <f t="shared" ref="DD20:DD35" si="33">IF(AND(D20&gt;0,AW20="")," * No olvide digitar la variable Niños, niñas, adolescentes y jóvenes SENAME. Digite Cero si no tiene.",IF(AW20&gt;D20," * La variable Niños, niñas, adolescentes y jóvenes SENAME No puede ser mayor al Total.",""))</f>
        <v/>
      </c>
      <c r="DE20" s="25" t="str">
        <f t="shared" ref="DE20:DE35" si="34">IF(AND(D20&gt;0,AX20="")," * No olvide digitar la variable Niños, niñas, adolescentes y jóvenes Mejor Niñez. Digite Cero si no tiene.",IF(AX20&gt;D20," * La variable Niños, niñas, adolescentes y jóvenes Mejor Niñez. No puede ser mayor al Total.",""))</f>
        <v/>
      </c>
      <c r="DG20" s="26">
        <f t="shared" si="22"/>
        <v>0</v>
      </c>
      <c r="DH20" s="26">
        <f t="shared" ref="DH20:DH35" si="35">IF(AND(F20&gt;0,AR20=""),1,0)</f>
        <v>0</v>
      </c>
      <c r="DI20" s="26">
        <f t="shared" ref="DI20:DI35" si="36">IF(AR20&gt;F20,1,0)</f>
        <v>0</v>
      </c>
      <c r="DJ20" s="26">
        <f t="shared" si="23"/>
        <v>0</v>
      </c>
      <c r="DK20"/>
      <c r="DL20" s="26">
        <f t="shared" ref="DL20:DL35" si="37">IF(AND(D20&gt;0,AU20=""),1,IF(AU20&gt;D20,1,0))</f>
        <v>0</v>
      </c>
      <c r="DM20" s="26">
        <f t="shared" si="24"/>
        <v>0</v>
      </c>
      <c r="DN20" s="26">
        <f t="shared" si="25"/>
        <v>0</v>
      </c>
      <c r="DO20" s="26">
        <f t="shared" si="26"/>
        <v>0</v>
      </c>
    </row>
    <row r="21" spans="1:119" x14ac:dyDescent="0.25">
      <c r="A21" s="4220" t="s">
        <v>45</v>
      </c>
      <c r="B21" s="4221"/>
      <c r="C21" s="4222"/>
      <c r="D21" s="4256">
        <f t="shared" si="27"/>
        <v>199</v>
      </c>
      <c r="E21" s="4257">
        <f t="shared" ref="E21:F31" si="38">SUM(G21+I21+K21+M21+O21+Q21+S21+U21+W21+Y21+AA21+AC21+AE21+AG21+AI21+AK21+AM21+AO21)</f>
        <v>92</v>
      </c>
      <c r="F21" s="4258">
        <f t="shared" si="38"/>
        <v>107</v>
      </c>
      <c r="G21" s="4259">
        <v>1</v>
      </c>
      <c r="H21" s="4226">
        <v>0</v>
      </c>
      <c r="I21" s="4259">
        <v>0</v>
      </c>
      <c r="J21" s="4260">
        <v>0</v>
      </c>
      <c r="K21" s="4259">
        <v>0</v>
      </c>
      <c r="L21" s="4226">
        <v>2</v>
      </c>
      <c r="M21" s="4259">
        <v>1</v>
      </c>
      <c r="N21" s="4260">
        <v>0</v>
      </c>
      <c r="O21" s="4259">
        <v>0</v>
      </c>
      <c r="P21" s="4226">
        <v>0</v>
      </c>
      <c r="Q21" s="4259">
        <v>0</v>
      </c>
      <c r="R21" s="4226">
        <v>0</v>
      </c>
      <c r="S21" s="4259">
        <v>3</v>
      </c>
      <c r="T21" s="4226">
        <v>0</v>
      </c>
      <c r="U21" s="4259">
        <v>2</v>
      </c>
      <c r="V21" s="4226">
        <v>2</v>
      </c>
      <c r="W21" s="4225">
        <v>7</v>
      </c>
      <c r="X21" s="4272">
        <v>3</v>
      </c>
      <c r="Y21" s="4259">
        <v>34</v>
      </c>
      <c r="Z21" s="4226">
        <v>24</v>
      </c>
      <c r="AA21" s="4225">
        <v>28</v>
      </c>
      <c r="AB21" s="4272">
        <v>23</v>
      </c>
      <c r="AC21" s="4259">
        <v>0</v>
      </c>
      <c r="AD21" s="4226">
        <v>5</v>
      </c>
      <c r="AE21" s="4225">
        <v>2</v>
      </c>
      <c r="AF21" s="4272">
        <v>7</v>
      </c>
      <c r="AG21" s="4259">
        <v>3</v>
      </c>
      <c r="AH21" s="4226">
        <v>13</v>
      </c>
      <c r="AI21" s="4225">
        <v>5</v>
      </c>
      <c r="AJ21" s="4272">
        <v>13</v>
      </c>
      <c r="AK21" s="4259">
        <v>2</v>
      </c>
      <c r="AL21" s="4226">
        <v>4</v>
      </c>
      <c r="AM21" s="4225">
        <v>3</v>
      </c>
      <c r="AN21" s="4226">
        <v>6</v>
      </c>
      <c r="AO21" s="4225">
        <v>1</v>
      </c>
      <c r="AP21" s="4227">
        <v>5</v>
      </c>
      <c r="AQ21" s="4260">
        <v>0</v>
      </c>
      <c r="AR21" s="4260">
        <v>1</v>
      </c>
      <c r="AS21" s="4229">
        <v>0</v>
      </c>
      <c r="AT21" s="4229">
        <v>0</v>
      </c>
      <c r="AU21" s="4229">
        <v>1</v>
      </c>
      <c r="AV21" s="4229">
        <v>0</v>
      </c>
      <c r="AW21" s="4229">
        <v>0</v>
      </c>
      <c r="AX21" s="4229">
        <v>0</v>
      </c>
      <c r="AY21" t="str">
        <f t="shared" si="28"/>
        <v/>
      </c>
      <c r="CW21" s="25" t="str">
        <f t="shared" si="20"/>
        <v/>
      </c>
      <c r="CX21" s="25" t="str">
        <f t="shared" si="29"/>
        <v/>
      </c>
      <c r="CY21" s="25" t="str">
        <f t="shared" si="30"/>
        <v/>
      </c>
      <c r="CZ21" s="25" t="str">
        <f t="shared" si="21"/>
        <v/>
      </c>
      <c r="DA21"/>
      <c r="DB21" s="25" t="str">
        <f t="shared" si="31"/>
        <v/>
      </c>
      <c r="DC21" s="25" t="str">
        <f t="shared" si="32"/>
        <v/>
      </c>
      <c r="DD21" s="25" t="str">
        <f t="shared" si="33"/>
        <v/>
      </c>
      <c r="DE21" s="25" t="str">
        <f t="shared" si="34"/>
        <v/>
      </c>
      <c r="DG21" s="26">
        <f t="shared" si="22"/>
        <v>0</v>
      </c>
      <c r="DH21" s="26">
        <f t="shared" si="35"/>
        <v>0</v>
      </c>
      <c r="DI21" s="26">
        <f t="shared" si="36"/>
        <v>0</v>
      </c>
      <c r="DJ21" s="26">
        <f t="shared" si="23"/>
        <v>0</v>
      </c>
      <c r="DK21"/>
      <c r="DL21" s="26">
        <f t="shared" si="37"/>
        <v>0</v>
      </c>
      <c r="DM21" s="26">
        <f t="shared" si="24"/>
        <v>0</v>
      </c>
      <c r="DN21" s="26">
        <f t="shared" si="25"/>
        <v>0</v>
      </c>
      <c r="DO21" s="26">
        <f t="shared" si="26"/>
        <v>0</v>
      </c>
    </row>
    <row r="22" spans="1:119" x14ac:dyDescent="0.25">
      <c r="A22" s="4220" t="s">
        <v>46</v>
      </c>
      <c r="B22" s="4221"/>
      <c r="C22" s="4222"/>
      <c r="D22" s="4256">
        <f t="shared" si="27"/>
        <v>16</v>
      </c>
      <c r="E22" s="4257">
        <f t="shared" si="38"/>
        <v>14</v>
      </c>
      <c r="F22" s="4258">
        <f t="shared" si="38"/>
        <v>2</v>
      </c>
      <c r="G22" s="4259">
        <v>0</v>
      </c>
      <c r="H22" s="4226">
        <v>0</v>
      </c>
      <c r="I22" s="4259">
        <v>0</v>
      </c>
      <c r="J22" s="4260">
        <v>0</v>
      </c>
      <c r="K22" s="4259">
        <v>0</v>
      </c>
      <c r="L22" s="4226">
        <v>0</v>
      </c>
      <c r="M22" s="4259">
        <v>0</v>
      </c>
      <c r="N22" s="4260">
        <v>0</v>
      </c>
      <c r="O22" s="4259">
        <v>2</v>
      </c>
      <c r="P22" s="4226">
        <v>0</v>
      </c>
      <c r="Q22" s="4259">
        <v>0</v>
      </c>
      <c r="R22" s="4226">
        <v>0</v>
      </c>
      <c r="S22" s="4259">
        <v>0</v>
      </c>
      <c r="T22" s="4226">
        <v>0</v>
      </c>
      <c r="U22" s="4259">
        <v>0</v>
      </c>
      <c r="V22" s="4226">
        <v>2</v>
      </c>
      <c r="W22" s="4225">
        <v>0</v>
      </c>
      <c r="X22" s="4272">
        <v>0</v>
      </c>
      <c r="Y22" s="4259">
        <v>8</v>
      </c>
      <c r="Z22" s="4226">
        <v>0</v>
      </c>
      <c r="AA22" s="4225">
        <v>4</v>
      </c>
      <c r="AB22" s="4272">
        <v>0</v>
      </c>
      <c r="AC22" s="4259">
        <v>0</v>
      </c>
      <c r="AD22" s="4226">
        <v>0</v>
      </c>
      <c r="AE22" s="4225">
        <v>0</v>
      </c>
      <c r="AF22" s="4272">
        <v>0</v>
      </c>
      <c r="AG22" s="4259">
        <v>0</v>
      </c>
      <c r="AH22" s="4226">
        <v>0</v>
      </c>
      <c r="AI22" s="4225">
        <v>0</v>
      </c>
      <c r="AJ22" s="4272">
        <v>0</v>
      </c>
      <c r="AK22" s="4259">
        <v>0</v>
      </c>
      <c r="AL22" s="4226">
        <v>0</v>
      </c>
      <c r="AM22" s="4225">
        <v>0</v>
      </c>
      <c r="AN22" s="4226">
        <v>0</v>
      </c>
      <c r="AO22" s="4225">
        <v>0</v>
      </c>
      <c r="AP22" s="4227">
        <v>0</v>
      </c>
      <c r="AQ22" s="4260">
        <v>0</v>
      </c>
      <c r="AR22" s="4260">
        <v>0</v>
      </c>
      <c r="AS22" s="4229">
        <v>0</v>
      </c>
      <c r="AT22" s="4229">
        <v>0</v>
      </c>
      <c r="AU22" s="4229">
        <v>0</v>
      </c>
      <c r="AV22" s="4229">
        <v>0</v>
      </c>
      <c r="AW22" s="4229">
        <v>0</v>
      </c>
      <c r="AX22" s="4229">
        <v>0</v>
      </c>
      <c r="AY22" t="str">
        <f t="shared" si="28"/>
        <v/>
      </c>
      <c r="CW22" s="25" t="str">
        <f t="shared" si="20"/>
        <v/>
      </c>
      <c r="CX22" s="25" t="str">
        <f t="shared" si="29"/>
        <v/>
      </c>
      <c r="CY22" s="25" t="str">
        <f t="shared" si="30"/>
        <v/>
      </c>
      <c r="CZ22" s="25" t="str">
        <f t="shared" si="21"/>
        <v/>
      </c>
      <c r="DA22"/>
      <c r="DB22" s="25" t="str">
        <f t="shared" si="31"/>
        <v/>
      </c>
      <c r="DC22" s="25" t="str">
        <f t="shared" si="32"/>
        <v/>
      </c>
      <c r="DD22" s="25" t="str">
        <f t="shared" si="33"/>
        <v/>
      </c>
      <c r="DE22" s="25" t="str">
        <f t="shared" si="34"/>
        <v/>
      </c>
      <c r="DG22" s="26">
        <f t="shared" si="22"/>
        <v>0</v>
      </c>
      <c r="DH22" s="26">
        <f t="shared" si="35"/>
        <v>0</v>
      </c>
      <c r="DI22" s="26">
        <f t="shared" si="36"/>
        <v>0</v>
      </c>
      <c r="DJ22" s="26">
        <f t="shared" si="23"/>
        <v>0</v>
      </c>
      <c r="DK22"/>
      <c r="DL22" s="26">
        <f t="shared" si="37"/>
        <v>0</v>
      </c>
      <c r="DM22" s="26">
        <f t="shared" si="24"/>
        <v>0</v>
      </c>
      <c r="DN22" s="26">
        <f t="shared" si="25"/>
        <v>0</v>
      </c>
      <c r="DO22" s="26">
        <f t="shared" si="26"/>
        <v>0</v>
      </c>
    </row>
    <row r="23" spans="1:119" x14ac:dyDescent="0.25">
      <c r="A23" s="4220" t="s">
        <v>47</v>
      </c>
      <c r="B23" s="4221"/>
      <c r="C23" s="4222"/>
      <c r="D23" s="4256">
        <f t="shared" si="27"/>
        <v>14</v>
      </c>
      <c r="E23" s="4257">
        <f t="shared" si="38"/>
        <v>7</v>
      </c>
      <c r="F23" s="4258">
        <f t="shared" si="38"/>
        <v>7</v>
      </c>
      <c r="G23" s="4259">
        <v>0</v>
      </c>
      <c r="H23" s="4226">
        <v>0</v>
      </c>
      <c r="I23" s="4259">
        <v>0</v>
      </c>
      <c r="J23" s="4260">
        <v>0</v>
      </c>
      <c r="K23" s="4259">
        <v>0</v>
      </c>
      <c r="L23" s="4226">
        <v>0</v>
      </c>
      <c r="M23" s="4259">
        <v>1</v>
      </c>
      <c r="N23" s="4260">
        <v>0</v>
      </c>
      <c r="O23" s="4259">
        <v>1</v>
      </c>
      <c r="P23" s="4226">
        <v>1</v>
      </c>
      <c r="Q23" s="4259">
        <v>0</v>
      </c>
      <c r="R23" s="4226">
        <v>0</v>
      </c>
      <c r="S23" s="4259">
        <v>1</v>
      </c>
      <c r="T23" s="4226">
        <v>0</v>
      </c>
      <c r="U23" s="4259">
        <v>1</v>
      </c>
      <c r="V23" s="4226">
        <v>0</v>
      </c>
      <c r="W23" s="4225">
        <v>1</v>
      </c>
      <c r="X23" s="4272">
        <v>0</v>
      </c>
      <c r="Y23" s="4259">
        <v>0</v>
      </c>
      <c r="Z23" s="4226">
        <v>2</v>
      </c>
      <c r="AA23" s="4225">
        <v>0</v>
      </c>
      <c r="AB23" s="4272">
        <v>0</v>
      </c>
      <c r="AC23" s="4259">
        <v>0</v>
      </c>
      <c r="AD23" s="4226">
        <v>0</v>
      </c>
      <c r="AE23" s="4225">
        <v>0</v>
      </c>
      <c r="AF23" s="4272">
        <v>1</v>
      </c>
      <c r="AG23" s="4259">
        <v>0</v>
      </c>
      <c r="AH23" s="4226">
        <v>1</v>
      </c>
      <c r="AI23" s="4225">
        <v>0</v>
      </c>
      <c r="AJ23" s="4272">
        <v>1</v>
      </c>
      <c r="AK23" s="4259">
        <v>0</v>
      </c>
      <c r="AL23" s="4226">
        <v>1</v>
      </c>
      <c r="AM23" s="4225">
        <v>2</v>
      </c>
      <c r="AN23" s="4226">
        <v>0</v>
      </c>
      <c r="AO23" s="4225">
        <v>0</v>
      </c>
      <c r="AP23" s="4227">
        <v>0</v>
      </c>
      <c r="AQ23" s="4260">
        <v>0</v>
      </c>
      <c r="AR23" s="4260">
        <v>0</v>
      </c>
      <c r="AS23" s="4229">
        <v>0</v>
      </c>
      <c r="AT23" s="4229">
        <v>0</v>
      </c>
      <c r="AU23" s="4229">
        <v>0</v>
      </c>
      <c r="AV23" s="4229">
        <v>0</v>
      </c>
      <c r="AW23" s="4229">
        <v>0</v>
      </c>
      <c r="AX23" s="4229">
        <v>0</v>
      </c>
      <c r="AY23" t="str">
        <f t="shared" si="28"/>
        <v/>
      </c>
      <c r="CW23" s="25" t="str">
        <f t="shared" si="20"/>
        <v/>
      </c>
      <c r="CX23" s="25" t="str">
        <f t="shared" si="29"/>
        <v/>
      </c>
      <c r="CY23" s="25" t="str">
        <f t="shared" si="30"/>
        <v/>
      </c>
      <c r="CZ23" s="25" t="str">
        <f t="shared" si="21"/>
        <v/>
      </c>
      <c r="DA23"/>
      <c r="DB23" s="25" t="str">
        <f t="shared" si="31"/>
        <v/>
      </c>
      <c r="DC23" s="25" t="str">
        <f t="shared" si="32"/>
        <v/>
      </c>
      <c r="DD23" s="25" t="str">
        <f t="shared" si="33"/>
        <v/>
      </c>
      <c r="DE23" s="25" t="str">
        <f t="shared" si="34"/>
        <v/>
      </c>
      <c r="DG23" s="26">
        <f t="shared" si="22"/>
        <v>0</v>
      </c>
      <c r="DH23" s="26">
        <f t="shared" si="35"/>
        <v>0</v>
      </c>
      <c r="DI23" s="26">
        <f t="shared" si="36"/>
        <v>0</v>
      </c>
      <c r="DJ23" s="26">
        <f t="shared" si="23"/>
        <v>0</v>
      </c>
      <c r="DK23"/>
      <c r="DL23" s="26">
        <f t="shared" si="37"/>
        <v>0</v>
      </c>
      <c r="DM23" s="26">
        <f t="shared" si="24"/>
        <v>0</v>
      </c>
      <c r="DN23" s="26">
        <f t="shared" si="25"/>
        <v>0</v>
      </c>
      <c r="DO23" s="26">
        <f t="shared" si="26"/>
        <v>0</v>
      </c>
    </row>
    <row r="24" spans="1:119" ht="15" customHeight="1" x14ac:dyDescent="0.25">
      <c r="A24" s="4220" t="s">
        <v>48</v>
      </c>
      <c r="B24" s="4221"/>
      <c r="C24" s="4222"/>
      <c r="D24" s="4256">
        <f t="shared" si="27"/>
        <v>0</v>
      </c>
      <c r="E24" s="4257">
        <f t="shared" si="38"/>
        <v>0</v>
      </c>
      <c r="F24" s="4258">
        <f t="shared" si="38"/>
        <v>0</v>
      </c>
      <c r="G24" s="4259"/>
      <c r="H24" s="4226"/>
      <c r="I24" s="4259"/>
      <c r="J24" s="4260"/>
      <c r="K24" s="4259"/>
      <c r="L24" s="4226"/>
      <c r="M24" s="4259"/>
      <c r="N24" s="4260"/>
      <c r="O24" s="4259"/>
      <c r="P24" s="4226"/>
      <c r="Q24" s="4259"/>
      <c r="R24" s="4226"/>
      <c r="S24" s="4259"/>
      <c r="T24" s="4226"/>
      <c r="U24" s="4259"/>
      <c r="V24" s="4226"/>
      <c r="W24" s="4225"/>
      <c r="X24" s="4272"/>
      <c r="Y24" s="4259"/>
      <c r="Z24" s="4226"/>
      <c r="AA24" s="4225"/>
      <c r="AB24" s="4272"/>
      <c r="AC24" s="4259"/>
      <c r="AD24" s="4226"/>
      <c r="AE24" s="4225"/>
      <c r="AF24" s="4272"/>
      <c r="AG24" s="4259"/>
      <c r="AH24" s="4226"/>
      <c r="AI24" s="4225"/>
      <c r="AJ24" s="4272"/>
      <c r="AK24" s="4259"/>
      <c r="AL24" s="4226"/>
      <c r="AM24" s="4225"/>
      <c r="AN24" s="4226"/>
      <c r="AO24" s="4225"/>
      <c r="AP24" s="4227"/>
      <c r="AQ24" s="4260">
        <v>0</v>
      </c>
      <c r="AR24" s="4260">
        <v>0</v>
      </c>
      <c r="AS24" s="4229">
        <v>0</v>
      </c>
      <c r="AT24" s="4229">
        <v>0</v>
      </c>
      <c r="AU24" s="4229">
        <v>0</v>
      </c>
      <c r="AV24" s="4229">
        <v>0</v>
      </c>
      <c r="AW24" s="4229">
        <v>0</v>
      </c>
      <c r="AX24" s="4229">
        <v>0</v>
      </c>
      <c r="AY24" t="str">
        <f t="shared" si="28"/>
        <v/>
      </c>
      <c r="CW24" s="25" t="str">
        <f t="shared" si="20"/>
        <v/>
      </c>
      <c r="CX24" s="25" t="str">
        <f t="shared" si="29"/>
        <v/>
      </c>
      <c r="CY24" s="25" t="str">
        <f t="shared" si="30"/>
        <v/>
      </c>
      <c r="CZ24" s="25" t="str">
        <f t="shared" si="21"/>
        <v/>
      </c>
      <c r="DA24"/>
      <c r="DB24" s="25" t="str">
        <f t="shared" si="31"/>
        <v/>
      </c>
      <c r="DC24" s="25" t="str">
        <f t="shared" si="32"/>
        <v/>
      </c>
      <c r="DD24" s="25" t="str">
        <f t="shared" si="33"/>
        <v/>
      </c>
      <c r="DE24" s="25" t="str">
        <f t="shared" si="34"/>
        <v/>
      </c>
      <c r="DG24" s="26">
        <f t="shared" si="22"/>
        <v>0</v>
      </c>
      <c r="DH24" s="26">
        <f t="shared" si="35"/>
        <v>0</v>
      </c>
      <c r="DI24" s="26">
        <f t="shared" si="36"/>
        <v>0</v>
      </c>
      <c r="DJ24" s="26">
        <f t="shared" si="23"/>
        <v>0</v>
      </c>
      <c r="DK24"/>
      <c r="DL24" s="26">
        <f t="shared" si="37"/>
        <v>0</v>
      </c>
      <c r="DM24" s="26">
        <f t="shared" si="24"/>
        <v>0</v>
      </c>
      <c r="DN24" s="26">
        <f t="shared" si="25"/>
        <v>0</v>
      </c>
      <c r="DO24" s="26">
        <f t="shared" si="26"/>
        <v>0</v>
      </c>
    </row>
    <row r="25" spans="1:119" x14ac:dyDescent="0.25">
      <c r="A25" s="4220" t="s">
        <v>49</v>
      </c>
      <c r="B25" s="4221"/>
      <c r="C25" s="4222"/>
      <c r="D25" s="4256">
        <f t="shared" si="27"/>
        <v>0</v>
      </c>
      <c r="E25" s="4257">
        <f t="shared" si="38"/>
        <v>0</v>
      </c>
      <c r="F25" s="4258">
        <f t="shared" si="38"/>
        <v>0</v>
      </c>
      <c r="G25" s="4259"/>
      <c r="H25" s="4226"/>
      <c r="I25" s="4259"/>
      <c r="J25" s="4260"/>
      <c r="K25" s="4259"/>
      <c r="L25" s="4226"/>
      <c r="M25" s="4259"/>
      <c r="N25" s="4260"/>
      <c r="O25" s="4259"/>
      <c r="P25" s="4226"/>
      <c r="Q25" s="4259"/>
      <c r="R25" s="4226"/>
      <c r="S25" s="4259"/>
      <c r="T25" s="4226"/>
      <c r="U25" s="4259"/>
      <c r="V25" s="4226"/>
      <c r="W25" s="4225"/>
      <c r="X25" s="4272"/>
      <c r="Y25" s="4259"/>
      <c r="Z25" s="4226"/>
      <c r="AA25" s="4225"/>
      <c r="AB25" s="4272"/>
      <c r="AC25" s="4259"/>
      <c r="AD25" s="4226"/>
      <c r="AE25" s="4225"/>
      <c r="AF25" s="4272"/>
      <c r="AG25" s="4259"/>
      <c r="AH25" s="4226"/>
      <c r="AI25" s="4225"/>
      <c r="AJ25" s="4272"/>
      <c r="AK25" s="4259"/>
      <c r="AL25" s="4226"/>
      <c r="AM25" s="4225"/>
      <c r="AN25" s="4226"/>
      <c r="AO25" s="4225"/>
      <c r="AP25" s="4227"/>
      <c r="AQ25" s="4260">
        <v>0</v>
      </c>
      <c r="AR25" s="4260">
        <v>0</v>
      </c>
      <c r="AS25" s="4229">
        <v>0</v>
      </c>
      <c r="AT25" s="4229">
        <v>0</v>
      </c>
      <c r="AU25" s="4229">
        <v>0</v>
      </c>
      <c r="AV25" s="4229">
        <v>0</v>
      </c>
      <c r="AW25" s="4229">
        <v>0</v>
      </c>
      <c r="AX25" s="4229">
        <v>0</v>
      </c>
      <c r="AY25" t="str">
        <f t="shared" si="28"/>
        <v/>
      </c>
      <c r="CW25" s="25" t="str">
        <f t="shared" si="20"/>
        <v/>
      </c>
      <c r="CX25" s="25" t="str">
        <f t="shared" si="29"/>
        <v/>
      </c>
      <c r="CY25" s="25" t="str">
        <f t="shared" si="30"/>
        <v/>
      </c>
      <c r="CZ25" s="25" t="str">
        <f t="shared" si="21"/>
        <v/>
      </c>
      <c r="DA25"/>
      <c r="DB25" s="25" t="str">
        <f t="shared" si="31"/>
        <v/>
      </c>
      <c r="DC25" s="25" t="str">
        <f t="shared" si="32"/>
        <v/>
      </c>
      <c r="DD25" s="25" t="str">
        <f t="shared" si="33"/>
        <v/>
      </c>
      <c r="DE25" s="25" t="str">
        <f t="shared" si="34"/>
        <v/>
      </c>
      <c r="DG25" s="26">
        <f t="shared" si="22"/>
        <v>0</v>
      </c>
      <c r="DH25" s="26">
        <f t="shared" si="35"/>
        <v>0</v>
      </c>
      <c r="DI25" s="26">
        <f t="shared" si="36"/>
        <v>0</v>
      </c>
      <c r="DJ25" s="26">
        <f t="shared" si="23"/>
        <v>0</v>
      </c>
      <c r="DK25"/>
      <c r="DL25" s="26">
        <f t="shared" si="37"/>
        <v>0</v>
      </c>
      <c r="DM25" s="26">
        <f t="shared" si="24"/>
        <v>0</v>
      </c>
      <c r="DN25" s="26">
        <f t="shared" si="25"/>
        <v>0</v>
      </c>
      <c r="DO25" s="26">
        <f t="shared" si="26"/>
        <v>0</v>
      </c>
    </row>
    <row r="26" spans="1:119" x14ac:dyDescent="0.25">
      <c r="A26" s="4220" t="s">
        <v>50</v>
      </c>
      <c r="B26" s="4221"/>
      <c r="C26" s="4222"/>
      <c r="D26" s="4273">
        <f t="shared" si="27"/>
        <v>4</v>
      </c>
      <c r="E26" s="4257">
        <f t="shared" si="38"/>
        <v>2</v>
      </c>
      <c r="F26" s="4258">
        <f t="shared" si="38"/>
        <v>2</v>
      </c>
      <c r="G26" s="4259">
        <v>0</v>
      </c>
      <c r="H26" s="4226">
        <v>0</v>
      </c>
      <c r="I26" s="4259">
        <v>0</v>
      </c>
      <c r="J26" s="4260">
        <v>0</v>
      </c>
      <c r="K26" s="4259">
        <v>0</v>
      </c>
      <c r="L26" s="4226">
        <v>0</v>
      </c>
      <c r="M26" s="4259">
        <v>0</v>
      </c>
      <c r="N26" s="4260">
        <v>0</v>
      </c>
      <c r="O26" s="4259">
        <v>0</v>
      </c>
      <c r="P26" s="4226">
        <v>0</v>
      </c>
      <c r="Q26" s="4259">
        <v>0</v>
      </c>
      <c r="R26" s="4226">
        <v>0</v>
      </c>
      <c r="S26" s="4259">
        <v>0</v>
      </c>
      <c r="T26" s="4226">
        <v>0</v>
      </c>
      <c r="U26" s="4259">
        <v>0</v>
      </c>
      <c r="V26" s="4226">
        <v>0</v>
      </c>
      <c r="W26" s="4225">
        <v>0</v>
      </c>
      <c r="X26" s="4272">
        <v>0</v>
      </c>
      <c r="Y26" s="4259">
        <v>0</v>
      </c>
      <c r="Z26" s="4226">
        <v>0</v>
      </c>
      <c r="AA26" s="4225">
        <v>0</v>
      </c>
      <c r="AB26" s="4272">
        <v>0</v>
      </c>
      <c r="AC26" s="4259">
        <v>0</v>
      </c>
      <c r="AD26" s="4226">
        <v>0</v>
      </c>
      <c r="AE26" s="4225">
        <v>0</v>
      </c>
      <c r="AF26" s="4272">
        <v>0</v>
      </c>
      <c r="AG26" s="4259">
        <v>0</v>
      </c>
      <c r="AH26" s="4226">
        <v>1</v>
      </c>
      <c r="AI26" s="4225">
        <v>1</v>
      </c>
      <c r="AJ26" s="4272">
        <v>0</v>
      </c>
      <c r="AK26" s="4259">
        <v>1</v>
      </c>
      <c r="AL26" s="4226">
        <v>0</v>
      </c>
      <c r="AM26" s="4225">
        <v>0</v>
      </c>
      <c r="AN26" s="4226">
        <v>0</v>
      </c>
      <c r="AO26" s="4225">
        <v>0</v>
      </c>
      <c r="AP26" s="4227">
        <v>1</v>
      </c>
      <c r="AQ26" s="4260">
        <v>0</v>
      </c>
      <c r="AR26" s="4260">
        <v>0</v>
      </c>
      <c r="AS26" s="4260">
        <v>0</v>
      </c>
      <c r="AT26" s="4260">
        <v>0</v>
      </c>
      <c r="AU26" s="4260">
        <v>0</v>
      </c>
      <c r="AV26" s="4260">
        <v>0</v>
      </c>
      <c r="AW26" s="4260">
        <v>0</v>
      </c>
      <c r="AX26" s="4260">
        <v>0</v>
      </c>
      <c r="AY26" t="str">
        <f t="shared" si="28"/>
        <v/>
      </c>
      <c r="CW26" s="25" t="str">
        <f t="shared" si="20"/>
        <v/>
      </c>
      <c r="CX26" s="25" t="str">
        <f t="shared" si="29"/>
        <v/>
      </c>
      <c r="CY26" s="25" t="str">
        <f t="shared" si="30"/>
        <v/>
      </c>
      <c r="CZ26" s="25" t="str">
        <f t="shared" si="21"/>
        <v/>
      </c>
      <c r="DA26"/>
      <c r="DB26" s="25" t="str">
        <f t="shared" si="31"/>
        <v/>
      </c>
      <c r="DC26" s="25" t="str">
        <f t="shared" si="32"/>
        <v/>
      </c>
      <c r="DD26" s="25" t="str">
        <f t="shared" si="33"/>
        <v/>
      </c>
      <c r="DE26" s="25" t="str">
        <f t="shared" si="34"/>
        <v/>
      </c>
      <c r="DG26" s="26">
        <f t="shared" si="22"/>
        <v>0</v>
      </c>
      <c r="DH26" s="26">
        <f t="shared" si="35"/>
        <v>0</v>
      </c>
      <c r="DI26" s="26">
        <f t="shared" si="36"/>
        <v>0</v>
      </c>
      <c r="DJ26" s="26">
        <f t="shared" si="23"/>
        <v>0</v>
      </c>
      <c r="DK26"/>
      <c r="DL26" s="26">
        <f t="shared" si="37"/>
        <v>0</v>
      </c>
      <c r="DM26" s="26">
        <f t="shared" si="24"/>
        <v>0</v>
      </c>
      <c r="DN26" s="26">
        <f t="shared" si="25"/>
        <v>0</v>
      </c>
      <c r="DO26" s="26">
        <f t="shared" si="26"/>
        <v>0</v>
      </c>
    </row>
    <row r="27" spans="1:119" x14ac:dyDescent="0.25">
      <c r="A27" s="4220" t="s">
        <v>51</v>
      </c>
      <c r="B27" s="4221"/>
      <c r="C27" s="4222"/>
      <c r="D27" s="4273">
        <f t="shared" si="27"/>
        <v>0</v>
      </c>
      <c r="E27" s="4257">
        <f t="shared" si="38"/>
        <v>0</v>
      </c>
      <c r="F27" s="4258">
        <f t="shared" si="38"/>
        <v>0</v>
      </c>
      <c r="G27" s="4259"/>
      <c r="H27" s="4226"/>
      <c r="I27" s="4259"/>
      <c r="J27" s="4260"/>
      <c r="K27" s="4259"/>
      <c r="L27" s="4226"/>
      <c r="M27" s="4259"/>
      <c r="N27" s="4260"/>
      <c r="O27" s="4259"/>
      <c r="P27" s="4226"/>
      <c r="Q27" s="4259"/>
      <c r="R27" s="4226"/>
      <c r="S27" s="4259"/>
      <c r="T27" s="4226"/>
      <c r="U27" s="4259"/>
      <c r="V27" s="4226"/>
      <c r="W27" s="4225"/>
      <c r="X27" s="4272"/>
      <c r="Y27" s="4259"/>
      <c r="Z27" s="4226"/>
      <c r="AA27" s="4225"/>
      <c r="AB27" s="4272"/>
      <c r="AC27" s="4259"/>
      <c r="AD27" s="4226"/>
      <c r="AE27" s="4225"/>
      <c r="AF27" s="4272"/>
      <c r="AG27" s="4259"/>
      <c r="AH27" s="4226"/>
      <c r="AI27" s="4225"/>
      <c r="AJ27" s="4272"/>
      <c r="AK27" s="4259"/>
      <c r="AL27" s="4226"/>
      <c r="AM27" s="4225"/>
      <c r="AN27" s="4226"/>
      <c r="AO27" s="4225"/>
      <c r="AP27" s="4227"/>
      <c r="AQ27" s="4260">
        <v>0</v>
      </c>
      <c r="AR27" s="4260">
        <v>0</v>
      </c>
      <c r="AS27" s="4229">
        <v>0</v>
      </c>
      <c r="AT27" s="4229">
        <v>0</v>
      </c>
      <c r="AU27" s="4229">
        <v>0</v>
      </c>
      <c r="AV27" s="4229">
        <v>0</v>
      </c>
      <c r="AW27" s="4229">
        <v>0</v>
      </c>
      <c r="AX27" s="4229">
        <v>0</v>
      </c>
      <c r="AY27" t="str">
        <f t="shared" si="28"/>
        <v/>
      </c>
      <c r="CW27" s="25" t="str">
        <f t="shared" si="20"/>
        <v/>
      </c>
      <c r="CX27" s="25" t="str">
        <f t="shared" si="29"/>
        <v/>
      </c>
      <c r="CY27" s="25" t="str">
        <f t="shared" si="30"/>
        <v/>
      </c>
      <c r="CZ27" s="25" t="str">
        <f t="shared" si="21"/>
        <v/>
      </c>
      <c r="DA27"/>
      <c r="DB27" s="25" t="str">
        <f t="shared" si="31"/>
        <v/>
      </c>
      <c r="DC27" s="25" t="str">
        <f t="shared" si="32"/>
        <v/>
      </c>
      <c r="DD27" s="25" t="str">
        <f t="shared" si="33"/>
        <v/>
      </c>
      <c r="DE27" s="25" t="str">
        <f t="shared" si="34"/>
        <v/>
      </c>
      <c r="DG27" s="26">
        <f t="shared" si="22"/>
        <v>0</v>
      </c>
      <c r="DH27" s="26">
        <f t="shared" si="35"/>
        <v>0</v>
      </c>
      <c r="DI27" s="26">
        <f t="shared" si="36"/>
        <v>0</v>
      </c>
      <c r="DJ27" s="26">
        <f t="shared" si="23"/>
        <v>0</v>
      </c>
      <c r="DK27"/>
      <c r="DL27" s="26">
        <f t="shared" si="37"/>
        <v>0</v>
      </c>
      <c r="DM27" s="26">
        <f t="shared" si="24"/>
        <v>0</v>
      </c>
      <c r="DN27" s="26">
        <f t="shared" si="25"/>
        <v>0</v>
      </c>
      <c r="DO27" s="26">
        <f t="shared" si="26"/>
        <v>0</v>
      </c>
    </row>
    <row r="28" spans="1:119" x14ac:dyDescent="0.25">
      <c r="A28" s="4220" t="s">
        <v>52</v>
      </c>
      <c r="B28" s="4221"/>
      <c r="C28" s="4222"/>
      <c r="D28" s="4256">
        <f>SUM(E28+F28)</f>
        <v>0</v>
      </c>
      <c r="E28" s="4257">
        <f t="shared" si="38"/>
        <v>0</v>
      </c>
      <c r="F28" s="4258">
        <f t="shared" si="38"/>
        <v>0</v>
      </c>
      <c r="G28" s="4259"/>
      <c r="H28" s="4226"/>
      <c r="I28" s="4259"/>
      <c r="J28" s="4260"/>
      <c r="K28" s="4259"/>
      <c r="L28" s="4226"/>
      <c r="M28" s="4259"/>
      <c r="N28" s="4260"/>
      <c r="O28" s="4259"/>
      <c r="P28" s="4226"/>
      <c r="Q28" s="4259"/>
      <c r="R28" s="4226"/>
      <c r="S28" s="4259"/>
      <c r="T28" s="4226"/>
      <c r="U28" s="4259"/>
      <c r="V28" s="4226"/>
      <c r="W28" s="4225"/>
      <c r="X28" s="4272"/>
      <c r="Y28" s="4259"/>
      <c r="Z28" s="4226"/>
      <c r="AA28" s="4225"/>
      <c r="AB28" s="4272"/>
      <c r="AC28" s="4259"/>
      <c r="AD28" s="4226"/>
      <c r="AE28" s="4225"/>
      <c r="AF28" s="4272"/>
      <c r="AG28" s="4259"/>
      <c r="AH28" s="4226"/>
      <c r="AI28" s="4225"/>
      <c r="AJ28" s="4272"/>
      <c r="AK28" s="4259"/>
      <c r="AL28" s="4226"/>
      <c r="AM28" s="4225"/>
      <c r="AN28" s="4226"/>
      <c r="AO28" s="4225"/>
      <c r="AP28" s="4227"/>
      <c r="AQ28" s="4260">
        <v>0</v>
      </c>
      <c r="AR28" s="4260">
        <v>0</v>
      </c>
      <c r="AS28" s="4260">
        <v>0</v>
      </c>
      <c r="AT28" s="4260">
        <v>0</v>
      </c>
      <c r="AU28" s="4260">
        <v>0</v>
      </c>
      <c r="AV28" s="4260">
        <v>0</v>
      </c>
      <c r="AW28" s="4260">
        <v>0</v>
      </c>
      <c r="AX28" s="4260">
        <v>0</v>
      </c>
      <c r="AY28" t="str">
        <f t="shared" si="28"/>
        <v/>
      </c>
      <c r="CW28" s="25" t="str">
        <f t="shared" si="20"/>
        <v/>
      </c>
      <c r="CX28" s="25" t="str">
        <f t="shared" si="29"/>
        <v/>
      </c>
      <c r="CY28" s="25" t="str">
        <f t="shared" si="30"/>
        <v/>
      </c>
      <c r="CZ28" s="25" t="str">
        <f t="shared" si="21"/>
        <v/>
      </c>
      <c r="DA28"/>
      <c r="DB28" s="25" t="str">
        <f t="shared" si="31"/>
        <v/>
      </c>
      <c r="DC28" s="25" t="str">
        <f t="shared" si="32"/>
        <v/>
      </c>
      <c r="DD28" s="25" t="str">
        <f t="shared" si="33"/>
        <v/>
      </c>
      <c r="DE28" s="25" t="str">
        <f t="shared" si="34"/>
        <v/>
      </c>
      <c r="DG28" s="26">
        <f t="shared" si="22"/>
        <v>0</v>
      </c>
      <c r="DH28" s="26">
        <f t="shared" si="35"/>
        <v>0</v>
      </c>
      <c r="DI28" s="26">
        <f t="shared" si="36"/>
        <v>0</v>
      </c>
      <c r="DJ28" s="26">
        <f t="shared" si="23"/>
        <v>0</v>
      </c>
      <c r="DK28"/>
      <c r="DL28" s="26">
        <f t="shared" si="37"/>
        <v>0</v>
      </c>
      <c r="DM28" s="26">
        <f t="shared" si="24"/>
        <v>0</v>
      </c>
      <c r="DN28" s="26">
        <f t="shared" si="25"/>
        <v>0</v>
      </c>
      <c r="DO28" s="26">
        <f t="shared" si="26"/>
        <v>0</v>
      </c>
    </row>
    <row r="29" spans="1:119" x14ac:dyDescent="0.25">
      <c r="A29" s="4220" t="s">
        <v>53</v>
      </c>
      <c r="B29" s="4221"/>
      <c r="C29" s="4222"/>
      <c r="D29" s="4256">
        <f t="shared" si="27"/>
        <v>58</v>
      </c>
      <c r="E29" s="4257">
        <f t="shared" si="38"/>
        <v>10</v>
      </c>
      <c r="F29" s="4258">
        <f t="shared" si="38"/>
        <v>48</v>
      </c>
      <c r="G29" s="4259">
        <v>0</v>
      </c>
      <c r="H29" s="4226">
        <v>0</v>
      </c>
      <c r="I29" s="4259">
        <v>0</v>
      </c>
      <c r="J29" s="4260">
        <v>0</v>
      </c>
      <c r="K29" s="4259">
        <v>0</v>
      </c>
      <c r="L29" s="4226">
        <v>0</v>
      </c>
      <c r="M29" s="4259">
        <v>0</v>
      </c>
      <c r="N29" s="4260">
        <v>0</v>
      </c>
      <c r="O29" s="4259">
        <v>0</v>
      </c>
      <c r="P29" s="4226">
        <v>0</v>
      </c>
      <c r="Q29" s="4259">
        <v>0</v>
      </c>
      <c r="R29" s="4226">
        <v>0</v>
      </c>
      <c r="S29" s="4259">
        <v>0</v>
      </c>
      <c r="T29" s="4226">
        <v>0</v>
      </c>
      <c r="U29" s="4259">
        <v>0</v>
      </c>
      <c r="V29" s="4226">
        <v>0</v>
      </c>
      <c r="W29" s="4225">
        <v>0</v>
      </c>
      <c r="X29" s="4272">
        <v>0</v>
      </c>
      <c r="Y29" s="4259">
        <v>0</v>
      </c>
      <c r="Z29" s="4226">
        <v>0</v>
      </c>
      <c r="AA29" s="4225">
        <v>0</v>
      </c>
      <c r="AB29" s="4272">
        <v>0</v>
      </c>
      <c r="AC29" s="4259">
        <v>0</v>
      </c>
      <c r="AD29" s="4226">
        <v>1</v>
      </c>
      <c r="AE29" s="4225">
        <v>0</v>
      </c>
      <c r="AF29" s="4272">
        <v>1</v>
      </c>
      <c r="AG29" s="4259">
        <v>0</v>
      </c>
      <c r="AH29" s="4226">
        <v>9</v>
      </c>
      <c r="AI29" s="4225">
        <v>6</v>
      </c>
      <c r="AJ29" s="4272">
        <v>13</v>
      </c>
      <c r="AK29" s="4259">
        <v>0</v>
      </c>
      <c r="AL29" s="4226">
        <v>8</v>
      </c>
      <c r="AM29" s="4225">
        <v>2</v>
      </c>
      <c r="AN29" s="4226">
        <v>11</v>
      </c>
      <c r="AO29" s="4225">
        <v>2</v>
      </c>
      <c r="AP29" s="4227">
        <v>5</v>
      </c>
      <c r="AQ29" s="4260">
        <v>0</v>
      </c>
      <c r="AR29" s="4260">
        <v>0</v>
      </c>
      <c r="AS29" s="4260">
        <v>0</v>
      </c>
      <c r="AT29" s="4260">
        <v>0</v>
      </c>
      <c r="AU29" s="4260">
        <v>0</v>
      </c>
      <c r="AV29" s="4260">
        <v>0</v>
      </c>
      <c r="AW29" s="4260">
        <v>0</v>
      </c>
      <c r="AX29" s="4260">
        <v>0</v>
      </c>
      <c r="AY29" t="str">
        <f t="shared" si="28"/>
        <v/>
      </c>
      <c r="CW29" s="25" t="str">
        <f t="shared" si="20"/>
        <v/>
      </c>
      <c r="CX29" s="25" t="str">
        <f t="shared" si="29"/>
        <v/>
      </c>
      <c r="CY29" s="25" t="str">
        <f t="shared" si="30"/>
        <v/>
      </c>
      <c r="CZ29" s="25" t="str">
        <f t="shared" si="21"/>
        <v/>
      </c>
      <c r="DA29"/>
      <c r="DB29" s="25" t="str">
        <f t="shared" si="31"/>
        <v/>
      </c>
      <c r="DC29" s="25" t="str">
        <f t="shared" si="32"/>
        <v/>
      </c>
      <c r="DD29" s="25" t="str">
        <f t="shared" si="33"/>
        <v/>
      </c>
      <c r="DE29" s="25" t="str">
        <f t="shared" si="34"/>
        <v/>
      </c>
      <c r="DG29" s="26">
        <f t="shared" si="22"/>
        <v>0</v>
      </c>
      <c r="DH29" s="26">
        <f t="shared" si="35"/>
        <v>0</v>
      </c>
      <c r="DI29" s="26">
        <f t="shared" si="36"/>
        <v>0</v>
      </c>
      <c r="DJ29" s="26">
        <f t="shared" si="23"/>
        <v>0</v>
      </c>
      <c r="DK29"/>
      <c r="DL29" s="26">
        <f t="shared" si="37"/>
        <v>0</v>
      </c>
      <c r="DM29" s="26">
        <f t="shared" si="24"/>
        <v>0</v>
      </c>
      <c r="DN29" s="26">
        <f t="shared" si="25"/>
        <v>0</v>
      </c>
      <c r="DO29" s="26">
        <f t="shared" si="26"/>
        <v>0</v>
      </c>
    </row>
    <row r="30" spans="1:119" x14ac:dyDescent="0.25">
      <c r="A30" s="4220" t="s">
        <v>54</v>
      </c>
      <c r="B30" s="4221"/>
      <c r="C30" s="4222"/>
      <c r="D30" s="4256">
        <f t="shared" si="27"/>
        <v>0</v>
      </c>
      <c r="E30" s="4257">
        <f t="shared" si="38"/>
        <v>0</v>
      </c>
      <c r="F30" s="4258">
        <f t="shared" si="38"/>
        <v>0</v>
      </c>
      <c r="G30" s="4259"/>
      <c r="H30" s="4226"/>
      <c r="I30" s="4259"/>
      <c r="J30" s="4260"/>
      <c r="K30" s="4259"/>
      <c r="L30" s="4226"/>
      <c r="M30" s="4259"/>
      <c r="N30" s="4260"/>
      <c r="O30" s="4259"/>
      <c r="P30" s="4226"/>
      <c r="Q30" s="4259"/>
      <c r="R30" s="4226"/>
      <c r="S30" s="4259"/>
      <c r="T30" s="4226"/>
      <c r="U30" s="4259"/>
      <c r="V30" s="4226"/>
      <c r="W30" s="4225"/>
      <c r="X30" s="4272"/>
      <c r="Y30" s="4259"/>
      <c r="Z30" s="4226"/>
      <c r="AA30" s="4225"/>
      <c r="AB30" s="4272"/>
      <c r="AC30" s="4259"/>
      <c r="AD30" s="4226"/>
      <c r="AE30" s="4225"/>
      <c r="AF30" s="4272"/>
      <c r="AG30" s="4259"/>
      <c r="AH30" s="4226"/>
      <c r="AI30" s="4225"/>
      <c r="AJ30" s="4272"/>
      <c r="AK30" s="4259"/>
      <c r="AL30" s="4226"/>
      <c r="AM30" s="4225"/>
      <c r="AN30" s="4226"/>
      <c r="AO30" s="4225"/>
      <c r="AP30" s="4227"/>
      <c r="AQ30" s="4260">
        <v>0</v>
      </c>
      <c r="AR30" s="4260">
        <v>0</v>
      </c>
      <c r="AS30" s="4260">
        <v>0</v>
      </c>
      <c r="AT30" s="4260">
        <v>0</v>
      </c>
      <c r="AU30" s="4260">
        <v>0</v>
      </c>
      <c r="AV30" s="4260">
        <v>0</v>
      </c>
      <c r="AW30" s="4260">
        <v>0</v>
      </c>
      <c r="AX30" s="4260">
        <v>0</v>
      </c>
      <c r="AY30" t="str">
        <f t="shared" si="28"/>
        <v/>
      </c>
      <c r="CW30" s="25" t="str">
        <f t="shared" si="20"/>
        <v/>
      </c>
      <c r="CX30" s="25" t="str">
        <f t="shared" si="29"/>
        <v/>
      </c>
      <c r="CY30" s="25" t="str">
        <f t="shared" si="30"/>
        <v/>
      </c>
      <c r="CZ30" s="25" t="str">
        <f t="shared" si="21"/>
        <v/>
      </c>
      <c r="DA30"/>
      <c r="DB30" s="25" t="str">
        <f t="shared" si="31"/>
        <v/>
      </c>
      <c r="DC30" s="25" t="str">
        <f t="shared" si="32"/>
        <v/>
      </c>
      <c r="DD30" s="25" t="str">
        <f t="shared" si="33"/>
        <v/>
      </c>
      <c r="DE30" s="25" t="str">
        <f t="shared" si="34"/>
        <v/>
      </c>
      <c r="DG30" s="26">
        <f t="shared" si="22"/>
        <v>0</v>
      </c>
      <c r="DH30" s="26">
        <f t="shared" si="35"/>
        <v>0</v>
      </c>
      <c r="DI30" s="26">
        <f t="shared" si="36"/>
        <v>0</v>
      </c>
      <c r="DJ30" s="26">
        <f t="shared" si="23"/>
        <v>0</v>
      </c>
      <c r="DK30"/>
      <c r="DL30" s="26">
        <f t="shared" si="37"/>
        <v>0</v>
      </c>
      <c r="DM30" s="26">
        <f t="shared" si="24"/>
        <v>0</v>
      </c>
      <c r="DN30" s="26">
        <f t="shared" si="25"/>
        <v>0</v>
      </c>
      <c r="DO30" s="26">
        <f t="shared" si="26"/>
        <v>0</v>
      </c>
    </row>
    <row r="31" spans="1:119" x14ac:dyDescent="0.25">
      <c r="A31" s="4220" t="s">
        <v>55</v>
      </c>
      <c r="B31" s="4221"/>
      <c r="C31" s="4222"/>
      <c r="D31" s="4256">
        <f t="shared" si="27"/>
        <v>3</v>
      </c>
      <c r="E31" s="4257">
        <f t="shared" si="38"/>
        <v>2</v>
      </c>
      <c r="F31" s="4258">
        <f t="shared" si="38"/>
        <v>1</v>
      </c>
      <c r="G31" s="4259">
        <v>0</v>
      </c>
      <c r="H31" s="4226">
        <v>0</v>
      </c>
      <c r="I31" s="4259">
        <v>0</v>
      </c>
      <c r="J31" s="4260">
        <v>0</v>
      </c>
      <c r="K31" s="4259">
        <v>0</v>
      </c>
      <c r="L31" s="4226">
        <v>0</v>
      </c>
      <c r="M31" s="4259">
        <v>0</v>
      </c>
      <c r="N31" s="4260">
        <v>0</v>
      </c>
      <c r="O31" s="4259">
        <v>0</v>
      </c>
      <c r="P31" s="4226">
        <v>0</v>
      </c>
      <c r="Q31" s="4259">
        <v>0</v>
      </c>
      <c r="R31" s="4226">
        <v>0</v>
      </c>
      <c r="S31" s="4259">
        <v>0</v>
      </c>
      <c r="T31" s="4226">
        <v>0</v>
      </c>
      <c r="U31" s="4259">
        <v>0</v>
      </c>
      <c r="V31" s="4226">
        <v>0</v>
      </c>
      <c r="W31" s="4225">
        <v>0</v>
      </c>
      <c r="X31" s="4272">
        <v>0</v>
      </c>
      <c r="Y31" s="4259">
        <v>0</v>
      </c>
      <c r="Z31" s="4226">
        <v>0</v>
      </c>
      <c r="AA31" s="4225">
        <v>0</v>
      </c>
      <c r="AB31" s="4272">
        <v>0</v>
      </c>
      <c r="AC31" s="4259">
        <v>0</v>
      </c>
      <c r="AD31" s="4226">
        <v>0</v>
      </c>
      <c r="AE31" s="4225">
        <v>0</v>
      </c>
      <c r="AF31" s="4272">
        <v>1</v>
      </c>
      <c r="AG31" s="4259">
        <v>0</v>
      </c>
      <c r="AH31" s="4226">
        <v>0</v>
      </c>
      <c r="AI31" s="4225">
        <v>2</v>
      </c>
      <c r="AJ31" s="4272">
        <v>0</v>
      </c>
      <c r="AK31" s="4259">
        <v>0</v>
      </c>
      <c r="AL31" s="4226">
        <v>0</v>
      </c>
      <c r="AM31" s="4225">
        <v>0</v>
      </c>
      <c r="AN31" s="4226">
        <v>0</v>
      </c>
      <c r="AO31" s="4225">
        <v>0</v>
      </c>
      <c r="AP31" s="4227">
        <v>0</v>
      </c>
      <c r="AQ31" s="4260">
        <v>0</v>
      </c>
      <c r="AR31" s="4260">
        <v>0</v>
      </c>
      <c r="AS31" s="4260">
        <v>0</v>
      </c>
      <c r="AT31" s="4260">
        <v>0</v>
      </c>
      <c r="AU31" s="4260">
        <v>0</v>
      </c>
      <c r="AV31" s="4260">
        <v>0</v>
      </c>
      <c r="AW31" s="4260">
        <v>0</v>
      </c>
      <c r="AX31" s="4260">
        <v>0</v>
      </c>
      <c r="AY31" t="str">
        <f t="shared" si="28"/>
        <v/>
      </c>
      <c r="CW31" s="25" t="str">
        <f t="shared" si="20"/>
        <v/>
      </c>
      <c r="CX31" s="25" t="str">
        <f t="shared" si="29"/>
        <v/>
      </c>
      <c r="CY31" s="25" t="str">
        <f t="shared" si="30"/>
        <v/>
      </c>
      <c r="CZ31" s="25" t="str">
        <f t="shared" si="21"/>
        <v/>
      </c>
      <c r="DA31"/>
      <c r="DB31" s="25" t="str">
        <f t="shared" si="31"/>
        <v/>
      </c>
      <c r="DC31" s="25" t="str">
        <f t="shared" si="32"/>
        <v/>
      </c>
      <c r="DD31" s="25" t="str">
        <f t="shared" si="33"/>
        <v/>
      </c>
      <c r="DE31" s="25" t="str">
        <f t="shared" si="34"/>
        <v/>
      </c>
      <c r="DG31" s="26">
        <f t="shared" si="22"/>
        <v>0</v>
      </c>
      <c r="DH31" s="26">
        <f t="shared" si="35"/>
        <v>0</v>
      </c>
      <c r="DI31" s="26">
        <f t="shared" si="36"/>
        <v>0</v>
      </c>
      <c r="DJ31" s="26">
        <f t="shared" si="23"/>
        <v>0</v>
      </c>
      <c r="DK31"/>
      <c r="DL31" s="26">
        <f t="shared" si="37"/>
        <v>0</v>
      </c>
      <c r="DM31" s="26">
        <f t="shared" si="24"/>
        <v>0</v>
      </c>
      <c r="DN31" s="26">
        <f t="shared" si="25"/>
        <v>0</v>
      </c>
      <c r="DO31" s="26">
        <f t="shared" si="26"/>
        <v>0</v>
      </c>
    </row>
    <row r="32" spans="1:119" ht="15" customHeight="1" x14ac:dyDescent="0.25">
      <c r="A32" s="4220" t="s">
        <v>56</v>
      </c>
      <c r="B32" s="4221"/>
      <c r="C32" s="4222"/>
      <c r="D32" s="4256">
        <f>SUM(E32+F32)</f>
        <v>0</v>
      </c>
      <c r="E32" s="4257">
        <f>SUM(U32+W32+Y32+AA32+AC32+AE32+AG32+AI32+AK32+AM32+AO32)</f>
        <v>0</v>
      </c>
      <c r="F32" s="4258">
        <f>SUM(V32+X32+Z32+AB32+AD32+AF32+AH32+AJ32+AL32+AN32+AP32)</f>
        <v>0</v>
      </c>
      <c r="G32" s="4269"/>
      <c r="H32" s="4270"/>
      <c r="I32" s="4269"/>
      <c r="J32" s="4271"/>
      <c r="K32" s="4269"/>
      <c r="L32" s="4270"/>
      <c r="M32" s="4269"/>
      <c r="N32" s="4271"/>
      <c r="O32" s="4269"/>
      <c r="P32" s="4270"/>
      <c r="Q32" s="4269"/>
      <c r="R32" s="4270"/>
      <c r="S32" s="4269"/>
      <c r="T32" s="4270"/>
      <c r="U32" s="4259"/>
      <c r="V32" s="4226"/>
      <c r="W32" s="4225"/>
      <c r="X32" s="4272"/>
      <c r="Y32" s="4259"/>
      <c r="Z32" s="4226"/>
      <c r="AA32" s="4225"/>
      <c r="AB32" s="4272"/>
      <c r="AC32" s="4259"/>
      <c r="AD32" s="4226"/>
      <c r="AE32" s="4225"/>
      <c r="AF32" s="4272"/>
      <c r="AG32" s="4259"/>
      <c r="AH32" s="4226"/>
      <c r="AI32" s="4225"/>
      <c r="AJ32" s="4272"/>
      <c r="AK32" s="4259"/>
      <c r="AL32" s="4226"/>
      <c r="AM32" s="4225"/>
      <c r="AN32" s="4226"/>
      <c r="AO32" s="4225"/>
      <c r="AP32" s="4227"/>
      <c r="AQ32" s="4260"/>
      <c r="AR32" s="4260"/>
      <c r="AS32" s="4260"/>
      <c r="AT32" s="4260"/>
      <c r="AU32" s="4260"/>
      <c r="AV32" s="4260"/>
      <c r="AW32" s="4260"/>
      <c r="AX32" s="4260"/>
      <c r="AY32" t="str">
        <f t="shared" si="28"/>
        <v/>
      </c>
      <c r="CW32" s="25" t="str">
        <f t="shared" si="20"/>
        <v/>
      </c>
      <c r="CX32" s="25" t="str">
        <f t="shared" si="29"/>
        <v/>
      </c>
      <c r="CY32" s="25" t="str">
        <f t="shared" si="30"/>
        <v/>
      </c>
      <c r="CZ32" s="25" t="str">
        <f t="shared" si="21"/>
        <v/>
      </c>
      <c r="DA32"/>
      <c r="DB32" s="25" t="str">
        <f t="shared" si="31"/>
        <v/>
      </c>
      <c r="DC32" s="25" t="str">
        <f t="shared" si="32"/>
        <v/>
      </c>
      <c r="DD32" s="25" t="str">
        <f t="shared" si="33"/>
        <v/>
      </c>
      <c r="DE32" s="25" t="str">
        <f t="shared" si="34"/>
        <v/>
      </c>
      <c r="DG32" s="26">
        <f t="shared" si="22"/>
        <v>0</v>
      </c>
      <c r="DH32" s="26">
        <f t="shared" si="35"/>
        <v>0</v>
      </c>
      <c r="DI32" s="26">
        <f t="shared" si="36"/>
        <v>0</v>
      </c>
      <c r="DJ32" s="26">
        <f t="shared" si="23"/>
        <v>0</v>
      </c>
      <c r="DK32"/>
      <c r="DL32" s="26">
        <f t="shared" si="37"/>
        <v>0</v>
      </c>
      <c r="DM32" s="26">
        <f t="shared" si="24"/>
        <v>0</v>
      </c>
      <c r="DN32" s="26">
        <f t="shared" si="25"/>
        <v>0</v>
      </c>
      <c r="DO32" s="26">
        <f t="shared" si="26"/>
        <v>0</v>
      </c>
    </row>
    <row r="33" spans="1:119" x14ac:dyDescent="0.25">
      <c r="A33" s="4220" t="s">
        <v>57</v>
      </c>
      <c r="B33" s="4221"/>
      <c r="C33" s="4222"/>
      <c r="D33" s="4256">
        <f>SUM(E33+F33)</f>
        <v>0</v>
      </c>
      <c r="E33" s="4257">
        <f t="shared" ref="E33:F35" si="39">SUM(G33+I33+K33+M33+O33+Q33+S33+U33+W33+Y33+AA33+AC33+AE33+AG33+AI33+AK33+AM33+AO33)</f>
        <v>0</v>
      </c>
      <c r="F33" s="4258">
        <f t="shared" si="39"/>
        <v>0</v>
      </c>
      <c r="G33" s="4259"/>
      <c r="H33" s="4226"/>
      <c r="I33" s="4259"/>
      <c r="J33" s="4260"/>
      <c r="K33" s="4259"/>
      <c r="L33" s="4226"/>
      <c r="M33" s="4259"/>
      <c r="N33" s="4260"/>
      <c r="O33" s="4259"/>
      <c r="P33" s="4226"/>
      <c r="Q33" s="4259"/>
      <c r="R33" s="4226"/>
      <c r="S33" s="4259"/>
      <c r="T33" s="4226"/>
      <c r="U33" s="4259"/>
      <c r="V33" s="4226"/>
      <c r="W33" s="4225"/>
      <c r="X33" s="4272"/>
      <c r="Y33" s="4259"/>
      <c r="Z33" s="4226"/>
      <c r="AA33" s="4225"/>
      <c r="AB33" s="4272"/>
      <c r="AC33" s="4259"/>
      <c r="AD33" s="4226"/>
      <c r="AE33" s="4225"/>
      <c r="AF33" s="4272"/>
      <c r="AG33" s="4259"/>
      <c r="AH33" s="4226"/>
      <c r="AI33" s="4225"/>
      <c r="AJ33" s="4272"/>
      <c r="AK33" s="4259"/>
      <c r="AL33" s="4226"/>
      <c r="AM33" s="4225"/>
      <c r="AN33" s="4226"/>
      <c r="AO33" s="4225"/>
      <c r="AP33" s="4227"/>
      <c r="AQ33" s="4260"/>
      <c r="AR33" s="4260"/>
      <c r="AS33" s="4260"/>
      <c r="AT33" s="4260"/>
      <c r="AU33" s="4260"/>
      <c r="AV33" s="4260"/>
      <c r="AW33" s="4260"/>
      <c r="AX33" s="4260"/>
      <c r="AY33" t="str">
        <f t="shared" si="28"/>
        <v/>
      </c>
      <c r="CW33" s="25" t="str">
        <f t="shared" si="20"/>
        <v/>
      </c>
      <c r="CX33" s="25" t="str">
        <f t="shared" si="29"/>
        <v/>
      </c>
      <c r="CY33" s="25" t="str">
        <f t="shared" si="30"/>
        <v/>
      </c>
      <c r="CZ33" s="25" t="str">
        <f t="shared" si="21"/>
        <v/>
      </c>
      <c r="DA33"/>
      <c r="DB33" s="25" t="str">
        <f t="shared" si="31"/>
        <v/>
      </c>
      <c r="DC33" s="25" t="str">
        <f t="shared" si="32"/>
        <v/>
      </c>
      <c r="DD33" s="25" t="str">
        <f t="shared" si="33"/>
        <v/>
      </c>
      <c r="DE33" s="25" t="str">
        <f t="shared" si="34"/>
        <v/>
      </c>
      <c r="DG33" s="26">
        <f t="shared" si="22"/>
        <v>0</v>
      </c>
      <c r="DH33" s="26">
        <f t="shared" si="35"/>
        <v>0</v>
      </c>
      <c r="DI33" s="26">
        <f t="shared" si="36"/>
        <v>0</v>
      </c>
      <c r="DJ33" s="26">
        <f t="shared" si="23"/>
        <v>0</v>
      </c>
      <c r="DK33"/>
      <c r="DL33" s="26">
        <f t="shared" si="37"/>
        <v>0</v>
      </c>
      <c r="DM33" s="26">
        <f t="shared" si="24"/>
        <v>0</v>
      </c>
      <c r="DN33" s="26">
        <f t="shared" si="25"/>
        <v>0</v>
      </c>
      <c r="DO33" s="26">
        <f t="shared" si="26"/>
        <v>0</v>
      </c>
    </row>
    <row r="34" spans="1:119" x14ac:dyDescent="0.25">
      <c r="A34" s="4220" t="s">
        <v>58</v>
      </c>
      <c r="B34" s="4221"/>
      <c r="C34" s="4222"/>
      <c r="D34" s="4256">
        <f t="shared" si="27"/>
        <v>0</v>
      </c>
      <c r="E34" s="4257">
        <f t="shared" si="39"/>
        <v>0</v>
      </c>
      <c r="F34" s="4258">
        <f t="shared" si="39"/>
        <v>0</v>
      </c>
      <c r="G34" s="4259"/>
      <c r="H34" s="4226"/>
      <c r="I34" s="4259"/>
      <c r="J34" s="4260"/>
      <c r="K34" s="4259"/>
      <c r="L34" s="4226"/>
      <c r="M34" s="4259"/>
      <c r="N34" s="4260"/>
      <c r="O34" s="4259"/>
      <c r="P34" s="4226"/>
      <c r="Q34" s="4259"/>
      <c r="R34" s="4226"/>
      <c r="S34" s="4259"/>
      <c r="T34" s="4226"/>
      <c r="U34" s="4259"/>
      <c r="V34" s="4226"/>
      <c r="W34" s="4225"/>
      <c r="X34" s="4272"/>
      <c r="Y34" s="4259"/>
      <c r="Z34" s="4226"/>
      <c r="AA34" s="4225"/>
      <c r="AB34" s="4272"/>
      <c r="AC34" s="4259"/>
      <c r="AD34" s="4226"/>
      <c r="AE34" s="4225"/>
      <c r="AF34" s="4272"/>
      <c r="AG34" s="4259"/>
      <c r="AH34" s="4226"/>
      <c r="AI34" s="4225"/>
      <c r="AJ34" s="4272"/>
      <c r="AK34" s="4259"/>
      <c r="AL34" s="4226"/>
      <c r="AM34" s="4225"/>
      <c r="AN34" s="4226"/>
      <c r="AO34" s="4225"/>
      <c r="AP34" s="4227"/>
      <c r="AQ34" s="4260"/>
      <c r="AR34" s="4260"/>
      <c r="AS34" s="4260"/>
      <c r="AT34" s="4260"/>
      <c r="AU34" s="4260"/>
      <c r="AV34" s="4260"/>
      <c r="AW34" s="4260"/>
      <c r="AX34" s="4260"/>
      <c r="AY34" t="str">
        <f t="shared" si="28"/>
        <v/>
      </c>
      <c r="CW34" s="25" t="str">
        <f t="shared" si="20"/>
        <v/>
      </c>
      <c r="CX34" s="25" t="str">
        <f t="shared" si="29"/>
        <v/>
      </c>
      <c r="CY34" s="25" t="str">
        <f t="shared" si="30"/>
        <v/>
      </c>
      <c r="CZ34" s="25" t="str">
        <f t="shared" si="21"/>
        <v/>
      </c>
      <c r="DA34"/>
      <c r="DB34" s="25" t="str">
        <f t="shared" si="31"/>
        <v/>
      </c>
      <c r="DC34" s="25" t="str">
        <f t="shared" si="32"/>
        <v/>
      </c>
      <c r="DD34" s="25" t="str">
        <f t="shared" si="33"/>
        <v/>
      </c>
      <c r="DE34" s="25" t="str">
        <f t="shared" si="34"/>
        <v/>
      </c>
      <c r="DG34" s="26">
        <f t="shared" si="22"/>
        <v>0</v>
      </c>
      <c r="DH34" s="26">
        <f t="shared" si="35"/>
        <v>0</v>
      </c>
      <c r="DI34" s="26">
        <f t="shared" si="36"/>
        <v>0</v>
      </c>
      <c r="DJ34" s="26">
        <f t="shared" si="23"/>
        <v>0</v>
      </c>
      <c r="DK34"/>
      <c r="DL34" s="26">
        <f t="shared" si="37"/>
        <v>0</v>
      </c>
      <c r="DM34" s="26">
        <f t="shared" si="24"/>
        <v>0</v>
      </c>
      <c r="DN34" s="26">
        <f t="shared" si="25"/>
        <v>0</v>
      </c>
      <c r="DO34" s="26">
        <f t="shared" si="26"/>
        <v>0</v>
      </c>
    </row>
    <row r="35" spans="1:119" ht="15" customHeight="1" x14ac:dyDescent="0.25">
      <c r="A35" s="4274" t="s">
        <v>59</v>
      </c>
      <c r="B35" s="685"/>
      <c r="C35" s="686"/>
      <c r="D35" s="4262">
        <f t="shared" si="27"/>
        <v>0</v>
      </c>
      <c r="E35" s="4263">
        <f t="shared" si="39"/>
        <v>0</v>
      </c>
      <c r="F35" s="4264">
        <f t="shared" si="39"/>
        <v>0</v>
      </c>
      <c r="G35" s="4265"/>
      <c r="H35" s="4236"/>
      <c r="I35" s="4265"/>
      <c r="J35" s="39"/>
      <c r="K35" s="4265"/>
      <c r="L35" s="4236"/>
      <c r="M35" s="4265"/>
      <c r="N35" s="39"/>
      <c r="O35" s="4265"/>
      <c r="P35" s="4236"/>
      <c r="Q35" s="4265"/>
      <c r="R35" s="4236"/>
      <c r="S35" s="4265"/>
      <c r="T35" s="4236"/>
      <c r="U35" s="4265"/>
      <c r="V35" s="4236"/>
      <c r="W35" s="4235"/>
      <c r="X35" s="4275"/>
      <c r="Y35" s="4265"/>
      <c r="Z35" s="4236"/>
      <c r="AA35" s="4235"/>
      <c r="AB35" s="4275"/>
      <c r="AC35" s="4265"/>
      <c r="AD35" s="4236"/>
      <c r="AE35" s="4235"/>
      <c r="AF35" s="4275"/>
      <c r="AG35" s="4265"/>
      <c r="AH35" s="4236"/>
      <c r="AI35" s="4235"/>
      <c r="AJ35" s="4275"/>
      <c r="AK35" s="4265"/>
      <c r="AL35" s="4236"/>
      <c r="AM35" s="4235"/>
      <c r="AN35" s="4236"/>
      <c r="AO35" s="4235"/>
      <c r="AP35" s="4237"/>
      <c r="AQ35" s="63"/>
      <c r="AR35" s="63"/>
      <c r="AS35" s="63"/>
      <c r="AT35" s="63"/>
      <c r="AU35" s="63"/>
      <c r="AV35" s="63"/>
      <c r="AW35" s="63"/>
      <c r="AX35" s="63"/>
      <c r="AY35" t="str">
        <f t="shared" si="28"/>
        <v/>
      </c>
      <c r="CW35" s="25" t="str">
        <f t="shared" si="20"/>
        <v/>
      </c>
      <c r="CX35" s="25" t="str">
        <f t="shared" si="29"/>
        <v/>
      </c>
      <c r="CY35" s="25" t="str">
        <f t="shared" si="30"/>
        <v/>
      </c>
      <c r="CZ35" s="25" t="str">
        <f t="shared" si="21"/>
        <v/>
      </c>
      <c r="DA35"/>
      <c r="DB35" s="25" t="str">
        <f t="shared" si="31"/>
        <v/>
      </c>
      <c r="DC35" s="25" t="str">
        <f t="shared" si="32"/>
        <v/>
      </c>
      <c r="DD35" s="25" t="str">
        <f t="shared" si="33"/>
        <v/>
      </c>
      <c r="DE35" s="25" t="str">
        <f t="shared" si="34"/>
        <v/>
      </c>
      <c r="DG35" s="26">
        <f t="shared" si="22"/>
        <v>0</v>
      </c>
      <c r="DH35" s="26">
        <f t="shared" si="35"/>
        <v>0</v>
      </c>
      <c r="DI35" s="26">
        <f t="shared" si="36"/>
        <v>0</v>
      </c>
      <c r="DJ35" s="26">
        <f t="shared" si="23"/>
        <v>0</v>
      </c>
      <c r="DK35"/>
      <c r="DL35" s="26">
        <f t="shared" si="37"/>
        <v>0</v>
      </c>
      <c r="DM35" s="26">
        <f t="shared" si="24"/>
        <v>0</v>
      </c>
      <c r="DN35" s="26">
        <f t="shared" si="25"/>
        <v>0</v>
      </c>
      <c r="DO35" s="26">
        <f t="shared" si="26"/>
        <v>0</v>
      </c>
    </row>
    <row r="36" spans="1:119" x14ac:dyDescent="0.25">
      <c r="A36" s="4455" t="s">
        <v>60</v>
      </c>
      <c r="B36" s="4455"/>
      <c r="C36" s="4455"/>
      <c r="D36" s="4464">
        <f t="shared" ref="D36:AV36" si="40">SUM(D19:D35)</f>
        <v>322</v>
      </c>
      <c r="E36" s="4465">
        <f t="shared" si="40"/>
        <v>140</v>
      </c>
      <c r="F36" s="4466">
        <f t="shared" si="40"/>
        <v>182</v>
      </c>
      <c r="G36" s="4464">
        <f t="shared" si="40"/>
        <v>1</v>
      </c>
      <c r="H36" s="4466">
        <f t="shared" si="40"/>
        <v>0</v>
      </c>
      <c r="I36" s="4464">
        <f t="shared" si="40"/>
        <v>0</v>
      </c>
      <c r="J36" s="4466">
        <f t="shared" si="40"/>
        <v>0</v>
      </c>
      <c r="K36" s="4464">
        <f t="shared" si="40"/>
        <v>0</v>
      </c>
      <c r="L36" s="4466">
        <f t="shared" si="40"/>
        <v>2</v>
      </c>
      <c r="M36" s="4464">
        <f t="shared" si="40"/>
        <v>2</v>
      </c>
      <c r="N36" s="4466">
        <f t="shared" si="40"/>
        <v>0</v>
      </c>
      <c r="O36" s="4464">
        <f t="shared" si="40"/>
        <v>3</v>
      </c>
      <c r="P36" s="4466">
        <f t="shared" si="40"/>
        <v>1</v>
      </c>
      <c r="Q36" s="4464">
        <f t="shared" si="40"/>
        <v>0</v>
      </c>
      <c r="R36" s="4466">
        <f t="shared" si="40"/>
        <v>0</v>
      </c>
      <c r="S36" s="4464">
        <f t="shared" si="40"/>
        <v>4</v>
      </c>
      <c r="T36" s="4466">
        <f t="shared" si="40"/>
        <v>0</v>
      </c>
      <c r="U36" s="4464">
        <f t="shared" si="40"/>
        <v>3</v>
      </c>
      <c r="V36" s="4466">
        <f t="shared" si="40"/>
        <v>4</v>
      </c>
      <c r="W36" s="4465">
        <f t="shared" si="40"/>
        <v>8</v>
      </c>
      <c r="X36" s="4467">
        <f t="shared" si="40"/>
        <v>3</v>
      </c>
      <c r="Y36" s="4464">
        <f t="shared" si="40"/>
        <v>46</v>
      </c>
      <c r="Z36" s="4466">
        <f t="shared" si="40"/>
        <v>29</v>
      </c>
      <c r="AA36" s="4465">
        <f t="shared" si="40"/>
        <v>36</v>
      </c>
      <c r="AB36" s="4467">
        <f t="shared" si="40"/>
        <v>31</v>
      </c>
      <c r="AC36" s="4464">
        <f t="shared" si="40"/>
        <v>2</v>
      </c>
      <c r="AD36" s="4466">
        <f t="shared" si="40"/>
        <v>7</v>
      </c>
      <c r="AE36" s="4464">
        <f t="shared" si="40"/>
        <v>3</v>
      </c>
      <c r="AF36" s="4467">
        <f t="shared" si="40"/>
        <v>11</v>
      </c>
      <c r="AG36" s="4464">
        <f t="shared" si="40"/>
        <v>3</v>
      </c>
      <c r="AH36" s="4466">
        <f t="shared" si="40"/>
        <v>25</v>
      </c>
      <c r="AI36" s="4464">
        <f t="shared" si="40"/>
        <v>16</v>
      </c>
      <c r="AJ36" s="4467">
        <f t="shared" si="40"/>
        <v>28</v>
      </c>
      <c r="AK36" s="4464">
        <f t="shared" si="40"/>
        <v>3</v>
      </c>
      <c r="AL36" s="4466">
        <f t="shared" si="40"/>
        <v>13</v>
      </c>
      <c r="AM36" s="4464">
        <f t="shared" si="40"/>
        <v>7</v>
      </c>
      <c r="AN36" s="4466">
        <f t="shared" si="40"/>
        <v>17</v>
      </c>
      <c r="AO36" s="4464">
        <f t="shared" si="40"/>
        <v>3</v>
      </c>
      <c r="AP36" s="4468">
        <f t="shared" si="40"/>
        <v>11</v>
      </c>
      <c r="AQ36" s="4466">
        <f t="shared" si="40"/>
        <v>0</v>
      </c>
      <c r="AR36" s="4466">
        <f t="shared" si="40"/>
        <v>1</v>
      </c>
      <c r="AS36" s="4469">
        <f t="shared" si="40"/>
        <v>0</v>
      </c>
      <c r="AT36" s="4469">
        <f t="shared" si="40"/>
        <v>0</v>
      </c>
      <c r="AU36" s="4469">
        <f t="shared" si="40"/>
        <v>1</v>
      </c>
      <c r="AV36" s="4469">
        <f t="shared" si="40"/>
        <v>0</v>
      </c>
      <c r="AW36" s="4469">
        <f>SUM(AW19:AW35)</f>
        <v>0</v>
      </c>
      <c r="AX36" s="4469">
        <f>SUM(AX19:AX35)</f>
        <v>0</v>
      </c>
      <c r="CW36"/>
      <c r="CX36"/>
      <c r="CY36"/>
      <c r="CZ36"/>
      <c r="DA36"/>
      <c r="DB36"/>
      <c r="DC36"/>
      <c r="DD36"/>
      <c r="DE36"/>
      <c r="DG36"/>
      <c r="DH36"/>
      <c r="DI36"/>
      <c r="DJ36"/>
      <c r="DK36"/>
      <c r="DL36"/>
      <c r="DM36"/>
    </row>
    <row r="37" spans="1:119" x14ac:dyDescent="0.25">
      <c r="A37" s="43" t="s">
        <v>61</v>
      </c>
      <c r="B37" s="70"/>
      <c r="C37" s="70"/>
      <c r="D37" s="46"/>
      <c r="E37" s="539"/>
      <c r="F37" s="539"/>
      <c r="G37" s="539"/>
      <c r="H37" s="539"/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39"/>
      <c r="T37" s="539"/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39"/>
      <c r="AF37" s="539"/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71"/>
      <c r="AS37" s="71"/>
      <c r="AT37" s="71"/>
      <c r="AU37" s="539"/>
      <c r="AV37" s="539"/>
      <c r="AW37" s="539"/>
      <c r="AX37" s="539"/>
      <c r="CW37"/>
      <c r="CX37"/>
      <c r="CY37"/>
      <c r="CZ37"/>
      <c r="DA37"/>
      <c r="DB37"/>
      <c r="DC37"/>
      <c r="DD37"/>
      <c r="DE37"/>
      <c r="DG37"/>
      <c r="DH37"/>
      <c r="DI37"/>
      <c r="DJ37"/>
      <c r="DK37"/>
      <c r="DL37"/>
      <c r="DM37"/>
    </row>
    <row r="38" spans="1:119" ht="15" customHeight="1" x14ac:dyDescent="0.25">
      <c r="A38" s="4470" t="s">
        <v>62</v>
      </c>
      <c r="B38" s="4252"/>
      <c r="C38" s="4252"/>
      <c r="D38" s="4470" t="s">
        <v>63</v>
      </c>
      <c r="E38" s="4252"/>
      <c r="F38" s="4441"/>
      <c r="G38" s="4410" t="s">
        <v>5</v>
      </c>
      <c r="H38" s="4411"/>
      <c r="I38" s="4411"/>
      <c r="J38" s="4411"/>
      <c r="K38" s="4411"/>
      <c r="L38" s="4411"/>
      <c r="M38" s="4411"/>
      <c r="N38" s="4411"/>
      <c r="O38" s="4411"/>
      <c r="P38" s="4411"/>
      <c r="Q38" s="4411"/>
      <c r="R38" s="4411"/>
      <c r="S38" s="4411"/>
      <c r="T38" s="4411"/>
      <c r="U38" s="4411"/>
      <c r="V38" s="4411"/>
      <c r="W38" s="4411"/>
      <c r="X38" s="4411"/>
      <c r="Y38" s="4411"/>
      <c r="Z38" s="4411"/>
      <c r="AA38" s="4411"/>
      <c r="AB38" s="4411"/>
      <c r="AC38" s="4411"/>
      <c r="AD38" s="4411"/>
      <c r="AE38" s="4411"/>
      <c r="AF38" s="4411"/>
      <c r="AG38" s="4411"/>
      <c r="AH38" s="4411"/>
      <c r="AI38" s="4411"/>
      <c r="AJ38" s="4411"/>
      <c r="AK38" s="4411"/>
      <c r="AL38" s="4411"/>
      <c r="AM38" s="4411"/>
      <c r="AN38" s="4411"/>
      <c r="AO38" s="4411"/>
      <c r="AP38" s="4412"/>
      <c r="AQ38" s="4413" t="s">
        <v>6</v>
      </c>
      <c r="AR38" s="4441" t="s">
        <v>7</v>
      </c>
      <c r="AS38" s="4441" t="s">
        <v>8</v>
      </c>
      <c r="AT38" s="4441" t="s">
        <v>9</v>
      </c>
      <c r="AU38" s="4414" t="s">
        <v>64</v>
      </c>
      <c r="AV38" s="4414" t="s">
        <v>13</v>
      </c>
      <c r="AW38" s="4414" t="s">
        <v>10</v>
      </c>
      <c r="AX38" s="4414" t="s">
        <v>65</v>
      </c>
      <c r="CW38"/>
      <c r="CX38"/>
      <c r="CY38"/>
      <c r="CZ38"/>
      <c r="DA38"/>
      <c r="DB38"/>
      <c r="DC38"/>
      <c r="DD38"/>
      <c r="DE38"/>
      <c r="DG38"/>
      <c r="DH38"/>
      <c r="DI38"/>
      <c r="DJ38"/>
      <c r="DK38"/>
      <c r="DL38"/>
      <c r="DM38"/>
    </row>
    <row r="39" spans="1:119" ht="15" customHeight="1" x14ac:dyDescent="0.25">
      <c r="A39" s="688"/>
      <c r="B39" s="689"/>
      <c r="C39" s="690"/>
      <c r="D39" s="691"/>
      <c r="E39" s="692"/>
      <c r="F39" s="4442"/>
      <c r="G39" s="4471" t="s">
        <v>14</v>
      </c>
      <c r="H39" s="4419"/>
      <c r="I39" s="4410" t="s">
        <v>15</v>
      </c>
      <c r="J39" s="4418"/>
      <c r="K39" s="4411" t="s">
        <v>16</v>
      </c>
      <c r="L39" s="4418"/>
      <c r="M39" s="4410" t="s">
        <v>17</v>
      </c>
      <c r="N39" s="4418"/>
      <c r="O39" s="4410" t="s">
        <v>18</v>
      </c>
      <c r="P39" s="4418"/>
      <c r="Q39" s="4410" t="s">
        <v>19</v>
      </c>
      <c r="R39" s="4418"/>
      <c r="S39" s="4410" t="s">
        <v>20</v>
      </c>
      <c r="T39" s="4418"/>
      <c r="U39" s="4410" t="s">
        <v>21</v>
      </c>
      <c r="V39" s="4418"/>
      <c r="W39" s="4410" t="s">
        <v>22</v>
      </c>
      <c r="X39" s="4418"/>
      <c r="Y39" s="4410" t="s">
        <v>23</v>
      </c>
      <c r="Z39" s="4419"/>
      <c r="AA39" s="4410" t="s">
        <v>24</v>
      </c>
      <c r="AB39" s="4419"/>
      <c r="AC39" s="4410" t="s">
        <v>25</v>
      </c>
      <c r="AD39" s="4419"/>
      <c r="AE39" s="4410" t="s">
        <v>26</v>
      </c>
      <c r="AF39" s="4419"/>
      <c r="AG39" s="4410" t="s">
        <v>27</v>
      </c>
      <c r="AH39" s="4419"/>
      <c r="AI39" s="4410" t="s">
        <v>28</v>
      </c>
      <c r="AJ39" s="4419"/>
      <c r="AK39" s="4410" t="s">
        <v>29</v>
      </c>
      <c r="AL39" s="4419"/>
      <c r="AM39" s="4410" t="s">
        <v>30</v>
      </c>
      <c r="AN39" s="4419"/>
      <c r="AO39" s="4410" t="s">
        <v>31</v>
      </c>
      <c r="AP39" s="4444"/>
      <c r="AQ39" s="694"/>
      <c r="AR39" s="645"/>
      <c r="AS39" s="645"/>
      <c r="AT39" s="645"/>
      <c r="AU39" s="647"/>
      <c r="AV39" s="647"/>
      <c r="AW39" s="647"/>
      <c r="AX39" s="647"/>
      <c r="CW39"/>
      <c r="CX39"/>
      <c r="CY39"/>
      <c r="CZ39"/>
      <c r="DA39"/>
      <c r="DB39"/>
      <c r="DC39"/>
      <c r="DD39"/>
      <c r="DE39"/>
      <c r="DG39"/>
      <c r="DH39"/>
      <c r="DI39"/>
      <c r="DJ39"/>
      <c r="DK39"/>
      <c r="DL39"/>
      <c r="DM39"/>
    </row>
    <row r="40" spans="1:119" x14ac:dyDescent="0.25">
      <c r="A40" s="690"/>
      <c r="B40" s="690"/>
      <c r="C40" s="645"/>
      <c r="D40" s="4422" t="s">
        <v>32</v>
      </c>
      <c r="E40" s="4472" t="s">
        <v>33</v>
      </c>
      <c r="F40" s="4440" t="s">
        <v>34</v>
      </c>
      <c r="G40" s="4422" t="s">
        <v>33</v>
      </c>
      <c r="H40" s="4440" t="s">
        <v>34</v>
      </c>
      <c r="I40" s="4422" t="s">
        <v>33</v>
      </c>
      <c r="J40" s="4440" t="s">
        <v>34</v>
      </c>
      <c r="K40" s="4445" t="s">
        <v>33</v>
      </c>
      <c r="L40" s="4440" t="s">
        <v>34</v>
      </c>
      <c r="M40" s="4472" t="s">
        <v>33</v>
      </c>
      <c r="N40" s="4440" t="s">
        <v>34</v>
      </c>
      <c r="O40" s="4472" t="s">
        <v>33</v>
      </c>
      <c r="P40" s="4440" t="s">
        <v>34</v>
      </c>
      <c r="Q40" s="4472" t="s">
        <v>33</v>
      </c>
      <c r="R40" s="4440" t="s">
        <v>34</v>
      </c>
      <c r="S40" s="4472" t="s">
        <v>33</v>
      </c>
      <c r="T40" s="4440" t="s">
        <v>34</v>
      </c>
      <c r="U40" s="4436" t="s">
        <v>33</v>
      </c>
      <c r="V40" s="4425" t="s">
        <v>34</v>
      </c>
      <c r="W40" s="4436" t="s">
        <v>33</v>
      </c>
      <c r="X40" s="4425" t="s">
        <v>34</v>
      </c>
      <c r="Y40" s="4436" t="s">
        <v>33</v>
      </c>
      <c r="Z40" s="4425" t="s">
        <v>34</v>
      </c>
      <c r="AA40" s="4436" t="s">
        <v>33</v>
      </c>
      <c r="AB40" s="4425" t="s">
        <v>34</v>
      </c>
      <c r="AC40" s="4436" t="s">
        <v>33</v>
      </c>
      <c r="AD40" s="4425" t="s">
        <v>34</v>
      </c>
      <c r="AE40" s="4436" t="s">
        <v>33</v>
      </c>
      <c r="AF40" s="4425" t="s">
        <v>34</v>
      </c>
      <c r="AG40" s="4436" t="s">
        <v>33</v>
      </c>
      <c r="AH40" s="4425" t="s">
        <v>34</v>
      </c>
      <c r="AI40" s="4436" t="s">
        <v>33</v>
      </c>
      <c r="AJ40" s="4425" t="s">
        <v>34</v>
      </c>
      <c r="AK40" s="4436" t="s">
        <v>33</v>
      </c>
      <c r="AL40" s="4425" t="s">
        <v>34</v>
      </c>
      <c r="AM40" s="4436" t="s">
        <v>33</v>
      </c>
      <c r="AN40" s="4425" t="s">
        <v>34</v>
      </c>
      <c r="AO40" s="4436" t="s">
        <v>33</v>
      </c>
      <c r="AP40" s="4438" t="s">
        <v>34</v>
      </c>
      <c r="AQ40" s="4382"/>
      <c r="AR40" s="4442"/>
      <c r="AS40" s="4442"/>
      <c r="AT40" s="4442"/>
      <c r="AU40" s="4427"/>
      <c r="AV40" s="4427"/>
      <c r="AW40" s="4427"/>
      <c r="AX40" s="4427"/>
      <c r="CW40"/>
      <c r="CX40"/>
      <c r="CY40"/>
      <c r="CZ40"/>
      <c r="DA40"/>
      <c r="DB40"/>
      <c r="DC40"/>
      <c r="DD40"/>
      <c r="DE40"/>
      <c r="DG40"/>
      <c r="DH40"/>
      <c r="DI40"/>
      <c r="DJ40"/>
      <c r="DK40"/>
      <c r="DL40"/>
      <c r="DM40"/>
    </row>
    <row r="41" spans="1:119" x14ac:dyDescent="0.25">
      <c r="A41" s="4473" t="s">
        <v>66</v>
      </c>
      <c r="B41" s="4474"/>
      <c r="C41" s="4475"/>
      <c r="D41" s="4476">
        <f>SUM(E41+F41)</f>
        <v>20</v>
      </c>
      <c r="E41" s="76">
        <f>+S41+Y41+AA41+AC41+AE41+AG41+AI41+AK41+AM41+AO41</f>
        <v>4</v>
      </c>
      <c r="F41" s="4477">
        <f>+T41+Z41+AB41+AD41+AF41+AH41+AJ41+AL41+AN41+AP41</f>
        <v>16</v>
      </c>
      <c r="G41" s="4276"/>
      <c r="H41" s="4277"/>
      <c r="I41" s="4276"/>
      <c r="J41" s="4277"/>
      <c r="K41" s="4276"/>
      <c r="L41" s="4277"/>
      <c r="M41" s="4276"/>
      <c r="N41" s="4277"/>
      <c r="O41" s="4276"/>
      <c r="P41" s="4277"/>
      <c r="Q41" s="4276"/>
      <c r="R41" s="4277"/>
      <c r="S41" s="4478"/>
      <c r="T41" s="80"/>
      <c r="U41" s="4276"/>
      <c r="V41" s="4277"/>
      <c r="W41" s="4276"/>
      <c r="X41" s="4277"/>
      <c r="Y41" s="4478"/>
      <c r="Z41" s="80"/>
      <c r="AA41" s="4479">
        <v>0</v>
      </c>
      <c r="AB41" s="80">
        <v>0</v>
      </c>
      <c r="AC41" s="4480">
        <v>0</v>
      </c>
      <c r="AD41" s="80">
        <v>0</v>
      </c>
      <c r="AE41" s="4479">
        <v>0</v>
      </c>
      <c r="AF41" s="80">
        <v>2</v>
      </c>
      <c r="AG41" s="4478">
        <v>1</v>
      </c>
      <c r="AH41" s="80">
        <v>2</v>
      </c>
      <c r="AI41" s="4478">
        <v>2</v>
      </c>
      <c r="AJ41" s="80">
        <v>6</v>
      </c>
      <c r="AK41" s="4479">
        <v>0</v>
      </c>
      <c r="AL41" s="80">
        <v>2</v>
      </c>
      <c r="AM41" s="4480">
        <v>0</v>
      </c>
      <c r="AN41" s="80">
        <v>2</v>
      </c>
      <c r="AO41" s="4481">
        <v>1</v>
      </c>
      <c r="AP41" s="81">
        <v>2</v>
      </c>
      <c r="AQ41" s="4482">
        <v>0</v>
      </c>
      <c r="AR41" s="4483">
        <v>0</v>
      </c>
      <c r="AS41" s="4483">
        <v>0</v>
      </c>
      <c r="AT41" s="4483">
        <v>0</v>
      </c>
      <c r="AU41" s="4483">
        <v>0</v>
      </c>
      <c r="AV41" s="4483">
        <v>0</v>
      </c>
      <c r="AW41" s="4483">
        <v>0</v>
      </c>
      <c r="AX41" s="4484">
        <v>0</v>
      </c>
      <c r="AY41" t="str">
        <f>CW41&amp;CX41&amp;CY41&amp;CZ41&amp;DA41&amp;DB41&amp;DC41&amp;DD41&amp;DE41</f>
        <v/>
      </c>
      <c r="CW41" s="25" t="str">
        <f t="shared" ref="CW41:CW42" si="41">IF(AND((Y41+Z41)&gt;0,AQ41="")," * No olvide digitar la variable 12 años. Si no tiene digite Cero.",IF(AQ41&gt;(Y41+Z41),"* Las Consultas de 12 años NO DEBEN ser mayor que el total de Consultas entre 10-14 años",""))</f>
        <v/>
      </c>
      <c r="CX41" s="25" t="str">
        <f>IF(AND(F41&gt;0,AR41="")," * No olvide digitar la variable Embarazadas. Digite cero si no tiene.","")</f>
        <v/>
      </c>
      <c r="CY41" s="25" t="str">
        <f>IF(AR41&gt;F41," * Las Embarazadas NO DEBEN ser mayor al total de mujeres. ","")</f>
        <v/>
      </c>
      <c r="CZ41" s="25" t="str">
        <f t="shared" ref="CZ41" si="42">IF(AND((AK41+AL41)&gt;0,AS41="")," * No olvide digitar la variable 60 años. Si no tiene digite Cero.",IF(AS41&gt;(AK41+AL41)," * Las consultas de 60 años NO DEBEN ser mayor que el Total de consultas del grupo 60-64 años",""))</f>
        <v/>
      </c>
      <c r="DA41" s="25" t="str">
        <f>IF(AND(D41&gt;0,AT41="")," * No olvide digitar la variable Usuarios con Discapacidad. Digite Cero si no tiene.",IF(AT41&gt;D41," * La variable Usuarios con Discapacidad No puede ser mayor al Total Ambos Sexos.",""))</f>
        <v/>
      </c>
      <c r="DB41" s="25" t="str">
        <f>IF(AND(D41&gt;0,AU41="")," * No olvide digitar la variable Niños, niñas, adolescentes y jóvenes población SENAME. Digite Cero si no tiene.",IF(AU41&gt;D41," * La variable Niños, niñas, adolescentes y jóvenes población SENAME No puede ser mayor al Total Ambos Sexos.",""))</f>
        <v/>
      </c>
      <c r="DC41" s="25" t="str">
        <f>IF(AND(D41&gt;0,AV41="")," * No olvide digitar la variable Niños, niñas, adolescentes y jóvenes Mejor Niñez. Digite Cero si no tiene.",IF(AV41&gt;D41," * La variable Niños, niñas, adolescentes y jóvenes Mejor Niñez No puede ser mayor al Total Ambos Sexos.",""))</f>
        <v/>
      </c>
      <c r="DD41" s="25" t="str">
        <f>IF(AND(D41&gt;0,AW41="")," * No olvide digitar la variable Migrantes. Digite Cero si no tiene.",IF(AW41&gt;D41," * La variable Migrantes No puede ser mayor al Total.",""))</f>
        <v/>
      </c>
      <c r="DE41" s="25" t="str">
        <f>IF(AND(D41&gt;0,AX41="")," * No olvide digitar la variable  Pacientes en control PSCV. Digite Cero si no tiene.",IF(AX41&gt;D41," * La variable  Pacientes en control PSCV No puede ser mayor al Total.",""))</f>
        <v/>
      </c>
      <c r="DG41" s="26">
        <f t="shared" ref="DG41:DG42" si="43">IF(AND((Y41+Z41)&gt;0,AQ41=""),1,IF(AQ41&gt;(Y41+Z41),1,0))</f>
        <v>0</v>
      </c>
      <c r="DH41" s="26">
        <f>IF(AND(F41&gt;0,AR41=""),1,0)</f>
        <v>0</v>
      </c>
      <c r="DI41" s="26">
        <f>IF(AR41&gt;F41,1,0)</f>
        <v>0</v>
      </c>
      <c r="DJ41" s="26">
        <f t="shared" ref="DJ41" si="44">IF(AND((AK41+AL41)&gt;0,AS41=""),1,IF(AS41&gt;(AK41+AL41),1,0))</f>
        <v>0</v>
      </c>
      <c r="DK41" s="26">
        <f>IF(AND(D41&gt;0,AT41=""),1,IF(AT41&gt;D41,1,0))</f>
        <v>0</v>
      </c>
      <c r="DL41" s="26">
        <f>IF(AND(D41&gt;0,AU41=""),1,IF(AU41&gt;D41,1,0))</f>
        <v>0</v>
      </c>
      <c r="DM41" s="26">
        <f>IF(AND(D41&gt;0,AV41=""),1,IF(AV41&gt;D41,1,0))</f>
        <v>0</v>
      </c>
      <c r="DN41" s="26">
        <f>IF(AND(D41&gt;0,AW41=""),1,IF(AW41&gt;D41,1,0))</f>
        <v>0</v>
      </c>
      <c r="DO41" s="26">
        <f>IF(AND(D41&gt;0,AX41=""),1,IF(AX41&gt;D41,1,0))</f>
        <v>0</v>
      </c>
    </row>
    <row r="42" spans="1:119" ht="15" customHeight="1" x14ac:dyDescent="0.25">
      <c r="A42" s="4220" t="s">
        <v>67</v>
      </c>
      <c r="B42" s="4221"/>
      <c r="C42" s="4222"/>
      <c r="D42" s="82">
        <f>SUM(E42+F42)</f>
        <v>0</v>
      </c>
      <c r="E42" s="83">
        <f>+G42+I42+K42+M42+O42+Q42+S42+U42+W42+Y42+AA42</f>
        <v>0</v>
      </c>
      <c r="F42" s="84">
        <f>+H42+J42+L42+N42+P42+R42+T42+V42+X42+Z42+AB42</f>
        <v>0</v>
      </c>
      <c r="G42" s="85"/>
      <c r="H42" s="86"/>
      <c r="I42" s="85"/>
      <c r="J42" s="87"/>
      <c r="K42" s="85"/>
      <c r="L42" s="86"/>
      <c r="M42" s="85"/>
      <c r="N42" s="86"/>
      <c r="O42" s="85"/>
      <c r="P42" s="86"/>
      <c r="Q42" s="85"/>
      <c r="R42" s="88"/>
      <c r="S42" s="85"/>
      <c r="T42" s="88"/>
      <c r="U42" s="85"/>
      <c r="V42" s="86"/>
      <c r="W42" s="85"/>
      <c r="X42" s="88"/>
      <c r="Y42" s="85"/>
      <c r="Z42" s="88"/>
      <c r="AA42" s="85"/>
      <c r="AB42" s="86"/>
      <c r="AC42" s="4276"/>
      <c r="AD42" s="4278"/>
      <c r="AE42" s="4279"/>
      <c r="AF42" s="4278"/>
      <c r="AG42" s="4276"/>
      <c r="AH42" s="4277"/>
      <c r="AI42" s="4276"/>
      <c r="AJ42" s="4277"/>
      <c r="AK42" s="4279"/>
      <c r="AL42" s="4280"/>
      <c r="AM42" s="4276"/>
      <c r="AN42" s="4278"/>
      <c r="AO42" s="4279"/>
      <c r="AP42" s="4281"/>
      <c r="AQ42" s="4282"/>
      <c r="AR42" s="4283"/>
      <c r="AS42" s="4277"/>
      <c r="AT42" s="86"/>
      <c r="AU42" s="86"/>
      <c r="AV42" s="86"/>
      <c r="AW42" s="86"/>
      <c r="AX42" s="93"/>
      <c r="AY42" t="str">
        <f t="shared" ref="AY42:AY63" si="45">CW42&amp;CX42&amp;CY42&amp;CZ42&amp;DA42&amp;DB42&amp;DC42&amp;DD42&amp;DE42</f>
        <v/>
      </c>
      <c r="CW42" s="25" t="str">
        <f t="shared" si="41"/>
        <v/>
      </c>
      <c r="CX42" s="25" t="str">
        <f t="shared" ref="CX42:CX45" si="46">IF(AND(F42&gt;0,AR42="")," * No olvide digitar la variable Embarazadas. Digite cero si no tiene.","")</f>
        <v/>
      </c>
      <c r="CY42" s="25" t="str">
        <f>IF(AR42&gt;F42," * Las Embarazadas NO DEBEN ser mayor al total de mujeres. ","")</f>
        <v/>
      </c>
      <c r="CZ42"/>
      <c r="DA42" s="25" t="str">
        <f t="shared" ref="DA42:DA45" si="47">IF(AND(D42&gt;0,AT42="")," * No olvide digitar la variable Usuarios con Discapacidad. Digite Cero si no tiene.",IF(AT42&gt;D42," * La variable Usuarios con Discapacidad No puede ser mayor al Total Ambos Sexos.",""))</f>
        <v/>
      </c>
      <c r="DB42" s="25" t="str">
        <f t="shared" ref="DB42:DB45" si="48">IF(AND(D42&gt;0,AU42="")," * No olvide digitar la variable Niños, niñas, adolescentes y jóvenes población SENAME. Digite Cero si no tiene.",IF(AU42&gt;D42," * La variable Niños, niñas, adolescentes y jóvenes población SENAME No puede ser mayor al Total Ambos Sexos.",""))</f>
        <v/>
      </c>
      <c r="DC42" s="25" t="str">
        <f t="shared" ref="DC42:DC45" si="49">IF(AND(D42&gt;0,AV42="")," * No olvide digitar la variable Niños, niñas, adolescentes y jóvenes Mejor Niñez. Digite Cero si no tiene.",IF(AV42&gt;D42," * La variable Niños, niñas, adolescentes y jóvenes Mejor Niñez No puede ser mayor al Total Ambos Sexos.",""))</f>
        <v/>
      </c>
      <c r="DD42" s="25" t="str">
        <f t="shared" ref="DD42:DD45" si="50">IF(AND(D42&gt;0,AW42="")," * No olvide digitar la variable Migrantes. Digite Cero si no tiene.",IF(AW42&gt;D42," * La variable Migrantes No puede ser mayor al Total.",""))</f>
        <v/>
      </c>
      <c r="DE42" s="25" t="str">
        <f t="shared" ref="DE42:DE63" si="51">IF(AND(D42&gt;0,AX42="")," * No olvide digitar la variable  Pacientes en control PSCV. Digite Cero si no tiene.",IF(AX42&gt;D42," * La variable  Pacientes en control PSCV No puede ser mayor al Total.",""))</f>
        <v/>
      </c>
      <c r="DG42" s="26">
        <f t="shared" si="43"/>
        <v>0</v>
      </c>
      <c r="DH42" s="26">
        <f t="shared" ref="DH42:DH45" si="52">IF(AND(F42&gt;0,AR42=""),1,0)</f>
        <v>0</v>
      </c>
      <c r="DI42" s="26">
        <f t="shared" ref="DI42:DI45" si="53">IF(AR42&gt;F42,1,0)</f>
        <v>0</v>
      </c>
      <c r="DJ42"/>
      <c r="DK42" s="26">
        <f t="shared" ref="DK42:DK45" si="54">IF(AND(D42&gt;0,AT42=""),1,IF(AT42&gt;D42,1,0))</f>
        <v>0</v>
      </c>
      <c r="DL42" s="26">
        <f t="shared" ref="DL42:DL45" si="55">IF(AND(D42&gt;0,AU42=""),1,IF(AU42&gt;D42,1,0))</f>
        <v>0</v>
      </c>
      <c r="DM42" s="26">
        <f t="shared" ref="DM42:DM45" si="56">IF(AND(D42&gt;0,AV42=""),1,IF(AV42&gt;D42,1,0))</f>
        <v>0</v>
      </c>
      <c r="DN42" s="26">
        <f t="shared" ref="DN42:DN45" si="57">IF(AND(D42&gt;0,AW42=""),1,IF(AW42&gt;D42,1,0))</f>
        <v>0</v>
      </c>
      <c r="DO42" s="26">
        <f t="shared" ref="DO42:DO45" si="58">IF(AND(D42&gt;0,AX42=""),1,IF(AX42&gt;D42,1,0))</f>
        <v>0</v>
      </c>
    </row>
    <row r="43" spans="1:119" ht="15" customHeight="1" x14ac:dyDescent="0.25">
      <c r="A43" s="4220" t="s">
        <v>68</v>
      </c>
      <c r="B43" s="4221"/>
      <c r="C43" s="4222"/>
      <c r="D43" s="82">
        <f>SUM(E43+F43)</f>
        <v>0</v>
      </c>
      <c r="E43" s="83">
        <f>+G43+I43+K43+M43+O43+Q43+S43+U43+W43+Y43+AA43</f>
        <v>0</v>
      </c>
      <c r="F43" s="84">
        <f>+H43+J43+L43+N43+P43+R43+T43+V43+X43+Z43+AB43</f>
        <v>0</v>
      </c>
      <c r="G43" s="85"/>
      <c r="H43" s="86"/>
      <c r="I43" s="85"/>
      <c r="J43" s="87"/>
      <c r="K43" s="85"/>
      <c r="L43" s="86"/>
      <c r="M43" s="85"/>
      <c r="N43" s="86"/>
      <c r="O43" s="85"/>
      <c r="P43" s="86"/>
      <c r="Q43" s="85"/>
      <c r="R43" s="88"/>
      <c r="S43" s="85"/>
      <c r="T43" s="88"/>
      <c r="U43" s="85"/>
      <c r="V43" s="86"/>
      <c r="W43" s="85"/>
      <c r="X43" s="88"/>
      <c r="Y43" s="85"/>
      <c r="Z43" s="88"/>
      <c r="AA43" s="85"/>
      <c r="AB43" s="86"/>
      <c r="AC43" s="4276"/>
      <c r="AD43" s="4278"/>
      <c r="AE43" s="4279"/>
      <c r="AF43" s="4278"/>
      <c r="AG43" s="4276"/>
      <c r="AH43" s="4277"/>
      <c r="AI43" s="4276"/>
      <c r="AJ43" s="4277"/>
      <c r="AK43" s="4279"/>
      <c r="AL43" s="4280"/>
      <c r="AM43" s="4276"/>
      <c r="AN43" s="4278"/>
      <c r="AO43" s="4279"/>
      <c r="AP43" s="4281"/>
      <c r="AQ43" s="4284"/>
      <c r="AR43" s="4285"/>
      <c r="AS43" s="4277"/>
      <c r="AT43" s="86"/>
      <c r="AU43" s="86"/>
      <c r="AV43" s="86"/>
      <c r="AW43" s="86"/>
      <c r="AX43" s="93"/>
      <c r="AY43" t="str">
        <f t="shared" si="45"/>
        <v/>
      </c>
      <c r="CW43"/>
      <c r="CX43" s="25" t="str">
        <f t="shared" si="46"/>
        <v/>
      </c>
      <c r="CY43" s="25" t="str">
        <f t="shared" ref="CY43:CY44" si="59">IF(AR43&gt;F43," * Las Embarazadas NO DEBEN ser mayor al total de mujeres. ","")</f>
        <v/>
      </c>
      <c r="CZ43"/>
      <c r="DA43" s="25" t="str">
        <f t="shared" si="47"/>
        <v/>
      </c>
      <c r="DB43" s="25" t="str">
        <f t="shared" si="48"/>
        <v/>
      </c>
      <c r="DC43" s="25" t="str">
        <f t="shared" si="49"/>
        <v/>
      </c>
      <c r="DD43" s="25" t="str">
        <f t="shared" si="50"/>
        <v/>
      </c>
      <c r="DE43" s="25" t="str">
        <f t="shared" si="51"/>
        <v/>
      </c>
      <c r="DG43"/>
      <c r="DH43" s="26">
        <f t="shared" si="52"/>
        <v>0</v>
      </c>
      <c r="DI43" s="26">
        <f t="shared" si="53"/>
        <v>0</v>
      </c>
      <c r="DJ43"/>
      <c r="DK43" s="26">
        <f t="shared" si="54"/>
        <v>0</v>
      </c>
      <c r="DL43" s="26">
        <f t="shared" si="55"/>
        <v>0</v>
      </c>
      <c r="DM43" s="26">
        <f t="shared" si="56"/>
        <v>0</v>
      </c>
      <c r="DN43" s="26">
        <f t="shared" si="57"/>
        <v>0</v>
      </c>
      <c r="DO43" s="26">
        <f t="shared" si="58"/>
        <v>0</v>
      </c>
    </row>
    <row r="44" spans="1:119" x14ac:dyDescent="0.25">
      <c r="A44" s="4220" t="s">
        <v>69</v>
      </c>
      <c r="B44" s="4221"/>
      <c r="C44" s="4222"/>
      <c r="D44" s="4286">
        <f>SUM(E44+F44)</f>
        <v>0</v>
      </c>
      <c r="E44" s="4287">
        <f>+S44+U44+W44+Y44+AA44+AC44+AE44+AG44+AI44+AK44+AM44+AO44</f>
        <v>0</v>
      </c>
      <c r="F44" s="4288">
        <f>+T44+V44+X44+Z44+AB44+AD44+AF44+AH44+AJ44+AL44+AN44+AP44</f>
        <v>0</v>
      </c>
      <c r="G44" s="4276"/>
      <c r="H44" s="4277"/>
      <c r="I44" s="4276"/>
      <c r="J44" s="4277"/>
      <c r="K44" s="4276"/>
      <c r="L44" s="4277"/>
      <c r="M44" s="4276"/>
      <c r="N44" s="4277"/>
      <c r="O44" s="4276"/>
      <c r="P44" s="4277"/>
      <c r="Q44" s="4276"/>
      <c r="R44" s="4277"/>
      <c r="S44" s="85"/>
      <c r="T44" s="88"/>
      <c r="U44" s="85"/>
      <c r="V44" s="88"/>
      <c r="W44" s="85"/>
      <c r="X44" s="88"/>
      <c r="Y44" s="4289"/>
      <c r="Z44" s="4290"/>
      <c r="AA44" s="4291"/>
      <c r="AB44" s="4292"/>
      <c r="AC44" s="4289"/>
      <c r="AD44" s="4290"/>
      <c r="AE44" s="4291"/>
      <c r="AF44" s="4290"/>
      <c r="AG44" s="4289"/>
      <c r="AH44" s="4290"/>
      <c r="AI44" s="4289"/>
      <c r="AJ44" s="4290"/>
      <c r="AK44" s="4291"/>
      <c r="AL44" s="4292"/>
      <c r="AM44" s="4289"/>
      <c r="AN44" s="4290"/>
      <c r="AO44" s="4291"/>
      <c r="AP44" s="4293"/>
      <c r="AQ44" s="4282">
        <v>0</v>
      </c>
      <c r="AR44" s="86">
        <v>0</v>
      </c>
      <c r="AS44" s="4283">
        <v>0</v>
      </c>
      <c r="AT44" s="4283">
        <v>0</v>
      </c>
      <c r="AU44" s="4283">
        <v>0</v>
      </c>
      <c r="AV44" s="4283">
        <v>0</v>
      </c>
      <c r="AW44" s="4283">
        <v>0</v>
      </c>
      <c r="AX44" s="4285">
        <v>0</v>
      </c>
      <c r="AY44" t="str">
        <f t="shared" si="45"/>
        <v/>
      </c>
      <c r="CW44" s="25" t="str">
        <f t="shared" ref="CW44:CW45" si="60">IF(AND((Y44+Z44)&gt;0,AQ44="")," * No olvide digitar la variable 12 años. Si no tiene digite Cero.",IF(AQ44&gt;(Y44+Z44),"* Las Consultas de 12 años NO DEBEN ser mayor que el total de Consultas entre 10-14 años",""))</f>
        <v/>
      </c>
      <c r="CX44" s="25" t="str">
        <f t="shared" si="46"/>
        <v/>
      </c>
      <c r="CY44" s="25" t="str">
        <f t="shared" si="59"/>
        <v/>
      </c>
      <c r="CZ44" s="25" t="str">
        <f t="shared" ref="CZ44" si="61">IF(AND((AK44+AL44)&gt;0,AS44="")," * No olvide digitar la variable 60 años. Si no tiene digite Cero.",IF(AS44&gt;(AK44+AL44)," * Las consultas de 60 años NO DEBEN ser mayor que el Total de consultas del grupo 60-64 años",""))</f>
        <v/>
      </c>
      <c r="DA44" s="25" t="str">
        <f t="shared" si="47"/>
        <v/>
      </c>
      <c r="DB44" s="25" t="str">
        <f t="shared" si="48"/>
        <v/>
      </c>
      <c r="DC44" s="25" t="str">
        <f t="shared" si="49"/>
        <v/>
      </c>
      <c r="DD44" s="25" t="str">
        <f t="shared" si="50"/>
        <v/>
      </c>
      <c r="DE44" s="25" t="str">
        <f t="shared" si="51"/>
        <v/>
      </c>
      <c r="DG44" s="26">
        <f t="shared" ref="DG44:DG45" si="62">IF(AND((Y44+Z44)&gt;0,AQ44=""),1,IF(AQ44&gt;(Y44+Z44),1,0))</f>
        <v>0</v>
      </c>
      <c r="DH44" s="26">
        <f t="shared" si="52"/>
        <v>0</v>
      </c>
      <c r="DI44" s="26">
        <f t="shared" si="53"/>
        <v>0</v>
      </c>
      <c r="DJ44" s="26">
        <f t="shared" ref="DJ44" si="63">IF(AND((AK44+AL44)&gt;0,AS44=""),1,IF(AS44&gt;(AK44+AL44),1,0))</f>
        <v>0</v>
      </c>
      <c r="DK44" s="26">
        <f t="shared" si="54"/>
        <v>0</v>
      </c>
      <c r="DL44" s="26">
        <f t="shared" si="55"/>
        <v>0</v>
      </c>
      <c r="DM44" s="26">
        <f t="shared" si="56"/>
        <v>0</v>
      </c>
      <c r="DN44" s="26">
        <f t="shared" si="57"/>
        <v>0</v>
      </c>
      <c r="DO44" s="26">
        <f t="shared" si="58"/>
        <v>0</v>
      </c>
    </row>
    <row r="45" spans="1:119" ht="15" customHeight="1" x14ac:dyDescent="0.25">
      <c r="A45" s="4220" t="s">
        <v>70</v>
      </c>
      <c r="B45" s="4221"/>
      <c r="C45" s="4222"/>
      <c r="D45" s="98">
        <f>SUM(E45+F45)</f>
        <v>9</v>
      </c>
      <c r="E45" s="99">
        <f>S45+U45+W45+Y45+AA45+AC45+AE45+AG45+AI45+AK45+AM45+AO45</f>
        <v>1</v>
      </c>
      <c r="F45" s="100">
        <f>T45+V45+X45+Z45+AB45+AD45+AF45+AH45+AJ45+AL45+AN45+AP45</f>
        <v>8</v>
      </c>
      <c r="G45" s="101"/>
      <c r="H45" s="102"/>
      <c r="I45" s="101"/>
      <c r="J45" s="102"/>
      <c r="K45" s="101"/>
      <c r="L45" s="102"/>
      <c r="M45" s="101"/>
      <c r="N45" s="102"/>
      <c r="O45" s="101"/>
      <c r="P45" s="102"/>
      <c r="Q45" s="101"/>
      <c r="R45" s="102"/>
      <c r="S45" s="85">
        <v>0</v>
      </c>
      <c r="T45" s="88">
        <v>0</v>
      </c>
      <c r="U45" s="85">
        <v>0</v>
      </c>
      <c r="V45" s="88">
        <v>0</v>
      </c>
      <c r="W45" s="85">
        <v>0</v>
      </c>
      <c r="X45" s="88">
        <v>0</v>
      </c>
      <c r="Y45" s="4294">
        <v>0</v>
      </c>
      <c r="Z45" s="4295">
        <v>0</v>
      </c>
      <c r="AA45" s="103">
        <v>0</v>
      </c>
      <c r="AB45" s="104">
        <v>0</v>
      </c>
      <c r="AC45" s="4294">
        <v>0</v>
      </c>
      <c r="AD45" s="4295">
        <v>0</v>
      </c>
      <c r="AE45" s="4296">
        <v>0</v>
      </c>
      <c r="AF45" s="4295">
        <v>1</v>
      </c>
      <c r="AG45" s="4294">
        <v>1</v>
      </c>
      <c r="AH45" s="4295">
        <v>2</v>
      </c>
      <c r="AI45" s="4294">
        <v>0</v>
      </c>
      <c r="AJ45" s="4295">
        <v>2</v>
      </c>
      <c r="AK45" s="103">
        <v>0</v>
      </c>
      <c r="AL45" s="104">
        <v>2</v>
      </c>
      <c r="AM45" s="4294">
        <v>0</v>
      </c>
      <c r="AN45" s="4295">
        <v>1</v>
      </c>
      <c r="AO45" s="4296">
        <v>0</v>
      </c>
      <c r="AP45" s="4297">
        <v>0</v>
      </c>
      <c r="AQ45" s="4298">
        <v>0</v>
      </c>
      <c r="AR45" s="105">
        <v>0</v>
      </c>
      <c r="AS45" s="106"/>
      <c r="AT45" s="105">
        <v>0</v>
      </c>
      <c r="AU45" s="105">
        <v>0</v>
      </c>
      <c r="AV45" s="105">
        <v>0</v>
      </c>
      <c r="AW45" s="105">
        <v>0</v>
      </c>
      <c r="AX45" s="4299">
        <v>0</v>
      </c>
      <c r="AY45" t="str">
        <f t="shared" si="45"/>
        <v/>
      </c>
      <c r="CW45" s="25" t="str">
        <f t="shared" si="60"/>
        <v/>
      </c>
      <c r="CX45" s="25" t="str">
        <f t="shared" si="46"/>
        <v/>
      </c>
      <c r="CY45" s="25" t="str">
        <f>IF(AR45&gt;F45," * Las Embarazadas NO DEBEN ser mayor al total de mujeres. ","")</f>
        <v/>
      </c>
      <c r="CZ45"/>
      <c r="DA45" s="25" t="str">
        <f t="shared" si="47"/>
        <v/>
      </c>
      <c r="DB45" s="25" t="str">
        <f t="shared" si="48"/>
        <v/>
      </c>
      <c r="DC45" s="25" t="str">
        <f t="shared" si="49"/>
        <v/>
      </c>
      <c r="DD45" s="25" t="str">
        <f t="shared" si="50"/>
        <v/>
      </c>
      <c r="DE45" s="25" t="str">
        <f t="shared" si="51"/>
        <v/>
      </c>
      <c r="DG45" s="26">
        <f t="shared" si="62"/>
        <v>0</v>
      </c>
      <c r="DH45" s="26">
        <f t="shared" si="52"/>
        <v>0</v>
      </c>
      <c r="DI45" s="26">
        <f t="shared" si="53"/>
        <v>0</v>
      </c>
      <c r="DJ45"/>
      <c r="DK45" s="26">
        <f t="shared" si="54"/>
        <v>0</v>
      </c>
      <c r="DL45" s="26">
        <f t="shared" si="55"/>
        <v>0</v>
      </c>
      <c r="DM45" s="26">
        <f t="shared" si="56"/>
        <v>0</v>
      </c>
      <c r="DN45" s="26">
        <f t="shared" si="57"/>
        <v>0</v>
      </c>
      <c r="DO45" s="26">
        <f t="shared" si="58"/>
        <v>0</v>
      </c>
    </row>
    <row r="46" spans="1:119" x14ac:dyDescent="0.25">
      <c r="A46" s="4410" t="s">
        <v>71</v>
      </c>
      <c r="B46" s="4411"/>
      <c r="C46" s="4418"/>
      <c r="D46" s="4485">
        <f t="shared" ref="D46:D59" si="64">SUM(E46+F46)</f>
        <v>9</v>
      </c>
      <c r="E46" s="4486">
        <f>S46+U46+W46+Y46+AA46+AC46+AE46+AG46+AI46+AK46+AM46+AO46</f>
        <v>1</v>
      </c>
      <c r="F46" s="4487">
        <f>T46+V46+X46+Z46+AB46+AD46+AF46+AH46+AJ46+AL46+AN46+AP46</f>
        <v>8</v>
      </c>
      <c r="G46" s="4488"/>
      <c r="H46" s="4489"/>
      <c r="I46" s="4489"/>
      <c r="J46" s="4489"/>
      <c r="K46" s="4489"/>
      <c r="L46" s="4489"/>
      <c r="M46" s="4489"/>
      <c r="N46" s="4489"/>
      <c r="O46" s="4489"/>
      <c r="P46" s="4489"/>
      <c r="Q46" s="4489"/>
      <c r="R46" s="4490"/>
      <c r="S46" s="4485">
        <f t="shared" ref="S46:AB46" si="65">SUM(S44:S45)</f>
        <v>0</v>
      </c>
      <c r="T46" s="4487">
        <f t="shared" si="65"/>
        <v>0</v>
      </c>
      <c r="U46" s="4485">
        <f t="shared" si="65"/>
        <v>0</v>
      </c>
      <c r="V46" s="4487">
        <f t="shared" si="65"/>
        <v>0</v>
      </c>
      <c r="W46" s="4491">
        <f t="shared" si="65"/>
        <v>0</v>
      </c>
      <c r="X46" s="4491">
        <f t="shared" si="65"/>
        <v>0</v>
      </c>
      <c r="Y46" s="4485">
        <f t="shared" si="65"/>
        <v>0</v>
      </c>
      <c r="Z46" s="4491">
        <f t="shared" si="65"/>
        <v>0</v>
      </c>
      <c r="AA46" s="4485">
        <f t="shared" si="65"/>
        <v>0</v>
      </c>
      <c r="AB46" s="4491">
        <f t="shared" si="65"/>
        <v>0</v>
      </c>
      <c r="AC46" s="4485">
        <f>SUM(AC44:AC45)</f>
        <v>0</v>
      </c>
      <c r="AD46" s="4487">
        <f>SUM(AD44:AD45)</f>
        <v>0</v>
      </c>
      <c r="AE46" s="4491">
        <f>SUM(AE44:AE45)</f>
        <v>0</v>
      </c>
      <c r="AF46" s="4491">
        <f t="shared" ref="AF46:AN46" si="66">SUM(AF44:AF45)</f>
        <v>1</v>
      </c>
      <c r="AG46" s="4485">
        <f t="shared" si="66"/>
        <v>1</v>
      </c>
      <c r="AH46" s="4491">
        <f t="shared" si="66"/>
        <v>2</v>
      </c>
      <c r="AI46" s="4485">
        <f t="shared" si="66"/>
        <v>0</v>
      </c>
      <c r="AJ46" s="4491">
        <f t="shared" si="66"/>
        <v>2</v>
      </c>
      <c r="AK46" s="4485">
        <f t="shared" si="66"/>
        <v>0</v>
      </c>
      <c r="AL46" s="4491">
        <f t="shared" si="66"/>
        <v>2</v>
      </c>
      <c r="AM46" s="4485">
        <f t="shared" si="66"/>
        <v>0</v>
      </c>
      <c r="AN46" s="4487">
        <f t="shared" si="66"/>
        <v>1</v>
      </c>
      <c r="AO46" s="4491">
        <f>SUM(AO44:AO45)</f>
        <v>0</v>
      </c>
      <c r="AP46" s="4492">
        <f>SUM(AP44:AP45)</f>
        <v>0</v>
      </c>
      <c r="AQ46" s="4491">
        <f>SUM(AQ44:AQ45)</f>
        <v>0</v>
      </c>
      <c r="AR46" s="4493">
        <f>SUM(AR44:AR45)</f>
        <v>0</v>
      </c>
      <c r="AS46" s="4487">
        <f>SUM(AS44)</f>
        <v>0</v>
      </c>
      <c r="AT46" s="4487">
        <f>SUM(AT44:AT45)</f>
        <v>0</v>
      </c>
      <c r="AU46" s="4487">
        <f>SUM(AU44:AU45)</f>
        <v>0</v>
      </c>
      <c r="AV46" s="4487">
        <f>SUM(AV44:AV45)</f>
        <v>0</v>
      </c>
      <c r="AW46" s="4487">
        <f>SUM(AW44:AW45)</f>
        <v>0</v>
      </c>
      <c r="AX46" s="4493">
        <f>SUM(AX44:AX45)</f>
        <v>0</v>
      </c>
      <c r="CW46"/>
      <c r="CX46"/>
      <c r="CY46"/>
      <c r="CZ46"/>
      <c r="DA46"/>
      <c r="DB46"/>
      <c r="DC46"/>
      <c r="DD46"/>
      <c r="DE46"/>
      <c r="DG46"/>
      <c r="DH46"/>
      <c r="DI46"/>
      <c r="DJ46"/>
      <c r="DK46"/>
      <c r="DL46"/>
      <c r="DM46"/>
    </row>
    <row r="47" spans="1:119" x14ac:dyDescent="0.25">
      <c r="A47" s="4494" t="s">
        <v>72</v>
      </c>
      <c r="B47" s="4495"/>
      <c r="C47" s="4496"/>
      <c r="D47" s="4485">
        <f t="shared" si="64"/>
        <v>0</v>
      </c>
      <c r="E47" s="4486">
        <f>+G47+I47+K47+M47+O47+Q47+S47+U47+W47+Y47+AA47+AC47+AE47+AG47+AI47+AK47+AM47+AO47</f>
        <v>0</v>
      </c>
      <c r="F47" s="4487">
        <f>+H47+J47+L47+N47+P47+R47+T47+V47+X47+Z47+AB47+AD47+AF47+AH47+AJ47+AL47+AN47+AP47</f>
        <v>0</v>
      </c>
      <c r="G47" s="4497"/>
      <c r="H47" s="4498"/>
      <c r="I47" s="4497"/>
      <c r="J47" s="4499"/>
      <c r="K47" s="4497"/>
      <c r="L47" s="4498"/>
      <c r="M47" s="4497"/>
      <c r="N47" s="4498"/>
      <c r="O47" s="4497"/>
      <c r="P47" s="4498"/>
      <c r="Q47" s="4497"/>
      <c r="R47" s="4500"/>
      <c r="S47" s="4497"/>
      <c r="T47" s="4500"/>
      <c r="U47" s="4497"/>
      <c r="V47" s="4500"/>
      <c r="W47" s="4497"/>
      <c r="X47" s="4500"/>
      <c r="Y47" s="4497"/>
      <c r="Z47" s="4500"/>
      <c r="AA47" s="4497"/>
      <c r="AB47" s="4500"/>
      <c r="AC47" s="4501"/>
      <c r="AD47" s="4500"/>
      <c r="AE47" s="4502"/>
      <c r="AF47" s="4500"/>
      <c r="AG47" s="4497"/>
      <c r="AH47" s="4500"/>
      <c r="AI47" s="4497"/>
      <c r="AJ47" s="4500"/>
      <c r="AK47" s="4497"/>
      <c r="AL47" s="4500"/>
      <c r="AM47" s="4501"/>
      <c r="AN47" s="4500"/>
      <c r="AO47" s="4499"/>
      <c r="AP47" s="4503"/>
      <c r="AQ47" s="4504"/>
      <c r="AR47" s="4498"/>
      <c r="AS47" s="4498"/>
      <c r="AT47" s="4498"/>
      <c r="AU47" s="4498"/>
      <c r="AV47" s="4498"/>
      <c r="AW47" s="4498"/>
      <c r="AX47" s="4505"/>
      <c r="AY47" t="str">
        <f t="shared" si="45"/>
        <v/>
      </c>
      <c r="CW47" s="25" t="str">
        <f t="shared" ref="CW47:CW53" si="67">IF(AND((Y47+Z47)&gt;0,AQ47="")," * No olvide digitar la variable 12 años. Si no tiene digite Cero.",IF(AQ47&gt;(Y47+Z47),"* Las Consultas de 12 años NO DEBEN ser mayor que el total de Consultas entre 10-14 años",""))</f>
        <v/>
      </c>
      <c r="CX47" s="25" t="str">
        <f t="shared" ref="CX47:CX53" si="68">IF(AND(F47&gt;0,AR47="")," * No olvide digitar la variable Embarazadas. Digite cero si no tiene.","")</f>
        <v/>
      </c>
      <c r="CY47" s="25" t="str">
        <f t="shared" ref="CY47:CY53" si="69">IF(AR47&gt;F47," * Las Embarazadas NO DEBEN ser mayor al total de mujeres. ","")</f>
        <v/>
      </c>
      <c r="CZ47" s="25" t="str">
        <f t="shared" ref="CZ47:CZ53" si="70">IF(AND((AK47+AL47)&gt;0,AS47="")," * No olvide digitar la variable 60 años. Si no tiene digite Cero.",IF(AS47&gt;(AK47+AL47)," * Las consultas de 60 años NO DEBEN ser mayor que el Total de consultas del grupo 60-64 años",""))</f>
        <v/>
      </c>
      <c r="DA47" s="25" t="str">
        <f t="shared" ref="DA47:DA53" si="71">IF(AND(D47&gt;0,AT47="")," * No olvide digitar la variable Usuarios con Discapacidad. Digite Cero si no tiene.",IF(AT47&gt;D47," * La variable Usuarios con Discapacidad No puede ser mayor al Total Ambos Sexos.",""))</f>
        <v/>
      </c>
      <c r="DB47" s="25" t="str">
        <f t="shared" ref="DB47:DB53" si="72">IF(AND(D47&gt;0,AU47="")," * No olvide digitar la variable Niños, niñas, adolescentes y jóvenes población SENAME. Digite Cero si no tiene.",IF(AU47&gt;D47," * La variable Niños, niñas, adolescentes y jóvenes población SENAME No puede ser mayor al Total Ambos Sexos.",""))</f>
        <v/>
      </c>
      <c r="DC47" s="25" t="str">
        <f t="shared" ref="DC47:DC53" si="73">IF(AND(D47&gt;0,AV47="")," * No olvide digitar la variable Niños, niñas, adolescentes y jóvenes Mejor Niñez. Digite Cero si no tiene.",IF(AV47&gt;D47," * La variable Niños, niñas, adolescentes y jóvenes Mejor Niñez No puede ser mayor al Total Ambos Sexos.",""))</f>
        <v/>
      </c>
      <c r="DD47" s="25" t="str">
        <f t="shared" ref="DD47:DD53" si="74">IF(AND(D47&gt;0,AW47="")," * No olvide digitar la variable Migrantes. Digite Cero si no tiene.",IF(AW47&gt;D47," * La variable Migrantes No puede ser mayor al Total.",""))</f>
        <v/>
      </c>
      <c r="DE47" s="25" t="str">
        <f t="shared" si="51"/>
        <v/>
      </c>
      <c r="DG47" s="26">
        <f t="shared" ref="DG47:DG53" si="75">IF(AND((Y47+Z47)&gt;0,AQ47=""),1,IF(AQ47&gt;(Y47+Z47),1,0))</f>
        <v>0</v>
      </c>
      <c r="DH47" s="26">
        <f t="shared" ref="DH47:DH53" si="76">IF(AND(F47&gt;0,AR47=""),1,0)</f>
        <v>0</v>
      </c>
      <c r="DI47" s="26">
        <f t="shared" ref="DI47:DI53" si="77">IF(AR47&gt;F47,1,0)</f>
        <v>0</v>
      </c>
      <c r="DJ47" s="26">
        <f t="shared" ref="DJ47:DJ53" si="78">IF(AND((AK47+AL47)&gt;0,AS47=""),1,IF(AS47&gt;(AK47+AL47),1,0))</f>
        <v>0</v>
      </c>
      <c r="DK47" s="26">
        <f t="shared" ref="DK47:DK53" si="79">IF(AND(D47&gt;0,AT47=""),1,IF(AT47&gt;D47,1,0))</f>
        <v>0</v>
      </c>
      <c r="DL47" s="26">
        <f t="shared" ref="DL47:DL53" si="80">IF(AND(D47&gt;0,AU47=""),1,IF(AU47&gt;D47,1,0))</f>
        <v>0</v>
      </c>
      <c r="DM47" s="26">
        <f t="shared" ref="DM47:DM53" si="81">IF(AND(D47&gt;0,AV47=""),1,IF(AV47&gt;D47,1,0))</f>
        <v>0</v>
      </c>
      <c r="DN47" s="26">
        <f t="shared" ref="DN47:DN53" si="82">IF(AND(D47&gt;0,AW47=""),1,IF(AW47&gt;D47,1,0))</f>
        <v>0</v>
      </c>
      <c r="DO47" s="26">
        <f t="shared" ref="DO47:DO53" si="83">IF(AND(D47&gt;0,AX47=""),1,IF(AX47&gt;D47,1,0))</f>
        <v>0</v>
      </c>
    </row>
    <row r="48" spans="1:119" ht="15" customHeight="1" x14ac:dyDescent="0.25">
      <c r="A48" s="4506" t="s">
        <v>73</v>
      </c>
      <c r="B48" s="4507"/>
      <c r="C48" s="113">
        <v>0</v>
      </c>
      <c r="D48" s="114">
        <f t="shared" si="64"/>
        <v>0</v>
      </c>
      <c r="E48" s="115">
        <f>SUM(G48+I48+K48+M48+O48+Q48+S48+U48+W48+Y48+AA48+AC48+AE48+AG48+AI48+AK48+AM48+AO48)</f>
        <v>0</v>
      </c>
      <c r="F48" s="84">
        <f>SUM(H48+J48+L48+N48+P48+R48+T48+V48+X48+Z48+AB48+AD48+AF48+AH48+AJ48+AL48+AN48+AP48)</f>
        <v>0</v>
      </c>
      <c r="G48" s="85"/>
      <c r="H48" s="86"/>
      <c r="I48" s="85"/>
      <c r="J48" s="87"/>
      <c r="K48" s="85"/>
      <c r="L48" s="86"/>
      <c r="M48" s="85"/>
      <c r="N48" s="86"/>
      <c r="O48" s="85"/>
      <c r="P48" s="86"/>
      <c r="Q48" s="85"/>
      <c r="R48" s="88"/>
      <c r="S48" s="85"/>
      <c r="T48" s="88"/>
      <c r="U48" s="85"/>
      <c r="V48" s="88"/>
      <c r="W48" s="85"/>
      <c r="X48" s="88"/>
      <c r="Y48" s="85"/>
      <c r="Z48" s="88"/>
      <c r="AA48" s="85"/>
      <c r="AB48" s="88"/>
      <c r="AC48" s="116"/>
      <c r="AD48" s="88"/>
      <c r="AE48" s="117"/>
      <c r="AF48" s="88"/>
      <c r="AG48" s="85"/>
      <c r="AH48" s="88"/>
      <c r="AI48" s="85"/>
      <c r="AJ48" s="88"/>
      <c r="AK48" s="85"/>
      <c r="AL48" s="88"/>
      <c r="AM48" s="116"/>
      <c r="AN48" s="88"/>
      <c r="AO48" s="87"/>
      <c r="AP48" s="118"/>
      <c r="AQ48" s="119"/>
      <c r="AR48" s="86"/>
      <c r="AS48" s="86"/>
      <c r="AT48" s="86"/>
      <c r="AU48" s="86"/>
      <c r="AV48" s="86"/>
      <c r="AW48" s="86"/>
      <c r="AX48" s="93"/>
      <c r="AY48" t="str">
        <f t="shared" si="45"/>
        <v/>
      </c>
      <c r="CW48" s="25" t="str">
        <f t="shared" si="67"/>
        <v/>
      </c>
      <c r="CX48" s="25" t="str">
        <f t="shared" si="68"/>
        <v/>
      </c>
      <c r="CY48" s="25" t="str">
        <f t="shared" si="69"/>
        <v/>
      </c>
      <c r="CZ48" s="25" t="str">
        <f t="shared" si="70"/>
        <v/>
      </c>
      <c r="DA48" s="25" t="str">
        <f t="shared" si="71"/>
        <v/>
      </c>
      <c r="DB48" s="25" t="str">
        <f t="shared" si="72"/>
        <v/>
      </c>
      <c r="DC48" s="25" t="str">
        <f t="shared" si="73"/>
        <v/>
      </c>
      <c r="DD48" s="25" t="str">
        <f t="shared" si="74"/>
        <v/>
      </c>
      <c r="DE48" s="25" t="str">
        <f t="shared" si="51"/>
        <v/>
      </c>
      <c r="DG48" s="26">
        <f t="shared" si="75"/>
        <v>0</v>
      </c>
      <c r="DH48" s="26">
        <f t="shared" si="76"/>
        <v>0</v>
      </c>
      <c r="DI48" s="26">
        <f t="shared" si="77"/>
        <v>0</v>
      </c>
      <c r="DJ48" s="26">
        <f t="shared" si="78"/>
        <v>0</v>
      </c>
      <c r="DK48" s="26">
        <f t="shared" si="79"/>
        <v>0</v>
      </c>
      <c r="DL48" s="26">
        <f t="shared" si="80"/>
        <v>0</v>
      </c>
      <c r="DM48" s="26">
        <f t="shared" si="81"/>
        <v>0</v>
      </c>
      <c r="DN48" s="26">
        <f t="shared" si="82"/>
        <v>0</v>
      </c>
      <c r="DO48" s="26">
        <f t="shared" si="83"/>
        <v>0</v>
      </c>
    </row>
    <row r="49" spans="1:119" x14ac:dyDescent="0.25">
      <c r="A49" s="711"/>
      <c r="B49" s="712"/>
      <c r="C49" s="4300" t="s">
        <v>74</v>
      </c>
      <c r="D49" s="4286">
        <f t="shared" si="64"/>
        <v>0</v>
      </c>
      <c r="E49" s="115">
        <f t="shared" ref="E49:F58" si="84">SUM(G49+I49+K49+M49+O49+Q49+S49+U49+W49+Y49+AA49+AC49+AE49+AG49+AI49+AK49+AM49+AO49)</f>
        <v>0</v>
      </c>
      <c r="F49" s="84">
        <f t="shared" si="84"/>
        <v>0</v>
      </c>
      <c r="G49" s="4289"/>
      <c r="H49" s="4283"/>
      <c r="I49" s="4289"/>
      <c r="J49" s="4301"/>
      <c r="K49" s="4289"/>
      <c r="L49" s="4283"/>
      <c r="M49" s="4289"/>
      <c r="N49" s="4283"/>
      <c r="O49" s="4289"/>
      <c r="P49" s="4283"/>
      <c r="Q49" s="4289"/>
      <c r="R49" s="4290"/>
      <c r="S49" s="4289"/>
      <c r="T49" s="4290"/>
      <c r="U49" s="4289"/>
      <c r="V49" s="4290"/>
      <c r="W49" s="4289"/>
      <c r="X49" s="4290"/>
      <c r="Y49" s="4289"/>
      <c r="Z49" s="4290"/>
      <c r="AA49" s="4289"/>
      <c r="AB49" s="4290"/>
      <c r="AC49" s="4302"/>
      <c r="AD49" s="4290"/>
      <c r="AE49" s="4291"/>
      <c r="AF49" s="4290"/>
      <c r="AG49" s="4289"/>
      <c r="AH49" s="4290"/>
      <c r="AI49" s="4289"/>
      <c r="AJ49" s="4290"/>
      <c r="AK49" s="4289"/>
      <c r="AL49" s="4290"/>
      <c r="AM49" s="4302"/>
      <c r="AN49" s="4290"/>
      <c r="AO49" s="4301"/>
      <c r="AP49" s="4293"/>
      <c r="AQ49" s="4282"/>
      <c r="AR49" s="4283"/>
      <c r="AS49" s="4283"/>
      <c r="AT49" s="4283"/>
      <c r="AU49" s="4283"/>
      <c r="AV49" s="4283"/>
      <c r="AW49" s="4283"/>
      <c r="AX49" s="4285"/>
      <c r="AY49" t="str">
        <f t="shared" si="45"/>
        <v/>
      </c>
      <c r="CW49" s="25" t="str">
        <f t="shared" si="67"/>
        <v/>
      </c>
      <c r="CX49" s="25" t="str">
        <f t="shared" si="68"/>
        <v/>
      </c>
      <c r="CY49" s="25" t="str">
        <f t="shared" si="69"/>
        <v/>
      </c>
      <c r="CZ49" s="25" t="str">
        <f t="shared" si="70"/>
        <v/>
      </c>
      <c r="DA49" s="25" t="str">
        <f t="shared" si="71"/>
        <v/>
      </c>
      <c r="DB49" s="25" t="str">
        <f t="shared" si="72"/>
        <v/>
      </c>
      <c r="DC49" s="25" t="str">
        <f t="shared" si="73"/>
        <v/>
      </c>
      <c r="DD49" s="25" t="str">
        <f t="shared" si="74"/>
        <v/>
      </c>
      <c r="DE49" s="25" t="str">
        <f t="shared" si="51"/>
        <v/>
      </c>
      <c r="DG49" s="26">
        <f t="shared" si="75"/>
        <v>0</v>
      </c>
      <c r="DH49" s="26">
        <f t="shared" si="76"/>
        <v>0</v>
      </c>
      <c r="DI49" s="26">
        <f t="shared" si="77"/>
        <v>0</v>
      </c>
      <c r="DJ49" s="26">
        <f t="shared" si="78"/>
        <v>0</v>
      </c>
      <c r="DK49" s="26">
        <f t="shared" si="79"/>
        <v>0</v>
      </c>
      <c r="DL49" s="26">
        <f t="shared" si="80"/>
        <v>0</v>
      </c>
      <c r="DM49" s="26">
        <f t="shared" si="81"/>
        <v>0</v>
      </c>
      <c r="DN49" s="26">
        <f t="shared" si="82"/>
        <v>0</v>
      </c>
      <c r="DO49" s="26">
        <f t="shared" si="83"/>
        <v>0</v>
      </c>
    </row>
    <row r="50" spans="1:119" x14ac:dyDescent="0.25">
      <c r="A50" s="711"/>
      <c r="B50" s="712"/>
      <c r="C50" s="4300" t="s">
        <v>75</v>
      </c>
      <c r="D50" s="4286">
        <f t="shared" si="64"/>
        <v>0</v>
      </c>
      <c r="E50" s="115">
        <f t="shared" si="84"/>
        <v>0</v>
      </c>
      <c r="F50" s="84">
        <f t="shared" si="84"/>
        <v>0</v>
      </c>
      <c r="G50" s="4289"/>
      <c r="H50" s="4283"/>
      <c r="I50" s="4289"/>
      <c r="J50" s="4301"/>
      <c r="K50" s="4289"/>
      <c r="L50" s="4283"/>
      <c r="M50" s="4289"/>
      <c r="N50" s="4283"/>
      <c r="O50" s="4289"/>
      <c r="P50" s="4283"/>
      <c r="Q50" s="4289"/>
      <c r="R50" s="4290"/>
      <c r="S50" s="4289"/>
      <c r="T50" s="4290"/>
      <c r="U50" s="4289"/>
      <c r="V50" s="4290"/>
      <c r="W50" s="4289"/>
      <c r="X50" s="4290"/>
      <c r="Y50" s="4289"/>
      <c r="Z50" s="4290"/>
      <c r="AA50" s="4289"/>
      <c r="AB50" s="4290"/>
      <c r="AC50" s="4302"/>
      <c r="AD50" s="4290"/>
      <c r="AE50" s="4291"/>
      <c r="AF50" s="4290"/>
      <c r="AG50" s="4289"/>
      <c r="AH50" s="4290"/>
      <c r="AI50" s="4289"/>
      <c r="AJ50" s="4290"/>
      <c r="AK50" s="4289"/>
      <c r="AL50" s="4290"/>
      <c r="AM50" s="4302"/>
      <c r="AN50" s="4290"/>
      <c r="AO50" s="4301"/>
      <c r="AP50" s="4293"/>
      <c r="AQ50" s="4282"/>
      <c r="AR50" s="4283"/>
      <c r="AS50" s="4283"/>
      <c r="AT50" s="4283"/>
      <c r="AU50" s="4283"/>
      <c r="AV50" s="4283"/>
      <c r="AW50" s="4283"/>
      <c r="AX50" s="4285"/>
      <c r="AY50" t="str">
        <f t="shared" si="45"/>
        <v/>
      </c>
      <c r="CW50" s="25" t="str">
        <f t="shared" si="67"/>
        <v/>
      </c>
      <c r="CX50" s="25" t="str">
        <f t="shared" si="68"/>
        <v/>
      </c>
      <c r="CY50" s="25" t="str">
        <f t="shared" si="69"/>
        <v/>
      </c>
      <c r="CZ50" s="25" t="str">
        <f t="shared" si="70"/>
        <v/>
      </c>
      <c r="DA50" s="25" t="str">
        <f t="shared" si="71"/>
        <v/>
      </c>
      <c r="DB50" s="25" t="str">
        <f t="shared" si="72"/>
        <v/>
      </c>
      <c r="DC50" s="25" t="str">
        <f t="shared" si="73"/>
        <v/>
      </c>
      <c r="DD50" s="25" t="str">
        <f t="shared" si="74"/>
        <v/>
      </c>
      <c r="DE50" s="25" t="str">
        <f t="shared" si="51"/>
        <v/>
      </c>
      <c r="DG50" s="26">
        <f t="shared" si="75"/>
        <v>0</v>
      </c>
      <c r="DH50" s="26">
        <f t="shared" si="76"/>
        <v>0</v>
      </c>
      <c r="DI50" s="26">
        <f t="shared" si="77"/>
        <v>0</v>
      </c>
      <c r="DJ50" s="26">
        <f t="shared" si="78"/>
        <v>0</v>
      </c>
      <c r="DK50" s="26">
        <f t="shared" si="79"/>
        <v>0</v>
      </c>
      <c r="DL50" s="26">
        <f t="shared" si="80"/>
        <v>0</v>
      </c>
      <c r="DM50" s="26">
        <f t="shared" si="81"/>
        <v>0</v>
      </c>
      <c r="DN50" s="26">
        <f t="shared" si="82"/>
        <v>0</v>
      </c>
      <c r="DO50" s="26">
        <f t="shared" si="83"/>
        <v>0</v>
      </c>
    </row>
    <row r="51" spans="1:119" x14ac:dyDescent="0.25">
      <c r="A51" s="711"/>
      <c r="B51" s="712"/>
      <c r="C51" s="4300" t="s">
        <v>76</v>
      </c>
      <c r="D51" s="4286">
        <f t="shared" si="64"/>
        <v>0</v>
      </c>
      <c r="E51" s="115">
        <f t="shared" si="84"/>
        <v>0</v>
      </c>
      <c r="F51" s="84">
        <f t="shared" si="84"/>
        <v>0</v>
      </c>
      <c r="G51" s="4289"/>
      <c r="H51" s="4283"/>
      <c r="I51" s="4289"/>
      <c r="J51" s="4301"/>
      <c r="K51" s="4289"/>
      <c r="L51" s="4283"/>
      <c r="M51" s="4289"/>
      <c r="N51" s="4283"/>
      <c r="O51" s="4289"/>
      <c r="P51" s="4283"/>
      <c r="Q51" s="4289"/>
      <c r="R51" s="4290"/>
      <c r="S51" s="4289"/>
      <c r="T51" s="4290"/>
      <c r="U51" s="4289"/>
      <c r="V51" s="4290"/>
      <c r="W51" s="4289"/>
      <c r="X51" s="4290"/>
      <c r="Y51" s="4289"/>
      <c r="Z51" s="4290"/>
      <c r="AA51" s="4289"/>
      <c r="AB51" s="4290"/>
      <c r="AC51" s="4302"/>
      <c r="AD51" s="4290"/>
      <c r="AE51" s="4291"/>
      <c r="AF51" s="4290"/>
      <c r="AG51" s="4289"/>
      <c r="AH51" s="4290"/>
      <c r="AI51" s="4289"/>
      <c r="AJ51" s="4290"/>
      <c r="AK51" s="4289"/>
      <c r="AL51" s="4290"/>
      <c r="AM51" s="4302"/>
      <c r="AN51" s="4290"/>
      <c r="AO51" s="4301"/>
      <c r="AP51" s="4293"/>
      <c r="AQ51" s="4282"/>
      <c r="AR51" s="4283"/>
      <c r="AS51" s="4283"/>
      <c r="AT51" s="4283"/>
      <c r="AU51" s="4283"/>
      <c r="AV51" s="4283"/>
      <c r="AW51" s="4283"/>
      <c r="AX51" s="4285"/>
      <c r="AY51" t="str">
        <f t="shared" si="45"/>
        <v/>
      </c>
      <c r="CW51" s="25" t="str">
        <f t="shared" si="67"/>
        <v/>
      </c>
      <c r="CX51" s="25" t="str">
        <f t="shared" si="68"/>
        <v/>
      </c>
      <c r="CY51" s="25" t="str">
        <f t="shared" si="69"/>
        <v/>
      </c>
      <c r="CZ51" s="25" t="str">
        <f t="shared" si="70"/>
        <v/>
      </c>
      <c r="DA51" s="25" t="str">
        <f t="shared" si="71"/>
        <v/>
      </c>
      <c r="DB51" s="25" t="str">
        <f t="shared" si="72"/>
        <v/>
      </c>
      <c r="DC51" s="25" t="str">
        <f t="shared" si="73"/>
        <v/>
      </c>
      <c r="DD51" s="25" t="str">
        <f t="shared" si="74"/>
        <v/>
      </c>
      <c r="DE51" s="25" t="str">
        <f t="shared" si="51"/>
        <v/>
      </c>
      <c r="DG51" s="26">
        <f t="shared" si="75"/>
        <v>0</v>
      </c>
      <c r="DH51" s="26">
        <f t="shared" si="76"/>
        <v>0</v>
      </c>
      <c r="DI51" s="26">
        <f t="shared" si="77"/>
        <v>0</v>
      </c>
      <c r="DJ51" s="26">
        <f t="shared" si="78"/>
        <v>0</v>
      </c>
      <c r="DK51" s="26">
        <f t="shared" si="79"/>
        <v>0</v>
      </c>
      <c r="DL51" s="26">
        <f t="shared" si="80"/>
        <v>0</v>
      </c>
      <c r="DM51" s="26">
        <f t="shared" si="81"/>
        <v>0</v>
      </c>
      <c r="DN51" s="26">
        <f t="shared" si="82"/>
        <v>0</v>
      </c>
      <c r="DO51" s="26">
        <f t="shared" si="83"/>
        <v>0</v>
      </c>
    </row>
    <row r="52" spans="1:119" x14ac:dyDescent="0.25">
      <c r="A52" s="711"/>
      <c r="B52" s="712"/>
      <c r="C52" s="121" t="s">
        <v>77</v>
      </c>
      <c r="D52" s="98">
        <f>SUM(E52+F52)</f>
        <v>0</v>
      </c>
      <c r="E52" s="115">
        <f t="shared" si="84"/>
        <v>0</v>
      </c>
      <c r="F52" s="84">
        <f t="shared" si="84"/>
        <v>0</v>
      </c>
      <c r="G52" s="122"/>
      <c r="H52" s="123"/>
      <c r="I52" s="122"/>
      <c r="J52" s="124"/>
      <c r="K52" s="122"/>
      <c r="L52" s="123"/>
      <c r="M52" s="122"/>
      <c r="N52" s="123"/>
      <c r="O52" s="122"/>
      <c r="P52" s="123"/>
      <c r="Q52" s="122"/>
      <c r="R52" s="125"/>
      <c r="S52" s="122"/>
      <c r="T52" s="125"/>
      <c r="U52" s="122"/>
      <c r="V52" s="125"/>
      <c r="W52" s="122"/>
      <c r="X52" s="125"/>
      <c r="Y52" s="122"/>
      <c r="Z52" s="125"/>
      <c r="AA52" s="122"/>
      <c r="AB52" s="125"/>
      <c r="AC52" s="126"/>
      <c r="AD52" s="125"/>
      <c r="AE52" s="103"/>
      <c r="AF52" s="125"/>
      <c r="AG52" s="122"/>
      <c r="AH52" s="125"/>
      <c r="AI52" s="122"/>
      <c r="AJ52" s="125"/>
      <c r="AK52" s="122"/>
      <c r="AL52" s="125"/>
      <c r="AM52" s="126"/>
      <c r="AN52" s="125"/>
      <c r="AO52" s="124"/>
      <c r="AP52" s="127"/>
      <c r="AQ52" s="128"/>
      <c r="AR52" s="123"/>
      <c r="AS52" s="123"/>
      <c r="AT52" s="123"/>
      <c r="AU52" s="123"/>
      <c r="AV52" s="123"/>
      <c r="AW52" s="123"/>
      <c r="AX52" s="129"/>
      <c r="AY52" t="str">
        <f t="shared" si="45"/>
        <v/>
      </c>
      <c r="CW52" s="25" t="str">
        <f t="shared" si="67"/>
        <v/>
      </c>
      <c r="CX52" s="25" t="str">
        <f t="shared" si="68"/>
        <v/>
      </c>
      <c r="CY52" s="25" t="str">
        <f t="shared" si="69"/>
        <v/>
      </c>
      <c r="CZ52" s="25" t="str">
        <f t="shared" si="70"/>
        <v/>
      </c>
      <c r="DA52" s="25" t="str">
        <f t="shared" si="71"/>
        <v/>
      </c>
      <c r="DB52" s="25" t="str">
        <f t="shared" si="72"/>
        <v/>
      </c>
      <c r="DC52" s="25" t="str">
        <f t="shared" si="73"/>
        <v/>
      </c>
      <c r="DD52" s="25" t="str">
        <f t="shared" si="74"/>
        <v/>
      </c>
      <c r="DE52" s="25" t="str">
        <f t="shared" si="51"/>
        <v/>
      </c>
      <c r="DG52" s="26">
        <f t="shared" si="75"/>
        <v>0</v>
      </c>
      <c r="DH52" s="26">
        <f t="shared" si="76"/>
        <v>0</v>
      </c>
      <c r="DI52" s="26">
        <f t="shared" si="77"/>
        <v>0</v>
      </c>
      <c r="DJ52" s="26">
        <f t="shared" si="78"/>
        <v>0</v>
      </c>
      <c r="DK52" s="26">
        <f t="shared" si="79"/>
        <v>0</v>
      </c>
      <c r="DL52" s="26">
        <f t="shared" si="80"/>
        <v>0</v>
      </c>
      <c r="DM52" s="26">
        <f t="shared" si="81"/>
        <v>0</v>
      </c>
      <c r="DN52" s="26">
        <f t="shared" si="82"/>
        <v>0</v>
      </c>
      <c r="DO52" s="26">
        <f t="shared" si="83"/>
        <v>0</v>
      </c>
    </row>
    <row r="53" spans="1:119" x14ac:dyDescent="0.25">
      <c r="A53" s="711"/>
      <c r="B53" s="712"/>
      <c r="C53" s="121" t="s">
        <v>78</v>
      </c>
      <c r="D53" s="4303">
        <f t="shared" si="64"/>
        <v>0</v>
      </c>
      <c r="E53" s="4105">
        <f t="shared" si="84"/>
        <v>0</v>
      </c>
      <c r="F53" s="132">
        <f t="shared" si="84"/>
        <v>0</v>
      </c>
      <c r="G53" s="4294"/>
      <c r="H53" s="105"/>
      <c r="I53" s="4294"/>
      <c r="J53" s="133"/>
      <c r="K53" s="4294"/>
      <c r="L53" s="105"/>
      <c r="M53" s="4294"/>
      <c r="N53" s="105"/>
      <c r="O53" s="4294"/>
      <c r="P53" s="105"/>
      <c r="Q53" s="4294"/>
      <c r="R53" s="4295"/>
      <c r="S53" s="4294"/>
      <c r="T53" s="4295"/>
      <c r="U53" s="4294"/>
      <c r="V53" s="4295"/>
      <c r="W53" s="4294"/>
      <c r="X53" s="4295"/>
      <c r="Y53" s="4294"/>
      <c r="Z53" s="4295"/>
      <c r="AA53" s="4294"/>
      <c r="AB53" s="4295"/>
      <c r="AC53" s="4304"/>
      <c r="AD53" s="4295"/>
      <c r="AE53" s="4296"/>
      <c r="AF53" s="4295"/>
      <c r="AG53" s="4294"/>
      <c r="AH53" s="4295"/>
      <c r="AI53" s="4294"/>
      <c r="AJ53" s="4295"/>
      <c r="AK53" s="4294"/>
      <c r="AL53" s="4295"/>
      <c r="AM53" s="4304"/>
      <c r="AN53" s="4295"/>
      <c r="AO53" s="133"/>
      <c r="AP53" s="4297"/>
      <c r="AQ53" s="105"/>
      <c r="AR53" s="105"/>
      <c r="AS53" s="105"/>
      <c r="AT53" s="105"/>
      <c r="AU53" s="105"/>
      <c r="AV53" s="105"/>
      <c r="AW53" s="105"/>
      <c r="AX53" s="4299"/>
      <c r="AY53" t="str">
        <f t="shared" si="45"/>
        <v/>
      </c>
      <c r="CW53" s="25" t="str">
        <f t="shared" si="67"/>
        <v/>
      </c>
      <c r="CX53" s="25" t="str">
        <f t="shared" si="68"/>
        <v/>
      </c>
      <c r="CY53" s="25" t="str">
        <f t="shared" si="69"/>
        <v/>
      </c>
      <c r="CZ53" s="25" t="str">
        <f t="shared" si="70"/>
        <v/>
      </c>
      <c r="DA53" s="25" t="str">
        <f t="shared" si="71"/>
        <v/>
      </c>
      <c r="DB53" s="25" t="str">
        <f t="shared" si="72"/>
        <v/>
      </c>
      <c r="DC53" s="25" t="str">
        <f t="shared" si="73"/>
        <v/>
      </c>
      <c r="DD53" s="25" t="str">
        <f t="shared" si="74"/>
        <v/>
      </c>
      <c r="DE53" s="25" t="str">
        <f t="shared" si="51"/>
        <v/>
      </c>
      <c r="DG53" s="26">
        <f t="shared" si="75"/>
        <v>0</v>
      </c>
      <c r="DH53" s="26">
        <f t="shared" si="76"/>
        <v>0</v>
      </c>
      <c r="DI53" s="26">
        <f t="shared" si="77"/>
        <v>0</v>
      </c>
      <c r="DJ53" s="26">
        <f t="shared" si="78"/>
        <v>0</v>
      </c>
      <c r="DK53" s="26">
        <f t="shared" si="79"/>
        <v>0</v>
      </c>
      <c r="DL53" s="26">
        <f t="shared" si="80"/>
        <v>0</v>
      </c>
      <c r="DM53" s="26">
        <f t="shared" si="81"/>
        <v>0</v>
      </c>
      <c r="DN53" s="26">
        <f t="shared" si="82"/>
        <v>0</v>
      </c>
      <c r="DO53" s="26">
        <f t="shared" si="83"/>
        <v>0</v>
      </c>
    </row>
    <row r="54" spans="1:119" x14ac:dyDescent="0.25">
      <c r="A54" s="4455" t="s">
        <v>4</v>
      </c>
      <c r="B54" s="4455"/>
      <c r="C54" s="4455"/>
      <c r="D54" s="4485">
        <f>SUM(D48:D53)</f>
        <v>0</v>
      </c>
      <c r="E54" s="4491">
        <f>SUM(E48:E53)</f>
        <v>0</v>
      </c>
      <c r="F54" s="4487">
        <f>SUM(F48:F53)</f>
        <v>0</v>
      </c>
      <c r="G54" s="4485">
        <f>SUM(G48:G53)</f>
        <v>0</v>
      </c>
      <c r="H54" s="4491">
        <f t="shared" ref="H54:AW54" si="85">SUM(H48:H53)</f>
        <v>0</v>
      </c>
      <c r="I54" s="4485">
        <f t="shared" si="85"/>
        <v>0</v>
      </c>
      <c r="J54" s="4491">
        <f t="shared" si="85"/>
        <v>0</v>
      </c>
      <c r="K54" s="4485">
        <f t="shared" si="85"/>
        <v>0</v>
      </c>
      <c r="L54" s="4491">
        <f t="shared" si="85"/>
        <v>0</v>
      </c>
      <c r="M54" s="4485">
        <f t="shared" si="85"/>
        <v>0</v>
      </c>
      <c r="N54" s="4491">
        <f t="shared" si="85"/>
        <v>0</v>
      </c>
      <c r="O54" s="4485">
        <f t="shared" si="85"/>
        <v>0</v>
      </c>
      <c r="P54" s="4491">
        <f t="shared" si="85"/>
        <v>0</v>
      </c>
      <c r="Q54" s="4485">
        <f t="shared" si="85"/>
        <v>0</v>
      </c>
      <c r="R54" s="4491">
        <f t="shared" si="85"/>
        <v>0</v>
      </c>
      <c r="S54" s="4485">
        <f t="shared" si="85"/>
        <v>0</v>
      </c>
      <c r="T54" s="4491">
        <f t="shared" si="85"/>
        <v>0</v>
      </c>
      <c r="U54" s="4485">
        <f t="shared" si="85"/>
        <v>0</v>
      </c>
      <c r="V54" s="4491">
        <f t="shared" si="85"/>
        <v>0</v>
      </c>
      <c r="W54" s="4485">
        <f t="shared" si="85"/>
        <v>0</v>
      </c>
      <c r="X54" s="4491">
        <f t="shared" si="85"/>
        <v>0</v>
      </c>
      <c r="Y54" s="4485">
        <f>SUM(Y48:Y53)</f>
        <v>0</v>
      </c>
      <c r="Z54" s="4491">
        <f>SUM(Z48:Z53)</f>
        <v>0</v>
      </c>
      <c r="AA54" s="4485">
        <f t="shared" si="85"/>
        <v>0</v>
      </c>
      <c r="AB54" s="4491">
        <f t="shared" si="85"/>
        <v>0</v>
      </c>
      <c r="AC54" s="4485">
        <f t="shared" si="85"/>
        <v>0</v>
      </c>
      <c r="AD54" s="4491">
        <f t="shared" si="85"/>
        <v>0</v>
      </c>
      <c r="AE54" s="4485">
        <f t="shared" si="85"/>
        <v>0</v>
      </c>
      <c r="AF54" s="4491">
        <f t="shared" si="85"/>
        <v>0</v>
      </c>
      <c r="AG54" s="4485">
        <f t="shared" si="85"/>
        <v>0</v>
      </c>
      <c r="AH54" s="4491">
        <f t="shared" si="85"/>
        <v>0</v>
      </c>
      <c r="AI54" s="4485">
        <f t="shared" si="85"/>
        <v>0</v>
      </c>
      <c r="AJ54" s="4491">
        <f t="shared" si="85"/>
        <v>0</v>
      </c>
      <c r="AK54" s="4485">
        <f t="shared" si="85"/>
        <v>0</v>
      </c>
      <c r="AL54" s="4491">
        <f t="shared" si="85"/>
        <v>0</v>
      </c>
      <c r="AM54" s="4485">
        <f t="shared" si="85"/>
        <v>0</v>
      </c>
      <c r="AN54" s="4491">
        <f t="shared" si="85"/>
        <v>0</v>
      </c>
      <c r="AO54" s="4485">
        <f t="shared" si="85"/>
        <v>0</v>
      </c>
      <c r="AP54" s="4492">
        <f t="shared" si="85"/>
        <v>0</v>
      </c>
      <c r="AQ54" s="4491">
        <f t="shared" si="85"/>
        <v>0</v>
      </c>
      <c r="AR54" s="4485">
        <f t="shared" si="85"/>
        <v>0</v>
      </c>
      <c r="AS54" s="4485">
        <f t="shared" si="85"/>
        <v>0</v>
      </c>
      <c r="AT54" s="4485">
        <f t="shared" si="85"/>
        <v>0</v>
      </c>
      <c r="AU54" s="4493">
        <f t="shared" si="85"/>
        <v>0</v>
      </c>
      <c r="AV54" s="4487">
        <f>SUM(AV48:AV53)</f>
        <v>0</v>
      </c>
      <c r="AW54" s="4485">
        <f t="shared" si="85"/>
        <v>0</v>
      </c>
      <c r="AX54" s="4493">
        <f>SUM(AX48:AX53)</f>
        <v>0</v>
      </c>
      <c r="CW54"/>
      <c r="CX54"/>
      <c r="CY54"/>
      <c r="CZ54"/>
      <c r="DA54"/>
      <c r="DB54"/>
      <c r="DC54"/>
      <c r="DD54"/>
      <c r="DE54"/>
      <c r="DG54"/>
      <c r="DH54"/>
      <c r="DI54"/>
      <c r="DJ54"/>
      <c r="DK54"/>
      <c r="DL54"/>
      <c r="DM54"/>
    </row>
    <row r="55" spans="1:119" ht="15" customHeight="1" x14ac:dyDescent="0.25">
      <c r="A55" s="722" t="s">
        <v>79</v>
      </c>
      <c r="B55" s="723"/>
      <c r="C55" s="134">
        <v>0</v>
      </c>
      <c r="D55" s="4476">
        <f t="shared" si="64"/>
        <v>0</v>
      </c>
      <c r="E55" s="135">
        <f t="shared" si="84"/>
        <v>0</v>
      </c>
      <c r="F55" s="136">
        <f t="shared" si="84"/>
        <v>0</v>
      </c>
      <c r="G55" s="4478"/>
      <c r="H55" s="80"/>
      <c r="I55" s="4478"/>
      <c r="J55" s="80"/>
      <c r="K55" s="4478"/>
      <c r="L55" s="80"/>
      <c r="M55" s="4478"/>
      <c r="N55" s="80"/>
      <c r="O55" s="4478"/>
      <c r="P55" s="80"/>
      <c r="Q55" s="4478"/>
      <c r="R55" s="80"/>
      <c r="S55" s="4478"/>
      <c r="T55" s="80"/>
      <c r="U55" s="4478"/>
      <c r="V55" s="80"/>
      <c r="W55" s="4478"/>
      <c r="X55" s="80"/>
      <c r="Y55" s="4478"/>
      <c r="Z55" s="80"/>
      <c r="AA55" s="4478"/>
      <c r="AB55" s="80"/>
      <c r="AC55" s="4478"/>
      <c r="AD55" s="80"/>
      <c r="AE55" s="4478"/>
      <c r="AF55" s="80"/>
      <c r="AG55" s="4478"/>
      <c r="AH55" s="80"/>
      <c r="AI55" s="4478"/>
      <c r="AJ55" s="80"/>
      <c r="AK55" s="4478"/>
      <c r="AL55" s="80"/>
      <c r="AM55" s="4478"/>
      <c r="AN55" s="80"/>
      <c r="AO55" s="4478"/>
      <c r="AP55" s="81"/>
      <c r="AQ55" s="4483"/>
      <c r="AR55" s="4483"/>
      <c r="AS55" s="4484"/>
      <c r="AT55" s="4484"/>
      <c r="AU55" s="4484"/>
      <c r="AV55" s="4484"/>
      <c r="AW55" s="4484"/>
      <c r="AX55" s="4484"/>
      <c r="AY55" t="str">
        <f t="shared" si="45"/>
        <v/>
      </c>
      <c r="CW55" s="25" t="str">
        <f t="shared" ref="CW55:CW59" si="86">IF(AND((Y55+Z55)&gt;0,AQ55="")," * No olvide digitar la variable 12 años. Si no tiene digite Cero.",IF(AQ55&gt;(Y55+Z55),"* Las Consultas de 12 años NO DEBEN ser mayor que el total de Consultas entre 10-14 años",""))</f>
        <v/>
      </c>
      <c r="CX55" s="25" t="str">
        <f t="shared" ref="CX55:CX59" si="87">IF(AND(F55&gt;0,AR55="")," * No olvide digitar la variable Embarazadas. Digite cero si no tiene.","")</f>
        <v/>
      </c>
      <c r="CY55" s="25" t="str">
        <f t="shared" ref="CY55:CY59" si="88">IF(AR55&gt;F55," * Las Embarazadas NO DEBEN ser mayor al total de mujeres. ","")</f>
        <v/>
      </c>
      <c r="CZ55" s="25" t="str">
        <f t="shared" ref="CZ55:CZ59" si="89">IF(AND((AK55+AL55)&gt;0,AS55="")," * No olvide digitar la variable 60 años. Si no tiene digite Cero.",IF(AS55&gt;(AK55+AL55)," * Las consultas de 60 años NO DEBEN ser mayor que el Total de consultas del grupo 60-64 años",""))</f>
        <v/>
      </c>
      <c r="DA55" s="25" t="str">
        <f>IF(AND(D55&gt;0,AT55="")," * No olvide digitar la variable Usuarios con Discapacidad. Digite Cero si no tiene.",IF(AT55&gt;D55," * La variable Usuarios con Discapacidad No puede ser mayor al Total Ambos Sexos.",""))</f>
        <v/>
      </c>
      <c r="DB55" s="25" t="str">
        <f>IF(AND(D55&gt;0,AU55="")," * No olvide digitar la variable Niños, niñas, adolescentes y jóvenes población SENAME. Digite Cero si no tiene.",IF(AU55&gt;D55," * La variable Niños, niñas, adolescentes y jóvenes población SENAME No puede ser mayor al Total Ambos Sexos.",""))</f>
        <v/>
      </c>
      <c r="DC55" s="25" t="str">
        <f>IF(AND(D55&gt;0,AV55="")," * No olvide digitar la variable Niños, niñas, adolescentes y jóvenes Mejor Niñez. Digite Cero si no tiene.",IF(AV55&gt;D55," * La variable Niños, niñas, adolescentes y jóvenes Mejor Niñez No puede ser mayor al Total Ambos Sexos.",""))</f>
        <v/>
      </c>
      <c r="DD55" s="25" t="str">
        <f>IF(AND(D55&gt;0,AW55="")," * No olvide digitar la variable Migrantes. Digite Cero si no tiene.",IF(AW55&gt;D55," * La variable Migrantes No puede ser mayor al Total.",""))</f>
        <v/>
      </c>
      <c r="DE55" s="25" t="str">
        <f t="shared" si="51"/>
        <v/>
      </c>
      <c r="DG55" s="26">
        <f t="shared" ref="DG55:DG59" si="90">IF(AND((Y55+Z55)&gt;0,AQ55=""),1,IF(AQ55&gt;(Y55+Z55),1,0))</f>
        <v>0</v>
      </c>
      <c r="DH55" s="26">
        <f t="shared" ref="DH55:DH59" si="91">IF(AND(F55&gt;0,AR55=""),1,0)</f>
        <v>0</v>
      </c>
      <c r="DI55" s="26">
        <f t="shared" ref="DI55:DI59" si="92">IF(AR55&gt;F55,1,0)</f>
        <v>0</v>
      </c>
      <c r="DJ55" s="26">
        <f t="shared" ref="DJ55:DJ59" si="93">IF(AND((AK55+AL55)&gt;0,AS55=""),1,IF(AS55&gt;(AK55+AL55),1,0))</f>
        <v>0</v>
      </c>
      <c r="DK55" s="26">
        <f t="shared" ref="DK55:DK59" si="94">IF(AND(D55&gt;0,AT55=""),1,IF(AT55&gt;D55,1,0))</f>
        <v>0</v>
      </c>
      <c r="DL55" s="26">
        <f t="shared" ref="DL55:DL59" si="95">IF(AND(D55&gt;0,AU55=""),1,IF(AU55&gt;D55,1,0))</f>
        <v>0</v>
      </c>
      <c r="DM55" s="26">
        <f t="shared" ref="DM55:DM59" si="96">IF(AND(D55&gt;0,AV55=""),1,IF(AV55&gt;D55,1,0))</f>
        <v>0</v>
      </c>
      <c r="DN55" s="26">
        <f t="shared" ref="DN55:DN59" si="97">IF(AND(D55&gt;0,AW55=""),1,IF(AW55&gt;D55,1,0))</f>
        <v>0</v>
      </c>
      <c r="DO55" s="26">
        <f t="shared" ref="DO55:DO59" si="98">IF(AND(D55&gt;0,AX55=""),1,IF(AX55&gt;D55,1,0))</f>
        <v>0</v>
      </c>
    </row>
    <row r="56" spans="1:119" x14ac:dyDescent="0.25">
      <c r="A56" s="722"/>
      <c r="B56" s="723"/>
      <c r="C56" s="4300" t="s">
        <v>80</v>
      </c>
      <c r="D56" s="4286">
        <f t="shared" si="64"/>
        <v>0</v>
      </c>
      <c r="E56" s="4305">
        <f t="shared" si="84"/>
        <v>0</v>
      </c>
      <c r="F56" s="4306">
        <f t="shared" si="84"/>
        <v>0</v>
      </c>
      <c r="G56" s="4289"/>
      <c r="H56" s="4290"/>
      <c r="I56" s="4289"/>
      <c r="J56" s="4290"/>
      <c r="K56" s="4289"/>
      <c r="L56" s="4290"/>
      <c r="M56" s="4289"/>
      <c r="N56" s="4290"/>
      <c r="O56" s="4289"/>
      <c r="P56" s="4290"/>
      <c r="Q56" s="4289"/>
      <c r="R56" s="4290"/>
      <c r="S56" s="4289"/>
      <c r="T56" s="4290"/>
      <c r="U56" s="4289"/>
      <c r="V56" s="4290"/>
      <c r="W56" s="4289"/>
      <c r="X56" s="4290"/>
      <c r="Y56" s="4289"/>
      <c r="Z56" s="4290"/>
      <c r="AA56" s="4289"/>
      <c r="AB56" s="4290"/>
      <c r="AC56" s="4289"/>
      <c r="AD56" s="4290"/>
      <c r="AE56" s="4289"/>
      <c r="AF56" s="4290"/>
      <c r="AG56" s="4289"/>
      <c r="AH56" s="4290"/>
      <c r="AI56" s="4289"/>
      <c r="AJ56" s="4290"/>
      <c r="AK56" s="4289"/>
      <c r="AL56" s="4290"/>
      <c r="AM56" s="4289"/>
      <c r="AN56" s="4290"/>
      <c r="AO56" s="4289"/>
      <c r="AP56" s="4293"/>
      <c r="AQ56" s="4283"/>
      <c r="AR56" s="4283"/>
      <c r="AS56" s="4285"/>
      <c r="AT56" s="4285"/>
      <c r="AU56" s="4285"/>
      <c r="AV56" s="4285"/>
      <c r="AW56" s="4285"/>
      <c r="AX56" s="4285"/>
      <c r="AY56" t="str">
        <f t="shared" si="45"/>
        <v/>
      </c>
      <c r="CW56" s="25" t="str">
        <f t="shared" si="86"/>
        <v/>
      </c>
      <c r="CX56" s="25" t="str">
        <f t="shared" si="87"/>
        <v/>
      </c>
      <c r="CY56" s="25" t="str">
        <f t="shared" si="88"/>
        <v/>
      </c>
      <c r="CZ56" s="25" t="str">
        <f t="shared" si="89"/>
        <v/>
      </c>
      <c r="DA56" s="25" t="str">
        <f t="shared" ref="DA56:DA59" si="99">IF(AND(D56&gt;0,AT56="")," * No olvide digitar la variable Usuarios con Discapacidad. Digite Cero si no tiene.",IF(AT56&gt;D56," * La variable Usuarios con Discapacidad No puede ser mayor al Total Ambos Sexos.",""))</f>
        <v/>
      </c>
      <c r="DB56" s="25" t="str">
        <f t="shared" ref="DB56:DB59" si="100">IF(AND(D56&gt;0,AU56="")," * No olvide digitar la variable Niños, niñas, adolescentes y jóvenes población SENAME. Digite Cero si no tiene.",IF(AU56&gt;D56," * La variable Niños, niñas, adolescentes y jóvenes población SENAME No puede ser mayor al Total Ambos Sexos.",""))</f>
        <v/>
      </c>
      <c r="DC56" s="25" t="str">
        <f t="shared" ref="DC56:DC59" si="101">IF(AND(D56&gt;0,AV56="")," * No olvide digitar la variable Niños, niñas, adolescentes y jóvenes Mejor Niñez. Digite Cero si no tiene.",IF(AV56&gt;D56," * La variable Niños, niñas, adolescentes y jóvenes Mejor Niñez No puede ser mayor al Total Ambos Sexos.",""))</f>
        <v/>
      </c>
      <c r="DD56" s="25" t="str">
        <f t="shared" ref="DD56:DD59" si="102">IF(AND(D56&gt;0,AW56="")," * No olvide digitar la variable Migrantes. Digite Cero si no tiene.",IF(AW56&gt;D56," * La variable Migrantes No puede ser mayor al Total.",""))</f>
        <v/>
      </c>
      <c r="DE56" s="25" t="str">
        <f t="shared" si="51"/>
        <v/>
      </c>
      <c r="DG56" s="26">
        <f t="shared" si="90"/>
        <v>0</v>
      </c>
      <c r="DH56" s="26">
        <f t="shared" si="91"/>
        <v>0</v>
      </c>
      <c r="DI56" s="26">
        <f t="shared" si="92"/>
        <v>0</v>
      </c>
      <c r="DJ56" s="26">
        <f t="shared" si="93"/>
        <v>0</v>
      </c>
      <c r="DK56" s="26">
        <f t="shared" si="94"/>
        <v>0</v>
      </c>
      <c r="DL56" s="26">
        <f t="shared" si="95"/>
        <v>0</v>
      </c>
      <c r="DM56" s="26">
        <f t="shared" si="96"/>
        <v>0</v>
      </c>
      <c r="DN56" s="26">
        <f t="shared" si="97"/>
        <v>0</v>
      </c>
      <c r="DO56" s="26">
        <f t="shared" si="98"/>
        <v>0</v>
      </c>
    </row>
    <row r="57" spans="1:119" x14ac:dyDescent="0.25">
      <c r="A57" s="722"/>
      <c r="B57" s="723"/>
      <c r="C57" s="4300" t="s">
        <v>81</v>
      </c>
      <c r="D57" s="4286">
        <f t="shared" si="64"/>
        <v>0</v>
      </c>
      <c r="E57" s="4305">
        <f t="shared" si="84"/>
        <v>0</v>
      </c>
      <c r="F57" s="4306">
        <f t="shared" si="84"/>
        <v>0</v>
      </c>
      <c r="G57" s="4289"/>
      <c r="H57" s="4290"/>
      <c r="I57" s="4289"/>
      <c r="J57" s="4290"/>
      <c r="K57" s="4289"/>
      <c r="L57" s="4290"/>
      <c r="M57" s="4289"/>
      <c r="N57" s="4290"/>
      <c r="O57" s="4289"/>
      <c r="P57" s="4290"/>
      <c r="Q57" s="4289"/>
      <c r="R57" s="4290"/>
      <c r="S57" s="4289"/>
      <c r="T57" s="4290"/>
      <c r="U57" s="4289"/>
      <c r="V57" s="4290"/>
      <c r="W57" s="4289"/>
      <c r="X57" s="4290"/>
      <c r="Y57" s="4289"/>
      <c r="Z57" s="4290"/>
      <c r="AA57" s="4289"/>
      <c r="AB57" s="4290"/>
      <c r="AC57" s="4289"/>
      <c r="AD57" s="4290"/>
      <c r="AE57" s="4289"/>
      <c r="AF57" s="4290"/>
      <c r="AG57" s="4289"/>
      <c r="AH57" s="4290"/>
      <c r="AI57" s="4289"/>
      <c r="AJ57" s="4290"/>
      <c r="AK57" s="4289"/>
      <c r="AL57" s="4290"/>
      <c r="AM57" s="4289"/>
      <c r="AN57" s="4290"/>
      <c r="AO57" s="4289"/>
      <c r="AP57" s="4293"/>
      <c r="AQ57" s="4283"/>
      <c r="AR57" s="4283"/>
      <c r="AS57" s="4285"/>
      <c r="AT57" s="4285"/>
      <c r="AU57" s="4285"/>
      <c r="AV57" s="4285"/>
      <c r="AW57" s="4285"/>
      <c r="AX57" s="4285"/>
      <c r="AY57" t="str">
        <f t="shared" si="45"/>
        <v/>
      </c>
      <c r="CW57" s="25" t="str">
        <f t="shared" si="86"/>
        <v/>
      </c>
      <c r="CX57" s="25" t="str">
        <f t="shared" si="87"/>
        <v/>
      </c>
      <c r="CY57" s="25" t="str">
        <f t="shared" si="88"/>
        <v/>
      </c>
      <c r="CZ57" s="25" t="str">
        <f t="shared" si="89"/>
        <v/>
      </c>
      <c r="DA57" s="25" t="str">
        <f t="shared" si="99"/>
        <v/>
      </c>
      <c r="DB57" s="25" t="str">
        <f t="shared" si="100"/>
        <v/>
      </c>
      <c r="DC57" s="25" t="str">
        <f t="shared" si="101"/>
        <v/>
      </c>
      <c r="DD57" s="25" t="str">
        <f t="shared" si="102"/>
        <v/>
      </c>
      <c r="DE57" s="25" t="str">
        <f t="shared" si="51"/>
        <v/>
      </c>
      <c r="DG57" s="26">
        <f t="shared" si="90"/>
        <v>0</v>
      </c>
      <c r="DH57" s="26">
        <f t="shared" si="91"/>
        <v>0</v>
      </c>
      <c r="DI57" s="26">
        <f t="shared" si="92"/>
        <v>0</v>
      </c>
      <c r="DJ57" s="26">
        <f t="shared" si="93"/>
        <v>0</v>
      </c>
      <c r="DK57" s="26">
        <f t="shared" si="94"/>
        <v>0</v>
      </c>
      <c r="DL57" s="26">
        <f t="shared" si="95"/>
        <v>0</v>
      </c>
      <c r="DM57" s="26">
        <f t="shared" si="96"/>
        <v>0</v>
      </c>
      <c r="DN57" s="26">
        <f t="shared" si="97"/>
        <v>0</v>
      </c>
      <c r="DO57" s="26">
        <f t="shared" si="98"/>
        <v>0</v>
      </c>
    </row>
    <row r="58" spans="1:119" x14ac:dyDescent="0.25">
      <c r="A58" s="722"/>
      <c r="B58" s="723"/>
      <c r="C58" s="4300" t="s">
        <v>82</v>
      </c>
      <c r="D58" s="4286">
        <f t="shared" si="64"/>
        <v>0</v>
      </c>
      <c r="E58" s="4305">
        <f t="shared" si="84"/>
        <v>0</v>
      </c>
      <c r="F58" s="4306">
        <f t="shared" si="84"/>
        <v>0</v>
      </c>
      <c r="G58" s="4289"/>
      <c r="H58" s="4290"/>
      <c r="I58" s="4289"/>
      <c r="J58" s="4290"/>
      <c r="K58" s="4289"/>
      <c r="L58" s="4290"/>
      <c r="M58" s="4289"/>
      <c r="N58" s="4290"/>
      <c r="O58" s="4289"/>
      <c r="P58" s="4290"/>
      <c r="Q58" s="4289"/>
      <c r="R58" s="4290"/>
      <c r="S58" s="4289"/>
      <c r="T58" s="4290"/>
      <c r="U58" s="4289"/>
      <c r="V58" s="4290"/>
      <c r="W58" s="4289"/>
      <c r="X58" s="4290"/>
      <c r="Y58" s="4289"/>
      <c r="Z58" s="4290"/>
      <c r="AA58" s="4289"/>
      <c r="AB58" s="4290"/>
      <c r="AC58" s="4289"/>
      <c r="AD58" s="4290"/>
      <c r="AE58" s="4289"/>
      <c r="AF58" s="4290"/>
      <c r="AG58" s="4289"/>
      <c r="AH58" s="4290"/>
      <c r="AI58" s="4289"/>
      <c r="AJ58" s="4290"/>
      <c r="AK58" s="4289"/>
      <c r="AL58" s="4290"/>
      <c r="AM58" s="4289"/>
      <c r="AN58" s="4290"/>
      <c r="AO58" s="4289"/>
      <c r="AP58" s="4293"/>
      <c r="AQ58" s="4283"/>
      <c r="AR58" s="4283"/>
      <c r="AS58" s="4285"/>
      <c r="AT58" s="4285"/>
      <c r="AU58" s="4285"/>
      <c r="AV58" s="4285"/>
      <c r="AW58" s="4285"/>
      <c r="AX58" s="4285"/>
      <c r="AY58" t="str">
        <f t="shared" si="45"/>
        <v/>
      </c>
      <c r="CW58" s="25" t="str">
        <f t="shared" si="86"/>
        <v/>
      </c>
      <c r="CX58" s="25" t="str">
        <f t="shared" si="87"/>
        <v/>
      </c>
      <c r="CY58" s="25" t="str">
        <f t="shared" si="88"/>
        <v/>
      </c>
      <c r="CZ58" s="25" t="str">
        <f t="shared" si="89"/>
        <v/>
      </c>
      <c r="DA58" s="25" t="str">
        <f t="shared" si="99"/>
        <v/>
      </c>
      <c r="DB58" s="25" t="str">
        <f t="shared" si="100"/>
        <v/>
      </c>
      <c r="DC58" s="25" t="str">
        <f t="shared" si="101"/>
        <v/>
      </c>
      <c r="DD58" s="25" t="str">
        <f t="shared" si="102"/>
        <v/>
      </c>
      <c r="DE58" s="25" t="str">
        <f t="shared" si="51"/>
        <v/>
      </c>
      <c r="DG58" s="26">
        <f t="shared" si="90"/>
        <v>0</v>
      </c>
      <c r="DH58" s="26">
        <f t="shared" si="91"/>
        <v>0</v>
      </c>
      <c r="DI58" s="26">
        <f t="shared" si="92"/>
        <v>0</v>
      </c>
      <c r="DJ58" s="26">
        <f t="shared" si="93"/>
        <v>0</v>
      </c>
      <c r="DK58" s="26">
        <f t="shared" si="94"/>
        <v>0</v>
      </c>
      <c r="DL58" s="26">
        <f t="shared" si="95"/>
        <v>0</v>
      </c>
      <c r="DM58" s="26">
        <f t="shared" si="96"/>
        <v>0</v>
      </c>
      <c r="DN58" s="26">
        <f t="shared" si="97"/>
        <v>0</v>
      </c>
      <c r="DO58" s="26">
        <f t="shared" si="98"/>
        <v>0</v>
      </c>
    </row>
    <row r="59" spans="1:119" x14ac:dyDescent="0.25">
      <c r="A59" s="4508"/>
      <c r="B59" s="4509"/>
      <c r="C59" s="4307" t="s">
        <v>83</v>
      </c>
      <c r="D59" s="4303">
        <f t="shared" si="64"/>
        <v>0</v>
      </c>
      <c r="E59" s="4105">
        <f>SUM(G59+I59+K59+M59+O59+Q59+S59+U59+W59+Y59+AA59+AC59+AE59+AG59+AI59+AK59+AM59+AO59)</f>
        <v>0</v>
      </c>
      <c r="F59" s="4308">
        <f>SUM(H59+J59+L59+N59+P59+R59+T59+V59+X59+Z59+AB59+AD59+AF59+AH59+AJ59+AL59+AN59+AP59)</f>
        <v>0</v>
      </c>
      <c r="G59" s="4294"/>
      <c r="H59" s="4295"/>
      <c r="I59" s="4294"/>
      <c r="J59" s="4295"/>
      <c r="K59" s="4294"/>
      <c r="L59" s="4295"/>
      <c r="M59" s="4294"/>
      <c r="N59" s="4295"/>
      <c r="O59" s="4294"/>
      <c r="P59" s="4295"/>
      <c r="Q59" s="4294"/>
      <c r="R59" s="4295"/>
      <c r="S59" s="4294"/>
      <c r="T59" s="4295"/>
      <c r="U59" s="4294"/>
      <c r="V59" s="4295"/>
      <c r="W59" s="4294"/>
      <c r="X59" s="4295"/>
      <c r="Y59" s="4294"/>
      <c r="Z59" s="4295"/>
      <c r="AA59" s="4294"/>
      <c r="AB59" s="4295"/>
      <c r="AC59" s="4294"/>
      <c r="AD59" s="4295"/>
      <c r="AE59" s="4294"/>
      <c r="AF59" s="4295"/>
      <c r="AG59" s="4294"/>
      <c r="AH59" s="4295"/>
      <c r="AI59" s="4294"/>
      <c r="AJ59" s="4295"/>
      <c r="AK59" s="4294"/>
      <c r="AL59" s="4295"/>
      <c r="AM59" s="4294"/>
      <c r="AN59" s="4295"/>
      <c r="AO59" s="4294"/>
      <c r="AP59" s="4297"/>
      <c r="AQ59" s="105"/>
      <c r="AR59" s="105"/>
      <c r="AS59" s="4299"/>
      <c r="AT59" s="4299"/>
      <c r="AU59" s="4299"/>
      <c r="AV59" s="4299"/>
      <c r="AW59" s="4299"/>
      <c r="AX59" s="4299"/>
      <c r="AY59" t="str">
        <f t="shared" si="45"/>
        <v/>
      </c>
      <c r="CW59" s="25" t="str">
        <f t="shared" si="86"/>
        <v/>
      </c>
      <c r="CX59" s="25" t="str">
        <f t="shared" si="87"/>
        <v/>
      </c>
      <c r="CY59" s="25" t="str">
        <f t="shared" si="88"/>
        <v/>
      </c>
      <c r="CZ59" s="25" t="str">
        <f t="shared" si="89"/>
        <v/>
      </c>
      <c r="DA59" s="25" t="str">
        <f t="shared" si="99"/>
        <v/>
      </c>
      <c r="DB59" s="25" t="str">
        <f t="shared" si="100"/>
        <v/>
      </c>
      <c r="DC59" s="25" t="str">
        <f t="shared" si="101"/>
        <v/>
      </c>
      <c r="DD59" s="25" t="str">
        <f t="shared" si="102"/>
        <v/>
      </c>
      <c r="DE59" s="25" t="str">
        <f t="shared" si="51"/>
        <v/>
      </c>
      <c r="DG59" s="26">
        <f t="shared" si="90"/>
        <v>0</v>
      </c>
      <c r="DH59" s="26">
        <f t="shared" si="91"/>
        <v>0</v>
      </c>
      <c r="DI59" s="26">
        <f t="shared" si="92"/>
        <v>0</v>
      </c>
      <c r="DJ59" s="26">
        <f t="shared" si="93"/>
        <v>0</v>
      </c>
      <c r="DK59" s="26">
        <f t="shared" si="94"/>
        <v>0</v>
      </c>
      <c r="DL59" s="26">
        <f t="shared" si="95"/>
        <v>0</v>
      </c>
      <c r="DM59" s="26">
        <f t="shared" si="96"/>
        <v>0</v>
      </c>
      <c r="DN59" s="26">
        <f t="shared" si="97"/>
        <v>0</v>
      </c>
      <c r="DO59" s="26">
        <f t="shared" si="98"/>
        <v>0</v>
      </c>
    </row>
    <row r="60" spans="1:119" x14ac:dyDescent="0.25">
      <c r="A60" s="4410" t="s">
        <v>4</v>
      </c>
      <c r="B60" s="4411"/>
      <c r="C60" s="4442"/>
      <c r="D60" s="4485">
        <f t="shared" ref="D60:AX60" si="103">SUM(D55:D59)</f>
        <v>0</v>
      </c>
      <c r="E60" s="4486">
        <f>SUM(E55:E59)</f>
        <v>0</v>
      </c>
      <c r="F60" s="4510">
        <f>SUM(F55:F59)</f>
        <v>0</v>
      </c>
      <c r="G60" s="4485">
        <f t="shared" si="103"/>
        <v>0</v>
      </c>
      <c r="H60" s="4491">
        <f t="shared" si="103"/>
        <v>0</v>
      </c>
      <c r="I60" s="4485">
        <f t="shared" si="103"/>
        <v>0</v>
      </c>
      <c r="J60" s="4491">
        <f t="shared" si="103"/>
        <v>0</v>
      </c>
      <c r="K60" s="4485">
        <f t="shared" si="103"/>
        <v>0</v>
      </c>
      <c r="L60" s="4491">
        <f t="shared" si="103"/>
        <v>0</v>
      </c>
      <c r="M60" s="4485">
        <f t="shared" si="103"/>
        <v>0</v>
      </c>
      <c r="N60" s="4491">
        <f t="shared" si="103"/>
        <v>0</v>
      </c>
      <c r="O60" s="4485">
        <f t="shared" si="103"/>
        <v>0</v>
      </c>
      <c r="P60" s="4491">
        <f t="shared" si="103"/>
        <v>0</v>
      </c>
      <c r="Q60" s="4485">
        <f t="shared" si="103"/>
        <v>0</v>
      </c>
      <c r="R60" s="4491">
        <f t="shared" si="103"/>
        <v>0</v>
      </c>
      <c r="S60" s="4485">
        <f t="shared" si="103"/>
        <v>0</v>
      </c>
      <c r="T60" s="4510">
        <f t="shared" si="103"/>
        <v>0</v>
      </c>
      <c r="U60" s="4485">
        <f t="shared" si="103"/>
        <v>0</v>
      </c>
      <c r="V60" s="4491">
        <f t="shared" si="103"/>
        <v>0</v>
      </c>
      <c r="W60" s="4485">
        <f t="shared" si="103"/>
        <v>0</v>
      </c>
      <c r="X60" s="4491">
        <f t="shared" si="103"/>
        <v>0</v>
      </c>
      <c r="Y60" s="4485">
        <f t="shared" si="103"/>
        <v>0</v>
      </c>
      <c r="Z60" s="4491">
        <f t="shared" si="103"/>
        <v>0</v>
      </c>
      <c r="AA60" s="4485">
        <f t="shared" si="103"/>
        <v>0</v>
      </c>
      <c r="AB60" s="4491">
        <f t="shared" si="103"/>
        <v>0</v>
      </c>
      <c r="AC60" s="4485">
        <f t="shared" si="103"/>
        <v>0</v>
      </c>
      <c r="AD60" s="4491">
        <f t="shared" si="103"/>
        <v>0</v>
      </c>
      <c r="AE60" s="4485">
        <f t="shared" si="103"/>
        <v>0</v>
      </c>
      <c r="AF60" s="4491">
        <f t="shared" si="103"/>
        <v>0</v>
      </c>
      <c r="AG60" s="4485">
        <f t="shared" si="103"/>
        <v>0</v>
      </c>
      <c r="AH60" s="4491">
        <f t="shared" si="103"/>
        <v>0</v>
      </c>
      <c r="AI60" s="4485">
        <f t="shared" si="103"/>
        <v>0</v>
      </c>
      <c r="AJ60" s="4491">
        <f t="shared" si="103"/>
        <v>0</v>
      </c>
      <c r="AK60" s="4485">
        <f t="shared" si="103"/>
        <v>0</v>
      </c>
      <c r="AL60" s="4491">
        <f t="shared" si="103"/>
        <v>0</v>
      </c>
      <c r="AM60" s="4485">
        <f t="shared" si="103"/>
        <v>0</v>
      </c>
      <c r="AN60" s="4491">
        <f t="shared" si="103"/>
        <v>0</v>
      </c>
      <c r="AO60" s="4485">
        <f t="shared" si="103"/>
        <v>0</v>
      </c>
      <c r="AP60" s="4492">
        <f t="shared" si="103"/>
        <v>0</v>
      </c>
      <c r="AQ60" s="4491">
        <f t="shared" si="103"/>
        <v>0</v>
      </c>
      <c r="AR60" s="4485">
        <f t="shared" si="103"/>
        <v>0</v>
      </c>
      <c r="AS60" s="4485">
        <f t="shared" si="103"/>
        <v>0</v>
      </c>
      <c r="AT60" s="4485">
        <f t="shared" si="103"/>
        <v>0</v>
      </c>
      <c r="AU60" s="4485">
        <f t="shared" si="103"/>
        <v>0</v>
      </c>
      <c r="AV60" s="4487">
        <f>SUM(AV55:AV59)</f>
        <v>0</v>
      </c>
      <c r="AW60" s="4485">
        <f t="shared" si="103"/>
        <v>0</v>
      </c>
      <c r="AX60" s="4493">
        <f t="shared" si="103"/>
        <v>0</v>
      </c>
      <c r="CW60"/>
      <c r="CX60"/>
      <c r="CY60"/>
      <c r="CZ60"/>
      <c r="DA60"/>
      <c r="DB60"/>
      <c r="DC60"/>
      <c r="DD60"/>
      <c r="DE60"/>
      <c r="DG60"/>
      <c r="DH60"/>
      <c r="DI60"/>
      <c r="DJ60"/>
      <c r="DK60"/>
      <c r="DL60"/>
      <c r="DM60"/>
    </row>
    <row r="61" spans="1:119" ht="15" customHeight="1" x14ac:dyDescent="0.25">
      <c r="A61" s="4511" t="s">
        <v>84</v>
      </c>
      <c r="B61" s="4512"/>
      <c r="C61" s="4300">
        <v>0</v>
      </c>
      <c r="D61" s="98">
        <f>SUM(E61:F61)</f>
        <v>0</v>
      </c>
      <c r="E61" s="99">
        <f>SUM(Y61+AA61+AC61+AE61+AG61+AI61+AK61+AM61+AO61)</f>
        <v>0</v>
      </c>
      <c r="F61" s="4288">
        <f>SUM(Z61+AB61+AD61+AF61+AH61+AJ61+AL61+AN61+AP61)</f>
        <v>0</v>
      </c>
      <c r="G61" s="4513"/>
      <c r="H61" s="143"/>
      <c r="I61" s="4514"/>
      <c r="J61" s="143"/>
      <c r="K61" s="4514"/>
      <c r="L61" s="143"/>
      <c r="M61" s="4514"/>
      <c r="N61" s="143"/>
      <c r="O61" s="4514"/>
      <c r="P61" s="143"/>
      <c r="Q61" s="4514"/>
      <c r="R61" s="143"/>
      <c r="S61" s="145"/>
      <c r="T61" s="146"/>
      <c r="U61" s="4514"/>
      <c r="V61" s="143"/>
      <c r="W61" s="4514"/>
      <c r="X61" s="143"/>
      <c r="Y61" s="122"/>
      <c r="Z61" s="125"/>
      <c r="AA61" s="122"/>
      <c r="AB61" s="125"/>
      <c r="AC61" s="4515"/>
      <c r="AD61" s="4516"/>
      <c r="AE61" s="147"/>
      <c r="AF61" s="148"/>
      <c r="AG61" s="147"/>
      <c r="AH61" s="148"/>
      <c r="AI61" s="103"/>
      <c r="AJ61" s="125"/>
      <c r="AK61" s="122"/>
      <c r="AL61" s="125"/>
      <c r="AM61" s="4515"/>
      <c r="AN61" s="4516"/>
      <c r="AO61" s="103"/>
      <c r="AP61" s="81"/>
      <c r="AQ61" s="4517"/>
      <c r="AR61" s="123"/>
      <c r="AS61" s="123"/>
      <c r="AT61" s="4518"/>
      <c r="AU61" s="123"/>
      <c r="AV61" s="123"/>
      <c r="AW61" s="4518"/>
      <c r="AX61" s="4518"/>
      <c r="AY61" t="str">
        <f t="shared" si="45"/>
        <v/>
      </c>
      <c r="CW61" s="25" t="str">
        <f t="shared" ref="CW61:CW63" si="104">IF(AND((Y61+Z61)&gt;0,AQ61="")," * No olvide digitar la variable 12 años. Si no tiene digite Cero.",IF(AQ61&gt;(Y61+Z61),"* Las Consultas de 12 años NO DEBEN ser mayor que el total de Consultas entre 10-14 años",""))</f>
        <v/>
      </c>
      <c r="CX61" s="25" t="str">
        <f t="shared" ref="CX61:CX63" si="105">IF(AND(F61&gt;0,AR61="")," * No olvide digitar la variable Embarazadas. Digite cero si no tiene.","")</f>
        <v/>
      </c>
      <c r="CY61" s="25" t="str">
        <f t="shared" ref="CY61:CY63" si="106">IF(AR61&gt;F61," * Las Embarazadas NO DEBEN ser mayor al total de mujeres. ","")</f>
        <v/>
      </c>
      <c r="CZ61" s="25" t="str">
        <f t="shared" ref="CZ61:CZ63" si="107">IF(AND((AK61+AL61)&gt;0,AS61="")," * No olvide digitar la variable 60 años. Si no tiene digite Cero.",IF(AS61&gt;(AK61+AL61)," * Las consultas de 60 años NO DEBEN ser mayor que el Total de consultas del grupo 60-64 años",""))</f>
        <v/>
      </c>
      <c r="DA61" s="25" t="str">
        <f t="shared" ref="DA61:DA63" si="108">IF(AND(D61&gt;0,AT61="")," * No olvide digitar la variable Usuarios con Discapacidad. Digite Cero si no tiene.",IF(AT61&gt;D61," * La variable Usuarios con Discapacidad No puede ser mayor al Total Ambos Sexos.",""))</f>
        <v/>
      </c>
      <c r="DB61" s="25" t="str">
        <f t="shared" ref="DB61:DB63" si="109">IF(AND(D61&gt;0,AU61="")," * No olvide digitar la variable Niños, niñas, adolescentes y jóvenes población SENAME. Digite Cero si no tiene.",IF(AU61&gt;D61," * La variable Niños, niñas, adolescentes y jóvenes población SENAME No puede ser mayor al Total Ambos Sexos.",""))</f>
        <v/>
      </c>
      <c r="DC61" s="25" t="str">
        <f t="shared" ref="DC61:DC63" si="110">IF(AND(D61&gt;0,AV61="")," * No olvide digitar la variable Niños, niñas, adolescentes y jóvenes Mejor Niñez. Digite Cero si no tiene.",IF(AV61&gt;D61," * La variable Niños, niñas, adolescentes y jóvenes Mejor Niñez No puede ser mayor al Total Ambos Sexos.",""))</f>
        <v/>
      </c>
      <c r="DD61" s="25" t="str">
        <f t="shared" ref="DD61:DD63" si="111">IF(AND(D61&gt;0,AW61="")," * No olvide digitar la variable Migrantes. Digite Cero si no tiene.",IF(AW61&gt;D61," * La variable Migrantes No puede ser mayor al Total.",""))</f>
        <v/>
      </c>
      <c r="DE61" s="25" t="str">
        <f t="shared" si="51"/>
        <v/>
      </c>
      <c r="DG61" s="26">
        <f t="shared" ref="DG61:DG63" si="112">IF(AND((Y61+Z61)&gt;0,AQ61=""),1,IF(AQ61&gt;(Y61+Z61),1,0))</f>
        <v>0</v>
      </c>
      <c r="DH61" s="26">
        <f t="shared" ref="DH61:DH63" si="113">IF(AND(F61&gt;0,AR61=""),1,0)</f>
        <v>0</v>
      </c>
      <c r="DI61" s="26">
        <f t="shared" ref="DI61:DI63" si="114">IF(AR61&gt;F61,1,0)</f>
        <v>0</v>
      </c>
      <c r="DJ61" s="26">
        <f t="shared" ref="DJ61:DJ63" si="115">IF(AND((AK61+AL61)&gt;0,AS61=""),1,IF(AS61&gt;(AK61+AL61),1,0))</f>
        <v>0</v>
      </c>
      <c r="DK61" s="26">
        <f t="shared" ref="DK61:DK63" si="116">IF(AND(D61&gt;0,AT61=""),1,IF(AT61&gt;D61,1,0))</f>
        <v>0</v>
      </c>
      <c r="DL61" s="26">
        <f t="shared" ref="DL61:DL63" si="117">IF(AND(D61&gt;0,AU61=""),1,IF(AU61&gt;D61,1,0))</f>
        <v>0</v>
      </c>
      <c r="DM61" s="26">
        <f t="shared" ref="DM61:DM63" si="118">IF(AND(D61&gt;0,AV61=""),1,IF(AV61&gt;D61,1,0))</f>
        <v>0</v>
      </c>
      <c r="DN61" s="26">
        <f t="shared" ref="DN61:DN63" si="119">IF(AND(D61&gt;0,AW61=""),1,IF(AW61&gt;D61,1,0))</f>
        <v>0</v>
      </c>
      <c r="DO61" s="26">
        <f t="shared" ref="DO61:DO63" si="120">IF(AND(D61&gt;0,AX61=""),1,IF(AX61&gt;D61,1,0))</f>
        <v>0</v>
      </c>
    </row>
    <row r="62" spans="1:119" x14ac:dyDescent="0.25">
      <c r="A62" s="728"/>
      <c r="B62" s="729"/>
      <c r="C62" s="4300" t="s">
        <v>85</v>
      </c>
      <c r="D62" s="98">
        <f>SUM(E62:F62)</f>
        <v>0</v>
      </c>
      <c r="E62" s="99">
        <f t="shared" ref="E62:F63" si="121">SUM(Y62+AA62+AC62+AE62+AG62+AI62+AK62+AM62+AO62)</f>
        <v>0</v>
      </c>
      <c r="F62" s="4288">
        <f t="shared" si="121"/>
        <v>0</v>
      </c>
      <c r="G62" s="4309"/>
      <c r="H62" s="4310"/>
      <c r="I62" s="4309"/>
      <c r="J62" s="4310"/>
      <c r="K62" s="4309"/>
      <c r="L62" s="4310"/>
      <c r="M62" s="4309"/>
      <c r="N62" s="4310"/>
      <c r="O62" s="4309"/>
      <c r="P62" s="4310"/>
      <c r="Q62" s="4309"/>
      <c r="R62" s="4310"/>
      <c r="S62" s="145"/>
      <c r="T62" s="146"/>
      <c r="U62" s="4309"/>
      <c r="V62" s="4310"/>
      <c r="W62" s="4309"/>
      <c r="X62" s="4310"/>
      <c r="Y62" s="122"/>
      <c r="Z62" s="125"/>
      <c r="AA62" s="122"/>
      <c r="AB62" s="125"/>
      <c r="AC62" s="122"/>
      <c r="AD62" s="125"/>
      <c r="AE62" s="103"/>
      <c r="AF62" s="125"/>
      <c r="AG62" s="103"/>
      <c r="AH62" s="125"/>
      <c r="AI62" s="103"/>
      <c r="AJ62" s="125"/>
      <c r="AK62" s="122"/>
      <c r="AL62" s="125"/>
      <c r="AM62" s="122"/>
      <c r="AN62" s="125"/>
      <c r="AO62" s="103"/>
      <c r="AP62" s="127"/>
      <c r="AQ62" s="128"/>
      <c r="AR62" s="123"/>
      <c r="AS62" s="123"/>
      <c r="AT62" s="129"/>
      <c r="AU62" s="123"/>
      <c r="AV62" s="123"/>
      <c r="AW62" s="129"/>
      <c r="AX62" s="129"/>
      <c r="AY62" t="str">
        <f t="shared" si="45"/>
        <v/>
      </c>
      <c r="CW62" s="25" t="str">
        <f t="shared" si="104"/>
        <v/>
      </c>
      <c r="CX62" s="25" t="str">
        <f t="shared" si="105"/>
        <v/>
      </c>
      <c r="CY62" s="25" t="str">
        <f t="shared" si="106"/>
        <v/>
      </c>
      <c r="CZ62" s="25" t="str">
        <f t="shared" si="107"/>
        <v/>
      </c>
      <c r="DA62" s="25" t="str">
        <f t="shared" si="108"/>
        <v/>
      </c>
      <c r="DB62" s="25" t="str">
        <f t="shared" si="109"/>
        <v/>
      </c>
      <c r="DC62" s="25" t="str">
        <f t="shared" si="110"/>
        <v/>
      </c>
      <c r="DD62" s="25" t="str">
        <f t="shared" si="111"/>
        <v/>
      </c>
      <c r="DE62" s="25" t="str">
        <f t="shared" si="51"/>
        <v/>
      </c>
      <c r="DG62" s="26">
        <f t="shared" si="112"/>
        <v>0</v>
      </c>
      <c r="DH62" s="26">
        <f t="shared" si="113"/>
        <v>0</v>
      </c>
      <c r="DI62" s="26">
        <f t="shared" si="114"/>
        <v>0</v>
      </c>
      <c r="DJ62" s="26">
        <f t="shared" si="115"/>
        <v>0</v>
      </c>
      <c r="DK62" s="26">
        <f t="shared" si="116"/>
        <v>0</v>
      </c>
      <c r="DL62" s="26">
        <f t="shared" si="117"/>
        <v>0</v>
      </c>
      <c r="DM62" s="26">
        <f t="shared" si="118"/>
        <v>0</v>
      </c>
      <c r="DN62" s="26">
        <f t="shared" si="119"/>
        <v>0</v>
      </c>
      <c r="DO62" s="26">
        <f t="shared" si="120"/>
        <v>0</v>
      </c>
    </row>
    <row r="63" spans="1:119" x14ac:dyDescent="0.25">
      <c r="A63" s="728"/>
      <c r="B63" s="729"/>
      <c r="C63" s="121" t="s">
        <v>86</v>
      </c>
      <c r="D63" s="98">
        <f>SUM(E63:F63)</f>
        <v>0</v>
      </c>
      <c r="E63" s="99">
        <f t="shared" si="121"/>
        <v>0</v>
      </c>
      <c r="F63" s="4288">
        <f t="shared" si="121"/>
        <v>0</v>
      </c>
      <c r="G63" s="4309"/>
      <c r="H63" s="4310"/>
      <c r="I63" s="4309"/>
      <c r="J63" s="4310"/>
      <c r="K63" s="4309"/>
      <c r="L63" s="4310"/>
      <c r="M63" s="4309"/>
      <c r="N63" s="4310"/>
      <c r="O63" s="4309"/>
      <c r="P63" s="4310"/>
      <c r="Q63" s="4309"/>
      <c r="R63" s="4310"/>
      <c r="S63" s="145"/>
      <c r="T63" s="146"/>
      <c r="U63" s="4309"/>
      <c r="V63" s="4310"/>
      <c r="W63" s="4309"/>
      <c r="X63" s="4310"/>
      <c r="Y63" s="122"/>
      <c r="Z63" s="125"/>
      <c r="AA63" s="122"/>
      <c r="AB63" s="125"/>
      <c r="AC63" s="122"/>
      <c r="AD63" s="125"/>
      <c r="AE63" s="103"/>
      <c r="AF63" s="125"/>
      <c r="AG63" s="103"/>
      <c r="AH63" s="125"/>
      <c r="AI63" s="103"/>
      <c r="AJ63" s="125"/>
      <c r="AK63" s="122"/>
      <c r="AL63" s="125"/>
      <c r="AM63" s="4294"/>
      <c r="AN63" s="4295"/>
      <c r="AO63" s="103"/>
      <c r="AP63" s="127"/>
      <c r="AQ63" s="4298"/>
      <c r="AR63" s="123"/>
      <c r="AS63" s="123"/>
      <c r="AT63" s="129"/>
      <c r="AU63" s="123"/>
      <c r="AV63" s="123"/>
      <c r="AW63" s="129"/>
      <c r="AX63" s="129"/>
      <c r="AY63" t="str">
        <f t="shared" si="45"/>
        <v/>
      </c>
      <c r="CW63" s="25" t="str">
        <f t="shared" si="104"/>
        <v/>
      </c>
      <c r="CX63" s="25" t="str">
        <f t="shared" si="105"/>
        <v/>
      </c>
      <c r="CY63" s="25" t="str">
        <f t="shared" si="106"/>
        <v/>
      </c>
      <c r="CZ63" s="25" t="str">
        <f t="shared" si="107"/>
        <v/>
      </c>
      <c r="DA63" s="25" t="str">
        <f t="shared" si="108"/>
        <v/>
      </c>
      <c r="DB63" s="25" t="str">
        <f t="shared" si="109"/>
        <v/>
      </c>
      <c r="DC63" s="25" t="str">
        <f t="shared" si="110"/>
        <v/>
      </c>
      <c r="DD63" s="25" t="str">
        <f t="shared" si="111"/>
        <v/>
      </c>
      <c r="DE63" s="25" t="str">
        <f t="shared" si="51"/>
        <v/>
      </c>
      <c r="DG63" s="26">
        <f t="shared" si="112"/>
        <v>0</v>
      </c>
      <c r="DH63" s="26">
        <f t="shared" si="113"/>
        <v>0</v>
      </c>
      <c r="DI63" s="26">
        <f t="shared" si="114"/>
        <v>0</v>
      </c>
      <c r="DJ63" s="26">
        <f t="shared" si="115"/>
        <v>0</v>
      </c>
      <c r="DK63" s="26">
        <f t="shared" si="116"/>
        <v>0</v>
      </c>
      <c r="DL63" s="26">
        <f t="shared" si="117"/>
        <v>0</v>
      </c>
      <c r="DM63" s="26">
        <f t="shared" si="118"/>
        <v>0</v>
      </c>
      <c r="DN63" s="26">
        <f t="shared" si="119"/>
        <v>0</v>
      </c>
      <c r="DO63" s="26">
        <f t="shared" si="120"/>
        <v>0</v>
      </c>
    </row>
    <row r="64" spans="1:119" x14ac:dyDescent="0.25">
      <c r="A64" s="4519"/>
      <c r="B64" s="4406"/>
      <c r="C64" s="4520" t="s">
        <v>4</v>
      </c>
      <c r="D64" s="4485">
        <f>SUM(E64:F64)</f>
        <v>0</v>
      </c>
      <c r="E64" s="4486">
        <f>SUM(E61:E63)</f>
        <v>0</v>
      </c>
      <c r="F64" s="4487">
        <f>SUM(F61:F63)</f>
        <v>0</v>
      </c>
      <c r="G64" s="4521"/>
      <c r="H64" s="4522"/>
      <c r="I64" s="4522"/>
      <c r="J64" s="4522"/>
      <c r="K64" s="4522"/>
      <c r="L64" s="4522"/>
      <c r="M64" s="4522"/>
      <c r="N64" s="4522"/>
      <c r="O64" s="4522"/>
      <c r="P64" s="4522"/>
      <c r="Q64" s="4522"/>
      <c r="R64" s="4522"/>
      <c r="S64" s="4522"/>
      <c r="T64" s="4522"/>
      <c r="U64" s="4522"/>
      <c r="V64" s="4522"/>
      <c r="W64" s="4522"/>
      <c r="X64" s="4523"/>
      <c r="Y64" s="4485">
        <f>SUM(Y61:Y63)</f>
        <v>0</v>
      </c>
      <c r="Z64" s="4487">
        <f t="shared" ref="Z64:AX64" si="122">SUM(Z61:Z63)</f>
        <v>0</v>
      </c>
      <c r="AA64" s="4485">
        <f t="shared" si="122"/>
        <v>0</v>
      </c>
      <c r="AB64" s="4487">
        <f t="shared" si="122"/>
        <v>0</v>
      </c>
      <c r="AC64" s="4485">
        <f t="shared" si="122"/>
        <v>0</v>
      </c>
      <c r="AD64" s="4510">
        <f t="shared" si="122"/>
        <v>0</v>
      </c>
      <c r="AE64" s="4491">
        <f t="shared" si="122"/>
        <v>0</v>
      </c>
      <c r="AF64" s="4510">
        <f t="shared" si="122"/>
        <v>0</v>
      </c>
      <c r="AG64" s="4491">
        <f t="shared" si="122"/>
        <v>0</v>
      </c>
      <c r="AH64" s="4510">
        <f t="shared" si="122"/>
        <v>0</v>
      </c>
      <c r="AI64" s="4491">
        <f t="shared" si="122"/>
        <v>0</v>
      </c>
      <c r="AJ64" s="4487">
        <f t="shared" si="122"/>
        <v>0</v>
      </c>
      <c r="AK64" s="4485">
        <f t="shared" si="122"/>
        <v>0</v>
      </c>
      <c r="AL64" s="4487">
        <f t="shared" si="122"/>
        <v>0</v>
      </c>
      <c r="AM64" s="4485">
        <f t="shared" si="122"/>
        <v>0</v>
      </c>
      <c r="AN64" s="4510">
        <f t="shared" si="122"/>
        <v>0</v>
      </c>
      <c r="AO64" s="4491">
        <f t="shared" si="122"/>
        <v>0</v>
      </c>
      <c r="AP64" s="4492">
        <f t="shared" si="122"/>
        <v>0</v>
      </c>
      <c r="AQ64" s="4524">
        <f t="shared" si="122"/>
        <v>0</v>
      </c>
      <c r="AR64" s="4487">
        <f t="shared" si="122"/>
        <v>0</v>
      </c>
      <c r="AS64" s="4487">
        <f t="shared" si="122"/>
        <v>0</v>
      </c>
      <c r="AT64" s="4493">
        <f t="shared" si="122"/>
        <v>0</v>
      </c>
      <c r="AU64" s="4487">
        <f t="shared" si="122"/>
        <v>0</v>
      </c>
      <c r="AV64" s="4487">
        <f t="shared" si="122"/>
        <v>0</v>
      </c>
      <c r="AW64" s="4493">
        <f t="shared" si="122"/>
        <v>0</v>
      </c>
      <c r="AX64" s="4493">
        <f t="shared" si="122"/>
        <v>0</v>
      </c>
      <c r="CW64"/>
      <c r="CX64"/>
      <c r="CY64"/>
      <c r="CZ64"/>
      <c r="DA64"/>
      <c r="DB64"/>
      <c r="DC64"/>
      <c r="DD64"/>
      <c r="DE64"/>
      <c r="DG64"/>
      <c r="DH64"/>
      <c r="DI64"/>
      <c r="DJ64"/>
      <c r="DK64"/>
      <c r="DL64"/>
      <c r="DM64"/>
    </row>
    <row r="65" spans="1:117" x14ac:dyDescent="0.25">
      <c r="A65" s="43" t="s">
        <v>87</v>
      </c>
      <c r="B65" s="154"/>
      <c r="C65" s="154"/>
      <c r="D65" s="155"/>
      <c r="E65" s="46"/>
      <c r="F65" s="539"/>
      <c r="G65" s="539"/>
      <c r="H65" s="539"/>
      <c r="I65" s="539"/>
      <c r="J65" s="539"/>
      <c r="CW65"/>
      <c r="CX65"/>
      <c r="CY65"/>
      <c r="CZ65"/>
      <c r="DA65"/>
      <c r="DB65"/>
      <c r="DC65"/>
      <c r="DD65"/>
      <c r="DE65"/>
      <c r="DG65"/>
      <c r="DH65"/>
      <c r="DI65"/>
      <c r="DJ65"/>
      <c r="DK65"/>
      <c r="DL65"/>
      <c r="DM65"/>
    </row>
    <row r="66" spans="1:117" ht="42" x14ac:dyDescent="0.25">
      <c r="A66" s="4471" t="s">
        <v>88</v>
      </c>
      <c r="B66" s="4456"/>
      <c r="C66" s="4419"/>
      <c r="D66" s="4525" t="s">
        <v>4</v>
      </c>
      <c r="E66" s="4525" t="s">
        <v>89</v>
      </c>
      <c r="F66" s="4459" t="s">
        <v>90</v>
      </c>
      <c r="G66" s="4459" t="s">
        <v>9</v>
      </c>
      <c r="H66" s="4439" t="s">
        <v>91</v>
      </c>
      <c r="I66" s="4439" t="s">
        <v>92</v>
      </c>
      <c r="J66" s="4439" t="s">
        <v>10</v>
      </c>
      <c r="CW66"/>
      <c r="CX66"/>
      <c r="CY66"/>
      <c r="CZ66"/>
      <c r="DA66"/>
      <c r="DB66"/>
      <c r="DC66"/>
      <c r="DD66"/>
      <c r="DE66"/>
      <c r="DG66"/>
      <c r="DH66"/>
      <c r="DI66"/>
      <c r="DJ66"/>
      <c r="DK66"/>
      <c r="DL66"/>
      <c r="DM66"/>
    </row>
    <row r="67" spans="1:117" x14ac:dyDescent="0.25">
      <c r="A67" s="4494" t="s">
        <v>93</v>
      </c>
      <c r="B67" s="4495"/>
      <c r="C67" s="4496"/>
      <c r="D67" s="4526"/>
      <c r="E67" s="4526"/>
      <c r="F67" s="4526"/>
      <c r="G67" s="4526"/>
      <c r="H67" s="4526"/>
      <c r="I67" s="4526"/>
      <c r="J67" s="4526"/>
      <c r="K67" t="str">
        <f>CW67&amp;CX67&amp;CY67&amp;CZ67&amp;DA67&amp;DB67&amp;DC67&amp;DD67&amp;DE67</f>
        <v/>
      </c>
      <c r="CW67" s="25" t="str">
        <f>IF(AND(D67&gt;0,E67=""), "* No olvide digitar la variable Gestantes. Digite Cero si no tiene.",IF(E67&gt;D67,"  * La variable Gestantes No puede ser mayor al Total.",""))</f>
        <v/>
      </c>
      <c r="CX67" s="25" t="str">
        <f>IF(AND(D67&gt;0,F67=""), "* No olvide digitar la variable 60 años. Digite Cero si no tiene.",IF(F67&gt;D67,"  * La variable 60 años No puede ser mayor al Total.",""))</f>
        <v/>
      </c>
      <c r="CY67" s="25" t="str">
        <f>IF(AND(D67&gt;0,G67=""), "* No olvide digitar la variable Usuarios con Discapacidad. Digite Cero si no tiene.",IF(G67&gt;D67,"  * La variable Usuarios con Discapacidad No puede ser mayor al Total.",""))</f>
        <v/>
      </c>
      <c r="CZ67" s="25" t="str">
        <f>IF(AND(D67&gt;0,H67=""), "* No olvide digitar la variable Niños, niñas, adolescentes y jóvenes SENAME. Digite Cero si no tiene.",IF(H67&gt;D67,"  * La variable  Niños, niñas, adolescentes y jóvenes SENAME No puede ser mayor al Total.",""))</f>
        <v/>
      </c>
      <c r="DA67" s="25" t="str">
        <f>IF(AND(D67&gt;0,I67=""), "* No olvide digitar la variable Niños, niñas, adolescentes y jóvenes Mejor niñez. Digite Cero si no tiene.",IF(I67&gt;D67,"  * La variable  Niños, niñas, adolescentes y jóvenes Mejor niñez  No puede ser mayor al Total.",""))</f>
        <v/>
      </c>
      <c r="DB67" s="25" t="str">
        <f>IF(AND(D67&gt;0,J67=""), "* No olvide digitar la variable Migrantes. Digite Cero si no tiene.",IF(J67&gt;D67,"  * La variable Migrantes No puede ser mayor al Total.",""))</f>
        <v/>
      </c>
      <c r="DC67"/>
      <c r="DD67"/>
      <c r="DE67"/>
      <c r="DG67" s="26">
        <f>IF(AND(D67&gt;0,E67=""),1,IF(E67&gt;D67,1,0))</f>
        <v>0</v>
      </c>
      <c r="DH67" s="26">
        <f>IF(AND(D67&gt;0,F67=""),1,IF(F67&gt;D67,1,0))</f>
        <v>0</v>
      </c>
      <c r="DI67" s="26">
        <f>IF(AND(D67&gt;0,G67=""),1,IF(G67&gt;D67,1,0))</f>
        <v>0</v>
      </c>
      <c r="DJ67" s="26">
        <f>IF(AND(D67&gt;0,H67=""),1,IF(H67&gt;D67,1,0))</f>
        <v>0</v>
      </c>
      <c r="DK67" s="26">
        <f>IF(AND(D67&gt;0,I67=""),1,IF(I67&gt;D67,1,0))</f>
        <v>0</v>
      </c>
      <c r="DL67" s="26">
        <f>IF(AND(D67&gt;0,J67=""),1,IF(J67&gt;D67,1,0))</f>
        <v>0</v>
      </c>
      <c r="DM67"/>
    </row>
    <row r="68" spans="1:117" x14ac:dyDescent="0.25">
      <c r="A68" s="713" t="s">
        <v>94</v>
      </c>
      <c r="B68" s="714" t="s">
        <v>95</v>
      </c>
      <c r="C68" s="715"/>
      <c r="D68" s="159"/>
      <c r="E68" s="159"/>
      <c r="F68" s="159"/>
      <c r="G68" s="159"/>
      <c r="H68" s="159"/>
      <c r="I68" s="159"/>
      <c r="J68" s="159"/>
      <c r="K68" t="str">
        <f t="shared" ref="K68:K78" si="123">CW68&amp;CX68&amp;CY68&amp;CZ68&amp;DA68&amp;DB68&amp;DC68&amp;DD68&amp;DE68</f>
        <v/>
      </c>
      <c r="CW68" s="25" t="str">
        <f t="shared" ref="CW68:CW78" si="124">IF(AND(D68&gt;0,E68=""), "* No olvide digitar la variable Gestantes. Digite Cero si no tiene.",IF(E68&gt;D68,"  * La variable Gestantes No puede ser mayor al Total.",""))</f>
        <v/>
      </c>
      <c r="CX68" s="25" t="str">
        <f t="shared" ref="CX68:CX78" si="125">IF(AND(D68&gt;0,F68=""), "* No olvide digitar la variable 60 años. Digite Cero si no tiene.",IF(F68&gt;D68,"  * La variable 60 años No puede ser mayor al Total.",""))</f>
        <v/>
      </c>
      <c r="CY68" s="25" t="str">
        <f t="shared" ref="CY68:CY78" si="126">IF(AND(D68&gt;0,G68=""), "* No olvide digitar la variable Usuarios con Discapacidad. Digite Cero si no tiene.",IF(G68&gt;D68,"  * La variable Usuarios con Discapacidad No puede ser mayor al Total.",""))</f>
        <v/>
      </c>
      <c r="CZ68" s="25" t="str">
        <f t="shared" ref="CZ68:CZ78" si="127">IF(AND(D68&gt;0,H68=""), "* No olvide digitar la variable Niños, niñas, adolescentes y jóvenes SENAME. Digite Cero si no tiene.",IF(H68&gt;D68,"  * La variable  Niños, niñas, adolescentes y jóvenes SENAME No puede ser mayor al Total.",""))</f>
        <v/>
      </c>
      <c r="DA68" s="25" t="str">
        <f t="shared" ref="DA68:DA78" si="128">IF(AND(D68&gt;0,I68=""), "* No olvide digitar la variable Niños, niñas, adolescentes y jóvenes Mejor niñez. Digite Cero si no tiene.",IF(I68&gt;D68,"  * La variable  Niños, niñas, adolescentes y jóvenes Mejor niñez  No puede ser mayor al Total.",""))</f>
        <v/>
      </c>
      <c r="DB68" s="25" t="str">
        <f t="shared" ref="DB68:DB78" si="129">IF(AND(D68&gt;0,J68=""), "* No olvide digitar la variable Migrantes. Digite Cero si no tiene.",IF(J68&gt;D68,"  * La variable Migrantes No puede ser mayor al Total.",""))</f>
        <v/>
      </c>
      <c r="DC68"/>
      <c r="DD68"/>
      <c r="DE68"/>
      <c r="DG68" s="26">
        <f t="shared" ref="DG68:DG78" si="130">IF(AND(D68&gt;0,E68=""),1,IF(E68&gt;D68,1,0))</f>
        <v>0</v>
      </c>
      <c r="DH68" s="26">
        <f t="shared" ref="DH68:DH78" si="131">IF(AND(D68&gt;0,F68=""),1,IF(F68&gt;D68,1,0))</f>
        <v>0</v>
      </c>
      <c r="DI68" s="26">
        <f t="shared" ref="DI68:DI78" si="132">IF(AND(D68&gt;0,G68=""),1,IF(G68&gt;D68,1,0))</f>
        <v>0</v>
      </c>
      <c r="DJ68" s="26">
        <f t="shared" ref="DJ68:DJ78" si="133">IF(AND(D68&gt;0,H68=""),1,IF(H68&gt;D68,1,0))</f>
        <v>0</v>
      </c>
      <c r="DK68" s="26">
        <f t="shared" ref="DK68:DK78" si="134">IF(AND(D68&gt;0,I68=""),1,IF(I68&gt;D68,1,0))</f>
        <v>0</v>
      </c>
      <c r="DL68" s="26">
        <f t="shared" ref="DL68:DL78" si="135">IF(AND(D68&gt;0,J68=""),1,IF(J68&gt;D68,1,0))</f>
        <v>0</v>
      </c>
      <c r="DM68"/>
    </row>
    <row r="69" spans="1:117" x14ac:dyDescent="0.25">
      <c r="A69" s="713"/>
      <c r="B69" s="4220" t="s">
        <v>96</v>
      </c>
      <c r="C69" s="4222"/>
      <c r="D69" s="4311"/>
      <c r="E69" s="4311"/>
      <c r="F69" s="4311"/>
      <c r="G69" s="4311"/>
      <c r="H69" s="4311"/>
      <c r="I69" s="4311"/>
      <c r="J69" s="4311"/>
      <c r="K69" t="str">
        <f t="shared" si="123"/>
        <v/>
      </c>
      <c r="CW69" s="25" t="str">
        <f t="shared" si="124"/>
        <v/>
      </c>
      <c r="CX69" s="25" t="str">
        <f t="shared" si="125"/>
        <v/>
      </c>
      <c r="CY69" s="25" t="str">
        <f t="shared" si="126"/>
        <v/>
      </c>
      <c r="CZ69" s="25" t="str">
        <f t="shared" si="127"/>
        <v/>
      </c>
      <c r="DA69" s="25" t="str">
        <f t="shared" si="128"/>
        <v/>
      </c>
      <c r="DB69" s="25" t="str">
        <f t="shared" si="129"/>
        <v/>
      </c>
      <c r="DC69"/>
      <c r="DD69"/>
      <c r="DE69"/>
      <c r="DG69" s="26">
        <f t="shared" si="130"/>
        <v>0</v>
      </c>
      <c r="DH69" s="26">
        <f t="shared" si="131"/>
        <v>0</v>
      </c>
      <c r="DI69" s="26">
        <f t="shared" si="132"/>
        <v>0</v>
      </c>
      <c r="DJ69" s="26">
        <f t="shared" si="133"/>
        <v>0</v>
      </c>
      <c r="DK69" s="26">
        <f t="shared" si="134"/>
        <v>0</v>
      </c>
      <c r="DL69" s="26">
        <f t="shared" si="135"/>
        <v>0</v>
      </c>
      <c r="DM69"/>
    </row>
    <row r="70" spans="1:117" x14ac:dyDescent="0.25">
      <c r="A70" s="4428" t="s">
        <v>97</v>
      </c>
      <c r="B70" s="4429"/>
      <c r="C70" s="4430"/>
      <c r="D70" s="4527"/>
      <c r="E70" s="4527"/>
      <c r="F70" s="4527"/>
      <c r="G70" s="4527"/>
      <c r="H70" s="4527"/>
      <c r="I70" s="4527"/>
      <c r="J70" s="4527"/>
      <c r="K70" t="str">
        <f t="shared" si="123"/>
        <v/>
      </c>
      <c r="CW70" s="25" t="str">
        <f t="shared" si="124"/>
        <v/>
      </c>
      <c r="CX70" s="25" t="str">
        <f t="shared" si="125"/>
        <v/>
      </c>
      <c r="CY70" s="25" t="str">
        <f t="shared" si="126"/>
        <v/>
      </c>
      <c r="CZ70" s="25" t="str">
        <f t="shared" si="127"/>
        <v/>
      </c>
      <c r="DA70" s="25" t="str">
        <f t="shared" si="128"/>
        <v/>
      </c>
      <c r="DB70" s="25" t="str">
        <f t="shared" si="129"/>
        <v/>
      </c>
      <c r="DC70"/>
      <c r="DD70"/>
      <c r="DE70"/>
      <c r="DG70" s="26">
        <f t="shared" si="130"/>
        <v>0</v>
      </c>
      <c r="DH70" s="26">
        <f t="shared" si="131"/>
        <v>0</v>
      </c>
      <c r="DI70" s="26">
        <f t="shared" si="132"/>
        <v>0</v>
      </c>
      <c r="DJ70" s="26">
        <f t="shared" si="133"/>
        <v>0</v>
      </c>
      <c r="DK70" s="26">
        <f t="shared" si="134"/>
        <v>0</v>
      </c>
      <c r="DL70" s="26">
        <f t="shared" si="135"/>
        <v>0</v>
      </c>
      <c r="DM70"/>
    </row>
    <row r="71" spans="1:117" x14ac:dyDescent="0.25">
      <c r="A71" s="4220" t="s">
        <v>98</v>
      </c>
      <c r="B71" s="4221"/>
      <c r="C71" s="4222"/>
      <c r="D71" s="4311"/>
      <c r="E71" s="4311"/>
      <c r="F71" s="4311"/>
      <c r="G71" s="4311"/>
      <c r="H71" s="4311"/>
      <c r="I71" s="4311"/>
      <c r="J71" s="4311"/>
      <c r="K71" t="str">
        <f t="shared" si="123"/>
        <v/>
      </c>
      <c r="CW71" s="25" t="str">
        <f t="shared" si="124"/>
        <v/>
      </c>
      <c r="CX71" s="25" t="str">
        <f t="shared" si="125"/>
        <v/>
      </c>
      <c r="CY71" s="25" t="str">
        <f t="shared" si="126"/>
        <v/>
      </c>
      <c r="CZ71" s="25" t="str">
        <f t="shared" si="127"/>
        <v/>
      </c>
      <c r="DA71" s="25" t="str">
        <f t="shared" si="128"/>
        <v/>
      </c>
      <c r="DB71" s="25" t="str">
        <f t="shared" si="129"/>
        <v/>
      </c>
      <c r="DC71"/>
      <c r="DD71"/>
      <c r="DE71"/>
      <c r="DG71" s="26">
        <f t="shared" si="130"/>
        <v>0</v>
      </c>
      <c r="DH71" s="26">
        <f t="shared" si="131"/>
        <v>0</v>
      </c>
      <c r="DI71" s="26">
        <f t="shared" si="132"/>
        <v>0</v>
      </c>
      <c r="DJ71" s="26">
        <f t="shared" si="133"/>
        <v>0</v>
      </c>
      <c r="DK71" s="26">
        <f t="shared" si="134"/>
        <v>0</v>
      </c>
      <c r="DL71" s="26">
        <f t="shared" si="135"/>
        <v>0</v>
      </c>
      <c r="DM71"/>
    </row>
    <row r="72" spans="1:117" x14ac:dyDescent="0.25">
      <c r="A72" s="4519" t="s">
        <v>99</v>
      </c>
      <c r="B72" s="720"/>
      <c r="C72" s="4406"/>
      <c r="D72" s="162"/>
      <c r="E72" s="162"/>
      <c r="F72" s="162"/>
      <c r="G72" s="162"/>
      <c r="H72" s="162"/>
      <c r="I72" s="162"/>
      <c r="J72" s="162"/>
      <c r="K72" t="str">
        <f t="shared" si="123"/>
        <v/>
      </c>
      <c r="CW72" s="25" t="str">
        <f t="shared" si="124"/>
        <v/>
      </c>
      <c r="CX72" s="25" t="str">
        <f t="shared" si="125"/>
        <v/>
      </c>
      <c r="CY72" s="25" t="str">
        <f t="shared" si="126"/>
        <v/>
      </c>
      <c r="CZ72" s="25" t="str">
        <f t="shared" si="127"/>
        <v/>
      </c>
      <c r="DA72" s="25" t="str">
        <f t="shared" si="128"/>
        <v/>
      </c>
      <c r="DB72" s="25" t="str">
        <f t="shared" si="129"/>
        <v/>
      </c>
      <c r="DC72"/>
      <c r="DD72"/>
      <c r="DE72"/>
      <c r="DG72" s="26">
        <f t="shared" si="130"/>
        <v>0</v>
      </c>
      <c r="DH72" s="26">
        <f t="shared" si="131"/>
        <v>0</v>
      </c>
      <c r="DI72" s="26">
        <f t="shared" si="132"/>
        <v>0</v>
      </c>
      <c r="DJ72" s="26">
        <f t="shared" si="133"/>
        <v>0</v>
      </c>
      <c r="DK72" s="26">
        <f t="shared" si="134"/>
        <v>0</v>
      </c>
      <c r="DL72" s="26">
        <f t="shared" si="135"/>
        <v>0</v>
      </c>
      <c r="DM72"/>
    </row>
    <row r="73" spans="1:117" x14ac:dyDescent="0.25">
      <c r="A73" s="4494" t="s">
        <v>100</v>
      </c>
      <c r="B73" s="4495"/>
      <c r="C73" s="4496"/>
      <c r="D73" s="4527"/>
      <c r="E73" s="4527"/>
      <c r="F73" s="4528"/>
      <c r="G73" s="4529"/>
      <c r="H73" s="4529"/>
      <c r="I73" s="4529"/>
      <c r="J73" s="4529"/>
      <c r="K73" t="str">
        <f t="shared" si="123"/>
        <v/>
      </c>
      <c r="CW73" s="25" t="str">
        <f t="shared" si="124"/>
        <v/>
      </c>
      <c r="CX73" s="25" t="str">
        <f t="shared" si="125"/>
        <v/>
      </c>
      <c r="CY73" s="25" t="str">
        <f t="shared" si="126"/>
        <v/>
      </c>
      <c r="CZ73" s="25" t="str">
        <f t="shared" si="127"/>
        <v/>
      </c>
      <c r="DA73" s="25" t="str">
        <f t="shared" si="128"/>
        <v/>
      </c>
      <c r="DB73" s="25" t="str">
        <f t="shared" si="129"/>
        <v/>
      </c>
      <c r="DC73"/>
      <c r="DD73"/>
      <c r="DE73"/>
      <c r="DG73" s="26">
        <f t="shared" si="130"/>
        <v>0</v>
      </c>
      <c r="DH73" s="26">
        <f t="shared" si="131"/>
        <v>0</v>
      </c>
      <c r="DI73" s="26">
        <f t="shared" si="132"/>
        <v>0</v>
      </c>
      <c r="DJ73" s="26">
        <f t="shared" si="133"/>
        <v>0</v>
      </c>
      <c r="DK73" s="26">
        <f t="shared" si="134"/>
        <v>0</v>
      </c>
      <c r="DL73" s="26">
        <f t="shared" si="135"/>
        <v>0</v>
      </c>
      <c r="DM73"/>
    </row>
    <row r="74" spans="1:117" x14ac:dyDescent="0.25">
      <c r="A74" s="4428" t="s">
        <v>101</v>
      </c>
      <c r="B74" s="4429"/>
      <c r="C74" s="4430"/>
      <c r="D74" s="4527"/>
      <c r="E74" s="4527"/>
      <c r="F74" s="4527"/>
      <c r="G74" s="4527"/>
      <c r="H74" s="4527"/>
      <c r="I74" s="4527"/>
      <c r="J74" s="4527"/>
      <c r="K74" t="str">
        <f t="shared" si="123"/>
        <v/>
      </c>
      <c r="CW74" s="25" t="str">
        <f t="shared" si="124"/>
        <v/>
      </c>
      <c r="CX74" s="25" t="str">
        <f t="shared" si="125"/>
        <v/>
      </c>
      <c r="CY74" s="25" t="str">
        <f t="shared" si="126"/>
        <v/>
      </c>
      <c r="CZ74" s="25" t="str">
        <f t="shared" si="127"/>
        <v/>
      </c>
      <c r="DA74" s="25" t="str">
        <f t="shared" si="128"/>
        <v/>
      </c>
      <c r="DB74" s="25" t="str">
        <f t="shared" si="129"/>
        <v/>
      </c>
      <c r="DC74"/>
      <c r="DD74"/>
      <c r="DE74"/>
      <c r="DG74" s="26">
        <f t="shared" si="130"/>
        <v>0</v>
      </c>
      <c r="DH74" s="26">
        <f t="shared" si="131"/>
        <v>0</v>
      </c>
      <c r="DI74" s="26">
        <f t="shared" si="132"/>
        <v>0</v>
      </c>
      <c r="DJ74" s="26">
        <f t="shared" si="133"/>
        <v>0</v>
      </c>
      <c r="DK74" s="26">
        <f t="shared" si="134"/>
        <v>0</v>
      </c>
      <c r="DL74" s="26">
        <f t="shared" si="135"/>
        <v>0</v>
      </c>
      <c r="DM74"/>
    </row>
    <row r="75" spans="1:117" x14ac:dyDescent="0.25">
      <c r="A75" s="4220" t="s">
        <v>102</v>
      </c>
      <c r="B75" s="4221"/>
      <c r="C75" s="4222"/>
      <c r="D75" s="4311"/>
      <c r="E75" s="4311"/>
      <c r="F75" s="4312"/>
      <c r="G75" s="4313"/>
      <c r="H75" s="4313"/>
      <c r="I75" s="4313"/>
      <c r="J75" s="4313"/>
      <c r="K75" t="str">
        <f t="shared" si="123"/>
        <v/>
      </c>
      <c r="CW75" s="25" t="str">
        <f t="shared" si="124"/>
        <v/>
      </c>
      <c r="CX75" s="25" t="str">
        <f t="shared" si="125"/>
        <v/>
      </c>
      <c r="CY75" s="25" t="str">
        <f t="shared" si="126"/>
        <v/>
      </c>
      <c r="CZ75" s="25" t="str">
        <f t="shared" si="127"/>
        <v/>
      </c>
      <c r="DA75" s="25" t="str">
        <f t="shared" si="128"/>
        <v/>
      </c>
      <c r="DB75" s="25" t="str">
        <f t="shared" si="129"/>
        <v/>
      </c>
      <c r="DC75"/>
      <c r="DD75"/>
      <c r="DE75"/>
      <c r="DG75" s="26">
        <f t="shared" si="130"/>
        <v>0</v>
      </c>
      <c r="DH75" s="26">
        <f t="shared" si="131"/>
        <v>0</v>
      </c>
      <c r="DI75" s="26">
        <f t="shared" si="132"/>
        <v>0</v>
      </c>
      <c r="DJ75" s="26">
        <f t="shared" si="133"/>
        <v>0</v>
      </c>
      <c r="DK75" s="26">
        <f t="shared" si="134"/>
        <v>0</v>
      </c>
      <c r="DL75" s="26">
        <f t="shared" si="135"/>
        <v>0</v>
      </c>
      <c r="DM75"/>
    </row>
    <row r="76" spans="1:117" x14ac:dyDescent="0.25">
      <c r="A76" s="4220" t="s">
        <v>103</v>
      </c>
      <c r="B76" s="4221"/>
      <c r="C76" s="4222"/>
      <c r="D76" s="4311"/>
      <c r="E76" s="4311"/>
      <c r="F76" s="4312"/>
      <c r="G76" s="4313"/>
      <c r="H76" s="4313"/>
      <c r="I76" s="4313"/>
      <c r="J76" s="4313"/>
      <c r="K76" t="str">
        <f t="shared" si="123"/>
        <v/>
      </c>
      <c r="CW76" s="25" t="str">
        <f t="shared" si="124"/>
        <v/>
      </c>
      <c r="CX76" s="25" t="str">
        <f t="shared" si="125"/>
        <v/>
      </c>
      <c r="CY76" s="25" t="str">
        <f t="shared" si="126"/>
        <v/>
      </c>
      <c r="CZ76" s="25" t="str">
        <f t="shared" si="127"/>
        <v/>
      </c>
      <c r="DA76" s="25" t="str">
        <f t="shared" si="128"/>
        <v/>
      </c>
      <c r="DB76" s="25" t="str">
        <f t="shared" si="129"/>
        <v/>
      </c>
      <c r="DC76"/>
      <c r="DD76"/>
      <c r="DE76"/>
      <c r="DG76" s="26">
        <f t="shared" si="130"/>
        <v>0</v>
      </c>
      <c r="DH76" s="26">
        <f t="shared" si="131"/>
        <v>0</v>
      </c>
      <c r="DI76" s="26">
        <f t="shared" si="132"/>
        <v>0</v>
      </c>
      <c r="DJ76" s="26">
        <f t="shared" si="133"/>
        <v>0</v>
      </c>
      <c r="DK76" s="26">
        <f t="shared" si="134"/>
        <v>0</v>
      </c>
      <c r="DL76" s="26">
        <f t="shared" si="135"/>
        <v>0</v>
      </c>
      <c r="DM76"/>
    </row>
    <row r="77" spans="1:117" ht="15" customHeight="1" x14ac:dyDescent="0.25">
      <c r="A77" s="4220" t="s">
        <v>104</v>
      </c>
      <c r="B77" s="4221"/>
      <c r="C77" s="4222"/>
      <c r="D77" s="4311"/>
      <c r="E77" s="4311"/>
      <c r="F77" s="4312"/>
      <c r="G77" s="4313"/>
      <c r="H77" s="4313"/>
      <c r="I77" s="4313"/>
      <c r="J77" s="4313"/>
      <c r="K77" t="str">
        <f t="shared" si="123"/>
        <v/>
      </c>
      <c r="CW77" s="25" t="str">
        <f t="shared" si="124"/>
        <v/>
      </c>
      <c r="CX77" s="25" t="str">
        <f t="shared" si="125"/>
        <v/>
      </c>
      <c r="CY77" s="25" t="str">
        <f t="shared" si="126"/>
        <v/>
      </c>
      <c r="CZ77" s="25" t="str">
        <f t="shared" si="127"/>
        <v/>
      </c>
      <c r="DA77" s="25" t="str">
        <f t="shared" si="128"/>
        <v/>
      </c>
      <c r="DB77" s="25" t="str">
        <f t="shared" si="129"/>
        <v/>
      </c>
      <c r="DC77"/>
      <c r="DD77"/>
      <c r="DE77"/>
      <c r="DG77" s="26">
        <f t="shared" si="130"/>
        <v>0</v>
      </c>
      <c r="DH77" s="26">
        <f t="shared" si="131"/>
        <v>0</v>
      </c>
      <c r="DI77" s="26">
        <f t="shared" si="132"/>
        <v>0</v>
      </c>
      <c r="DJ77" s="26">
        <f t="shared" si="133"/>
        <v>0</v>
      </c>
      <c r="DK77" s="26">
        <f t="shared" si="134"/>
        <v>0</v>
      </c>
      <c r="DL77" s="26">
        <f t="shared" si="135"/>
        <v>0</v>
      </c>
      <c r="DM77"/>
    </row>
    <row r="78" spans="1:117" x14ac:dyDescent="0.25">
      <c r="A78" s="4314" t="s">
        <v>105</v>
      </c>
      <c r="B78" s="737"/>
      <c r="C78" s="738"/>
      <c r="D78" s="4315"/>
      <c r="E78" s="4315"/>
      <c r="F78" s="4316"/>
      <c r="G78" s="4317"/>
      <c r="H78" s="4317"/>
      <c r="I78" s="4317"/>
      <c r="J78" s="4317"/>
      <c r="K78" t="str">
        <f t="shared" si="123"/>
        <v/>
      </c>
      <c r="CW78" s="25" t="str">
        <f t="shared" si="124"/>
        <v/>
      </c>
      <c r="CX78" s="25" t="str">
        <f t="shared" si="125"/>
        <v/>
      </c>
      <c r="CY78" s="25" t="str">
        <f t="shared" si="126"/>
        <v/>
      </c>
      <c r="CZ78" s="25" t="str">
        <f t="shared" si="127"/>
        <v/>
      </c>
      <c r="DA78" s="25" t="str">
        <f t="shared" si="128"/>
        <v/>
      </c>
      <c r="DB78" s="25" t="str">
        <f t="shared" si="129"/>
        <v/>
      </c>
      <c r="DC78"/>
      <c r="DD78"/>
      <c r="DE78"/>
      <c r="DG78" s="26">
        <f t="shared" si="130"/>
        <v>0</v>
      </c>
      <c r="DH78" s="26">
        <f t="shared" si="131"/>
        <v>0</v>
      </c>
      <c r="DI78" s="26">
        <f t="shared" si="132"/>
        <v>0</v>
      </c>
      <c r="DJ78" s="26">
        <f t="shared" si="133"/>
        <v>0</v>
      </c>
      <c r="DK78" s="26">
        <f t="shared" si="134"/>
        <v>0</v>
      </c>
      <c r="DL78" s="26">
        <f t="shared" si="135"/>
        <v>0</v>
      </c>
      <c r="DM78"/>
    </row>
    <row r="79" spans="1:117" x14ac:dyDescent="0.25">
      <c r="A79" s="5" t="s">
        <v>106</v>
      </c>
      <c r="CW79"/>
      <c r="CX79"/>
      <c r="CY79"/>
      <c r="CZ79"/>
      <c r="DA79"/>
      <c r="DB79"/>
      <c r="DC79"/>
      <c r="DD79"/>
      <c r="DE79"/>
      <c r="DG79"/>
      <c r="DH79"/>
      <c r="DI79"/>
      <c r="DJ79"/>
      <c r="DK79"/>
      <c r="DL79"/>
      <c r="DM79"/>
    </row>
    <row r="80" spans="1:117" x14ac:dyDescent="0.25">
      <c r="A80" s="4407" t="s">
        <v>107</v>
      </c>
      <c r="B80" s="3811"/>
      <c r="C80" s="4408"/>
      <c r="D80" s="4471" t="s">
        <v>108</v>
      </c>
      <c r="E80" s="4456"/>
      <c r="F80" s="4419"/>
      <c r="CW80"/>
      <c r="CX80"/>
      <c r="CY80"/>
      <c r="CZ80"/>
      <c r="DA80"/>
      <c r="DB80"/>
      <c r="DC80"/>
      <c r="DD80"/>
      <c r="DE80"/>
      <c r="DG80"/>
      <c r="DH80"/>
      <c r="DI80"/>
      <c r="DJ80"/>
      <c r="DK80"/>
      <c r="DL80"/>
      <c r="DM80"/>
    </row>
    <row r="81" spans="1:118" x14ac:dyDescent="0.25">
      <c r="A81" s="4420"/>
      <c r="B81" s="636"/>
      <c r="C81" s="4421"/>
      <c r="D81" s="4530" t="s">
        <v>4</v>
      </c>
      <c r="E81" s="4422" t="s">
        <v>33</v>
      </c>
      <c r="F81" s="4531" t="s">
        <v>34</v>
      </c>
      <c r="CW81"/>
      <c r="CX81"/>
      <c r="CY81"/>
      <c r="CZ81"/>
      <c r="DA81"/>
      <c r="DB81"/>
      <c r="DC81"/>
      <c r="DD81"/>
      <c r="DE81"/>
      <c r="DG81"/>
      <c r="DH81"/>
      <c r="DI81"/>
      <c r="DJ81"/>
      <c r="DK81"/>
      <c r="DL81"/>
      <c r="DM81"/>
    </row>
    <row r="82" spans="1:118" x14ac:dyDescent="0.25">
      <c r="A82" s="4532" t="s">
        <v>109</v>
      </c>
      <c r="B82" s="4533" t="s">
        <v>110</v>
      </c>
      <c r="C82" s="4534"/>
      <c r="D82" s="4318">
        <f>SUM(E82+F82)</f>
        <v>0</v>
      </c>
      <c r="E82" s="19"/>
      <c r="F82" s="22"/>
      <c r="CW82"/>
      <c r="CX82"/>
      <c r="CY82"/>
      <c r="CZ82"/>
      <c r="DA82"/>
      <c r="DB82"/>
      <c r="DC82"/>
      <c r="DD82"/>
      <c r="DE82"/>
      <c r="DG82"/>
      <c r="DH82"/>
      <c r="DI82"/>
      <c r="DJ82"/>
      <c r="DK82"/>
      <c r="DL82"/>
      <c r="DM82"/>
    </row>
    <row r="83" spans="1:118" x14ac:dyDescent="0.25">
      <c r="A83" s="4405"/>
      <c r="B83" s="4233" t="s">
        <v>111</v>
      </c>
      <c r="C83" s="735"/>
      <c r="D83" s="4234">
        <f>SUM(E83+F83)</f>
        <v>0</v>
      </c>
      <c r="E83" s="4265"/>
      <c r="F83" s="4236"/>
      <c r="CW83"/>
      <c r="CX83"/>
      <c r="CY83"/>
      <c r="CZ83"/>
      <c r="DA83"/>
      <c r="DB83"/>
      <c r="DC83"/>
      <c r="DD83"/>
      <c r="DE83"/>
      <c r="DG83"/>
      <c r="DH83"/>
      <c r="DI83"/>
      <c r="DJ83"/>
      <c r="DK83"/>
      <c r="DL83"/>
      <c r="DM83"/>
    </row>
    <row r="84" spans="1:118" x14ac:dyDescent="0.25">
      <c r="A84" s="43" t="s">
        <v>112</v>
      </c>
      <c r="B84" s="174"/>
      <c r="C84" s="174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CW84"/>
      <c r="CX84"/>
      <c r="CY84"/>
      <c r="CZ84"/>
      <c r="DA84"/>
      <c r="DB84"/>
      <c r="DC84"/>
      <c r="DD84"/>
      <c r="DE84"/>
      <c r="DG84"/>
      <c r="DH84"/>
      <c r="DI84"/>
      <c r="DJ84"/>
      <c r="DK84"/>
      <c r="DL84"/>
      <c r="DM84"/>
    </row>
    <row r="85" spans="1:118" ht="15" customHeight="1" x14ac:dyDescent="0.25">
      <c r="A85" s="3811" t="s">
        <v>113</v>
      </c>
      <c r="B85" s="3811"/>
      <c r="C85" s="4408"/>
      <c r="D85" s="4407" t="s">
        <v>4</v>
      </c>
      <c r="E85" s="3811"/>
      <c r="F85" s="4408"/>
      <c r="G85" s="4410" t="s">
        <v>5</v>
      </c>
      <c r="H85" s="4411"/>
      <c r="I85" s="4411"/>
      <c r="J85" s="4411"/>
      <c r="K85" s="4411"/>
      <c r="L85" s="4411"/>
      <c r="M85" s="4411"/>
      <c r="N85" s="4411"/>
      <c r="O85" s="4411"/>
      <c r="P85" s="4411"/>
      <c r="Q85" s="4411"/>
      <c r="R85" s="4411"/>
      <c r="S85" s="4411"/>
      <c r="T85" s="4411"/>
      <c r="U85" s="4411"/>
      <c r="V85" s="4411"/>
      <c r="W85" s="4411"/>
      <c r="X85" s="4411"/>
      <c r="Y85" s="4411"/>
      <c r="Z85" s="4411"/>
      <c r="AA85" s="4411"/>
      <c r="AB85" s="4411"/>
      <c r="AC85" s="4411"/>
      <c r="AD85" s="4411"/>
      <c r="AE85" s="4411"/>
      <c r="AF85" s="4411"/>
      <c r="AG85" s="4411"/>
      <c r="AH85" s="4411"/>
      <c r="AI85" s="4411"/>
      <c r="AJ85" s="4411"/>
      <c r="AK85" s="4411"/>
      <c r="AL85" s="4411"/>
      <c r="AM85" s="4411"/>
      <c r="AN85" s="4412"/>
      <c r="AO85" s="4418" t="s">
        <v>114</v>
      </c>
      <c r="AP85" s="4455" t="s">
        <v>7</v>
      </c>
      <c r="AQ85" s="4535" t="s">
        <v>115</v>
      </c>
      <c r="AR85" s="4414" t="s">
        <v>116</v>
      </c>
      <c r="AS85" s="4414" t="s">
        <v>117</v>
      </c>
      <c r="AT85" s="4536" t="s">
        <v>118</v>
      </c>
      <c r="AU85" s="4536" t="s">
        <v>12</v>
      </c>
      <c r="AV85" s="4536" t="s">
        <v>13</v>
      </c>
      <c r="AW85" s="4537" t="s">
        <v>10</v>
      </c>
      <c r="CW85"/>
      <c r="CX85"/>
      <c r="CY85"/>
      <c r="CZ85"/>
      <c r="DA85"/>
      <c r="DB85"/>
      <c r="DC85"/>
      <c r="DD85"/>
      <c r="DE85"/>
      <c r="DG85"/>
      <c r="DH85"/>
      <c r="DI85"/>
      <c r="DJ85"/>
      <c r="DK85"/>
      <c r="DL85"/>
      <c r="DM85"/>
    </row>
    <row r="86" spans="1:118" ht="15" customHeight="1" x14ac:dyDescent="0.25">
      <c r="A86" s="634"/>
      <c r="B86" s="634"/>
      <c r="C86" s="635"/>
      <c r="D86" s="4420"/>
      <c r="E86" s="636"/>
      <c r="F86" s="4421"/>
      <c r="G86" s="4443" t="s">
        <v>119</v>
      </c>
      <c r="H86" s="4417"/>
      <c r="I86" s="4410" t="s">
        <v>16</v>
      </c>
      <c r="J86" s="4411"/>
      <c r="K86" s="4410" t="s">
        <v>17</v>
      </c>
      <c r="L86" s="4418"/>
      <c r="M86" s="4410" t="s">
        <v>18</v>
      </c>
      <c r="N86" s="4418"/>
      <c r="O86" s="4410" t="s">
        <v>19</v>
      </c>
      <c r="P86" s="4418"/>
      <c r="Q86" s="4410" t="s">
        <v>20</v>
      </c>
      <c r="R86" s="4418"/>
      <c r="S86" s="4410" t="s">
        <v>21</v>
      </c>
      <c r="T86" s="4418"/>
      <c r="U86" s="4411" t="s">
        <v>22</v>
      </c>
      <c r="V86" s="4418"/>
      <c r="W86" s="4410" t="s">
        <v>23</v>
      </c>
      <c r="X86" s="4419"/>
      <c r="Y86" s="4410" t="s">
        <v>24</v>
      </c>
      <c r="Z86" s="4419"/>
      <c r="AA86" s="4410" t="s">
        <v>25</v>
      </c>
      <c r="AB86" s="4419"/>
      <c r="AC86" s="4410" t="s">
        <v>26</v>
      </c>
      <c r="AD86" s="4419"/>
      <c r="AE86" s="4410" t="s">
        <v>27</v>
      </c>
      <c r="AF86" s="4419"/>
      <c r="AG86" s="4410" t="s">
        <v>28</v>
      </c>
      <c r="AH86" s="4419"/>
      <c r="AI86" s="4410" t="s">
        <v>29</v>
      </c>
      <c r="AJ86" s="4419"/>
      <c r="AK86" s="4411" t="s">
        <v>30</v>
      </c>
      <c r="AL86" s="4419"/>
      <c r="AM86" s="4410" t="s">
        <v>31</v>
      </c>
      <c r="AN86" s="4444"/>
      <c r="AO86" s="4418"/>
      <c r="AP86" s="4455"/>
      <c r="AQ86" s="744"/>
      <c r="AR86" s="647"/>
      <c r="AS86" s="647"/>
      <c r="AT86" s="4536"/>
      <c r="AU86" s="4536"/>
      <c r="AV86" s="4536"/>
      <c r="AW86" s="741"/>
      <c r="CW86"/>
      <c r="CX86"/>
      <c r="CY86"/>
      <c r="CZ86"/>
      <c r="DA86"/>
      <c r="DB86"/>
      <c r="DC86"/>
      <c r="DD86"/>
      <c r="DE86"/>
      <c r="DG86"/>
      <c r="DH86"/>
      <c r="DI86"/>
      <c r="DJ86"/>
      <c r="DK86"/>
      <c r="DL86"/>
      <c r="DM86"/>
    </row>
    <row r="87" spans="1:118" x14ac:dyDescent="0.25">
      <c r="A87" s="636"/>
      <c r="B87" s="636"/>
      <c r="C87" s="4421"/>
      <c r="D87" s="4426" t="s">
        <v>32</v>
      </c>
      <c r="E87" s="4424" t="s">
        <v>33</v>
      </c>
      <c r="F87" s="4425" t="s">
        <v>34</v>
      </c>
      <c r="G87" s="4426" t="s">
        <v>33</v>
      </c>
      <c r="H87" s="4425" t="s">
        <v>34</v>
      </c>
      <c r="I87" s="4426" t="s">
        <v>33</v>
      </c>
      <c r="J87" s="4437" t="s">
        <v>34</v>
      </c>
      <c r="K87" s="4426" t="s">
        <v>33</v>
      </c>
      <c r="L87" s="4425" t="s">
        <v>34</v>
      </c>
      <c r="M87" s="4426" t="s">
        <v>33</v>
      </c>
      <c r="N87" s="4425" t="s">
        <v>34</v>
      </c>
      <c r="O87" s="4424" t="s">
        <v>33</v>
      </c>
      <c r="P87" s="4425" t="s">
        <v>34</v>
      </c>
      <c r="Q87" s="4424" t="s">
        <v>33</v>
      </c>
      <c r="R87" s="4425" t="s">
        <v>34</v>
      </c>
      <c r="S87" s="4424" t="s">
        <v>33</v>
      </c>
      <c r="T87" s="4425" t="s">
        <v>34</v>
      </c>
      <c r="U87" s="4424" t="s">
        <v>33</v>
      </c>
      <c r="V87" s="4425" t="s">
        <v>34</v>
      </c>
      <c r="W87" s="4424" t="s">
        <v>33</v>
      </c>
      <c r="X87" s="4425" t="s">
        <v>34</v>
      </c>
      <c r="Y87" s="4424" t="s">
        <v>33</v>
      </c>
      <c r="Z87" s="4425" t="s">
        <v>34</v>
      </c>
      <c r="AA87" s="4424" t="s">
        <v>33</v>
      </c>
      <c r="AB87" s="4425" t="s">
        <v>34</v>
      </c>
      <c r="AC87" s="4424" t="s">
        <v>33</v>
      </c>
      <c r="AD87" s="4425" t="s">
        <v>34</v>
      </c>
      <c r="AE87" s="4424" t="s">
        <v>33</v>
      </c>
      <c r="AF87" s="4425" t="s">
        <v>34</v>
      </c>
      <c r="AG87" s="4424" t="s">
        <v>33</v>
      </c>
      <c r="AH87" s="4425" t="s">
        <v>34</v>
      </c>
      <c r="AI87" s="4424" t="s">
        <v>33</v>
      </c>
      <c r="AJ87" s="4425" t="s">
        <v>34</v>
      </c>
      <c r="AK87" s="4424" t="s">
        <v>33</v>
      </c>
      <c r="AL87" s="4425" t="s">
        <v>34</v>
      </c>
      <c r="AM87" s="4424" t="s">
        <v>33</v>
      </c>
      <c r="AN87" s="4438" t="s">
        <v>34</v>
      </c>
      <c r="AO87" s="4418"/>
      <c r="AP87" s="4455"/>
      <c r="AQ87" s="4538"/>
      <c r="AR87" s="4427"/>
      <c r="AS87" s="4427"/>
      <c r="AT87" s="4536"/>
      <c r="AU87" s="4536"/>
      <c r="AV87" s="4536"/>
      <c r="AW87" s="4539"/>
      <c r="CW87"/>
      <c r="CX87"/>
      <c r="CY87"/>
      <c r="CZ87"/>
      <c r="DA87"/>
      <c r="DB87"/>
      <c r="DC87"/>
      <c r="DD87"/>
      <c r="DE87"/>
      <c r="DG87"/>
      <c r="DH87"/>
      <c r="DI87"/>
      <c r="DJ87"/>
      <c r="DK87"/>
      <c r="DL87"/>
      <c r="DM87"/>
    </row>
    <row r="88" spans="1:118" x14ac:dyDescent="0.25">
      <c r="A88" s="4540" t="s">
        <v>120</v>
      </c>
      <c r="B88" s="4540"/>
      <c r="C88" s="4540"/>
      <c r="D88" s="4431">
        <f>SUM(E88:F88)</f>
        <v>6</v>
      </c>
      <c r="E88" s="4450">
        <f>SUM(G88+I88+K88+M88+O88+Q88+S88+U88+W88+Y88+AA88+AC88+AE88+AG88+AI88+AK88+AM88)</f>
        <v>2</v>
      </c>
      <c r="F88" s="18">
        <f>SUM(H88+J88+L88+N88+P88+R88+T88+V88+X88+Z88+AB88+AD88+AF88+AH88+AJ88+AL88+AN88)</f>
        <v>4</v>
      </c>
      <c r="G88" s="4451"/>
      <c r="H88" s="52"/>
      <c r="I88" s="4451"/>
      <c r="J88" s="4463"/>
      <c r="K88" s="4451"/>
      <c r="L88" s="52"/>
      <c r="M88" s="4451"/>
      <c r="N88" s="52"/>
      <c r="O88" s="4434"/>
      <c r="P88" s="52"/>
      <c r="Q88" s="4434"/>
      <c r="R88" s="52"/>
      <c r="S88" s="4434"/>
      <c r="T88" s="52"/>
      <c r="U88" s="4434"/>
      <c r="V88" s="52"/>
      <c r="W88" s="4434">
        <v>1</v>
      </c>
      <c r="X88" s="52">
        <v>1</v>
      </c>
      <c r="Y88" s="4434"/>
      <c r="Z88" s="52"/>
      <c r="AA88" s="4434"/>
      <c r="AB88" s="52"/>
      <c r="AC88" s="4434"/>
      <c r="AD88" s="52"/>
      <c r="AE88" s="4434">
        <v>1</v>
      </c>
      <c r="AF88" s="52"/>
      <c r="AG88" s="4434"/>
      <c r="AH88" s="52">
        <v>1</v>
      </c>
      <c r="AI88" s="4434"/>
      <c r="AJ88" s="52"/>
      <c r="AK88" s="4434"/>
      <c r="AL88" s="52">
        <v>1</v>
      </c>
      <c r="AM88" s="4434"/>
      <c r="AN88" s="55">
        <v>1</v>
      </c>
      <c r="AO88" s="4462">
        <v>0</v>
      </c>
      <c r="AP88" s="4435">
        <v>0</v>
      </c>
      <c r="AQ88" s="4435">
        <v>6</v>
      </c>
      <c r="AR88" s="4435">
        <v>0</v>
      </c>
      <c r="AS88" s="4435">
        <v>0</v>
      </c>
      <c r="AT88" s="4435">
        <v>0</v>
      </c>
      <c r="AU88" s="4435">
        <v>0</v>
      </c>
      <c r="AV88" s="4435">
        <v>0</v>
      </c>
      <c r="AW88" s="4435">
        <v>0</v>
      </c>
      <c r="AX88" t="str">
        <f>CW88&amp;CX88&amp;CY88&amp;CZ88&amp;DA88&amp;DB88&amp;DC88&amp;DD88</f>
        <v/>
      </c>
      <c r="CW88" s="25" t="str">
        <f>IF(AND((W88+X88)&gt;0,AO88="")," * No olvide digitar la variable 12 años. Si no tiene digite Cero.",IF(AO88&gt;(W88+X88),"* Las Consultas de 12 años NO DEBEN ser mayor que el total de Consultas entre 10-14 años",""))</f>
        <v/>
      </c>
      <c r="CX88" s="25" t="str">
        <f>IF(AND(F88&gt;0,AP88="")," * No olvide digitar la variable Embarazadas. Digite cero si no tiene.",IF(AP88&gt;F88," * Las embarazadas no pueden ser mayor al Total Mujeres.",""))</f>
        <v/>
      </c>
      <c r="CY88" s="25" t="str">
        <f>IF(AND(D88&gt;0,AQ88="")," * No olvide digitar Beneficiarios. Digite Cero si no tiene",IF(AQ88&gt;D88," * Los beneficiarios no pueden ser mayor al Total Ambos Sexos.",""))</f>
        <v/>
      </c>
      <c r="CZ88" s="25" t="str">
        <f>IF(AND((AI88+AJ88&gt;0),AR88="")," * No olvide digitar la variable 60 años. Si no tiene digite Cero.",IF(AR88&gt;(AI88+AJ88)," * Las consultas de 60 años NO DEBEN ser mayor que el total de consultas de entre 60-64 años",""))</f>
        <v/>
      </c>
      <c r="DA88" s="25" t="str">
        <f>IF(AND(D88&gt;0,AT88="")," * No olvide digitar la variable usuarios con discapacidad. Digite Cero si no tiene.",IF(AT88&gt;D88," * La variable Usuarios con discapacidad No puede ser mayor al Total Ambos Sexos.",""))</f>
        <v/>
      </c>
      <c r="DB88" s="25" t="str">
        <f>IF(AND(D88&gt;0,AU88="")," * No olvide digitar la variable Niños, niñas, adolescentes y jóvenes SENAME. Digite Cero si no tiene.",IF(AU88&gt;D88," * La variable Niños, niñas, adolescentes y jóvenes SENAME No puede ser mayor al Total Ambos Sexos.",""))</f>
        <v/>
      </c>
      <c r="DC88" s="25" t="str">
        <f>IF(AND(D88&gt;0,AV88="")," * No olvide digitar la variable Niños, niñas, adolescentes y jóvenes Mejor Niñez. Digite Cero si no tiene.",IF(AV88&gt;D88," * La variable Niños, niñas, adolescentes y jóvenes Mejor Niñez No puede ser mayor al Total Ambos Sexos.",""))</f>
        <v/>
      </c>
      <c r="DD88" s="25" t="str">
        <f>IF(AND(D88&gt;0,AW88="")," * No olvide digitar la variable Migrantes. Digite Cero si no tiene.",IF(AW88&gt;D88," * La variable Migrantes No puede ser mayor al Total Ambos Sexos.",""))</f>
        <v/>
      </c>
      <c r="DE88"/>
      <c r="DG88" s="26">
        <f>IF(AND((W88+X88)&gt;0,AO88=""),1,IF(AO88&gt;(W88+X88),1,0))</f>
        <v>0</v>
      </c>
      <c r="DH88" s="26">
        <f>IF(AND(F88&gt;0,AP88=""),1,IF(AP88&gt;F88,1,0))</f>
        <v>0</v>
      </c>
      <c r="DI88" s="26">
        <f>IF(AND(D88&gt;0,AQ88=""),1,IF(AQ88&gt;D88,1,0))</f>
        <v>0</v>
      </c>
      <c r="DJ88" s="26">
        <f>IF(AND((AI88+AJ88&gt;0),AR88=""),1,IF(AR88&gt;(AI88+AJ88),1,0))</f>
        <v>0</v>
      </c>
      <c r="DK88" s="26">
        <f>IF(AND(D88&gt;0,AT88=""),1,IF(AT88&gt;D88,1,0))</f>
        <v>0</v>
      </c>
      <c r="DL88" s="26">
        <f>IF(AND(D88&gt;0,AU88=""),1,IF(AU88&gt;D88,1,0))</f>
        <v>0</v>
      </c>
      <c r="DM88" s="26">
        <f>IF(AND(D88&gt;0,AV88=""),1,IF(AV88&gt;D88,1,0))</f>
        <v>0</v>
      </c>
      <c r="DN88" s="26">
        <f>IF(AND(D88&gt;0,AW88=""),1,IF(AW88&gt;D88,1,0))</f>
        <v>0</v>
      </c>
    </row>
    <row r="89" spans="1:118" ht="15" customHeight="1" x14ac:dyDescent="0.25">
      <c r="A89" s="4319" t="s">
        <v>121</v>
      </c>
      <c r="B89" s="4319"/>
      <c r="C89" s="4319"/>
      <c r="D89" s="4185">
        <f t="shared" ref="D89:D141" si="136">SUM(E89:F89)</f>
        <v>1</v>
      </c>
      <c r="E89" s="4257">
        <f t="shared" ref="E89:F141" si="137">SUM(G89+I89+K89+M89+O89+Q89+S89+U89+W89+Y89+AA89+AC89+AE89+AG89+AI89+AK89+AM89)</f>
        <v>1</v>
      </c>
      <c r="F89" s="4258">
        <f t="shared" si="137"/>
        <v>0</v>
      </c>
      <c r="G89" s="4259"/>
      <c r="H89" s="4226"/>
      <c r="I89" s="4259"/>
      <c r="J89" s="4272"/>
      <c r="K89" s="4259"/>
      <c r="L89" s="4226"/>
      <c r="M89" s="4259"/>
      <c r="N89" s="4226"/>
      <c r="O89" s="4225"/>
      <c r="P89" s="4226"/>
      <c r="Q89" s="4225"/>
      <c r="R89" s="4226"/>
      <c r="S89" s="4225"/>
      <c r="T89" s="4226"/>
      <c r="U89" s="4225"/>
      <c r="V89" s="4226"/>
      <c r="W89" s="4225"/>
      <c r="X89" s="4226"/>
      <c r="Y89" s="4225"/>
      <c r="Z89" s="4226"/>
      <c r="AA89" s="4225"/>
      <c r="AB89" s="4226"/>
      <c r="AC89" s="4225"/>
      <c r="AD89" s="4226"/>
      <c r="AE89" s="4225"/>
      <c r="AF89" s="4226"/>
      <c r="AG89" s="4225"/>
      <c r="AH89" s="4226"/>
      <c r="AI89" s="4225"/>
      <c r="AJ89" s="4226"/>
      <c r="AK89" s="4225">
        <v>1</v>
      </c>
      <c r="AL89" s="4226"/>
      <c r="AM89" s="4225"/>
      <c r="AN89" s="4227"/>
      <c r="AO89" s="4260">
        <v>0</v>
      </c>
      <c r="AP89" s="4260">
        <v>0</v>
      </c>
      <c r="AQ89" s="4229">
        <v>1</v>
      </c>
      <c r="AR89" s="4229">
        <v>0</v>
      </c>
      <c r="AS89" s="4229">
        <v>0</v>
      </c>
      <c r="AT89" s="4260">
        <v>0</v>
      </c>
      <c r="AU89" s="4260">
        <v>0</v>
      </c>
      <c r="AV89" s="4260">
        <v>0</v>
      </c>
      <c r="AW89" s="4260">
        <v>0</v>
      </c>
      <c r="AX89" t="str">
        <f t="shared" ref="AX89:AX140" si="138">CW89&amp;CX89&amp;CY89&amp;CZ89&amp;DA89&amp;DB89&amp;DC89&amp;DD89</f>
        <v/>
      </c>
      <c r="CW89" s="25" t="str">
        <f t="shared" ref="CW89:CW118" si="139">IF(AND((W89+X89)&gt;0,AO89="")," * No olvide digitar la variable 12 años. Si no tiene digite Cero.",IF(AO89&gt;(W89+X89),"* Las Consultas de 12 años NO DEBEN ser mayor que el total de Consultas entre 10-14 años",""))</f>
        <v/>
      </c>
      <c r="CX89" s="25" t="str">
        <f t="shared" ref="CX89:CX140" si="140">IF(AND(F89&gt;0,AP89="")," * No olvide digitar la variable Embarazadas. Digite cero si no tiene.",IF(AP89&gt;F89," * Las embarazadas no pueden ser mayor al Total Mujeres.",""))</f>
        <v/>
      </c>
      <c r="CY89" s="25" t="str">
        <f t="shared" ref="CY89:CY140" si="141">IF(AND(D89&gt;0,AQ89="")," * No olvide digitar Beneficiarios. Digite Cero si no tiene",IF(AQ89&gt;D89," * Los beneficiarios no pueden ser mayor al Total Ambos Sexos.",""))</f>
        <v/>
      </c>
      <c r="CZ89" s="25" t="str">
        <f t="shared" ref="CZ89:CZ140" si="142">IF(AND((AI89+AJ89&gt;0),AR89="")," * No olvide digitar la variable 60 años. Si no tiene digite Cero.",IF(AR89&gt;(AI89+AJ89)," * Las consultas de 60 años NO DEBEN ser mayor que el total de consultas de entre 60-64 años",""))</f>
        <v/>
      </c>
      <c r="DA89" s="25" t="str">
        <f t="shared" ref="DA89:DA140" si="143">IF(AND(D89&gt;0,AT89="")," * No olvide digitar la variable usuarios con discapacidad. Digite Cero si no tiene.",IF(AT89&gt;D89," * La variable Usuarios con discapacidad No puede ser mayor al Total Ambos Sexos.",""))</f>
        <v/>
      </c>
      <c r="DB89" s="25" t="str">
        <f t="shared" ref="DB89:DB140" si="144">IF(AND(D89&gt;0,AU89="")," * No olvide digitar la variable Niños, niñas, adolescentes y jóvenes SENAME. Digite Cero si no tiene.",IF(AU89&gt;D89," * La variable Niños, niñas, adolescentes y jóvenes SENAME No puede ser mayor al Total Ambos Sexos.",""))</f>
        <v/>
      </c>
      <c r="DC89" s="25" t="str">
        <f t="shared" ref="DC89:DC140" si="145">IF(AND(D89&gt;0,AV89="")," * No olvide digitar la variable Niños, niñas, adolescentes y jóvenes Mejor Niñez. Digite Cero si no tiene.",IF(AV89&gt;D89," * La variable Niños, niñas, adolescentes y jóvenes Mejor Niñez No puede ser mayor al Total Ambos Sexos.",""))</f>
        <v/>
      </c>
      <c r="DD89" s="25" t="str">
        <f t="shared" ref="DD89:DD140" si="146">IF(AND(D89&gt;0,AW89="")," * No olvide digitar la variable Migrantes. Digite Cero si no tiene.",IF(AW89&gt;D89," * La variable Migrantes No puede ser mayor al Total Ambos Sexos.",""))</f>
        <v/>
      </c>
      <c r="DE89"/>
      <c r="DG89" s="26">
        <f t="shared" ref="DG89:DG92" si="147">IF(AND((W89+X89)&gt;0,AO89=""),1,IF(AO89&gt;(W89+X89),1,0))</f>
        <v>0</v>
      </c>
      <c r="DH89" s="26">
        <f t="shared" ref="DH89:DH140" si="148">IF(AND(F89&gt;0,AP89=""),1,IF(AP89&gt;F89,1,0))</f>
        <v>0</v>
      </c>
      <c r="DI89" s="26">
        <f t="shared" ref="DI89:DI140" si="149">IF(AND(D89&gt;0,AQ89=""),1,IF(AQ89&gt;D89,1,0))</f>
        <v>0</v>
      </c>
      <c r="DJ89" s="26">
        <f t="shared" ref="DJ89:DJ140" si="150">IF(AND((AI89+AJ89&gt;0),AR89=""),1,IF(AR89&gt;(AI89+AJ89),1,0))</f>
        <v>0</v>
      </c>
      <c r="DK89" s="26">
        <f t="shared" ref="DK89:DK140" si="151">IF(AND(D89&gt;0,AT89=""),1,IF(AT89&gt;D89,1,0))</f>
        <v>0</v>
      </c>
      <c r="DL89" s="26">
        <f t="shared" ref="DL89:DL140" si="152">IF(AND(D89&gt;0,AU89=""),1,IF(AU89&gt;D89,1,0))</f>
        <v>0</v>
      </c>
      <c r="DM89" s="26">
        <f t="shared" ref="DM89:DM140" si="153">IF(AND(D89&gt;0,AV89=""),1,IF(AV89&gt;D89,1,0))</f>
        <v>0</v>
      </c>
      <c r="DN89" s="26">
        <f t="shared" ref="DN89:DN140" si="154">IF(AND(D89&gt;0,AW89=""),1,IF(AW89&gt;D89,1,0))</f>
        <v>0</v>
      </c>
    </row>
    <row r="90" spans="1:118" ht="15" customHeight="1" x14ac:dyDescent="0.25">
      <c r="A90" s="4320" t="s">
        <v>122</v>
      </c>
      <c r="B90" s="4321"/>
      <c r="C90" s="4322"/>
      <c r="D90" s="4185">
        <f t="shared" si="136"/>
        <v>3</v>
      </c>
      <c r="E90" s="4257">
        <f t="shared" si="137"/>
        <v>2</v>
      </c>
      <c r="F90" s="4258">
        <f t="shared" si="137"/>
        <v>1</v>
      </c>
      <c r="G90" s="4259">
        <v>0</v>
      </c>
      <c r="H90" s="22">
        <v>0</v>
      </c>
      <c r="I90" s="19">
        <v>0</v>
      </c>
      <c r="J90" s="177">
        <v>0</v>
      </c>
      <c r="K90" s="19">
        <v>0</v>
      </c>
      <c r="L90" s="4226">
        <v>0</v>
      </c>
      <c r="M90" s="4259">
        <v>0</v>
      </c>
      <c r="N90" s="4226">
        <v>0</v>
      </c>
      <c r="O90" s="4225">
        <v>0</v>
      </c>
      <c r="P90" s="4226">
        <v>0</v>
      </c>
      <c r="Q90" s="4225">
        <v>0</v>
      </c>
      <c r="R90" s="4226">
        <v>0</v>
      </c>
      <c r="S90" s="4225">
        <v>0</v>
      </c>
      <c r="T90" s="4226">
        <v>0</v>
      </c>
      <c r="U90" s="4225">
        <v>0</v>
      </c>
      <c r="V90" s="4226">
        <v>0</v>
      </c>
      <c r="W90" s="4225">
        <v>0</v>
      </c>
      <c r="X90" s="4226">
        <v>0</v>
      </c>
      <c r="Y90" s="4225">
        <v>0</v>
      </c>
      <c r="Z90" s="4226">
        <v>1</v>
      </c>
      <c r="AA90" s="4225">
        <v>0</v>
      </c>
      <c r="AB90" s="4226">
        <v>0</v>
      </c>
      <c r="AC90" s="4225">
        <v>0</v>
      </c>
      <c r="AD90" s="4226">
        <v>0</v>
      </c>
      <c r="AE90" s="4225">
        <v>0</v>
      </c>
      <c r="AF90" s="4226">
        <v>0</v>
      </c>
      <c r="AG90" s="4225">
        <v>1</v>
      </c>
      <c r="AH90" s="4226">
        <v>0</v>
      </c>
      <c r="AI90" s="4225">
        <v>0</v>
      </c>
      <c r="AJ90" s="4226">
        <v>0</v>
      </c>
      <c r="AK90" s="4225">
        <v>0</v>
      </c>
      <c r="AL90" s="4226">
        <v>0</v>
      </c>
      <c r="AM90" s="4225">
        <v>1</v>
      </c>
      <c r="AN90" s="4227">
        <v>0</v>
      </c>
      <c r="AO90" s="4260">
        <v>0</v>
      </c>
      <c r="AP90" s="20">
        <v>0</v>
      </c>
      <c r="AQ90" s="24">
        <v>3</v>
      </c>
      <c r="AR90" s="24">
        <v>0</v>
      </c>
      <c r="AS90" s="24">
        <v>0</v>
      </c>
      <c r="AT90" s="20">
        <v>0</v>
      </c>
      <c r="AU90" s="20">
        <v>0</v>
      </c>
      <c r="AV90" s="20">
        <v>0</v>
      </c>
      <c r="AW90" s="20">
        <v>0</v>
      </c>
      <c r="AX90" t="str">
        <f t="shared" si="138"/>
        <v/>
      </c>
      <c r="CW90" s="25" t="str">
        <f t="shared" si="139"/>
        <v/>
      </c>
      <c r="CX90" s="25" t="str">
        <f t="shared" si="140"/>
        <v/>
      </c>
      <c r="CY90" s="25" t="str">
        <f t="shared" si="141"/>
        <v/>
      </c>
      <c r="CZ90" s="25" t="str">
        <f t="shared" si="142"/>
        <v/>
      </c>
      <c r="DA90" s="25" t="str">
        <f t="shared" si="143"/>
        <v/>
      </c>
      <c r="DB90" s="25" t="str">
        <f t="shared" si="144"/>
        <v/>
      </c>
      <c r="DC90" s="25" t="str">
        <f t="shared" si="145"/>
        <v/>
      </c>
      <c r="DD90" s="25" t="str">
        <f t="shared" si="146"/>
        <v/>
      </c>
      <c r="DE90"/>
      <c r="DG90" s="26">
        <f t="shared" si="147"/>
        <v>0</v>
      </c>
      <c r="DH90" s="26">
        <f t="shared" si="148"/>
        <v>0</v>
      </c>
      <c r="DI90" s="26">
        <f t="shared" si="149"/>
        <v>0</v>
      </c>
      <c r="DJ90" s="26">
        <f t="shared" si="150"/>
        <v>0</v>
      </c>
      <c r="DK90" s="26">
        <f t="shared" si="151"/>
        <v>0</v>
      </c>
      <c r="DL90" s="26">
        <f t="shared" si="152"/>
        <v>0</v>
      </c>
      <c r="DM90" s="26">
        <f t="shared" si="153"/>
        <v>0</v>
      </c>
      <c r="DN90" s="26">
        <f t="shared" si="154"/>
        <v>0</v>
      </c>
    </row>
    <row r="91" spans="1:118" x14ac:dyDescent="0.25">
      <c r="A91" s="4320" t="s">
        <v>123</v>
      </c>
      <c r="B91" s="4321"/>
      <c r="C91" s="4322"/>
      <c r="D91" s="4185">
        <f t="shared" si="136"/>
        <v>4</v>
      </c>
      <c r="E91" s="4257">
        <f t="shared" si="137"/>
        <v>4</v>
      </c>
      <c r="F91" s="4258">
        <f t="shared" si="137"/>
        <v>0</v>
      </c>
      <c r="G91" s="4259">
        <v>0</v>
      </c>
      <c r="H91" s="22">
        <v>0</v>
      </c>
      <c r="I91" s="19">
        <v>0</v>
      </c>
      <c r="J91" s="177">
        <v>0</v>
      </c>
      <c r="K91" s="19">
        <v>0</v>
      </c>
      <c r="L91" s="4226">
        <v>0</v>
      </c>
      <c r="M91" s="4259">
        <v>0</v>
      </c>
      <c r="N91" s="4226">
        <v>0</v>
      </c>
      <c r="O91" s="4225">
        <v>0</v>
      </c>
      <c r="P91" s="4226">
        <v>0</v>
      </c>
      <c r="Q91" s="4225">
        <v>0</v>
      </c>
      <c r="R91" s="4226">
        <v>0</v>
      </c>
      <c r="S91" s="4225">
        <v>0</v>
      </c>
      <c r="T91" s="4226">
        <v>0</v>
      </c>
      <c r="U91" s="4225">
        <v>0</v>
      </c>
      <c r="V91" s="4226">
        <v>0</v>
      </c>
      <c r="W91" s="4225">
        <v>0</v>
      </c>
      <c r="X91" s="4226">
        <v>0</v>
      </c>
      <c r="Y91" s="4225">
        <v>1</v>
      </c>
      <c r="Z91" s="4226">
        <v>0</v>
      </c>
      <c r="AA91" s="4225">
        <v>0</v>
      </c>
      <c r="AB91" s="4226">
        <v>0</v>
      </c>
      <c r="AC91" s="4225">
        <v>0</v>
      </c>
      <c r="AD91" s="4226">
        <v>0</v>
      </c>
      <c r="AE91" s="4225">
        <v>0</v>
      </c>
      <c r="AF91" s="4226">
        <v>0</v>
      </c>
      <c r="AG91" s="4225">
        <v>0</v>
      </c>
      <c r="AH91" s="4226">
        <v>0</v>
      </c>
      <c r="AI91" s="4225">
        <v>1</v>
      </c>
      <c r="AJ91" s="4226">
        <v>0</v>
      </c>
      <c r="AK91" s="4225">
        <v>1</v>
      </c>
      <c r="AL91" s="4226">
        <v>0</v>
      </c>
      <c r="AM91" s="4225">
        <v>1</v>
      </c>
      <c r="AN91" s="4227">
        <v>0</v>
      </c>
      <c r="AO91" s="4260">
        <v>0</v>
      </c>
      <c r="AP91" s="20">
        <v>0</v>
      </c>
      <c r="AQ91" s="24">
        <v>4</v>
      </c>
      <c r="AR91" s="24">
        <v>0</v>
      </c>
      <c r="AS91" s="24">
        <v>0</v>
      </c>
      <c r="AT91" s="20">
        <v>0</v>
      </c>
      <c r="AU91" s="20">
        <v>0</v>
      </c>
      <c r="AV91" s="20">
        <v>0</v>
      </c>
      <c r="AW91" s="20">
        <v>0</v>
      </c>
      <c r="AX91" t="str">
        <f t="shared" si="138"/>
        <v/>
      </c>
      <c r="CW91" s="25" t="str">
        <f t="shared" si="139"/>
        <v/>
      </c>
      <c r="CX91" s="25" t="str">
        <f t="shared" si="140"/>
        <v/>
      </c>
      <c r="CY91" s="25" t="str">
        <f t="shared" si="141"/>
        <v/>
      </c>
      <c r="CZ91" s="25" t="str">
        <f t="shared" si="142"/>
        <v/>
      </c>
      <c r="DA91" s="25" t="str">
        <f t="shared" si="143"/>
        <v/>
      </c>
      <c r="DB91" s="25" t="str">
        <f t="shared" si="144"/>
        <v/>
      </c>
      <c r="DC91" s="25" t="str">
        <f t="shared" si="145"/>
        <v/>
      </c>
      <c r="DD91" s="25" t="str">
        <f t="shared" si="146"/>
        <v/>
      </c>
      <c r="DE91"/>
      <c r="DG91" s="26">
        <f t="shared" si="147"/>
        <v>0</v>
      </c>
      <c r="DH91" s="26">
        <f t="shared" si="148"/>
        <v>0</v>
      </c>
      <c r="DI91" s="26">
        <f t="shared" si="149"/>
        <v>0</v>
      </c>
      <c r="DJ91" s="26">
        <f t="shared" si="150"/>
        <v>0</v>
      </c>
      <c r="DK91" s="26">
        <f t="shared" si="151"/>
        <v>0</v>
      </c>
      <c r="DL91" s="26">
        <f t="shared" si="152"/>
        <v>0</v>
      </c>
      <c r="DM91" s="26">
        <f t="shared" si="153"/>
        <v>0</v>
      </c>
      <c r="DN91" s="26">
        <f t="shared" si="154"/>
        <v>0</v>
      </c>
    </row>
    <row r="92" spans="1:118" x14ac:dyDescent="0.25">
      <c r="A92" s="4320" t="s">
        <v>124</v>
      </c>
      <c r="B92" s="4321"/>
      <c r="C92" s="4322"/>
      <c r="D92" s="4185">
        <f t="shared" si="136"/>
        <v>364</v>
      </c>
      <c r="E92" s="4257">
        <f t="shared" si="137"/>
        <v>139</v>
      </c>
      <c r="F92" s="4258">
        <f>SUM(H92+J92+L92+N92+P92+R92+T92+V92+X92+Z92+AB92+AD92+AF92+AH92+AJ92+AL92+AN92)</f>
        <v>225</v>
      </c>
      <c r="G92" s="4259"/>
      <c r="H92" s="22"/>
      <c r="I92" s="19"/>
      <c r="J92" s="177"/>
      <c r="K92" s="19"/>
      <c r="L92" s="4226"/>
      <c r="M92" s="4259">
        <v>2</v>
      </c>
      <c r="N92" s="4226">
        <v>3</v>
      </c>
      <c r="O92" s="4225">
        <v>2</v>
      </c>
      <c r="P92" s="4226">
        <v>2</v>
      </c>
      <c r="Q92" s="4225">
        <v>1</v>
      </c>
      <c r="R92" s="4226">
        <v>3</v>
      </c>
      <c r="S92" s="4225">
        <v>2</v>
      </c>
      <c r="T92" s="4226">
        <v>4</v>
      </c>
      <c r="U92" s="4225">
        <v>6</v>
      </c>
      <c r="V92" s="4226">
        <v>13</v>
      </c>
      <c r="W92" s="4225">
        <v>14</v>
      </c>
      <c r="X92" s="4226">
        <v>24</v>
      </c>
      <c r="Y92" s="4225">
        <v>18</v>
      </c>
      <c r="Z92" s="4226">
        <v>12</v>
      </c>
      <c r="AA92" s="4225">
        <v>15</v>
      </c>
      <c r="AB92" s="4226">
        <v>34</v>
      </c>
      <c r="AC92" s="4225">
        <v>13</v>
      </c>
      <c r="AD92" s="4226">
        <v>41</v>
      </c>
      <c r="AE92" s="4225">
        <v>10</v>
      </c>
      <c r="AF92" s="4226">
        <v>29</v>
      </c>
      <c r="AG92" s="4225">
        <v>20</v>
      </c>
      <c r="AH92" s="4226">
        <v>28</v>
      </c>
      <c r="AI92" s="4225">
        <v>11</v>
      </c>
      <c r="AJ92" s="4226">
        <v>10</v>
      </c>
      <c r="AK92" s="4225">
        <v>17</v>
      </c>
      <c r="AL92" s="4226">
        <v>14</v>
      </c>
      <c r="AM92" s="4225">
        <v>8</v>
      </c>
      <c r="AN92" s="4227">
        <v>8</v>
      </c>
      <c r="AO92" s="4260">
        <v>4</v>
      </c>
      <c r="AP92" s="20">
        <v>1</v>
      </c>
      <c r="AQ92" s="24">
        <v>364</v>
      </c>
      <c r="AR92" s="24">
        <v>2</v>
      </c>
      <c r="AS92" s="24">
        <v>0</v>
      </c>
      <c r="AT92" s="20">
        <v>0</v>
      </c>
      <c r="AU92" s="20">
        <v>0</v>
      </c>
      <c r="AV92" s="20">
        <v>0</v>
      </c>
      <c r="AW92" s="20">
        <v>0</v>
      </c>
      <c r="AX92" t="str">
        <f t="shared" si="138"/>
        <v/>
      </c>
      <c r="CW92" s="25" t="str">
        <f t="shared" si="139"/>
        <v/>
      </c>
      <c r="CX92" s="25" t="str">
        <f t="shared" si="140"/>
        <v/>
      </c>
      <c r="CY92" s="25" t="str">
        <f t="shared" si="141"/>
        <v/>
      </c>
      <c r="CZ92" s="25" t="str">
        <f t="shared" si="142"/>
        <v/>
      </c>
      <c r="DA92" s="25" t="str">
        <f t="shared" si="143"/>
        <v/>
      </c>
      <c r="DB92" s="25" t="str">
        <f t="shared" si="144"/>
        <v/>
      </c>
      <c r="DC92" s="25" t="str">
        <f t="shared" si="145"/>
        <v/>
      </c>
      <c r="DD92" s="25" t="str">
        <f t="shared" si="146"/>
        <v/>
      </c>
      <c r="DE92"/>
      <c r="DG92" s="26">
        <f t="shared" si="147"/>
        <v>0</v>
      </c>
      <c r="DH92" s="26">
        <f t="shared" si="148"/>
        <v>0</v>
      </c>
      <c r="DI92" s="26">
        <f t="shared" si="149"/>
        <v>0</v>
      </c>
      <c r="DJ92" s="26">
        <f t="shared" si="150"/>
        <v>0</v>
      </c>
      <c r="DK92" s="26">
        <f t="shared" si="151"/>
        <v>0</v>
      </c>
      <c r="DL92" s="26">
        <f t="shared" si="152"/>
        <v>0</v>
      </c>
      <c r="DM92" s="26">
        <f t="shared" si="153"/>
        <v>0</v>
      </c>
      <c r="DN92" s="26">
        <f t="shared" si="154"/>
        <v>0</v>
      </c>
    </row>
    <row r="93" spans="1:118" x14ac:dyDescent="0.25">
      <c r="A93" s="4320" t="s">
        <v>125</v>
      </c>
      <c r="B93" s="4321"/>
      <c r="C93" s="4322"/>
      <c r="D93" s="4185">
        <f t="shared" si="136"/>
        <v>68</v>
      </c>
      <c r="E93" s="4257">
        <f>SUM(Y93+AA93+AC93+AE93+AG93+AI93+AK93+AM93)</f>
        <v>37</v>
      </c>
      <c r="F93" s="4258">
        <f>SUM(Z93+AB93+AD93+AF93+AH93+AJ93+AL93+AN93)</f>
        <v>31</v>
      </c>
      <c r="G93" s="4323"/>
      <c r="H93" s="4324"/>
      <c r="I93" s="4323"/>
      <c r="J93" s="4325"/>
      <c r="K93" s="4323"/>
      <c r="L93" s="4324"/>
      <c r="M93" s="4323"/>
      <c r="N93" s="4324"/>
      <c r="O93" s="4326"/>
      <c r="P93" s="4324"/>
      <c r="Q93" s="4326"/>
      <c r="R93" s="4324"/>
      <c r="S93" s="4326"/>
      <c r="T93" s="4324"/>
      <c r="U93" s="4326"/>
      <c r="V93" s="4324"/>
      <c r="W93" s="4326"/>
      <c r="X93" s="4324"/>
      <c r="Y93" s="4225">
        <v>12</v>
      </c>
      <c r="Z93" s="4226">
        <v>13</v>
      </c>
      <c r="AA93" s="4225">
        <v>8</v>
      </c>
      <c r="AB93" s="4226">
        <v>6</v>
      </c>
      <c r="AC93" s="4225">
        <v>0</v>
      </c>
      <c r="AD93" s="4226">
        <v>7</v>
      </c>
      <c r="AE93" s="4225">
        <v>9</v>
      </c>
      <c r="AF93" s="4226">
        <v>3</v>
      </c>
      <c r="AG93" s="4225">
        <v>0</v>
      </c>
      <c r="AH93" s="4226">
        <v>1</v>
      </c>
      <c r="AI93" s="4225">
        <v>5</v>
      </c>
      <c r="AJ93" s="4226">
        <v>0</v>
      </c>
      <c r="AK93" s="4225">
        <v>3</v>
      </c>
      <c r="AL93" s="4226">
        <v>0</v>
      </c>
      <c r="AM93" s="4225">
        <v>0</v>
      </c>
      <c r="AN93" s="4227">
        <v>1</v>
      </c>
      <c r="AO93" s="4327"/>
      <c r="AP93" s="20">
        <v>0</v>
      </c>
      <c r="AQ93" s="24">
        <v>68</v>
      </c>
      <c r="AR93" s="24">
        <v>0</v>
      </c>
      <c r="AS93" s="24">
        <v>0</v>
      </c>
      <c r="AT93" s="20">
        <v>0</v>
      </c>
      <c r="AU93" s="20">
        <v>0</v>
      </c>
      <c r="AV93" s="20">
        <v>0</v>
      </c>
      <c r="AW93" s="20">
        <v>0</v>
      </c>
      <c r="AX93" t="str">
        <f t="shared" si="138"/>
        <v/>
      </c>
      <c r="CW93" s="182"/>
      <c r="CX93" s="25" t="str">
        <f t="shared" si="140"/>
        <v/>
      </c>
      <c r="CY93" s="25" t="str">
        <f t="shared" si="141"/>
        <v/>
      </c>
      <c r="CZ93" s="25" t="str">
        <f t="shared" si="142"/>
        <v/>
      </c>
      <c r="DA93" s="25" t="str">
        <f t="shared" si="143"/>
        <v/>
      </c>
      <c r="DB93" s="25" t="str">
        <f t="shared" si="144"/>
        <v/>
      </c>
      <c r="DC93" s="25" t="str">
        <f t="shared" si="145"/>
        <v/>
      </c>
      <c r="DD93" s="25" t="str">
        <f t="shared" si="146"/>
        <v/>
      </c>
      <c r="DE93"/>
      <c r="DG93" s="182"/>
      <c r="DH93" s="26">
        <f t="shared" si="148"/>
        <v>0</v>
      </c>
      <c r="DI93" s="26">
        <f t="shared" si="149"/>
        <v>0</v>
      </c>
      <c r="DJ93" s="26">
        <f t="shared" si="150"/>
        <v>0</v>
      </c>
      <c r="DK93" s="26">
        <f t="shared" si="151"/>
        <v>0</v>
      </c>
      <c r="DL93" s="26">
        <f t="shared" si="152"/>
        <v>0</v>
      </c>
      <c r="DM93" s="26">
        <f t="shared" si="153"/>
        <v>0</v>
      </c>
      <c r="DN93" s="26">
        <f t="shared" si="154"/>
        <v>0</v>
      </c>
    </row>
    <row r="94" spans="1:118" x14ac:dyDescent="0.25">
      <c r="A94" s="4328" t="s">
        <v>126</v>
      </c>
      <c r="B94" s="4328"/>
      <c r="C94" s="4328"/>
      <c r="D94" s="4185">
        <f t="shared" si="136"/>
        <v>90</v>
      </c>
      <c r="E94" s="4257">
        <f t="shared" si="137"/>
        <v>48</v>
      </c>
      <c r="F94" s="4258">
        <f t="shared" si="137"/>
        <v>42</v>
      </c>
      <c r="G94" s="4259">
        <v>0</v>
      </c>
      <c r="H94" s="4226">
        <v>0</v>
      </c>
      <c r="I94" s="4259">
        <v>0</v>
      </c>
      <c r="J94" s="4272">
        <v>0</v>
      </c>
      <c r="K94" s="4259">
        <v>0</v>
      </c>
      <c r="L94" s="4226">
        <v>0</v>
      </c>
      <c r="M94" s="4259">
        <v>0</v>
      </c>
      <c r="N94" s="4226">
        <v>0</v>
      </c>
      <c r="O94" s="4225">
        <v>1</v>
      </c>
      <c r="P94" s="4226">
        <v>0</v>
      </c>
      <c r="Q94" s="4225">
        <v>0</v>
      </c>
      <c r="R94" s="4226">
        <v>0</v>
      </c>
      <c r="S94" s="4225">
        <v>0</v>
      </c>
      <c r="T94" s="4226">
        <v>0</v>
      </c>
      <c r="U94" s="4225">
        <v>2</v>
      </c>
      <c r="V94" s="4226">
        <v>1</v>
      </c>
      <c r="W94" s="4225">
        <v>1</v>
      </c>
      <c r="X94" s="4226">
        <v>0</v>
      </c>
      <c r="Y94" s="4225">
        <v>13</v>
      </c>
      <c r="Z94" s="4226">
        <v>14</v>
      </c>
      <c r="AA94" s="4225">
        <v>8</v>
      </c>
      <c r="AB94" s="4226">
        <v>6</v>
      </c>
      <c r="AC94" s="4225">
        <v>0</v>
      </c>
      <c r="AD94" s="4226">
        <v>7</v>
      </c>
      <c r="AE94" s="4225">
        <v>11</v>
      </c>
      <c r="AF94" s="4226">
        <v>6</v>
      </c>
      <c r="AG94" s="4225">
        <v>1</v>
      </c>
      <c r="AH94" s="4226">
        <v>5</v>
      </c>
      <c r="AI94" s="4225">
        <v>6</v>
      </c>
      <c r="AJ94" s="4226">
        <v>0</v>
      </c>
      <c r="AK94" s="4225">
        <v>5</v>
      </c>
      <c r="AL94" s="4226">
        <v>1</v>
      </c>
      <c r="AM94" s="4225">
        <v>0</v>
      </c>
      <c r="AN94" s="4227">
        <v>2</v>
      </c>
      <c r="AO94" s="4260">
        <v>0</v>
      </c>
      <c r="AP94" s="4260">
        <v>0</v>
      </c>
      <c r="AQ94" s="4229">
        <v>90</v>
      </c>
      <c r="AR94" s="4229">
        <v>0</v>
      </c>
      <c r="AS94" s="4229">
        <v>0</v>
      </c>
      <c r="AT94" s="4260">
        <v>0</v>
      </c>
      <c r="AU94" s="4260">
        <v>0</v>
      </c>
      <c r="AV94" s="4260">
        <v>0</v>
      </c>
      <c r="AW94" s="4260">
        <v>0</v>
      </c>
      <c r="AX94" t="str">
        <f t="shared" si="138"/>
        <v/>
      </c>
      <c r="CW94" s="25" t="str">
        <f t="shared" si="139"/>
        <v/>
      </c>
      <c r="CX94" s="25" t="str">
        <f t="shared" si="140"/>
        <v/>
      </c>
      <c r="CY94" s="25" t="str">
        <f t="shared" si="141"/>
        <v/>
      </c>
      <c r="CZ94" s="25" t="str">
        <f t="shared" si="142"/>
        <v/>
      </c>
      <c r="DA94" s="25" t="str">
        <f t="shared" si="143"/>
        <v/>
      </c>
      <c r="DB94" s="25" t="str">
        <f t="shared" si="144"/>
        <v/>
      </c>
      <c r="DC94" s="25" t="str">
        <f t="shared" si="145"/>
        <v/>
      </c>
      <c r="DD94" s="25" t="str">
        <f t="shared" si="146"/>
        <v/>
      </c>
      <c r="DE94"/>
      <c r="DG94" s="26">
        <f t="shared" ref="DG94:DG96" si="155">IF(AND((W94+X94)&gt;0,AO94=""),1,IF(AO94&gt;(W94+X94),1,0))</f>
        <v>0</v>
      </c>
      <c r="DH94" s="26">
        <f t="shared" si="148"/>
        <v>0</v>
      </c>
      <c r="DI94" s="26">
        <f t="shared" si="149"/>
        <v>0</v>
      </c>
      <c r="DJ94" s="26">
        <f t="shared" si="150"/>
        <v>0</v>
      </c>
      <c r="DK94" s="26">
        <f t="shared" si="151"/>
        <v>0</v>
      </c>
      <c r="DL94" s="26">
        <f t="shared" si="152"/>
        <v>0</v>
      </c>
      <c r="DM94" s="26">
        <f t="shared" si="153"/>
        <v>0</v>
      </c>
      <c r="DN94" s="26">
        <f t="shared" si="154"/>
        <v>0</v>
      </c>
    </row>
    <row r="95" spans="1:118" x14ac:dyDescent="0.25">
      <c r="A95" s="4112" t="s">
        <v>127</v>
      </c>
      <c r="B95" s="4112"/>
      <c r="C95" s="4112"/>
      <c r="D95" s="4185">
        <f t="shared" si="136"/>
        <v>13</v>
      </c>
      <c r="E95" s="4257">
        <f t="shared" si="137"/>
        <v>7</v>
      </c>
      <c r="F95" s="4258">
        <f t="shared" si="137"/>
        <v>6</v>
      </c>
      <c r="G95" s="4259">
        <v>0</v>
      </c>
      <c r="H95" s="4226">
        <v>0</v>
      </c>
      <c r="I95" s="4259">
        <v>0</v>
      </c>
      <c r="J95" s="4272">
        <v>2</v>
      </c>
      <c r="K95" s="4259">
        <v>0</v>
      </c>
      <c r="L95" s="4226">
        <v>0</v>
      </c>
      <c r="M95" s="4259">
        <v>0</v>
      </c>
      <c r="N95" s="4226">
        <v>0</v>
      </c>
      <c r="O95" s="4225">
        <v>0</v>
      </c>
      <c r="P95" s="4226">
        <v>0</v>
      </c>
      <c r="Q95" s="4225">
        <v>0</v>
      </c>
      <c r="R95" s="4226">
        <v>0</v>
      </c>
      <c r="S95" s="4225">
        <v>2</v>
      </c>
      <c r="T95" s="4226">
        <v>1</v>
      </c>
      <c r="U95" s="4225">
        <v>1</v>
      </c>
      <c r="V95" s="4226">
        <v>1</v>
      </c>
      <c r="W95" s="4225">
        <v>3</v>
      </c>
      <c r="X95" s="4226">
        <v>2</v>
      </c>
      <c r="Y95" s="4225">
        <v>1</v>
      </c>
      <c r="Z95" s="4226">
        <v>0</v>
      </c>
      <c r="AA95" s="4225">
        <v>0</v>
      </c>
      <c r="AB95" s="4226">
        <v>0</v>
      </c>
      <c r="AC95" s="4225">
        <v>0</v>
      </c>
      <c r="AD95" s="4226">
        <v>0</v>
      </c>
      <c r="AE95" s="4225">
        <v>0</v>
      </c>
      <c r="AF95" s="4226">
        <v>0</v>
      </c>
      <c r="AG95" s="4225">
        <v>0</v>
      </c>
      <c r="AH95" s="4226">
        <v>0</v>
      </c>
      <c r="AI95" s="4225">
        <v>0</v>
      </c>
      <c r="AJ95" s="4226">
        <v>0</v>
      </c>
      <c r="AK95" s="4225">
        <v>0</v>
      </c>
      <c r="AL95" s="4226">
        <v>0</v>
      </c>
      <c r="AM95" s="4225">
        <v>0</v>
      </c>
      <c r="AN95" s="4227">
        <v>0</v>
      </c>
      <c r="AO95" s="4260">
        <v>0</v>
      </c>
      <c r="AP95" s="4260">
        <v>0</v>
      </c>
      <c r="AQ95" s="4229">
        <v>13</v>
      </c>
      <c r="AR95" s="4229">
        <v>0</v>
      </c>
      <c r="AS95" s="4229">
        <v>0</v>
      </c>
      <c r="AT95" s="4260">
        <v>0</v>
      </c>
      <c r="AU95" s="4260">
        <v>0</v>
      </c>
      <c r="AV95" s="4260">
        <v>0</v>
      </c>
      <c r="AW95" s="4260">
        <v>0</v>
      </c>
      <c r="AX95" t="str">
        <f t="shared" si="138"/>
        <v/>
      </c>
      <c r="CW95" s="25" t="str">
        <f t="shared" si="139"/>
        <v/>
      </c>
      <c r="CX95" s="25" t="str">
        <f t="shared" si="140"/>
        <v/>
      </c>
      <c r="CY95" s="25" t="str">
        <f t="shared" si="141"/>
        <v/>
      </c>
      <c r="CZ95" s="25" t="str">
        <f t="shared" si="142"/>
        <v/>
      </c>
      <c r="DA95" s="25" t="str">
        <f t="shared" si="143"/>
        <v/>
      </c>
      <c r="DB95" s="25" t="str">
        <f t="shared" si="144"/>
        <v/>
      </c>
      <c r="DC95" s="25" t="str">
        <f t="shared" si="145"/>
        <v/>
      </c>
      <c r="DD95" s="25" t="str">
        <f t="shared" si="146"/>
        <v/>
      </c>
      <c r="DE95"/>
      <c r="DG95" s="26">
        <f t="shared" si="155"/>
        <v>0</v>
      </c>
      <c r="DH95" s="26">
        <f t="shared" si="148"/>
        <v>0</v>
      </c>
      <c r="DI95" s="26">
        <f t="shared" si="149"/>
        <v>0</v>
      </c>
      <c r="DJ95" s="26">
        <f t="shared" si="150"/>
        <v>0</v>
      </c>
      <c r="DK95" s="26">
        <f t="shared" si="151"/>
        <v>0</v>
      </c>
      <c r="DL95" s="26">
        <f t="shared" si="152"/>
        <v>0</v>
      </c>
      <c r="DM95" s="26">
        <f t="shared" si="153"/>
        <v>0</v>
      </c>
      <c r="DN95" s="26">
        <f t="shared" si="154"/>
        <v>0</v>
      </c>
    </row>
    <row r="96" spans="1:118" x14ac:dyDescent="0.25">
      <c r="A96" s="4220" t="s">
        <v>128</v>
      </c>
      <c r="B96" s="4221"/>
      <c r="C96" s="4222"/>
      <c r="D96" s="4185">
        <f t="shared" si="136"/>
        <v>135</v>
      </c>
      <c r="E96" s="4257">
        <f t="shared" si="137"/>
        <v>79</v>
      </c>
      <c r="F96" s="4258">
        <f t="shared" si="137"/>
        <v>56</v>
      </c>
      <c r="G96" s="4259">
        <v>0</v>
      </c>
      <c r="H96" s="22">
        <v>0</v>
      </c>
      <c r="I96" s="19">
        <v>0</v>
      </c>
      <c r="J96" s="177">
        <v>0</v>
      </c>
      <c r="K96" s="19">
        <v>0</v>
      </c>
      <c r="L96" s="4226">
        <v>7</v>
      </c>
      <c r="M96" s="4259">
        <v>4</v>
      </c>
      <c r="N96" s="4226">
        <v>1</v>
      </c>
      <c r="O96" s="4225">
        <v>4</v>
      </c>
      <c r="P96" s="4226">
        <v>5</v>
      </c>
      <c r="Q96" s="4225">
        <v>10</v>
      </c>
      <c r="R96" s="4226">
        <v>4</v>
      </c>
      <c r="S96" s="4225">
        <v>22</v>
      </c>
      <c r="T96" s="4226">
        <v>11</v>
      </c>
      <c r="U96" s="4225">
        <v>10</v>
      </c>
      <c r="V96" s="4226">
        <v>14</v>
      </c>
      <c r="W96" s="4225">
        <v>12</v>
      </c>
      <c r="X96" s="4226">
        <v>5</v>
      </c>
      <c r="Y96" s="4225">
        <v>9</v>
      </c>
      <c r="Z96" s="4226">
        <v>3</v>
      </c>
      <c r="AA96" s="4225">
        <v>0</v>
      </c>
      <c r="AB96" s="4226">
        <v>0</v>
      </c>
      <c r="AC96" s="4225">
        <v>0</v>
      </c>
      <c r="AD96" s="4226">
        <v>2</v>
      </c>
      <c r="AE96" s="4225">
        <v>3</v>
      </c>
      <c r="AF96" s="4226">
        <v>0</v>
      </c>
      <c r="AG96" s="4225">
        <v>5</v>
      </c>
      <c r="AH96" s="4226">
        <v>4</v>
      </c>
      <c r="AI96" s="4225">
        <v>0</v>
      </c>
      <c r="AJ96" s="4226">
        <v>0</v>
      </c>
      <c r="AK96" s="4225">
        <v>0</v>
      </c>
      <c r="AL96" s="4226">
        <v>0</v>
      </c>
      <c r="AM96" s="4225">
        <v>0</v>
      </c>
      <c r="AN96" s="4227">
        <v>0</v>
      </c>
      <c r="AO96" s="4260">
        <v>0</v>
      </c>
      <c r="AP96" s="20">
        <v>0</v>
      </c>
      <c r="AQ96" s="24">
        <v>135</v>
      </c>
      <c r="AR96" s="24">
        <v>0</v>
      </c>
      <c r="AS96" s="24">
        <v>0</v>
      </c>
      <c r="AT96" s="20">
        <v>4</v>
      </c>
      <c r="AU96" s="20">
        <v>0</v>
      </c>
      <c r="AV96" s="20">
        <v>0</v>
      </c>
      <c r="AW96" s="20">
        <v>1</v>
      </c>
      <c r="AX96" t="str">
        <f t="shared" si="138"/>
        <v/>
      </c>
      <c r="CW96" s="25" t="str">
        <f t="shared" si="139"/>
        <v/>
      </c>
      <c r="CX96" s="25" t="str">
        <f t="shared" si="140"/>
        <v/>
      </c>
      <c r="CY96" s="25" t="str">
        <f t="shared" si="141"/>
        <v/>
      </c>
      <c r="CZ96" s="25" t="str">
        <f t="shared" si="142"/>
        <v/>
      </c>
      <c r="DA96" s="25" t="str">
        <f t="shared" si="143"/>
        <v/>
      </c>
      <c r="DB96" s="25" t="str">
        <f t="shared" si="144"/>
        <v/>
      </c>
      <c r="DC96" s="25" t="str">
        <f t="shared" si="145"/>
        <v/>
      </c>
      <c r="DD96" s="25" t="str">
        <f t="shared" si="146"/>
        <v/>
      </c>
      <c r="DE96"/>
      <c r="DG96" s="26">
        <f t="shared" si="155"/>
        <v>0</v>
      </c>
      <c r="DH96" s="26">
        <f t="shared" si="148"/>
        <v>0</v>
      </c>
      <c r="DI96" s="26">
        <f t="shared" si="149"/>
        <v>0</v>
      </c>
      <c r="DJ96" s="26">
        <f t="shared" si="150"/>
        <v>0</v>
      </c>
      <c r="DK96" s="26">
        <f t="shared" si="151"/>
        <v>0</v>
      </c>
      <c r="DL96" s="26">
        <f t="shared" si="152"/>
        <v>0</v>
      </c>
      <c r="DM96" s="26">
        <f t="shared" si="153"/>
        <v>0</v>
      </c>
      <c r="DN96" s="26">
        <f t="shared" si="154"/>
        <v>0</v>
      </c>
    </row>
    <row r="97" spans="1:118" x14ac:dyDescent="0.25">
      <c r="A97" s="4320" t="s">
        <v>129</v>
      </c>
      <c r="B97" s="4321"/>
      <c r="C97" s="4322"/>
      <c r="D97" s="4185">
        <f t="shared" si="136"/>
        <v>2</v>
      </c>
      <c r="E97" s="4257">
        <f>SUM(Y97+AA97+AC97+AE97+AG97+AI97+AK97+AM97)</f>
        <v>1</v>
      </c>
      <c r="F97" s="4258">
        <f>SUM(Z97+AB97+AD97+AF97+AH97+AJ97+AL97+AN97)</f>
        <v>1</v>
      </c>
      <c r="G97" s="4323"/>
      <c r="H97" s="4324"/>
      <c r="I97" s="4323"/>
      <c r="J97" s="4325"/>
      <c r="K97" s="4323"/>
      <c r="L97" s="4324"/>
      <c r="M97" s="4323"/>
      <c r="N97" s="4324"/>
      <c r="O97" s="4326"/>
      <c r="P97" s="4324"/>
      <c r="Q97" s="4326"/>
      <c r="R97" s="4324"/>
      <c r="S97" s="4326"/>
      <c r="T97" s="4324"/>
      <c r="U97" s="4326"/>
      <c r="V97" s="4324"/>
      <c r="W97" s="4326"/>
      <c r="X97" s="4324"/>
      <c r="Y97" s="4225">
        <v>0</v>
      </c>
      <c r="Z97" s="4226">
        <v>0</v>
      </c>
      <c r="AA97" s="4225">
        <v>0</v>
      </c>
      <c r="AB97" s="4226">
        <v>0</v>
      </c>
      <c r="AC97" s="4225">
        <v>0</v>
      </c>
      <c r="AD97" s="4226">
        <v>1</v>
      </c>
      <c r="AE97" s="4225">
        <v>0</v>
      </c>
      <c r="AF97" s="4226">
        <v>0</v>
      </c>
      <c r="AG97" s="4225">
        <v>0</v>
      </c>
      <c r="AH97" s="4226">
        <v>0</v>
      </c>
      <c r="AI97" s="4225">
        <v>1</v>
      </c>
      <c r="AJ97" s="4226">
        <v>0</v>
      </c>
      <c r="AK97" s="4225">
        <v>0</v>
      </c>
      <c r="AL97" s="4226">
        <v>0</v>
      </c>
      <c r="AM97" s="4225">
        <v>0</v>
      </c>
      <c r="AN97" s="4227">
        <v>0</v>
      </c>
      <c r="AO97" s="4327"/>
      <c r="AP97" s="20">
        <v>0</v>
      </c>
      <c r="AQ97" s="24">
        <v>2</v>
      </c>
      <c r="AR97" s="24">
        <v>0</v>
      </c>
      <c r="AS97" s="24">
        <v>0</v>
      </c>
      <c r="AT97" s="20">
        <v>0</v>
      </c>
      <c r="AU97" s="20">
        <v>0</v>
      </c>
      <c r="AV97" s="20">
        <v>0</v>
      </c>
      <c r="AW97" s="20">
        <v>0</v>
      </c>
      <c r="AX97" t="str">
        <f t="shared" si="138"/>
        <v/>
      </c>
      <c r="CW97" s="182"/>
      <c r="CX97" s="25" t="str">
        <f t="shared" si="140"/>
        <v/>
      </c>
      <c r="CY97" s="25" t="str">
        <f t="shared" si="141"/>
        <v/>
      </c>
      <c r="CZ97" s="25" t="str">
        <f t="shared" si="142"/>
        <v/>
      </c>
      <c r="DA97" s="25" t="str">
        <f t="shared" si="143"/>
        <v/>
      </c>
      <c r="DB97" s="25" t="str">
        <f t="shared" si="144"/>
        <v/>
      </c>
      <c r="DC97" s="25" t="str">
        <f t="shared" si="145"/>
        <v/>
      </c>
      <c r="DD97" s="25" t="str">
        <f t="shared" si="146"/>
        <v/>
      </c>
      <c r="DE97"/>
      <c r="DG97" s="182"/>
      <c r="DH97" s="26">
        <f t="shared" si="148"/>
        <v>0</v>
      </c>
      <c r="DI97" s="26">
        <f t="shared" si="149"/>
        <v>0</v>
      </c>
      <c r="DJ97" s="26">
        <f t="shared" si="150"/>
        <v>0</v>
      </c>
      <c r="DK97" s="26">
        <f t="shared" si="151"/>
        <v>0</v>
      </c>
      <c r="DL97" s="26">
        <f t="shared" si="152"/>
        <v>0</v>
      </c>
      <c r="DM97" s="26">
        <f t="shared" si="153"/>
        <v>0</v>
      </c>
      <c r="DN97" s="26">
        <f t="shared" si="154"/>
        <v>0</v>
      </c>
    </row>
    <row r="98" spans="1:118" x14ac:dyDescent="0.25">
      <c r="A98" s="4328" t="s">
        <v>130</v>
      </c>
      <c r="B98" s="4328"/>
      <c r="C98" s="4328"/>
      <c r="D98" s="4185">
        <f t="shared" si="136"/>
        <v>206</v>
      </c>
      <c r="E98" s="4257">
        <f>SUM(G98+I98+K98+M98+O98+Q98+S98+U98+W98+Y98)</f>
        <v>102</v>
      </c>
      <c r="F98" s="4258">
        <f>SUM(H98+J98+L98+N98+P98+R98+T98+V98+X98+Z98)</f>
        <v>104</v>
      </c>
      <c r="G98" s="4259">
        <v>0</v>
      </c>
      <c r="H98" s="4226">
        <v>0</v>
      </c>
      <c r="I98" s="4259">
        <v>0</v>
      </c>
      <c r="J98" s="4272">
        <v>0</v>
      </c>
      <c r="K98" s="19">
        <v>0</v>
      </c>
      <c r="L98" s="4226">
        <v>0</v>
      </c>
      <c r="M98" s="4259">
        <v>0</v>
      </c>
      <c r="N98" s="4226">
        <v>0</v>
      </c>
      <c r="O98" s="4225">
        <v>0</v>
      </c>
      <c r="P98" s="4226">
        <v>0</v>
      </c>
      <c r="Q98" s="4225">
        <v>1</v>
      </c>
      <c r="R98" s="4226">
        <v>0</v>
      </c>
      <c r="S98" s="4225">
        <v>2</v>
      </c>
      <c r="T98" s="4226">
        <v>0</v>
      </c>
      <c r="U98" s="4225">
        <v>6</v>
      </c>
      <c r="V98" s="4226">
        <v>10</v>
      </c>
      <c r="W98" s="4225">
        <v>55</v>
      </c>
      <c r="X98" s="4226">
        <v>47</v>
      </c>
      <c r="Y98" s="4225">
        <v>38</v>
      </c>
      <c r="Z98" s="4226">
        <v>47</v>
      </c>
      <c r="AA98" s="4326"/>
      <c r="AB98" s="4324"/>
      <c r="AC98" s="4326"/>
      <c r="AD98" s="4324"/>
      <c r="AE98" s="4326"/>
      <c r="AF98" s="4324"/>
      <c r="AG98" s="4326"/>
      <c r="AH98" s="4324"/>
      <c r="AI98" s="4326"/>
      <c r="AJ98" s="4324"/>
      <c r="AK98" s="4326"/>
      <c r="AL98" s="4324"/>
      <c r="AM98" s="4326"/>
      <c r="AN98" s="4329"/>
      <c r="AO98" s="4260">
        <v>0</v>
      </c>
      <c r="AP98" s="4260">
        <v>0</v>
      </c>
      <c r="AQ98" s="4229">
        <v>206</v>
      </c>
      <c r="AR98" s="4330"/>
      <c r="AS98" s="4229">
        <v>106</v>
      </c>
      <c r="AT98" s="4260">
        <v>0</v>
      </c>
      <c r="AU98" s="4260">
        <v>0</v>
      </c>
      <c r="AV98" s="4260">
        <v>0</v>
      </c>
      <c r="AW98" s="4260">
        <v>0</v>
      </c>
      <c r="AX98" t="str">
        <f t="shared" si="138"/>
        <v/>
      </c>
      <c r="CW98" s="25" t="str">
        <f t="shared" si="139"/>
        <v/>
      </c>
      <c r="CX98" s="25" t="str">
        <f t="shared" si="140"/>
        <v/>
      </c>
      <c r="CY98" s="25" t="str">
        <f t="shared" si="141"/>
        <v/>
      </c>
      <c r="CZ98" s="182"/>
      <c r="DA98" s="25" t="str">
        <f t="shared" si="143"/>
        <v/>
      </c>
      <c r="DB98" s="25" t="str">
        <f t="shared" si="144"/>
        <v/>
      </c>
      <c r="DC98" s="25" t="str">
        <f t="shared" si="145"/>
        <v/>
      </c>
      <c r="DD98" s="25" t="str">
        <f t="shared" si="146"/>
        <v/>
      </c>
      <c r="DE98"/>
      <c r="DG98" s="26">
        <f t="shared" ref="DG98:DG116" si="156">IF(AND((W98+X98)&gt;0,AO98=""),1,IF(AO98&gt;(W98+X98),1,0))</f>
        <v>0</v>
      </c>
      <c r="DH98" s="26">
        <f t="shared" si="148"/>
        <v>0</v>
      </c>
      <c r="DI98" s="26">
        <f t="shared" si="149"/>
        <v>0</v>
      </c>
      <c r="DJ98" s="182"/>
      <c r="DK98" s="26">
        <f t="shared" si="151"/>
        <v>0</v>
      </c>
      <c r="DL98" s="26">
        <f t="shared" si="152"/>
        <v>0</v>
      </c>
      <c r="DM98" s="26">
        <f t="shared" si="153"/>
        <v>0</v>
      </c>
      <c r="DN98" s="26">
        <f t="shared" si="154"/>
        <v>0</v>
      </c>
    </row>
    <row r="99" spans="1:118" x14ac:dyDescent="0.25">
      <c r="A99" s="751" t="s">
        <v>131</v>
      </c>
      <c r="B99" s="752"/>
      <c r="C99" s="753"/>
      <c r="D99" s="4185">
        <f t="shared" si="136"/>
        <v>15</v>
      </c>
      <c r="E99" s="4257">
        <f t="shared" si="137"/>
        <v>6</v>
      </c>
      <c r="F99" s="4258">
        <f t="shared" si="137"/>
        <v>9</v>
      </c>
      <c r="G99" s="4259">
        <v>0</v>
      </c>
      <c r="H99" s="4226">
        <v>0</v>
      </c>
      <c r="I99" s="4259">
        <v>0</v>
      </c>
      <c r="J99" s="4272">
        <v>0</v>
      </c>
      <c r="K99" s="19">
        <v>0</v>
      </c>
      <c r="L99" s="4226">
        <v>0</v>
      </c>
      <c r="M99" s="4259">
        <v>0</v>
      </c>
      <c r="N99" s="4226">
        <v>0</v>
      </c>
      <c r="O99" s="4225">
        <v>0</v>
      </c>
      <c r="P99" s="4226">
        <v>0</v>
      </c>
      <c r="Q99" s="4225">
        <v>0</v>
      </c>
      <c r="R99" s="4226">
        <v>0</v>
      </c>
      <c r="S99" s="4225">
        <v>0</v>
      </c>
      <c r="T99" s="4226">
        <v>1</v>
      </c>
      <c r="U99" s="4225">
        <v>0</v>
      </c>
      <c r="V99" s="4226">
        <v>0</v>
      </c>
      <c r="W99" s="4225">
        <v>1</v>
      </c>
      <c r="X99" s="4226">
        <v>5</v>
      </c>
      <c r="Y99" s="4225">
        <v>3</v>
      </c>
      <c r="Z99" s="4226">
        <v>3</v>
      </c>
      <c r="AA99" s="4225">
        <v>1</v>
      </c>
      <c r="AB99" s="4226">
        <v>0</v>
      </c>
      <c r="AC99" s="4225">
        <v>1</v>
      </c>
      <c r="AD99" s="4226">
        <v>0</v>
      </c>
      <c r="AE99" s="4225">
        <v>0</v>
      </c>
      <c r="AF99" s="4226">
        <v>0</v>
      </c>
      <c r="AG99" s="4225">
        <v>0</v>
      </c>
      <c r="AH99" s="4226">
        <v>0</v>
      </c>
      <c r="AI99" s="4225">
        <v>0</v>
      </c>
      <c r="AJ99" s="4226">
        <v>0</v>
      </c>
      <c r="AK99" s="4225">
        <v>0</v>
      </c>
      <c r="AL99" s="4226">
        <v>0</v>
      </c>
      <c r="AM99" s="4225">
        <v>0</v>
      </c>
      <c r="AN99" s="4227">
        <v>0</v>
      </c>
      <c r="AO99" s="4260">
        <v>0</v>
      </c>
      <c r="AP99" s="4260">
        <v>0</v>
      </c>
      <c r="AQ99" s="4229">
        <v>15</v>
      </c>
      <c r="AR99" s="24">
        <v>0</v>
      </c>
      <c r="AS99" s="4229">
        <v>0</v>
      </c>
      <c r="AT99" s="4260">
        <v>0</v>
      </c>
      <c r="AU99" s="4260">
        <v>0</v>
      </c>
      <c r="AV99" s="4260">
        <v>0</v>
      </c>
      <c r="AW99" s="4260">
        <v>0</v>
      </c>
      <c r="AX99" t="str">
        <f t="shared" si="138"/>
        <v/>
      </c>
      <c r="CW99" s="25" t="str">
        <f t="shared" si="139"/>
        <v/>
      </c>
      <c r="CX99" s="25" t="str">
        <f t="shared" si="140"/>
        <v/>
      </c>
      <c r="CY99" s="25" t="str">
        <f t="shared" si="141"/>
        <v/>
      </c>
      <c r="CZ99" s="25" t="str">
        <f t="shared" si="142"/>
        <v/>
      </c>
      <c r="DA99" s="25" t="str">
        <f t="shared" si="143"/>
        <v/>
      </c>
      <c r="DB99" s="25" t="str">
        <f t="shared" si="144"/>
        <v/>
      </c>
      <c r="DC99" s="25" t="str">
        <f t="shared" si="145"/>
        <v/>
      </c>
      <c r="DD99" s="25" t="str">
        <f t="shared" si="146"/>
        <v/>
      </c>
      <c r="DE99"/>
      <c r="DG99" s="26">
        <f t="shared" si="156"/>
        <v>0</v>
      </c>
      <c r="DH99" s="26">
        <f t="shared" si="148"/>
        <v>0</v>
      </c>
      <c r="DI99" s="26">
        <f t="shared" si="149"/>
        <v>0</v>
      </c>
      <c r="DJ99" s="26">
        <f t="shared" si="150"/>
        <v>0</v>
      </c>
      <c r="DK99" s="26">
        <f t="shared" si="151"/>
        <v>0</v>
      </c>
      <c r="DL99" s="26">
        <f t="shared" si="152"/>
        <v>0</v>
      </c>
      <c r="DM99" s="26">
        <f t="shared" si="153"/>
        <v>0</v>
      </c>
      <c r="DN99" s="26">
        <f t="shared" si="154"/>
        <v>0</v>
      </c>
    </row>
    <row r="100" spans="1:118" ht="15" customHeight="1" x14ac:dyDescent="0.25">
      <c r="A100" s="751" t="s">
        <v>132</v>
      </c>
      <c r="B100" s="752"/>
      <c r="C100" s="753"/>
      <c r="D100" s="4185">
        <f t="shared" si="136"/>
        <v>10</v>
      </c>
      <c r="E100" s="4257">
        <f t="shared" si="137"/>
        <v>3</v>
      </c>
      <c r="F100" s="4258">
        <f t="shared" si="137"/>
        <v>7</v>
      </c>
      <c r="G100" s="4259">
        <v>0</v>
      </c>
      <c r="H100" s="4226">
        <v>0</v>
      </c>
      <c r="I100" s="4259">
        <v>0</v>
      </c>
      <c r="J100" s="4272">
        <v>0</v>
      </c>
      <c r="K100" s="19">
        <v>0</v>
      </c>
      <c r="L100" s="4226">
        <v>0</v>
      </c>
      <c r="M100" s="4259">
        <v>0</v>
      </c>
      <c r="N100" s="4226">
        <v>0</v>
      </c>
      <c r="O100" s="4225">
        <v>0</v>
      </c>
      <c r="P100" s="4226">
        <v>0</v>
      </c>
      <c r="Q100" s="4225">
        <v>0</v>
      </c>
      <c r="R100" s="4226">
        <v>0</v>
      </c>
      <c r="S100" s="4225">
        <v>0</v>
      </c>
      <c r="T100" s="4226">
        <v>0</v>
      </c>
      <c r="U100" s="4225">
        <v>0</v>
      </c>
      <c r="V100" s="4226">
        <v>0</v>
      </c>
      <c r="W100" s="4225">
        <v>0</v>
      </c>
      <c r="X100" s="4226">
        <v>0</v>
      </c>
      <c r="Y100" s="4225">
        <v>1</v>
      </c>
      <c r="Z100" s="4226">
        <v>1</v>
      </c>
      <c r="AA100" s="4225">
        <v>1</v>
      </c>
      <c r="AB100" s="4226">
        <v>0</v>
      </c>
      <c r="AC100" s="4225">
        <v>0</v>
      </c>
      <c r="AD100" s="4226">
        <v>0</v>
      </c>
      <c r="AE100" s="4225">
        <v>0</v>
      </c>
      <c r="AF100" s="4226">
        <v>4</v>
      </c>
      <c r="AG100" s="4225">
        <v>0</v>
      </c>
      <c r="AH100" s="4226">
        <v>1</v>
      </c>
      <c r="AI100" s="4225">
        <v>0</v>
      </c>
      <c r="AJ100" s="4226">
        <v>0</v>
      </c>
      <c r="AK100" s="4225">
        <v>1</v>
      </c>
      <c r="AL100" s="4226">
        <v>1</v>
      </c>
      <c r="AM100" s="4225">
        <v>0</v>
      </c>
      <c r="AN100" s="4227">
        <v>0</v>
      </c>
      <c r="AO100" s="4260">
        <v>0</v>
      </c>
      <c r="AP100" s="4260">
        <v>0</v>
      </c>
      <c r="AQ100" s="4229">
        <v>10</v>
      </c>
      <c r="AR100" s="24">
        <v>0</v>
      </c>
      <c r="AS100" s="4229">
        <v>0</v>
      </c>
      <c r="AT100" s="4260">
        <v>0</v>
      </c>
      <c r="AU100" s="4260">
        <v>0</v>
      </c>
      <c r="AV100" s="4260">
        <v>0</v>
      </c>
      <c r="AW100" s="4260">
        <v>0</v>
      </c>
      <c r="AX100" t="str">
        <f t="shared" si="138"/>
        <v/>
      </c>
      <c r="CW100" s="25" t="str">
        <f t="shared" si="139"/>
        <v/>
      </c>
      <c r="CX100" s="25" t="str">
        <f t="shared" si="140"/>
        <v/>
      </c>
      <c r="CY100" s="25" t="str">
        <f t="shared" si="141"/>
        <v/>
      </c>
      <c r="CZ100" s="25" t="str">
        <f t="shared" si="142"/>
        <v/>
      </c>
      <c r="DA100" s="25" t="str">
        <f t="shared" si="143"/>
        <v/>
      </c>
      <c r="DB100" s="25" t="str">
        <f t="shared" si="144"/>
        <v/>
      </c>
      <c r="DC100" s="25" t="str">
        <f t="shared" si="145"/>
        <v/>
      </c>
      <c r="DD100" s="25" t="str">
        <f t="shared" si="146"/>
        <v/>
      </c>
      <c r="DE100"/>
      <c r="DG100" s="26">
        <f t="shared" si="156"/>
        <v>0</v>
      </c>
      <c r="DH100" s="26">
        <f t="shared" si="148"/>
        <v>0</v>
      </c>
      <c r="DI100" s="26">
        <f t="shared" si="149"/>
        <v>0</v>
      </c>
      <c r="DJ100" s="26">
        <f t="shared" si="150"/>
        <v>0</v>
      </c>
      <c r="DK100" s="26">
        <f t="shared" si="151"/>
        <v>0</v>
      </c>
      <c r="DL100" s="26">
        <f t="shared" si="152"/>
        <v>0</v>
      </c>
      <c r="DM100" s="26">
        <f t="shared" si="153"/>
        <v>0</v>
      </c>
      <c r="DN100" s="26">
        <f t="shared" si="154"/>
        <v>0</v>
      </c>
    </row>
    <row r="101" spans="1:118" x14ac:dyDescent="0.25">
      <c r="A101" s="4328" t="s">
        <v>133</v>
      </c>
      <c r="B101" s="4328"/>
      <c r="C101" s="4328"/>
      <c r="D101" s="4185">
        <f t="shared" si="136"/>
        <v>0</v>
      </c>
      <c r="E101" s="4257">
        <f t="shared" si="137"/>
        <v>0</v>
      </c>
      <c r="F101" s="4258">
        <f t="shared" si="137"/>
        <v>0</v>
      </c>
      <c r="G101" s="4259"/>
      <c r="H101" s="4226"/>
      <c r="I101" s="4259"/>
      <c r="J101" s="4272"/>
      <c r="K101" s="4259"/>
      <c r="L101" s="4226"/>
      <c r="M101" s="4259"/>
      <c r="N101" s="4226"/>
      <c r="O101" s="4225"/>
      <c r="P101" s="4226"/>
      <c r="Q101" s="4225"/>
      <c r="R101" s="4226"/>
      <c r="S101" s="4225"/>
      <c r="T101" s="4226"/>
      <c r="U101" s="4225"/>
      <c r="V101" s="4226"/>
      <c r="W101" s="4225"/>
      <c r="X101" s="4226"/>
      <c r="Y101" s="4225"/>
      <c r="Z101" s="4226"/>
      <c r="AA101" s="4225"/>
      <c r="AB101" s="4226"/>
      <c r="AC101" s="4225"/>
      <c r="AD101" s="4226"/>
      <c r="AE101" s="4225"/>
      <c r="AF101" s="4226"/>
      <c r="AG101" s="4225"/>
      <c r="AH101" s="4226"/>
      <c r="AI101" s="4225"/>
      <c r="AJ101" s="4226"/>
      <c r="AK101" s="4225"/>
      <c r="AL101" s="4226"/>
      <c r="AM101" s="4225"/>
      <c r="AN101" s="4227"/>
      <c r="AO101" s="4260">
        <v>0</v>
      </c>
      <c r="AP101" s="4260">
        <v>0</v>
      </c>
      <c r="AQ101" s="4229">
        <v>0</v>
      </c>
      <c r="AR101" s="24">
        <v>0</v>
      </c>
      <c r="AS101" s="4229">
        <v>0</v>
      </c>
      <c r="AT101" s="4260">
        <v>0</v>
      </c>
      <c r="AU101" s="4260">
        <v>0</v>
      </c>
      <c r="AV101" s="4260">
        <v>0</v>
      </c>
      <c r="AW101" s="4260">
        <v>0</v>
      </c>
      <c r="AX101" t="str">
        <f t="shared" si="138"/>
        <v/>
      </c>
      <c r="CW101" s="25" t="str">
        <f t="shared" si="139"/>
        <v/>
      </c>
      <c r="CX101" s="25" t="str">
        <f t="shared" si="140"/>
        <v/>
      </c>
      <c r="CY101" s="25" t="str">
        <f t="shared" si="141"/>
        <v/>
      </c>
      <c r="CZ101" s="25" t="str">
        <f t="shared" si="142"/>
        <v/>
      </c>
      <c r="DA101" s="25" t="str">
        <f t="shared" si="143"/>
        <v/>
      </c>
      <c r="DB101" s="25" t="str">
        <f t="shared" si="144"/>
        <v/>
      </c>
      <c r="DC101" s="25" t="str">
        <f t="shared" si="145"/>
        <v/>
      </c>
      <c r="DD101" s="25" t="str">
        <f t="shared" si="146"/>
        <v/>
      </c>
      <c r="DE101"/>
      <c r="DG101" s="26">
        <f t="shared" si="156"/>
        <v>0</v>
      </c>
      <c r="DH101" s="26">
        <f t="shared" si="148"/>
        <v>0</v>
      </c>
      <c r="DI101" s="26">
        <f t="shared" si="149"/>
        <v>0</v>
      </c>
      <c r="DJ101" s="26">
        <f t="shared" si="150"/>
        <v>0</v>
      </c>
      <c r="DK101" s="26">
        <f t="shared" si="151"/>
        <v>0</v>
      </c>
      <c r="DL101" s="26">
        <f t="shared" si="152"/>
        <v>0</v>
      </c>
      <c r="DM101" s="26">
        <f t="shared" si="153"/>
        <v>0</v>
      </c>
      <c r="DN101" s="26">
        <f t="shared" si="154"/>
        <v>0</v>
      </c>
    </row>
    <row r="102" spans="1:118" x14ac:dyDescent="0.25">
      <c r="A102" s="4328" t="s">
        <v>134</v>
      </c>
      <c r="B102" s="4328"/>
      <c r="C102" s="4328"/>
      <c r="D102" s="4185">
        <f t="shared" si="136"/>
        <v>0</v>
      </c>
      <c r="E102" s="4257">
        <f t="shared" si="137"/>
        <v>0</v>
      </c>
      <c r="F102" s="4258">
        <f t="shared" si="137"/>
        <v>0</v>
      </c>
      <c r="G102" s="4259"/>
      <c r="H102" s="4226"/>
      <c r="I102" s="4259"/>
      <c r="J102" s="4272"/>
      <c r="K102" s="4259"/>
      <c r="L102" s="4226"/>
      <c r="M102" s="4259"/>
      <c r="N102" s="4226"/>
      <c r="O102" s="4225"/>
      <c r="P102" s="4226"/>
      <c r="Q102" s="4225"/>
      <c r="R102" s="4226"/>
      <c r="S102" s="4225"/>
      <c r="T102" s="4226"/>
      <c r="U102" s="4225"/>
      <c r="V102" s="4226"/>
      <c r="W102" s="4225"/>
      <c r="X102" s="4226"/>
      <c r="Y102" s="4225"/>
      <c r="Z102" s="4226"/>
      <c r="AA102" s="4225"/>
      <c r="AB102" s="4226"/>
      <c r="AC102" s="4225"/>
      <c r="AD102" s="4226"/>
      <c r="AE102" s="4225"/>
      <c r="AF102" s="4226"/>
      <c r="AG102" s="4225"/>
      <c r="AH102" s="4226"/>
      <c r="AI102" s="4225"/>
      <c r="AJ102" s="4226"/>
      <c r="AK102" s="4225"/>
      <c r="AL102" s="4226"/>
      <c r="AM102" s="4225"/>
      <c r="AN102" s="4227"/>
      <c r="AO102" s="4260">
        <v>0</v>
      </c>
      <c r="AP102" s="4260">
        <v>0</v>
      </c>
      <c r="AQ102" s="4229">
        <v>0</v>
      </c>
      <c r="AR102" s="24">
        <v>0</v>
      </c>
      <c r="AS102" s="4229">
        <v>0</v>
      </c>
      <c r="AT102" s="4260">
        <v>0</v>
      </c>
      <c r="AU102" s="4260">
        <v>0</v>
      </c>
      <c r="AV102" s="4260">
        <v>0</v>
      </c>
      <c r="AW102" s="4260">
        <v>0</v>
      </c>
      <c r="AX102" t="str">
        <f t="shared" si="138"/>
        <v/>
      </c>
      <c r="CW102" s="25" t="str">
        <f t="shared" si="139"/>
        <v/>
      </c>
      <c r="CX102" s="25" t="str">
        <f t="shared" si="140"/>
        <v/>
      </c>
      <c r="CY102" s="25" t="str">
        <f t="shared" si="141"/>
        <v/>
      </c>
      <c r="CZ102" s="25" t="str">
        <f t="shared" si="142"/>
        <v/>
      </c>
      <c r="DA102" s="25" t="str">
        <f t="shared" si="143"/>
        <v/>
      </c>
      <c r="DB102" s="25" t="str">
        <f t="shared" si="144"/>
        <v/>
      </c>
      <c r="DC102" s="25" t="str">
        <f t="shared" si="145"/>
        <v/>
      </c>
      <c r="DD102" s="25" t="str">
        <f t="shared" si="146"/>
        <v/>
      </c>
      <c r="DE102"/>
      <c r="DG102" s="26">
        <f t="shared" si="156"/>
        <v>0</v>
      </c>
      <c r="DH102" s="26">
        <f t="shared" si="148"/>
        <v>0</v>
      </c>
      <c r="DI102" s="26">
        <f t="shared" si="149"/>
        <v>0</v>
      </c>
      <c r="DJ102" s="26">
        <f t="shared" si="150"/>
        <v>0</v>
      </c>
      <c r="DK102" s="26">
        <f t="shared" si="151"/>
        <v>0</v>
      </c>
      <c r="DL102" s="26">
        <f t="shared" si="152"/>
        <v>0</v>
      </c>
      <c r="DM102" s="26">
        <f t="shared" si="153"/>
        <v>0</v>
      </c>
      <c r="DN102" s="26">
        <f t="shared" si="154"/>
        <v>0</v>
      </c>
    </row>
    <row r="103" spans="1:118" x14ac:dyDescent="0.25">
      <c r="A103" s="4328" t="s">
        <v>135</v>
      </c>
      <c r="B103" s="4328"/>
      <c r="C103" s="4328"/>
      <c r="D103" s="4185">
        <f t="shared" si="136"/>
        <v>0</v>
      </c>
      <c r="E103" s="4257">
        <f>SUM(G103+I103+K103+M103+O103+Q103+S103+U103+W103)</f>
        <v>0</v>
      </c>
      <c r="F103" s="4258">
        <f>SUM(H103+J103+L103+N103+P103+R103+T103+V103+X103)</f>
        <v>0</v>
      </c>
      <c r="G103" s="4331"/>
      <c r="H103" s="4226"/>
      <c r="I103" s="4331"/>
      <c r="J103" s="4272"/>
      <c r="K103" s="4259"/>
      <c r="L103" s="4226"/>
      <c r="M103" s="4259"/>
      <c r="N103" s="4226"/>
      <c r="O103" s="4225"/>
      <c r="P103" s="4226"/>
      <c r="Q103" s="4225"/>
      <c r="R103" s="4226"/>
      <c r="S103" s="4225"/>
      <c r="T103" s="4226"/>
      <c r="U103" s="4225"/>
      <c r="V103" s="4226"/>
      <c r="W103" s="4225"/>
      <c r="X103" s="4226"/>
      <c r="Y103" s="4326"/>
      <c r="Z103" s="4324"/>
      <c r="AA103" s="4326"/>
      <c r="AB103" s="4324"/>
      <c r="AC103" s="4326"/>
      <c r="AD103" s="4324"/>
      <c r="AE103" s="4326"/>
      <c r="AF103" s="4324"/>
      <c r="AG103" s="4326"/>
      <c r="AH103" s="4324"/>
      <c r="AI103" s="4326"/>
      <c r="AJ103" s="4324"/>
      <c r="AK103" s="4326"/>
      <c r="AL103" s="4324"/>
      <c r="AM103" s="4326"/>
      <c r="AN103" s="4329"/>
      <c r="AO103" s="4260">
        <v>0</v>
      </c>
      <c r="AP103" s="4260">
        <v>0</v>
      </c>
      <c r="AQ103" s="4229">
        <v>0</v>
      </c>
      <c r="AR103" s="4330"/>
      <c r="AS103" s="4229">
        <v>0</v>
      </c>
      <c r="AT103" s="4260">
        <v>0</v>
      </c>
      <c r="AU103" s="4260">
        <v>0</v>
      </c>
      <c r="AV103" s="4260">
        <v>0</v>
      </c>
      <c r="AW103" s="4260">
        <v>0</v>
      </c>
      <c r="AX103" t="str">
        <f t="shared" si="138"/>
        <v/>
      </c>
      <c r="CW103" s="25" t="str">
        <f t="shared" si="139"/>
        <v/>
      </c>
      <c r="CX103" s="25" t="str">
        <f t="shared" si="140"/>
        <v/>
      </c>
      <c r="CY103" s="25" t="str">
        <f t="shared" si="141"/>
        <v/>
      </c>
      <c r="CZ103" s="25" t="str">
        <f t="shared" si="142"/>
        <v/>
      </c>
      <c r="DA103" s="25" t="str">
        <f t="shared" si="143"/>
        <v/>
      </c>
      <c r="DB103" s="25" t="str">
        <f t="shared" si="144"/>
        <v/>
      </c>
      <c r="DC103" s="25" t="str">
        <f t="shared" si="145"/>
        <v/>
      </c>
      <c r="DD103" s="25" t="str">
        <f t="shared" si="146"/>
        <v/>
      </c>
      <c r="DE103"/>
      <c r="DG103" s="26">
        <f t="shared" si="156"/>
        <v>0</v>
      </c>
      <c r="DH103" s="26">
        <f t="shared" si="148"/>
        <v>0</v>
      </c>
      <c r="DI103" s="26">
        <f t="shared" si="149"/>
        <v>0</v>
      </c>
      <c r="DJ103" s="26">
        <f t="shared" si="150"/>
        <v>0</v>
      </c>
      <c r="DK103" s="26">
        <f t="shared" si="151"/>
        <v>0</v>
      </c>
      <c r="DL103" s="26">
        <f t="shared" si="152"/>
        <v>0</v>
      </c>
      <c r="DM103" s="26">
        <f t="shared" si="153"/>
        <v>0</v>
      </c>
      <c r="DN103" s="26">
        <f t="shared" si="154"/>
        <v>0</v>
      </c>
    </row>
    <row r="104" spans="1:118" x14ac:dyDescent="0.25">
      <c r="A104" s="4328" t="s">
        <v>136</v>
      </c>
      <c r="B104" s="4328"/>
      <c r="C104" s="4328"/>
      <c r="D104" s="4185">
        <f t="shared" si="136"/>
        <v>14</v>
      </c>
      <c r="E104" s="4257">
        <f t="shared" ref="E104:F106" si="157">SUM(Q104+S104+U104+W104+Y104+AA104+AC104+AE104+AG104+AI104+AK104+AM104)</f>
        <v>5</v>
      </c>
      <c r="F104" s="4258">
        <f t="shared" si="157"/>
        <v>9</v>
      </c>
      <c r="G104" s="4269"/>
      <c r="H104" s="4270"/>
      <c r="I104" s="4269"/>
      <c r="J104" s="4332"/>
      <c r="K104" s="4269"/>
      <c r="L104" s="4270"/>
      <c r="M104" s="4269"/>
      <c r="N104" s="4270"/>
      <c r="O104" s="4333"/>
      <c r="P104" s="4270"/>
      <c r="Q104" s="4225">
        <v>0</v>
      </c>
      <c r="R104" s="4226">
        <v>0</v>
      </c>
      <c r="S104" s="4225">
        <v>0</v>
      </c>
      <c r="T104" s="4226">
        <v>0</v>
      </c>
      <c r="U104" s="4225">
        <v>0</v>
      </c>
      <c r="V104" s="4226">
        <v>0</v>
      </c>
      <c r="W104" s="4225">
        <v>1</v>
      </c>
      <c r="X104" s="4226">
        <v>0</v>
      </c>
      <c r="Y104" s="4225">
        <v>1</v>
      </c>
      <c r="Z104" s="4226">
        <v>0</v>
      </c>
      <c r="AA104" s="4225">
        <v>0</v>
      </c>
      <c r="AB104" s="4226">
        <v>0</v>
      </c>
      <c r="AC104" s="4225">
        <v>1</v>
      </c>
      <c r="AD104" s="4226">
        <v>0</v>
      </c>
      <c r="AE104" s="4225">
        <v>0</v>
      </c>
      <c r="AF104" s="4226">
        <v>2</v>
      </c>
      <c r="AG104" s="4225">
        <v>1</v>
      </c>
      <c r="AH104" s="4226">
        <v>5</v>
      </c>
      <c r="AI104" s="4225">
        <v>1</v>
      </c>
      <c r="AJ104" s="4226">
        <v>0</v>
      </c>
      <c r="AK104" s="4225">
        <v>0</v>
      </c>
      <c r="AL104" s="4226">
        <v>2</v>
      </c>
      <c r="AM104" s="4225">
        <v>0</v>
      </c>
      <c r="AN104" s="4227">
        <v>0</v>
      </c>
      <c r="AO104" s="4260">
        <v>0</v>
      </c>
      <c r="AP104" s="4260">
        <v>0</v>
      </c>
      <c r="AQ104" s="4229">
        <v>14</v>
      </c>
      <c r="AR104" s="4229">
        <v>0</v>
      </c>
      <c r="AS104" s="4229">
        <v>0</v>
      </c>
      <c r="AT104" s="4260">
        <v>0</v>
      </c>
      <c r="AU104" s="4260">
        <v>0</v>
      </c>
      <c r="AV104" s="4260">
        <v>0</v>
      </c>
      <c r="AW104" s="4260">
        <v>0</v>
      </c>
      <c r="AX104" t="str">
        <f t="shared" si="138"/>
        <v/>
      </c>
      <c r="CW104" s="25" t="str">
        <f t="shared" si="139"/>
        <v/>
      </c>
      <c r="CX104" s="25" t="str">
        <f t="shared" si="140"/>
        <v/>
      </c>
      <c r="CY104" s="25" t="str">
        <f t="shared" si="141"/>
        <v/>
      </c>
      <c r="CZ104" s="25" t="str">
        <f t="shared" si="142"/>
        <v/>
      </c>
      <c r="DA104" s="25" t="str">
        <f t="shared" si="143"/>
        <v/>
      </c>
      <c r="DB104" s="25" t="str">
        <f t="shared" si="144"/>
        <v/>
      </c>
      <c r="DC104" s="25" t="str">
        <f t="shared" si="145"/>
        <v/>
      </c>
      <c r="DD104" s="25" t="str">
        <f t="shared" si="146"/>
        <v/>
      </c>
      <c r="DE104"/>
      <c r="DG104" s="26">
        <f t="shared" si="156"/>
        <v>0</v>
      </c>
      <c r="DH104" s="26">
        <f t="shared" si="148"/>
        <v>0</v>
      </c>
      <c r="DI104" s="26">
        <f t="shared" si="149"/>
        <v>0</v>
      </c>
      <c r="DJ104" s="26">
        <f t="shared" si="150"/>
        <v>0</v>
      </c>
      <c r="DK104" s="26">
        <f t="shared" si="151"/>
        <v>0</v>
      </c>
      <c r="DL104" s="26">
        <f t="shared" si="152"/>
        <v>0</v>
      </c>
      <c r="DM104" s="26">
        <f t="shared" si="153"/>
        <v>0</v>
      </c>
      <c r="DN104" s="26">
        <f t="shared" si="154"/>
        <v>0</v>
      </c>
    </row>
    <row r="105" spans="1:118" x14ac:dyDescent="0.25">
      <c r="A105" s="4328" t="s">
        <v>137</v>
      </c>
      <c r="B105" s="4328"/>
      <c r="C105" s="4328"/>
      <c r="D105" s="4185">
        <f t="shared" si="136"/>
        <v>8</v>
      </c>
      <c r="E105" s="4257">
        <f t="shared" si="157"/>
        <v>2</v>
      </c>
      <c r="F105" s="4258">
        <f t="shared" si="157"/>
        <v>6</v>
      </c>
      <c r="G105" s="4269"/>
      <c r="H105" s="4270"/>
      <c r="I105" s="4269"/>
      <c r="J105" s="4332"/>
      <c r="K105" s="4269"/>
      <c r="L105" s="4270"/>
      <c r="M105" s="4269"/>
      <c r="N105" s="4270"/>
      <c r="O105" s="4333"/>
      <c r="P105" s="4270"/>
      <c r="Q105" s="4225">
        <v>0</v>
      </c>
      <c r="R105" s="4226">
        <v>0</v>
      </c>
      <c r="S105" s="4225">
        <v>0</v>
      </c>
      <c r="T105" s="4226">
        <v>0</v>
      </c>
      <c r="U105" s="4225">
        <v>0</v>
      </c>
      <c r="V105" s="4226">
        <v>0</v>
      </c>
      <c r="W105" s="4225">
        <v>0</v>
      </c>
      <c r="X105" s="4226">
        <v>0</v>
      </c>
      <c r="Y105" s="4225">
        <v>1</v>
      </c>
      <c r="Z105" s="4226">
        <v>0</v>
      </c>
      <c r="AA105" s="4225">
        <v>0</v>
      </c>
      <c r="AB105" s="4226">
        <v>0</v>
      </c>
      <c r="AC105" s="4225">
        <v>0</v>
      </c>
      <c r="AD105" s="4226">
        <v>0</v>
      </c>
      <c r="AE105" s="4225">
        <v>0</v>
      </c>
      <c r="AF105" s="4226">
        <v>3</v>
      </c>
      <c r="AG105" s="4225">
        <v>1</v>
      </c>
      <c r="AH105" s="4226">
        <v>1</v>
      </c>
      <c r="AI105" s="4225">
        <v>0</v>
      </c>
      <c r="AJ105" s="4226">
        <v>0</v>
      </c>
      <c r="AK105" s="4225">
        <v>0</v>
      </c>
      <c r="AL105" s="4226">
        <v>2</v>
      </c>
      <c r="AM105" s="4225">
        <v>0</v>
      </c>
      <c r="AN105" s="4227">
        <v>0</v>
      </c>
      <c r="AO105" s="4260">
        <v>0</v>
      </c>
      <c r="AP105" s="4260">
        <v>0</v>
      </c>
      <c r="AQ105" s="4229">
        <v>8</v>
      </c>
      <c r="AR105" s="4229">
        <v>0</v>
      </c>
      <c r="AS105" s="4229">
        <v>0</v>
      </c>
      <c r="AT105" s="4260">
        <v>0</v>
      </c>
      <c r="AU105" s="4260">
        <v>0</v>
      </c>
      <c r="AV105" s="4260">
        <v>0</v>
      </c>
      <c r="AW105" s="4260">
        <v>0</v>
      </c>
      <c r="AX105" t="str">
        <f t="shared" si="138"/>
        <v/>
      </c>
      <c r="CW105" s="25" t="str">
        <f t="shared" si="139"/>
        <v/>
      </c>
      <c r="CX105" s="25" t="str">
        <f t="shared" si="140"/>
        <v/>
      </c>
      <c r="CY105" s="25" t="str">
        <f t="shared" si="141"/>
        <v/>
      </c>
      <c r="CZ105" s="25" t="str">
        <f t="shared" si="142"/>
        <v/>
      </c>
      <c r="DA105" s="25" t="str">
        <f t="shared" si="143"/>
        <v/>
      </c>
      <c r="DB105" s="25" t="str">
        <f t="shared" si="144"/>
        <v/>
      </c>
      <c r="DC105" s="25" t="str">
        <f t="shared" si="145"/>
        <v/>
      </c>
      <c r="DD105" s="25" t="str">
        <f t="shared" si="146"/>
        <v/>
      </c>
      <c r="DE105"/>
      <c r="DG105" s="26">
        <f t="shared" si="156"/>
        <v>0</v>
      </c>
      <c r="DH105" s="26">
        <f t="shared" si="148"/>
        <v>0</v>
      </c>
      <c r="DI105" s="26">
        <f t="shared" si="149"/>
        <v>0</v>
      </c>
      <c r="DJ105" s="26">
        <f t="shared" si="150"/>
        <v>0</v>
      </c>
      <c r="DK105" s="26">
        <f t="shared" si="151"/>
        <v>0</v>
      </c>
      <c r="DL105" s="26">
        <f t="shared" si="152"/>
        <v>0</v>
      </c>
      <c r="DM105" s="26">
        <f t="shared" si="153"/>
        <v>0</v>
      </c>
      <c r="DN105" s="26">
        <f t="shared" si="154"/>
        <v>0</v>
      </c>
    </row>
    <row r="106" spans="1:118" x14ac:dyDescent="0.25">
      <c r="A106" s="4328" t="s">
        <v>138</v>
      </c>
      <c r="B106" s="4328"/>
      <c r="C106" s="4328"/>
      <c r="D106" s="4185">
        <f t="shared" si="136"/>
        <v>8</v>
      </c>
      <c r="E106" s="4257">
        <f t="shared" si="157"/>
        <v>3</v>
      </c>
      <c r="F106" s="4258">
        <f t="shared" si="157"/>
        <v>5</v>
      </c>
      <c r="G106" s="4269"/>
      <c r="H106" s="4270"/>
      <c r="I106" s="4269"/>
      <c r="J106" s="4332"/>
      <c r="K106" s="4269"/>
      <c r="L106" s="4270"/>
      <c r="M106" s="4269"/>
      <c r="N106" s="4270"/>
      <c r="O106" s="4333"/>
      <c r="P106" s="4270"/>
      <c r="Q106" s="4225">
        <v>0</v>
      </c>
      <c r="R106" s="4226">
        <v>0</v>
      </c>
      <c r="S106" s="4225">
        <v>0</v>
      </c>
      <c r="T106" s="4226">
        <v>0</v>
      </c>
      <c r="U106" s="4225">
        <v>0</v>
      </c>
      <c r="V106" s="4226">
        <v>0</v>
      </c>
      <c r="W106" s="4225">
        <v>1</v>
      </c>
      <c r="X106" s="4226">
        <v>2</v>
      </c>
      <c r="Y106" s="4225">
        <v>0</v>
      </c>
      <c r="Z106" s="4226">
        <v>0</v>
      </c>
      <c r="AA106" s="4225">
        <v>1</v>
      </c>
      <c r="AB106" s="4226">
        <v>0</v>
      </c>
      <c r="AC106" s="4225">
        <v>0</v>
      </c>
      <c r="AD106" s="4226">
        <v>1</v>
      </c>
      <c r="AE106" s="4225">
        <v>1</v>
      </c>
      <c r="AF106" s="4226">
        <v>0</v>
      </c>
      <c r="AG106" s="4225">
        <v>0</v>
      </c>
      <c r="AH106" s="4226">
        <v>1</v>
      </c>
      <c r="AI106" s="4225">
        <v>0</v>
      </c>
      <c r="AJ106" s="4226">
        <v>0</v>
      </c>
      <c r="AK106" s="4225">
        <v>0</v>
      </c>
      <c r="AL106" s="4226">
        <v>1</v>
      </c>
      <c r="AM106" s="4225">
        <v>0</v>
      </c>
      <c r="AN106" s="4227">
        <v>0</v>
      </c>
      <c r="AO106" s="4260">
        <v>0</v>
      </c>
      <c r="AP106" s="4260">
        <v>0</v>
      </c>
      <c r="AQ106" s="4229">
        <v>8</v>
      </c>
      <c r="AR106" s="4229">
        <v>0</v>
      </c>
      <c r="AS106" s="4229">
        <v>0</v>
      </c>
      <c r="AT106" s="4260">
        <v>0</v>
      </c>
      <c r="AU106" s="4260">
        <v>0</v>
      </c>
      <c r="AV106" s="4260">
        <v>0</v>
      </c>
      <c r="AW106" s="4260">
        <v>0</v>
      </c>
      <c r="AX106" t="str">
        <f t="shared" si="138"/>
        <v/>
      </c>
      <c r="CW106" s="25" t="str">
        <f t="shared" si="139"/>
        <v/>
      </c>
      <c r="CX106" s="25" t="str">
        <f t="shared" si="140"/>
        <v/>
      </c>
      <c r="CY106" s="25" t="str">
        <f t="shared" si="141"/>
        <v/>
      </c>
      <c r="CZ106" s="25" t="str">
        <f t="shared" si="142"/>
        <v/>
      </c>
      <c r="DA106" s="25" t="str">
        <f t="shared" si="143"/>
        <v/>
      </c>
      <c r="DB106" s="25" t="str">
        <f t="shared" si="144"/>
        <v/>
      </c>
      <c r="DC106" s="25" t="str">
        <f t="shared" si="145"/>
        <v/>
      </c>
      <c r="DD106" s="25" t="str">
        <f t="shared" si="146"/>
        <v/>
      </c>
      <c r="DE106"/>
      <c r="DG106" s="26">
        <f t="shared" si="156"/>
        <v>0</v>
      </c>
      <c r="DH106" s="26">
        <f t="shared" si="148"/>
        <v>0</v>
      </c>
      <c r="DI106" s="26">
        <f t="shared" si="149"/>
        <v>0</v>
      </c>
      <c r="DJ106" s="26">
        <f t="shared" si="150"/>
        <v>0</v>
      </c>
      <c r="DK106" s="26">
        <f t="shared" si="151"/>
        <v>0</v>
      </c>
      <c r="DL106" s="26">
        <f t="shared" si="152"/>
        <v>0</v>
      </c>
      <c r="DM106" s="26">
        <f t="shared" si="153"/>
        <v>0</v>
      </c>
      <c r="DN106" s="26">
        <f t="shared" si="154"/>
        <v>0</v>
      </c>
    </row>
    <row r="107" spans="1:118" x14ac:dyDescent="0.25">
      <c r="A107" s="4320" t="s">
        <v>139</v>
      </c>
      <c r="B107" s="4321"/>
      <c r="C107" s="4322"/>
      <c r="D107" s="4185">
        <f t="shared" si="136"/>
        <v>0</v>
      </c>
      <c r="E107" s="4257">
        <f>SUM(Q107+S107+U107+W107+Y107)</f>
        <v>0</v>
      </c>
      <c r="F107" s="4258">
        <f>SUM(R107+T107+V107+X107+Z107)</f>
        <v>0</v>
      </c>
      <c r="G107" s="4323"/>
      <c r="H107" s="4324"/>
      <c r="I107" s="4323"/>
      <c r="J107" s="4325"/>
      <c r="K107" s="4323"/>
      <c r="L107" s="4324"/>
      <c r="M107" s="4323"/>
      <c r="N107" s="4324"/>
      <c r="O107" s="4326"/>
      <c r="P107" s="4324"/>
      <c r="Q107" s="4225"/>
      <c r="R107" s="4226"/>
      <c r="S107" s="4225"/>
      <c r="T107" s="4226"/>
      <c r="U107" s="4225"/>
      <c r="V107" s="4226"/>
      <c r="W107" s="4225"/>
      <c r="X107" s="4226"/>
      <c r="Y107" s="4225"/>
      <c r="Z107" s="4226"/>
      <c r="AA107" s="4326"/>
      <c r="AB107" s="4324"/>
      <c r="AC107" s="4326"/>
      <c r="AD107" s="4324"/>
      <c r="AE107" s="4326"/>
      <c r="AF107" s="4324"/>
      <c r="AG107" s="4326"/>
      <c r="AH107" s="4324"/>
      <c r="AI107" s="4326"/>
      <c r="AJ107" s="4324"/>
      <c r="AK107" s="4326"/>
      <c r="AL107" s="4324"/>
      <c r="AM107" s="4326"/>
      <c r="AN107" s="4329"/>
      <c r="AO107" s="4260">
        <v>0</v>
      </c>
      <c r="AP107" s="4260">
        <v>0</v>
      </c>
      <c r="AQ107" s="4229">
        <v>0</v>
      </c>
      <c r="AR107" s="4330"/>
      <c r="AS107" s="4229">
        <v>0</v>
      </c>
      <c r="AT107" s="4260">
        <v>0</v>
      </c>
      <c r="AU107" s="4260">
        <v>0</v>
      </c>
      <c r="AV107" s="4260">
        <v>0</v>
      </c>
      <c r="AW107" s="4260">
        <v>0</v>
      </c>
      <c r="AX107" t="str">
        <f t="shared" si="138"/>
        <v/>
      </c>
      <c r="CW107" s="25" t="str">
        <f t="shared" si="139"/>
        <v/>
      </c>
      <c r="CX107" s="25" t="str">
        <f t="shared" si="140"/>
        <v/>
      </c>
      <c r="CY107" s="25" t="str">
        <f t="shared" si="141"/>
        <v/>
      </c>
      <c r="CZ107" s="25" t="str">
        <f t="shared" si="142"/>
        <v/>
      </c>
      <c r="DA107" s="25" t="str">
        <f t="shared" si="143"/>
        <v/>
      </c>
      <c r="DB107" s="25" t="str">
        <f t="shared" si="144"/>
        <v/>
      </c>
      <c r="DC107" s="25" t="str">
        <f t="shared" si="145"/>
        <v/>
      </c>
      <c r="DD107" s="25" t="str">
        <f t="shared" si="146"/>
        <v/>
      </c>
      <c r="DE107"/>
      <c r="DG107" s="26">
        <f t="shared" si="156"/>
        <v>0</v>
      </c>
      <c r="DH107" s="26">
        <f t="shared" si="148"/>
        <v>0</v>
      </c>
      <c r="DI107" s="26">
        <f t="shared" si="149"/>
        <v>0</v>
      </c>
      <c r="DJ107" s="26">
        <f t="shared" si="150"/>
        <v>0</v>
      </c>
      <c r="DK107" s="26">
        <f t="shared" si="151"/>
        <v>0</v>
      </c>
      <c r="DL107" s="26">
        <f t="shared" si="152"/>
        <v>0</v>
      </c>
      <c r="DM107" s="26">
        <f t="shared" si="153"/>
        <v>0</v>
      </c>
      <c r="DN107" s="26">
        <f t="shared" si="154"/>
        <v>0</v>
      </c>
    </row>
    <row r="108" spans="1:118" x14ac:dyDescent="0.25">
      <c r="A108" s="4320" t="s">
        <v>140</v>
      </c>
      <c r="B108" s="4321"/>
      <c r="C108" s="4322"/>
      <c r="D108" s="4185">
        <f t="shared" si="136"/>
        <v>0</v>
      </c>
      <c r="E108" s="4257">
        <f>SUM(Q108+S108+U108+W108+Y108+AA108+AC108+AE108+AG108+AI108+AK108+AM108)</f>
        <v>0</v>
      </c>
      <c r="F108" s="4258">
        <f>SUM(R108+T108+V108+X108+Z108+AB108+AD108+AF108+AH108+AJ108+AL108+AN108)</f>
        <v>0</v>
      </c>
      <c r="G108" s="4323"/>
      <c r="H108" s="4324"/>
      <c r="I108" s="4323"/>
      <c r="J108" s="4325"/>
      <c r="K108" s="4323"/>
      <c r="L108" s="4324"/>
      <c r="M108" s="4323"/>
      <c r="N108" s="4324"/>
      <c r="O108" s="4326"/>
      <c r="P108" s="4324"/>
      <c r="Q108" s="4225"/>
      <c r="R108" s="4226"/>
      <c r="S108" s="4225"/>
      <c r="T108" s="4226"/>
      <c r="U108" s="4225"/>
      <c r="V108" s="4226"/>
      <c r="W108" s="4225"/>
      <c r="X108" s="4226"/>
      <c r="Y108" s="4225"/>
      <c r="Z108" s="4226"/>
      <c r="AA108" s="4225"/>
      <c r="AB108" s="4226"/>
      <c r="AC108" s="4225"/>
      <c r="AD108" s="4226"/>
      <c r="AE108" s="4225"/>
      <c r="AF108" s="4226"/>
      <c r="AG108" s="4225"/>
      <c r="AH108" s="4226"/>
      <c r="AI108" s="4225"/>
      <c r="AJ108" s="4226"/>
      <c r="AK108" s="4225"/>
      <c r="AL108" s="4226"/>
      <c r="AM108" s="4225"/>
      <c r="AN108" s="4227"/>
      <c r="AO108" s="4260">
        <v>0</v>
      </c>
      <c r="AP108" s="4260">
        <v>0</v>
      </c>
      <c r="AQ108" s="4229">
        <v>0</v>
      </c>
      <c r="AR108" s="4229">
        <v>0</v>
      </c>
      <c r="AS108" s="4229">
        <v>0</v>
      </c>
      <c r="AT108" s="4260">
        <v>0</v>
      </c>
      <c r="AU108" s="4260">
        <v>0</v>
      </c>
      <c r="AV108" s="4260">
        <v>0</v>
      </c>
      <c r="AW108" s="4260">
        <v>0</v>
      </c>
      <c r="AX108" t="str">
        <f t="shared" si="138"/>
        <v/>
      </c>
      <c r="CW108" s="25" t="str">
        <f t="shared" si="139"/>
        <v/>
      </c>
      <c r="CX108" s="25" t="str">
        <f t="shared" si="140"/>
        <v/>
      </c>
      <c r="CY108" s="25" t="str">
        <f t="shared" si="141"/>
        <v/>
      </c>
      <c r="CZ108" s="25" t="str">
        <f t="shared" si="142"/>
        <v/>
      </c>
      <c r="DA108" s="25" t="str">
        <f t="shared" si="143"/>
        <v/>
      </c>
      <c r="DB108" s="25" t="str">
        <f t="shared" si="144"/>
        <v/>
      </c>
      <c r="DC108" s="25" t="str">
        <f t="shared" si="145"/>
        <v/>
      </c>
      <c r="DD108" s="25" t="str">
        <f t="shared" si="146"/>
        <v/>
      </c>
      <c r="DE108"/>
      <c r="DG108" s="26">
        <f t="shared" si="156"/>
        <v>0</v>
      </c>
      <c r="DH108" s="26">
        <f t="shared" si="148"/>
        <v>0</v>
      </c>
      <c r="DI108" s="26">
        <f t="shared" si="149"/>
        <v>0</v>
      </c>
      <c r="DJ108" s="26">
        <f t="shared" si="150"/>
        <v>0</v>
      </c>
      <c r="DK108" s="26">
        <f t="shared" si="151"/>
        <v>0</v>
      </c>
      <c r="DL108" s="26">
        <f t="shared" si="152"/>
        <v>0</v>
      </c>
      <c r="DM108" s="26">
        <f t="shared" si="153"/>
        <v>0</v>
      </c>
      <c r="DN108" s="26">
        <f t="shared" si="154"/>
        <v>0</v>
      </c>
    </row>
    <row r="109" spans="1:118" x14ac:dyDescent="0.25">
      <c r="A109" s="4320" t="s">
        <v>141</v>
      </c>
      <c r="B109" s="4321"/>
      <c r="C109" s="4322"/>
      <c r="D109" s="4185">
        <f t="shared" si="136"/>
        <v>0</v>
      </c>
      <c r="E109" s="4257">
        <f>SUM(Q109+S109+U109+W109+Y109+AA109+AC109+AE109+AG109+AI109+AK109+AM109)</f>
        <v>0</v>
      </c>
      <c r="F109" s="4258">
        <f>SUM(R109+T109+V109+X109+Z109+AB109+AD109+AF109+AH109+AJ109+AL109+AN109)</f>
        <v>0</v>
      </c>
      <c r="G109" s="4323"/>
      <c r="H109" s="4324"/>
      <c r="I109" s="4323"/>
      <c r="J109" s="4325"/>
      <c r="K109" s="4323"/>
      <c r="L109" s="4324"/>
      <c r="M109" s="4323"/>
      <c r="N109" s="4324"/>
      <c r="O109" s="4326"/>
      <c r="P109" s="4324"/>
      <c r="Q109" s="4225"/>
      <c r="R109" s="4226"/>
      <c r="S109" s="4225"/>
      <c r="T109" s="4226"/>
      <c r="U109" s="4225"/>
      <c r="V109" s="4226"/>
      <c r="W109" s="4225"/>
      <c r="X109" s="4226"/>
      <c r="Y109" s="4225"/>
      <c r="Z109" s="4226"/>
      <c r="AA109" s="4225"/>
      <c r="AB109" s="4226"/>
      <c r="AC109" s="4225"/>
      <c r="AD109" s="4226"/>
      <c r="AE109" s="4225"/>
      <c r="AF109" s="4226"/>
      <c r="AG109" s="4225"/>
      <c r="AH109" s="4226"/>
      <c r="AI109" s="4225"/>
      <c r="AJ109" s="4226"/>
      <c r="AK109" s="4225"/>
      <c r="AL109" s="4226"/>
      <c r="AM109" s="4225"/>
      <c r="AN109" s="4227"/>
      <c r="AO109" s="4260">
        <v>0</v>
      </c>
      <c r="AP109" s="4260">
        <v>0</v>
      </c>
      <c r="AQ109" s="4229">
        <v>0</v>
      </c>
      <c r="AR109" s="4229">
        <v>0</v>
      </c>
      <c r="AS109" s="4229">
        <v>0</v>
      </c>
      <c r="AT109" s="4260">
        <v>0</v>
      </c>
      <c r="AU109" s="4260">
        <v>0</v>
      </c>
      <c r="AV109" s="4260">
        <v>0</v>
      </c>
      <c r="AW109" s="4260">
        <v>0</v>
      </c>
      <c r="AX109" t="str">
        <f t="shared" si="138"/>
        <v/>
      </c>
      <c r="CW109" s="25" t="str">
        <f t="shared" si="139"/>
        <v/>
      </c>
      <c r="CX109" s="25" t="str">
        <f t="shared" si="140"/>
        <v/>
      </c>
      <c r="CY109" s="25" t="str">
        <f t="shared" si="141"/>
        <v/>
      </c>
      <c r="CZ109" s="25" t="str">
        <f t="shared" si="142"/>
        <v/>
      </c>
      <c r="DA109" s="25" t="str">
        <f t="shared" si="143"/>
        <v/>
      </c>
      <c r="DB109" s="25" t="str">
        <f t="shared" si="144"/>
        <v/>
      </c>
      <c r="DC109" s="25" t="str">
        <f t="shared" si="145"/>
        <v/>
      </c>
      <c r="DD109" s="25" t="str">
        <f t="shared" si="146"/>
        <v/>
      </c>
      <c r="DE109"/>
      <c r="DG109" s="26">
        <f t="shared" si="156"/>
        <v>0</v>
      </c>
      <c r="DH109" s="26">
        <f t="shared" si="148"/>
        <v>0</v>
      </c>
      <c r="DI109" s="26">
        <f t="shared" si="149"/>
        <v>0</v>
      </c>
      <c r="DJ109" s="26">
        <f t="shared" si="150"/>
        <v>0</v>
      </c>
      <c r="DK109" s="26">
        <f t="shared" si="151"/>
        <v>0</v>
      </c>
      <c r="DL109" s="26">
        <f t="shared" si="152"/>
        <v>0</v>
      </c>
      <c r="DM109" s="26">
        <f t="shared" si="153"/>
        <v>0</v>
      </c>
      <c r="DN109" s="26">
        <f t="shared" si="154"/>
        <v>0</v>
      </c>
    </row>
    <row r="110" spans="1:118" x14ac:dyDescent="0.25">
      <c r="A110" s="4320" t="s">
        <v>142</v>
      </c>
      <c r="B110" s="4321"/>
      <c r="C110" s="4322"/>
      <c r="D110" s="4185">
        <f t="shared" si="136"/>
        <v>0</v>
      </c>
      <c r="E110" s="4257">
        <f t="shared" si="137"/>
        <v>0</v>
      </c>
      <c r="F110" s="4258">
        <f t="shared" si="137"/>
        <v>0</v>
      </c>
      <c r="G110" s="4331"/>
      <c r="H110" s="4334"/>
      <c r="I110" s="4259"/>
      <c r="J110" s="4272"/>
      <c r="K110" s="4259"/>
      <c r="L110" s="4226"/>
      <c r="M110" s="4259"/>
      <c r="N110" s="4226"/>
      <c r="O110" s="4225"/>
      <c r="P110" s="4226"/>
      <c r="Q110" s="4225"/>
      <c r="R110" s="4226"/>
      <c r="S110" s="4225"/>
      <c r="T110" s="4226"/>
      <c r="U110" s="4225"/>
      <c r="V110" s="4226"/>
      <c r="W110" s="4225"/>
      <c r="X110" s="4226"/>
      <c r="Y110" s="4225"/>
      <c r="Z110" s="4226"/>
      <c r="AA110" s="4225"/>
      <c r="AB110" s="4226"/>
      <c r="AC110" s="4225"/>
      <c r="AD110" s="4226"/>
      <c r="AE110" s="4225"/>
      <c r="AF110" s="4226"/>
      <c r="AG110" s="4225"/>
      <c r="AH110" s="4226"/>
      <c r="AI110" s="4225"/>
      <c r="AJ110" s="4226"/>
      <c r="AK110" s="4225"/>
      <c r="AL110" s="4226"/>
      <c r="AM110" s="4225"/>
      <c r="AN110" s="4227"/>
      <c r="AO110" s="4260">
        <v>0</v>
      </c>
      <c r="AP110" s="4260">
        <v>0</v>
      </c>
      <c r="AQ110" s="4229">
        <v>0</v>
      </c>
      <c r="AR110" s="4229">
        <v>0</v>
      </c>
      <c r="AS110" s="4229">
        <v>0</v>
      </c>
      <c r="AT110" s="4260">
        <v>0</v>
      </c>
      <c r="AU110" s="4260">
        <v>0</v>
      </c>
      <c r="AV110" s="4260">
        <v>0</v>
      </c>
      <c r="AW110" s="4260">
        <v>0</v>
      </c>
      <c r="AX110" t="str">
        <f t="shared" si="138"/>
        <v/>
      </c>
      <c r="CW110" s="25" t="str">
        <f t="shared" si="139"/>
        <v/>
      </c>
      <c r="CX110" s="25" t="str">
        <f t="shared" si="140"/>
        <v/>
      </c>
      <c r="CY110" s="25" t="str">
        <f t="shared" si="141"/>
        <v/>
      </c>
      <c r="CZ110" s="25" t="str">
        <f t="shared" si="142"/>
        <v/>
      </c>
      <c r="DA110" s="25" t="str">
        <f t="shared" si="143"/>
        <v/>
      </c>
      <c r="DB110" s="25" t="str">
        <f t="shared" si="144"/>
        <v/>
      </c>
      <c r="DC110" s="25" t="str">
        <f t="shared" si="145"/>
        <v/>
      </c>
      <c r="DD110" s="25" t="str">
        <f t="shared" si="146"/>
        <v/>
      </c>
      <c r="DE110"/>
      <c r="DG110" s="26">
        <f t="shared" si="156"/>
        <v>0</v>
      </c>
      <c r="DH110" s="26">
        <f t="shared" si="148"/>
        <v>0</v>
      </c>
      <c r="DI110" s="26">
        <f t="shared" si="149"/>
        <v>0</v>
      </c>
      <c r="DJ110" s="26">
        <f t="shared" si="150"/>
        <v>0</v>
      </c>
      <c r="DK110" s="26">
        <f t="shared" si="151"/>
        <v>0</v>
      </c>
      <c r="DL110" s="26">
        <f t="shared" si="152"/>
        <v>0</v>
      </c>
      <c r="DM110" s="26">
        <f t="shared" si="153"/>
        <v>0</v>
      </c>
      <c r="DN110" s="26">
        <f t="shared" si="154"/>
        <v>0</v>
      </c>
    </row>
    <row r="111" spans="1:118" x14ac:dyDescent="0.25">
      <c r="A111" s="4320" t="s">
        <v>143</v>
      </c>
      <c r="B111" s="4321"/>
      <c r="C111" s="4322"/>
      <c r="D111" s="4185">
        <f t="shared" si="136"/>
        <v>0</v>
      </c>
      <c r="E111" s="4257">
        <f t="shared" si="137"/>
        <v>0</v>
      </c>
      <c r="F111" s="4258">
        <f t="shared" si="137"/>
        <v>0</v>
      </c>
      <c r="G111" s="4331"/>
      <c r="H111" s="4334"/>
      <c r="I111" s="4259"/>
      <c r="J111" s="4272"/>
      <c r="K111" s="4259"/>
      <c r="L111" s="4226"/>
      <c r="M111" s="4259"/>
      <c r="N111" s="4226"/>
      <c r="O111" s="4225"/>
      <c r="P111" s="4226"/>
      <c r="Q111" s="4225"/>
      <c r="R111" s="4226"/>
      <c r="S111" s="4225"/>
      <c r="T111" s="4226"/>
      <c r="U111" s="4225"/>
      <c r="V111" s="4226"/>
      <c r="W111" s="4225"/>
      <c r="X111" s="4226"/>
      <c r="Y111" s="4225"/>
      <c r="Z111" s="4226"/>
      <c r="AA111" s="4225"/>
      <c r="AB111" s="4226"/>
      <c r="AC111" s="4225"/>
      <c r="AD111" s="4226"/>
      <c r="AE111" s="4225"/>
      <c r="AF111" s="4226"/>
      <c r="AG111" s="4225"/>
      <c r="AH111" s="4226"/>
      <c r="AI111" s="4225"/>
      <c r="AJ111" s="4226"/>
      <c r="AK111" s="4225"/>
      <c r="AL111" s="4226"/>
      <c r="AM111" s="4225"/>
      <c r="AN111" s="4227"/>
      <c r="AO111" s="4260">
        <v>0</v>
      </c>
      <c r="AP111" s="4260">
        <v>0</v>
      </c>
      <c r="AQ111" s="4229">
        <v>0</v>
      </c>
      <c r="AR111" s="4229">
        <v>0</v>
      </c>
      <c r="AS111" s="4229">
        <v>0</v>
      </c>
      <c r="AT111" s="4260">
        <v>0</v>
      </c>
      <c r="AU111" s="4260">
        <v>0</v>
      </c>
      <c r="AV111" s="4260">
        <v>0</v>
      </c>
      <c r="AW111" s="4260">
        <v>0</v>
      </c>
      <c r="AX111" t="str">
        <f t="shared" si="138"/>
        <v/>
      </c>
      <c r="CW111" s="25" t="str">
        <f t="shared" si="139"/>
        <v/>
      </c>
      <c r="CX111" s="25" t="str">
        <f t="shared" si="140"/>
        <v/>
      </c>
      <c r="CY111" s="25" t="str">
        <f t="shared" si="141"/>
        <v/>
      </c>
      <c r="CZ111" s="25" t="str">
        <f t="shared" si="142"/>
        <v/>
      </c>
      <c r="DA111" s="25" t="str">
        <f t="shared" si="143"/>
        <v/>
      </c>
      <c r="DB111" s="25" t="str">
        <f t="shared" si="144"/>
        <v/>
      </c>
      <c r="DC111" s="25" t="str">
        <f t="shared" si="145"/>
        <v/>
      </c>
      <c r="DD111" s="25" t="str">
        <f t="shared" si="146"/>
        <v/>
      </c>
      <c r="DE111"/>
      <c r="DG111" s="26">
        <f t="shared" si="156"/>
        <v>0</v>
      </c>
      <c r="DH111" s="26">
        <f t="shared" si="148"/>
        <v>0</v>
      </c>
      <c r="DI111" s="26">
        <f t="shared" si="149"/>
        <v>0</v>
      </c>
      <c r="DJ111" s="26">
        <f t="shared" si="150"/>
        <v>0</v>
      </c>
      <c r="DK111" s="26">
        <f t="shared" si="151"/>
        <v>0</v>
      </c>
      <c r="DL111" s="26">
        <f t="shared" si="152"/>
        <v>0</v>
      </c>
      <c r="DM111" s="26">
        <f t="shared" si="153"/>
        <v>0</v>
      </c>
      <c r="DN111" s="26">
        <f t="shared" si="154"/>
        <v>0</v>
      </c>
    </row>
    <row r="112" spans="1:118" x14ac:dyDescent="0.25">
      <c r="A112" s="4320" t="s">
        <v>144</v>
      </c>
      <c r="B112" s="4321"/>
      <c r="C112" s="4322"/>
      <c r="D112" s="4185">
        <f t="shared" si="136"/>
        <v>0</v>
      </c>
      <c r="E112" s="4257">
        <f t="shared" si="137"/>
        <v>0</v>
      </c>
      <c r="F112" s="4258">
        <f t="shared" si="137"/>
        <v>0</v>
      </c>
      <c r="G112" s="4331"/>
      <c r="H112" s="4334"/>
      <c r="I112" s="4259"/>
      <c r="J112" s="4272"/>
      <c r="K112" s="4259"/>
      <c r="L112" s="4226"/>
      <c r="M112" s="4259"/>
      <c r="N112" s="4226"/>
      <c r="O112" s="4225"/>
      <c r="P112" s="4226"/>
      <c r="Q112" s="4225"/>
      <c r="R112" s="4226"/>
      <c r="S112" s="4225"/>
      <c r="T112" s="4226"/>
      <c r="U112" s="4225"/>
      <c r="V112" s="4226"/>
      <c r="W112" s="4225"/>
      <c r="X112" s="4226"/>
      <c r="Y112" s="4225"/>
      <c r="Z112" s="4226"/>
      <c r="AA112" s="4225"/>
      <c r="AB112" s="4226"/>
      <c r="AC112" s="4225"/>
      <c r="AD112" s="4226"/>
      <c r="AE112" s="4225"/>
      <c r="AF112" s="4226"/>
      <c r="AG112" s="4225"/>
      <c r="AH112" s="4226"/>
      <c r="AI112" s="4225"/>
      <c r="AJ112" s="4226"/>
      <c r="AK112" s="4225"/>
      <c r="AL112" s="4226"/>
      <c r="AM112" s="4225"/>
      <c r="AN112" s="4227"/>
      <c r="AO112" s="4260">
        <v>0</v>
      </c>
      <c r="AP112" s="4260">
        <v>0</v>
      </c>
      <c r="AQ112" s="4229">
        <v>0</v>
      </c>
      <c r="AR112" s="4229">
        <v>0</v>
      </c>
      <c r="AS112" s="4229">
        <v>0</v>
      </c>
      <c r="AT112" s="4260">
        <v>0</v>
      </c>
      <c r="AU112" s="4260">
        <v>0</v>
      </c>
      <c r="AV112" s="4260">
        <v>0</v>
      </c>
      <c r="AW112" s="4260">
        <v>0</v>
      </c>
      <c r="AX112" t="str">
        <f t="shared" si="138"/>
        <v/>
      </c>
      <c r="CW112" s="25" t="str">
        <f t="shared" si="139"/>
        <v/>
      </c>
      <c r="CX112" s="25" t="str">
        <f t="shared" si="140"/>
        <v/>
      </c>
      <c r="CY112" s="25" t="str">
        <f t="shared" si="141"/>
        <v/>
      </c>
      <c r="CZ112" s="25" t="str">
        <f t="shared" si="142"/>
        <v/>
      </c>
      <c r="DA112" s="25" t="str">
        <f t="shared" si="143"/>
        <v/>
      </c>
      <c r="DB112" s="25" t="str">
        <f t="shared" si="144"/>
        <v/>
      </c>
      <c r="DC112" s="25" t="str">
        <f t="shared" si="145"/>
        <v/>
      </c>
      <c r="DD112" s="25" t="str">
        <f t="shared" si="146"/>
        <v/>
      </c>
      <c r="DE112"/>
      <c r="DG112" s="26">
        <f t="shared" si="156"/>
        <v>0</v>
      </c>
      <c r="DH112" s="26">
        <f t="shared" si="148"/>
        <v>0</v>
      </c>
      <c r="DI112" s="26">
        <f t="shared" si="149"/>
        <v>0</v>
      </c>
      <c r="DJ112" s="26">
        <f t="shared" si="150"/>
        <v>0</v>
      </c>
      <c r="DK112" s="26">
        <f t="shared" si="151"/>
        <v>0</v>
      </c>
      <c r="DL112" s="26">
        <f t="shared" si="152"/>
        <v>0</v>
      </c>
      <c r="DM112" s="26">
        <f t="shared" si="153"/>
        <v>0</v>
      </c>
      <c r="DN112" s="26">
        <f t="shared" si="154"/>
        <v>0</v>
      </c>
    </row>
    <row r="113" spans="1:118" x14ac:dyDescent="0.25">
      <c r="A113" s="4320" t="s">
        <v>145</v>
      </c>
      <c r="B113" s="4321"/>
      <c r="C113" s="4322"/>
      <c r="D113" s="4185">
        <f t="shared" si="136"/>
        <v>0</v>
      </c>
      <c r="E113" s="4257">
        <f t="shared" si="137"/>
        <v>0</v>
      </c>
      <c r="F113" s="4258">
        <f t="shared" si="137"/>
        <v>0</v>
      </c>
      <c r="G113" s="4331"/>
      <c r="H113" s="4334"/>
      <c r="I113" s="4259"/>
      <c r="J113" s="4272"/>
      <c r="K113" s="4259"/>
      <c r="L113" s="4226"/>
      <c r="M113" s="4259"/>
      <c r="N113" s="4226"/>
      <c r="O113" s="4225"/>
      <c r="P113" s="4226"/>
      <c r="Q113" s="4225"/>
      <c r="R113" s="4226"/>
      <c r="S113" s="4225"/>
      <c r="T113" s="4226"/>
      <c r="U113" s="4225"/>
      <c r="V113" s="4226"/>
      <c r="W113" s="4225"/>
      <c r="X113" s="4226"/>
      <c r="Y113" s="4225"/>
      <c r="Z113" s="4226"/>
      <c r="AA113" s="4225"/>
      <c r="AB113" s="4226"/>
      <c r="AC113" s="4225"/>
      <c r="AD113" s="4226"/>
      <c r="AE113" s="4225"/>
      <c r="AF113" s="4226"/>
      <c r="AG113" s="4225"/>
      <c r="AH113" s="4226"/>
      <c r="AI113" s="4225"/>
      <c r="AJ113" s="4226"/>
      <c r="AK113" s="4225"/>
      <c r="AL113" s="4226"/>
      <c r="AM113" s="4225"/>
      <c r="AN113" s="4227"/>
      <c r="AO113" s="4260">
        <v>0</v>
      </c>
      <c r="AP113" s="4260">
        <v>0</v>
      </c>
      <c r="AQ113" s="4229">
        <v>0</v>
      </c>
      <c r="AR113" s="4229">
        <v>0</v>
      </c>
      <c r="AS113" s="4229">
        <v>0</v>
      </c>
      <c r="AT113" s="4260">
        <v>0</v>
      </c>
      <c r="AU113" s="4260">
        <v>0</v>
      </c>
      <c r="AV113" s="4260">
        <v>0</v>
      </c>
      <c r="AW113" s="4260">
        <v>0</v>
      </c>
      <c r="AX113" t="str">
        <f t="shared" si="138"/>
        <v/>
      </c>
      <c r="CW113" s="25" t="str">
        <f t="shared" si="139"/>
        <v/>
      </c>
      <c r="CX113" s="25" t="str">
        <f t="shared" si="140"/>
        <v/>
      </c>
      <c r="CY113" s="25" t="str">
        <f t="shared" si="141"/>
        <v/>
      </c>
      <c r="CZ113" s="25" t="str">
        <f t="shared" si="142"/>
        <v/>
      </c>
      <c r="DA113" s="25" t="str">
        <f t="shared" si="143"/>
        <v/>
      </c>
      <c r="DB113" s="25" t="str">
        <f t="shared" si="144"/>
        <v/>
      </c>
      <c r="DC113" s="25" t="str">
        <f t="shared" si="145"/>
        <v/>
      </c>
      <c r="DD113" s="25" t="str">
        <f t="shared" si="146"/>
        <v/>
      </c>
      <c r="DE113"/>
      <c r="DG113" s="26">
        <f t="shared" si="156"/>
        <v>0</v>
      </c>
      <c r="DH113" s="26">
        <f t="shared" si="148"/>
        <v>0</v>
      </c>
      <c r="DI113" s="26">
        <f t="shared" si="149"/>
        <v>0</v>
      </c>
      <c r="DJ113" s="26">
        <f t="shared" si="150"/>
        <v>0</v>
      </c>
      <c r="DK113" s="26">
        <f t="shared" si="151"/>
        <v>0</v>
      </c>
      <c r="DL113" s="26">
        <f t="shared" si="152"/>
        <v>0</v>
      </c>
      <c r="DM113" s="26">
        <f t="shared" si="153"/>
        <v>0</v>
      </c>
      <c r="DN113" s="26">
        <f t="shared" si="154"/>
        <v>0</v>
      </c>
    </row>
    <row r="114" spans="1:118" x14ac:dyDescent="0.25">
      <c r="A114" s="4328" t="s">
        <v>146</v>
      </c>
      <c r="B114" s="4328"/>
      <c r="C114" s="4328"/>
      <c r="D114" s="4185">
        <f t="shared" si="136"/>
        <v>0</v>
      </c>
      <c r="E114" s="4257">
        <f>SUM(S114+U114+W114+Y114+AA114+AC114+AE114+AG114+AI114+AK114+AM114)</f>
        <v>0</v>
      </c>
      <c r="F114" s="4258">
        <f>SUM(T114+V114+X114+Z114+AB114+AD114+AF114+AH114+AJ114+AL114+AN114)</f>
        <v>0</v>
      </c>
      <c r="G114" s="4269"/>
      <c r="H114" s="4270"/>
      <c r="I114" s="4269"/>
      <c r="J114" s="4332"/>
      <c r="K114" s="4269"/>
      <c r="L114" s="4270"/>
      <c r="M114" s="4269"/>
      <c r="N114" s="4270"/>
      <c r="O114" s="4333"/>
      <c r="P114" s="4270"/>
      <c r="Q114" s="4333"/>
      <c r="R114" s="4270"/>
      <c r="S114" s="4225"/>
      <c r="T114" s="4226"/>
      <c r="U114" s="4225"/>
      <c r="V114" s="4226"/>
      <c r="W114" s="4225"/>
      <c r="X114" s="4226"/>
      <c r="Y114" s="4225"/>
      <c r="Z114" s="4226"/>
      <c r="AA114" s="4225"/>
      <c r="AB114" s="4226"/>
      <c r="AC114" s="4225"/>
      <c r="AD114" s="4226"/>
      <c r="AE114" s="4225"/>
      <c r="AF114" s="4226"/>
      <c r="AG114" s="4225"/>
      <c r="AH114" s="4226"/>
      <c r="AI114" s="4225"/>
      <c r="AJ114" s="4226"/>
      <c r="AK114" s="4225"/>
      <c r="AL114" s="4226"/>
      <c r="AM114" s="4225"/>
      <c r="AN114" s="4227"/>
      <c r="AO114" s="4260">
        <v>0</v>
      </c>
      <c r="AP114" s="4260">
        <v>0</v>
      </c>
      <c r="AQ114" s="4229">
        <v>0</v>
      </c>
      <c r="AR114" s="4229">
        <v>0</v>
      </c>
      <c r="AS114" s="4229">
        <v>0</v>
      </c>
      <c r="AT114" s="4260">
        <v>0</v>
      </c>
      <c r="AU114" s="4260">
        <v>0</v>
      </c>
      <c r="AV114" s="4260">
        <v>0</v>
      </c>
      <c r="AW114" s="4260">
        <v>0</v>
      </c>
      <c r="AX114" t="str">
        <f t="shared" si="138"/>
        <v/>
      </c>
      <c r="CW114" s="25" t="str">
        <f t="shared" si="139"/>
        <v/>
      </c>
      <c r="CX114" s="25" t="str">
        <f t="shared" si="140"/>
        <v/>
      </c>
      <c r="CY114" s="25" t="str">
        <f t="shared" si="141"/>
        <v/>
      </c>
      <c r="CZ114" s="25" t="str">
        <f t="shared" si="142"/>
        <v/>
      </c>
      <c r="DA114" s="25" t="str">
        <f t="shared" si="143"/>
        <v/>
      </c>
      <c r="DB114" s="25" t="str">
        <f t="shared" si="144"/>
        <v/>
      </c>
      <c r="DC114" s="25" t="str">
        <f t="shared" si="145"/>
        <v/>
      </c>
      <c r="DD114" s="25" t="str">
        <f t="shared" si="146"/>
        <v/>
      </c>
      <c r="DE114"/>
      <c r="DG114" s="26">
        <f t="shared" si="156"/>
        <v>0</v>
      </c>
      <c r="DH114" s="26">
        <f t="shared" si="148"/>
        <v>0</v>
      </c>
      <c r="DI114" s="26">
        <f t="shared" si="149"/>
        <v>0</v>
      </c>
      <c r="DJ114" s="26">
        <f t="shared" si="150"/>
        <v>0</v>
      </c>
      <c r="DK114" s="26">
        <f t="shared" si="151"/>
        <v>0</v>
      </c>
      <c r="DL114" s="26">
        <f t="shared" si="152"/>
        <v>0</v>
      </c>
      <c r="DM114" s="26">
        <f t="shared" si="153"/>
        <v>0</v>
      </c>
      <c r="DN114" s="26">
        <f t="shared" si="154"/>
        <v>0</v>
      </c>
    </row>
    <row r="115" spans="1:118" x14ac:dyDescent="0.25">
      <c r="A115" s="4328" t="s">
        <v>147</v>
      </c>
      <c r="B115" s="4328"/>
      <c r="C115" s="4328"/>
      <c r="D115" s="4185">
        <f t="shared" si="136"/>
        <v>39</v>
      </c>
      <c r="E115" s="4257">
        <f>SUM(S115+U115+W115+Y115+AA115+AC115+AE115+AG115+AI115+AK115+AM115)</f>
        <v>12</v>
      </c>
      <c r="F115" s="4258">
        <f>SUM(T115+V115+X115+Z115+AB115+AD115+AF115+AH115+AJ115+AL115+AN115)</f>
        <v>27</v>
      </c>
      <c r="G115" s="4323"/>
      <c r="H115" s="4324"/>
      <c r="I115" s="4323"/>
      <c r="J115" s="4325"/>
      <c r="K115" s="4323"/>
      <c r="L115" s="4324"/>
      <c r="M115" s="4323"/>
      <c r="N115" s="4324"/>
      <c r="O115" s="4326"/>
      <c r="P115" s="4324"/>
      <c r="Q115" s="4326"/>
      <c r="R115" s="4324"/>
      <c r="S115" s="4225">
        <v>0</v>
      </c>
      <c r="T115" s="4226">
        <v>0</v>
      </c>
      <c r="U115" s="4225">
        <v>0</v>
      </c>
      <c r="V115" s="4226">
        <v>0</v>
      </c>
      <c r="W115" s="4225">
        <v>2</v>
      </c>
      <c r="X115" s="4226">
        <v>0</v>
      </c>
      <c r="Y115" s="4225">
        <v>1</v>
      </c>
      <c r="Z115" s="4226">
        <v>2</v>
      </c>
      <c r="AA115" s="4225">
        <v>1</v>
      </c>
      <c r="AB115" s="4226">
        <v>1</v>
      </c>
      <c r="AC115" s="4225">
        <v>1</v>
      </c>
      <c r="AD115" s="4226">
        <v>4</v>
      </c>
      <c r="AE115" s="4225">
        <v>1</v>
      </c>
      <c r="AF115" s="4226">
        <v>4</v>
      </c>
      <c r="AG115" s="4225">
        <v>5</v>
      </c>
      <c r="AH115" s="4226">
        <v>8</v>
      </c>
      <c r="AI115" s="4225">
        <v>0</v>
      </c>
      <c r="AJ115" s="4226">
        <v>6</v>
      </c>
      <c r="AK115" s="4225">
        <v>1</v>
      </c>
      <c r="AL115" s="4226">
        <v>2</v>
      </c>
      <c r="AM115" s="4225">
        <v>0</v>
      </c>
      <c r="AN115" s="4227">
        <v>0</v>
      </c>
      <c r="AO115" s="4260">
        <v>0</v>
      </c>
      <c r="AP115" s="4260">
        <v>0</v>
      </c>
      <c r="AQ115" s="4229">
        <v>39</v>
      </c>
      <c r="AR115" s="4229">
        <v>0</v>
      </c>
      <c r="AS115" s="4229">
        <v>0</v>
      </c>
      <c r="AT115" s="4260">
        <v>0</v>
      </c>
      <c r="AU115" s="4260">
        <v>0</v>
      </c>
      <c r="AV115" s="4260">
        <v>0</v>
      </c>
      <c r="AW115" s="4260">
        <v>0</v>
      </c>
      <c r="AX115" t="str">
        <f t="shared" si="138"/>
        <v/>
      </c>
      <c r="CW115" s="25" t="str">
        <f t="shared" si="139"/>
        <v/>
      </c>
      <c r="CX115" s="25" t="str">
        <f t="shared" si="140"/>
        <v/>
      </c>
      <c r="CY115" s="25" t="str">
        <f t="shared" si="141"/>
        <v/>
      </c>
      <c r="CZ115" s="25" t="str">
        <f t="shared" si="142"/>
        <v/>
      </c>
      <c r="DA115" s="25" t="str">
        <f t="shared" si="143"/>
        <v/>
      </c>
      <c r="DB115" s="25" t="str">
        <f t="shared" si="144"/>
        <v/>
      </c>
      <c r="DC115" s="25" t="str">
        <f t="shared" si="145"/>
        <v/>
      </c>
      <c r="DD115" s="25" t="str">
        <f t="shared" si="146"/>
        <v/>
      </c>
      <c r="DE115"/>
      <c r="DG115" s="26">
        <f t="shared" si="156"/>
        <v>0</v>
      </c>
      <c r="DH115" s="26">
        <f t="shared" si="148"/>
        <v>0</v>
      </c>
      <c r="DI115" s="26">
        <f t="shared" si="149"/>
        <v>0</v>
      </c>
      <c r="DJ115" s="26">
        <f t="shared" si="150"/>
        <v>0</v>
      </c>
      <c r="DK115" s="26">
        <f t="shared" si="151"/>
        <v>0</v>
      </c>
      <c r="DL115" s="26">
        <f t="shared" si="152"/>
        <v>0</v>
      </c>
      <c r="DM115" s="26">
        <f t="shared" si="153"/>
        <v>0</v>
      </c>
      <c r="DN115" s="26">
        <f t="shared" si="154"/>
        <v>0</v>
      </c>
    </row>
    <row r="116" spans="1:118" x14ac:dyDescent="0.25">
      <c r="A116" s="4320" t="s">
        <v>148</v>
      </c>
      <c r="B116" s="4321"/>
      <c r="C116" s="4322"/>
      <c r="D116" s="4185">
        <f t="shared" si="136"/>
        <v>12</v>
      </c>
      <c r="E116" s="4257">
        <f>SUM(U116+W116+Y116+AA116+AC116+AE116+AG116+AI116+AK116+AM116)</f>
        <v>5</v>
      </c>
      <c r="F116" s="4258">
        <f>SUM(V116+X116+Z116+AB116+AD116+AF116+AH116+AJ116+AL116+AN116)</f>
        <v>7</v>
      </c>
      <c r="G116" s="4323"/>
      <c r="H116" s="4324"/>
      <c r="I116" s="4323"/>
      <c r="J116" s="4325"/>
      <c r="K116" s="4323"/>
      <c r="L116" s="4324"/>
      <c r="M116" s="4323"/>
      <c r="N116" s="4324"/>
      <c r="O116" s="4326"/>
      <c r="P116" s="4324"/>
      <c r="Q116" s="4326"/>
      <c r="R116" s="4324"/>
      <c r="S116" s="4326"/>
      <c r="T116" s="4324"/>
      <c r="U116" s="4225">
        <v>0</v>
      </c>
      <c r="V116" s="4226">
        <v>0</v>
      </c>
      <c r="W116" s="4225">
        <v>0</v>
      </c>
      <c r="X116" s="4226">
        <v>0</v>
      </c>
      <c r="Y116" s="4225">
        <v>1</v>
      </c>
      <c r="Z116" s="4226">
        <v>1</v>
      </c>
      <c r="AA116" s="4225">
        <v>0</v>
      </c>
      <c r="AB116" s="4226">
        <v>0</v>
      </c>
      <c r="AC116" s="4225">
        <v>0</v>
      </c>
      <c r="AD116" s="4226">
        <v>0</v>
      </c>
      <c r="AE116" s="4225">
        <v>2</v>
      </c>
      <c r="AF116" s="4226">
        <v>2</v>
      </c>
      <c r="AG116" s="4225">
        <v>0</v>
      </c>
      <c r="AH116" s="4226">
        <v>4</v>
      </c>
      <c r="AI116" s="4225">
        <v>0</v>
      </c>
      <c r="AJ116" s="4226">
        <v>0</v>
      </c>
      <c r="AK116" s="4225">
        <v>2</v>
      </c>
      <c r="AL116" s="4226">
        <v>0</v>
      </c>
      <c r="AM116" s="4225">
        <v>0</v>
      </c>
      <c r="AN116" s="4227">
        <v>0</v>
      </c>
      <c r="AO116" s="4260">
        <v>0</v>
      </c>
      <c r="AP116" s="4260">
        <v>0</v>
      </c>
      <c r="AQ116" s="4229">
        <v>12</v>
      </c>
      <c r="AR116" s="4229">
        <v>0</v>
      </c>
      <c r="AS116" s="4229">
        <v>0</v>
      </c>
      <c r="AT116" s="4260">
        <v>0</v>
      </c>
      <c r="AU116" s="4260">
        <v>0</v>
      </c>
      <c r="AV116" s="4260">
        <v>0</v>
      </c>
      <c r="AW116" s="4260">
        <v>0</v>
      </c>
      <c r="AX116" t="str">
        <f t="shared" si="138"/>
        <v/>
      </c>
      <c r="CW116" s="25" t="str">
        <f t="shared" si="139"/>
        <v/>
      </c>
      <c r="CX116" s="25" t="str">
        <f t="shared" si="140"/>
        <v/>
      </c>
      <c r="CY116" s="25" t="str">
        <f t="shared" si="141"/>
        <v/>
      </c>
      <c r="CZ116" s="25" t="str">
        <f t="shared" si="142"/>
        <v/>
      </c>
      <c r="DA116" s="25" t="str">
        <f t="shared" si="143"/>
        <v/>
      </c>
      <c r="DB116" s="25" t="str">
        <f t="shared" si="144"/>
        <v/>
      </c>
      <c r="DC116" s="25" t="str">
        <f t="shared" si="145"/>
        <v/>
      </c>
      <c r="DD116" s="25" t="str">
        <f t="shared" si="146"/>
        <v/>
      </c>
      <c r="DE116"/>
      <c r="DG116" s="26">
        <f t="shared" si="156"/>
        <v>0</v>
      </c>
      <c r="DH116" s="26">
        <f t="shared" si="148"/>
        <v>0</v>
      </c>
      <c r="DI116" s="26">
        <f t="shared" si="149"/>
        <v>0</v>
      </c>
      <c r="DJ116" s="26">
        <f t="shared" si="150"/>
        <v>0</v>
      </c>
      <c r="DK116" s="26">
        <f t="shared" si="151"/>
        <v>0</v>
      </c>
      <c r="DL116" s="26">
        <f t="shared" si="152"/>
        <v>0</v>
      </c>
      <c r="DM116" s="26">
        <f t="shared" si="153"/>
        <v>0</v>
      </c>
      <c r="DN116" s="26">
        <f t="shared" si="154"/>
        <v>0</v>
      </c>
    </row>
    <row r="117" spans="1:118" ht="15" customHeight="1" x14ac:dyDescent="0.25">
      <c r="A117" s="4320" t="s">
        <v>149</v>
      </c>
      <c r="B117" s="4321"/>
      <c r="C117" s="4322"/>
      <c r="D117" s="4185">
        <f t="shared" si="136"/>
        <v>0</v>
      </c>
      <c r="E117" s="4257">
        <f>SUM(Y117+AA117+AC117+AE117+AG117+AI117+AK117+AM117)</f>
        <v>0</v>
      </c>
      <c r="F117" s="4258">
        <f>SUM(Z117+AB117+AD117+AF117+AH117+AJ117+AL117+AN117)</f>
        <v>0</v>
      </c>
      <c r="G117" s="4323"/>
      <c r="H117" s="4324"/>
      <c r="I117" s="4323"/>
      <c r="J117" s="4325"/>
      <c r="K117" s="4323"/>
      <c r="L117" s="4324"/>
      <c r="M117" s="4323"/>
      <c r="N117" s="4324"/>
      <c r="O117" s="4326"/>
      <c r="P117" s="4324"/>
      <c r="Q117" s="4326"/>
      <c r="R117" s="4324"/>
      <c r="S117" s="4326"/>
      <c r="T117" s="4324"/>
      <c r="U117" s="4326"/>
      <c r="V117" s="4324"/>
      <c r="W117" s="4326"/>
      <c r="X117" s="4324"/>
      <c r="Y117" s="4225"/>
      <c r="Z117" s="4226"/>
      <c r="AA117" s="4225"/>
      <c r="AB117" s="4226"/>
      <c r="AC117" s="4225"/>
      <c r="AD117" s="4226"/>
      <c r="AE117" s="4225"/>
      <c r="AF117" s="4226"/>
      <c r="AG117" s="4225"/>
      <c r="AH117" s="4226"/>
      <c r="AI117" s="4225"/>
      <c r="AJ117" s="4226"/>
      <c r="AK117" s="4225"/>
      <c r="AL117" s="4226"/>
      <c r="AM117" s="4225"/>
      <c r="AN117" s="4227"/>
      <c r="AO117" s="4327"/>
      <c r="AP117" s="4260">
        <v>0</v>
      </c>
      <c r="AQ117" s="4229">
        <v>0</v>
      </c>
      <c r="AR117" s="4229">
        <v>0</v>
      </c>
      <c r="AS117" s="4229">
        <v>0</v>
      </c>
      <c r="AT117" s="4260">
        <v>0</v>
      </c>
      <c r="AU117" s="4260">
        <v>0</v>
      </c>
      <c r="AV117" s="4260">
        <v>0</v>
      </c>
      <c r="AW117" s="4260">
        <v>0</v>
      </c>
      <c r="AX117" t="str">
        <f t="shared" si="138"/>
        <v/>
      </c>
      <c r="CW117" s="182"/>
      <c r="CX117" s="25" t="str">
        <f t="shared" si="140"/>
        <v/>
      </c>
      <c r="CY117" s="25" t="str">
        <f t="shared" si="141"/>
        <v/>
      </c>
      <c r="CZ117" s="25" t="str">
        <f t="shared" si="142"/>
        <v/>
      </c>
      <c r="DA117" s="25" t="str">
        <f t="shared" si="143"/>
        <v/>
      </c>
      <c r="DB117" s="25" t="str">
        <f t="shared" si="144"/>
        <v/>
      </c>
      <c r="DC117" s="25" t="str">
        <f t="shared" si="145"/>
        <v/>
      </c>
      <c r="DD117" s="25" t="str">
        <f t="shared" si="146"/>
        <v/>
      </c>
      <c r="DE117"/>
      <c r="DG117" s="182"/>
      <c r="DH117" s="26">
        <f t="shared" si="148"/>
        <v>0</v>
      </c>
      <c r="DI117" s="26">
        <f t="shared" si="149"/>
        <v>0</v>
      </c>
      <c r="DJ117" s="26">
        <f t="shared" si="150"/>
        <v>0</v>
      </c>
      <c r="DK117" s="26">
        <f t="shared" si="151"/>
        <v>0</v>
      </c>
      <c r="DL117" s="26">
        <f t="shared" si="152"/>
        <v>0</v>
      </c>
      <c r="DM117" s="26">
        <f t="shared" si="153"/>
        <v>0</v>
      </c>
      <c r="DN117" s="26">
        <f t="shared" si="154"/>
        <v>0</v>
      </c>
    </row>
    <row r="118" spans="1:118" x14ac:dyDescent="0.25">
      <c r="A118" s="4319" t="s">
        <v>150</v>
      </c>
      <c r="B118" s="4319"/>
      <c r="C118" s="4319"/>
      <c r="D118" s="4185">
        <f t="shared" si="136"/>
        <v>10</v>
      </c>
      <c r="E118" s="4257">
        <f>SUM(G118+I118+K118+M118+O118+Q118+S118+U118+W118+Y118+AA118+AC118+AE118+AG118+AI118+AK118+AM118)</f>
        <v>3</v>
      </c>
      <c r="F118" s="4258">
        <f t="shared" si="137"/>
        <v>7</v>
      </c>
      <c r="G118" s="4259">
        <v>0</v>
      </c>
      <c r="H118" s="4226">
        <v>0</v>
      </c>
      <c r="I118" s="4259">
        <v>0</v>
      </c>
      <c r="J118" s="4272">
        <v>0</v>
      </c>
      <c r="K118" s="4259">
        <v>0</v>
      </c>
      <c r="L118" s="4226">
        <v>0</v>
      </c>
      <c r="M118" s="4259">
        <v>0</v>
      </c>
      <c r="N118" s="4226">
        <v>0</v>
      </c>
      <c r="O118" s="4225">
        <v>0</v>
      </c>
      <c r="P118" s="4226">
        <v>0</v>
      </c>
      <c r="Q118" s="4225">
        <v>0</v>
      </c>
      <c r="R118" s="4226">
        <v>0</v>
      </c>
      <c r="S118" s="4225">
        <v>0</v>
      </c>
      <c r="T118" s="4226">
        <v>0</v>
      </c>
      <c r="U118" s="4225">
        <v>0</v>
      </c>
      <c r="V118" s="4226">
        <v>0</v>
      </c>
      <c r="W118" s="4225">
        <v>0</v>
      </c>
      <c r="X118" s="4226">
        <v>0</v>
      </c>
      <c r="Y118" s="4225">
        <v>1</v>
      </c>
      <c r="Z118" s="4226">
        <v>1</v>
      </c>
      <c r="AA118" s="4225">
        <v>1</v>
      </c>
      <c r="AB118" s="4226">
        <v>0</v>
      </c>
      <c r="AC118" s="4225">
        <v>0</v>
      </c>
      <c r="AD118" s="4226">
        <v>0</v>
      </c>
      <c r="AE118" s="4225">
        <v>0</v>
      </c>
      <c r="AF118" s="4226">
        <v>4</v>
      </c>
      <c r="AG118" s="4225">
        <v>0</v>
      </c>
      <c r="AH118" s="4226">
        <v>1</v>
      </c>
      <c r="AI118" s="4225">
        <v>0</v>
      </c>
      <c r="AJ118" s="4226">
        <v>0</v>
      </c>
      <c r="AK118" s="4225">
        <v>1</v>
      </c>
      <c r="AL118" s="4226">
        <v>1</v>
      </c>
      <c r="AM118" s="4225">
        <v>0</v>
      </c>
      <c r="AN118" s="4227">
        <v>0</v>
      </c>
      <c r="AO118" s="4260"/>
      <c r="AP118" s="4260">
        <v>0</v>
      </c>
      <c r="AQ118" s="4229">
        <v>10</v>
      </c>
      <c r="AR118" s="4229">
        <v>0</v>
      </c>
      <c r="AS118" s="4229">
        <v>0</v>
      </c>
      <c r="AT118" s="4260">
        <v>0</v>
      </c>
      <c r="AU118" s="4260">
        <v>0</v>
      </c>
      <c r="AV118" s="4260">
        <v>0</v>
      </c>
      <c r="AW118" s="4260">
        <v>0</v>
      </c>
      <c r="AX118" t="str">
        <f t="shared" si="138"/>
        <v/>
      </c>
      <c r="CW118" s="25" t="str">
        <f t="shared" si="139"/>
        <v/>
      </c>
      <c r="CX118" s="25" t="str">
        <f t="shared" si="140"/>
        <v/>
      </c>
      <c r="CY118" s="25" t="str">
        <f t="shared" si="141"/>
        <v/>
      </c>
      <c r="CZ118" s="25" t="str">
        <f t="shared" si="142"/>
        <v/>
      </c>
      <c r="DA118" s="25" t="str">
        <f t="shared" si="143"/>
        <v/>
      </c>
      <c r="DB118" s="25" t="str">
        <f t="shared" si="144"/>
        <v/>
      </c>
      <c r="DC118" s="25" t="str">
        <f t="shared" si="145"/>
        <v/>
      </c>
      <c r="DD118" s="25" t="str">
        <f t="shared" si="146"/>
        <v/>
      </c>
      <c r="DE118"/>
      <c r="DG118" s="26">
        <f>IF(AND((W118+X118)&gt;0,AO118=""),1,IF(AO118&gt;(W118+X118),1,0))</f>
        <v>0</v>
      </c>
      <c r="DH118" s="26">
        <f t="shared" si="148"/>
        <v>0</v>
      </c>
      <c r="DI118" s="26">
        <f t="shared" si="149"/>
        <v>0</v>
      </c>
      <c r="DJ118" s="26">
        <f t="shared" si="150"/>
        <v>0</v>
      </c>
      <c r="DK118" s="26">
        <f t="shared" si="151"/>
        <v>0</v>
      </c>
      <c r="DL118" s="26">
        <f t="shared" si="152"/>
        <v>0</v>
      </c>
      <c r="DM118" s="26">
        <f t="shared" si="153"/>
        <v>0</v>
      </c>
      <c r="DN118" s="26">
        <f t="shared" si="154"/>
        <v>0</v>
      </c>
    </row>
    <row r="119" spans="1:118" ht="15" customHeight="1" x14ac:dyDescent="0.25">
      <c r="A119" s="800" t="s">
        <v>151</v>
      </c>
      <c r="B119" s="801"/>
      <c r="C119" s="883"/>
      <c r="D119" s="4185">
        <f t="shared" si="136"/>
        <v>39</v>
      </c>
      <c r="E119" s="4257">
        <f>SUM(Y119+AA119+AC119+AE119+AG119+AI119+AK119+AM119)</f>
        <v>12</v>
      </c>
      <c r="F119" s="4258">
        <f>SUM(Z119+AB119+AD119+AF119+AH119+AJ119+AL119+AN119)</f>
        <v>27</v>
      </c>
      <c r="G119" s="4323"/>
      <c r="H119" s="4324"/>
      <c r="I119" s="4323"/>
      <c r="J119" s="4325"/>
      <c r="K119" s="4323"/>
      <c r="L119" s="4324"/>
      <c r="M119" s="4323"/>
      <c r="N119" s="4324"/>
      <c r="O119" s="4326"/>
      <c r="P119" s="4324"/>
      <c r="Q119" s="4326"/>
      <c r="R119" s="4324"/>
      <c r="S119" s="4326"/>
      <c r="T119" s="4324"/>
      <c r="U119" s="4326"/>
      <c r="V119" s="4324"/>
      <c r="W119" s="4326"/>
      <c r="X119" s="4324"/>
      <c r="Y119" s="4225"/>
      <c r="Z119" s="4226"/>
      <c r="AA119" s="4225"/>
      <c r="AB119" s="4226"/>
      <c r="AC119" s="4225"/>
      <c r="AD119" s="4226"/>
      <c r="AE119" s="4225">
        <v>0</v>
      </c>
      <c r="AF119" s="4226">
        <v>3</v>
      </c>
      <c r="AG119" s="4225">
        <v>2</v>
      </c>
      <c r="AH119" s="4226">
        <v>10</v>
      </c>
      <c r="AI119" s="4225">
        <v>2</v>
      </c>
      <c r="AJ119" s="4226">
        <v>4</v>
      </c>
      <c r="AK119" s="4225">
        <v>4</v>
      </c>
      <c r="AL119" s="4226">
        <v>6</v>
      </c>
      <c r="AM119" s="4225">
        <v>4</v>
      </c>
      <c r="AN119" s="4227">
        <v>4</v>
      </c>
      <c r="AO119" s="4327"/>
      <c r="AP119" s="4260">
        <v>0</v>
      </c>
      <c r="AQ119" s="4229">
        <v>39</v>
      </c>
      <c r="AR119" s="4335">
        <v>0</v>
      </c>
      <c r="AS119" s="4229">
        <v>0</v>
      </c>
      <c r="AT119" s="4260">
        <v>0</v>
      </c>
      <c r="AU119" s="4260">
        <v>0</v>
      </c>
      <c r="AV119" s="4260">
        <v>0</v>
      </c>
      <c r="AW119" s="4260">
        <v>0</v>
      </c>
      <c r="AX119" t="str">
        <f t="shared" si="138"/>
        <v/>
      </c>
      <c r="CW119" s="182"/>
      <c r="CX119" s="25" t="str">
        <f t="shared" si="140"/>
        <v/>
      </c>
      <c r="CY119" s="25" t="str">
        <f t="shared" si="141"/>
        <v/>
      </c>
      <c r="CZ119" s="25" t="str">
        <f t="shared" si="142"/>
        <v/>
      </c>
      <c r="DA119" s="25" t="str">
        <f t="shared" si="143"/>
        <v/>
      </c>
      <c r="DB119" s="25" t="str">
        <f t="shared" si="144"/>
        <v/>
      </c>
      <c r="DC119" s="25" t="str">
        <f t="shared" si="145"/>
        <v/>
      </c>
      <c r="DD119" s="25" t="str">
        <f t="shared" si="146"/>
        <v/>
      </c>
      <c r="DE119"/>
      <c r="DG119" s="182"/>
      <c r="DH119" s="26">
        <f t="shared" si="148"/>
        <v>0</v>
      </c>
      <c r="DI119" s="26">
        <f t="shared" si="149"/>
        <v>0</v>
      </c>
      <c r="DJ119" s="26">
        <f t="shared" si="150"/>
        <v>0</v>
      </c>
      <c r="DK119" s="26">
        <f t="shared" si="151"/>
        <v>0</v>
      </c>
      <c r="DL119" s="26">
        <f t="shared" si="152"/>
        <v>0</v>
      </c>
      <c r="DM119" s="26">
        <f t="shared" si="153"/>
        <v>0</v>
      </c>
      <c r="DN119" s="26">
        <f t="shared" si="154"/>
        <v>0</v>
      </c>
    </row>
    <row r="120" spans="1:118" ht="15" customHeight="1" x14ac:dyDescent="0.25">
      <c r="A120" s="800" t="s">
        <v>152</v>
      </c>
      <c r="B120" s="801"/>
      <c r="C120" s="883"/>
      <c r="D120" s="4185">
        <f t="shared" si="136"/>
        <v>0</v>
      </c>
      <c r="E120" s="4257">
        <f t="shared" ref="E120:F125" si="158">SUM(Y120+AA120+AC120+AE120+AG120+AI120+AK120+AM120)</f>
        <v>0</v>
      </c>
      <c r="F120" s="4258">
        <f t="shared" si="158"/>
        <v>0</v>
      </c>
      <c r="G120" s="4323"/>
      <c r="H120" s="4324"/>
      <c r="I120" s="4323"/>
      <c r="J120" s="4325"/>
      <c r="K120" s="4323"/>
      <c r="L120" s="4324"/>
      <c r="M120" s="4323"/>
      <c r="N120" s="4324"/>
      <c r="O120" s="4326"/>
      <c r="P120" s="4324"/>
      <c r="Q120" s="4326"/>
      <c r="R120" s="4324"/>
      <c r="S120" s="4326"/>
      <c r="T120" s="4324"/>
      <c r="U120" s="4326"/>
      <c r="V120" s="4324"/>
      <c r="W120" s="4326"/>
      <c r="X120" s="4324"/>
      <c r="Y120" s="4225"/>
      <c r="Z120" s="4226"/>
      <c r="AA120" s="4225"/>
      <c r="AB120" s="4226"/>
      <c r="AC120" s="4225"/>
      <c r="AD120" s="4226"/>
      <c r="AE120" s="4225"/>
      <c r="AF120" s="4226"/>
      <c r="AG120" s="4225"/>
      <c r="AH120" s="4226"/>
      <c r="AI120" s="4225"/>
      <c r="AJ120" s="4226"/>
      <c r="AK120" s="4225"/>
      <c r="AL120" s="4226"/>
      <c r="AM120" s="4225"/>
      <c r="AN120" s="4227"/>
      <c r="AO120" s="4327"/>
      <c r="AP120" s="4260">
        <v>0</v>
      </c>
      <c r="AQ120" s="4229">
        <v>0</v>
      </c>
      <c r="AR120" s="4335">
        <v>0</v>
      </c>
      <c r="AS120" s="4229">
        <v>0</v>
      </c>
      <c r="AT120" s="4260">
        <v>0</v>
      </c>
      <c r="AU120" s="4260">
        <v>0</v>
      </c>
      <c r="AV120" s="4260">
        <v>0</v>
      </c>
      <c r="AW120" s="4260">
        <v>0</v>
      </c>
      <c r="AX120" t="str">
        <f t="shared" si="138"/>
        <v/>
      </c>
      <c r="CW120" s="182"/>
      <c r="CX120" s="25" t="str">
        <f t="shared" si="140"/>
        <v/>
      </c>
      <c r="CY120" s="25" t="str">
        <f t="shared" si="141"/>
        <v/>
      </c>
      <c r="CZ120" s="25" t="str">
        <f t="shared" si="142"/>
        <v/>
      </c>
      <c r="DA120" s="25" t="str">
        <f t="shared" si="143"/>
        <v/>
      </c>
      <c r="DB120" s="25" t="str">
        <f t="shared" si="144"/>
        <v/>
      </c>
      <c r="DC120" s="25" t="str">
        <f t="shared" si="145"/>
        <v/>
      </c>
      <c r="DD120" s="25" t="str">
        <f t="shared" si="146"/>
        <v/>
      </c>
      <c r="DE120"/>
      <c r="DG120" s="182"/>
      <c r="DH120" s="26">
        <f t="shared" si="148"/>
        <v>0</v>
      </c>
      <c r="DI120" s="26">
        <f t="shared" si="149"/>
        <v>0</v>
      </c>
      <c r="DJ120" s="26">
        <f t="shared" si="150"/>
        <v>0</v>
      </c>
      <c r="DK120" s="26">
        <f t="shared" si="151"/>
        <v>0</v>
      </c>
      <c r="DL120" s="26">
        <f t="shared" si="152"/>
        <v>0</v>
      </c>
      <c r="DM120" s="26">
        <f t="shared" si="153"/>
        <v>0</v>
      </c>
      <c r="DN120" s="26">
        <f t="shared" si="154"/>
        <v>0</v>
      </c>
    </row>
    <row r="121" spans="1:118" ht="15" customHeight="1" x14ac:dyDescent="0.25">
      <c r="A121" s="4319" t="s">
        <v>153</v>
      </c>
      <c r="B121" s="4319"/>
      <c r="C121" s="4319"/>
      <c r="D121" s="4185">
        <f t="shared" si="136"/>
        <v>3</v>
      </c>
      <c r="E121" s="4257">
        <f t="shared" si="158"/>
        <v>1</v>
      </c>
      <c r="F121" s="4258">
        <f t="shared" si="158"/>
        <v>2</v>
      </c>
      <c r="G121" s="4323"/>
      <c r="H121" s="4324"/>
      <c r="I121" s="4323"/>
      <c r="J121" s="4325"/>
      <c r="K121" s="4323"/>
      <c r="L121" s="4324"/>
      <c r="M121" s="4323"/>
      <c r="N121" s="4324"/>
      <c r="O121" s="4326"/>
      <c r="P121" s="4324"/>
      <c r="Q121" s="4326"/>
      <c r="R121" s="4324"/>
      <c r="S121" s="4326"/>
      <c r="T121" s="4324"/>
      <c r="U121" s="4326"/>
      <c r="V121" s="4324"/>
      <c r="W121" s="4326"/>
      <c r="X121" s="4324"/>
      <c r="Y121" s="4225">
        <v>0</v>
      </c>
      <c r="Z121" s="4226">
        <v>0</v>
      </c>
      <c r="AA121" s="4225">
        <v>0</v>
      </c>
      <c r="AB121" s="4226">
        <v>0</v>
      </c>
      <c r="AC121" s="4225">
        <v>0</v>
      </c>
      <c r="AD121" s="4226">
        <v>0</v>
      </c>
      <c r="AE121" s="4225">
        <v>0</v>
      </c>
      <c r="AF121" s="4226">
        <v>0</v>
      </c>
      <c r="AG121" s="4225">
        <v>0</v>
      </c>
      <c r="AH121" s="4226">
        <v>1</v>
      </c>
      <c r="AI121" s="4225">
        <v>0</v>
      </c>
      <c r="AJ121" s="4226">
        <v>0</v>
      </c>
      <c r="AK121" s="4225">
        <v>1</v>
      </c>
      <c r="AL121" s="4226">
        <v>1</v>
      </c>
      <c r="AM121" s="4225">
        <v>0</v>
      </c>
      <c r="AN121" s="4227">
        <v>0</v>
      </c>
      <c r="AO121" s="4327"/>
      <c r="AP121" s="4260">
        <v>0</v>
      </c>
      <c r="AQ121" s="4229">
        <v>3</v>
      </c>
      <c r="AR121" s="4229">
        <v>0</v>
      </c>
      <c r="AS121" s="4229">
        <v>0</v>
      </c>
      <c r="AT121" s="4260">
        <v>0</v>
      </c>
      <c r="AU121" s="4260">
        <v>0</v>
      </c>
      <c r="AV121" s="4260">
        <v>0</v>
      </c>
      <c r="AW121" s="4260">
        <v>0</v>
      </c>
      <c r="AX121" t="str">
        <f t="shared" si="138"/>
        <v/>
      </c>
      <c r="CW121" s="182"/>
      <c r="CX121" s="25" t="str">
        <f t="shared" si="140"/>
        <v/>
      </c>
      <c r="CY121" s="25" t="str">
        <f t="shared" si="141"/>
        <v/>
      </c>
      <c r="CZ121" s="25" t="str">
        <f t="shared" si="142"/>
        <v/>
      </c>
      <c r="DA121" s="25" t="str">
        <f t="shared" si="143"/>
        <v/>
      </c>
      <c r="DB121" s="25" t="str">
        <f t="shared" si="144"/>
        <v/>
      </c>
      <c r="DC121" s="25" t="str">
        <f t="shared" si="145"/>
        <v/>
      </c>
      <c r="DD121" s="25" t="str">
        <f t="shared" si="146"/>
        <v/>
      </c>
      <c r="DE121"/>
      <c r="DG121" s="182"/>
      <c r="DH121" s="26">
        <f t="shared" si="148"/>
        <v>0</v>
      </c>
      <c r="DI121" s="26">
        <f t="shared" si="149"/>
        <v>0</v>
      </c>
      <c r="DJ121" s="26">
        <f t="shared" si="150"/>
        <v>0</v>
      </c>
      <c r="DK121" s="26">
        <f t="shared" si="151"/>
        <v>0</v>
      </c>
      <c r="DL121" s="26">
        <f t="shared" si="152"/>
        <v>0</v>
      </c>
      <c r="DM121" s="26">
        <f t="shared" si="153"/>
        <v>0</v>
      </c>
      <c r="DN121" s="26">
        <f t="shared" si="154"/>
        <v>0</v>
      </c>
    </row>
    <row r="122" spans="1:118" ht="15" customHeight="1" x14ac:dyDescent="0.25">
      <c r="A122" s="4328" t="s">
        <v>154</v>
      </c>
      <c r="B122" s="4328"/>
      <c r="C122" s="4328"/>
      <c r="D122" s="4185">
        <f t="shared" si="136"/>
        <v>0</v>
      </c>
      <c r="E122" s="4257">
        <f t="shared" si="158"/>
        <v>0</v>
      </c>
      <c r="F122" s="4258">
        <f t="shared" si="158"/>
        <v>0</v>
      </c>
      <c r="G122" s="4323"/>
      <c r="H122" s="4324"/>
      <c r="I122" s="4323"/>
      <c r="J122" s="4325"/>
      <c r="K122" s="4323"/>
      <c r="L122" s="4324"/>
      <c r="M122" s="4323"/>
      <c r="N122" s="4324"/>
      <c r="O122" s="4326"/>
      <c r="P122" s="4324"/>
      <c r="Q122" s="4326"/>
      <c r="R122" s="4324"/>
      <c r="S122" s="4326"/>
      <c r="T122" s="4324"/>
      <c r="U122" s="4326"/>
      <c r="V122" s="4324"/>
      <c r="W122" s="4326"/>
      <c r="X122" s="4324"/>
      <c r="Y122" s="4225"/>
      <c r="Z122" s="4226"/>
      <c r="AA122" s="4225"/>
      <c r="AB122" s="4226"/>
      <c r="AC122" s="4225"/>
      <c r="AD122" s="4226"/>
      <c r="AE122" s="4225"/>
      <c r="AF122" s="4226"/>
      <c r="AG122" s="4225"/>
      <c r="AH122" s="4226"/>
      <c r="AI122" s="4225"/>
      <c r="AJ122" s="4226"/>
      <c r="AK122" s="4225"/>
      <c r="AL122" s="4226"/>
      <c r="AM122" s="4225"/>
      <c r="AN122" s="4227"/>
      <c r="AO122" s="4327"/>
      <c r="AP122" s="4260">
        <v>0</v>
      </c>
      <c r="AQ122" s="4229">
        <v>0</v>
      </c>
      <c r="AR122" s="4229">
        <v>0</v>
      </c>
      <c r="AS122" s="4229">
        <v>0</v>
      </c>
      <c r="AT122" s="4260">
        <v>0</v>
      </c>
      <c r="AU122" s="4260">
        <v>0</v>
      </c>
      <c r="AV122" s="4260">
        <v>0</v>
      </c>
      <c r="AW122" s="4260">
        <v>0</v>
      </c>
      <c r="AX122" t="str">
        <f t="shared" si="138"/>
        <v/>
      </c>
      <c r="CW122" s="182"/>
      <c r="CX122" s="25" t="str">
        <f t="shared" si="140"/>
        <v/>
      </c>
      <c r="CY122" s="25" t="str">
        <f t="shared" si="141"/>
        <v/>
      </c>
      <c r="CZ122" s="25" t="str">
        <f t="shared" si="142"/>
        <v/>
      </c>
      <c r="DA122" s="25" t="str">
        <f t="shared" si="143"/>
        <v/>
      </c>
      <c r="DB122" s="25" t="str">
        <f t="shared" si="144"/>
        <v/>
      </c>
      <c r="DC122" s="25" t="str">
        <f t="shared" si="145"/>
        <v/>
      </c>
      <c r="DD122" s="25" t="str">
        <f t="shared" si="146"/>
        <v/>
      </c>
      <c r="DE122"/>
      <c r="DG122" s="182"/>
      <c r="DH122" s="26">
        <f t="shared" si="148"/>
        <v>0</v>
      </c>
      <c r="DI122" s="26">
        <f t="shared" si="149"/>
        <v>0</v>
      </c>
      <c r="DJ122" s="26">
        <f t="shared" si="150"/>
        <v>0</v>
      </c>
      <c r="DK122" s="26">
        <f t="shared" si="151"/>
        <v>0</v>
      </c>
      <c r="DL122" s="26">
        <f t="shared" si="152"/>
        <v>0</v>
      </c>
      <c r="DM122" s="26">
        <f t="shared" si="153"/>
        <v>0</v>
      </c>
      <c r="DN122" s="26">
        <f t="shared" si="154"/>
        <v>0</v>
      </c>
    </row>
    <row r="123" spans="1:118" ht="15" customHeight="1" x14ac:dyDescent="0.25">
      <c r="A123" s="4328" t="s">
        <v>155</v>
      </c>
      <c r="B123" s="4328"/>
      <c r="C123" s="4328"/>
      <c r="D123" s="4185">
        <f t="shared" si="136"/>
        <v>0</v>
      </c>
      <c r="E123" s="4257">
        <f>SUM(Y123+AA123+AC123+AE123+AG123+AI123+AK123+AM123)</f>
        <v>0</v>
      </c>
      <c r="F123" s="4258">
        <f t="shared" si="158"/>
        <v>0</v>
      </c>
      <c r="G123" s="4323"/>
      <c r="H123" s="4324"/>
      <c r="I123" s="4323"/>
      <c r="J123" s="4325"/>
      <c r="K123" s="4323"/>
      <c r="L123" s="4324"/>
      <c r="M123" s="4323"/>
      <c r="N123" s="4324"/>
      <c r="O123" s="4326"/>
      <c r="P123" s="4324"/>
      <c r="Q123" s="4326"/>
      <c r="R123" s="4324"/>
      <c r="S123" s="4326"/>
      <c r="T123" s="4324"/>
      <c r="U123" s="4326"/>
      <c r="V123" s="4324"/>
      <c r="W123" s="4326"/>
      <c r="X123" s="4324"/>
      <c r="Y123" s="4225"/>
      <c r="Z123" s="4226"/>
      <c r="AA123" s="4225"/>
      <c r="AB123" s="4226"/>
      <c r="AC123" s="4225"/>
      <c r="AD123" s="4226"/>
      <c r="AE123" s="4225"/>
      <c r="AF123" s="4226"/>
      <c r="AG123" s="4225"/>
      <c r="AH123" s="4226"/>
      <c r="AI123" s="4225"/>
      <c r="AJ123" s="4226"/>
      <c r="AK123" s="4225"/>
      <c r="AL123" s="4226"/>
      <c r="AM123" s="4225"/>
      <c r="AN123" s="4227"/>
      <c r="AO123" s="4327"/>
      <c r="AP123" s="4260">
        <v>0</v>
      </c>
      <c r="AQ123" s="4229">
        <v>0</v>
      </c>
      <c r="AR123" s="4229">
        <v>0</v>
      </c>
      <c r="AS123" s="4229">
        <v>0</v>
      </c>
      <c r="AT123" s="4260">
        <v>0</v>
      </c>
      <c r="AU123" s="4260">
        <v>0</v>
      </c>
      <c r="AV123" s="4260">
        <v>0</v>
      </c>
      <c r="AW123" s="4260">
        <v>0</v>
      </c>
      <c r="AX123" t="str">
        <f t="shared" si="138"/>
        <v/>
      </c>
      <c r="CW123" s="182"/>
      <c r="CX123" s="25" t="str">
        <f t="shared" si="140"/>
        <v/>
      </c>
      <c r="CY123" s="25" t="str">
        <f t="shared" si="141"/>
        <v/>
      </c>
      <c r="CZ123" s="25" t="str">
        <f t="shared" si="142"/>
        <v/>
      </c>
      <c r="DA123" s="25" t="str">
        <f t="shared" si="143"/>
        <v/>
      </c>
      <c r="DB123" s="25" t="str">
        <f t="shared" si="144"/>
        <v/>
      </c>
      <c r="DC123" s="25" t="str">
        <f t="shared" si="145"/>
        <v/>
      </c>
      <c r="DD123" s="25" t="str">
        <f t="shared" si="146"/>
        <v/>
      </c>
      <c r="DE123"/>
      <c r="DG123" s="182"/>
      <c r="DH123" s="26">
        <f t="shared" si="148"/>
        <v>0</v>
      </c>
      <c r="DI123" s="26">
        <f t="shared" si="149"/>
        <v>0</v>
      </c>
      <c r="DJ123" s="26">
        <f t="shared" si="150"/>
        <v>0</v>
      </c>
      <c r="DK123" s="26">
        <f t="shared" si="151"/>
        <v>0</v>
      </c>
      <c r="DL123" s="26">
        <f t="shared" si="152"/>
        <v>0</v>
      </c>
      <c r="DM123" s="26">
        <f t="shared" si="153"/>
        <v>0</v>
      </c>
      <c r="DN123" s="26">
        <f t="shared" si="154"/>
        <v>0</v>
      </c>
    </row>
    <row r="124" spans="1:118" x14ac:dyDescent="0.25">
      <c r="A124" s="751" t="s">
        <v>156</v>
      </c>
      <c r="B124" s="752"/>
      <c r="C124" s="753"/>
      <c r="D124" s="4185">
        <f t="shared" si="136"/>
        <v>4</v>
      </c>
      <c r="E124" s="4257">
        <f t="shared" si="158"/>
        <v>2</v>
      </c>
      <c r="F124" s="4258">
        <f t="shared" si="158"/>
        <v>2</v>
      </c>
      <c r="G124" s="4323"/>
      <c r="H124" s="4324"/>
      <c r="I124" s="4323"/>
      <c r="J124" s="4325"/>
      <c r="K124" s="4323"/>
      <c r="L124" s="4324"/>
      <c r="M124" s="4323"/>
      <c r="N124" s="4324"/>
      <c r="O124" s="4326"/>
      <c r="P124" s="4324"/>
      <c r="Q124" s="4326"/>
      <c r="R124" s="4324"/>
      <c r="S124" s="4326"/>
      <c r="T124" s="4324"/>
      <c r="U124" s="4326"/>
      <c r="V124" s="4324"/>
      <c r="W124" s="4326"/>
      <c r="X124" s="4324"/>
      <c r="Y124" s="4225">
        <v>0</v>
      </c>
      <c r="Z124" s="4226">
        <v>0</v>
      </c>
      <c r="AA124" s="4225">
        <v>0</v>
      </c>
      <c r="AB124" s="4226">
        <v>0</v>
      </c>
      <c r="AC124" s="4225">
        <v>0</v>
      </c>
      <c r="AD124" s="4226">
        <v>0</v>
      </c>
      <c r="AE124" s="4225">
        <v>0</v>
      </c>
      <c r="AF124" s="4226">
        <v>0</v>
      </c>
      <c r="AG124" s="4225">
        <v>0</v>
      </c>
      <c r="AH124" s="4226">
        <v>0</v>
      </c>
      <c r="AI124" s="4225">
        <v>1</v>
      </c>
      <c r="AJ124" s="4226">
        <v>1</v>
      </c>
      <c r="AK124" s="4225">
        <v>1</v>
      </c>
      <c r="AL124" s="4226">
        <v>0</v>
      </c>
      <c r="AM124" s="4225">
        <v>0</v>
      </c>
      <c r="AN124" s="4227">
        <v>1</v>
      </c>
      <c r="AO124" s="4327"/>
      <c r="AP124" s="4260">
        <v>0</v>
      </c>
      <c r="AQ124" s="4229">
        <v>4</v>
      </c>
      <c r="AR124" s="4335">
        <v>0</v>
      </c>
      <c r="AS124" s="4229">
        <v>0</v>
      </c>
      <c r="AT124" s="4260">
        <v>0</v>
      </c>
      <c r="AU124" s="4260">
        <v>0</v>
      </c>
      <c r="AV124" s="4260">
        <v>0</v>
      </c>
      <c r="AW124" s="4260">
        <v>0</v>
      </c>
      <c r="AX124" t="str">
        <f t="shared" si="138"/>
        <v/>
      </c>
      <c r="CW124" s="182"/>
      <c r="CX124" s="25" t="str">
        <f t="shared" si="140"/>
        <v/>
      </c>
      <c r="CY124" s="25" t="str">
        <f t="shared" si="141"/>
        <v/>
      </c>
      <c r="CZ124" s="25" t="str">
        <f t="shared" si="142"/>
        <v/>
      </c>
      <c r="DA124" s="25" t="str">
        <f t="shared" si="143"/>
        <v/>
      </c>
      <c r="DB124" s="25" t="str">
        <f t="shared" si="144"/>
        <v/>
      </c>
      <c r="DC124" s="25" t="str">
        <f t="shared" si="145"/>
        <v/>
      </c>
      <c r="DD124" s="25" t="str">
        <f t="shared" si="146"/>
        <v/>
      </c>
      <c r="DE124"/>
      <c r="DG124" s="182"/>
      <c r="DH124" s="26">
        <f t="shared" si="148"/>
        <v>0</v>
      </c>
      <c r="DI124" s="26">
        <f t="shared" si="149"/>
        <v>0</v>
      </c>
      <c r="DJ124" s="26">
        <f t="shared" si="150"/>
        <v>0</v>
      </c>
      <c r="DK124" s="26">
        <f t="shared" si="151"/>
        <v>0</v>
      </c>
      <c r="DL124" s="26">
        <f t="shared" si="152"/>
        <v>0</v>
      </c>
      <c r="DM124" s="26">
        <f t="shared" si="153"/>
        <v>0</v>
      </c>
      <c r="DN124" s="26">
        <f t="shared" si="154"/>
        <v>0</v>
      </c>
    </row>
    <row r="125" spans="1:118" x14ac:dyDescent="0.25">
      <c r="A125" s="4320" t="s">
        <v>157</v>
      </c>
      <c r="B125" s="4321"/>
      <c r="C125" s="4322"/>
      <c r="D125" s="4185">
        <f t="shared" si="136"/>
        <v>0</v>
      </c>
      <c r="E125" s="4257">
        <f t="shared" si="158"/>
        <v>0</v>
      </c>
      <c r="F125" s="4258">
        <f t="shared" si="158"/>
        <v>0</v>
      </c>
      <c r="G125" s="4323"/>
      <c r="H125" s="4324"/>
      <c r="I125" s="4323"/>
      <c r="J125" s="4325"/>
      <c r="K125" s="4323"/>
      <c r="L125" s="4324"/>
      <c r="M125" s="4323"/>
      <c r="N125" s="4324"/>
      <c r="O125" s="4326"/>
      <c r="P125" s="4324"/>
      <c r="Q125" s="4326"/>
      <c r="R125" s="4324"/>
      <c r="S125" s="4326"/>
      <c r="T125" s="4324"/>
      <c r="U125" s="4326"/>
      <c r="V125" s="4324"/>
      <c r="W125" s="4326"/>
      <c r="X125" s="4324"/>
      <c r="Y125" s="4225"/>
      <c r="Z125" s="4226"/>
      <c r="AA125" s="4225"/>
      <c r="AB125" s="4226"/>
      <c r="AC125" s="4225"/>
      <c r="AD125" s="4226"/>
      <c r="AE125" s="4225"/>
      <c r="AF125" s="4226"/>
      <c r="AG125" s="4225"/>
      <c r="AH125" s="4226"/>
      <c r="AI125" s="4225"/>
      <c r="AJ125" s="4226"/>
      <c r="AK125" s="4225"/>
      <c r="AL125" s="4226"/>
      <c r="AM125" s="4225"/>
      <c r="AN125" s="4227"/>
      <c r="AO125" s="4327"/>
      <c r="AP125" s="4260">
        <v>0</v>
      </c>
      <c r="AQ125" s="4229">
        <v>0</v>
      </c>
      <c r="AR125" s="4335">
        <v>0</v>
      </c>
      <c r="AS125" s="4229">
        <v>0</v>
      </c>
      <c r="AT125" s="4260">
        <v>0</v>
      </c>
      <c r="AU125" s="4260">
        <v>0</v>
      </c>
      <c r="AV125" s="4260">
        <v>0</v>
      </c>
      <c r="AW125" s="4260">
        <v>0</v>
      </c>
      <c r="AX125" t="str">
        <f t="shared" si="138"/>
        <v/>
      </c>
      <c r="CW125" s="182"/>
      <c r="CX125" s="25" t="str">
        <f t="shared" si="140"/>
        <v/>
      </c>
      <c r="CY125" s="25" t="str">
        <f t="shared" si="141"/>
        <v/>
      </c>
      <c r="CZ125" s="25" t="str">
        <f t="shared" si="142"/>
        <v/>
      </c>
      <c r="DA125" s="25" t="str">
        <f t="shared" si="143"/>
        <v/>
      </c>
      <c r="DB125" s="25" t="str">
        <f t="shared" si="144"/>
        <v/>
      </c>
      <c r="DC125" s="25" t="str">
        <f t="shared" si="145"/>
        <v/>
      </c>
      <c r="DD125" s="25" t="str">
        <f t="shared" si="146"/>
        <v/>
      </c>
      <c r="DE125"/>
      <c r="DG125" s="182"/>
      <c r="DH125" s="26">
        <f t="shared" si="148"/>
        <v>0</v>
      </c>
      <c r="DI125" s="26">
        <f t="shared" si="149"/>
        <v>0</v>
      </c>
      <c r="DJ125" s="26">
        <f t="shared" si="150"/>
        <v>0</v>
      </c>
      <c r="DK125" s="26">
        <f t="shared" si="151"/>
        <v>0</v>
      </c>
      <c r="DL125" s="26">
        <f t="shared" si="152"/>
        <v>0</v>
      </c>
      <c r="DM125" s="26">
        <f t="shared" si="153"/>
        <v>0</v>
      </c>
      <c r="DN125" s="26">
        <f t="shared" si="154"/>
        <v>0</v>
      </c>
    </row>
    <row r="126" spans="1:118" x14ac:dyDescent="0.25">
      <c r="A126" s="4320" t="s">
        <v>158</v>
      </c>
      <c r="B126" s="4321"/>
      <c r="C126" s="4322"/>
      <c r="D126" s="4185">
        <f t="shared" si="136"/>
        <v>3</v>
      </c>
      <c r="E126" s="4257">
        <f t="shared" si="137"/>
        <v>1</v>
      </c>
      <c r="F126" s="4258">
        <f t="shared" si="137"/>
        <v>2</v>
      </c>
      <c r="G126" s="4331">
        <v>0</v>
      </c>
      <c r="H126" s="4334">
        <v>0</v>
      </c>
      <c r="I126" s="4331">
        <v>0</v>
      </c>
      <c r="J126" s="4336">
        <v>0</v>
      </c>
      <c r="K126" s="4331">
        <v>0</v>
      </c>
      <c r="L126" s="4334">
        <v>0</v>
      </c>
      <c r="M126" s="4331">
        <v>0</v>
      </c>
      <c r="N126" s="4334">
        <v>0</v>
      </c>
      <c r="O126" s="4337">
        <v>0</v>
      </c>
      <c r="P126" s="4226">
        <v>0</v>
      </c>
      <c r="Q126" s="4225">
        <v>0</v>
      </c>
      <c r="R126" s="4226">
        <v>0</v>
      </c>
      <c r="S126" s="4225">
        <v>0</v>
      </c>
      <c r="T126" s="4334">
        <v>0</v>
      </c>
      <c r="U126" s="4337">
        <v>0</v>
      </c>
      <c r="V126" s="4226">
        <v>0</v>
      </c>
      <c r="W126" s="4225">
        <v>0</v>
      </c>
      <c r="X126" s="4226">
        <v>0</v>
      </c>
      <c r="Y126" s="4225">
        <v>0</v>
      </c>
      <c r="Z126" s="4226">
        <v>0</v>
      </c>
      <c r="AA126" s="4225">
        <v>0</v>
      </c>
      <c r="AB126" s="4226">
        <v>0</v>
      </c>
      <c r="AC126" s="4225">
        <v>0</v>
      </c>
      <c r="AD126" s="4226">
        <v>0</v>
      </c>
      <c r="AE126" s="4225">
        <v>0</v>
      </c>
      <c r="AF126" s="4226">
        <v>0</v>
      </c>
      <c r="AG126" s="4225">
        <v>1</v>
      </c>
      <c r="AH126" s="4226">
        <v>1</v>
      </c>
      <c r="AI126" s="4225">
        <v>0</v>
      </c>
      <c r="AJ126" s="4226">
        <v>0</v>
      </c>
      <c r="AK126" s="4225">
        <v>0</v>
      </c>
      <c r="AL126" s="4226">
        <v>1</v>
      </c>
      <c r="AM126" s="4225">
        <v>0</v>
      </c>
      <c r="AN126" s="4227">
        <v>0</v>
      </c>
      <c r="AO126" s="4260">
        <v>0</v>
      </c>
      <c r="AP126" s="4338">
        <v>0</v>
      </c>
      <c r="AQ126" s="4335">
        <v>3</v>
      </c>
      <c r="AR126" s="4335">
        <v>0</v>
      </c>
      <c r="AS126" s="4229">
        <v>0</v>
      </c>
      <c r="AT126" s="4260">
        <v>0</v>
      </c>
      <c r="AU126" s="4260">
        <v>0</v>
      </c>
      <c r="AV126" s="4260">
        <v>0</v>
      </c>
      <c r="AW126" s="4260">
        <v>0</v>
      </c>
      <c r="AX126" t="str">
        <f t="shared" si="138"/>
        <v/>
      </c>
      <c r="CW126" s="25" t="str">
        <f t="shared" ref="CW126:CW140" si="159">IF(AND((W126+X126)&gt;0,AO126="")," * No olvide digitar la variable 12 años. Si no tiene digite Cero.",IF(AO126&gt;(W126+X126),"* Las Consultas de 12 años NO DEBEN ser mayor que el total de Consultas entre 10-14 años",""))</f>
        <v/>
      </c>
      <c r="CX126" s="25" t="str">
        <f t="shared" si="140"/>
        <v/>
      </c>
      <c r="CY126" s="25" t="str">
        <f t="shared" si="141"/>
        <v/>
      </c>
      <c r="CZ126" s="25" t="str">
        <f t="shared" si="142"/>
        <v/>
      </c>
      <c r="DA126" s="25" t="str">
        <f t="shared" si="143"/>
        <v/>
      </c>
      <c r="DB126" s="25" t="str">
        <f t="shared" si="144"/>
        <v/>
      </c>
      <c r="DC126" s="25" t="str">
        <f t="shared" si="145"/>
        <v/>
      </c>
      <c r="DD126" s="25" t="str">
        <f t="shared" si="146"/>
        <v/>
      </c>
      <c r="DE126"/>
      <c r="DG126" s="26">
        <f t="shared" ref="DG126:DG140" si="160">IF(AND((W126+X126)&gt;0,AO126=""),1,IF(AO126&gt;(W126+X126),1,0))</f>
        <v>0</v>
      </c>
      <c r="DH126" s="26">
        <f t="shared" si="148"/>
        <v>0</v>
      </c>
      <c r="DI126" s="26">
        <f t="shared" si="149"/>
        <v>0</v>
      </c>
      <c r="DJ126" s="26">
        <f t="shared" si="150"/>
        <v>0</v>
      </c>
      <c r="DK126" s="26">
        <f t="shared" si="151"/>
        <v>0</v>
      </c>
      <c r="DL126" s="26">
        <f t="shared" si="152"/>
        <v>0</v>
      </c>
      <c r="DM126" s="26">
        <f t="shared" si="153"/>
        <v>0</v>
      </c>
      <c r="DN126" s="26">
        <f t="shared" si="154"/>
        <v>0</v>
      </c>
    </row>
    <row r="127" spans="1:118" x14ac:dyDescent="0.25">
      <c r="A127" s="4320" t="s">
        <v>159</v>
      </c>
      <c r="B127" s="4321"/>
      <c r="C127" s="4322"/>
      <c r="D127" s="4185">
        <f t="shared" si="136"/>
        <v>0</v>
      </c>
      <c r="E127" s="4257">
        <f t="shared" si="137"/>
        <v>0</v>
      </c>
      <c r="F127" s="4258">
        <f t="shared" si="137"/>
        <v>0</v>
      </c>
      <c r="G127" s="4331"/>
      <c r="H127" s="4334"/>
      <c r="I127" s="4331"/>
      <c r="J127" s="4336"/>
      <c r="K127" s="4331"/>
      <c r="L127" s="4334"/>
      <c r="M127" s="4331"/>
      <c r="N127" s="4334"/>
      <c r="O127" s="4337"/>
      <c r="P127" s="4226"/>
      <c r="Q127" s="4225"/>
      <c r="R127" s="4226"/>
      <c r="S127" s="4225"/>
      <c r="T127" s="4334"/>
      <c r="U127" s="4337"/>
      <c r="V127" s="4226"/>
      <c r="W127" s="4225"/>
      <c r="X127" s="4226"/>
      <c r="Y127" s="4225"/>
      <c r="Z127" s="4226"/>
      <c r="AA127" s="4225"/>
      <c r="AB127" s="4226"/>
      <c r="AC127" s="4225"/>
      <c r="AD127" s="4226"/>
      <c r="AE127" s="4225"/>
      <c r="AF127" s="4226"/>
      <c r="AG127" s="4225"/>
      <c r="AH127" s="4226"/>
      <c r="AI127" s="4225"/>
      <c r="AJ127" s="4226"/>
      <c r="AK127" s="4225"/>
      <c r="AL127" s="4226"/>
      <c r="AM127" s="4225"/>
      <c r="AN127" s="4227"/>
      <c r="AO127" s="4260">
        <v>0</v>
      </c>
      <c r="AP127" s="4338">
        <v>0</v>
      </c>
      <c r="AQ127" s="4335">
        <v>0</v>
      </c>
      <c r="AR127" s="4335">
        <v>0</v>
      </c>
      <c r="AS127" s="4229">
        <v>0</v>
      </c>
      <c r="AT127" s="4260">
        <v>0</v>
      </c>
      <c r="AU127" s="4260">
        <v>0</v>
      </c>
      <c r="AV127" s="4260">
        <v>0</v>
      </c>
      <c r="AW127" s="4260">
        <v>0</v>
      </c>
      <c r="AX127" t="str">
        <f t="shared" si="138"/>
        <v/>
      </c>
      <c r="CW127" s="25" t="str">
        <f t="shared" si="159"/>
        <v/>
      </c>
      <c r="CX127" s="25" t="str">
        <f t="shared" si="140"/>
        <v/>
      </c>
      <c r="CY127" s="25" t="str">
        <f t="shared" si="141"/>
        <v/>
      </c>
      <c r="CZ127" s="25" t="str">
        <f t="shared" si="142"/>
        <v/>
      </c>
      <c r="DA127" s="25" t="str">
        <f t="shared" si="143"/>
        <v/>
      </c>
      <c r="DB127" s="25" t="str">
        <f t="shared" si="144"/>
        <v/>
      </c>
      <c r="DC127" s="25" t="str">
        <f t="shared" si="145"/>
        <v/>
      </c>
      <c r="DD127" s="25" t="str">
        <f t="shared" si="146"/>
        <v/>
      </c>
      <c r="DE127"/>
      <c r="DG127" s="26">
        <f t="shared" si="160"/>
        <v>0</v>
      </c>
      <c r="DH127" s="26">
        <f t="shared" si="148"/>
        <v>0</v>
      </c>
      <c r="DI127" s="26">
        <f t="shared" si="149"/>
        <v>0</v>
      </c>
      <c r="DJ127" s="26">
        <f t="shared" si="150"/>
        <v>0</v>
      </c>
      <c r="DK127" s="26">
        <f t="shared" si="151"/>
        <v>0</v>
      </c>
      <c r="DL127" s="26">
        <f t="shared" si="152"/>
        <v>0</v>
      </c>
      <c r="DM127" s="26">
        <f t="shared" si="153"/>
        <v>0</v>
      </c>
      <c r="DN127" s="26">
        <f t="shared" si="154"/>
        <v>0</v>
      </c>
    </row>
    <row r="128" spans="1:118" x14ac:dyDescent="0.25">
      <c r="A128" s="4320" t="s">
        <v>160</v>
      </c>
      <c r="B128" s="4321"/>
      <c r="C128" s="4322"/>
      <c r="D128" s="4185">
        <f t="shared" si="136"/>
        <v>0</v>
      </c>
      <c r="E128" s="4257">
        <f t="shared" si="137"/>
        <v>0</v>
      </c>
      <c r="F128" s="4258">
        <f t="shared" si="137"/>
        <v>0</v>
      </c>
      <c r="G128" s="4331"/>
      <c r="H128" s="4334"/>
      <c r="I128" s="4331"/>
      <c r="J128" s="4336"/>
      <c r="K128" s="4331"/>
      <c r="L128" s="4334"/>
      <c r="M128" s="4331"/>
      <c r="N128" s="4334"/>
      <c r="O128" s="4337"/>
      <c r="P128" s="4226"/>
      <c r="Q128" s="4225"/>
      <c r="R128" s="4226"/>
      <c r="S128" s="4225"/>
      <c r="T128" s="4334"/>
      <c r="U128" s="4337"/>
      <c r="V128" s="4226"/>
      <c r="W128" s="4225"/>
      <c r="X128" s="4226"/>
      <c r="Y128" s="4225"/>
      <c r="Z128" s="4226"/>
      <c r="AA128" s="4225"/>
      <c r="AB128" s="4226"/>
      <c r="AC128" s="4225"/>
      <c r="AD128" s="4226"/>
      <c r="AE128" s="4225"/>
      <c r="AF128" s="4226"/>
      <c r="AG128" s="4225"/>
      <c r="AH128" s="4226"/>
      <c r="AI128" s="4225"/>
      <c r="AJ128" s="4226"/>
      <c r="AK128" s="4225"/>
      <c r="AL128" s="4226"/>
      <c r="AM128" s="4225"/>
      <c r="AN128" s="4227"/>
      <c r="AO128" s="4260">
        <v>0</v>
      </c>
      <c r="AP128" s="4338">
        <v>0</v>
      </c>
      <c r="AQ128" s="4335">
        <v>0</v>
      </c>
      <c r="AR128" s="4335">
        <v>0</v>
      </c>
      <c r="AS128" s="4229">
        <v>0</v>
      </c>
      <c r="AT128" s="4260">
        <v>0</v>
      </c>
      <c r="AU128" s="4260">
        <v>0</v>
      </c>
      <c r="AV128" s="4260">
        <v>0</v>
      </c>
      <c r="AW128" s="4260">
        <v>0</v>
      </c>
      <c r="AX128" t="str">
        <f t="shared" si="138"/>
        <v/>
      </c>
      <c r="CW128" s="25" t="str">
        <f t="shared" si="159"/>
        <v/>
      </c>
      <c r="CX128" s="25" t="str">
        <f t="shared" si="140"/>
        <v/>
      </c>
      <c r="CY128" s="25" t="str">
        <f t="shared" si="141"/>
        <v/>
      </c>
      <c r="CZ128" s="25" t="str">
        <f t="shared" si="142"/>
        <v/>
      </c>
      <c r="DA128" s="25" t="str">
        <f t="shared" si="143"/>
        <v/>
      </c>
      <c r="DB128" s="25" t="str">
        <f t="shared" si="144"/>
        <v/>
      </c>
      <c r="DC128" s="25" t="str">
        <f t="shared" si="145"/>
        <v/>
      </c>
      <c r="DD128" s="25" t="str">
        <f t="shared" si="146"/>
        <v/>
      </c>
      <c r="DE128"/>
      <c r="DG128" s="26">
        <f t="shared" si="160"/>
        <v>0</v>
      </c>
      <c r="DH128" s="26">
        <f t="shared" si="148"/>
        <v>0</v>
      </c>
      <c r="DI128" s="26">
        <f t="shared" si="149"/>
        <v>0</v>
      </c>
      <c r="DJ128" s="26">
        <f t="shared" si="150"/>
        <v>0</v>
      </c>
      <c r="DK128" s="26">
        <f t="shared" si="151"/>
        <v>0</v>
      </c>
      <c r="DL128" s="26">
        <f t="shared" si="152"/>
        <v>0</v>
      </c>
      <c r="DM128" s="26">
        <f t="shared" si="153"/>
        <v>0</v>
      </c>
      <c r="DN128" s="26">
        <f t="shared" si="154"/>
        <v>0</v>
      </c>
    </row>
    <row r="129" spans="1:118" ht="15" customHeight="1" x14ac:dyDescent="0.25">
      <c r="A129" s="4320" t="s">
        <v>161</v>
      </c>
      <c r="B129" s="4321"/>
      <c r="C129" s="4322"/>
      <c r="D129" s="4185">
        <f t="shared" si="136"/>
        <v>0</v>
      </c>
      <c r="E129" s="4257">
        <f t="shared" si="137"/>
        <v>0</v>
      </c>
      <c r="F129" s="4258">
        <f t="shared" si="137"/>
        <v>0</v>
      </c>
      <c r="G129" s="4331"/>
      <c r="H129" s="4334"/>
      <c r="I129" s="4331"/>
      <c r="J129" s="4336"/>
      <c r="K129" s="4331"/>
      <c r="L129" s="4334"/>
      <c r="M129" s="4331"/>
      <c r="N129" s="4334"/>
      <c r="O129" s="4337"/>
      <c r="P129" s="4226"/>
      <c r="Q129" s="4225"/>
      <c r="R129" s="4226"/>
      <c r="S129" s="4225"/>
      <c r="T129" s="4334"/>
      <c r="U129" s="4337"/>
      <c r="V129" s="4226"/>
      <c r="W129" s="4225"/>
      <c r="X129" s="4226"/>
      <c r="Y129" s="4225"/>
      <c r="Z129" s="4226"/>
      <c r="AA129" s="4225"/>
      <c r="AB129" s="4226"/>
      <c r="AC129" s="4225"/>
      <c r="AD129" s="4226"/>
      <c r="AE129" s="4225"/>
      <c r="AF129" s="4226"/>
      <c r="AG129" s="4225"/>
      <c r="AH129" s="4226"/>
      <c r="AI129" s="4225"/>
      <c r="AJ129" s="4226"/>
      <c r="AK129" s="4225"/>
      <c r="AL129" s="4226"/>
      <c r="AM129" s="4225"/>
      <c r="AN129" s="4227"/>
      <c r="AO129" s="4260">
        <v>0</v>
      </c>
      <c r="AP129" s="4338">
        <v>0</v>
      </c>
      <c r="AQ129" s="4335">
        <v>0</v>
      </c>
      <c r="AR129" s="4335">
        <v>0</v>
      </c>
      <c r="AS129" s="4229">
        <v>0</v>
      </c>
      <c r="AT129" s="4260">
        <v>0</v>
      </c>
      <c r="AU129" s="4260">
        <v>0</v>
      </c>
      <c r="AV129" s="4260">
        <v>0</v>
      </c>
      <c r="AW129" s="4260">
        <v>0</v>
      </c>
      <c r="AX129" t="str">
        <f t="shared" si="138"/>
        <v/>
      </c>
      <c r="CW129" s="25" t="str">
        <f t="shared" si="159"/>
        <v/>
      </c>
      <c r="CX129" s="25" t="str">
        <f t="shared" si="140"/>
        <v/>
      </c>
      <c r="CY129" s="25" t="str">
        <f t="shared" si="141"/>
        <v/>
      </c>
      <c r="CZ129" s="25" t="str">
        <f t="shared" si="142"/>
        <v/>
      </c>
      <c r="DA129" s="25" t="str">
        <f t="shared" si="143"/>
        <v/>
      </c>
      <c r="DB129" s="25" t="str">
        <f t="shared" si="144"/>
        <v/>
      </c>
      <c r="DC129" s="25" t="str">
        <f t="shared" si="145"/>
        <v/>
      </c>
      <c r="DD129" s="25" t="str">
        <f t="shared" si="146"/>
        <v/>
      </c>
      <c r="DE129"/>
      <c r="DG129" s="26">
        <f t="shared" si="160"/>
        <v>0</v>
      </c>
      <c r="DH129" s="26">
        <f t="shared" si="148"/>
        <v>0</v>
      </c>
      <c r="DI129" s="26">
        <f t="shared" si="149"/>
        <v>0</v>
      </c>
      <c r="DJ129" s="26">
        <f t="shared" si="150"/>
        <v>0</v>
      </c>
      <c r="DK129" s="26">
        <f t="shared" si="151"/>
        <v>0</v>
      </c>
      <c r="DL129" s="26">
        <f t="shared" si="152"/>
        <v>0</v>
      </c>
      <c r="DM129" s="26">
        <f t="shared" si="153"/>
        <v>0</v>
      </c>
      <c r="DN129" s="26">
        <f t="shared" si="154"/>
        <v>0</v>
      </c>
    </row>
    <row r="130" spans="1:118" ht="15" customHeight="1" x14ac:dyDescent="0.25">
      <c r="A130" s="4320" t="s">
        <v>162</v>
      </c>
      <c r="B130" s="4321"/>
      <c r="C130" s="4322"/>
      <c r="D130" s="4185">
        <f t="shared" si="136"/>
        <v>0</v>
      </c>
      <c r="E130" s="4257">
        <f t="shared" si="137"/>
        <v>0</v>
      </c>
      <c r="F130" s="4258">
        <f t="shared" si="137"/>
        <v>0</v>
      </c>
      <c r="G130" s="4331"/>
      <c r="H130" s="4334"/>
      <c r="I130" s="4331"/>
      <c r="J130" s="4336"/>
      <c r="K130" s="4331"/>
      <c r="L130" s="4334"/>
      <c r="M130" s="4331"/>
      <c r="N130" s="4334"/>
      <c r="O130" s="4337"/>
      <c r="P130" s="4226"/>
      <c r="Q130" s="4225"/>
      <c r="R130" s="4226"/>
      <c r="S130" s="4225"/>
      <c r="T130" s="4334"/>
      <c r="U130" s="4337"/>
      <c r="V130" s="4226"/>
      <c r="W130" s="4225"/>
      <c r="X130" s="4226"/>
      <c r="Y130" s="4225"/>
      <c r="Z130" s="4226"/>
      <c r="AA130" s="4225"/>
      <c r="AB130" s="4226"/>
      <c r="AC130" s="4225"/>
      <c r="AD130" s="4226"/>
      <c r="AE130" s="4225"/>
      <c r="AF130" s="4226"/>
      <c r="AG130" s="4225"/>
      <c r="AH130" s="4226"/>
      <c r="AI130" s="4225"/>
      <c r="AJ130" s="4226"/>
      <c r="AK130" s="4225"/>
      <c r="AL130" s="4226"/>
      <c r="AM130" s="4225"/>
      <c r="AN130" s="4227"/>
      <c r="AO130" s="4260">
        <v>0</v>
      </c>
      <c r="AP130" s="4338">
        <v>0</v>
      </c>
      <c r="AQ130" s="4335">
        <v>0</v>
      </c>
      <c r="AR130" s="4335">
        <v>0</v>
      </c>
      <c r="AS130" s="4229">
        <v>0</v>
      </c>
      <c r="AT130" s="4260">
        <v>0</v>
      </c>
      <c r="AU130" s="4260">
        <v>0</v>
      </c>
      <c r="AV130" s="4260">
        <v>0</v>
      </c>
      <c r="AW130" s="4260">
        <v>0</v>
      </c>
      <c r="AX130" t="str">
        <f t="shared" si="138"/>
        <v/>
      </c>
      <c r="CW130" s="25" t="str">
        <f t="shared" si="159"/>
        <v/>
      </c>
      <c r="CX130" s="25" t="str">
        <f t="shared" si="140"/>
        <v/>
      </c>
      <c r="CY130" s="25" t="str">
        <f t="shared" si="141"/>
        <v/>
      </c>
      <c r="CZ130" s="25" t="str">
        <f t="shared" si="142"/>
        <v/>
      </c>
      <c r="DA130" s="25" t="str">
        <f t="shared" si="143"/>
        <v/>
      </c>
      <c r="DB130" s="25" t="str">
        <f t="shared" si="144"/>
        <v/>
      </c>
      <c r="DC130" s="25" t="str">
        <f t="shared" si="145"/>
        <v/>
      </c>
      <c r="DD130" s="25" t="str">
        <f t="shared" si="146"/>
        <v/>
      </c>
      <c r="DE130"/>
      <c r="DG130" s="26">
        <f t="shared" si="160"/>
        <v>0</v>
      </c>
      <c r="DH130" s="26">
        <f t="shared" si="148"/>
        <v>0</v>
      </c>
      <c r="DI130" s="26">
        <f t="shared" si="149"/>
        <v>0</v>
      </c>
      <c r="DJ130" s="26">
        <f t="shared" si="150"/>
        <v>0</v>
      </c>
      <c r="DK130" s="26">
        <f t="shared" si="151"/>
        <v>0</v>
      </c>
      <c r="DL130" s="26">
        <f t="shared" si="152"/>
        <v>0</v>
      </c>
      <c r="DM130" s="26">
        <f t="shared" si="153"/>
        <v>0</v>
      </c>
      <c r="DN130" s="26">
        <f t="shared" si="154"/>
        <v>0</v>
      </c>
    </row>
    <row r="131" spans="1:118" ht="15" customHeight="1" x14ac:dyDescent="0.25">
      <c r="A131" s="4320" t="s">
        <v>163</v>
      </c>
      <c r="B131" s="4321"/>
      <c r="C131" s="4322"/>
      <c r="D131" s="4185">
        <f t="shared" si="136"/>
        <v>0</v>
      </c>
      <c r="E131" s="4257">
        <f t="shared" si="137"/>
        <v>0</v>
      </c>
      <c r="F131" s="4258">
        <f t="shared" si="137"/>
        <v>0</v>
      </c>
      <c r="G131" s="4331"/>
      <c r="H131" s="4334"/>
      <c r="I131" s="4331"/>
      <c r="J131" s="4336"/>
      <c r="K131" s="4331"/>
      <c r="L131" s="4334"/>
      <c r="M131" s="4331"/>
      <c r="N131" s="4334"/>
      <c r="O131" s="4337"/>
      <c r="P131" s="4226"/>
      <c r="Q131" s="4225"/>
      <c r="R131" s="4226"/>
      <c r="S131" s="4225"/>
      <c r="T131" s="4334"/>
      <c r="U131" s="4337"/>
      <c r="V131" s="4226"/>
      <c r="W131" s="4225"/>
      <c r="X131" s="4226"/>
      <c r="Y131" s="4225"/>
      <c r="Z131" s="4226"/>
      <c r="AA131" s="4225"/>
      <c r="AB131" s="4226"/>
      <c r="AC131" s="4225"/>
      <c r="AD131" s="4226"/>
      <c r="AE131" s="4225"/>
      <c r="AF131" s="4226"/>
      <c r="AG131" s="4225"/>
      <c r="AH131" s="4226"/>
      <c r="AI131" s="4225"/>
      <c r="AJ131" s="4226"/>
      <c r="AK131" s="4225"/>
      <c r="AL131" s="4226"/>
      <c r="AM131" s="4225"/>
      <c r="AN131" s="4227"/>
      <c r="AO131" s="4260">
        <v>0</v>
      </c>
      <c r="AP131" s="4338">
        <v>0</v>
      </c>
      <c r="AQ131" s="4335">
        <v>0</v>
      </c>
      <c r="AR131" s="4335">
        <v>0</v>
      </c>
      <c r="AS131" s="4229">
        <v>0</v>
      </c>
      <c r="AT131" s="4260">
        <v>0</v>
      </c>
      <c r="AU131" s="4260">
        <v>0</v>
      </c>
      <c r="AV131" s="4260">
        <v>0</v>
      </c>
      <c r="AW131" s="4260">
        <v>0</v>
      </c>
      <c r="AX131" t="str">
        <f t="shared" si="138"/>
        <v/>
      </c>
      <c r="CW131" s="25" t="str">
        <f t="shared" si="159"/>
        <v/>
      </c>
      <c r="CX131" s="25" t="str">
        <f t="shared" si="140"/>
        <v/>
      </c>
      <c r="CY131" s="25" t="str">
        <f t="shared" si="141"/>
        <v/>
      </c>
      <c r="CZ131" s="25" t="str">
        <f t="shared" si="142"/>
        <v/>
      </c>
      <c r="DA131" s="25" t="str">
        <f t="shared" si="143"/>
        <v/>
      </c>
      <c r="DB131" s="25" t="str">
        <f t="shared" si="144"/>
        <v/>
      </c>
      <c r="DC131" s="25" t="str">
        <f t="shared" si="145"/>
        <v/>
      </c>
      <c r="DD131" s="25" t="str">
        <f t="shared" si="146"/>
        <v/>
      </c>
      <c r="DE131"/>
      <c r="DG131" s="26">
        <f t="shared" si="160"/>
        <v>0</v>
      </c>
      <c r="DH131" s="26">
        <f t="shared" si="148"/>
        <v>0</v>
      </c>
      <c r="DI131" s="26">
        <f t="shared" si="149"/>
        <v>0</v>
      </c>
      <c r="DJ131" s="26">
        <f t="shared" si="150"/>
        <v>0</v>
      </c>
      <c r="DK131" s="26">
        <f t="shared" si="151"/>
        <v>0</v>
      </c>
      <c r="DL131" s="26">
        <f t="shared" si="152"/>
        <v>0</v>
      </c>
      <c r="DM131" s="26">
        <f t="shared" si="153"/>
        <v>0</v>
      </c>
      <c r="DN131" s="26">
        <f t="shared" si="154"/>
        <v>0</v>
      </c>
    </row>
    <row r="132" spans="1:118" ht="15" customHeight="1" x14ac:dyDescent="0.25">
      <c r="A132" s="4328" t="s">
        <v>164</v>
      </c>
      <c r="B132" s="4328"/>
      <c r="C132" s="4328"/>
      <c r="D132" s="4185">
        <f t="shared" si="136"/>
        <v>0</v>
      </c>
      <c r="E132" s="4257">
        <f t="shared" si="137"/>
        <v>0</v>
      </c>
      <c r="F132" s="4258">
        <f t="shared" si="137"/>
        <v>0</v>
      </c>
      <c r="G132" s="4259"/>
      <c r="H132" s="4226"/>
      <c r="I132" s="4259"/>
      <c r="J132" s="4272"/>
      <c r="K132" s="4259"/>
      <c r="L132" s="4226"/>
      <c r="M132" s="4259"/>
      <c r="N132" s="4226"/>
      <c r="O132" s="4225"/>
      <c r="P132" s="4226"/>
      <c r="Q132" s="4225"/>
      <c r="R132" s="4226"/>
      <c r="S132" s="4225"/>
      <c r="T132" s="4226"/>
      <c r="U132" s="4225"/>
      <c r="V132" s="4226"/>
      <c r="W132" s="4225"/>
      <c r="X132" s="4226"/>
      <c r="Y132" s="4225"/>
      <c r="Z132" s="4226"/>
      <c r="AA132" s="4225"/>
      <c r="AB132" s="4226"/>
      <c r="AC132" s="4225"/>
      <c r="AD132" s="4226"/>
      <c r="AE132" s="4225"/>
      <c r="AF132" s="4226"/>
      <c r="AG132" s="4225"/>
      <c r="AH132" s="4226"/>
      <c r="AI132" s="4225"/>
      <c r="AJ132" s="4226"/>
      <c r="AK132" s="4225"/>
      <c r="AL132" s="4226"/>
      <c r="AM132" s="4225"/>
      <c r="AN132" s="4227"/>
      <c r="AO132" s="4260">
        <v>0</v>
      </c>
      <c r="AP132" s="4260">
        <v>0</v>
      </c>
      <c r="AQ132" s="4229">
        <v>0</v>
      </c>
      <c r="AR132" s="4229">
        <v>0</v>
      </c>
      <c r="AS132" s="4229">
        <v>0</v>
      </c>
      <c r="AT132" s="4260">
        <v>0</v>
      </c>
      <c r="AU132" s="4260">
        <v>0</v>
      </c>
      <c r="AV132" s="4260">
        <v>0</v>
      </c>
      <c r="AW132" s="4260">
        <v>0</v>
      </c>
      <c r="AX132" t="str">
        <f t="shared" si="138"/>
        <v/>
      </c>
      <c r="CW132" s="25" t="str">
        <f t="shared" si="159"/>
        <v/>
      </c>
      <c r="CX132" s="25" t="str">
        <f t="shared" si="140"/>
        <v/>
      </c>
      <c r="CY132" s="25" t="str">
        <f t="shared" si="141"/>
        <v/>
      </c>
      <c r="CZ132" s="25" t="str">
        <f t="shared" si="142"/>
        <v/>
      </c>
      <c r="DA132" s="25" t="str">
        <f t="shared" si="143"/>
        <v/>
      </c>
      <c r="DB132" s="25" t="str">
        <f t="shared" si="144"/>
        <v/>
      </c>
      <c r="DC132" s="25" t="str">
        <f t="shared" si="145"/>
        <v/>
      </c>
      <c r="DD132" s="25" t="str">
        <f t="shared" si="146"/>
        <v/>
      </c>
      <c r="DE132"/>
      <c r="DG132" s="26">
        <f t="shared" si="160"/>
        <v>0</v>
      </c>
      <c r="DH132" s="26">
        <f t="shared" si="148"/>
        <v>0</v>
      </c>
      <c r="DI132" s="26">
        <f t="shared" si="149"/>
        <v>0</v>
      </c>
      <c r="DJ132" s="26">
        <f t="shared" si="150"/>
        <v>0</v>
      </c>
      <c r="DK132" s="26">
        <f t="shared" si="151"/>
        <v>0</v>
      </c>
      <c r="DL132" s="26">
        <f t="shared" si="152"/>
        <v>0</v>
      </c>
      <c r="DM132" s="26">
        <f t="shared" si="153"/>
        <v>0</v>
      </c>
      <c r="DN132" s="26">
        <f t="shared" si="154"/>
        <v>0</v>
      </c>
    </row>
    <row r="133" spans="1:118" ht="15" customHeight="1" x14ac:dyDescent="0.25">
      <c r="A133" s="4320" t="s">
        <v>165</v>
      </c>
      <c r="B133" s="4321"/>
      <c r="C133" s="4322"/>
      <c r="D133" s="4185">
        <f t="shared" si="136"/>
        <v>0</v>
      </c>
      <c r="E133" s="4257">
        <f t="shared" si="137"/>
        <v>0</v>
      </c>
      <c r="F133" s="4258">
        <f t="shared" si="137"/>
        <v>0</v>
      </c>
      <c r="G133" s="4259"/>
      <c r="H133" s="4226"/>
      <c r="I133" s="4259"/>
      <c r="J133" s="4272"/>
      <c r="K133" s="4259"/>
      <c r="L133" s="4226"/>
      <c r="M133" s="4259"/>
      <c r="N133" s="4226"/>
      <c r="O133" s="4225"/>
      <c r="P133" s="4226"/>
      <c r="Q133" s="4225"/>
      <c r="R133" s="4226"/>
      <c r="S133" s="4225"/>
      <c r="T133" s="4226"/>
      <c r="U133" s="4225"/>
      <c r="V133" s="4226"/>
      <c r="W133" s="4225"/>
      <c r="X133" s="4226"/>
      <c r="Y133" s="4225"/>
      <c r="Z133" s="4226"/>
      <c r="AA133" s="4225"/>
      <c r="AB133" s="4226"/>
      <c r="AC133" s="4225"/>
      <c r="AD133" s="4226"/>
      <c r="AE133" s="4225"/>
      <c r="AF133" s="4226"/>
      <c r="AG133" s="4225"/>
      <c r="AH133" s="4226"/>
      <c r="AI133" s="4225"/>
      <c r="AJ133" s="4226"/>
      <c r="AK133" s="4225"/>
      <c r="AL133" s="4226"/>
      <c r="AM133" s="4225"/>
      <c r="AN133" s="4227"/>
      <c r="AO133" s="4260">
        <v>0</v>
      </c>
      <c r="AP133" s="4260">
        <v>0</v>
      </c>
      <c r="AQ133" s="4229">
        <v>0</v>
      </c>
      <c r="AR133" s="4229">
        <v>0</v>
      </c>
      <c r="AS133" s="4229">
        <v>0</v>
      </c>
      <c r="AT133" s="4260">
        <v>0</v>
      </c>
      <c r="AU133" s="4260">
        <v>0</v>
      </c>
      <c r="AV133" s="4260">
        <v>0</v>
      </c>
      <c r="AW133" s="4260">
        <v>0</v>
      </c>
      <c r="AX133" t="str">
        <f t="shared" si="138"/>
        <v/>
      </c>
      <c r="CW133" s="25" t="str">
        <f t="shared" si="159"/>
        <v/>
      </c>
      <c r="CX133" s="25" t="str">
        <f t="shared" si="140"/>
        <v/>
      </c>
      <c r="CY133" s="25" t="str">
        <f t="shared" si="141"/>
        <v/>
      </c>
      <c r="CZ133" s="25" t="str">
        <f t="shared" si="142"/>
        <v/>
      </c>
      <c r="DA133" s="25" t="str">
        <f t="shared" si="143"/>
        <v/>
      </c>
      <c r="DB133" s="25" t="str">
        <f t="shared" si="144"/>
        <v/>
      </c>
      <c r="DC133" s="25" t="str">
        <f t="shared" si="145"/>
        <v/>
      </c>
      <c r="DD133" s="25" t="str">
        <f t="shared" si="146"/>
        <v/>
      </c>
      <c r="DE133"/>
      <c r="DG133" s="26">
        <f t="shared" si="160"/>
        <v>0</v>
      </c>
      <c r="DH133" s="26">
        <f t="shared" si="148"/>
        <v>0</v>
      </c>
      <c r="DI133" s="26">
        <f t="shared" si="149"/>
        <v>0</v>
      </c>
      <c r="DJ133" s="26">
        <f t="shared" si="150"/>
        <v>0</v>
      </c>
      <c r="DK133" s="26">
        <f t="shared" si="151"/>
        <v>0</v>
      </c>
      <c r="DL133" s="26">
        <f t="shared" si="152"/>
        <v>0</v>
      </c>
      <c r="DM133" s="26">
        <f t="shared" si="153"/>
        <v>0</v>
      </c>
      <c r="DN133" s="26">
        <f t="shared" si="154"/>
        <v>0</v>
      </c>
    </row>
    <row r="134" spans="1:118" ht="15" customHeight="1" x14ac:dyDescent="0.25">
      <c r="A134" s="4320" t="s">
        <v>166</v>
      </c>
      <c r="B134" s="4321"/>
      <c r="C134" s="4322"/>
      <c r="D134" s="4185">
        <f t="shared" si="136"/>
        <v>0</v>
      </c>
      <c r="E134" s="4257">
        <f t="shared" si="137"/>
        <v>0</v>
      </c>
      <c r="F134" s="4258">
        <f t="shared" si="137"/>
        <v>0</v>
      </c>
      <c r="G134" s="185"/>
      <c r="H134" s="186"/>
      <c r="I134" s="185"/>
      <c r="J134" s="187"/>
      <c r="K134" s="185"/>
      <c r="L134" s="4226"/>
      <c r="M134" s="4259"/>
      <c r="N134" s="4226"/>
      <c r="O134" s="4225"/>
      <c r="P134" s="4226"/>
      <c r="Q134" s="4225"/>
      <c r="R134" s="4226"/>
      <c r="S134" s="4225"/>
      <c r="T134" s="4226"/>
      <c r="U134" s="4225"/>
      <c r="V134" s="4226"/>
      <c r="W134" s="4225"/>
      <c r="X134" s="4226"/>
      <c r="Y134" s="4225"/>
      <c r="Z134" s="4226"/>
      <c r="AA134" s="4225"/>
      <c r="AB134" s="4226"/>
      <c r="AC134" s="4225"/>
      <c r="AD134" s="4226"/>
      <c r="AE134" s="4225"/>
      <c r="AF134" s="4226"/>
      <c r="AG134" s="4225"/>
      <c r="AH134" s="4226"/>
      <c r="AI134" s="4225"/>
      <c r="AJ134" s="4226"/>
      <c r="AK134" s="4225"/>
      <c r="AL134" s="4226"/>
      <c r="AM134" s="4225"/>
      <c r="AN134" s="4227"/>
      <c r="AO134" s="4260">
        <v>0</v>
      </c>
      <c r="AP134" s="188">
        <v>0</v>
      </c>
      <c r="AQ134" s="4229">
        <v>0</v>
      </c>
      <c r="AR134" s="4229">
        <v>0</v>
      </c>
      <c r="AS134" s="189">
        <v>0</v>
      </c>
      <c r="AT134" s="4260">
        <v>0</v>
      </c>
      <c r="AU134" s="4260">
        <v>0</v>
      </c>
      <c r="AV134" s="4260">
        <v>0</v>
      </c>
      <c r="AW134" s="4260">
        <v>0</v>
      </c>
      <c r="AX134" t="str">
        <f t="shared" si="138"/>
        <v/>
      </c>
      <c r="CW134" s="25" t="str">
        <f t="shared" si="159"/>
        <v/>
      </c>
      <c r="CX134" s="25" t="str">
        <f t="shared" si="140"/>
        <v/>
      </c>
      <c r="CY134" s="25" t="str">
        <f t="shared" si="141"/>
        <v/>
      </c>
      <c r="CZ134" s="25" t="str">
        <f t="shared" si="142"/>
        <v/>
      </c>
      <c r="DA134" s="25" t="str">
        <f t="shared" si="143"/>
        <v/>
      </c>
      <c r="DB134" s="25" t="str">
        <f t="shared" si="144"/>
        <v/>
      </c>
      <c r="DC134" s="25" t="str">
        <f t="shared" si="145"/>
        <v/>
      </c>
      <c r="DD134" s="25" t="str">
        <f t="shared" si="146"/>
        <v/>
      </c>
      <c r="DE134"/>
      <c r="DG134" s="26">
        <f t="shared" si="160"/>
        <v>0</v>
      </c>
      <c r="DH134" s="26">
        <f t="shared" si="148"/>
        <v>0</v>
      </c>
      <c r="DI134" s="26">
        <f t="shared" si="149"/>
        <v>0</v>
      </c>
      <c r="DJ134" s="26">
        <f t="shared" si="150"/>
        <v>0</v>
      </c>
      <c r="DK134" s="26">
        <f t="shared" si="151"/>
        <v>0</v>
      </c>
      <c r="DL134" s="26">
        <f t="shared" si="152"/>
        <v>0</v>
      </c>
      <c r="DM134" s="26">
        <f t="shared" si="153"/>
        <v>0</v>
      </c>
      <c r="DN134" s="26">
        <f t="shared" si="154"/>
        <v>0</v>
      </c>
    </row>
    <row r="135" spans="1:118" x14ac:dyDescent="0.25">
      <c r="A135" s="4320" t="s">
        <v>167</v>
      </c>
      <c r="B135" s="4321"/>
      <c r="C135" s="4322"/>
      <c r="D135" s="4185">
        <f t="shared" si="136"/>
        <v>0</v>
      </c>
      <c r="E135" s="4257">
        <f t="shared" si="137"/>
        <v>0</v>
      </c>
      <c r="F135" s="4258">
        <f t="shared" si="137"/>
        <v>0</v>
      </c>
      <c r="G135" s="185"/>
      <c r="H135" s="186"/>
      <c r="I135" s="185"/>
      <c r="J135" s="187"/>
      <c r="K135" s="185"/>
      <c r="L135" s="4226"/>
      <c r="M135" s="4259"/>
      <c r="N135" s="4226"/>
      <c r="O135" s="4225"/>
      <c r="P135" s="4226"/>
      <c r="Q135" s="4225"/>
      <c r="R135" s="4226"/>
      <c r="S135" s="4225"/>
      <c r="T135" s="4226"/>
      <c r="U135" s="4225"/>
      <c r="V135" s="4226"/>
      <c r="W135" s="4225"/>
      <c r="X135" s="4226"/>
      <c r="Y135" s="4225"/>
      <c r="Z135" s="4226"/>
      <c r="AA135" s="4225"/>
      <c r="AB135" s="4226"/>
      <c r="AC135" s="4225"/>
      <c r="AD135" s="4226"/>
      <c r="AE135" s="4225"/>
      <c r="AF135" s="4226"/>
      <c r="AG135" s="4225"/>
      <c r="AH135" s="4226"/>
      <c r="AI135" s="4225"/>
      <c r="AJ135" s="4226"/>
      <c r="AK135" s="4225"/>
      <c r="AL135" s="4226"/>
      <c r="AM135" s="4225"/>
      <c r="AN135" s="4227"/>
      <c r="AO135" s="4260">
        <v>0</v>
      </c>
      <c r="AP135" s="188">
        <v>0</v>
      </c>
      <c r="AQ135" s="4229">
        <v>0</v>
      </c>
      <c r="AR135" s="4229">
        <v>0</v>
      </c>
      <c r="AS135" s="189">
        <v>0</v>
      </c>
      <c r="AT135" s="4260">
        <v>0</v>
      </c>
      <c r="AU135" s="4260">
        <v>0</v>
      </c>
      <c r="AV135" s="4260">
        <v>0</v>
      </c>
      <c r="AW135" s="4260">
        <v>0</v>
      </c>
      <c r="AX135" t="str">
        <f t="shared" si="138"/>
        <v/>
      </c>
      <c r="CW135" s="25" t="str">
        <f t="shared" si="159"/>
        <v/>
      </c>
      <c r="CX135" s="25" t="str">
        <f t="shared" si="140"/>
        <v/>
      </c>
      <c r="CY135" s="25" t="str">
        <f t="shared" si="141"/>
        <v/>
      </c>
      <c r="CZ135" s="25" t="str">
        <f t="shared" si="142"/>
        <v/>
      </c>
      <c r="DA135" s="25" t="str">
        <f t="shared" si="143"/>
        <v/>
      </c>
      <c r="DB135" s="25" t="str">
        <f t="shared" si="144"/>
        <v/>
      </c>
      <c r="DC135" s="25" t="str">
        <f t="shared" si="145"/>
        <v/>
      </c>
      <c r="DD135" s="25" t="str">
        <f t="shared" si="146"/>
        <v/>
      </c>
      <c r="DE135"/>
      <c r="DG135" s="26">
        <f t="shared" si="160"/>
        <v>0</v>
      </c>
      <c r="DH135" s="26">
        <f t="shared" si="148"/>
        <v>0</v>
      </c>
      <c r="DI135" s="26">
        <f t="shared" si="149"/>
        <v>0</v>
      </c>
      <c r="DJ135" s="26">
        <f t="shared" si="150"/>
        <v>0</v>
      </c>
      <c r="DK135" s="26">
        <f t="shared" si="151"/>
        <v>0</v>
      </c>
      <c r="DL135" s="26">
        <f t="shared" si="152"/>
        <v>0</v>
      </c>
      <c r="DM135" s="26">
        <f t="shared" si="153"/>
        <v>0</v>
      </c>
      <c r="DN135" s="26">
        <f t="shared" si="154"/>
        <v>0</v>
      </c>
    </row>
    <row r="136" spans="1:118" x14ac:dyDescent="0.25">
      <c r="A136" s="4320" t="s">
        <v>168</v>
      </c>
      <c r="B136" s="4321"/>
      <c r="C136" s="4322"/>
      <c r="D136" s="4185">
        <f t="shared" si="136"/>
        <v>0</v>
      </c>
      <c r="E136" s="4257">
        <f t="shared" si="137"/>
        <v>0</v>
      </c>
      <c r="F136" s="4258">
        <f t="shared" si="137"/>
        <v>0</v>
      </c>
      <c r="G136" s="185"/>
      <c r="H136" s="186"/>
      <c r="I136" s="185"/>
      <c r="J136" s="187"/>
      <c r="K136" s="185"/>
      <c r="L136" s="4226"/>
      <c r="M136" s="4259"/>
      <c r="N136" s="4226"/>
      <c r="O136" s="4225"/>
      <c r="P136" s="4226"/>
      <c r="Q136" s="4225"/>
      <c r="R136" s="4226"/>
      <c r="S136" s="4225"/>
      <c r="T136" s="4226"/>
      <c r="U136" s="4225"/>
      <c r="V136" s="4226"/>
      <c r="W136" s="4225"/>
      <c r="X136" s="4226"/>
      <c r="Y136" s="4225"/>
      <c r="Z136" s="4226"/>
      <c r="AA136" s="4225"/>
      <c r="AB136" s="4226"/>
      <c r="AC136" s="4225"/>
      <c r="AD136" s="4226"/>
      <c r="AE136" s="4225"/>
      <c r="AF136" s="4226"/>
      <c r="AG136" s="4225"/>
      <c r="AH136" s="4226"/>
      <c r="AI136" s="4225"/>
      <c r="AJ136" s="4226"/>
      <c r="AK136" s="4225"/>
      <c r="AL136" s="4226"/>
      <c r="AM136" s="4225"/>
      <c r="AN136" s="4227"/>
      <c r="AO136" s="4260">
        <v>0</v>
      </c>
      <c r="AP136" s="188">
        <v>0</v>
      </c>
      <c r="AQ136" s="4229">
        <v>0</v>
      </c>
      <c r="AR136" s="4229">
        <v>0</v>
      </c>
      <c r="AS136" s="189">
        <v>0</v>
      </c>
      <c r="AT136" s="4260">
        <v>0</v>
      </c>
      <c r="AU136" s="4260">
        <v>0</v>
      </c>
      <c r="AV136" s="4260">
        <v>0</v>
      </c>
      <c r="AW136" s="4260">
        <v>0</v>
      </c>
      <c r="AX136" t="str">
        <f t="shared" si="138"/>
        <v/>
      </c>
      <c r="CW136" s="25" t="str">
        <f t="shared" si="159"/>
        <v/>
      </c>
      <c r="CX136" s="25" t="str">
        <f t="shared" si="140"/>
        <v/>
      </c>
      <c r="CY136" s="25" t="str">
        <f t="shared" si="141"/>
        <v/>
      </c>
      <c r="CZ136" s="25" t="str">
        <f t="shared" si="142"/>
        <v/>
      </c>
      <c r="DA136" s="25" t="str">
        <f t="shared" si="143"/>
        <v/>
      </c>
      <c r="DB136" s="25" t="str">
        <f t="shared" si="144"/>
        <v/>
      </c>
      <c r="DC136" s="25" t="str">
        <f t="shared" si="145"/>
        <v/>
      </c>
      <c r="DD136" s="25" t="str">
        <f t="shared" si="146"/>
        <v/>
      </c>
      <c r="DE136"/>
      <c r="DG136" s="26">
        <f t="shared" si="160"/>
        <v>0</v>
      </c>
      <c r="DH136" s="26">
        <f t="shared" si="148"/>
        <v>0</v>
      </c>
      <c r="DI136" s="26">
        <f t="shared" si="149"/>
        <v>0</v>
      </c>
      <c r="DJ136" s="26">
        <f t="shared" si="150"/>
        <v>0</v>
      </c>
      <c r="DK136" s="26">
        <f t="shared" si="151"/>
        <v>0</v>
      </c>
      <c r="DL136" s="26">
        <f t="shared" si="152"/>
        <v>0</v>
      </c>
      <c r="DM136" s="26">
        <f t="shared" si="153"/>
        <v>0</v>
      </c>
      <c r="DN136" s="26">
        <f t="shared" si="154"/>
        <v>0</v>
      </c>
    </row>
    <row r="137" spans="1:118" x14ac:dyDescent="0.25">
      <c r="A137" s="4320" t="s">
        <v>169</v>
      </c>
      <c r="B137" s="4321"/>
      <c r="C137" s="4322"/>
      <c r="D137" s="4185">
        <f t="shared" si="136"/>
        <v>0</v>
      </c>
      <c r="E137" s="4257">
        <f t="shared" si="137"/>
        <v>0</v>
      </c>
      <c r="F137" s="4258">
        <f t="shared" si="137"/>
        <v>0</v>
      </c>
      <c r="G137" s="185"/>
      <c r="H137" s="186"/>
      <c r="I137" s="185"/>
      <c r="J137" s="187"/>
      <c r="K137" s="185"/>
      <c r="L137" s="4226"/>
      <c r="M137" s="4259"/>
      <c r="N137" s="4226"/>
      <c r="O137" s="4225"/>
      <c r="P137" s="4226"/>
      <c r="Q137" s="4225"/>
      <c r="R137" s="4226"/>
      <c r="S137" s="4225"/>
      <c r="T137" s="4226"/>
      <c r="U137" s="4225"/>
      <c r="V137" s="4226"/>
      <c r="W137" s="4225"/>
      <c r="X137" s="4226"/>
      <c r="Y137" s="4225"/>
      <c r="Z137" s="4226"/>
      <c r="AA137" s="4225"/>
      <c r="AB137" s="4226"/>
      <c r="AC137" s="4225"/>
      <c r="AD137" s="4226"/>
      <c r="AE137" s="4225"/>
      <c r="AF137" s="4226"/>
      <c r="AG137" s="4225"/>
      <c r="AH137" s="4226"/>
      <c r="AI137" s="4225"/>
      <c r="AJ137" s="4226"/>
      <c r="AK137" s="4225"/>
      <c r="AL137" s="4226"/>
      <c r="AM137" s="4225"/>
      <c r="AN137" s="4227"/>
      <c r="AO137" s="4260">
        <v>0</v>
      </c>
      <c r="AP137" s="188">
        <v>0</v>
      </c>
      <c r="AQ137" s="4229">
        <v>0</v>
      </c>
      <c r="AR137" s="4229">
        <v>0</v>
      </c>
      <c r="AS137" s="189">
        <v>0</v>
      </c>
      <c r="AT137" s="4260">
        <v>0</v>
      </c>
      <c r="AU137" s="4260">
        <v>0</v>
      </c>
      <c r="AV137" s="4260">
        <v>0</v>
      </c>
      <c r="AW137" s="4260">
        <v>0</v>
      </c>
      <c r="AX137" t="str">
        <f t="shared" si="138"/>
        <v/>
      </c>
      <c r="CW137" s="25" t="str">
        <f t="shared" si="159"/>
        <v/>
      </c>
      <c r="CX137" s="25" t="str">
        <f t="shared" si="140"/>
        <v/>
      </c>
      <c r="CY137" s="25" t="str">
        <f t="shared" si="141"/>
        <v/>
      </c>
      <c r="CZ137" s="25" t="str">
        <f t="shared" si="142"/>
        <v/>
      </c>
      <c r="DA137" s="25" t="str">
        <f t="shared" si="143"/>
        <v/>
      </c>
      <c r="DB137" s="25" t="str">
        <f t="shared" si="144"/>
        <v/>
      </c>
      <c r="DC137" s="25" t="str">
        <f t="shared" si="145"/>
        <v/>
      </c>
      <c r="DD137" s="25" t="str">
        <f t="shared" si="146"/>
        <v/>
      </c>
      <c r="DE137"/>
      <c r="DG137" s="26">
        <f t="shared" si="160"/>
        <v>0</v>
      </c>
      <c r="DH137" s="26">
        <f t="shared" si="148"/>
        <v>0</v>
      </c>
      <c r="DI137" s="26">
        <f t="shared" si="149"/>
        <v>0</v>
      </c>
      <c r="DJ137" s="26">
        <f t="shared" si="150"/>
        <v>0</v>
      </c>
      <c r="DK137" s="26">
        <f t="shared" si="151"/>
        <v>0</v>
      </c>
      <c r="DL137" s="26">
        <f t="shared" si="152"/>
        <v>0</v>
      </c>
      <c r="DM137" s="26">
        <f t="shared" si="153"/>
        <v>0</v>
      </c>
      <c r="DN137" s="26">
        <f t="shared" si="154"/>
        <v>0</v>
      </c>
    </row>
    <row r="138" spans="1:118" x14ac:dyDescent="0.25">
      <c r="A138" s="4320" t="s">
        <v>170</v>
      </c>
      <c r="B138" s="4321"/>
      <c r="C138" s="4322"/>
      <c r="D138" s="4185">
        <f t="shared" si="136"/>
        <v>0</v>
      </c>
      <c r="E138" s="4257">
        <f t="shared" si="137"/>
        <v>0</v>
      </c>
      <c r="F138" s="4258">
        <f t="shared" si="137"/>
        <v>0</v>
      </c>
      <c r="G138" s="185"/>
      <c r="H138" s="186"/>
      <c r="I138" s="185"/>
      <c r="J138" s="187"/>
      <c r="K138" s="185"/>
      <c r="L138" s="4226"/>
      <c r="M138" s="4259"/>
      <c r="N138" s="4226"/>
      <c r="O138" s="4225"/>
      <c r="P138" s="4226"/>
      <c r="Q138" s="4225"/>
      <c r="R138" s="4226"/>
      <c r="S138" s="4225"/>
      <c r="T138" s="4226"/>
      <c r="U138" s="4225"/>
      <c r="V138" s="4226"/>
      <c r="W138" s="4225"/>
      <c r="X138" s="4226"/>
      <c r="Y138" s="4225"/>
      <c r="Z138" s="4226"/>
      <c r="AA138" s="4225"/>
      <c r="AB138" s="4226"/>
      <c r="AC138" s="4225"/>
      <c r="AD138" s="4226"/>
      <c r="AE138" s="4225"/>
      <c r="AF138" s="4226"/>
      <c r="AG138" s="4225"/>
      <c r="AH138" s="4226"/>
      <c r="AI138" s="4225"/>
      <c r="AJ138" s="4226"/>
      <c r="AK138" s="4225"/>
      <c r="AL138" s="4226"/>
      <c r="AM138" s="4225"/>
      <c r="AN138" s="4227"/>
      <c r="AO138" s="4260">
        <v>0</v>
      </c>
      <c r="AP138" s="188">
        <v>0</v>
      </c>
      <c r="AQ138" s="4229">
        <v>0</v>
      </c>
      <c r="AR138" s="4229">
        <v>0</v>
      </c>
      <c r="AS138" s="189">
        <v>0</v>
      </c>
      <c r="AT138" s="4260">
        <v>0</v>
      </c>
      <c r="AU138" s="4260">
        <v>0</v>
      </c>
      <c r="AV138" s="4260">
        <v>0</v>
      </c>
      <c r="AW138" s="4260">
        <v>0</v>
      </c>
      <c r="AX138" t="str">
        <f t="shared" si="138"/>
        <v/>
      </c>
      <c r="CW138" s="25" t="str">
        <f t="shared" si="159"/>
        <v/>
      </c>
      <c r="CX138" s="25" t="str">
        <f t="shared" si="140"/>
        <v/>
      </c>
      <c r="CY138" s="25" t="str">
        <f t="shared" si="141"/>
        <v/>
      </c>
      <c r="CZ138" s="25" t="str">
        <f t="shared" si="142"/>
        <v/>
      </c>
      <c r="DA138" s="25" t="str">
        <f t="shared" si="143"/>
        <v/>
      </c>
      <c r="DB138" s="25" t="str">
        <f t="shared" si="144"/>
        <v/>
      </c>
      <c r="DC138" s="25" t="str">
        <f t="shared" si="145"/>
        <v/>
      </c>
      <c r="DD138" s="25" t="str">
        <f t="shared" si="146"/>
        <v/>
      </c>
      <c r="DE138"/>
      <c r="DG138" s="26">
        <f t="shared" si="160"/>
        <v>0</v>
      </c>
      <c r="DH138" s="26">
        <f t="shared" si="148"/>
        <v>0</v>
      </c>
      <c r="DI138" s="26">
        <f t="shared" si="149"/>
        <v>0</v>
      </c>
      <c r="DJ138" s="26">
        <f t="shared" si="150"/>
        <v>0</v>
      </c>
      <c r="DK138" s="26">
        <f t="shared" si="151"/>
        <v>0</v>
      </c>
      <c r="DL138" s="26">
        <f t="shared" si="152"/>
        <v>0</v>
      </c>
      <c r="DM138" s="26">
        <f t="shared" si="153"/>
        <v>0</v>
      </c>
      <c r="DN138" s="26">
        <f t="shared" si="154"/>
        <v>0</v>
      </c>
    </row>
    <row r="139" spans="1:118" x14ac:dyDescent="0.25">
      <c r="A139" s="4320" t="s">
        <v>171</v>
      </c>
      <c r="B139" s="4321"/>
      <c r="C139" s="4322"/>
      <c r="D139" s="4185">
        <f t="shared" si="136"/>
        <v>0</v>
      </c>
      <c r="E139" s="4257">
        <f t="shared" si="137"/>
        <v>0</v>
      </c>
      <c r="F139" s="4258">
        <f t="shared" si="137"/>
        <v>0</v>
      </c>
      <c r="G139" s="4331"/>
      <c r="H139" s="4334"/>
      <c r="I139" s="4331"/>
      <c r="J139" s="4272"/>
      <c r="K139" s="4259"/>
      <c r="L139" s="4226"/>
      <c r="M139" s="4259"/>
      <c r="N139" s="4226"/>
      <c r="O139" s="4225"/>
      <c r="P139" s="4226"/>
      <c r="Q139" s="4225"/>
      <c r="R139" s="4226"/>
      <c r="S139" s="4225"/>
      <c r="T139" s="4226"/>
      <c r="U139" s="4225"/>
      <c r="V139" s="4226"/>
      <c r="W139" s="4225"/>
      <c r="X139" s="4226"/>
      <c r="Y139" s="4225"/>
      <c r="Z139" s="4226"/>
      <c r="AA139" s="4225"/>
      <c r="AB139" s="4226"/>
      <c r="AC139" s="4225"/>
      <c r="AD139" s="4226"/>
      <c r="AE139" s="4225"/>
      <c r="AF139" s="4226"/>
      <c r="AG139" s="4225"/>
      <c r="AH139" s="4226"/>
      <c r="AI139" s="4225"/>
      <c r="AJ139" s="4226"/>
      <c r="AK139" s="4225"/>
      <c r="AL139" s="4226"/>
      <c r="AM139" s="4225"/>
      <c r="AN139" s="4227"/>
      <c r="AO139" s="4260">
        <v>0</v>
      </c>
      <c r="AP139" s="4260">
        <v>0</v>
      </c>
      <c r="AQ139" s="4229">
        <v>0</v>
      </c>
      <c r="AR139" s="4229">
        <v>0</v>
      </c>
      <c r="AS139" s="4229">
        <v>0</v>
      </c>
      <c r="AT139" s="4260">
        <v>0</v>
      </c>
      <c r="AU139" s="4260">
        <v>0</v>
      </c>
      <c r="AV139" s="4260">
        <v>0</v>
      </c>
      <c r="AW139" s="4260">
        <v>0</v>
      </c>
      <c r="AX139" t="str">
        <f t="shared" si="138"/>
        <v/>
      </c>
      <c r="CW139" s="25" t="str">
        <f t="shared" si="159"/>
        <v/>
      </c>
      <c r="CX139" s="25" t="str">
        <f t="shared" si="140"/>
        <v/>
      </c>
      <c r="CY139" s="25" t="str">
        <f t="shared" si="141"/>
        <v/>
      </c>
      <c r="CZ139" s="25" t="str">
        <f t="shared" si="142"/>
        <v/>
      </c>
      <c r="DA139" s="25" t="str">
        <f t="shared" si="143"/>
        <v/>
      </c>
      <c r="DB139" s="25" t="str">
        <f t="shared" si="144"/>
        <v/>
      </c>
      <c r="DC139" s="25" t="str">
        <f t="shared" si="145"/>
        <v/>
      </c>
      <c r="DD139" s="25" t="str">
        <f t="shared" si="146"/>
        <v/>
      </c>
      <c r="DE139"/>
      <c r="DG139" s="26">
        <f t="shared" si="160"/>
        <v>0</v>
      </c>
      <c r="DH139" s="26">
        <f t="shared" si="148"/>
        <v>0</v>
      </c>
      <c r="DI139" s="26">
        <f t="shared" si="149"/>
        <v>0</v>
      </c>
      <c r="DJ139" s="26">
        <f t="shared" si="150"/>
        <v>0</v>
      </c>
      <c r="DK139" s="26">
        <f t="shared" si="151"/>
        <v>0</v>
      </c>
      <c r="DL139" s="26">
        <f t="shared" si="152"/>
        <v>0</v>
      </c>
      <c r="DM139" s="26">
        <f t="shared" si="153"/>
        <v>0</v>
      </c>
      <c r="DN139" s="26">
        <f t="shared" si="154"/>
        <v>0</v>
      </c>
    </row>
    <row r="140" spans="1:118" x14ac:dyDescent="0.25">
      <c r="A140" s="4339" t="s">
        <v>172</v>
      </c>
      <c r="B140" s="764"/>
      <c r="C140" s="765"/>
      <c r="D140" s="4186">
        <f t="shared" si="136"/>
        <v>0</v>
      </c>
      <c r="E140" s="4263">
        <f t="shared" si="137"/>
        <v>0</v>
      </c>
      <c r="F140" s="4264">
        <f t="shared" si="137"/>
        <v>0</v>
      </c>
      <c r="G140" s="191"/>
      <c r="H140" s="192"/>
      <c r="I140" s="191"/>
      <c r="J140" s="493"/>
      <c r="K140" s="193"/>
      <c r="L140" s="4236"/>
      <c r="M140" s="4265"/>
      <c r="N140" s="4236"/>
      <c r="O140" s="4235"/>
      <c r="P140" s="4236"/>
      <c r="Q140" s="4235"/>
      <c r="R140" s="4236"/>
      <c r="S140" s="4235"/>
      <c r="T140" s="4236"/>
      <c r="U140" s="4235"/>
      <c r="V140" s="4236"/>
      <c r="W140" s="4235"/>
      <c r="X140" s="4236"/>
      <c r="Y140" s="4235"/>
      <c r="Z140" s="4236"/>
      <c r="AA140" s="4235"/>
      <c r="AB140" s="4236"/>
      <c r="AC140" s="4235"/>
      <c r="AD140" s="4236"/>
      <c r="AE140" s="4235"/>
      <c r="AF140" s="4236"/>
      <c r="AG140" s="4235"/>
      <c r="AH140" s="4236"/>
      <c r="AI140" s="4235"/>
      <c r="AJ140" s="4236"/>
      <c r="AK140" s="4235"/>
      <c r="AL140" s="4236"/>
      <c r="AM140" s="4235"/>
      <c r="AN140" s="4237"/>
      <c r="AO140" s="39">
        <v>0</v>
      </c>
      <c r="AP140" s="4260">
        <v>0</v>
      </c>
      <c r="AQ140" s="4229">
        <v>0</v>
      </c>
      <c r="AR140" s="4229">
        <v>0</v>
      </c>
      <c r="AS140" s="4229">
        <v>0</v>
      </c>
      <c r="AT140" s="4260">
        <v>0</v>
      </c>
      <c r="AU140" s="63">
        <v>0</v>
      </c>
      <c r="AV140" s="63">
        <v>0</v>
      </c>
      <c r="AW140" s="63">
        <v>0</v>
      </c>
      <c r="AX140" t="str">
        <f t="shared" si="138"/>
        <v/>
      </c>
      <c r="CW140" s="25" t="str">
        <f t="shared" si="159"/>
        <v/>
      </c>
      <c r="CX140" s="25" t="str">
        <f t="shared" si="140"/>
        <v/>
      </c>
      <c r="CY140" s="25" t="str">
        <f t="shared" si="141"/>
        <v/>
      </c>
      <c r="CZ140" s="25" t="str">
        <f t="shared" si="142"/>
        <v/>
      </c>
      <c r="DA140" s="25" t="str">
        <f t="shared" si="143"/>
        <v/>
      </c>
      <c r="DB140" s="25" t="str">
        <f t="shared" si="144"/>
        <v/>
      </c>
      <c r="DC140" s="25" t="str">
        <f t="shared" si="145"/>
        <v/>
      </c>
      <c r="DD140" s="25" t="str">
        <f t="shared" si="146"/>
        <v/>
      </c>
      <c r="DE140"/>
      <c r="DG140" s="26">
        <f t="shared" si="160"/>
        <v>0</v>
      </c>
      <c r="DH140" s="26">
        <f t="shared" si="148"/>
        <v>0</v>
      </c>
      <c r="DI140" s="26">
        <f t="shared" si="149"/>
        <v>0</v>
      </c>
      <c r="DJ140" s="26">
        <f t="shared" si="150"/>
        <v>0</v>
      </c>
      <c r="DK140" s="26">
        <f t="shared" si="151"/>
        <v>0</v>
      </c>
      <c r="DL140" s="26">
        <f t="shared" si="152"/>
        <v>0</v>
      </c>
      <c r="DM140" s="26">
        <f t="shared" si="153"/>
        <v>0</v>
      </c>
      <c r="DN140" s="26">
        <f t="shared" si="154"/>
        <v>0</v>
      </c>
    </row>
    <row r="141" spans="1:118" x14ac:dyDescent="0.25">
      <c r="A141" s="4410" t="s">
        <v>4</v>
      </c>
      <c r="B141" s="4411"/>
      <c r="C141" s="4418"/>
      <c r="D141" s="4541">
        <f t="shared" si="136"/>
        <v>1057</v>
      </c>
      <c r="E141" s="4465">
        <f t="shared" si="137"/>
        <v>477</v>
      </c>
      <c r="F141" s="4542">
        <f t="shared" si="137"/>
        <v>580</v>
      </c>
      <c r="G141" s="4541">
        <f t="shared" ref="G141:AW141" si="161">SUM(G88:G140)</f>
        <v>0</v>
      </c>
      <c r="H141" s="4543">
        <f t="shared" si="161"/>
        <v>0</v>
      </c>
      <c r="I141" s="4541">
        <f t="shared" si="161"/>
        <v>0</v>
      </c>
      <c r="J141" s="4544">
        <f t="shared" si="161"/>
        <v>2</v>
      </c>
      <c r="K141" s="4541">
        <f t="shared" si="161"/>
        <v>0</v>
      </c>
      <c r="L141" s="4543">
        <f t="shared" si="161"/>
        <v>7</v>
      </c>
      <c r="M141" s="4545">
        <f t="shared" si="161"/>
        <v>6</v>
      </c>
      <c r="N141" s="4546">
        <f t="shared" si="161"/>
        <v>4</v>
      </c>
      <c r="O141" s="4547">
        <f t="shared" si="161"/>
        <v>7</v>
      </c>
      <c r="P141" s="4546">
        <f t="shared" si="161"/>
        <v>7</v>
      </c>
      <c r="Q141" s="4547">
        <f t="shared" si="161"/>
        <v>12</v>
      </c>
      <c r="R141" s="4546">
        <f t="shared" si="161"/>
        <v>7</v>
      </c>
      <c r="S141" s="4547">
        <f t="shared" si="161"/>
        <v>28</v>
      </c>
      <c r="T141" s="4546">
        <f t="shared" si="161"/>
        <v>17</v>
      </c>
      <c r="U141" s="4547">
        <f t="shared" si="161"/>
        <v>25</v>
      </c>
      <c r="V141" s="4546">
        <f t="shared" si="161"/>
        <v>39</v>
      </c>
      <c r="W141" s="4547">
        <f t="shared" si="161"/>
        <v>91</v>
      </c>
      <c r="X141" s="4546">
        <f t="shared" si="161"/>
        <v>86</v>
      </c>
      <c r="Y141" s="4547">
        <f t="shared" si="161"/>
        <v>101</v>
      </c>
      <c r="Z141" s="4546">
        <f t="shared" si="161"/>
        <v>98</v>
      </c>
      <c r="AA141" s="4547">
        <f t="shared" si="161"/>
        <v>36</v>
      </c>
      <c r="AB141" s="4546">
        <f t="shared" si="161"/>
        <v>47</v>
      </c>
      <c r="AC141" s="4547">
        <f t="shared" si="161"/>
        <v>16</v>
      </c>
      <c r="AD141" s="4546">
        <f t="shared" si="161"/>
        <v>63</v>
      </c>
      <c r="AE141" s="4547">
        <f t="shared" si="161"/>
        <v>38</v>
      </c>
      <c r="AF141" s="4546">
        <f t="shared" si="161"/>
        <v>60</v>
      </c>
      <c r="AG141" s="4547">
        <f t="shared" si="161"/>
        <v>37</v>
      </c>
      <c r="AH141" s="4546">
        <f t="shared" si="161"/>
        <v>72</v>
      </c>
      <c r="AI141" s="4547">
        <f t="shared" si="161"/>
        <v>28</v>
      </c>
      <c r="AJ141" s="4546">
        <f t="shared" si="161"/>
        <v>21</v>
      </c>
      <c r="AK141" s="4547">
        <f t="shared" si="161"/>
        <v>38</v>
      </c>
      <c r="AL141" s="4546">
        <f t="shared" si="161"/>
        <v>33</v>
      </c>
      <c r="AM141" s="4547">
        <f t="shared" si="161"/>
        <v>14</v>
      </c>
      <c r="AN141" s="4548">
        <f t="shared" si="161"/>
        <v>17</v>
      </c>
      <c r="AO141" s="4549">
        <f t="shared" si="161"/>
        <v>4</v>
      </c>
      <c r="AP141" s="4550">
        <f t="shared" si="161"/>
        <v>1</v>
      </c>
      <c r="AQ141" s="4550">
        <f t="shared" si="161"/>
        <v>1057</v>
      </c>
      <c r="AR141" s="4550">
        <f t="shared" si="161"/>
        <v>2</v>
      </c>
      <c r="AS141" s="4550">
        <f t="shared" si="161"/>
        <v>106</v>
      </c>
      <c r="AT141" s="4550">
        <f t="shared" si="161"/>
        <v>4</v>
      </c>
      <c r="AU141" s="4550">
        <f t="shared" si="161"/>
        <v>0</v>
      </c>
      <c r="AV141" s="4550">
        <f t="shared" si="161"/>
        <v>0</v>
      </c>
      <c r="AW141" s="4550">
        <f t="shared" si="161"/>
        <v>1</v>
      </c>
      <c r="CW141"/>
      <c r="CX141" t="str">
        <f t="shared" ref="CX141" si="162">IF(AND(F141&gt;0,AP141="")," * Recuerde que las Embarazadas deben ser incluidas en el ingreso por rango etario. Digite Cero si no tiene","")</f>
        <v/>
      </c>
      <c r="CY141"/>
      <c r="CZ141"/>
      <c r="DA141"/>
      <c r="DB141"/>
      <c r="DC141"/>
      <c r="DD141"/>
      <c r="DE141"/>
      <c r="DG141"/>
      <c r="DH141"/>
      <c r="DI141"/>
      <c r="DJ141"/>
      <c r="DK141"/>
      <c r="DL141"/>
      <c r="DM141"/>
    </row>
    <row r="142" spans="1:118" x14ac:dyDescent="0.25">
      <c r="A142" s="43" t="s">
        <v>173</v>
      </c>
      <c r="B142" s="204"/>
      <c r="C142" s="204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CW142"/>
      <c r="CX142"/>
      <c r="CY142"/>
      <c r="CZ142"/>
      <c r="DA142"/>
      <c r="DB142"/>
      <c r="DC142"/>
      <c r="DD142"/>
      <c r="DE142"/>
      <c r="DG142"/>
      <c r="DH142"/>
      <c r="DI142"/>
      <c r="DJ142"/>
      <c r="DK142"/>
      <c r="DL142"/>
      <c r="DM142"/>
    </row>
    <row r="143" spans="1:118" ht="15" customHeight="1" x14ac:dyDescent="0.25">
      <c r="A143" s="4551" t="s">
        <v>174</v>
      </c>
      <c r="B143" s="4551"/>
      <c r="C143" s="4551"/>
      <c r="D143" s="4470" t="s">
        <v>4</v>
      </c>
      <c r="E143" s="4252"/>
      <c r="F143" s="4441"/>
      <c r="G143" s="4410" t="s">
        <v>175</v>
      </c>
      <c r="H143" s="4411"/>
      <c r="I143" s="4411"/>
      <c r="J143" s="4411"/>
      <c r="K143" s="4411"/>
      <c r="L143" s="4411"/>
      <c r="M143" s="4411"/>
      <c r="N143" s="4411"/>
      <c r="O143" s="4411"/>
      <c r="P143" s="4411"/>
      <c r="Q143" s="4411"/>
      <c r="R143" s="4411"/>
      <c r="S143" s="4411"/>
      <c r="T143" s="4411"/>
      <c r="U143" s="4411"/>
      <c r="V143" s="4411"/>
      <c r="W143" s="4411"/>
      <c r="X143" s="4411"/>
      <c r="Y143" s="4411"/>
      <c r="Z143" s="4411"/>
      <c r="AA143" s="4411"/>
      <c r="AB143" s="4411"/>
      <c r="AC143" s="4411"/>
      <c r="AD143" s="4411"/>
      <c r="AE143" s="4411"/>
      <c r="AF143" s="4411"/>
      <c r="AG143" s="4411"/>
      <c r="AH143" s="4411"/>
      <c r="AI143" s="4411"/>
      <c r="AJ143" s="4411"/>
      <c r="AK143" s="4411"/>
      <c r="AL143" s="4411"/>
      <c r="AM143" s="4411"/>
      <c r="AN143" s="4411"/>
      <c r="AO143" s="4411"/>
      <c r="AP143" s="4412"/>
      <c r="AQ143" s="4418" t="s">
        <v>114</v>
      </c>
      <c r="AR143" s="4455" t="s">
        <v>7</v>
      </c>
      <c r="AS143" s="4455" t="s">
        <v>8</v>
      </c>
      <c r="AT143" s="4455" t="s">
        <v>42</v>
      </c>
      <c r="AU143" s="4536" t="s">
        <v>118</v>
      </c>
      <c r="AV143" s="4536" t="s">
        <v>12</v>
      </c>
      <c r="AW143" s="4536" t="s">
        <v>13</v>
      </c>
      <c r="AX143" s="4536" t="s">
        <v>10</v>
      </c>
      <c r="CW143"/>
      <c r="CX143"/>
      <c r="CY143"/>
      <c r="CZ143"/>
      <c r="DA143"/>
      <c r="DB143"/>
      <c r="DC143"/>
      <c r="DD143"/>
      <c r="DE143"/>
      <c r="DG143"/>
      <c r="DH143"/>
      <c r="DI143"/>
      <c r="DJ143"/>
      <c r="DK143"/>
      <c r="DL143"/>
      <c r="DM143"/>
    </row>
    <row r="144" spans="1:118" ht="15" customHeight="1" x14ac:dyDescent="0.25">
      <c r="A144" s="4551"/>
      <c r="B144" s="4551"/>
      <c r="C144" s="4551"/>
      <c r="D144" s="4552"/>
      <c r="E144" s="640"/>
      <c r="F144" s="4442"/>
      <c r="G144" s="4443" t="s">
        <v>14</v>
      </c>
      <c r="H144" s="4417"/>
      <c r="I144" s="4410" t="s">
        <v>15</v>
      </c>
      <c r="J144" s="4418"/>
      <c r="K144" s="4411" t="s">
        <v>16</v>
      </c>
      <c r="L144" s="4418"/>
      <c r="M144" s="4410" t="s">
        <v>17</v>
      </c>
      <c r="N144" s="4418"/>
      <c r="O144" s="4410" t="s">
        <v>18</v>
      </c>
      <c r="P144" s="4418"/>
      <c r="Q144" s="4410" t="s">
        <v>19</v>
      </c>
      <c r="R144" s="4418"/>
      <c r="S144" s="4410" t="s">
        <v>20</v>
      </c>
      <c r="T144" s="4418"/>
      <c r="U144" s="4410" t="s">
        <v>21</v>
      </c>
      <c r="V144" s="4418"/>
      <c r="W144" s="4410" t="s">
        <v>22</v>
      </c>
      <c r="X144" s="4418"/>
      <c r="Y144" s="4410" t="s">
        <v>23</v>
      </c>
      <c r="Z144" s="4419"/>
      <c r="AA144" s="4410" t="s">
        <v>24</v>
      </c>
      <c r="AB144" s="4419"/>
      <c r="AC144" s="4410" t="s">
        <v>25</v>
      </c>
      <c r="AD144" s="4419"/>
      <c r="AE144" s="4410" t="s">
        <v>26</v>
      </c>
      <c r="AF144" s="4419"/>
      <c r="AG144" s="4410" t="s">
        <v>27</v>
      </c>
      <c r="AH144" s="4419"/>
      <c r="AI144" s="4410" t="s">
        <v>28</v>
      </c>
      <c r="AJ144" s="4419"/>
      <c r="AK144" s="4410" t="s">
        <v>29</v>
      </c>
      <c r="AL144" s="4419"/>
      <c r="AM144" s="4410" t="s">
        <v>30</v>
      </c>
      <c r="AN144" s="4419"/>
      <c r="AO144" s="4410" t="s">
        <v>31</v>
      </c>
      <c r="AP144" s="4444"/>
      <c r="AQ144" s="4418"/>
      <c r="AR144" s="4455"/>
      <c r="AS144" s="4455"/>
      <c r="AT144" s="4455"/>
      <c r="AU144" s="4536"/>
      <c r="AV144" s="4536"/>
      <c r="AW144" s="4536"/>
      <c r="AX144" s="4536"/>
      <c r="CW144"/>
      <c r="CX144"/>
      <c r="CY144"/>
      <c r="CZ144"/>
      <c r="DA144"/>
      <c r="DB144"/>
      <c r="DC144"/>
      <c r="DD144"/>
      <c r="DE144"/>
      <c r="DG144"/>
      <c r="DH144"/>
      <c r="DI144"/>
      <c r="DJ144"/>
      <c r="DK144"/>
      <c r="DL144"/>
      <c r="DM144"/>
    </row>
    <row r="145" spans="1:118" x14ac:dyDescent="0.25">
      <c r="A145" s="4551"/>
      <c r="B145" s="4551"/>
      <c r="C145" s="4551"/>
      <c r="D145" s="4426" t="s">
        <v>176</v>
      </c>
      <c r="E145" s="4424" t="s">
        <v>33</v>
      </c>
      <c r="F145" s="4425" t="s">
        <v>34</v>
      </c>
      <c r="G145" s="4426" t="s">
        <v>33</v>
      </c>
      <c r="H145" s="4425" t="s">
        <v>34</v>
      </c>
      <c r="I145" s="4426" t="s">
        <v>33</v>
      </c>
      <c r="J145" s="4425" t="s">
        <v>34</v>
      </c>
      <c r="K145" s="4426" t="s">
        <v>33</v>
      </c>
      <c r="L145" s="4425" t="s">
        <v>34</v>
      </c>
      <c r="M145" s="4426" t="s">
        <v>33</v>
      </c>
      <c r="N145" s="4425" t="s">
        <v>34</v>
      </c>
      <c r="O145" s="4426" t="s">
        <v>33</v>
      </c>
      <c r="P145" s="4425" t="s">
        <v>34</v>
      </c>
      <c r="Q145" s="4426" t="s">
        <v>33</v>
      </c>
      <c r="R145" s="4425" t="s">
        <v>34</v>
      </c>
      <c r="S145" s="4426" t="s">
        <v>33</v>
      </c>
      <c r="T145" s="4425" t="s">
        <v>34</v>
      </c>
      <c r="U145" s="4426" t="s">
        <v>33</v>
      </c>
      <c r="V145" s="4425" t="s">
        <v>34</v>
      </c>
      <c r="W145" s="4426" t="s">
        <v>33</v>
      </c>
      <c r="X145" s="4425" t="s">
        <v>34</v>
      </c>
      <c r="Y145" s="4426" t="s">
        <v>33</v>
      </c>
      <c r="Z145" s="4425" t="s">
        <v>34</v>
      </c>
      <c r="AA145" s="4426" t="s">
        <v>33</v>
      </c>
      <c r="AB145" s="4425" t="s">
        <v>34</v>
      </c>
      <c r="AC145" s="4426" t="s">
        <v>33</v>
      </c>
      <c r="AD145" s="4425" t="s">
        <v>34</v>
      </c>
      <c r="AE145" s="4426" t="s">
        <v>33</v>
      </c>
      <c r="AF145" s="4425" t="s">
        <v>34</v>
      </c>
      <c r="AG145" s="4426" t="s">
        <v>33</v>
      </c>
      <c r="AH145" s="4425" t="s">
        <v>34</v>
      </c>
      <c r="AI145" s="4426" t="s">
        <v>33</v>
      </c>
      <c r="AJ145" s="4425" t="s">
        <v>34</v>
      </c>
      <c r="AK145" s="4426" t="s">
        <v>33</v>
      </c>
      <c r="AL145" s="4425" t="s">
        <v>34</v>
      </c>
      <c r="AM145" s="4426" t="s">
        <v>33</v>
      </c>
      <c r="AN145" s="4425" t="s">
        <v>34</v>
      </c>
      <c r="AO145" s="4426" t="s">
        <v>33</v>
      </c>
      <c r="AP145" s="4438" t="s">
        <v>34</v>
      </c>
      <c r="AQ145" s="4418"/>
      <c r="AR145" s="4455"/>
      <c r="AS145" s="4455"/>
      <c r="AT145" s="4455"/>
      <c r="AU145" s="4536"/>
      <c r="AV145" s="4536"/>
      <c r="AW145" s="4536"/>
      <c r="AX145" s="4536"/>
      <c r="CW145"/>
      <c r="CX145"/>
      <c r="CY145"/>
      <c r="CZ145"/>
      <c r="DA145"/>
      <c r="DB145"/>
      <c r="DC145"/>
      <c r="DD145"/>
      <c r="DE145"/>
      <c r="DG145"/>
      <c r="DH145"/>
      <c r="DI145"/>
      <c r="DJ145"/>
      <c r="DK145"/>
      <c r="DL145"/>
      <c r="DM145"/>
    </row>
    <row r="146" spans="1:118" ht="15" customHeight="1" x14ac:dyDescent="0.25">
      <c r="A146" s="4553" t="s">
        <v>177</v>
      </c>
      <c r="B146" s="4554"/>
      <c r="C146" s="4555"/>
      <c r="D146" s="4450">
        <f>E146+F146</f>
        <v>373</v>
      </c>
      <c r="E146" s="4450">
        <f>SUM(G146+I146+K146+M146+O146+Q146+S146+U146+W146+Y146+AA146+AC146+AE146+AG146+AI146+AK146+AM146+AO146)</f>
        <v>117</v>
      </c>
      <c r="F146" s="18">
        <f>SUM(H146+J146+L146+N146+P146+R146+T146+V146+X146+Z146+AB146+AD146+AF146+AH146+AJ146+AL146+AN146+AP146)</f>
        <v>256</v>
      </c>
      <c r="G146" s="4451">
        <v>0</v>
      </c>
      <c r="H146" s="52">
        <v>0</v>
      </c>
      <c r="I146" s="4434">
        <v>0</v>
      </c>
      <c r="J146" s="52">
        <v>0</v>
      </c>
      <c r="K146" s="4434">
        <v>0</v>
      </c>
      <c r="L146" s="52">
        <v>2</v>
      </c>
      <c r="M146" s="4434">
        <v>0</v>
      </c>
      <c r="N146" s="52">
        <v>2</v>
      </c>
      <c r="O146" s="205">
        <v>0</v>
      </c>
      <c r="P146" s="52">
        <v>0</v>
      </c>
      <c r="Q146" s="205">
        <v>4</v>
      </c>
      <c r="R146" s="52">
        <v>0</v>
      </c>
      <c r="S146" s="205">
        <v>1</v>
      </c>
      <c r="T146" s="52">
        <v>6</v>
      </c>
      <c r="U146" s="4434">
        <v>3</v>
      </c>
      <c r="V146" s="52">
        <v>4</v>
      </c>
      <c r="W146" s="4434">
        <v>6</v>
      </c>
      <c r="X146" s="52">
        <v>5</v>
      </c>
      <c r="Y146" s="4434">
        <v>13</v>
      </c>
      <c r="Z146" s="52">
        <v>11</v>
      </c>
      <c r="AA146" s="4434">
        <v>10</v>
      </c>
      <c r="AB146" s="52">
        <v>18</v>
      </c>
      <c r="AC146" s="4434">
        <v>1</v>
      </c>
      <c r="AD146" s="52">
        <v>3</v>
      </c>
      <c r="AE146" s="4434">
        <v>12</v>
      </c>
      <c r="AF146" s="52">
        <v>35</v>
      </c>
      <c r="AG146" s="4434">
        <v>20</v>
      </c>
      <c r="AH146" s="52">
        <v>29</v>
      </c>
      <c r="AI146" s="4434">
        <v>14</v>
      </c>
      <c r="AJ146" s="52">
        <v>84</v>
      </c>
      <c r="AK146" s="4434">
        <v>6</v>
      </c>
      <c r="AL146" s="52">
        <v>24</v>
      </c>
      <c r="AM146" s="4434">
        <v>11</v>
      </c>
      <c r="AN146" s="52">
        <v>32</v>
      </c>
      <c r="AO146" s="4434">
        <v>16</v>
      </c>
      <c r="AP146" s="55">
        <v>1</v>
      </c>
      <c r="AQ146" s="4462">
        <v>0</v>
      </c>
      <c r="AR146" s="20">
        <v>0</v>
      </c>
      <c r="AS146" s="24">
        <v>0</v>
      </c>
      <c r="AT146" s="24">
        <v>0</v>
      </c>
      <c r="AU146" s="24">
        <v>0</v>
      </c>
      <c r="AV146" s="24">
        <v>0</v>
      </c>
      <c r="AW146" s="24">
        <v>0</v>
      </c>
      <c r="AX146" s="24">
        <v>4</v>
      </c>
      <c r="AY146" t="str">
        <f>CW146&amp;CX146&amp;CY146&amp;CZ146&amp;DA146&amp;DB146&amp;DC146&amp;DD146</f>
        <v/>
      </c>
      <c r="CW146" s="25" t="str">
        <f>IF(AND((Y146+Z146)&gt;0,AQ146="")," * No olvide digitar la variable 12 años. Si no tiene digite Cero.",IF(AQ146&gt;(Y146+Z146),"* Las Consultas de 12 años NO DEBEN ser mayor que el total de Consultas entre 10-14 años",""))</f>
        <v/>
      </c>
      <c r="CX146" s="25" t="str">
        <f>IF(AND(F146&gt;0,AR146="")," * No olvide digitar la variable Embarazadas. Digite cero si no tiene.","")</f>
        <v/>
      </c>
      <c r="CY146" s="25" t="str">
        <f>IF(AR146&gt;F146," * Las Embarazadas NO DEBEN ser mayor al Total Mujeres. ","")</f>
        <v/>
      </c>
      <c r="CZ146" s="25" t="str">
        <f>IF(AND((AK146+AL146)&gt;0,AS146=""),"* No olvide digitar la variable 60 años. Si no tiene digite Cero.",IF(AS146&gt;(AK146+AL146)," * Las consultas de 60 años NO DEBEN ser mayor que el Total de consultas de entre 60-64 años",""))</f>
        <v/>
      </c>
      <c r="DA146" s="25" t="str">
        <f>IF(AND(D146&gt;0,AU146="")," * No olvide digitar la variable Usuarios con Discapacidad. Digite Cero si no tiene.",IF(AU146&gt;D146," * La variable Usuarios con Discapacidad No puede ser mayor al Total.",""))</f>
        <v/>
      </c>
      <c r="DB146" s="25" t="str">
        <f>IF(AND(D146&gt;0,AV146="")," * No olvide digitar la variable Niños, niñas adolescentes y Jóvenes SENAME. Digite Cero si no tiene.",IF(AV146&gt;D146," * La variable Niños, niñas adolescentes y Jóvenes SENAME No puede ser mayor al Total.",""))</f>
        <v/>
      </c>
      <c r="DC146" s="25" t="str">
        <f>IF(AND(D146&gt;0,AW146="")," * No olvide digitar la variable Niños, niñas adolescentes y Jóvenes Mejor Niñez. Digite Cero si no tiene.",IF(AW146&gt;D146," * La variable Niños, niñas adolescentes y Jóvenes mejor Niñez No puede ser mayor al Total.",""))</f>
        <v/>
      </c>
      <c r="DD146" s="25" t="str">
        <f>IF(AND(D146&gt;0,AX146="")," * No olvide digitar la variable Migrantes. Digite Cero si no tiene.",IF(AX146&gt;D146," * La variable Migrantes No puede ser mayor al Total.",""))</f>
        <v/>
      </c>
      <c r="DE146"/>
      <c r="DG146" s="26">
        <f>IF(AND((Y146+Z146)&gt;0,AQ146=""),1,IF(AQ146&gt;(Y146+Z146),1,0))</f>
        <v>0</v>
      </c>
      <c r="DH146" s="26">
        <f>IF(AND(F146&gt;0,AR146=""),1,0)</f>
        <v>0</v>
      </c>
      <c r="DI146" s="26">
        <f>IF(AR146&gt;F146,1,0)</f>
        <v>0</v>
      </c>
      <c r="DJ146" s="26">
        <f>IF(AND((AK146+AL146)&gt;0,AS146=""),1,IF(AS146&gt;(AK146+AL146),1,0))</f>
        <v>0</v>
      </c>
      <c r="DK146" s="26">
        <f>IF(AND(D146&gt;0,AU146=""),1,IF(AU146&gt;D146,1,0))</f>
        <v>0</v>
      </c>
      <c r="DL146" s="26">
        <f>IF(AND(D146&gt;0,AV146=""),1,IF(AV146&gt;D146,1,0))</f>
        <v>0</v>
      </c>
      <c r="DM146" s="26">
        <f>IF(AND(D146&gt;0,AW146=""),1,IF(AW146&gt;D146,1,0))</f>
        <v>0</v>
      </c>
      <c r="DN146" s="26">
        <f>IF(AND(D146&gt;0,AX146=""),1,IF(AX146&gt;D146,1,0))</f>
        <v>0</v>
      </c>
    </row>
    <row r="147" spans="1:118" ht="15" customHeight="1" x14ac:dyDescent="0.25">
      <c r="A147" s="4320" t="s">
        <v>178</v>
      </c>
      <c r="B147" s="4321"/>
      <c r="C147" s="4322"/>
      <c r="D147" s="4257">
        <f t="shared" ref="D147:D154" si="163">E147+F147</f>
        <v>58</v>
      </c>
      <c r="E147" s="4257">
        <f t="shared" ref="E147:F154" si="164">SUM(G147+I147+K147+M147+O147+Q147+S147+U147+W147+Y147+AA147+AC147+AE147+AG147+AI147+AK147+AM147+AO147)</f>
        <v>24</v>
      </c>
      <c r="F147" s="4258">
        <f t="shared" si="164"/>
        <v>34</v>
      </c>
      <c r="G147" s="4259">
        <v>0</v>
      </c>
      <c r="H147" s="4226">
        <v>0</v>
      </c>
      <c r="I147" s="4225">
        <v>0</v>
      </c>
      <c r="J147" s="4226">
        <v>0</v>
      </c>
      <c r="K147" s="4225">
        <v>0</v>
      </c>
      <c r="L147" s="4226">
        <v>0</v>
      </c>
      <c r="M147" s="4225">
        <v>0</v>
      </c>
      <c r="N147" s="4226">
        <v>0</v>
      </c>
      <c r="O147" s="4340">
        <v>0</v>
      </c>
      <c r="P147" s="4226">
        <v>0</v>
      </c>
      <c r="Q147" s="4340">
        <v>0</v>
      </c>
      <c r="R147" s="4226">
        <v>0</v>
      </c>
      <c r="S147" s="4340">
        <v>2</v>
      </c>
      <c r="T147" s="4226">
        <v>2</v>
      </c>
      <c r="U147" s="4225">
        <v>0</v>
      </c>
      <c r="V147" s="4226">
        <v>0</v>
      </c>
      <c r="W147" s="4225">
        <v>2</v>
      </c>
      <c r="X147" s="4226">
        <v>0</v>
      </c>
      <c r="Y147" s="4225">
        <v>4</v>
      </c>
      <c r="Z147" s="4226">
        <v>4</v>
      </c>
      <c r="AA147" s="4225">
        <v>4</v>
      </c>
      <c r="AB147" s="4226">
        <v>4</v>
      </c>
      <c r="AC147" s="4225">
        <v>4</v>
      </c>
      <c r="AD147" s="4226">
        <v>4</v>
      </c>
      <c r="AE147" s="4225">
        <v>4</v>
      </c>
      <c r="AF147" s="4226">
        <v>4</v>
      </c>
      <c r="AG147" s="4225">
        <v>4</v>
      </c>
      <c r="AH147" s="4226">
        <v>12</v>
      </c>
      <c r="AI147" s="4225">
        <v>0</v>
      </c>
      <c r="AJ147" s="4226">
        <v>0</v>
      </c>
      <c r="AK147" s="4225">
        <v>0</v>
      </c>
      <c r="AL147" s="4226">
        <v>4</v>
      </c>
      <c r="AM147" s="4225">
        <v>0</v>
      </c>
      <c r="AN147" s="4226">
        <v>0</v>
      </c>
      <c r="AO147" s="4225">
        <v>0</v>
      </c>
      <c r="AP147" s="4227">
        <v>0</v>
      </c>
      <c r="AQ147" s="4260">
        <v>0</v>
      </c>
      <c r="AR147" s="20">
        <v>0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0</v>
      </c>
      <c r="AY147" t="str">
        <f t="shared" ref="AY147:AY154" si="165">CW147&amp;CX147&amp;CY147&amp;CZ147&amp;DA147&amp;DB147&amp;DC147&amp;DD147&amp;DE147</f>
        <v/>
      </c>
      <c r="CW147" s="25" t="str">
        <f t="shared" ref="CW147:CW154" si="166">IF(AND((Y147+Z147)&gt;0,AQ147="")," * No olvide digitar la variable 12 años. Si no tiene digite Cero.",IF(AQ147&gt;(Y147+Z147),"* Las Consultas de 12 años NO DEBEN ser mayor que el total de Consultas entre 10-14 años",""))</f>
        <v/>
      </c>
      <c r="CX147" s="25" t="str">
        <f t="shared" ref="CX147:CX154" si="167">IF(AND(F147&gt;0,AR147="")," * No olvide digitar la variable Embarazadas. Digite cero si no tiene.","")</f>
        <v/>
      </c>
      <c r="CY147" s="25" t="str">
        <f t="shared" ref="CY147:CY154" si="168">IF(AR147&gt;F147," * Las Embarazadas NO DEBEN ser mayor al Total Mujeres. ","")</f>
        <v/>
      </c>
      <c r="CZ147" s="25" t="str">
        <f t="shared" ref="CZ147:CZ154" si="169">IF(AND((AK147+AL147)&gt;0,AS147=""),"* No olvide digitar la variable 60 años. Si no tiene digite Cero.",IF(AS147&gt;(AK147+AL147)," * Las consultas de 60 años NO DEBEN ser mayor que el Total de consultas de entre 60-64 años",""))</f>
        <v/>
      </c>
      <c r="DA147" s="25" t="str">
        <f t="shared" ref="DA147:DA154" si="170">IF(AND(D147&gt;0,AU147="")," * No olvide digitar la variable Usuarios con Discapacidad. Digite Cero si no tiene.",IF(AU147&gt;D147," * La variable Usuarios con Discapacidad No puede ser mayor al Total.",""))</f>
        <v/>
      </c>
      <c r="DB147" s="25" t="str">
        <f t="shared" ref="DB147:DB154" si="171">IF(AND(D147&gt;0,AV147="")," * No olvide digitar la variable Niños, niñas adolescentes y Jóvenes SENAME. Digite Cero si no tiene.",IF(AV147&gt;D147," * La variable Niños, niñas adolescentes y Jóvenes SENAME No puede ser mayor al Total.",""))</f>
        <v/>
      </c>
      <c r="DC147" s="25" t="str">
        <f t="shared" ref="DC147:DC154" si="172">IF(AND(D147&gt;0,AW147="")," * No olvide digitar la variable Niños, niñas adolescentes y Jóvenes Mejor Niñez. Digite Cero si no tiene.",IF(AW147&gt;D147," * La variable Niños, niñas adolescentes y Jóvenes mejor Niñez No puede ser mayor al Total.",""))</f>
        <v/>
      </c>
      <c r="DD147" s="25" t="str">
        <f t="shared" ref="DD147:DD154" si="173">IF(AND(D147&gt;0,AX147="")," * No olvide digitar la variable Migrantes. Digite Cero si no tiene.",IF(AX147&gt;D147," * La variable Migrantes No puede ser mayor al Total.",""))</f>
        <v/>
      </c>
      <c r="DE147"/>
      <c r="DG147" s="26">
        <f t="shared" ref="DG147:DG154" si="174">IF(AND((Y147+Z147)&gt;0,AQ147=""),1,IF(AQ147&gt;(Y147+Z147),1,0))</f>
        <v>0</v>
      </c>
      <c r="DH147" s="26">
        <f t="shared" ref="DH147:DH154" si="175">IF(AND(F147&gt;0,AR147=""),1,0)</f>
        <v>0</v>
      </c>
      <c r="DI147" s="26">
        <f t="shared" ref="DI147:DI154" si="176">IF(AR147&gt;F147,1,0)</f>
        <v>0</v>
      </c>
      <c r="DJ147" s="26">
        <f t="shared" ref="DJ147:DJ154" si="177">IF(AND((AK147+AL147)&gt;0,AS147=""),1,IF(AS147&gt;(AK147+AL147),1,0))</f>
        <v>0</v>
      </c>
      <c r="DK147" s="26">
        <f t="shared" ref="DK147:DK154" si="178">IF(AND(D147&gt;0,AU147=""),1,IF(AU147&gt;D147,1,0))</f>
        <v>0</v>
      </c>
      <c r="DL147" s="26">
        <f t="shared" ref="DL147:DL154" si="179">IF(AND(D147&gt;0,AV147=""),1,IF(AV147&gt;D147,1,0))</f>
        <v>0</v>
      </c>
      <c r="DM147" s="26">
        <f t="shared" ref="DM147:DM154" si="180">IF(AND(D147&gt;0,AW147=""),1,IF(AW147&gt;D147,1,0))</f>
        <v>0</v>
      </c>
      <c r="DN147" s="26">
        <f t="shared" ref="DN147:DN154" si="181">IF(AND(D147&gt;0,AX147=""),1,IF(AX147&gt;D147,1,0))</f>
        <v>0</v>
      </c>
    </row>
    <row r="148" spans="1:118" x14ac:dyDescent="0.25">
      <c r="A148" s="4220" t="s">
        <v>179</v>
      </c>
      <c r="B148" s="4221"/>
      <c r="C148" s="4222"/>
      <c r="D148" s="4257">
        <f t="shared" si="163"/>
        <v>0</v>
      </c>
      <c r="E148" s="4257">
        <f t="shared" si="164"/>
        <v>0</v>
      </c>
      <c r="F148" s="4258">
        <f t="shared" si="164"/>
        <v>0</v>
      </c>
      <c r="G148" s="4259">
        <v>0</v>
      </c>
      <c r="H148" s="4226">
        <v>0</v>
      </c>
      <c r="I148" s="4225">
        <v>0</v>
      </c>
      <c r="J148" s="4226">
        <v>0</v>
      </c>
      <c r="K148" s="4225">
        <v>0</v>
      </c>
      <c r="L148" s="4226">
        <v>0</v>
      </c>
      <c r="M148" s="4225">
        <v>0</v>
      </c>
      <c r="N148" s="4226">
        <v>0</v>
      </c>
      <c r="O148" s="4340">
        <v>0</v>
      </c>
      <c r="P148" s="4226">
        <v>0</v>
      </c>
      <c r="Q148" s="4340">
        <v>0</v>
      </c>
      <c r="R148" s="4226">
        <v>0</v>
      </c>
      <c r="S148" s="4340">
        <v>0</v>
      </c>
      <c r="T148" s="4226">
        <v>0</v>
      </c>
      <c r="U148" s="4225">
        <v>0</v>
      </c>
      <c r="V148" s="4226">
        <v>0</v>
      </c>
      <c r="W148" s="4225">
        <v>0</v>
      </c>
      <c r="X148" s="4226">
        <v>0</v>
      </c>
      <c r="Y148" s="4225">
        <v>0</v>
      </c>
      <c r="Z148" s="4226">
        <v>0</v>
      </c>
      <c r="AA148" s="4225">
        <v>0</v>
      </c>
      <c r="AB148" s="4226">
        <v>0</v>
      </c>
      <c r="AC148" s="4225">
        <v>0</v>
      </c>
      <c r="AD148" s="4226">
        <v>0</v>
      </c>
      <c r="AE148" s="4225">
        <v>0</v>
      </c>
      <c r="AF148" s="4226">
        <v>0</v>
      </c>
      <c r="AG148" s="4225">
        <v>0</v>
      </c>
      <c r="AH148" s="4226">
        <v>0</v>
      </c>
      <c r="AI148" s="4225">
        <v>0</v>
      </c>
      <c r="AJ148" s="4226">
        <v>0</v>
      </c>
      <c r="AK148" s="4225">
        <v>0</v>
      </c>
      <c r="AL148" s="4226">
        <v>0</v>
      </c>
      <c r="AM148" s="4225">
        <v>0</v>
      </c>
      <c r="AN148" s="4226">
        <v>0</v>
      </c>
      <c r="AO148" s="4225">
        <v>0</v>
      </c>
      <c r="AP148" s="4227">
        <v>0</v>
      </c>
      <c r="AQ148" s="4260">
        <v>0</v>
      </c>
      <c r="AR148" s="20">
        <v>0</v>
      </c>
      <c r="AS148" s="24">
        <v>0</v>
      </c>
      <c r="AT148" s="24">
        <v>0</v>
      </c>
      <c r="AU148" s="24">
        <v>0</v>
      </c>
      <c r="AV148" s="24">
        <v>0</v>
      </c>
      <c r="AW148" s="24">
        <v>0</v>
      </c>
      <c r="AX148" s="24">
        <v>0</v>
      </c>
      <c r="AY148" t="str">
        <f t="shared" si="165"/>
        <v/>
      </c>
      <c r="CW148" s="25" t="str">
        <f t="shared" si="166"/>
        <v/>
      </c>
      <c r="CX148" s="25" t="str">
        <f t="shared" si="167"/>
        <v/>
      </c>
      <c r="CY148" s="25" t="str">
        <f t="shared" si="168"/>
        <v/>
      </c>
      <c r="CZ148" s="25" t="str">
        <f t="shared" si="169"/>
        <v/>
      </c>
      <c r="DA148" s="25" t="str">
        <f t="shared" si="170"/>
        <v/>
      </c>
      <c r="DB148" s="25" t="str">
        <f t="shared" si="171"/>
        <v/>
      </c>
      <c r="DC148" s="25" t="str">
        <f t="shared" si="172"/>
        <v/>
      </c>
      <c r="DD148" s="25" t="str">
        <f t="shared" si="173"/>
        <v/>
      </c>
      <c r="DE148"/>
      <c r="DG148" s="26">
        <f t="shared" si="174"/>
        <v>0</v>
      </c>
      <c r="DH148" s="26">
        <f t="shared" si="175"/>
        <v>0</v>
      </c>
      <c r="DI148" s="26">
        <f t="shared" si="176"/>
        <v>0</v>
      </c>
      <c r="DJ148" s="26">
        <f t="shared" si="177"/>
        <v>0</v>
      </c>
      <c r="DK148" s="26">
        <f t="shared" si="178"/>
        <v>0</v>
      </c>
      <c r="DL148" s="26">
        <f t="shared" si="179"/>
        <v>0</v>
      </c>
      <c r="DM148" s="26">
        <f t="shared" si="180"/>
        <v>0</v>
      </c>
      <c r="DN148" s="26">
        <f t="shared" si="181"/>
        <v>0</v>
      </c>
    </row>
    <row r="149" spans="1:118" x14ac:dyDescent="0.25">
      <c r="A149" s="4220" t="s">
        <v>180</v>
      </c>
      <c r="B149" s="4221"/>
      <c r="C149" s="4222"/>
      <c r="D149" s="4257">
        <f t="shared" si="163"/>
        <v>0</v>
      </c>
      <c r="E149" s="4257">
        <f t="shared" si="164"/>
        <v>0</v>
      </c>
      <c r="F149" s="4258">
        <f t="shared" si="164"/>
        <v>0</v>
      </c>
      <c r="G149" s="4259">
        <v>0</v>
      </c>
      <c r="H149" s="4226">
        <v>0</v>
      </c>
      <c r="I149" s="4225">
        <v>0</v>
      </c>
      <c r="J149" s="4226">
        <v>0</v>
      </c>
      <c r="K149" s="4225">
        <v>0</v>
      </c>
      <c r="L149" s="4226">
        <v>0</v>
      </c>
      <c r="M149" s="4225">
        <v>0</v>
      </c>
      <c r="N149" s="4226">
        <v>0</v>
      </c>
      <c r="O149" s="4340">
        <v>0</v>
      </c>
      <c r="P149" s="4226">
        <v>0</v>
      </c>
      <c r="Q149" s="4340">
        <v>0</v>
      </c>
      <c r="R149" s="4226">
        <v>0</v>
      </c>
      <c r="S149" s="4340">
        <v>0</v>
      </c>
      <c r="T149" s="4226">
        <v>0</v>
      </c>
      <c r="U149" s="4225">
        <v>0</v>
      </c>
      <c r="V149" s="4226">
        <v>0</v>
      </c>
      <c r="W149" s="4225">
        <v>0</v>
      </c>
      <c r="X149" s="4226">
        <v>0</v>
      </c>
      <c r="Y149" s="4225">
        <v>0</v>
      </c>
      <c r="Z149" s="4226">
        <v>0</v>
      </c>
      <c r="AA149" s="4225">
        <v>0</v>
      </c>
      <c r="AB149" s="4226">
        <v>0</v>
      </c>
      <c r="AC149" s="4225">
        <v>0</v>
      </c>
      <c r="AD149" s="4226">
        <v>0</v>
      </c>
      <c r="AE149" s="4225">
        <v>0</v>
      </c>
      <c r="AF149" s="4226">
        <v>0</v>
      </c>
      <c r="AG149" s="4225">
        <v>0</v>
      </c>
      <c r="AH149" s="4226">
        <v>0</v>
      </c>
      <c r="AI149" s="4225">
        <v>0</v>
      </c>
      <c r="AJ149" s="4226">
        <v>0</v>
      </c>
      <c r="AK149" s="4225">
        <v>0</v>
      </c>
      <c r="AL149" s="4226">
        <v>0</v>
      </c>
      <c r="AM149" s="4225">
        <v>0</v>
      </c>
      <c r="AN149" s="4226">
        <v>0</v>
      </c>
      <c r="AO149" s="4225">
        <v>0</v>
      </c>
      <c r="AP149" s="4227">
        <v>0</v>
      </c>
      <c r="AQ149" s="4260">
        <v>0</v>
      </c>
      <c r="AR149" s="20">
        <v>0</v>
      </c>
      <c r="AS149" s="24">
        <v>0</v>
      </c>
      <c r="AT149" s="24">
        <v>0</v>
      </c>
      <c r="AU149" s="24">
        <v>0</v>
      </c>
      <c r="AV149" s="24">
        <v>0</v>
      </c>
      <c r="AW149" s="24">
        <v>0</v>
      </c>
      <c r="AX149" s="24">
        <v>0</v>
      </c>
      <c r="AY149" t="str">
        <f t="shared" si="165"/>
        <v/>
      </c>
      <c r="CW149" s="25" t="str">
        <f t="shared" si="166"/>
        <v/>
      </c>
      <c r="CX149" s="25" t="str">
        <f t="shared" si="167"/>
        <v/>
      </c>
      <c r="CY149" s="25" t="str">
        <f t="shared" si="168"/>
        <v/>
      </c>
      <c r="CZ149" s="25" t="str">
        <f t="shared" si="169"/>
        <v/>
      </c>
      <c r="DA149" s="25" t="str">
        <f t="shared" si="170"/>
        <v/>
      </c>
      <c r="DB149" s="25" t="str">
        <f t="shared" si="171"/>
        <v/>
      </c>
      <c r="DC149" s="25" t="str">
        <f t="shared" si="172"/>
        <v/>
      </c>
      <c r="DD149" s="25" t="str">
        <f t="shared" si="173"/>
        <v/>
      </c>
      <c r="DE149"/>
      <c r="DG149" s="26">
        <f t="shared" si="174"/>
        <v>0</v>
      </c>
      <c r="DH149" s="26">
        <f t="shared" si="175"/>
        <v>0</v>
      </c>
      <c r="DI149" s="26">
        <f t="shared" si="176"/>
        <v>0</v>
      </c>
      <c r="DJ149" s="26">
        <f t="shared" si="177"/>
        <v>0</v>
      </c>
      <c r="DK149" s="26">
        <f t="shared" si="178"/>
        <v>0</v>
      </c>
      <c r="DL149" s="26">
        <f t="shared" si="179"/>
        <v>0</v>
      </c>
      <c r="DM149" s="26">
        <f t="shared" si="180"/>
        <v>0</v>
      </c>
      <c r="DN149" s="26">
        <f t="shared" si="181"/>
        <v>0</v>
      </c>
    </row>
    <row r="150" spans="1:118" x14ac:dyDescent="0.25">
      <c r="A150" s="4123" t="s">
        <v>181</v>
      </c>
      <c r="B150" s="4341"/>
      <c r="C150" s="4124"/>
      <c r="D150" s="4257">
        <f t="shared" si="163"/>
        <v>18</v>
      </c>
      <c r="E150" s="4257">
        <f t="shared" si="164"/>
        <v>10</v>
      </c>
      <c r="F150" s="4258">
        <f t="shared" si="164"/>
        <v>8</v>
      </c>
      <c r="G150" s="4259">
        <v>0</v>
      </c>
      <c r="H150" s="4226">
        <v>0</v>
      </c>
      <c r="I150" s="4225">
        <v>0</v>
      </c>
      <c r="J150" s="4226">
        <v>0</v>
      </c>
      <c r="K150" s="4225">
        <v>0</v>
      </c>
      <c r="L150" s="4226">
        <v>0</v>
      </c>
      <c r="M150" s="4225">
        <v>0</v>
      </c>
      <c r="N150" s="4226">
        <v>0</v>
      </c>
      <c r="O150" s="4340">
        <v>0</v>
      </c>
      <c r="P150" s="4226">
        <v>0</v>
      </c>
      <c r="Q150" s="4340">
        <v>0</v>
      </c>
      <c r="R150" s="4226">
        <v>0</v>
      </c>
      <c r="S150" s="4340">
        <v>0</v>
      </c>
      <c r="T150" s="4226">
        <v>0</v>
      </c>
      <c r="U150" s="4225">
        <v>0</v>
      </c>
      <c r="V150" s="4226">
        <v>0</v>
      </c>
      <c r="W150" s="4225">
        <v>1</v>
      </c>
      <c r="X150" s="4226">
        <v>0</v>
      </c>
      <c r="Y150" s="4225">
        <v>4</v>
      </c>
      <c r="Z150" s="4226">
        <v>2</v>
      </c>
      <c r="AA150" s="4225">
        <v>4</v>
      </c>
      <c r="AB150" s="4226">
        <v>5</v>
      </c>
      <c r="AC150" s="4225">
        <v>1</v>
      </c>
      <c r="AD150" s="4226">
        <v>0</v>
      </c>
      <c r="AE150" s="4225">
        <v>0</v>
      </c>
      <c r="AF150" s="4226">
        <v>1</v>
      </c>
      <c r="AG150" s="4225">
        <v>0</v>
      </c>
      <c r="AH150" s="4226">
        <v>0</v>
      </c>
      <c r="AI150" s="4225">
        <v>0</v>
      </c>
      <c r="AJ150" s="4226">
        <v>0</v>
      </c>
      <c r="AK150" s="4225">
        <v>0</v>
      </c>
      <c r="AL150" s="4226">
        <v>0</v>
      </c>
      <c r="AM150" s="4225">
        <v>0</v>
      </c>
      <c r="AN150" s="4226">
        <v>0</v>
      </c>
      <c r="AO150" s="4225">
        <v>0</v>
      </c>
      <c r="AP150" s="4227">
        <v>0</v>
      </c>
      <c r="AQ150" s="4260">
        <v>0</v>
      </c>
      <c r="AR150" s="20">
        <v>0</v>
      </c>
      <c r="AS150" s="24">
        <v>0</v>
      </c>
      <c r="AT150" s="24">
        <v>0</v>
      </c>
      <c r="AU150" s="24">
        <v>0</v>
      </c>
      <c r="AV150" s="24">
        <v>0</v>
      </c>
      <c r="AW150" s="24">
        <v>0</v>
      </c>
      <c r="AX150" s="24">
        <v>0</v>
      </c>
      <c r="AY150" t="str">
        <f t="shared" si="165"/>
        <v/>
      </c>
      <c r="CW150" s="25" t="str">
        <f t="shared" si="166"/>
        <v/>
      </c>
      <c r="CX150" s="25" t="str">
        <f t="shared" si="167"/>
        <v/>
      </c>
      <c r="CY150" s="25" t="str">
        <f t="shared" si="168"/>
        <v/>
      </c>
      <c r="CZ150" s="25" t="str">
        <f t="shared" si="169"/>
        <v/>
      </c>
      <c r="DA150" s="25" t="str">
        <f t="shared" si="170"/>
        <v/>
      </c>
      <c r="DB150" s="25" t="str">
        <f t="shared" si="171"/>
        <v/>
      </c>
      <c r="DC150" s="25" t="str">
        <f t="shared" si="172"/>
        <v/>
      </c>
      <c r="DD150" s="25" t="str">
        <f t="shared" si="173"/>
        <v/>
      </c>
      <c r="DE150"/>
      <c r="DG150" s="26">
        <f t="shared" si="174"/>
        <v>0</v>
      </c>
      <c r="DH150" s="26">
        <f t="shared" si="175"/>
        <v>0</v>
      </c>
      <c r="DI150" s="26">
        <f t="shared" si="176"/>
        <v>0</v>
      </c>
      <c r="DJ150" s="26">
        <f t="shared" si="177"/>
        <v>0</v>
      </c>
      <c r="DK150" s="26">
        <f t="shared" si="178"/>
        <v>0</v>
      </c>
      <c r="DL150" s="26">
        <f t="shared" si="179"/>
        <v>0</v>
      </c>
      <c r="DM150" s="26">
        <f t="shared" si="180"/>
        <v>0</v>
      </c>
      <c r="DN150" s="26">
        <f t="shared" si="181"/>
        <v>0</v>
      </c>
    </row>
    <row r="151" spans="1:118" x14ac:dyDescent="0.25">
      <c r="A151" s="4123" t="s">
        <v>182</v>
      </c>
      <c r="B151" s="4341"/>
      <c r="C151" s="4124"/>
      <c r="D151" s="4257">
        <f t="shared" si="163"/>
        <v>85</v>
      </c>
      <c r="E151" s="4257">
        <f t="shared" si="164"/>
        <v>38</v>
      </c>
      <c r="F151" s="4258">
        <f t="shared" si="164"/>
        <v>47</v>
      </c>
      <c r="G151" s="4259">
        <v>0</v>
      </c>
      <c r="H151" s="4226">
        <v>0</v>
      </c>
      <c r="I151" s="4225">
        <v>0</v>
      </c>
      <c r="J151" s="4226">
        <v>0</v>
      </c>
      <c r="K151" s="4225">
        <v>0</v>
      </c>
      <c r="L151" s="4226">
        <v>0</v>
      </c>
      <c r="M151" s="4225">
        <v>0</v>
      </c>
      <c r="N151" s="4226">
        <v>0</v>
      </c>
      <c r="O151" s="4340">
        <v>0</v>
      </c>
      <c r="P151" s="4226">
        <v>0</v>
      </c>
      <c r="Q151" s="4340">
        <v>0</v>
      </c>
      <c r="R151" s="4226">
        <v>0</v>
      </c>
      <c r="S151" s="4340">
        <v>1</v>
      </c>
      <c r="T151" s="4226">
        <v>0</v>
      </c>
      <c r="U151" s="4225">
        <v>1</v>
      </c>
      <c r="V151" s="4226">
        <v>1</v>
      </c>
      <c r="W151" s="4225">
        <v>5</v>
      </c>
      <c r="X151" s="4226">
        <v>0</v>
      </c>
      <c r="Y151" s="4225">
        <v>11</v>
      </c>
      <c r="Z151" s="4226">
        <v>2</v>
      </c>
      <c r="AA151" s="4225">
        <v>6</v>
      </c>
      <c r="AB151" s="4226">
        <v>8</v>
      </c>
      <c r="AC151" s="4225">
        <v>4</v>
      </c>
      <c r="AD151" s="4226">
        <v>11</v>
      </c>
      <c r="AE151" s="4225">
        <v>0</v>
      </c>
      <c r="AF151" s="4226">
        <v>16</v>
      </c>
      <c r="AG151" s="4225">
        <v>3</v>
      </c>
      <c r="AH151" s="4226">
        <v>5</v>
      </c>
      <c r="AI151" s="4225">
        <v>1</v>
      </c>
      <c r="AJ151" s="4226">
        <v>2</v>
      </c>
      <c r="AK151" s="4225">
        <v>5</v>
      </c>
      <c r="AL151" s="4226">
        <v>0</v>
      </c>
      <c r="AM151" s="4225">
        <v>1</v>
      </c>
      <c r="AN151" s="4226">
        <v>1</v>
      </c>
      <c r="AO151" s="4225">
        <v>0</v>
      </c>
      <c r="AP151" s="4227">
        <v>1</v>
      </c>
      <c r="AQ151" s="4260">
        <v>0</v>
      </c>
      <c r="AR151" s="20">
        <v>0</v>
      </c>
      <c r="AS151" s="24">
        <v>0</v>
      </c>
      <c r="AT151" s="24">
        <v>0</v>
      </c>
      <c r="AU151" s="24">
        <v>0</v>
      </c>
      <c r="AV151" s="24">
        <v>0</v>
      </c>
      <c r="AW151" s="24">
        <v>0</v>
      </c>
      <c r="AX151" s="24">
        <v>1</v>
      </c>
      <c r="AY151" t="str">
        <f t="shared" si="165"/>
        <v/>
      </c>
      <c r="CW151" s="25" t="str">
        <f t="shared" si="166"/>
        <v/>
      </c>
      <c r="CX151" s="25" t="str">
        <f t="shared" si="167"/>
        <v/>
      </c>
      <c r="CY151" s="25" t="str">
        <f t="shared" si="168"/>
        <v/>
      </c>
      <c r="CZ151" s="25" t="str">
        <f t="shared" si="169"/>
        <v/>
      </c>
      <c r="DA151" s="25" t="str">
        <f t="shared" si="170"/>
        <v/>
      </c>
      <c r="DB151" s="25" t="str">
        <f t="shared" si="171"/>
        <v/>
      </c>
      <c r="DC151" s="25" t="str">
        <f t="shared" si="172"/>
        <v/>
      </c>
      <c r="DD151" s="25" t="str">
        <f t="shared" si="173"/>
        <v/>
      </c>
      <c r="DE151"/>
      <c r="DG151" s="26">
        <f t="shared" si="174"/>
        <v>0</v>
      </c>
      <c r="DH151" s="26">
        <f t="shared" si="175"/>
        <v>0</v>
      </c>
      <c r="DI151" s="26">
        <f t="shared" si="176"/>
        <v>0</v>
      </c>
      <c r="DJ151" s="26">
        <f t="shared" si="177"/>
        <v>0</v>
      </c>
      <c r="DK151" s="26">
        <f t="shared" si="178"/>
        <v>0</v>
      </c>
      <c r="DL151" s="26">
        <f t="shared" si="179"/>
        <v>0</v>
      </c>
      <c r="DM151" s="26">
        <f t="shared" si="180"/>
        <v>0</v>
      </c>
      <c r="DN151" s="26">
        <f t="shared" si="181"/>
        <v>0</v>
      </c>
    </row>
    <row r="152" spans="1:118" ht="15" customHeight="1" x14ac:dyDescent="0.25">
      <c r="A152" s="4123" t="s">
        <v>183</v>
      </c>
      <c r="B152" s="4341"/>
      <c r="C152" s="4124"/>
      <c r="D152" s="4257">
        <f t="shared" si="163"/>
        <v>30</v>
      </c>
      <c r="E152" s="4257">
        <f t="shared" si="164"/>
        <v>17</v>
      </c>
      <c r="F152" s="4258">
        <f t="shared" si="164"/>
        <v>13</v>
      </c>
      <c r="G152" s="4259">
        <v>0</v>
      </c>
      <c r="H152" s="4226">
        <v>0</v>
      </c>
      <c r="I152" s="4225">
        <v>0</v>
      </c>
      <c r="J152" s="4226">
        <v>0</v>
      </c>
      <c r="K152" s="4225">
        <v>0</v>
      </c>
      <c r="L152" s="4226">
        <v>0</v>
      </c>
      <c r="M152" s="4225">
        <v>0</v>
      </c>
      <c r="N152" s="4226">
        <v>0</v>
      </c>
      <c r="O152" s="4340">
        <v>0</v>
      </c>
      <c r="P152" s="4226">
        <v>0</v>
      </c>
      <c r="Q152" s="4340">
        <v>0</v>
      </c>
      <c r="R152" s="4226">
        <v>0</v>
      </c>
      <c r="S152" s="4340">
        <v>0</v>
      </c>
      <c r="T152" s="4226">
        <v>0</v>
      </c>
      <c r="U152" s="4225">
        <v>0</v>
      </c>
      <c r="V152" s="4226">
        <v>0</v>
      </c>
      <c r="W152" s="4225">
        <v>3</v>
      </c>
      <c r="X152" s="4226">
        <v>0</v>
      </c>
      <c r="Y152" s="4225">
        <v>2</v>
      </c>
      <c r="Z152" s="4226">
        <v>2</v>
      </c>
      <c r="AA152" s="4225">
        <v>5</v>
      </c>
      <c r="AB152" s="4226">
        <v>2</v>
      </c>
      <c r="AC152" s="4225">
        <v>3</v>
      </c>
      <c r="AD152" s="4226">
        <v>3</v>
      </c>
      <c r="AE152" s="4225">
        <v>3</v>
      </c>
      <c r="AF152" s="4226">
        <v>3</v>
      </c>
      <c r="AG152" s="4225">
        <v>0</v>
      </c>
      <c r="AH152" s="4226">
        <v>2</v>
      </c>
      <c r="AI152" s="4225">
        <v>1</v>
      </c>
      <c r="AJ152" s="4226">
        <v>1</v>
      </c>
      <c r="AK152" s="4225">
        <v>0</v>
      </c>
      <c r="AL152" s="4226">
        <v>0</v>
      </c>
      <c r="AM152" s="4225">
        <v>0</v>
      </c>
      <c r="AN152" s="4226">
        <v>0</v>
      </c>
      <c r="AO152" s="4225">
        <v>0</v>
      </c>
      <c r="AP152" s="4227">
        <v>0</v>
      </c>
      <c r="AQ152" s="4260">
        <v>0</v>
      </c>
      <c r="AR152" s="20">
        <v>0</v>
      </c>
      <c r="AS152" s="24">
        <v>0</v>
      </c>
      <c r="AT152" s="24">
        <v>0</v>
      </c>
      <c r="AU152" s="24">
        <v>0</v>
      </c>
      <c r="AV152" s="24">
        <v>0</v>
      </c>
      <c r="AW152" s="24">
        <v>0</v>
      </c>
      <c r="AX152" s="24">
        <v>0</v>
      </c>
      <c r="AY152" t="str">
        <f t="shared" si="165"/>
        <v/>
      </c>
      <c r="CW152" s="25" t="str">
        <f t="shared" si="166"/>
        <v/>
      </c>
      <c r="CX152" s="25" t="str">
        <f t="shared" si="167"/>
        <v/>
      </c>
      <c r="CY152" s="25" t="str">
        <f t="shared" si="168"/>
        <v/>
      </c>
      <c r="CZ152" s="25" t="str">
        <f t="shared" si="169"/>
        <v/>
      </c>
      <c r="DA152" s="25" t="str">
        <f t="shared" si="170"/>
        <v/>
      </c>
      <c r="DB152" s="25" t="str">
        <f t="shared" si="171"/>
        <v/>
      </c>
      <c r="DC152" s="25" t="str">
        <f t="shared" si="172"/>
        <v/>
      </c>
      <c r="DD152" s="25" t="str">
        <f t="shared" si="173"/>
        <v/>
      </c>
      <c r="DE152"/>
      <c r="DG152" s="26">
        <f t="shared" si="174"/>
        <v>0</v>
      </c>
      <c r="DH152" s="26">
        <f t="shared" si="175"/>
        <v>0</v>
      </c>
      <c r="DI152" s="26">
        <f t="shared" si="176"/>
        <v>0</v>
      </c>
      <c r="DJ152" s="26">
        <f t="shared" si="177"/>
        <v>0</v>
      </c>
      <c r="DK152" s="26">
        <f t="shared" si="178"/>
        <v>0</v>
      </c>
      <c r="DL152" s="26">
        <f t="shared" si="179"/>
        <v>0</v>
      </c>
      <c r="DM152" s="26">
        <f t="shared" si="180"/>
        <v>0</v>
      </c>
      <c r="DN152" s="26">
        <f t="shared" si="181"/>
        <v>0</v>
      </c>
    </row>
    <row r="153" spans="1:118" x14ac:dyDescent="0.25">
      <c r="A153" s="4220" t="s">
        <v>184</v>
      </c>
      <c r="B153" s="4221"/>
      <c r="C153" s="4222"/>
      <c r="D153" s="4257">
        <f t="shared" si="163"/>
        <v>0</v>
      </c>
      <c r="E153" s="4257">
        <f t="shared" si="164"/>
        <v>0</v>
      </c>
      <c r="F153" s="4258">
        <f t="shared" si="164"/>
        <v>0</v>
      </c>
      <c r="G153" s="4259"/>
      <c r="H153" s="4226"/>
      <c r="I153" s="4225"/>
      <c r="J153" s="4226"/>
      <c r="K153" s="4225"/>
      <c r="L153" s="4226"/>
      <c r="M153" s="4225"/>
      <c r="N153" s="4226"/>
      <c r="O153" s="4340"/>
      <c r="P153" s="4226"/>
      <c r="Q153" s="4340"/>
      <c r="R153" s="4226"/>
      <c r="S153" s="4340"/>
      <c r="T153" s="4226"/>
      <c r="U153" s="4225"/>
      <c r="V153" s="4226"/>
      <c r="W153" s="4225"/>
      <c r="X153" s="4226"/>
      <c r="Y153" s="4225"/>
      <c r="Z153" s="4226"/>
      <c r="AA153" s="4225"/>
      <c r="AB153" s="4226"/>
      <c r="AC153" s="4225"/>
      <c r="AD153" s="4226"/>
      <c r="AE153" s="4225"/>
      <c r="AF153" s="4226"/>
      <c r="AG153" s="4225"/>
      <c r="AH153" s="4226"/>
      <c r="AI153" s="4225"/>
      <c r="AJ153" s="4226"/>
      <c r="AK153" s="4225"/>
      <c r="AL153" s="4226"/>
      <c r="AM153" s="4225"/>
      <c r="AN153" s="4226"/>
      <c r="AO153" s="4225"/>
      <c r="AP153" s="4227"/>
      <c r="AQ153" s="4260">
        <v>0</v>
      </c>
      <c r="AR153" s="20">
        <v>0</v>
      </c>
      <c r="AS153" s="24">
        <v>0</v>
      </c>
      <c r="AT153" s="24">
        <v>0</v>
      </c>
      <c r="AU153" s="24">
        <v>0</v>
      </c>
      <c r="AV153" s="24">
        <v>0</v>
      </c>
      <c r="AW153" s="24">
        <v>0</v>
      </c>
      <c r="AX153" s="24"/>
      <c r="AY153" t="str">
        <f t="shared" si="165"/>
        <v/>
      </c>
      <c r="CW153" s="25" t="str">
        <f t="shared" si="166"/>
        <v/>
      </c>
      <c r="CX153" s="25" t="str">
        <f t="shared" si="167"/>
        <v/>
      </c>
      <c r="CY153" s="25" t="str">
        <f t="shared" si="168"/>
        <v/>
      </c>
      <c r="CZ153" s="25" t="str">
        <f t="shared" si="169"/>
        <v/>
      </c>
      <c r="DA153" s="25" t="str">
        <f t="shared" si="170"/>
        <v/>
      </c>
      <c r="DB153" s="25" t="str">
        <f t="shared" si="171"/>
        <v/>
      </c>
      <c r="DC153" s="25" t="str">
        <f t="shared" si="172"/>
        <v/>
      </c>
      <c r="DD153" s="25" t="str">
        <f t="shared" si="173"/>
        <v/>
      </c>
      <c r="DE153"/>
      <c r="DG153" s="26">
        <f t="shared" si="174"/>
        <v>0</v>
      </c>
      <c r="DH153" s="26">
        <f t="shared" si="175"/>
        <v>0</v>
      </c>
      <c r="DI153" s="26">
        <f t="shared" si="176"/>
        <v>0</v>
      </c>
      <c r="DJ153" s="26">
        <f t="shared" si="177"/>
        <v>0</v>
      </c>
      <c r="DK153" s="26">
        <f t="shared" si="178"/>
        <v>0</v>
      </c>
      <c r="DL153" s="26">
        <f t="shared" si="179"/>
        <v>0</v>
      </c>
      <c r="DM153" s="26">
        <f t="shared" si="180"/>
        <v>0</v>
      </c>
      <c r="DN153" s="26">
        <f t="shared" si="181"/>
        <v>0</v>
      </c>
    </row>
    <row r="154" spans="1:118" x14ac:dyDescent="0.25">
      <c r="A154" s="771" t="s">
        <v>185</v>
      </c>
      <c r="B154" s="771"/>
      <c r="C154" s="772"/>
      <c r="D154" s="4257">
        <f t="shared" si="163"/>
        <v>0</v>
      </c>
      <c r="E154" s="4257">
        <f>SUM(G154+I154+K154+M154+O154+Q154+S154+U154+W154+Y154+AA154+AC154+AE154+AG154+AI154+AK154+AM154+AO154)</f>
        <v>0</v>
      </c>
      <c r="F154" s="4258">
        <f t="shared" si="164"/>
        <v>0</v>
      </c>
      <c r="G154" s="4265">
        <v>0</v>
      </c>
      <c r="H154" s="4236">
        <v>0</v>
      </c>
      <c r="I154" s="4235">
        <v>0</v>
      </c>
      <c r="J154" s="4236">
        <v>0</v>
      </c>
      <c r="K154" s="4235">
        <v>0</v>
      </c>
      <c r="L154" s="4236">
        <v>0</v>
      </c>
      <c r="M154" s="4235">
        <v>0</v>
      </c>
      <c r="N154" s="4236">
        <v>0</v>
      </c>
      <c r="O154" s="4342">
        <v>0</v>
      </c>
      <c r="P154" s="4236">
        <v>0</v>
      </c>
      <c r="Q154" s="4342">
        <v>0</v>
      </c>
      <c r="R154" s="4236">
        <v>0</v>
      </c>
      <c r="S154" s="4342">
        <v>0</v>
      </c>
      <c r="T154" s="4236">
        <v>0</v>
      </c>
      <c r="U154" s="4235">
        <v>0</v>
      </c>
      <c r="V154" s="4236">
        <v>0</v>
      </c>
      <c r="W154" s="4235">
        <v>0</v>
      </c>
      <c r="X154" s="4236">
        <v>0</v>
      </c>
      <c r="Y154" s="4235">
        <v>0</v>
      </c>
      <c r="Z154" s="4236">
        <v>0</v>
      </c>
      <c r="AA154" s="4235">
        <v>0</v>
      </c>
      <c r="AB154" s="4236">
        <v>0</v>
      </c>
      <c r="AC154" s="4235">
        <v>0</v>
      </c>
      <c r="AD154" s="4236">
        <v>0</v>
      </c>
      <c r="AE154" s="4235">
        <v>0</v>
      </c>
      <c r="AF154" s="4236">
        <v>0</v>
      </c>
      <c r="AG154" s="4235">
        <v>0</v>
      </c>
      <c r="AH154" s="4236">
        <v>0</v>
      </c>
      <c r="AI154" s="4235">
        <v>0</v>
      </c>
      <c r="AJ154" s="4236">
        <v>0</v>
      </c>
      <c r="AK154" s="4235">
        <v>0</v>
      </c>
      <c r="AL154" s="4236">
        <v>0</v>
      </c>
      <c r="AM154" s="4235">
        <v>0</v>
      </c>
      <c r="AN154" s="4236">
        <v>0</v>
      </c>
      <c r="AO154" s="4235">
        <v>0</v>
      </c>
      <c r="AP154" s="4237">
        <v>0</v>
      </c>
      <c r="AQ154" s="188">
        <v>0</v>
      </c>
      <c r="AR154" s="4260">
        <v>0</v>
      </c>
      <c r="AS154" s="4229">
        <v>0</v>
      </c>
      <c r="AT154" s="189">
        <v>0</v>
      </c>
      <c r="AU154" s="189">
        <v>0</v>
      </c>
      <c r="AV154" s="189">
        <v>0</v>
      </c>
      <c r="AW154" s="189">
        <v>0</v>
      </c>
      <c r="AX154" s="189">
        <v>0</v>
      </c>
      <c r="AY154" t="str">
        <f t="shared" si="165"/>
        <v/>
      </c>
      <c r="CW154" s="25" t="str">
        <f t="shared" si="166"/>
        <v/>
      </c>
      <c r="CX154" s="25" t="str">
        <f t="shared" si="167"/>
        <v/>
      </c>
      <c r="CY154" s="25" t="str">
        <f t="shared" si="168"/>
        <v/>
      </c>
      <c r="CZ154" s="25" t="str">
        <f t="shared" si="169"/>
        <v/>
      </c>
      <c r="DA154" s="25" t="str">
        <f t="shared" si="170"/>
        <v/>
      </c>
      <c r="DB154" s="25" t="str">
        <f t="shared" si="171"/>
        <v/>
      </c>
      <c r="DC154" s="25" t="str">
        <f t="shared" si="172"/>
        <v/>
      </c>
      <c r="DD154" s="25" t="str">
        <f t="shared" si="173"/>
        <v/>
      </c>
      <c r="DE154"/>
      <c r="DG154" s="26">
        <f t="shared" si="174"/>
        <v>0</v>
      </c>
      <c r="DH154" s="26">
        <f t="shared" si="175"/>
        <v>0</v>
      </c>
      <c r="DI154" s="26">
        <f t="shared" si="176"/>
        <v>0</v>
      </c>
      <c r="DJ154" s="26">
        <f t="shared" si="177"/>
        <v>0</v>
      </c>
      <c r="DK154" s="26">
        <f t="shared" si="178"/>
        <v>0</v>
      </c>
      <c r="DL154" s="26">
        <f t="shared" si="179"/>
        <v>0</v>
      </c>
      <c r="DM154" s="26">
        <f t="shared" si="180"/>
        <v>0</v>
      </c>
      <c r="DN154" s="26">
        <f t="shared" si="181"/>
        <v>0</v>
      </c>
    </row>
    <row r="155" spans="1:118" x14ac:dyDescent="0.25">
      <c r="A155" s="4410" t="s">
        <v>4</v>
      </c>
      <c r="B155" s="4411"/>
      <c r="C155" s="4418"/>
      <c r="D155" s="4541">
        <f>SUM(D146:D154)</f>
        <v>564</v>
      </c>
      <c r="E155" s="4556">
        <f>SUM(E146:E154)</f>
        <v>206</v>
      </c>
      <c r="F155" s="4546">
        <f>SUM(F146:F154)</f>
        <v>358</v>
      </c>
      <c r="G155" s="4557">
        <f t="shared" ref="G155:AT155" si="182">SUM(G146:G154)</f>
        <v>0</v>
      </c>
      <c r="H155" s="4546">
        <f t="shared" si="182"/>
        <v>0</v>
      </c>
      <c r="I155" s="4557">
        <f t="shared" si="182"/>
        <v>0</v>
      </c>
      <c r="J155" s="4558">
        <f t="shared" si="182"/>
        <v>0</v>
      </c>
      <c r="K155" s="4557">
        <f t="shared" si="182"/>
        <v>0</v>
      </c>
      <c r="L155" s="4558">
        <f t="shared" si="182"/>
        <v>2</v>
      </c>
      <c r="M155" s="4557">
        <f t="shared" si="182"/>
        <v>0</v>
      </c>
      <c r="N155" s="4546">
        <f t="shared" si="182"/>
        <v>2</v>
      </c>
      <c r="O155" s="4557">
        <f t="shared" si="182"/>
        <v>0</v>
      </c>
      <c r="P155" s="4546">
        <f t="shared" si="182"/>
        <v>0</v>
      </c>
      <c r="Q155" s="4557">
        <f t="shared" si="182"/>
        <v>4</v>
      </c>
      <c r="R155" s="4546">
        <f t="shared" si="182"/>
        <v>0</v>
      </c>
      <c r="S155" s="4557">
        <f t="shared" si="182"/>
        <v>4</v>
      </c>
      <c r="T155" s="4546">
        <f t="shared" si="182"/>
        <v>8</v>
      </c>
      <c r="U155" s="4557">
        <f t="shared" si="182"/>
        <v>4</v>
      </c>
      <c r="V155" s="4546">
        <f t="shared" si="182"/>
        <v>5</v>
      </c>
      <c r="W155" s="4557">
        <f t="shared" si="182"/>
        <v>17</v>
      </c>
      <c r="X155" s="4546">
        <f t="shared" si="182"/>
        <v>5</v>
      </c>
      <c r="Y155" s="4557">
        <f t="shared" si="182"/>
        <v>34</v>
      </c>
      <c r="Z155" s="4546">
        <f t="shared" si="182"/>
        <v>21</v>
      </c>
      <c r="AA155" s="4557">
        <f t="shared" si="182"/>
        <v>29</v>
      </c>
      <c r="AB155" s="4546">
        <f t="shared" si="182"/>
        <v>37</v>
      </c>
      <c r="AC155" s="4557">
        <f t="shared" si="182"/>
        <v>13</v>
      </c>
      <c r="AD155" s="4546">
        <f t="shared" si="182"/>
        <v>21</v>
      </c>
      <c r="AE155" s="4557">
        <f t="shared" si="182"/>
        <v>19</v>
      </c>
      <c r="AF155" s="4546">
        <f t="shared" si="182"/>
        <v>59</v>
      </c>
      <c r="AG155" s="4557">
        <f t="shared" si="182"/>
        <v>27</v>
      </c>
      <c r="AH155" s="4546">
        <f t="shared" si="182"/>
        <v>48</v>
      </c>
      <c r="AI155" s="4557">
        <f t="shared" si="182"/>
        <v>16</v>
      </c>
      <c r="AJ155" s="4546">
        <f t="shared" si="182"/>
        <v>87</v>
      </c>
      <c r="AK155" s="4557">
        <f t="shared" si="182"/>
        <v>11</v>
      </c>
      <c r="AL155" s="4546">
        <f t="shared" si="182"/>
        <v>28</v>
      </c>
      <c r="AM155" s="4557">
        <f t="shared" si="182"/>
        <v>12</v>
      </c>
      <c r="AN155" s="4546">
        <f t="shared" si="182"/>
        <v>33</v>
      </c>
      <c r="AO155" s="4557">
        <f t="shared" si="182"/>
        <v>16</v>
      </c>
      <c r="AP155" s="4548">
        <f t="shared" si="182"/>
        <v>2</v>
      </c>
      <c r="AQ155" s="4546">
        <f t="shared" si="182"/>
        <v>0</v>
      </c>
      <c r="AR155" s="4547">
        <f t="shared" si="182"/>
        <v>0</v>
      </c>
      <c r="AS155" s="4546">
        <f t="shared" si="182"/>
        <v>0</v>
      </c>
      <c r="AT155" s="4559">
        <f t="shared" si="182"/>
        <v>0</v>
      </c>
      <c r="AU155" s="4559">
        <f>SUM(AU146:AU154)</f>
        <v>0</v>
      </c>
      <c r="AV155" s="4559">
        <f>SUM(AV146:AV154)</f>
        <v>0</v>
      </c>
      <c r="AW155" s="4559">
        <f>SUM(AW146:AW154)</f>
        <v>0</v>
      </c>
      <c r="AX155" s="4559">
        <f>SUM(AX146:AX154)</f>
        <v>5</v>
      </c>
      <c r="CW155"/>
      <c r="CX155"/>
      <c r="CY155"/>
      <c r="CZ155"/>
      <c r="DA155"/>
      <c r="DB155"/>
      <c r="DC155"/>
      <c r="DD155"/>
      <c r="DE155"/>
      <c r="DG155"/>
      <c r="DH155"/>
      <c r="DI155"/>
      <c r="DJ155"/>
      <c r="DK155"/>
      <c r="DL155"/>
      <c r="DM155"/>
    </row>
    <row r="156" spans="1:118" x14ac:dyDescent="0.25">
      <c r="A156" s="43" t="s">
        <v>186</v>
      </c>
      <c r="B156" s="212"/>
      <c r="C156" s="212"/>
      <c r="D156" s="212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4"/>
      <c r="R156" s="46"/>
      <c r="S156" s="10"/>
      <c r="T156" s="10"/>
      <c r="U156" s="10"/>
      <c r="V156" s="10"/>
      <c r="W156" s="10"/>
      <c r="X156" s="204"/>
      <c r="Y156" s="10"/>
      <c r="Z156" s="10"/>
      <c r="AA156" s="10"/>
      <c r="AB156" s="10"/>
      <c r="AC156" s="10"/>
      <c r="AD156" s="10"/>
      <c r="AE156" s="10"/>
      <c r="AF156" s="10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CW156"/>
      <c r="CX156"/>
      <c r="CY156"/>
      <c r="CZ156"/>
      <c r="DA156"/>
      <c r="DB156"/>
      <c r="DC156"/>
      <c r="DD156"/>
      <c r="DE156"/>
      <c r="DG156"/>
      <c r="DH156"/>
      <c r="DI156"/>
      <c r="DJ156"/>
      <c r="DK156"/>
      <c r="DL156"/>
      <c r="DM156"/>
    </row>
    <row r="157" spans="1:118" ht="15" customHeight="1" x14ac:dyDescent="0.25">
      <c r="A157" s="4407" t="s">
        <v>187</v>
      </c>
      <c r="B157" s="3811"/>
      <c r="C157" s="4408"/>
      <c r="D157" s="4470" t="s">
        <v>4</v>
      </c>
      <c r="E157" s="4252"/>
      <c r="F157" s="4441"/>
      <c r="G157" s="4410" t="s">
        <v>5</v>
      </c>
      <c r="H157" s="4411"/>
      <c r="I157" s="4411"/>
      <c r="J157" s="4411"/>
      <c r="K157" s="4411"/>
      <c r="L157" s="4411"/>
      <c r="M157" s="4411"/>
      <c r="N157" s="4411"/>
      <c r="O157" s="4411"/>
      <c r="P157" s="4411"/>
      <c r="Q157" s="4411"/>
      <c r="R157" s="4411"/>
      <c r="S157" s="4411"/>
      <c r="T157" s="4411"/>
      <c r="U157" s="4411"/>
      <c r="V157" s="4411"/>
      <c r="W157" s="4411"/>
      <c r="X157" s="4411"/>
      <c r="Y157" s="4411"/>
      <c r="Z157" s="4411"/>
      <c r="AA157" s="4411"/>
      <c r="AB157" s="4411"/>
      <c r="AC157" s="4411"/>
      <c r="AD157" s="4411"/>
      <c r="AE157" s="4411"/>
      <c r="AF157" s="4411"/>
      <c r="AG157" s="4411"/>
      <c r="AH157" s="4411"/>
      <c r="AI157" s="4411"/>
      <c r="AJ157" s="4411"/>
      <c r="AK157" s="4411"/>
      <c r="AL157" s="4411"/>
      <c r="AM157" s="4411"/>
      <c r="AN157" s="4411"/>
      <c r="AO157" s="4411"/>
      <c r="AP157" s="4418"/>
      <c r="AQ157" s="4413" t="s">
        <v>42</v>
      </c>
      <c r="AR157" s="4507" t="s">
        <v>9</v>
      </c>
      <c r="AS157" s="4536" t="s">
        <v>12</v>
      </c>
      <c r="AT157" s="4536" t="s">
        <v>13</v>
      </c>
      <c r="AU157" s="4537" t="s">
        <v>10</v>
      </c>
      <c r="AV157" s="4537" t="s">
        <v>188</v>
      </c>
      <c r="AW157" s="4409" t="s">
        <v>189</v>
      </c>
      <c r="CW157"/>
      <c r="CX157"/>
      <c r="CY157"/>
      <c r="CZ157"/>
      <c r="DA157"/>
      <c r="DB157"/>
      <c r="DC157"/>
      <c r="DD157"/>
      <c r="DE157"/>
      <c r="DG157"/>
      <c r="DH157"/>
      <c r="DI157"/>
      <c r="DJ157"/>
      <c r="DK157"/>
      <c r="DL157"/>
      <c r="DM157"/>
    </row>
    <row r="158" spans="1:118" ht="15" customHeight="1" x14ac:dyDescent="0.25">
      <c r="A158" s="783"/>
      <c r="B158" s="634"/>
      <c r="C158" s="635"/>
      <c r="D158" s="688"/>
      <c r="E158" s="689"/>
      <c r="F158" s="645"/>
      <c r="G158" s="4443" t="s">
        <v>14</v>
      </c>
      <c r="H158" s="4417"/>
      <c r="I158" s="4410" t="s">
        <v>15</v>
      </c>
      <c r="J158" s="4418"/>
      <c r="K158" s="4411" t="s">
        <v>16</v>
      </c>
      <c r="L158" s="4418"/>
      <c r="M158" s="4410" t="s">
        <v>17</v>
      </c>
      <c r="N158" s="4418"/>
      <c r="O158" s="4410" t="s">
        <v>18</v>
      </c>
      <c r="P158" s="4418"/>
      <c r="Q158" s="4410" t="s">
        <v>19</v>
      </c>
      <c r="R158" s="4418"/>
      <c r="S158" s="4410" t="s">
        <v>20</v>
      </c>
      <c r="T158" s="4418"/>
      <c r="U158" s="4410" t="s">
        <v>21</v>
      </c>
      <c r="V158" s="4418"/>
      <c r="W158" s="4410" t="s">
        <v>22</v>
      </c>
      <c r="X158" s="4418"/>
      <c r="Y158" s="4410" t="s">
        <v>23</v>
      </c>
      <c r="Z158" s="4419"/>
      <c r="AA158" s="4410" t="s">
        <v>24</v>
      </c>
      <c r="AB158" s="4419"/>
      <c r="AC158" s="4560" t="s">
        <v>25</v>
      </c>
      <c r="AD158" s="4561"/>
      <c r="AE158" s="4560" t="s">
        <v>26</v>
      </c>
      <c r="AF158" s="4561"/>
      <c r="AG158" s="4560" t="s">
        <v>27</v>
      </c>
      <c r="AH158" s="4561"/>
      <c r="AI158" s="4560" t="s">
        <v>28</v>
      </c>
      <c r="AJ158" s="4561"/>
      <c r="AK158" s="4410" t="s">
        <v>29</v>
      </c>
      <c r="AL158" s="4419"/>
      <c r="AM158" s="4410" t="s">
        <v>30</v>
      </c>
      <c r="AN158" s="4419"/>
      <c r="AO158" s="4410" t="s">
        <v>31</v>
      </c>
      <c r="AP158" s="4419"/>
      <c r="AQ158" s="694"/>
      <c r="AR158" s="712"/>
      <c r="AS158" s="4536"/>
      <c r="AT158" s="4536"/>
      <c r="AU158" s="741"/>
      <c r="AV158" s="741"/>
      <c r="AW158" s="650"/>
      <c r="CW158"/>
      <c r="CX158"/>
      <c r="CY158"/>
      <c r="CZ158"/>
      <c r="DA158"/>
      <c r="DB158"/>
      <c r="DC158"/>
      <c r="DD158"/>
      <c r="DE158"/>
      <c r="DG158"/>
      <c r="DH158"/>
      <c r="DI158"/>
      <c r="DJ158"/>
      <c r="DK158"/>
      <c r="DL158"/>
      <c r="DM158"/>
    </row>
    <row r="159" spans="1:118" x14ac:dyDescent="0.25">
      <c r="A159" s="4420"/>
      <c r="B159" s="636"/>
      <c r="C159" s="4421"/>
      <c r="D159" s="4422" t="s">
        <v>32</v>
      </c>
      <c r="E159" s="4472" t="s">
        <v>33</v>
      </c>
      <c r="F159" s="4425" t="s">
        <v>34</v>
      </c>
      <c r="G159" s="4424" t="s">
        <v>33</v>
      </c>
      <c r="H159" s="4425" t="s">
        <v>34</v>
      </c>
      <c r="I159" s="4426" t="s">
        <v>33</v>
      </c>
      <c r="J159" s="4425" t="s">
        <v>34</v>
      </c>
      <c r="K159" s="4426" t="s">
        <v>33</v>
      </c>
      <c r="L159" s="4425" t="s">
        <v>34</v>
      </c>
      <c r="M159" s="4426" t="s">
        <v>33</v>
      </c>
      <c r="N159" s="4425" t="s">
        <v>34</v>
      </c>
      <c r="O159" s="4426" t="s">
        <v>33</v>
      </c>
      <c r="P159" s="4425" t="s">
        <v>34</v>
      </c>
      <c r="Q159" s="4426" t="s">
        <v>33</v>
      </c>
      <c r="R159" s="4425" t="s">
        <v>34</v>
      </c>
      <c r="S159" s="4426" t="s">
        <v>33</v>
      </c>
      <c r="T159" s="4425" t="s">
        <v>34</v>
      </c>
      <c r="U159" s="4426" t="s">
        <v>33</v>
      </c>
      <c r="V159" s="4425" t="s">
        <v>34</v>
      </c>
      <c r="W159" s="4426" t="s">
        <v>33</v>
      </c>
      <c r="X159" s="4425" t="s">
        <v>34</v>
      </c>
      <c r="Y159" s="4426" t="s">
        <v>33</v>
      </c>
      <c r="Z159" s="4425" t="s">
        <v>34</v>
      </c>
      <c r="AA159" s="4426" t="s">
        <v>33</v>
      </c>
      <c r="AB159" s="4425" t="s">
        <v>34</v>
      </c>
      <c r="AC159" s="4426" t="s">
        <v>33</v>
      </c>
      <c r="AD159" s="4425" t="s">
        <v>34</v>
      </c>
      <c r="AE159" s="4426" t="s">
        <v>33</v>
      </c>
      <c r="AF159" s="4425" t="s">
        <v>34</v>
      </c>
      <c r="AG159" s="4426" t="s">
        <v>33</v>
      </c>
      <c r="AH159" s="4425" t="s">
        <v>34</v>
      </c>
      <c r="AI159" s="4426" t="s">
        <v>33</v>
      </c>
      <c r="AJ159" s="4425" t="s">
        <v>34</v>
      </c>
      <c r="AK159" s="4426" t="s">
        <v>33</v>
      </c>
      <c r="AL159" s="4425" t="s">
        <v>34</v>
      </c>
      <c r="AM159" s="4426" t="s">
        <v>33</v>
      </c>
      <c r="AN159" s="4425" t="s">
        <v>34</v>
      </c>
      <c r="AO159" s="4426" t="s">
        <v>33</v>
      </c>
      <c r="AP159" s="4425" t="s">
        <v>34</v>
      </c>
      <c r="AQ159" s="4382"/>
      <c r="AR159" s="4562"/>
      <c r="AS159" s="4536"/>
      <c r="AT159" s="4536"/>
      <c r="AU159" s="4539"/>
      <c r="AV159" s="4539"/>
      <c r="AW159" s="4416"/>
      <c r="CW159"/>
      <c r="CX159"/>
      <c r="CY159"/>
      <c r="CZ159"/>
      <c r="DA159"/>
      <c r="DB159"/>
      <c r="DC159"/>
      <c r="DD159"/>
      <c r="DE159"/>
      <c r="DG159"/>
      <c r="DH159"/>
      <c r="DI159"/>
      <c r="DJ159"/>
      <c r="DK159"/>
      <c r="DL159"/>
      <c r="DM159"/>
    </row>
    <row r="160" spans="1:118" ht="15" customHeight="1" x14ac:dyDescent="0.25">
      <c r="A160" s="4532" t="s">
        <v>190</v>
      </c>
      <c r="B160" s="4563" t="s">
        <v>191</v>
      </c>
      <c r="C160" s="4564"/>
      <c r="D160" s="4565">
        <f t="shared" ref="D160:D170" si="183">SUM(F160)</f>
        <v>0</v>
      </c>
      <c r="E160" s="216"/>
      <c r="F160" s="4566">
        <f>SUM(AD160+AF160+AH160+AJ160+AL160+AN160+AP160)</f>
        <v>0</v>
      </c>
      <c r="G160" s="4567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20"/>
      <c r="AD160" s="52"/>
      <c r="AE160" s="4568"/>
      <c r="AF160" s="52"/>
      <c r="AG160" s="4568"/>
      <c r="AH160" s="52"/>
      <c r="AI160" s="4568"/>
      <c r="AJ160" s="52"/>
      <c r="AK160" s="4568"/>
      <c r="AL160" s="52"/>
      <c r="AM160" s="4568"/>
      <c r="AN160" s="52"/>
      <c r="AO160" s="4568"/>
      <c r="AP160" s="52"/>
      <c r="AQ160" s="4569"/>
      <c r="AR160" s="52"/>
      <c r="AS160" s="4462"/>
      <c r="AT160" s="4462"/>
      <c r="AU160" s="4435"/>
      <c r="AV160" s="4570"/>
      <c r="AW160" s="4570"/>
      <c r="AX160" t="str">
        <f>CW160&amp;CW160&amp;CX160&amp;CY160&amp;CZ160&amp;DA160&amp;DB160&amp;DC160</f>
        <v/>
      </c>
      <c r="CW160"/>
      <c r="CX160" s="25" t="str">
        <f>IF(AND(D160&gt;0,AR160=""),"  * No olvide digitar la variable  Usuarios con Discapacidad. Digite Cero si no tiene.",IF(AR160&gt;D160," * La variable Usuarios con Discapacidad no pueden superar el Total Ambos Sexos.",""))</f>
        <v/>
      </c>
      <c r="CY160" s="25" t="str">
        <f>IF(AND(D160&gt;0,AS160=""),"  * No olvide digitar la variable Niños, niñas, adolescentes y jóvenes SENAME. Digite Cero si no tiene.",IF(AS160&gt;D160," * La variable Niños, niñas, adolescentes y jóvenes SENAME no pueden superar el Total Ambos Sexos.",""))</f>
        <v/>
      </c>
      <c r="CZ160" s="25" t="str">
        <f>IF(AND(D160&gt;0,AT160=""),"  * No olvide digitar la variable Niños, niñas, adolescentes y jóvenes Mejor Niñez. Digite Cero si no tiene.",IF(AT160&gt;D160," * La variable Niños, niñas, adolescentes y jóvenes Mejor Niñez  no pueden superar el Total Ambos Sexos.",""))</f>
        <v/>
      </c>
      <c r="DA160" s="25" t="str">
        <f>IF(AND(D160&gt;0,AU160=""),"  * No olvide digitar la variable Migrantes. Digite Cero si no tiene.",IF(AU160&gt;D160," * La variable Migrantes no pueden superar el Total Ambos Sexos.",""))</f>
        <v/>
      </c>
      <c r="DB160" s="224"/>
      <c r="DC160" s="224"/>
      <c r="DD160"/>
      <c r="DE160"/>
      <c r="DG160"/>
      <c r="DH160" s="26">
        <f>IF(AND(D160&gt;0,AR160=""),1,IF(AR160&gt;D160,1,0))</f>
        <v>0</v>
      </c>
      <c r="DI160" s="26">
        <f>IF(AND(D160&gt;0,AS160=""),1,IF(AS160&gt;D160,1,0))</f>
        <v>0</v>
      </c>
      <c r="DJ160" s="26">
        <f>IF(AND(D160&gt;0,AT160=""),1,IF(AT160&gt;D160,1,0))</f>
        <v>0</v>
      </c>
      <c r="DK160" s="26">
        <f>IF(AND(D160&gt;0,AU160=""),1,IF(AU160&gt;D160,1,0))</f>
        <v>0</v>
      </c>
      <c r="DL160" s="224"/>
      <c r="DM160" s="224"/>
    </row>
    <row r="161" spans="1:117" x14ac:dyDescent="0.25">
      <c r="A161" s="713"/>
      <c r="B161" s="4123" t="s">
        <v>95</v>
      </c>
      <c r="C161" s="4124"/>
      <c r="D161" s="4113">
        <f t="shared" si="183"/>
        <v>0</v>
      </c>
      <c r="E161" s="4343"/>
      <c r="F161" s="4344">
        <f t="shared" ref="F161:F170" si="184">SUM(AD161+AF161+AH161+AJ161+AL161+AN161+AP161)</f>
        <v>0</v>
      </c>
      <c r="G161" s="4333"/>
      <c r="H161" s="4345"/>
      <c r="I161" s="4345"/>
      <c r="J161" s="4345"/>
      <c r="K161" s="4345"/>
      <c r="L161" s="4345"/>
      <c r="M161" s="4345"/>
      <c r="N161" s="4345"/>
      <c r="O161" s="4345"/>
      <c r="P161" s="4345"/>
      <c r="Q161" s="4345"/>
      <c r="R161" s="4345"/>
      <c r="S161" s="4345"/>
      <c r="T161" s="4345"/>
      <c r="U161" s="4345"/>
      <c r="V161" s="4345"/>
      <c r="W161" s="4345"/>
      <c r="X161" s="4345"/>
      <c r="Y161" s="4345"/>
      <c r="Z161" s="4345"/>
      <c r="AA161" s="4345"/>
      <c r="AB161" s="4345"/>
      <c r="AC161" s="4346"/>
      <c r="AD161" s="22"/>
      <c r="AE161" s="4323"/>
      <c r="AF161" s="22"/>
      <c r="AG161" s="4323"/>
      <c r="AH161" s="22"/>
      <c r="AI161" s="4323"/>
      <c r="AJ161" s="22"/>
      <c r="AK161" s="4323"/>
      <c r="AL161" s="22"/>
      <c r="AM161" s="4323"/>
      <c r="AN161" s="22"/>
      <c r="AO161" s="4323"/>
      <c r="AP161" s="22"/>
      <c r="AQ161" s="230"/>
      <c r="AR161" s="22"/>
      <c r="AS161" s="20"/>
      <c r="AT161" s="20"/>
      <c r="AU161" s="4229"/>
      <c r="AV161" s="231"/>
      <c r="AW161" s="24"/>
      <c r="AX161" t="str">
        <f t="shared" ref="AX161:AX163" si="185">CW161&amp;CW161&amp;CX161&amp;CY161&amp;CZ161&amp;DA161&amp;DB161&amp;DC161</f>
        <v/>
      </c>
      <c r="CW161"/>
      <c r="CX161" s="25" t="str">
        <f t="shared" ref="CX161:CX163" si="186">IF(AND(D161&gt;0,AR161=""),"  * No olvide digitar la variable  Usuarios con Discapacidad. Digite Cero si no tiene.",IF(AR161&gt;D161," * La variable Usuarios con Discapacidad no pueden superar el Total Ambos Sexos.",""))</f>
        <v/>
      </c>
      <c r="CY161" s="25" t="str">
        <f t="shared" ref="CY161:CY163" si="187">IF(AND(D161&gt;0,AS161=""),"  * No olvide digitar la variable Niños, niñas, adolescentes y jóvenes SENAME. Digite Cero si no tiene.",IF(AS161&gt;D161," * La variable Niños, niñas, adolescentes y jóvenes SENAME no pueden superar el Total Ambos Sexos.",""))</f>
        <v/>
      </c>
      <c r="CZ161" s="25" t="str">
        <f t="shared" ref="CZ161:CZ163" si="188">IF(AND(D161&gt;0,AT161=""),"  * No olvide digitar la variable Niños, niñas, adolescentes y jóvenes Mejor Niñez. Digite Cero si no tiene.",IF(AT161&gt;D161," * La variable Niños, niñas, adolescentes y jóvenes Mejor Niñez  no pueden superar el Total Ambos Sexos.",""))</f>
        <v/>
      </c>
      <c r="DA161" s="25" t="str">
        <f t="shared" ref="DA161:DA163" si="189">IF(AND(D161&gt;0,AU161=""),"  * No olvide digitar la variable Migrantes. Digite Cero si no tiene.",IF(AU161&gt;D161," * La variable Migrantes no pueden superar el Total Ambos Sexos.",""))</f>
        <v/>
      </c>
      <c r="DB161" s="224"/>
      <c r="DC161" s="25" t="str">
        <f>IF(AND(D161&gt;0,AW161=""),"  * No olvide digitar la variable Paciente Diabético en control PSCV. Digite Cero si no tiene.",IF(AW161&gt;D161," * La variable Paciente Diabético en control PSCV no pueden superar el Total Ambos Sexos.",""))</f>
        <v/>
      </c>
      <c r="DD161"/>
      <c r="DE161"/>
      <c r="DG161"/>
      <c r="DH161" s="26">
        <f t="shared" ref="DH161:DH163" si="190">IF(AND(D161&gt;0,AR161=""),1,IF(AR161&gt;D161,1,0))</f>
        <v>0</v>
      </c>
      <c r="DI161" s="26">
        <f t="shared" ref="DI161:DI163" si="191">IF(AND(D161&gt;0,AS161=""),1,IF(AS161&gt;D161,1,0))</f>
        <v>0</v>
      </c>
      <c r="DJ161" s="26">
        <f t="shared" ref="DJ161:DJ163" si="192">IF(AND(D161&gt;0,AT161=""),1,IF(AT161&gt;D161,1,0))</f>
        <v>0</v>
      </c>
      <c r="DK161" s="26">
        <f t="shared" ref="DK161:DK163" si="193">IF(AND(D161&gt;0,AU161=""),1,IF(AU161&gt;D161,1,0))</f>
        <v>0</v>
      </c>
      <c r="DL161" s="224"/>
      <c r="DM161" s="26">
        <f>IF(AND(D161&gt;0,AW161=""),1,IF(AW161&gt;D161,1,0))</f>
        <v>0</v>
      </c>
    </row>
    <row r="162" spans="1:117" x14ac:dyDescent="0.25">
      <c r="A162" s="713"/>
      <c r="B162" s="4347" t="s">
        <v>93</v>
      </c>
      <c r="C162" s="4348"/>
      <c r="D162" s="4113">
        <f t="shared" si="183"/>
        <v>0</v>
      </c>
      <c r="E162" s="4343"/>
      <c r="F162" s="4344">
        <f t="shared" si="184"/>
        <v>0</v>
      </c>
      <c r="G162" s="4333"/>
      <c r="H162" s="4345"/>
      <c r="I162" s="4345"/>
      <c r="J162" s="4345"/>
      <c r="K162" s="4345"/>
      <c r="L162" s="4345"/>
      <c r="M162" s="4345"/>
      <c r="N162" s="4345"/>
      <c r="O162" s="4345"/>
      <c r="P162" s="4345"/>
      <c r="Q162" s="4345"/>
      <c r="R162" s="4345"/>
      <c r="S162" s="4345"/>
      <c r="T162" s="4345"/>
      <c r="U162" s="4345"/>
      <c r="V162" s="4345"/>
      <c r="W162" s="4345"/>
      <c r="X162" s="4345"/>
      <c r="Y162" s="4345"/>
      <c r="Z162" s="4345"/>
      <c r="AA162" s="4345"/>
      <c r="AB162" s="4345"/>
      <c r="AC162" s="4346"/>
      <c r="AD162" s="232"/>
      <c r="AE162" s="4323"/>
      <c r="AF162" s="232"/>
      <c r="AG162" s="4323"/>
      <c r="AH162" s="232"/>
      <c r="AI162" s="4323"/>
      <c r="AJ162" s="232"/>
      <c r="AK162" s="4323"/>
      <c r="AL162" s="232"/>
      <c r="AM162" s="4323"/>
      <c r="AN162" s="232"/>
      <c r="AO162" s="4323"/>
      <c r="AP162" s="232"/>
      <c r="AQ162" s="4228"/>
      <c r="AR162" s="4226"/>
      <c r="AS162" s="4260"/>
      <c r="AT162" s="4260"/>
      <c r="AU162" s="4229"/>
      <c r="AV162" s="234"/>
      <c r="AW162" s="235"/>
      <c r="AX162" t="str">
        <f t="shared" si="185"/>
        <v/>
      </c>
      <c r="CW162"/>
      <c r="CX162" s="25" t="str">
        <f t="shared" si="186"/>
        <v/>
      </c>
      <c r="CY162" s="25" t="str">
        <f t="shared" si="187"/>
        <v/>
      </c>
      <c r="CZ162" s="25" t="str">
        <f t="shared" si="188"/>
        <v/>
      </c>
      <c r="DA162" s="25" t="str">
        <f t="shared" si="189"/>
        <v/>
      </c>
      <c r="DB162" s="224"/>
      <c r="DC162" s="25" t="str">
        <f>IF(AND(D162&gt;0,AW162=""),"  * No olvide digitar la variable Paciente Diabético en control PSCV. Digite Cero si no tiene.",IF(AW162&gt;D162," * La variable Paciente Diabético en control PSCV no pueden superar el Total Ambos Sexos.",""))</f>
        <v/>
      </c>
      <c r="DD162"/>
      <c r="DE162"/>
      <c r="DG162"/>
      <c r="DH162" s="26">
        <f t="shared" si="190"/>
        <v>0</v>
      </c>
      <c r="DI162" s="26">
        <f t="shared" si="191"/>
        <v>0</v>
      </c>
      <c r="DJ162" s="26">
        <f t="shared" si="192"/>
        <v>0</v>
      </c>
      <c r="DK162" s="26">
        <f t="shared" si="193"/>
        <v>0</v>
      </c>
      <c r="DL162" s="224"/>
      <c r="DM162" s="26">
        <f>IF(AND(D162&gt;0,AW162=""),1,IF(AW162&gt;D162,1,0))</f>
        <v>0</v>
      </c>
    </row>
    <row r="163" spans="1:117" x14ac:dyDescent="0.25">
      <c r="A163" s="713"/>
      <c r="B163" s="4274" t="s">
        <v>156</v>
      </c>
      <c r="C163" s="686"/>
      <c r="D163" s="4126">
        <f t="shared" si="183"/>
        <v>0</v>
      </c>
      <c r="E163" s="4343"/>
      <c r="F163" s="237">
        <f t="shared" si="184"/>
        <v>0</v>
      </c>
      <c r="G163" s="4333"/>
      <c r="H163" s="4345"/>
      <c r="I163" s="4345"/>
      <c r="J163" s="4345"/>
      <c r="K163" s="4345"/>
      <c r="L163" s="4345"/>
      <c r="M163" s="4345"/>
      <c r="N163" s="4345"/>
      <c r="O163" s="4345"/>
      <c r="P163" s="4345"/>
      <c r="Q163" s="4345"/>
      <c r="R163" s="4345"/>
      <c r="S163" s="4345"/>
      <c r="T163" s="4345"/>
      <c r="U163" s="4345"/>
      <c r="V163" s="4345"/>
      <c r="W163" s="4345"/>
      <c r="X163" s="4345"/>
      <c r="Y163" s="4345"/>
      <c r="Z163" s="4345"/>
      <c r="AA163" s="4345"/>
      <c r="AB163" s="4345"/>
      <c r="AC163" s="4346"/>
      <c r="AD163" s="4236"/>
      <c r="AE163" s="4323"/>
      <c r="AF163" s="4236"/>
      <c r="AG163" s="4323"/>
      <c r="AH163" s="4236"/>
      <c r="AI163" s="4323"/>
      <c r="AJ163" s="4236"/>
      <c r="AK163" s="4323"/>
      <c r="AL163" s="4236"/>
      <c r="AM163" s="4323"/>
      <c r="AN163" s="4236"/>
      <c r="AO163" s="4323"/>
      <c r="AP163" s="4236"/>
      <c r="AQ163" s="4238"/>
      <c r="AR163" s="4236"/>
      <c r="AS163" s="39"/>
      <c r="AT163" s="39"/>
      <c r="AU163" s="4239"/>
      <c r="AV163" s="4571"/>
      <c r="AW163" s="4571"/>
      <c r="AX163" t="str">
        <f t="shared" si="185"/>
        <v/>
      </c>
      <c r="CW163"/>
      <c r="CX163" s="25" t="str">
        <f t="shared" si="186"/>
        <v/>
      </c>
      <c r="CY163" s="25" t="str">
        <f t="shared" si="187"/>
        <v/>
      </c>
      <c r="CZ163" s="25" t="str">
        <f t="shared" si="188"/>
        <v/>
      </c>
      <c r="DA163" s="25" t="str">
        <f t="shared" si="189"/>
        <v/>
      </c>
      <c r="DB163" s="224"/>
      <c r="DC163" s="224"/>
      <c r="DD163"/>
      <c r="DE163"/>
      <c r="DG163"/>
      <c r="DH163" s="26">
        <f t="shared" si="190"/>
        <v>0</v>
      </c>
      <c r="DI163" s="26">
        <f t="shared" si="191"/>
        <v>0</v>
      </c>
      <c r="DJ163" s="26">
        <f t="shared" si="192"/>
        <v>0</v>
      </c>
      <c r="DK163" s="26">
        <f t="shared" si="193"/>
        <v>0</v>
      </c>
      <c r="DL163" s="224"/>
      <c r="DM163" s="224"/>
    </row>
    <row r="164" spans="1:117" x14ac:dyDescent="0.25">
      <c r="A164" s="713"/>
      <c r="B164" s="4532" t="s">
        <v>192</v>
      </c>
      <c r="C164" s="4530" t="s">
        <v>4</v>
      </c>
      <c r="D164" s="4379">
        <f t="shared" si="183"/>
        <v>0</v>
      </c>
      <c r="E164" s="4343"/>
      <c r="F164" s="4572">
        <f t="shared" si="184"/>
        <v>0</v>
      </c>
      <c r="G164" s="4333"/>
      <c r="H164" s="4345"/>
      <c r="I164" s="4345"/>
      <c r="J164" s="4345"/>
      <c r="K164" s="4345"/>
      <c r="L164" s="4345"/>
      <c r="M164" s="4345"/>
      <c r="N164" s="4345"/>
      <c r="O164" s="4345"/>
      <c r="P164" s="4345"/>
      <c r="Q164" s="4345"/>
      <c r="R164" s="4345"/>
      <c r="S164" s="4345"/>
      <c r="T164" s="4345"/>
      <c r="U164" s="4345"/>
      <c r="V164" s="4345"/>
      <c r="W164" s="4345"/>
      <c r="X164" s="4345"/>
      <c r="Y164" s="4345"/>
      <c r="Z164" s="4345"/>
      <c r="AA164" s="4345"/>
      <c r="AB164" s="4345"/>
      <c r="AC164" s="4346"/>
      <c r="AD164" s="4542">
        <f>SUM(AD165:AD170)</f>
        <v>0</v>
      </c>
      <c r="AE164" s="4323"/>
      <c r="AF164" s="4542">
        <f t="shared" ref="AF164:AW164" si="194">SUM(AF165:AF170)</f>
        <v>0</v>
      </c>
      <c r="AG164" s="4323"/>
      <c r="AH164" s="4542">
        <f t="shared" si="194"/>
        <v>0</v>
      </c>
      <c r="AI164" s="4323"/>
      <c r="AJ164" s="4542">
        <f t="shared" si="194"/>
        <v>0</v>
      </c>
      <c r="AK164" s="4323"/>
      <c r="AL164" s="4542">
        <f t="shared" si="194"/>
        <v>0</v>
      </c>
      <c r="AM164" s="4323"/>
      <c r="AN164" s="4542">
        <f t="shared" si="194"/>
        <v>0</v>
      </c>
      <c r="AO164" s="4323"/>
      <c r="AP164" s="4542">
        <f t="shared" si="194"/>
        <v>0</v>
      </c>
      <c r="AQ164" s="4573">
        <f>SUM(AQ165:AQ170)</f>
        <v>0</v>
      </c>
      <c r="AR164" s="4542">
        <f t="shared" si="194"/>
        <v>0</v>
      </c>
      <c r="AS164" s="4466">
        <f>SUM(AS165:AS170)</f>
        <v>0</v>
      </c>
      <c r="AT164" s="4466">
        <f>SUM(AT165:AT170)</f>
        <v>0</v>
      </c>
      <c r="AU164" s="4466">
        <f>SUM(AU165:AU170)</f>
        <v>0</v>
      </c>
      <c r="AV164" s="4469">
        <f t="shared" si="194"/>
        <v>0</v>
      </c>
      <c r="AW164" s="4466">
        <f t="shared" si="194"/>
        <v>0</v>
      </c>
      <c r="CW164"/>
      <c r="CX164"/>
      <c r="CY164"/>
      <c r="CZ164"/>
      <c r="DA164" s="540"/>
      <c r="DB164"/>
      <c r="DC164"/>
      <c r="DD164"/>
      <c r="DE164"/>
      <c r="DG164"/>
      <c r="DH164"/>
      <c r="DI164"/>
      <c r="DJ164"/>
      <c r="DK164"/>
      <c r="DL164"/>
      <c r="DM164"/>
    </row>
    <row r="165" spans="1:117" x14ac:dyDescent="0.25">
      <c r="A165" s="713"/>
      <c r="B165" s="713"/>
      <c r="C165" s="244" t="s">
        <v>193</v>
      </c>
      <c r="D165" s="245">
        <f t="shared" si="183"/>
        <v>0</v>
      </c>
      <c r="E165" s="4343"/>
      <c r="F165" s="246">
        <f>SUM(AD165+AF165+AH165+AJ165+AL165+AN165+AP165)</f>
        <v>0</v>
      </c>
      <c r="G165" s="4333"/>
      <c r="H165" s="4345"/>
      <c r="I165" s="4345"/>
      <c r="J165" s="4345"/>
      <c r="K165" s="4345"/>
      <c r="L165" s="4345"/>
      <c r="M165" s="4345"/>
      <c r="N165" s="4345"/>
      <c r="O165" s="4345"/>
      <c r="P165" s="4345"/>
      <c r="Q165" s="4345"/>
      <c r="R165" s="4345"/>
      <c r="S165" s="4345"/>
      <c r="T165" s="4345"/>
      <c r="U165" s="4345"/>
      <c r="V165" s="4345"/>
      <c r="W165" s="4345"/>
      <c r="X165" s="4345"/>
      <c r="Y165" s="4345"/>
      <c r="Z165" s="4345"/>
      <c r="AA165" s="4345"/>
      <c r="AB165" s="4345"/>
      <c r="AC165" s="4346"/>
      <c r="AD165" s="22"/>
      <c r="AE165" s="4323"/>
      <c r="AF165" s="22"/>
      <c r="AG165" s="4323"/>
      <c r="AH165" s="22"/>
      <c r="AI165" s="4323"/>
      <c r="AJ165" s="22"/>
      <c r="AK165" s="4323"/>
      <c r="AL165" s="22"/>
      <c r="AM165" s="4323"/>
      <c r="AN165" s="22"/>
      <c r="AO165" s="4323"/>
      <c r="AP165" s="22"/>
      <c r="AQ165" s="230"/>
      <c r="AR165" s="22"/>
      <c r="AS165" s="20"/>
      <c r="AT165" s="20"/>
      <c r="AU165" s="20"/>
      <c r="AV165" s="24"/>
      <c r="AW165" s="20"/>
      <c r="AX165" t="str">
        <f t="shared" ref="AX165:AX196" si="195">CW165&amp;CX165&amp;CY165&amp;CZ165&amp;DA165&amp;DB165&amp;DC165&amp;DD165&amp;DE165</f>
        <v/>
      </c>
      <c r="CW165"/>
      <c r="CX165" s="25" t="str">
        <f t="shared" ref="CX165:CX175" si="196">IF(AND(D165&gt;0,AR165=""),"  * No olvide digitar la variable  Usuarios con Discapacidad. Digite Cero si no tiene.",IF(AR165&gt;D165," * La variable Usuarios con Discapacidad no pueden superar el Total Ambos Sexos.",""))</f>
        <v/>
      </c>
      <c r="CY165" s="25" t="str">
        <f t="shared" ref="CY165:CY175" si="197">IF(AND(D165&gt;0,AS165=""),"  * No olvide digitar la variable Niños, niñas, adolescentes y jóvenes SENAME. Digite Cero si no tiene.",IF(AS165&gt;D165," * La variable Niños, niñas, adolescentes y jóvenes SENAME no pueden superar el Total Ambos Sexos.",""))</f>
        <v/>
      </c>
      <c r="CZ165" s="25" t="str">
        <f t="shared" ref="CZ165:CZ175" si="198">IF(AND(D165&gt;0,AT165=""),"  * No olvide digitar la variable Niños, niñas, adolescentes y jóvenes Mejor Niñez. Digite Cero si no tiene.",IF(AT165&gt;D165," * La variable Niños, niñas, adolescentes y jóvenes Mejor Niñez  no pueden superar el Total Ambos Sexos.",""))</f>
        <v/>
      </c>
      <c r="DA165" s="25" t="str">
        <f t="shared" ref="DA165:DA175" si="199">IF(AND(D165&gt;0,AU165=""),"  * No olvide digitar la variable Migrantes. Digite Cero si no tiene.",IF(AU165&gt;D165," * La variable Migrantes no pueden superar el Total Ambos Sexos.",""))</f>
        <v/>
      </c>
      <c r="DB165" s="25" t="str">
        <f>IF(AND($D165&gt;0,AV165=""),"  * No olvide digitar la variable Egreso por Abandono. Digite Cero si no tiene.",IF(AV165&gt;$D165," * La variable Egreso por Abandono no pueden superar el Total Ambos Sexos.",""))</f>
        <v/>
      </c>
      <c r="DC165" s="25" t="str">
        <f t="shared" ref="DC165:DC175" si="200">IF(AND(D165&gt;0,AW165=""),"  * No olvide digitar la variable Paciente Diabético en control PSCV. Digite Cero si no tiene.",IF(AW165&gt;D165," * La variable Paciente Diabético en control PSCV no pueden superar el Total Ambos Sexos.",""))</f>
        <v/>
      </c>
      <c r="DD165"/>
      <c r="DE165"/>
      <c r="DG165"/>
      <c r="DH165" s="26">
        <f>IF(AND(D165&gt;0,AR165=""),1,IF(AR165&gt;D165,1,0))</f>
        <v>0</v>
      </c>
      <c r="DI165" s="26">
        <f>IF(AND(D165&gt;0,AS165=""),1,IF(AS165&gt;D165,1,0))</f>
        <v>0</v>
      </c>
      <c r="DJ165" s="26">
        <f>IF(AND(D165&gt;0,AT165=""),1,IF(AT165&gt;D165,1,0))</f>
        <v>0</v>
      </c>
      <c r="DK165" s="26">
        <f>IF(AND(D165&gt;0,AU165=""),1,IF(AU165&gt;D165,1,0))</f>
        <v>0</v>
      </c>
      <c r="DL165" s="26">
        <f>IF(AND(D165&gt;0,AV165=""),1,IF(AV165&gt;D165,1,0))</f>
        <v>0</v>
      </c>
      <c r="DM165" s="26">
        <f>IF(AND(D165&gt;0,AW165=""),1,IF(AW165&gt;D165,1,0))</f>
        <v>0</v>
      </c>
    </row>
    <row r="166" spans="1:117" x14ac:dyDescent="0.25">
      <c r="A166" s="713"/>
      <c r="B166" s="713"/>
      <c r="C166" s="4349" t="s">
        <v>194</v>
      </c>
      <c r="D166" s="245">
        <f t="shared" si="183"/>
        <v>0</v>
      </c>
      <c r="E166" s="4343"/>
      <c r="F166" s="4344">
        <f t="shared" si="184"/>
        <v>0</v>
      </c>
      <c r="G166" s="4333"/>
      <c r="H166" s="4345"/>
      <c r="I166" s="4345"/>
      <c r="J166" s="4345"/>
      <c r="K166" s="4345"/>
      <c r="L166" s="4345"/>
      <c r="M166" s="4345"/>
      <c r="N166" s="4345"/>
      <c r="O166" s="4345"/>
      <c r="P166" s="4345"/>
      <c r="Q166" s="4345"/>
      <c r="R166" s="4345"/>
      <c r="S166" s="4345"/>
      <c r="T166" s="4345"/>
      <c r="U166" s="4345"/>
      <c r="V166" s="4345"/>
      <c r="W166" s="4345"/>
      <c r="X166" s="4345"/>
      <c r="Y166" s="4345"/>
      <c r="Z166" s="4345"/>
      <c r="AA166" s="4345"/>
      <c r="AB166" s="4345"/>
      <c r="AC166" s="4346"/>
      <c r="AD166" s="22"/>
      <c r="AE166" s="4323"/>
      <c r="AF166" s="22"/>
      <c r="AG166" s="4323"/>
      <c r="AH166" s="22"/>
      <c r="AI166" s="4323"/>
      <c r="AJ166" s="22"/>
      <c r="AK166" s="4323"/>
      <c r="AL166" s="22"/>
      <c r="AM166" s="4323"/>
      <c r="AN166" s="22"/>
      <c r="AO166" s="4323"/>
      <c r="AP166" s="22"/>
      <c r="AQ166" s="230"/>
      <c r="AR166" s="22"/>
      <c r="AS166" s="20"/>
      <c r="AT166" s="20"/>
      <c r="AU166" s="20"/>
      <c r="AV166" s="24"/>
      <c r="AW166" s="20"/>
      <c r="AX166" t="str">
        <f t="shared" si="195"/>
        <v/>
      </c>
      <c r="CW166"/>
      <c r="CX166" s="25" t="str">
        <f t="shared" si="196"/>
        <v/>
      </c>
      <c r="CY166" s="25" t="str">
        <f t="shared" si="197"/>
        <v/>
      </c>
      <c r="CZ166" s="25" t="str">
        <f t="shared" si="198"/>
        <v/>
      </c>
      <c r="DA166" s="25" t="str">
        <f t="shared" si="199"/>
        <v/>
      </c>
      <c r="DB166" s="25" t="str">
        <f t="shared" ref="DB166:DB170" si="201">IF(AND($D166&gt;0,AV166=""),"  * No olvide digitar la variable Egreso por Abandono. Digite Cero si no tiene.",IF(AV166&gt;$D166," * La variable Egreso por Abandono no pueden superar el Total Ambos Sexos.",""))</f>
        <v/>
      </c>
      <c r="DC166" s="25" t="str">
        <f t="shared" si="200"/>
        <v/>
      </c>
      <c r="DD166"/>
      <c r="DE166"/>
      <c r="DG166"/>
      <c r="DH166" s="26">
        <f t="shared" ref="DH166:DH170" si="202">IF(AND(D166&gt;0,AR166=""),1,IF(AR166&gt;D166,1,0))</f>
        <v>0</v>
      </c>
      <c r="DI166" s="26">
        <f t="shared" ref="DI166:DI170" si="203">IF(AND(D166&gt;0,AS166=""),1,IF(AS166&gt;D166,1,0))</f>
        <v>0</v>
      </c>
      <c r="DJ166" s="26">
        <f t="shared" ref="DJ166:DJ170" si="204">IF(AND(D166&gt;0,AT166=""),1,IF(AT166&gt;D166,1,0))</f>
        <v>0</v>
      </c>
      <c r="DK166" s="26">
        <f t="shared" ref="DK166:DK170" si="205">IF(AND(D166&gt;0,AU166=""),1,IF(AU166&gt;D166,1,0))</f>
        <v>0</v>
      </c>
      <c r="DL166" s="26">
        <f t="shared" ref="DL166:DL170" si="206">IF(AND(D166&gt;0,AV166=""),1,IF(AV166&gt;D166,1,0))</f>
        <v>0</v>
      </c>
      <c r="DM166" s="26">
        <f t="shared" ref="DM166:DM170" si="207">IF(AND(D166&gt;0,AW166=""),1,IF(AW166&gt;D166,1,0))</f>
        <v>0</v>
      </c>
    </row>
    <row r="167" spans="1:117" x14ac:dyDescent="0.25">
      <c r="A167" s="713"/>
      <c r="B167" s="713"/>
      <c r="C167" s="244" t="s">
        <v>195</v>
      </c>
      <c r="D167" s="245">
        <f t="shared" si="183"/>
        <v>0</v>
      </c>
      <c r="E167" s="4343"/>
      <c r="F167" s="4344">
        <f t="shared" si="184"/>
        <v>0</v>
      </c>
      <c r="G167" s="4333"/>
      <c r="H167" s="4345"/>
      <c r="I167" s="4345"/>
      <c r="J167" s="4345"/>
      <c r="K167" s="4345"/>
      <c r="L167" s="4345"/>
      <c r="M167" s="4345"/>
      <c r="N167" s="4345"/>
      <c r="O167" s="4345"/>
      <c r="P167" s="4345"/>
      <c r="Q167" s="4345"/>
      <c r="R167" s="4345"/>
      <c r="S167" s="4345"/>
      <c r="T167" s="4345"/>
      <c r="U167" s="4345"/>
      <c r="V167" s="4345"/>
      <c r="W167" s="4345"/>
      <c r="X167" s="4345"/>
      <c r="Y167" s="4345"/>
      <c r="Z167" s="4345"/>
      <c r="AA167" s="4345"/>
      <c r="AB167" s="4345"/>
      <c r="AC167" s="4346"/>
      <c r="AD167" s="22"/>
      <c r="AE167" s="4323"/>
      <c r="AF167" s="22"/>
      <c r="AG167" s="4323"/>
      <c r="AH167" s="22"/>
      <c r="AI167" s="4323"/>
      <c r="AJ167" s="22"/>
      <c r="AK167" s="4323"/>
      <c r="AL167" s="22"/>
      <c r="AM167" s="4323"/>
      <c r="AN167" s="22"/>
      <c r="AO167" s="4323"/>
      <c r="AP167" s="22"/>
      <c r="AQ167" s="230"/>
      <c r="AR167" s="22"/>
      <c r="AS167" s="20"/>
      <c r="AT167" s="20"/>
      <c r="AU167" s="20"/>
      <c r="AV167" s="24"/>
      <c r="AW167" s="20"/>
      <c r="AX167" t="str">
        <f t="shared" si="195"/>
        <v/>
      </c>
      <c r="CW167"/>
      <c r="CX167" s="25" t="str">
        <f t="shared" si="196"/>
        <v/>
      </c>
      <c r="CY167" s="25" t="str">
        <f t="shared" si="197"/>
        <v/>
      </c>
      <c r="CZ167" s="25" t="str">
        <f t="shared" si="198"/>
        <v/>
      </c>
      <c r="DA167" s="25" t="str">
        <f t="shared" si="199"/>
        <v/>
      </c>
      <c r="DB167" s="25" t="str">
        <f t="shared" si="201"/>
        <v/>
      </c>
      <c r="DC167" s="25" t="str">
        <f t="shared" si="200"/>
        <v/>
      </c>
      <c r="DD167"/>
      <c r="DE167"/>
      <c r="DG167"/>
      <c r="DH167" s="26">
        <f t="shared" si="202"/>
        <v>0</v>
      </c>
      <c r="DI167" s="26">
        <f t="shared" si="203"/>
        <v>0</v>
      </c>
      <c r="DJ167" s="26">
        <f t="shared" si="204"/>
        <v>0</v>
      </c>
      <c r="DK167" s="26">
        <f t="shared" si="205"/>
        <v>0</v>
      </c>
      <c r="DL167" s="26">
        <f t="shared" si="206"/>
        <v>0</v>
      </c>
      <c r="DM167" s="26">
        <f t="shared" si="207"/>
        <v>0</v>
      </c>
    </row>
    <row r="168" spans="1:117" x14ac:dyDescent="0.25">
      <c r="A168" s="713"/>
      <c r="B168" s="713"/>
      <c r="C168" s="244" t="s">
        <v>196</v>
      </c>
      <c r="D168" s="245">
        <f t="shared" si="183"/>
        <v>0</v>
      </c>
      <c r="E168" s="4343"/>
      <c r="F168" s="4344">
        <f t="shared" si="184"/>
        <v>0</v>
      </c>
      <c r="G168" s="4333"/>
      <c r="H168" s="4345"/>
      <c r="I168" s="4345"/>
      <c r="J168" s="4345"/>
      <c r="K168" s="4345"/>
      <c r="L168" s="4345"/>
      <c r="M168" s="4345"/>
      <c r="N168" s="4345"/>
      <c r="O168" s="4345"/>
      <c r="P168" s="4345"/>
      <c r="Q168" s="4345"/>
      <c r="R168" s="4345"/>
      <c r="S168" s="4345"/>
      <c r="T168" s="4345"/>
      <c r="U168" s="4345"/>
      <c r="V168" s="4345"/>
      <c r="W168" s="4345"/>
      <c r="X168" s="4345"/>
      <c r="Y168" s="4345"/>
      <c r="Z168" s="4345"/>
      <c r="AA168" s="4345"/>
      <c r="AB168" s="4345"/>
      <c r="AC168" s="4346"/>
      <c r="AD168" s="22"/>
      <c r="AE168" s="4323"/>
      <c r="AF168" s="22"/>
      <c r="AG168" s="4323"/>
      <c r="AH168" s="22"/>
      <c r="AI168" s="4323"/>
      <c r="AJ168" s="22"/>
      <c r="AK168" s="4323"/>
      <c r="AL168" s="22"/>
      <c r="AM168" s="4323"/>
      <c r="AN168" s="22"/>
      <c r="AO168" s="4323"/>
      <c r="AP168" s="22"/>
      <c r="AQ168" s="230"/>
      <c r="AR168" s="4229"/>
      <c r="AS168" s="20"/>
      <c r="AT168" s="20"/>
      <c r="AU168" s="20"/>
      <c r="AV168" s="24"/>
      <c r="AW168" s="20"/>
      <c r="AX168" t="str">
        <f t="shared" si="195"/>
        <v/>
      </c>
      <c r="CW168"/>
      <c r="CX168" s="25" t="str">
        <f t="shared" si="196"/>
        <v/>
      </c>
      <c r="CY168" s="25" t="str">
        <f t="shared" si="197"/>
        <v/>
      </c>
      <c r="CZ168" s="25" t="str">
        <f t="shared" si="198"/>
        <v/>
      </c>
      <c r="DA168" s="25" t="str">
        <f t="shared" si="199"/>
        <v/>
      </c>
      <c r="DB168" s="25" t="str">
        <f t="shared" si="201"/>
        <v/>
      </c>
      <c r="DC168" s="25" t="str">
        <f t="shared" si="200"/>
        <v/>
      </c>
      <c r="DD168"/>
      <c r="DE168"/>
      <c r="DG168"/>
      <c r="DH168" s="26">
        <f t="shared" si="202"/>
        <v>0</v>
      </c>
      <c r="DI168" s="26">
        <f t="shared" si="203"/>
        <v>0</v>
      </c>
      <c r="DJ168" s="26">
        <f t="shared" si="204"/>
        <v>0</v>
      </c>
      <c r="DK168" s="26">
        <f t="shared" si="205"/>
        <v>0</v>
      </c>
      <c r="DL168" s="26">
        <f t="shared" si="206"/>
        <v>0</v>
      </c>
      <c r="DM168" s="26">
        <f t="shared" si="207"/>
        <v>0</v>
      </c>
    </row>
    <row r="169" spans="1:117" x14ac:dyDescent="0.25">
      <c r="A169" s="713"/>
      <c r="B169" s="713"/>
      <c r="C169" s="4349" t="s">
        <v>197</v>
      </c>
      <c r="D169" s="245">
        <f t="shared" si="183"/>
        <v>0</v>
      </c>
      <c r="E169" s="4343"/>
      <c r="F169" s="4344">
        <f t="shared" si="184"/>
        <v>0</v>
      </c>
      <c r="G169" s="4333"/>
      <c r="H169" s="4345"/>
      <c r="I169" s="4345"/>
      <c r="J169" s="4345"/>
      <c r="K169" s="4345"/>
      <c r="L169" s="4345"/>
      <c r="M169" s="4345"/>
      <c r="N169" s="4345"/>
      <c r="O169" s="4345"/>
      <c r="P169" s="4345"/>
      <c r="Q169" s="4345"/>
      <c r="R169" s="4345"/>
      <c r="S169" s="4345"/>
      <c r="T169" s="4345"/>
      <c r="U169" s="4345"/>
      <c r="V169" s="4345"/>
      <c r="W169" s="4345"/>
      <c r="X169" s="4345"/>
      <c r="Y169" s="4345"/>
      <c r="Z169" s="4345"/>
      <c r="AA169" s="4345"/>
      <c r="AB169" s="4345"/>
      <c r="AC169" s="4346"/>
      <c r="AD169" s="22"/>
      <c r="AE169" s="4323"/>
      <c r="AF169" s="22"/>
      <c r="AG169" s="4323"/>
      <c r="AH169" s="22"/>
      <c r="AI169" s="4323"/>
      <c r="AJ169" s="22"/>
      <c r="AK169" s="4323"/>
      <c r="AL169" s="22"/>
      <c r="AM169" s="4323"/>
      <c r="AN169" s="22"/>
      <c r="AO169" s="4323"/>
      <c r="AP169" s="22"/>
      <c r="AQ169" s="4228"/>
      <c r="AR169" s="24"/>
      <c r="AS169" s="4260"/>
      <c r="AT169" s="4260"/>
      <c r="AU169" s="20"/>
      <c r="AV169" s="24"/>
      <c r="AW169" s="20"/>
      <c r="AX169" t="str">
        <f t="shared" si="195"/>
        <v/>
      </c>
      <c r="CW169"/>
      <c r="CX169" s="25" t="str">
        <f t="shared" si="196"/>
        <v/>
      </c>
      <c r="CY169" s="25" t="str">
        <f t="shared" si="197"/>
        <v/>
      </c>
      <c r="CZ169" s="25" t="str">
        <f t="shared" si="198"/>
        <v/>
      </c>
      <c r="DA169" s="25" t="str">
        <f t="shared" si="199"/>
        <v/>
      </c>
      <c r="DB169" s="25" t="str">
        <f t="shared" si="201"/>
        <v/>
      </c>
      <c r="DC169" s="25" t="str">
        <f t="shared" si="200"/>
        <v/>
      </c>
      <c r="DD169"/>
      <c r="DE169"/>
      <c r="DG169"/>
      <c r="DH169" s="26">
        <f t="shared" si="202"/>
        <v>0</v>
      </c>
      <c r="DI169" s="26">
        <f t="shared" si="203"/>
        <v>0</v>
      </c>
      <c r="DJ169" s="26">
        <f t="shared" si="204"/>
        <v>0</v>
      </c>
      <c r="DK169" s="26">
        <f t="shared" si="205"/>
        <v>0</v>
      </c>
      <c r="DL169" s="26">
        <f t="shared" si="206"/>
        <v>0</v>
      </c>
      <c r="DM169" s="26">
        <f t="shared" si="207"/>
        <v>0</v>
      </c>
    </row>
    <row r="170" spans="1:117" x14ac:dyDescent="0.25">
      <c r="A170" s="4405"/>
      <c r="B170" s="4405"/>
      <c r="C170" s="244" t="s">
        <v>198</v>
      </c>
      <c r="D170" s="4126">
        <f t="shared" si="183"/>
        <v>0</v>
      </c>
      <c r="E170" s="4350"/>
      <c r="F170" s="249">
        <f t="shared" si="184"/>
        <v>0</v>
      </c>
      <c r="G170" s="4333"/>
      <c r="H170" s="4345"/>
      <c r="I170" s="4345"/>
      <c r="J170" s="4345"/>
      <c r="K170" s="4345"/>
      <c r="L170" s="4345"/>
      <c r="M170" s="4345"/>
      <c r="N170" s="4345"/>
      <c r="O170" s="4345"/>
      <c r="P170" s="4345"/>
      <c r="Q170" s="4345"/>
      <c r="R170" s="4345"/>
      <c r="S170" s="4345"/>
      <c r="T170" s="4345"/>
      <c r="U170" s="4345"/>
      <c r="V170" s="4345"/>
      <c r="W170" s="4345"/>
      <c r="X170" s="4345"/>
      <c r="Y170" s="4345"/>
      <c r="Z170" s="4345"/>
      <c r="AA170" s="4345"/>
      <c r="AB170" s="4345"/>
      <c r="AC170" s="4351"/>
      <c r="AD170" s="232"/>
      <c r="AE170" s="4352"/>
      <c r="AF170" s="232"/>
      <c r="AG170" s="4352"/>
      <c r="AH170" s="232"/>
      <c r="AI170" s="4352"/>
      <c r="AJ170" s="232"/>
      <c r="AK170" s="4352"/>
      <c r="AL170" s="232"/>
      <c r="AM170" s="4352"/>
      <c r="AN170" s="232"/>
      <c r="AO170" s="4352"/>
      <c r="AP170" s="232"/>
      <c r="AQ170" s="252"/>
      <c r="AR170" s="232"/>
      <c r="AS170" s="63"/>
      <c r="AT170" s="63"/>
      <c r="AU170" s="63"/>
      <c r="AV170" s="235"/>
      <c r="AW170" s="4239"/>
      <c r="AX170" t="str">
        <f t="shared" si="195"/>
        <v/>
      </c>
      <c r="CW170"/>
      <c r="CX170" s="25" t="str">
        <f t="shared" si="196"/>
        <v/>
      </c>
      <c r="CY170" s="25" t="str">
        <f t="shared" si="197"/>
        <v/>
      </c>
      <c r="CZ170" s="25" t="str">
        <f t="shared" si="198"/>
        <v/>
      </c>
      <c r="DA170" s="25" t="str">
        <f t="shared" si="199"/>
        <v/>
      </c>
      <c r="DB170" s="25" t="str">
        <f t="shared" si="201"/>
        <v/>
      </c>
      <c r="DC170" s="25" t="str">
        <f t="shared" si="200"/>
        <v/>
      </c>
      <c r="DD170"/>
      <c r="DE170"/>
      <c r="DG170"/>
      <c r="DH170" s="26">
        <f t="shared" si="202"/>
        <v>0</v>
      </c>
      <c r="DI170" s="26">
        <f t="shared" si="203"/>
        <v>0</v>
      </c>
      <c r="DJ170" s="26">
        <f t="shared" si="204"/>
        <v>0</v>
      </c>
      <c r="DK170" s="26">
        <f t="shared" si="205"/>
        <v>0</v>
      </c>
      <c r="DL170" s="26">
        <f t="shared" si="206"/>
        <v>0</v>
      </c>
      <c r="DM170" s="26">
        <f t="shared" si="207"/>
        <v>0</v>
      </c>
    </row>
    <row r="171" spans="1:117" ht="15" customHeight="1" x14ac:dyDescent="0.25">
      <c r="A171" s="4532" t="s">
        <v>199</v>
      </c>
      <c r="B171" s="4532" t="s">
        <v>200</v>
      </c>
      <c r="C171" s="4574" t="s">
        <v>95</v>
      </c>
      <c r="D171" s="245">
        <f t="shared" ref="D171:D175" si="208">SUM(E171)</f>
        <v>0</v>
      </c>
      <c r="E171" s="254">
        <f>SUM(AC171+AE171+AG171+AI171+AK171+AM171+AO171)</f>
        <v>0</v>
      </c>
      <c r="F171" s="4575"/>
      <c r="G171" s="256"/>
      <c r="H171" s="257"/>
      <c r="I171" s="257"/>
      <c r="J171" s="258"/>
      <c r="K171" s="257"/>
      <c r="L171" s="257"/>
      <c r="M171" s="257"/>
      <c r="N171" s="258"/>
      <c r="O171" s="257"/>
      <c r="P171" s="257"/>
      <c r="Q171" s="257"/>
      <c r="R171" s="258"/>
      <c r="S171" s="257"/>
      <c r="T171" s="257"/>
      <c r="U171" s="257"/>
      <c r="V171" s="258"/>
      <c r="W171" s="257"/>
      <c r="X171" s="257"/>
      <c r="Y171" s="257"/>
      <c r="Z171" s="258"/>
      <c r="AA171" s="257"/>
      <c r="AB171" s="259"/>
      <c r="AC171" s="4451"/>
      <c r="AD171" s="4576"/>
      <c r="AE171" s="4451"/>
      <c r="AF171" s="4576"/>
      <c r="AG171" s="4451"/>
      <c r="AH171" s="4576"/>
      <c r="AI171" s="4451"/>
      <c r="AJ171" s="4576"/>
      <c r="AK171" s="4451"/>
      <c r="AL171" s="4576"/>
      <c r="AM171" s="4451"/>
      <c r="AN171" s="4576"/>
      <c r="AO171" s="4451"/>
      <c r="AP171" s="4576"/>
      <c r="AQ171" s="4569"/>
      <c r="AR171" s="4462"/>
      <c r="AS171" s="4462"/>
      <c r="AT171" s="4462"/>
      <c r="AU171" s="4462"/>
      <c r="AV171" s="4570"/>
      <c r="AW171" s="20"/>
      <c r="AX171" t="str">
        <f t="shared" si="195"/>
        <v/>
      </c>
      <c r="CW171"/>
      <c r="CX171" s="25" t="str">
        <f t="shared" si="196"/>
        <v/>
      </c>
      <c r="CY171" s="25" t="str">
        <f t="shared" si="197"/>
        <v/>
      </c>
      <c r="CZ171" s="25" t="str">
        <f t="shared" si="198"/>
        <v/>
      </c>
      <c r="DA171" s="25" t="str">
        <f t="shared" si="199"/>
        <v/>
      </c>
      <c r="DB171" s="261"/>
      <c r="DC171" s="25" t="str">
        <f t="shared" si="200"/>
        <v/>
      </c>
      <c r="DD171"/>
      <c r="DE171"/>
      <c r="DG171"/>
      <c r="DH171" s="26">
        <f>IF(AND(D171&gt;0,AR171=""),1,IF(AR171&gt;D171,1,0))</f>
        <v>0</v>
      </c>
      <c r="DI171" s="26">
        <f>IF(AND(D171&gt;0,AS171=""),1,IF(AS171&gt;D171,1,0))</f>
        <v>0</v>
      </c>
      <c r="DJ171" s="26">
        <f>IF(AND(D171&gt;0,AT171=""),1,IF(AT171&gt;D171,1,0))</f>
        <v>0</v>
      </c>
      <c r="DK171" s="26">
        <f>IF(AND(D171&gt;0,AU171=""),1,IF(AU171&gt;D171,1,0))</f>
        <v>0</v>
      </c>
      <c r="DL171" s="261"/>
      <c r="DM171" s="26">
        <f>IF(AND(D171&gt;0,AW171=""),1,IF(AW171&gt;D171,1,0))</f>
        <v>0</v>
      </c>
    </row>
    <row r="172" spans="1:117" x14ac:dyDescent="0.25">
      <c r="A172" s="713"/>
      <c r="B172" s="713"/>
      <c r="C172" s="4349" t="s">
        <v>201</v>
      </c>
      <c r="D172" s="245">
        <f t="shared" si="208"/>
        <v>0</v>
      </c>
      <c r="E172" s="4353">
        <f>SUM(AC172+AE172+AG172+AI172+AK172+AM172+AO172)</f>
        <v>0</v>
      </c>
      <c r="F172" s="4354"/>
      <c r="G172" s="4333"/>
      <c r="H172" s="4345"/>
      <c r="I172" s="4345"/>
      <c r="J172" s="4346"/>
      <c r="K172" s="4345"/>
      <c r="L172" s="4345"/>
      <c r="M172" s="4345"/>
      <c r="N172" s="4346"/>
      <c r="O172" s="4345"/>
      <c r="P172" s="4345"/>
      <c r="Q172" s="4345"/>
      <c r="R172" s="4346"/>
      <c r="S172" s="4345"/>
      <c r="T172" s="4345"/>
      <c r="U172" s="4345"/>
      <c r="V172" s="4346"/>
      <c r="W172" s="4345"/>
      <c r="X172" s="4345"/>
      <c r="Y172" s="4345"/>
      <c r="Z172" s="4346"/>
      <c r="AA172" s="4345"/>
      <c r="AB172" s="4324"/>
      <c r="AC172" s="4259"/>
      <c r="AD172" s="264"/>
      <c r="AE172" s="4259"/>
      <c r="AF172" s="264"/>
      <c r="AG172" s="4259"/>
      <c r="AH172" s="264"/>
      <c r="AI172" s="4259"/>
      <c r="AJ172" s="264"/>
      <c r="AK172" s="4259"/>
      <c r="AL172" s="264"/>
      <c r="AM172" s="4259"/>
      <c r="AN172" s="264"/>
      <c r="AO172" s="4259"/>
      <c r="AP172" s="264"/>
      <c r="AQ172" s="4228"/>
      <c r="AR172" s="20"/>
      <c r="AS172" s="4260"/>
      <c r="AT172" s="4260"/>
      <c r="AU172" s="20"/>
      <c r="AV172" s="24"/>
      <c r="AW172" s="20"/>
      <c r="AX172" t="str">
        <f t="shared" si="195"/>
        <v/>
      </c>
      <c r="CW172"/>
      <c r="CX172" s="25" t="str">
        <f t="shared" si="196"/>
        <v/>
      </c>
      <c r="CY172" s="25" t="str">
        <f t="shared" si="197"/>
        <v/>
      </c>
      <c r="CZ172" s="25" t="str">
        <f t="shared" si="198"/>
        <v/>
      </c>
      <c r="DA172" s="25" t="str">
        <f t="shared" si="199"/>
        <v/>
      </c>
      <c r="DB172" s="25" t="str">
        <f>IF(AND($D172&gt;0,AV172=""),"  * No olvide digitar la variable Egreso por Abandono. Digite Cero si no tiene.",IF(AV172&gt;$D172," * La variable Egreso por Abandono no pueden superar el Total Ambos Sexos.",""))</f>
        <v/>
      </c>
      <c r="DC172" s="25" t="str">
        <f t="shared" si="200"/>
        <v/>
      </c>
      <c r="DD172"/>
      <c r="DE172"/>
      <c r="DG172"/>
      <c r="DH172" s="26">
        <f t="shared" ref="DH172:DH175" si="209">IF(AND(D172&gt;0,AR172=""),1,IF(AR172&gt;D172,1,0))</f>
        <v>0</v>
      </c>
      <c r="DI172" s="26">
        <f t="shared" ref="DI172:DI175" si="210">IF(AND(D172&gt;0,AS172=""),1,IF(AS172&gt;D172,1,0))</f>
        <v>0</v>
      </c>
      <c r="DJ172" s="26">
        <f t="shared" ref="DJ172:DJ175" si="211">IF(AND(D172&gt;0,AT172=""),1,IF(AT172&gt;D172,1,0))</f>
        <v>0</v>
      </c>
      <c r="DK172" s="26">
        <f t="shared" ref="DK172:DK175" si="212">IF(AND(D172&gt;0,AU172=""),1,IF(AU172&gt;D172,1,0))</f>
        <v>0</v>
      </c>
      <c r="DL172" s="26">
        <f t="shared" ref="DL172" si="213">IF(AND(D172&gt;0,AV172=""),1,IF(AV172&gt;D172,1,0))</f>
        <v>0</v>
      </c>
      <c r="DM172" s="26">
        <f t="shared" ref="DM172:DM175" si="214">IF(AND(D172&gt;0,AW172=""),1,IF(AW172&gt;D172,1,0))</f>
        <v>0</v>
      </c>
    </row>
    <row r="173" spans="1:117" x14ac:dyDescent="0.25">
      <c r="A173" s="713"/>
      <c r="B173" s="713"/>
      <c r="C173" s="265" t="s">
        <v>202</v>
      </c>
      <c r="D173" s="245">
        <f t="shared" si="208"/>
        <v>0</v>
      </c>
      <c r="E173" s="4353">
        <f>SUM(AC173+AE173+AG173+AI173+AK173+AM173+AO173)</f>
        <v>0</v>
      </c>
      <c r="F173" s="4355"/>
      <c r="G173" s="4333"/>
      <c r="H173" s="4345"/>
      <c r="I173" s="4345"/>
      <c r="J173" s="4346"/>
      <c r="K173" s="4345"/>
      <c r="L173" s="4345"/>
      <c r="M173" s="4345"/>
      <c r="N173" s="4346"/>
      <c r="O173" s="4345"/>
      <c r="P173" s="4345"/>
      <c r="Q173" s="4345"/>
      <c r="R173" s="4346"/>
      <c r="S173" s="4345"/>
      <c r="T173" s="4345"/>
      <c r="U173" s="4345"/>
      <c r="V173" s="4346"/>
      <c r="W173" s="4345"/>
      <c r="X173" s="4345"/>
      <c r="Y173" s="4345"/>
      <c r="Z173" s="4346"/>
      <c r="AA173" s="4345"/>
      <c r="AB173" s="4324"/>
      <c r="AC173" s="4259"/>
      <c r="AD173" s="264"/>
      <c r="AE173" s="4259"/>
      <c r="AF173" s="264"/>
      <c r="AG173" s="4259"/>
      <c r="AH173" s="264"/>
      <c r="AI173" s="4259"/>
      <c r="AJ173" s="264"/>
      <c r="AK173" s="4259"/>
      <c r="AL173" s="264"/>
      <c r="AM173" s="4259"/>
      <c r="AN173" s="264"/>
      <c r="AO173" s="4259"/>
      <c r="AP173" s="264"/>
      <c r="AQ173" s="4228"/>
      <c r="AR173" s="4260"/>
      <c r="AS173" s="4260"/>
      <c r="AT173" s="4260"/>
      <c r="AU173" s="20"/>
      <c r="AV173" s="231"/>
      <c r="AW173" s="20"/>
      <c r="AX173" t="str">
        <f t="shared" si="195"/>
        <v/>
      </c>
      <c r="CW173"/>
      <c r="CX173" s="25" t="str">
        <f t="shared" si="196"/>
        <v/>
      </c>
      <c r="CY173" s="25" t="str">
        <f t="shared" si="197"/>
        <v/>
      </c>
      <c r="CZ173" s="25" t="str">
        <f t="shared" si="198"/>
        <v/>
      </c>
      <c r="DA173" s="25" t="str">
        <f t="shared" si="199"/>
        <v/>
      </c>
      <c r="DB173" s="261"/>
      <c r="DC173" s="25" t="str">
        <f t="shared" si="200"/>
        <v/>
      </c>
      <c r="DD173"/>
      <c r="DE173"/>
      <c r="DG173"/>
      <c r="DH173" s="26">
        <f t="shared" si="209"/>
        <v>0</v>
      </c>
      <c r="DI173" s="26">
        <f t="shared" si="210"/>
        <v>0</v>
      </c>
      <c r="DJ173" s="26">
        <f t="shared" si="211"/>
        <v>0</v>
      </c>
      <c r="DK173" s="26">
        <f t="shared" si="212"/>
        <v>0</v>
      </c>
      <c r="DL173" s="261"/>
      <c r="DM173" s="26">
        <f t="shared" si="214"/>
        <v>0</v>
      </c>
    </row>
    <row r="174" spans="1:117" x14ac:dyDescent="0.25">
      <c r="A174" s="713"/>
      <c r="B174" s="713"/>
      <c r="C174" s="244" t="s">
        <v>93</v>
      </c>
      <c r="D174" s="245">
        <f t="shared" si="208"/>
        <v>0</v>
      </c>
      <c r="E174" s="4353">
        <f>SUM(AC174+AE174+AG174+AI174+AK174+AM174+AO174)</f>
        <v>0</v>
      </c>
      <c r="F174" s="4355"/>
      <c r="G174" s="4333"/>
      <c r="H174" s="4345"/>
      <c r="I174" s="4345"/>
      <c r="J174" s="4346"/>
      <c r="K174" s="4345"/>
      <c r="L174" s="4345"/>
      <c r="M174" s="4345"/>
      <c r="N174" s="4346"/>
      <c r="O174" s="4345"/>
      <c r="P174" s="4345"/>
      <c r="Q174" s="4345"/>
      <c r="R174" s="4346"/>
      <c r="S174" s="4345"/>
      <c r="T174" s="4345"/>
      <c r="U174" s="4345"/>
      <c r="V174" s="4346"/>
      <c r="W174" s="4345"/>
      <c r="X174" s="4345"/>
      <c r="Y174" s="4345"/>
      <c r="Z174" s="4346"/>
      <c r="AA174" s="4345"/>
      <c r="AB174" s="4324"/>
      <c r="AC174" s="185"/>
      <c r="AD174" s="267"/>
      <c r="AE174" s="185"/>
      <c r="AF174" s="267"/>
      <c r="AG174" s="185"/>
      <c r="AH174" s="267"/>
      <c r="AI174" s="185"/>
      <c r="AJ174" s="267"/>
      <c r="AK174" s="185"/>
      <c r="AL174" s="267"/>
      <c r="AM174" s="185"/>
      <c r="AN174" s="267"/>
      <c r="AO174" s="185"/>
      <c r="AP174" s="267"/>
      <c r="AQ174" s="268"/>
      <c r="AR174" s="188"/>
      <c r="AS174" s="188"/>
      <c r="AT174" s="188"/>
      <c r="AU174" s="63"/>
      <c r="AV174" s="234"/>
      <c r="AW174" s="63"/>
      <c r="AX174" t="str">
        <f t="shared" si="195"/>
        <v/>
      </c>
      <c r="CW174"/>
      <c r="CX174" s="25" t="str">
        <f t="shared" si="196"/>
        <v/>
      </c>
      <c r="CY174" s="25" t="str">
        <f t="shared" si="197"/>
        <v/>
      </c>
      <c r="CZ174" s="25" t="str">
        <f t="shared" si="198"/>
        <v/>
      </c>
      <c r="DA174" s="25" t="str">
        <f t="shared" si="199"/>
        <v/>
      </c>
      <c r="DB174" s="261"/>
      <c r="DC174" s="25" t="str">
        <f t="shared" si="200"/>
        <v/>
      </c>
      <c r="DD174"/>
      <c r="DE174"/>
      <c r="DG174"/>
      <c r="DH174" s="26">
        <f t="shared" si="209"/>
        <v>0</v>
      </c>
      <c r="DI174" s="26">
        <f t="shared" si="210"/>
        <v>0</v>
      </c>
      <c r="DJ174" s="26">
        <f t="shared" si="211"/>
        <v>0</v>
      </c>
      <c r="DK174" s="26">
        <f t="shared" si="212"/>
        <v>0</v>
      </c>
      <c r="DL174" s="261"/>
      <c r="DM174" s="26">
        <f t="shared" si="214"/>
        <v>0</v>
      </c>
    </row>
    <row r="175" spans="1:117" x14ac:dyDescent="0.25">
      <c r="A175" s="4405"/>
      <c r="B175" s="713"/>
      <c r="C175" s="265" t="s">
        <v>156</v>
      </c>
      <c r="D175" s="4126">
        <f t="shared" si="208"/>
        <v>0</v>
      </c>
      <c r="E175" s="4193">
        <f>SUM(AC175+AE175+AG175+AI175+AK175+AM175+AO175)</f>
        <v>0</v>
      </c>
      <c r="F175" s="270"/>
      <c r="G175" s="4356"/>
      <c r="H175" s="4357"/>
      <c r="I175" s="4357"/>
      <c r="J175" s="4351"/>
      <c r="K175" s="4357"/>
      <c r="L175" s="4357"/>
      <c r="M175" s="4357"/>
      <c r="N175" s="4351"/>
      <c r="O175" s="4357"/>
      <c r="P175" s="4357"/>
      <c r="Q175" s="4357"/>
      <c r="R175" s="4351"/>
      <c r="S175" s="4357"/>
      <c r="T175" s="4357"/>
      <c r="U175" s="4357"/>
      <c r="V175" s="4351"/>
      <c r="W175" s="4357"/>
      <c r="X175" s="4357"/>
      <c r="Y175" s="4357"/>
      <c r="Z175" s="4351"/>
      <c r="AA175" s="4357"/>
      <c r="AB175" s="4358"/>
      <c r="AC175" s="4265"/>
      <c r="AD175" s="4577"/>
      <c r="AE175" s="4265"/>
      <c r="AF175" s="4577"/>
      <c r="AG175" s="4265"/>
      <c r="AH175" s="4577"/>
      <c r="AI175" s="4265"/>
      <c r="AJ175" s="4577"/>
      <c r="AK175" s="4265"/>
      <c r="AL175" s="4577"/>
      <c r="AM175" s="4265"/>
      <c r="AN175" s="4577"/>
      <c r="AO175" s="4265"/>
      <c r="AP175" s="4577"/>
      <c r="AQ175" s="4238"/>
      <c r="AR175" s="39"/>
      <c r="AS175" s="39"/>
      <c r="AT175" s="39"/>
      <c r="AU175" s="39"/>
      <c r="AV175" s="4359"/>
      <c r="AW175" s="39"/>
      <c r="AX175" t="str">
        <f t="shared" si="195"/>
        <v/>
      </c>
      <c r="CW175"/>
      <c r="CX175" s="25" t="str">
        <f t="shared" si="196"/>
        <v/>
      </c>
      <c r="CY175" s="25" t="str">
        <f t="shared" si="197"/>
        <v/>
      </c>
      <c r="CZ175" s="25" t="str">
        <f t="shared" si="198"/>
        <v/>
      </c>
      <c r="DA175" s="25" t="str">
        <f t="shared" si="199"/>
        <v/>
      </c>
      <c r="DB175" s="261"/>
      <c r="DC175" s="25" t="str">
        <f t="shared" si="200"/>
        <v/>
      </c>
      <c r="DD175"/>
      <c r="DE175"/>
      <c r="DG175"/>
      <c r="DH175" s="26">
        <f t="shared" si="209"/>
        <v>0</v>
      </c>
      <c r="DI175" s="26">
        <f t="shared" si="210"/>
        <v>0</v>
      </c>
      <c r="DJ175" s="26">
        <f t="shared" si="211"/>
        <v>0</v>
      </c>
      <c r="DK175" s="26">
        <f t="shared" si="212"/>
        <v>0</v>
      </c>
      <c r="DL175" s="261"/>
      <c r="DM175" s="26">
        <f t="shared" si="214"/>
        <v>0</v>
      </c>
    </row>
    <row r="176" spans="1:117" ht="15" customHeight="1" x14ac:dyDescent="0.25">
      <c r="A176" s="4578" t="s">
        <v>203</v>
      </c>
      <c r="B176" s="4579" t="s">
        <v>204</v>
      </c>
      <c r="C176" s="4580" t="s">
        <v>205</v>
      </c>
      <c r="D176" s="4383">
        <f>SUM(E176:F176)</f>
        <v>0</v>
      </c>
      <c r="E176" s="497">
        <f>+G176+I176+K176+M176+O176+Q176+S176+U176+W176+Y176+AA176+AC176+AE176+AG176+AI176+AK176+AM176+AO176</f>
        <v>0</v>
      </c>
      <c r="F176" s="4581">
        <f t="shared" ref="E176:F178" si="215">+H176+J176+L176+N176+P176+R176+T176+V176+X176+Z176+AB176+AD176+AF176+AH176+AJ176+AL176+AN176+AP176</f>
        <v>0</v>
      </c>
      <c r="G176" s="4582">
        <f>SUM(G177:G178)</f>
        <v>0</v>
      </c>
      <c r="H176" s="4583">
        <f t="shared" ref="H176:AS176" si="216">SUM(H177:H178)</f>
        <v>0</v>
      </c>
      <c r="I176" s="4384">
        <f t="shared" si="216"/>
        <v>0</v>
      </c>
      <c r="J176" s="4583">
        <f t="shared" si="216"/>
        <v>0</v>
      </c>
      <c r="K176" s="4384">
        <f>SUM(K177:K178)</f>
        <v>0</v>
      </c>
      <c r="L176" s="283">
        <f t="shared" si="216"/>
        <v>0</v>
      </c>
      <c r="M176" s="4384">
        <f t="shared" si="216"/>
        <v>0</v>
      </c>
      <c r="N176" s="4385">
        <f t="shared" si="216"/>
        <v>0</v>
      </c>
      <c r="O176" s="4584">
        <f t="shared" si="216"/>
        <v>0</v>
      </c>
      <c r="P176" s="4583">
        <f t="shared" si="216"/>
        <v>0</v>
      </c>
      <c r="Q176" s="4584">
        <f t="shared" si="216"/>
        <v>0</v>
      </c>
      <c r="R176" s="4583">
        <f t="shared" si="216"/>
        <v>0</v>
      </c>
      <c r="S176" s="4584">
        <f t="shared" si="216"/>
        <v>0</v>
      </c>
      <c r="T176" s="4583">
        <f t="shared" si="216"/>
        <v>0</v>
      </c>
      <c r="U176" s="4584">
        <f t="shared" si="216"/>
        <v>0</v>
      </c>
      <c r="V176" s="4583">
        <f t="shared" si="216"/>
        <v>0</v>
      </c>
      <c r="W176" s="4584">
        <f t="shared" si="216"/>
        <v>0</v>
      </c>
      <c r="X176" s="4583">
        <f t="shared" si="216"/>
        <v>0</v>
      </c>
      <c r="Y176" s="4584">
        <f t="shared" si="216"/>
        <v>0</v>
      </c>
      <c r="Z176" s="4583">
        <f t="shared" si="216"/>
        <v>0</v>
      </c>
      <c r="AA176" s="4584">
        <f t="shared" si="216"/>
        <v>0</v>
      </c>
      <c r="AB176" s="4583">
        <f t="shared" si="216"/>
        <v>0</v>
      </c>
      <c r="AC176" s="4384">
        <f>SUM(AC177:AC178)</f>
        <v>0</v>
      </c>
      <c r="AD176" s="4583">
        <f t="shared" si="216"/>
        <v>0</v>
      </c>
      <c r="AE176" s="4384">
        <f t="shared" si="216"/>
        <v>0</v>
      </c>
      <c r="AF176" s="4583">
        <f t="shared" si="216"/>
        <v>0</v>
      </c>
      <c r="AG176" s="4384">
        <f t="shared" si="216"/>
        <v>0</v>
      </c>
      <c r="AH176" s="4583">
        <f t="shared" si="216"/>
        <v>0</v>
      </c>
      <c r="AI176" s="4384">
        <f t="shared" si="216"/>
        <v>0</v>
      </c>
      <c r="AJ176" s="4583">
        <f t="shared" si="216"/>
        <v>0</v>
      </c>
      <c r="AK176" s="4384">
        <f t="shared" si="216"/>
        <v>0</v>
      </c>
      <c r="AL176" s="4583">
        <f t="shared" si="216"/>
        <v>0</v>
      </c>
      <c r="AM176" s="4384">
        <f t="shared" si="216"/>
        <v>0</v>
      </c>
      <c r="AN176" s="4583">
        <f t="shared" si="216"/>
        <v>0</v>
      </c>
      <c r="AO176" s="4384">
        <f t="shared" si="216"/>
        <v>0</v>
      </c>
      <c r="AP176" s="4583">
        <f t="shared" si="216"/>
        <v>0</v>
      </c>
      <c r="AQ176" s="4386">
        <f t="shared" si="216"/>
        <v>0</v>
      </c>
      <c r="AR176" s="4583">
        <f t="shared" si="216"/>
        <v>0</v>
      </c>
      <c r="AS176" s="4583">
        <f t="shared" si="216"/>
        <v>0</v>
      </c>
      <c r="AT176" s="4583">
        <f>SUM(AT177:AT178)</f>
        <v>0</v>
      </c>
      <c r="AU176" s="4583">
        <f>SUM(AU177:AU178)</f>
        <v>0</v>
      </c>
      <c r="AV176" s="4585">
        <f>SUM(AV177:AV178)</f>
        <v>0</v>
      </c>
      <c r="AW176" s="4583">
        <f>SUM(AW177:AW178)</f>
        <v>0</v>
      </c>
      <c r="CW176"/>
      <c r="CX176"/>
      <c r="CY176"/>
      <c r="CZ176"/>
      <c r="DA176" s="288"/>
      <c r="DB176"/>
      <c r="DC176"/>
      <c r="DD176"/>
      <c r="DE176"/>
      <c r="DG176"/>
      <c r="DH176"/>
      <c r="DI176"/>
      <c r="DJ176"/>
      <c r="DK176"/>
      <c r="DL176"/>
      <c r="DM176"/>
    </row>
    <row r="177" spans="1:117" x14ac:dyDescent="0.25">
      <c r="A177" s="791"/>
      <c r="B177" s="794"/>
      <c r="C177" s="4586" t="s">
        <v>206</v>
      </c>
      <c r="D177" s="245">
        <f>SUM(E177:F177)</f>
        <v>0</v>
      </c>
      <c r="E177" s="290">
        <f t="shared" si="215"/>
        <v>0</v>
      </c>
      <c r="F177" s="4587">
        <f t="shared" si="215"/>
        <v>0</v>
      </c>
      <c r="G177" s="4434"/>
      <c r="H177" s="52"/>
      <c r="I177" s="4451"/>
      <c r="J177" s="4462"/>
      <c r="K177" s="4451"/>
      <c r="L177" s="4588"/>
      <c r="M177" s="4451"/>
      <c r="N177" s="52"/>
      <c r="O177" s="4451"/>
      <c r="P177" s="20"/>
      <c r="Q177" s="4451"/>
      <c r="R177" s="20"/>
      <c r="S177" s="4451"/>
      <c r="T177" s="20"/>
      <c r="U177" s="4451"/>
      <c r="V177" s="20"/>
      <c r="W177" s="4451"/>
      <c r="X177" s="20"/>
      <c r="Y177" s="4451"/>
      <c r="Z177" s="20"/>
      <c r="AA177" s="19"/>
      <c r="AB177" s="20"/>
      <c r="AC177" s="19"/>
      <c r="AD177" s="20"/>
      <c r="AE177" s="19"/>
      <c r="AF177" s="20"/>
      <c r="AG177" s="19"/>
      <c r="AH177" s="20"/>
      <c r="AI177" s="19"/>
      <c r="AJ177" s="20"/>
      <c r="AK177" s="19"/>
      <c r="AL177" s="20"/>
      <c r="AM177" s="19"/>
      <c r="AN177" s="20"/>
      <c r="AO177" s="19"/>
      <c r="AP177" s="20"/>
      <c r="AQ177" s="230"/>
      <c r="AR177" s="20"/>
      <c r="AS177" s="20"/>
      <c r="AT177" s="20"/>
      <c r="AU177" s="20"/>
      <c r="AV177" s="24"/>
      <c r="AW177" s="20"/>
      <c r="AX177" t="str">
        <f t="shared" si="195"/>
        <v/>
      </c>
      <c r="CW177"/>
      <c r="CX177" s="25" t="str">
        <f t="shared" ref="CX177:CX196" si="217">IF(AND(D177&gt;0,AR177=""),"  * No olvide digitar la variable  Usuarios con Discapacidad. Digite Cero si no tiene.",IF(AR177&gt;D177," * La variable Usuarios con Discapacidad no pueden superar el Total Ambos Sexos.",""))</f>
        <v/>
      </c>
      <c r="CY177" s="25" t="str">
        <f t="shared" ref="CY177:CY186" si="218">IF(AND(D177&gt;0,AS177=""),"  * No olvide digitar la variable Niños, niñas, adolescentes y jóvenes SENAME. Digite Cero si no tiene.",IF(AS177&gt;D177," * La variable Niños, niñas, adolescentes y jóvenes SENAME no pueden superar el Total Ambos Sexos.",""))</f>
        <v/>
      </c>
      <c r="CZ177" s="25" t="str">
        <f t="shared" ref="CZ177:CZ186" si="219">IF(AND(D177&gt;0,AT177=""),"  * No olvide digitar la variable Niños, niñas, adolescentes y jóvenes Mejor Niñez. Digite Cero si no tiene.",IF(AT177&gt;D177," * La variable Niños, niñas, adolescentes y jóvenes Mejor Niñez  no pueden superar el Total Ambos Sexos.",""))</f>
        <v/>
      </c>
      <c r="DA177" s="25" t="str">
        <f t="shared" ref="DA177:DA196" si="220">IF(AND(D177&gt;0,AU177=""),"  * No olvide digitar la variable Migrantes. Digite Cero si no tiene.",IF(AU177&gt;D177," * La variable Migrantes no pueden superar el Total Ambos Sexos.",""))</f>
        <v/>
      </c>
      <c r="DB177" s="25" t="str">
        <f>IF(AND($D177&gt;0,AV177=""),"  * No olvide digitar la variable Egreso por Abandono. Digite Cero si no tiene.",IF(AV177&gt;$D177," * La variable Egreso por Abandono no pueden superar el Total Ambos Sexos.",""))</f>
        <v/>
      </c>
      <c r="DC177" s="25" t="str">
        <f t="shared" ref="DC177:DC196" si="221">IF(AND(D177&gt;0,AW177=""),"  * No olvide digitar la variable Paciente Diabético en control PSCV. Digite Cero si no tiene.",IF(AW177&gt;D177," * La variable Paciente Diabético en control PSCV no pueden superar el Total Ambos Sexos.",""))</f>
        <v/>
      </c>
      <c r="DD177"/>
      <c r="DE177"/>
      <c r="DG177"/>
      <c r="DH177" s="26">
        <f>IF(AND(D177&gt;0,AR177=""),1,IF(AR177&gt;D177,1,0))</f>
        <v>0</v>
      </c>
      <c r="DI177" s="26">
        <f>IF(AND(D177&gt;0,AS177=""),1,IF(AS177&gt;D177,1,0))</f>
        <v>0</v>
      </c>
      <c r="DJ177" s="26">
        <f>IF(AND(D177&gt;0,AT177=""),1,IF(AT177&gt;D177,1,0))</f>
        <v>0</v>
      </c>
      <c r="DK177" s="26">
        <f>IF(AND(D177&gt;0,AU177=""),1,IF(AU177&gt;D177,1,0))</f>
        <v>0</v>
      </c>
      <c r="DL177" s="26">
        <f>IF(AND(D177&gt;0,AV177=""),1,IF(AV177&gt;D177,1,0))</f>
        <v>0</v>
      </c>
      <c r="DM177" s="26">
        <f>IF(AND(D177&gt;0,AW177=""),1,IF(AW177&gt;D177,1,0))</f>
        <v>0</v>
      </c>
    </row>
    <row r="178" spans="1:117" x14ac:dyDescent="0.25">
      <c r="A178" s="4589"/>
      <c r="B178" s="4402"/>
      <c r="C178" s="293" t="s">
        <v>207</v>
      </c>
      <c r="D178" s="4126">
        <f>SUM(E178:F178)</f>
        <v>0</v>
      </c>
      <c r="E178" s="4193">
        <f t="shared" si="215"/>
        <v>0</v>
      </c>
      <c r="F178" s="294">
        <f t="shared" si="215"/>
        <v>0</v>
      </c>
      <c r="G178" s="4235"/>
      <c r="H178" s="4236"/>
      <c r="I178" s="4265"/>
      <c r="J178" s="39"/>
      <c r="K178" s="4265"/>
      <c r="L178" s="295"/>
      <c r="M178" s="4265"/>
      <c r="N178" s="4236"/>
      <c r="O178" s="4265"/>
      <c r="P178" s="39"/>
      <c r="Q178" s="4265"/>
      <c r="R178" s="39"/>
      <c r="S178" s="4265"/>
      <c r="T178" s="39"/>
      <c r="U178" s="4265"/>
      <c r="V178" s="39"/>
      <c r="W178" s="4265"/>
      <c r="X178" s="39"/>
      <c r="Y178" s="4265"/>
      <c r="Z178" s="39"/>
      <c r="AA178" s="4265"/>
      <c r="AB178" s="39"/>
      <c r="AC178" s="4265"/>
      <c r="AD178" s="39"/>
      <c r="AE178" s="4265"/>
      <c r="AF178" s="39"/>
      <c r="AG178" s="4265"/>
      <c r="AH178" s="39"/>
      <c r="AI178" s="4265"/>
      <c r="AJ178" s="39"/>
      <c r="AK178" s="4265"/>
      <c r="AL178" s="39"/>
      <c r="AM178" s="4265"/>
      <c r="AN178" s="39"/>
      <c r="AO178" s="4265"/>
      <c r="AP178" s="39"/>
      <c r="AQ178" s="4238"/>
      <c r="AR178" s="39"/>
      <c r="AS178" s="39"/>
      <c r="AT178" s="39"/>
      <c r="AU178" s="39"/>
      <c r="AV178" s="4239"/>
      <c r="AW178" s="39"/>
      <c r="AX178" t="str">
        <f t="shared" si="195"/>
        <v/>
      </c>
      <c r="CW178"/>
      <c r="CX178" s="25" t="str">
        <f t="shared" si="217"/>
        <v/>
      </c>
      <c r="CY178" s="25" t="str">
        <f t="shared" si="218"/>
        <v/>
      </c>
      <c r="CZ178" s="25" t="str">
        <f t="shared" si="219"/>
        <v/>
      </c>
      <c r="DA178" s="25" t="str">
        <f t="shared" si="220"/>
        <v/>
      </c>
      <c r="DB178" s="25" t="str">
        <f t="shared" ref="DB178:DB194" si="222">IF(AND($D178&gt;0,AV178=""),"  * No olvide digitar la variable Egreso por Abandono. Digite Cero si no tiene.",IF(AV178&gt;$D178," * La variable Egreso por Abandono no pueden superar el Total Ambos Sexos.",""))</f>
        <v/>
      </c>
      <c r="DC178" s="25" t="str">
        <f t="shared" si="221"/>
        <v/>
      </c>
      <c r="DD178"/>
      <c r="DE178"/>
      <c r="DG178"/>
      <c r="DH178" s="26">
        <f t="shared" ref="DH178:DH196" si="223">IF(AND(D178&gt;0,AR178=""),1,IF(AR178&gt;D178,1,0))</f>
        <v>0</v>
      </c>
      <c r="DI178" s="26">
        <f t="shared" ref="DI178:DI196" si="224">IF(AND(D178&gt;0,AS178=""),1,IF(AS178&gt;D178,1,0))</f>
        <v>0</v>
      </c>
      <c r="DJ178" s="26">
        <f t="shared" ref="DJ178:DJ196" si="225">IF(AND(D178&gt;0,AT178=""),1,IF(AT178&gt;D178,1,0))</f>
        <v>0</v>
      </c>
      <c r="DK178" s="26">
        <f t="shared" ref="DK178:DK196" si="226">IF(AND(D178&gt;0,AU178=""),1,IF(AU178&gt;D178,1,0))</f>
        <v>0</v>
      </c>
      <c r="DL178" s="26">
        <f t="shared" ref="DL178:DL194" si="227">IF(AND(D178&gt;0,AV178=""),1,IF(AV178&gt;D178,1,0))</f>
        <v>0</v>
      </c>
      <c r="DM178" s="26">
        <f t="shared" ref="DM178:DM196" si="228">IF(AND(D178&gt;0,AW178=""),1,IF(AW178&gt;D178,1,0))</f>
        <v>0</v>
      </c>
    </row>
    <row r="179" spans="1:117" ht="15" customHeight="1" x14ac:dyDescent="0.25">
      <c r="A179" s="4578" t="s">
        <v>208</v>
      </c>
      <c r="B179" s="4532" t="s">
        <v>209</v>
      </c>
      <c r="C179" s="4590" t="s">
        <v>210</v>
      </c>
      <c r="D179" s="245">
        <f>SUM(E179+F179)</f>
        <v>0</v>
      </c>
      <c r="E179" s="290">
        <f>SUM(AA179+AC179+AE179+AG179+AI179+AK179+AM179+AO179)</f>
        <v>0</v>
      </c>
      <c r="F179" s="297">
        <f>SUM(AB179+AD179+AF179+AH179+AJ179+AL179+AN179+AP179)</f>
        <v>0</v>
      </c>
      <c r="G179" s="4591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4592"/>
      <c r="Y179" s="220"/>
      <c r="Z179" s="220"/>
      <c r="AA179" s="300"/>
      <c r="AB179" s="20"/>
      <c r="AC179" s="19"/>
      <c r="AD179" s="20"/>
      <c r="AE179" s="19"/>
      <c r="AF179" s="20"/>
      <c r="AG179" s="19"/>
      <c r="AH179" s="20"/>
      <c r="AI179" s="19"/>
      <c r="AJ179" s="20"/>
      <c r="AK179" s="19"/>
      <c r="AL179" s="20"/>
      <c r="AM179" s="19"/>
      <c r="AN179" s="20"/>
      <c r="AO179" s="19"/>
      <c r="AP179" s="20"/>
      <c r="AQ179" s="230"/>
      <c r="AR179" s="22"/>
      <c r="AS179" s="20"/>
      <c r="AT179" s="20"/>
      <c r="AU179" s="20"/>
      <c r="AV179" s="24"/>
      <c r="AW179" s="20"/>
      <c r="AX179" t="str">
        <f t="shared" si="195"/>
        <v/>
      </c>
      <c r="CW179"/>
      <c r="CX179" s="25" t="str">
        <f t="shared" si="217"/>
        <v/>
      </c>
      <c r="CY179" s="25" t="str">
        <f t="shared" si="218"/>
        <v/>
      </c>
      <c r="CZ179" s="25" t="str">
        <f t="shared" si="219"/>
        <v/>
      </c>
      <c r="DA179" s="25" t="str">
        <f t="shared" si="220"/>
        <v/>
      </c>
      <c r="DB179" s="25" t="str">
        <f t="shared" si="222"/>
        <v/>
      </c>
      <c r="DC179" s="25" t="str">
        <f t="shared" si="221"/>
        <v/>
      </c>
      <c r="DD179"/>
      <c r="DE179"/>
      <c r="DG179"/>
      <c r="DH179" s="26">
        <f t="shared" si="223"/>
        <v>0</v>
      </c>
      <c r="DI179" s="26">
        <f t="shared" si="224"/>
        <v>0</v>
      </c>
      <c r="DJ179" s="26">
        <f t="shared" si="225"/>
        <v>0</v>
      </c>
      <c r="DK179" s="26">
        <f t="shared" si="226"/>
        <v>0</v>
      </c>
      <c r="DL179" s="26">
        <f t="shared" si="227"/>
        <v>0</v>
      </c>
      <c r="DM179" s="26">
        <f t="shared" si="228"/>
        <v>0</v>
      </c>
    </row>
    <row r="180" spans="1:117" x14ac:dyDescent="0.25">
      <c r="A180" s="791"/>
      <c r="B180" s="713"/>
      <c r="C180" s="4349" t="s">
        <v>211</v>
      </c>
      <c r="D180" s="301">
        <f>SUM(E180+F180)</f>
        <v>0</v>
      </c>
      <c r="E180" s="290">
        <f t="shared" ref="E180:F183" si="229">SUM(AA180+AC180+AE180+AG180+AI180+AK180+AM180+AO180)</f>
        <v>0</v>
      </c>
      <c r="F180" s="297">
        <f t="shared" si="229"/>
        <v>0</v>
      </c>
      <c r="G180" s="4326"/>
      <c r="H180" s="4346"/>
      <c r="I180" s="4346"/>
      <c r="J180" s="4346"/>
      <c r="K180" s="4346"/>
      <c r="L180" s="4346"/>
      <c r="M180" s="4346"/>
      <c r="N180" s="4346"/>
      <c r="O180" s="4346"/>
      <c r="P180" s="4346"/>
      <c r="Q180" s="4346"/>
      <c r="R180" s="4346"/>
      <c r="S180" s="4346"/>
      <c r="T180" s="4346"/>
      <c r="U180" s="4346"/>
      <c r="V180" s="4346"/>
      <c r="W180" s="4346"/>
      <c r="X180" s="4325"/>
      <c r="Y180" s="4346"/>
      <c r="Z180" s="4346"/>
      <c r="AA180" s="302"/>
      <c r="AB180" s="63"/>
      <c r="AC180" s="193"/>
      <c r="AD180" s="63"/>
      <c r="AE180" s="193"/>
      <c r="AF180" s="63"/>
      <c r="AG180" s="193"/>
      <c r="AH180" s="63"/>
      <c r="AI180" s="193"/>
      <c r="AJ180" s="63"/>
      <c r="AK180" s="193"/>
      <c r="AL180" s="63"/>
      <c r="AM180" s="193"/>
      <c r="AN180" s="63"/>
      <c r="AO180" s="193"/>
      <c r="AP180" s="63"/>
      <c r="AQ180" s="252"/>
      <c r="AR180" s="232"/>
      <c r="AS180" s="63"/>
      <c r="AT180" s="63"/>
      <c r="AU180" s="63"/>
      <c r="AV180" s="303"/>
      <c r="AW180" s="63"/>
      <c r="AX180" t="str">
        <f t="shared" si="195"/>
        <v/>
      </c>
      <c r="CW180"/>
      <c r="CX180" s="25" t="str">
        <f t="shared" si="217"/>
        <v/>
      </c>
      <c r="CY180" s="25" t="str">
        <f t="shared" si="218"/>
        <v/>
      </c>
      <c r="CZ180" s="25" t="str">
        <f t="shared" si="219"/>
        <v/>
      </c>
      <c r="DA180" s="25" t="str">
        <f t="shared" si="220"/>
        <v/>
      </c>
      <c r="DB180" s="304"/>
      <c r="DC180" s="25" t="str">
        <f t="shared" si="221"/>
        <v/>
      </c>
      <c r="DD180"/>
      <c r="DE180"/>
      <c r="DG180"/>
      <c r="DH180" s="26">
        <f t="shared" si="223"/>
        <v>0</v>
      </c>
      <c r="DI180" s="26">
        <f t="shared" si="224"/>
        <v>0</v>
      </c>
      <c r="DJ180" s="26">
        <f t="shared" si="225"/>
        <v>0</v>
      </c>
      <c r="DK180" s="26">
        <f t="shared" si="226"/>
        <v>0</v>
      </c>
      <c r="DL180" s="304"/>
      <c r="DM180" s="26">
        <f t="shared" si="228"/>
        <v>0</v>
      </c>
    </row>
    <row r="181" spans="1:117" x14ac:dyDescent="0.25">
      <c r="A181" s="791"/>
      <c r="B181" s="4405"/>
      <c r="C181" s="305" t="s">
        <v>212</v>
      </c>
      <c r="D181" s="301">
        <f t="shared" ref="D181:D194" si="230">SUM(E181+F181)</f>
        <v>0</v>
      </c>
      <c r="E181" s="4193">
        <f>SUM(AA181+AC181+AE181+AG181+AI181+AK181+AM181+AO181)</f>
        <v>0</v>
      </c>
      <c r="F181" s="294">
        <f t="shared" si="229"/>
        <v>0</v>
      </c>
      <c r="G181" s="4326"/>
      <c r="H181" s="4346"/>
      <c r="I181" s="4346"/>
      <c r="J181" s="4346"/>
      <c r="K181" s="4346"/>
      <c r="L181" s="4346"/>
      <c r="M181" s="4346"/>
      <c r="N181" s="4346"/>
      <c r="O181" s="4346"/>
      <c r="P181" s="4346"/>
      <c r="Q181" s="4346"/>
      <c r="R181" s="4346"/>
      <c r="S181" s="4346"/>
      <c r="T181" s="4346"/>
      <c r="U181" s="4346"/>
      <c r="V181" s="4346"/>
      <c r="W181" s="4346"/>
      <c r="X181" s="4325"/>
      <c r="Y181" s="4346"/>
      <c r="Z181" s="4346"/>
      <c r="AA181" s="4235"/>
      <c r="AB181" s="39"/>
      <c r="AC181" s="4265"/>
      <c r="AD181" s="39"/>
      <c r="AE181" s="4265"/>
      <c r="AF181" s="39"/>
      <c r="AG181" s="4265"/>
      <c r="AH181" s="39"/>
      <c r="AI181" s="4265"/>
      <c r="AJ181" s="39"/>
      <c r="AK181" s="4265"/>
      <c r="AL181" s="39"/>
      <c r="AM181" s="4265"/>
      <c r="AN181" s="39"/>
      <c r="AO181" s="4265"/>
      <c r="AP181" s="39"/>
      <c r="AQ181" s="4238"/>
      <c r="AR181" s="4236"/>
      <c r="AS181" s="39"/>
      <c r="AT181" s="39"/>
      <c r="AU181" s="39"/>
      <c r="AV181" s="4359"/>
      <c r="AW181" s="39"/>
      <c r="AX181" t="str">
        <f t="shared" si="195"/>
        <v/>
      </c>
      <c r="CW181"/>
      <c r="CX181" s="25" t="str">
        <f t="shared" si="217"/>
        <v/>
      </c>
      <c r="CY181" s="25" t="str">
        <f t="shared" si="218"/>
        <v/>
      </c>
      <c r="CZ181" s="25" t="str">
        <f t="shared" si="219"/>
        <v/>
      </c>
      <c r="DA181" s="25" t="str">
        <f t="shared" si="220"/>
        <v/>
      </c>
      <c r="DB181" s="304"/>
      <c r="DC181" s="25" t="str">
        <f t="shared" si="221"/>
        <v/>
      </c>
      <c r="DD181"/>
      <c r="DE181"/>
      <c r="DG181"/>
      <c r="DH181" s="26">
        <f t="shared" si="223"/>
        <v>0</v>
      </c>
      <c r="DI181" s="26">
        <f t="shared" si="224"/>
        <v>0</v>
      </c>
      <c r="DJ181" s="26">
        <f t="shared" si="225"/>
        <v>0</v>
      </c>
      <c r="DK181" s="26">
        <f t="shared" si="226"/>
        <v>0</v>
      </c>
      <c r="DL181" s="304"/>
      <c r="DM181" s="26">
        <f t="shared" si="228"/>
        <v>0</v>
      </c>
    </row>
    <row r="182" spans="1:117" x14ac:dyDescent="0.25">
      <c r="A182" s="791"/>
      <c r="B182" s="4579" t="s">
        <v>213</v>
      </c>
      <c r="C182" s="4586" t="s">
        <v>210</v>
      </c>
      <c r="D182" s="4565">
        <f t="shared" si="230"/>
        <v>0</v>
      </c>
      <c r="E182" s="290">
        <f>SUM(AA182+AC182+AE182+AG182+AI182+AK182+AM182+AO182)</f>
        <v>0</v>
      </c>
      <c r="F182" s="297">
        <f t="shared" si="229"/>
        <v>0</v>
      </c>
      <c r="G182" s="4326"/>
      <c r="H182" s="4346"/>
      <c r="I182" s="4346"/>
      <c r="J182" s="4346"/>
      <c r="K182" s="4346"/>
      <c r="L182" s="4346"/>
      <c r="M182" s="4346"/>
      <c r="N182" s="4346"/>
      <c r="O182" s="4346"/>
      <c r="P182" s="4346"/>
      <c r="Q182" s="4346"/>
      <c r="R182" s="4346"/>
      <c r="S182" s="4346"/>
      <c r="T182" s="4346"/>
      <c r="U182" s="4346"/>
      <c r="V182" s="4346"/>
      <c r="W182" s="4346"/>
      <c r="X182" s="4325"/>
      <c r="Y182" s="4346"/>
      <c r="Z182" s="4346"/>
      <c r="AA182" s="205"/>
      <c r="AB182" s="4462"/>
      <c r="AC182" s="4451"/>
      <c r="AD182" s="4462"/>
      <c r="AE182" s="4451"/>
      <c r="AF182" s="4462"/>
      <c r="AG182" s="4451"/>
      <c r="AH182" s="4462"/>
      <c r="AI182" s="4451"/>
      <c r="AJ182" s="4462"/>
      <c r="AK182" s="4451"/>
      <c r="AL182" s="4462"/>
      <c r="AM182" s="4451"/>
      <c r="AN182" s="4462"/>
      <c r="AO182" s="4451"/>
      <c r="AP182" s="4462"/>
      <c r="AQ182" s="4569"/>
      <c r="AR182" s="52"/>
      <c r="AS182" s="4462"/>
      <c r="AT182" s="4462"/>
      <c r="AU182" s="4462"/>
      <c r="AV182" s="4435"/>
      <c r="AW182" s="4462"/>
      <c r="AX182" t="str">
        <f t="shared" si="195"/>
        <v/>
      </c>
      <c r="CW182"/>
      <c r="CX182" s="25" t="str">
        <f t="shared" si="217"/>
        <v/>
      </c>
      <c r="CY182" s="25" t="str">
        <f t="shared" si="218"/>
        <v/>
      </c>
      <c r="CZ182" s="25" t="str">
        <f t="shared" si="219"/>
        <v/>
      </c>
      <c r="DA182" s="25" t="str">
        <f t="shared" si="220"/>
        <v/>
      </c>
      <c r="DB182" s="25" t="str">
        <f t="shared" si="222"/>
        <v/>
      </c>
      <c r="DC182" s="25" t="str">
        <f t="shared" si="221"/>
        <v/>
      </c>
      <c r="DD182"/>
      <c r="DE182"/>
      <c r="DG182"/>
      <c r="DH182" s="26">
        <f t="shared" si="223"/>
        <v>0</v>
      </c>
      <c r="DI182" s="26">
        <f t="shared" si="224"/>
        <v>0</v>
      </c>
      <c r="DJ182" s="26">
        <f t="shared" si="225"/>
        <v>0</v>
      </c>
      <c r="DK182" s="26">
        <f t="shared" si="226"/>
        <v>0</v>
      </c>
      <c r="DL182" s="26">
        <f t="shared" si="227"/>
        <v>0</v>
      </c>
      <c r="DM182" s="26">
        <f t="shared" si="228"/>
        <v>0</v>
      </c>
    </row>
    <row r="183" spans="1:117" x14ac:dyDescent="0.25">
      <c r="A183" s="791"/>
      <c r="B183" s="4402"/>
      <c r="C183" s="4360" t="s">
        <v>214</v>
      </c>
      <c r="D183" s="4379">
        <f t="shared" si="230"/>
        <v>0</v>
      </c>
      <c r="E183" s="4193">
        <f>SUM(AA183+AC183+AE183+AG183+AI183+AK183+AM183+AO183)</f>
        <v>0</v>
      </c>
      <c r="F183" s="294">
        <f t="shared" si="229"/>
        <v>0</v>
      </c>
      <c r="G183" s="4326"/>
      <c r="H183" s="4346"/>
      <c r="I183" s="4346"/>
      <c r="J183" s="4346"/>
      <c r="K183" s="4346"/>
      <c r="L183" s="4346"/>
      <c r="M183" s="4346"/>
      <c r="N183" s="4346"/>
      <c r="O183" s="4346"/>
      <c r="P183" s="4346"/>
      <c r="Q183" s="4346"/>
      <c r="R183" s="4346"/>
      <c r="S183" s="4346"/>
      <c r="T183" s="4346"/>
      <c r="U183" s="4346"/>
      <c r="V183" s="4346"/>
      <c r="W183" s="4346"/>
      <c r="X183" s="4325"/>
      <c r="Y183" s="4346"/>
      <c r="Z183" s="4346"/>
      <c r="AA183" s="4342"/>
      <c r="AB183" s="39"/>
      <c r="AC183" s="4265"/>
      <c r="AD183" s="39"/>
      <c r="AE183" s="4265"/>
      <c r="AF183" s="39"/>
      <c r="AG183" s="4265"/>
      <c r="AH183" s="39"/>
      <c r="AI183" s="4265"/>
      <c r="AJ183" s="39"/>
      <c r="AK183" s="4265"/>
      <c r="AL183" s="39"/>
      <c r="AM183" s="4265"/>
      <c r="AN183" s="39"/>
      <c r="AO183" s="4265"/>
      <c r="AP183" s="39"/>
      <c r="AQ183" s="4238"/>
      <c r="AR183" s="4236"/>
      <c r="AS183" s="39"/>
      <c r="AT183" s="39"/>
      <c r="AU183" s="39"/>
      <c r="AV183" s="4359"/>
      <c r="AW183" s="39"/>
      <c r="AX183" t="str">
        <f t="shared" si="195"/>
        <v/>
      </c>
      <c r="CW183"/>
      <c r="CX183" s="25" t="str">
        <f t="shared" si="217"/>
        <v/>
      </c>
      <c r="CY183" s="25" t="str">
        <f t="shared" si="218"/>
        <v/>
      </c>
      <c r="CZ183" s="25" t="str">
        <f t="shared" si="219"/>
        <v/>
      </c>
      <c r="DA183" s="25" t="str">
        <f t="shared" si="220"/>
        <v/>
      </c>
      <c r="DB183" s="304"/>
      <c r="DC183" s="25" t="str">
        <f t="shared" si="221"/>
        <v/>
      </c>
      <c r="DD183"/>
      <c r="DE183"/>
      <c r="DG183"/>
      <c r="DH183" s="26">
        <f t="shared" si="223"/>
        <v>0</v>
      </c>
      <c r="DI183" s="26">
        <f t="shared" si="224"/>
        <v>0</v>
      </c>
      <c r="DJ183" s="26">
        <f t="shared" si="225"/>
        <v>0</v>
      </c>
      <c r="DK183" s="26">
        <f t="shared" si="226"/>
        <v>0</v>
      </c>
      <c r="DL183" s="304"/>
      <c r="DM183" s="26">
        <f t="shared" si="228"/>
        <v>0</v>
      </c>
    </row>
    <row r="184" spans="1:117" x14ac:dyDescent="0.25">
      <c r="A184" s="791"/>
      <c r="B184" s="4511" t="s">
        <v>95</v>
      </c>
      <c r="C184" s="4590" t="s">
        <v>210</v>
      </c>
      <c r="D184" s="245">
        <f t="shared" si="230"/>
        <v>0</v>
      </c>
      <c r="E184" s="290">
        <f t="shared" ref="E184:F186" si="231">SUM(AC184+AE184+AG184+AI184+AK184+AM184+AO184)</f>
        <v>0</v>
      </c>
      <c r="F184" s="297">
        <f t="shared" si="231"/>
        <v>0</v>
      </c>
      <c r="G184" s="4326"/>
      <c r="H184" s="4346"/>
      <c r="I184" s="4346"/>
      <c r="J184" s="4346"/>
      <c r="K184" s="4346"/>
      <c r="L184" s="4346"/>
      <c r="M184" s="4346"/>
      <c r="N184" s="4346"/>
      <c r="O184" s="4346"/>
      <c r="P184" s="4346"/>
      <c r="Q184" s="4346"/>
      <c r="R184" s="4346"/>
      <c r="S184" s="4346"/>
      <c r="T184" s="4346"/>
      <c r="U184" s="4346"/>
      <c r="V184" s="4346"/>
      <c r="W184" s="4346"/>
      <c r="X184" s="4325"/>
      <c r="Y184" s="4346"/>
      <c r="Z184" s="4346"/>
      <c r="AA184" s="220"/>
      <c r="AB184" s="220"/>
      <c r="AC184" s="4434"/>
      <c r="AD184" s="4462"/>
      <c r="AE184" s="4451"/>
      <c r="AF184" s="4462"/>
      <c r="AG184" s="4451"/>
      <c r="AH184" s="4462"/>
      <c r="AI184" s="4451"/>
      <c r="AJ184" s="4462"/>
      <c r="AK184" s="4451"/>
      <c r="AL184" s="4462"/>
      <c r="AM184" s="4451"/>
      <c r="AN184" s="4462"/>
      <c r="AO184" s="4451"/>
      <c r="AP184" s="4462"/>
      <c r="AQ184" s="4569"/>
      <c r="AR184" s="52"/>
      <c r="AS184" s="4462"/>
      <c r="AT184" s="4462"/>
      <c r="AU184" s="4462"/>
      <c r="AV184" s="4435"/>
      <c r="AW184" s="4462"/>
      <c r="AX184" t="str">
        <f t="shared" si="195"/>
        <v/>
      </c>
      <c r="CW184"/>
      <c r="CX184" s="25" t="str">
        <f t="shared" si="217"/>
        <v/>
      </c>
      <c r="CY184" s="25" t="str">
        <f t="shared" si="218"/>
        <v/>
      </c>
      <c r="CZ184" s="25" t="str">
        <f t="shared" si="219"/>
        <v/>
      </c>
      <c r="DA184" s="25" t="str">
        <f t="shared" si="220"/>
        <v/>
      </c>
      <c r="DB184" s="25" t="str">
        <f t="shared" si="222"/>
        <v/>
      </c>
      <c r="DC184" s="25" t="str">
        <f t="shared" si="221"/>
        <v/>
      </c>
      <c r="DD184"/>
      <c r="DE184"/>
      <c r="DG184"/>
      <c r="DH184" s="26">
        <f t="shared" si="223"/>
        <v>0</v>
      </c>
      <c r="DI184" s="26">
        <f t="shared" si="224"/>
        <v>0</v>
      </c>
      <c r="DJ184" s="26">
        <f t="shared" si="225"/>
        <v>0</v>
      </c>
      <c r="DK184" s="26">
        <f t="shared" si="226"/>
        <v>0</v>
      </c>
      <c r="DL184" s="26">
        <f t="shared" si="227"/>
        <v>0</v>
      </c>
      <c r="DM184" s="26">
        <f t="shared" si="228"/>
        <v>0</v>
      </c>
    </row>
    <row r="185" spans="1:117" x14ac:dyDescent="0.25">
      <c r="A185" s="791"/>
      <c r="B185" s="728"/>
      <c r="C185" s="4349" t="s">
        <v>215</v>
      </c>
      <c r="D185" s="301">
        <f t="shared" si="230"/>
        <v>0</v>
      </c>
      <c r="E185" s="290">
        <f t="shared" si="231"/>
        <v>0</v>
      </c>
      <c r="F185" s="297">
        <f t="shared" si="231"/>
        <v>0</v>
      </c>
      <c r="G185" s="4326"/>
      <c r="H185" s="4346"/>
      <c r="I185" s="4346"/>
      <c r="J185" s="4346"/>
      <c r="K185" s="4346"/>
      <c r="L185" s="4346"/>
      <c r="M185" s="4346"/>
      <c r="N185" s="4346"/>
      <c r="O185" s="4346"/>
      <c r="P185" s="4346"/>
      <c r="Q185" s="4346"/>
      <c r="R185" s="4346"/>
      <c r="S185" s="4346"/>
      <c r="T185" s="4346"/>
      <c r="U185" s="4346"/>
      <c r="V185" s="4346"/>
      <c r="W185" s="4346"/>
      <c r="X185" s="4325"/>
      <c r="Y185" s="4346"/>
      <c r="Z185" s="4346"/>
      <c r="AA185" s="4346"/>
      <c r="AB185" s="4346"/>
      <c r="AC185" s="302"/>
      <c r="AD185" s="63"/>
      <c r="AE185" s="193"/>
      <c r="AF185" s="63"/>
      <c r="AG185" s="193"/>
      <c r="AH185" s="63"/>
      <c r="AI185" s="193"/>
      <c r="AJ185" s="63"/>
      <c r="AK185" s="193"/>
      <c r="AL185" s="63"/>
      <c r="AM185" s="193"/>
      <c r="AN185" s="63"/>
      <c r="AO185" s="193"/>
      <c r="AP185" s="63"/>
      <c r="AQ185" s="252"/>
      <c r="AR185" s="232"/>
      <c r="AS185" s="63"/>
      <c r="AT185" s="63"/>
      <c r="AU185" s="63"/>
      <c r="AV185" s="234"/>
      <c r="AW185" s="63"/>
      <c r="AX185" t="str">
        <f t="shared" si="195"/>
        <v/>
      </c>
      <c r="CW185"/>
      <c r="CX185" s="25" t="str">
        <f t="shared" si="217"/>
        <v/>
      </c>
      <c r="CY185" s="25" t="str">
        <f t="shared" si="218"/>
        <v/>
      </c>
      <c r="CZ185" s="25" t="str">
        <f t="shared" si="219"/>
        <v/>
      </c>
      <c r="DA185" s="25" t="str">
        <f t="shared" si="220"/>
        <v/>
      </c>
      <c r="DB185" s="304"/>
      <c r="DC185" s="25" t="str">
        <f t="shared" si="221"/>
        <v/>
      </c>
      <c r="DD185"/>
      <c r="DE185"/>
      <c r="DG185"/>
      <c r="DH185" s="26">
        <f t="shared" si="223"/>
        <v>0</v>
      </c>
      <c r="DI185" s="26">
        <f t="shared" si="224"/>
        <v>0</v>
      </c>
      <c r="DJ185" s="26">
        <f t="shared" si="225"/>
        <v>0</v>
      </c>
      <c r="DK185" s="26">
        <f t="shared" si="226"/>
        <v>0</v>
      </c>
      <c r="DL185" s="304"/>
      <c r="DM185" s="26">
        <f t="shared" si="228"/>
        <v>0</v>
      </c>
    </row>
    <row r="186" spans="1:117" x14ac:dyDescent="0.25">
      <c r="A186" s="4589"/>
      <c r="B186" s="4519"/>
      <c r="C186" s="4593" t="s">
        <v>216</v>
      </c>
      <c r="D186" s="301">
        <f t="shared" si="230"/>
        <v>0</v>
      </c>
      <c r="E186" s="4193">
        <f t="shared" si="231"/>
        <v>0</v>
      </c>
      <c r="F186" s="294">
        <f t="shared" si="231"/>
        <v>0</v>
      </c>
      <c r="G186" s="4326"/>
      <c r="H186" s="4346"/>
      <c r="I186" s="4346"/>
      <c r="J186" s="4346"/>
      <c r="K186" s="4346"/>
      <c r="L186" s="4346"/>
      <c r="M186" s="4346"/>
      <c r="N186" s="4346"/>
      <c r="O186" s="4346"/>
      <c r="P186" s="4346"/>
      <c r="Q186" s="4346"/>
      <c r="R186" s="4346"/>
      <c r="S186" s="4346"/>
      <c r="T186" s="4346"/>
      <c r="U186" s="4346"/>
      <c r="V186" s="4346"/>
      <c r="W186" s="4346"/>
      <c r="X186" s="4325"/>
      <c r="Y186" s="4346"/>
      <c r="Z186" s="4346"/>
      <c r="AA186" s="4346"/>
      <c r="AB186" s="4346"/>
      <c r="AC186" s="4235"/>
      <c r="AD186" s="39"/>
      <c r="AE186" s="4265"/>
      <c r="AF186" s="39"/>
      <c r="AG186" s="4265"/>
      <c r="AH186" s="39"/>
      <c r="AI186" s="4265"/>
      <c r="AJ186" s="39"/>
      <c r="AK186" s="4265"/>
      <c r="AL186" s="39"/>
      <c r="AM186" s="4265"/>
      <c r="AN186" s="39"/>
      <c r="AO186" s="4265"/>
      <c r="AP186" s="39"/>
      <c r="AQ186" s="4238"/>
      <c r="AR186" s="4236"/>
      <c r="AS186" s="39"/>
      <c r="AT186" s="39"/>
      <c r="AU186" s="39"/>
      <c r="AV186" s="4359"/>
      <c r="AW186" s="39"/>
      <c r="AX186" t="str">
        <f t="shared" si="195"/>
        <v/>
      </c>
      <c r="CW186"/>
      <c r="CX186" s="25" t="str">
        <f t="shared" si="217"/>
        <v/>
      </c>
      <c r="CY186" s="25" t="str">
        <f t="shared" si="218"/>
        <v/>
      </c>
      <c r="CZ186" s="25" t="str">
        <f t="shared" si="219"/>
        <v/>
      </c>
      <c r="DA186" s="25" t="str">
        <f t="shared" si="220"/>
        <v/>
      </c>
      <c r="DB186" s="304"/>
      <c r="DC186" s="25" t="str">
        <f t="shared" si="221"/>
        <v/>
      </c>
      <c r="DD186"/>
      <c r="DE186"/>
      <c r="DG186"/>
      <c r="DH186" s="26">
        <f t="shared" si="223"/>
        <v>0</v>
      </c>
      <c r="DI186" s="26">
        <f t="shared" si="224"/>
        <v>0</v>
      </c>
      <c r="DJ186" s="26">
        <f t="shared" si="225"/>
        <v>0</v>
      </c>
      <c r="DK186" s="26">
        <f t="shared" si="226"/>
        <v>0</v>
      </c>
      <c r="DL186" s="304"/>
      <c r="DM186" s="26">
        <f t="shared" si="228"/>
        <v>0</v>
      </c>
    </row>
    <row r="187" spans="1:117" ht="15" customHeight="1" x14ac:dyDescent="0.25">
      <c r="A187" s="4532" t="s">
        <v>217</v>
      </c>
      <c r="B187" s="4471" t="s">
        <v>218</v>
      </c>
      <c r="C187" s="4419"/>
      <c r="D187" s="4594">
        <f>SUM(E187+F187)</f>
        <v>0</v>
      </c>
      <c r="E187" s="4595">
        <f t="shared" ref="E187:F191" si="232">SUM(AK187)</f>
        <v>0</v>
      </c>
      <c r="F187" s="4596">
        <f t="shared" si="232"/>
        <v>0</v>
      </c>
      <c r="G187" s="4333"/>
      <c r="H187" s="4345"/>
      <c r="I187" s="4345"/>
      <c r="J187" s="4345"/>
      <c r="K187" s="4345"/>
      <c r="L187" s="4345"/>
      <c r="M187" s="4345"/>
      <c r="N187" s="4345"/>
      <c r="O187" s="4345"/>
      <c r="P187" s="4345"/>
      <c r="Q187" s="4345"/>
      <c r="R187" s="4345"/>
      <c r="S187" s="4345"/>
      <c r="T187" s="4345"/>
      <c r="U187" s="4345"/>
      <c r="V187" s="4345"/>
      <c r="W187" s="4345"/>
      <c r="X187" s="4332"/>
      <c r="Y187" s="4345"/>
      <c r="Z187" s="4345"/>
      <c r="AA187" s="4345"/>
      <c r="AB187" s="4345"/>
      <c r="AC187" s="4567"/>
      <c r="AD187" s="219"/>
      <c r="AE187" s="219"/>
      <c r="AF187" s="219"/>
      <c r="AG187" s="219"/>
      <c r="AH187" s="219"/>
      <c r="AI187" s="219"/>
      <c r="AJ187" s="311"/>
      <c r="AK187" s="4597"/>
      <c r="AL187" s="4598"/>
      <c r="AM187" s="4599"/>
      <c r="AN187" s="219"/>
      <c r="AO187" s="219"/>
      <c r="AP187" s="311"/>
      <c r="AQ187" s="4600"/>
      <c r="AR187" s="4601"/>
      <c r="AS187" s="4345"/>
      <c r="AT187" s="4332"/>
      <c r="AU187" s="4602"/>
      <c r="AV187" s="4602"/>
      <c r="AW187" s="4602"/>
      <c r="AX187" t="str">
        <f t="shared" si="195"/>
        <v/>
      </c>
      <c r="CW187"/>
      <c r="CX187" s="25" t="str">
        <f t="shared" si="217"/>
        <v/>
      </c>
      <c r="CY187" s="304"/>
      <c r="CZ187" s="304"/>
      <c r="DA187" s="25" t="str">
        <f t="shared" si="220"/>
        <v/>
      </c>
      <c r="DB187" s="25" t="str">
        <f t="shared" si="222"/>
        <v/>
      </c>
      <c r="DC187" s="25" t="str">
        <f t="shared" si="221"/>
        <v/>
      </c>
      <c r="DD187"/>
      <c r="DE187"/>
      <c r="DG187"/>
      <c r="DH187" s="26">
        <f t="shared" si="223"/>
        <v>0</v>
      </c>
      <c r="DI187" s="304"/>
      <c r="DJ187" s="304"/>
      <c r="DK187" s="26">
        <f t="shared" si="226"/>
        <v>0</v>
      </c>
      <c r="DL187" s="26">
        <f t="shared" si="227"/>
        <v>0</v>
      </c>
      <c r="DM187" s="26">
        <f t="shared" si="228"/>
        <v>0</v>
      </c>
    </row>
    <row r="188" spans="1:117" x14ac:dyDescent="0.25">
      <c r="A188" s="713"/>
      <c r="B188" s="713" t="s">
        <v>209</v>
      </c>
      <c r="C188" s="244" t="s">
        <v>210</v>
      </c>
      <c r="D188" s="4565">
        <f t="shared" si="230"/>
        <v>0</v>
      </c>
      <c r="E188" s="254">
        <f t="shared" si="232"/>
        <v>0</v>
      </c>
      <c r="F188" s="297">
        <f t="shared" si="232"/>
        <v>0</v>
      </c>
      <c r="G188" s="4333"/>
      <c r="H188" s="4345"/>
      <c r="I188" s="4345"/>
      <c r="J188" s="4345"/>
      <c r="K188" s="4345"/>
      <c r="L188" s="4345"/>
      <c r="M188" s="4345"/>
      <c r="N188" s="4345"/>
      <c r="O188" s="4345"/>
      <c r="P188" s="4345"/>
      <c r="Q188" s="4345"/>
      <c r="R188" s="4345"/>
      <c r="S188" s="4345"/>
      <c r="T188" s="4345"/>
      <c r="U188" s="4345"/>
      <c r="V188" s="4345"/>
      <c r="W188" s="4345"/>
      <c r="X188" s="4332"/>
      <c r="Y188" s="4345"/>
      <c r="Z188" s="4345"/>
      <c r="AA188" s="4345"/>
      <c r="AB188" s="4345"/>
      <c r="AC188" s="4333"/>
      <c r="AD188" s="4345"/>
      <c r="AE188" s="4345"/>
      <c r="AF188" s="4345"/>
      <c r="AG188" s="4345"/>
      <c r="AH188" s="4345"/>
      <c r="AI188" s="4345"/>
      <c r="AJ188" s="4270"/>
      <c r="AK188" s="19"/>
      <c r="AL188" s="20"/>
      <c r="AM188" s="4269"/>
      <c r="AN188" s="4345"/>
      <c r="AO188" s="4345"/>
      <c r="AP188" s="4270"/>
      <c r="AQ188" s="230"/>
      <c r="AR188" s="22"/>
      <c r="AS188" s="4345"/>
      <c r="AT188" s="4332"/>
      <c r="AU188" s="24"/>
      <c r="AV188" s="24"/>
      <c r="AW188" s="20"/>
      <c r="AX188" t="str">
        <f t="shared" si="195"/>
        <v/>
      </c>
      <c r="CW188"/>
      <c r="CX188" s="25" t="str">
        <f t="shared" si="217"/>
        <v/>
      </c>
      <c r="CY188" s="304"/>
      <c r="CZ188" s="304"/>
      <c r="DA188" s="25" t="str">
        <f t="shared" si="220"/>
        <v/>
      </c>
      <c r="DB188" s="25" t="str">
        <f t="shared" si="222"/>
        <v/>
      </c>
      <c r="DC188" s="25" t="str">
        <f t="shared" si="221"/>
        <v/>
      </c>
      <c r="DD188"/>
      <c r="DE188"/>
      <c r="DG188"/>
      <c r="DH188" s="26">
        <f t="shared" si="223"/>
        <v>0</v>
      </c>
      <c r="DI188" s="304"/>
      <c r="DJ188" s="304"/>
      <c r="DK188" s="26">
        <f t="shared" si="226"/>
        <v>0</v>
      </c>
      <c r="DL188" s="26">
        <f t="shared" si="227"/>
        <v>0</v>
      </c>
      <c r="DM188" s="26">
        <f t="shared" si="228"/>
        <v>0</v>
      </c>
    </row>
    <row r="189" spans="1:117" x14ac:dyDescent="0.25">
      <c r="A189" s="713"/>
      <c r="B189" s="713"/>
      <c r="C189" s="318" t="s">
        <v>219</v>
      </c>
      <c r="D189" s="4126">
        <f t="shared" si="230"/>
        <v>0</v>
      </c>
      <c r="E189" s="4193">
        <f t="shared" si="232"/>
        <v>0</v>
      </c>
      <c r="F189" s="294">
        <f t="shared" si="232"/>
        <v>0</v>
      </c>
      <c r="G189" s="4333"/>
      <c r="H189" s="4345"/>
      <c r="I189" s="4345"/>
      <c r="J189" s="4345"/>
      <c r="K189" s="4345"/>
      <c r="L189" s="4345"/>
      <c r="M189" s="4345"/>
      <c r="N189" s="4345"/>
      <c r="O189" s="4345"/>
      <c r="P189" s="4345"/>
      <c r="Q189" s="4345"/>
      <c r="R189" s="4345"/>
      <c r="S189" s="4345"/>
      <c r="T189" s="4345"/>
      <c r="U189" s="4345"/>
      <c r="V189" s="4345"/>
      <c r="W189" s="4345"/>
      <c r="X189" s="4332"/>
      <c r="Y189" s="4345"/>
      <c r="Z189" s="4345"/>
      <c r="AA189" s="4345"/>
      <c r="AB189" s="4345"/>
      <c r="AC189" s="4333"/>
      <c r="AD189" s="4345"/>
      <c r="AE189" s="4345"/>
      <c r="AF189" s="4345"/>
      <c r="AG189" s="4345"/>
      <c r="AH189" s="4345"/>
      <c r="AI189" s="4345"/>
      <c r="AJ189" s="4270"/>
      <c r="AK189" s="193"/>
      <c r="AL189" s="63"/>
      <c r="AM189" s="4269"/>
      <c r="AN189" s="4345"/>
      <c r="AO189" s="4345"/>
      <c r="AP189" s="4270"/>
      <c r="AQ189" s="252"/>
      <c r="AR189" s="232"/>
      <c r="AS189" s="4345"/>
      <c r="AT189" s="4332"/>
      <c r="AU189" s="4239"/>
      <c r="AV189" s="4359"/>
      <c r="AW189" s="4239"/>
      <c r="AX189" t="str">
        <f t="shared" si="195"/>
        <v/>
      </c>
      <c r="CW189"/>
      <c r="CX189" s="25" t="str">
        <f t="shared" si="217"/>
        <v/>
      </c>
      <c r="CY189" s="304"/>
      <c r="CZ189" s="304"/>
      <c r="DA189" s="25" t="str">
        <f t="shared" si="220"/>
        <v/>
      </c>
      <c r="DB189" s="304"/>
      <c r="DC189" s="25" t="str">
        <f t="shared" si="221"/>
        <v/>
      </c>
      <c r="DD189"/>
      <c r="DE189"/>
      <c r="DG189"/>
      <c r="DH189" s="26">
        <f t="shared" si="223"/>
        <v>0</v>
      </c>
      <c r="DI189" s="304"/>
      <c r="DJ189" s="304"/>
      <c r="DK189" s="26">
        <f t="shared" si="226"/>
        <v>0</v>
      </c>
      <c r="DL189" s="304"/>
      <c r="DM189" s="26">
        <f t="shared" si="228"/>
        <v>0</v>
      </c>
    </row>
    <row r="190" spans="1:117" x14ac:dyDescent="0.25">
      <c r="A190" s="713"/>
      <c r="B190" s="4532" t="s">
        <v>95</v>
      </c>
      <c r="C190" s="4590" t="s">
        <v>220</v>
      </c>
      <c r="D190" s="4565">
        <f t="shared" si="230"/>
        <v>0</v>
      </c>
      <c r="E190" s="290">
        <f t="shared" si="232"/>
        <v>0</v>
      </c>
      <c r="F190" s="297">
        <f t="shared" si="232"/>
        <v>0</v>
      </c>
      <c r="G190" s="4333"/>
      <c r="H190" s="4345"/>
      <c r="I190" s="4345"/>
      <c r="J190" s="4345"/>
      <c r="K190" s="4345"/>
      <c r="L190" s="4345"/>
      <c r="M190" s="4345"/>
      <c r="N190" s="4345"/>
      <c r="O190" s="4345"/>
      <c r="P190" s="4345"/>
      <c r="Q190" s="4345"/>
      <c r="R190" s="4345"/>
      <c r="S190" s="4345"/>
      <c r="T190" s="4345"/>
      <c r="U190" s="4345"/>
      <c r="V190" s="4345"/>
      <c r="W190" s="4345"/>
      <c r="X190" s="4332"/>
      <c r="Y190" s="4345"/>
      <c r="Z190" s="4345"/>
      <c r="AA190" s="4345"/>
      <c r="AB190" s="4345"/>
      <c r="AC190" s="4333"/>
      <c r="AD190" s="4345"/>
      <c r="AE190" s="4345"/>
      <c r="AF190" s="4345"/>
      <c r="AG190" s="4345"/>
      <c r="AH190" s="4345"/>
      <c r="AI190" s="4345"/>
      <c r="AJ190" s="4270"/>
      <c r="AK190" s="4451"/>
      <c r="AL190" s="4462"/>
      <c r="AM190" s="4269"/>
      <c r="AN190" s="4345"/>
      <c r="AO190" s="4345"/>
      <c r="AP190" s="4270"/>
      <c r="AQ190" s="4569"/>
      <c r="AR190" s="52"/>
      <c r="AS190" s="4345"/>
      <c r="AT190" s="4332"/>
      <c r="AU190" s="24"/>
      <c r="AV190" s="24"/>
      <c r="AW190" s="24"/>
      <c r="AX190" t="str">
        <f t="shared" si="195"/>
        <v/>
      </c>
      <c r="CW190"/>
      <c r="CX190" s="25" t="str">
        <f t="shared" si="217"/>
        <v/>
      </c>
      <c r="CY190" s="304"/>
      <c r="CZ190" s="304"/>
      <c r="DA190" s="25" t="str">
        <f t="shared" si="220"/>
        <v/>
      </c>
      <c r="DB190" s="25" t="str">
        <f t="shared" si="222"/>
        <v/>
      </c>
      <c r="DC190" s="25" t="str">
        <f t="shared" si="221"/>
        <v/>
      </c>
      <c r="DD190"/>
      <c r="DE190"/>
      <c r="DG190"/>
      <c r="DH190" s="26">
        <f t="shared" si="223"/>
        <v>0</v>
      </c>
      <c r="DI190" s="304"/>
      <c r="DJ190" s="304"/>
      <c r="DK190" s="26">
        <f t="shared" si="226"/>
        <v>0</v>
      </c>
      <c r="DL190" s="26">
        <f t="shared" si="227"/>
        <v>0</v>
      </c>
      <c r="DM190" s="26">
        <f t="shared" si="228"/>
        <v>0</v>
      </c>
    </row>
    <row r="191" spans="1:117" x14ac:dyDescent="0.25">
      <c r="A191" s="4405"/>
      <c r="B191" s="4405"/>
      <c r="C191" s="4361" t="s">
        <v>221</v>
      </c>
      <c r="D191" s="4126">
        <f t="shared" si="230"/>
        <v>0</v>
      </c>
      <c r="E191" s="290">
        <f t="shared" si="232"/>
        <v>0</v>
      </c>
      <c r="F191" s="297">
        <f t="shared" si="232"/>
        <v>0</v>
      </c>
      <c r="G191" s="4333"/>
      <c r="H191" s="4345"/>
      <c r="I191" s="4345"/>
      <c r="J191" s="4345"/>
      <c r="K191" s="4345"/>
      <c r="L191" s="4345"/>
      <c r="M191" s="4345"/>
      <c r="N191" s="4345"/>
      <c r="O191" s="4345"/>
      <c r="P191" s="4345"/>
      <c r="Q191" s="4345"/>
      <c r="R191" s="4345"/>
      <c r="S191" s="4345"/>
      <c r="T191" s="4345"/>
      <c r="U191" s="4345"/>
      <c r="V191" s="4345"/>
      <c r="W191" s="4345"/>
      <c r="X191" s="4332"/>
      <c r="Y191" s="4357"/>
      <c r="Z191" s="4357"/>
      <c r="AA191" s="4357"/>
      <c r="AB191" s="4357"/>
      <c r="AC191" s="4356"/>
      <c r="AD191" s="4357"/>
      <c r="AE191" s="4357"/>
      <c r="AF191" s="4357"/>
      <c r="AG191" s="4357"/>
      <c r="AH191" s="4357"/>
      <c r="AI191" s="4357"/>
      <c r="AJ191" s="4362"/>
      <c r="AK191" s="4387"/>
      <c r="AL191" s="4603"/>
      <c r="AM191" s="4129"/>
      <c r="AN191" s="4357"/>
      <c r="AO191" s="4357"/>
      <c r="AP191" s="4362"/>
      <c r="AQ191" s="4388"/>
      <c r="AR191" s="4389"/>
      <c r="AS191" s="4129"/>
      <c r="AT191" s="4363"/>
      <c r="AU191" s="4604"/>
      <c r="AV191" s="4359"/>
      <c r="AW191" s="39"/>
      <c r="AX191" t="str">
        <f t="shared" si="195"/>
        <v/>
      </c>
      <c r="CW191"/>
      <c r="CX191" s="25" t="str">
        <f t="shared" si="217"/>
        <v/>
      </c>
      <c r="CY191" s="304"/>
      <c r="CZ191" s="304"/>
      <c r="DA191" s="25" t="str">
        <f t="shared" si="220"/>
        <v/>
      </c>
      <c r="DB191" s="304"/>
      <c r="DC191" s="25" t="str">
        <f t="shared" si="221"/>
        <v/>
      </c>
      <c r="DD191"/>
      <c r="DE191"/>
      <c r="DG191"/>
      <c r="DH191" s="26">
        <f t="shared" si="223"/>
        <v>0</v>
      </c>
      <c r="DI191" s="304"/>
      <c r="DJ191" s="304"/>
      <c r="DK191" s="26">
        <f t="shared" si="226"/>
        <v>0</v>
      </c>
      <c r="DL191" s="304"/>
      <c r="DM191" s="26">
        <f t="shared" si="228"/>
        <v>0</v>
      </c>
    </row>
    <row r="192" spans="1:117" ht="15" customHeight="1" x14ac:dyDescent="0.25">
      <c r="A192" s="4605" t="s">
        <v>222</v>
      </c>
      <c r="B192" s="4606" t="s">
        <v>223</v>
      </c>
      <c r="C192" s="4607" t="s">
        <v>224</v>
      </c>
      <c r="D192" s="4565">
        <f t="shared" si="230"/>
        <v>0</v>
      </c>
      <c r="E192" s="254">
        <f t="shared" ref="E192:F194" si="233">SUM(Y192+AA192+AC192+AE192+AG192+AI192+AK192+AM192+AO192)</f>
        <v>0</v>
      </c>
      <c r="F192" s="4566">
        <f t="shared" si="233"/>
        <v>0</v>
      </c>
      <c r="G192" s="4326"/>
      <c r="H192" s="4346"/>
      <c r="I192" s="4346"/>
      <c r="J192" s="4346"/>
      <c r="K192" s="4346"/>
      <c r="L192" s="4346"/>
      <c r="M192" s="4346"/>
      <c r="N192" s="4346"/>
      <c r="O192" s="4346"/>
      <c r="P192" s="4346"/>
      <c r="Q192" s="4346"/>
      <c r="R192" s="4346"/>
      <c r="S192" s="4346"/>
      <c r="T192" s="4346"/>
      <c r="U192" s="4346"/>
      <c r="V192" s="4346"/>
      <c r="W192" s="4346"/>
      <c r="X192" s="4324"/>
      <c r="Y192" s="19"/>
      <c r="Z192" s="20"/>
      <c r="AA192" s="19"/>
      <c r="AB192" s="20"/>
      <c r="AC192" s="19"/>
      <c r="AD192" s="20"/>
      <c r="AE192" s="19"/>
      <c r="AF192" s="20"/>
      <c r="AG192" s="19"/>
      <c r="AH192" s="20"/>
      <c r="AI192" s="19"/>
      <c r="AJ192" s="20"/>
      <c r="AK192" s="19"/>
      <c r="AL192" s="20"/>
      <c r="AM192" s="19"/>
      <c r="AN192" s="20"/>
      <c r="AO192" s="19"/>
      <c r="AP192" s="20"/>
      <c r="AQ192" s="230"/>
      <c r="AR192" s="22"/>
      <c r="AS192" s="20"/>
      <c r="AT192" s="20"/>
      <c r="AU192" s="20"/>
      <c r="AV192" s="24"/>
      <c r="AW192" s="20"/>
      <c r="AX192" t="str">
        <f t="shared" si="195"/>
        <v/>
      </c>
      <c r="CW192"/>
      <c r="CX192" s="25" t="str">
        <f t="shared" si="217"/>
        <v/>
      </c>
      <c r="CY192" s="25" t="str">
        <f t="shared" ref="CY192:CY196" si="234">IF(AND(D192&gt;0,AS192=""),"  * No olvide digitar la variable Niños, niñas, adolescentes y jóvenes SENAME. Digite Cero si no tiene.",IF(AS192&gt;D192," * La variable Niños, niñas, adolescentes y jóvenes SENAME no pueden superar el Total Ambos Sexos.",""))</f>
        <v/>
      </c>
      <c r="CZ192" s="25" t="str">
        <f t="shared" ref="CZ192:CZ196" si="235">IF(AND(D192&gt;0,AT192=""),"  * No olvide digitar la variable Niños, niñas, adolescentes y jóvenes Mejor Niñez. Digite Cero si no tiene.",IF(AT192&gt;D192," * La variable Niños, niñas, adolescentes y jóvenes Mejor Niñez  no pueden superar el Total Ambos Sexos.",""))</f>
        <v/>
      </c>
      <c r="DA192" s="25" t="str">
        <f t="shared" si="220"/>
        <v/>
      </c>
      <c r="DB192" s="25" t="str">
        <f t="shared" si="222"/>
        <v/>
      </c>
      <c r="DC192" s="25" t="str">
        <f t="shared" si="221"/>
        <v/>
      </c>
      <c r="DD192"/>
      <c r="DE192"/>
      <c r="DG192"/>
      <c r="DH192" s="26">
        <f t="shared" si="223"/>
        <v>0</v>
      </c>
      <c r="DI192" s="26">
        <f t="shared" si="224"/>
        <v>0</v>
      </c>
      <c r="DJ192" s="26">
        <f t="shared" si="225"/>
        <v>0</v>
      </c>
      <c r="DK192" s="26">
        <f t="shared" si="226"/>
        <v>0</v>
      </c>
      <c r="DL192" s="26">
        <f t="shared" si="227"/>
        <v>0</v>
      </c>
      <c r="DM192" s="26">
        <f t="shared" si="228"/>
        <v>0</v>
      </c>
    </row>
    <row r="193" spans="1:117" x14ac:dyDescent="0.25">
      <c r="A193" s="785"/>
      <c r="B193" s="788"/>
      <c r="C193" s="329" t="s">
        <v>225</v>
      </c>
      <c r="D193" s="4113">
        <f t="shared" si="230"/>
        <v>0</v>
      </c>
      <c r="E193" s="4353">
        <f t="shared" si="233"/>
        <v>0</v>
      </c>
      <c r="F193" s="4344">
        <f t="shared" si="233"/>
        <v>0</v>
      </c>
      <c r="G193" s="4326"/>
      <c r="H193" s="4346"/>
      <c r="I193" s="4346"/>
      <c r="J193" s="4346"/>
      <c r="K193" s="4346"/>
      <c r="L193" s="4346"/>
      <c r="M193" s="4346"/>
      <c r="N193" s="4346"/>
      <c r="O193" s="4346"/>
      <c r="P193" s="4346"/>
      <c r="Q193" s="4346"/>
      <c r="R193" s="4346"/>
      <c r="S193" s="4346"/>
      <c r="T193" s="4346"/>
      <c r="U193" s="4346"/>
      <c r="V193" s="4346"/>
      <c r="W193" s="4346"/>
      <c r="X193" s="4324"/>
      <c r="Y193" s="193"/>
      <c r="Z193" s="63"/>
      <c r="AA193" s="193"/>
      <c r="AB193" s="63"/>
      <c r="AC193" s="193"/>
      <c r="AD193" s="63"/>
      <c r="AE193" s="193"/>
      <c r="AF193" s="63"/>
      <c r="AG193" s="193"/>
      <c r="AH193" s="63"/>
      <c r="AI193" s="193"/>
      <c r="AJ193" s="63"/>
      <c r="AK193" s="193"/>
      <c r="AL193" s="63"/>
      <c r="AM193" s="193"/>
      <c r="AN193" s="63"/>
      <c r="AO193" s="193"/>
      <c r="AP193" s="63"/>
      <c r="AQ193" s="252"/>
      <c r="AR193" s="232"/>
      <c r="AS193" s="63"/>
      <c r="AT193" s="63"/>
      <c r="AU193" s="63"/>
      <c r="AV193" s="235"/>
      <c r="AW193" s="63"/>
      <c r="AX193" t="str">
        <f t="shared" si="195"/>
        <v/>
      </c>
      <c r="CW193"/>
      <c r="CX193" s="25" t="str">
        <f t="shared" si="217"/>
        <v/>
      </c>
      <c r="CY193" s="25" t="str">
        <f t="shared" si="234"/>
        <v/>
      </c>
      <c r="CZ193" s="25" t="str">
        <f t="shared" si="235"/>
        <v/>
      </c>
      <c r="DA193" s="25" t="str">
        <f t="shared" si="220"/>
        <v/>
      </c>
      <c r="DB193" s="25" t="str">
        <f t="shared" si="222"/>
        <v/>
      </c>
      <c r="DC193" s="25" t="str">
        <f t="shared" si="221"/>
        <v/>
      </c>
      <c r="DD193"/>
      <c r="DE193"/>
      <c r="DG193"/>
      <c r="DH193" s="26">
        <f t="shared" si="223"/>
        <v>0</v>
      </c>
      <c r="DI193" s="26">
        <f t="shared" si="224"/>
        <v>0</v>
      </c>
      <c r="DJ193" s="26">
        <f t="shared" si="225"/>
        <v>0</v>
      </c>
      <c r="DK193" s="26">
        <f t="shared" si="226"/>
        <v>0</v>
      </c>
      <c r="DL193" s="26">
        <f t="shared" si="227"/>
        <v>0</v>
      </c>
      <c r="DM193" s="26">
        <f t="shared" si="228"/>
        <v>0</v>
      </c>
    </row>
    <row r="194" spans="1:117" x14ac:dyDescent="0.25">
      <c r="A194" s="4608"/>
      <c r="B194" s="4609"/>
      <c r="C194" s="4364" t="s">
        <v>226</v>
      </c>
      <c r="D194" s="4126">
        <f t="shared" si="230"/>
        <v>0</v>
      </c>
      <c r="E194" s="4193">
        <f t="shared" si="233"/>
        <v>0</v>
      </c>
      <c r="F194" s="249">
        <f t="shared" si="233"/>
        <v>0</v>
      </c>
      <c r="G194" s="4326"/>
      <c r="H194" s="4346"/>
      <c r="I194" s="4346"/>
      <c r="J194" s="4346"/>
      <c r="K194" s="4346"/>
      <c r="L194" s="4346"/>
      <c r="M194" s="4346"/>
      <c r="N194" s="4346"/>
      <c r="O194" s="4346"/>
      <c r="P194" s="4346"/>
      <c r="Q194" s="4346"/>
      <c r="R194" s="4346"/>
      <c r="S194" s="4346"/>
      <c r="T194" s="4346"/>
      <c r="U194" s="4346"/>
      <c r="V194" s="4346"/>
      <c r="W194" s="4346"/>
      <c r="X194" s="4324"/>
      <c r="Y194" s="4265"/>
      <c r="Z194" s="39"/>
      <c r="AA194" s="4265"/>
      <c r="AB194" s="39"/>
      <c r="AC194" s="4265"/>
      <c r="AD194" s="39"/>
      <c r="AE194" s="4265"/>
      <c r="AF194" s="39"/>
      <c r="AG194" s="4265"/>
      <c r="AH194" s="39"/>
      <c r="AI194" s="4265"/>
      <c r="AJ194" s="39"/>
      <c r="AK194" s="4265"/>
      <c r="AL194" s="39"/>
      <c r="AM194" s="4265"/>
      <c r="AN194" s="39"/>
      <c r="AO194" s="4265"/>
      <c r="AP194" s="39"/>
      <c r="AQ194" s="4238"/>
      <c r="AR194" s="39"/>
      <c r="AS194" s="39"/>
      <c r="AT194" s="39"/>
      <c r="AU194" s="39"/>
      <c r="AV194" s="4239"/>
      <c r="AW194" s="39"/>
      <c r="AX194" t="str">
        <f t="shared" si="195"/>
        <v/>
      </c>
      <c r="CW194"/>
      <c r="CX194" s="25" t="str">
        <f t="shared" si="217"/>
        <v/>
      </c>
      <c r="CY194" s="25" t="str">
        <f t="shared" si="234"/>
        <v/>
      </c>
      <c r="CZ194" s="25" t="str">
        <f t="shared" si="235"/>
        <v/>
      </c>
      <c r="DA194" s="25" t="str">
        <f t="shared" si="220"/>
        <v/>
      </c>
      <c r="DB194" s="25" t="str">
        <f t="shared" si="222"/>
        <v/>
      </c>
      <c r="DC194" s="25" t="str">
        <f t="shared" si="221"/>
        <v/>
      </c>
      <c r="DD194"/>
      <c r="DE194"/>
      <c r="DG194"/>
      <c r="DH194" s="26">
        <f t="shared" si="223"/>
        <v>0</v>
      </c>
      <c r="DI194" s="26">
        <f t="shared" si="224"/>
        <v>0</v>
      </c>
      <c r="DJ194" s="26">
        <f t="shared" si="225"/>
        <v>0</v>
      </c>
      <c r="DK194" s="26">
        <f t="shared" si="226"/>
        <v>0</v>
      </c>
      <c r="DL194" s="26">
        <f t="shared" si="227"/>
        <v>0</v>
      </c>
      <c r="DM194" s="26">
        <f t="shared" si="228"/>
        <v>0</v>
      </c>
    </row>
    <row r="195" spans="1:117" ht="21" x14ac:dyDescent="0.25">
      <c r="A195" s="791" t="s">
        <v>227</v>
      </c>
      <c r="B195" s="4532" t="s">
        <v>228</v>
      </c>
      <c r="C195" s="4610" t="s">
        <v>229</v>
      </c>
      <c r="D195" s="245">
        <f>SUM(E195+F195)</f>
        <v>0</v>
      </c>
      <c r="E195" s="290">
        <f>SUM(AC195+AE195+AG195+AI195+AK195+AM195+AO195)</f>
        <v>0</v>
      </c>
      <c r="F195" s="246">
        <f>SUM(AD195+AF195+AH195+AJ195+AL195+AN195+AP195)</f>
        <v>0</v>
      </c>
      <c r="G195" s="4333"/>
      <c r="H195" s="4345"/>
      <c r="I195" s="4345"/>
      <c r="J195" s="4345"/>
      <c r="K195" s="4345"/>
      <c r="L195" s="4345"/>
      <c r="M195" s="4345"/>
      <c r="N195" s="4345"/>
      <c r="O195" s="4345"/>
      <c r="P195" s="4345"/>
      <c r="Q195" s="4345"/>
      <c r="R195" s="4345"/>
      <c r="S195" s="4345"/>
      <c r="T195" s="4345"/>
      <c r="U195" s="4345"/>
      <c r="V195" s="4345"/>
      <c r="W195" s="4345"/>
      <c r="X195" s="4345"/>
      <c r="Y195" s="219"/>
      <c r="Z195" s="219"/>
      <c r="AA195" s="219"/>
      <c r="AB195" s="219"/>
      <c r="AC195" s="4434"/>
      <c r="AD195" s="4462"/>
      <c r="AE195" s="4451"/>
      <c r="AF195" s="4462"/>
      <c r="AG195" s="4451"/>
      <c r="AH195" s="4462"/>
      <c r="AI195" s="4451"/>
      <c r="AJ195" s="4462"/>
      <c r="AK195" s="4451"/>
      <c r="AL195" s="4462"/>
      <c r="AM195" s="4451"/>
      <c r="AN195" s="4462"/>
      <c r="AO195" s="4451"/>
      <c r="AP195" s="4588"/>
      <c r="AQ195" s="4569"/>
      <c r="AR195" s="4462"/>
      <c r="AS195" s="4462"/>
      <c r="AT195" s="4462"/>
      <c r="AU195" s="4462"/>
      <c r="AV195" s="4611"/>
      <c r="AW195" s="4462"/>
      <c r="AX195" t="str">
        <f t="shared" si="195"/>
        <v/>
      </c>
      <c r="CW195"/>
      <c r="CX195" s="25" t="str">
        <f t="shared" si="217"/>
        <v/>
      </c>
      <c r="CY195" s="25" t="str">
        <f t="shared" si="234"/>
        <v/>
      </c>
      <c r="CZ195" s="25" t="str">
        <f t="shared" si="235"/>
        <v/>
      </c>
      <c r="DA195" s="25" t="str">
        <f t="shared" si="220"/>
        <v/>
      </c>
      <c r="DB195" s="304"/>
      <c r="DC195" s="25" t="str">
        <f t="shared" si="221"/>
        <v/>
      </c>
      <c r="DD195"/>
      <c r="DE195"/>
      <c r="DG195"/>
      <c r="DH195" s="26">
        <f t="shared" si="223"/>
        <v>0</v>
      </c>
      <c r="DI195" s="26">
        <f t="shared" si="224"/>
        <v>0</v>
      </c>
      <c r="DJ195" s="26">
        <f t="shared" si="225"/>
        <v>0</v>
      </c>
      <c r="DK195" s="26">
        <f t="shared" si="226"/>
        <v>0</v>
      </c>
      <c r="DL195" s="304"/>
      <c r="DM195" s="26">
        <f t="shared" si="228"/>
        <v>0</v>
      </c>
    </row>
    <row r="196" spans="1:117" ht="21" x14ac:dyDescent="0.25">
      <c r="A196" s="4589"/>
      <c r="B196" s="4405"/>
      <c r="C196" s="4365" t="s">
        <v>230</v>
      </c>
      <c r="D196" s="4126">
        <f>SUM(E196+F196)</f>
        <v>0</v>
      </c>
      <c r="E196" s="4193">
        <f>SUM(AC196+AE196+AG196+AI196+AK196+AM196+AO196)</f>
        <v>0</v>
      </c>
      <c r="F196" s="249">
        <f>SUM(AD196+AF196+AH196+AJ196+AL196+AN196+AP196)</f>
        <v>0</v>
      </c>
      <c r="G196" s="4356"/>
      <c r="H196" s="4357"/>
      <c r="I196" s="4357"/>
      <c r="J196" s="4357"/>
      <c r="K196" s="4357"/>
      <c r="L196" s="4357"/>
      <c r="M196" s="4357"/>
      <c r="N196" s="4357"/>
      <c r="O196" s="4357"/>
      <c r="P196" s="4357"/>
      <c r="Q196" s="4357"/>
      <c r="R196" s="4357"/>
      <c r="S196" s="4357"/>
      <c r="T196" s="4357"/>
      <c r="U196" s="4357"/>
      <c r="V196" s="4357"/>
      <c r="W196" s="4357"/>
      <c r="X196" s="4357"/>
      <c r="Y196" s="4357"/>
      <c r="Z196" s="4357"/>
      <c r="AA196" s="4357"/>
      <c r="AB196" s="4357"/>
      <c r="AC196" s="4235"/>
      <c r="AD196" s="39"/>
      <c r="AE196" s="4265"/>
      <c r="AF196" s="39"/>
      <c r="AG196" s="4265"/>
      <c r="AH196" s="39"/>
      <c r="AI196" s="4265"/>
      <c r="AJ196" s="39"/>
      <c r="AK196" s="4265"/>
      <c r="AL196" s="39"/>
      <c r="AM196" s="4265"/>
      <c r="AN196" s="39"/>
      <c r="AO196" s="4265"/>
      <c r="AP196" s="295"/>
      <c r="AQ196" s="4238"/>
      <c r="AR196" s="39"/>
      <c r="AS196" s="39"/>
      <c r="AT196" s="39"/>
      <c r="AU196" s="39"/>
      <c r="AV196" s="4366"/>
      <c r="AW196" s="39"/>
      <c r="AX196" t="str">
        <f t="shared" si="195"/>
        <v/>
      </c>
      <c r="CW196"/>
      <c r="CX196" s="25" t="str">
        <f t="shared" si="217"/>
        <v/>
      </c>
      <c r="CY196" s="25" t="str">
        <f t="shared" si="234"/>
        <v/>
      </c>
      <c r="CZ196" s="25" t="str">
        <f t="shared" si="235"/>
        <v/>
      </c>
      <c r="DA196" s="25" t="str">
        <f t="shared" si="220"/>
        <v/>
      </c>
      <c r="DB196" s="304"/>
      <c r="DC196" s="25" t="str">
        <f t="shared" si="221"/>
        <v/>
      </c>
      <c r="DD196"/>
      <c r="DE196"/>
      <c r="DG196"/>
      <c r="DH196" s="26">
        <f t="shared" si="223"/>
        <v>0</v>
      </c>
      <c r="DI196" s="26">
        <f t="shared" si="224"/>
        <v>0</v>
      </c>
      <c r="DJ196" s="26">
        <f t="shared" si="225"/>
        <v>0</v>
      </c>
      <c r="DK196" s="26">
        <f t="shared" si="226"/>
        <v>0</v>
      </c>
      <c r="DL196" s="304"/>
      <c r="DM196" s="26">
        <f t="shared" si="228"/>
        <v>0</v>
      </c>
    </row>
    <row r="197" spans="1:117" x14ac:dyDescent="0.25">
      <c r="A197" s="43" t="s">
        <v>231</v>
      </c>
      <c r="B197" s="212"/>
      <c r="C197" s="212"/>
      <c r="D197" s="212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10"/>
      <c r="Z197" s="10"/>
      <c r="AA197" s="10"/>
      <c r="AB197" s="10"/>
      <c r="AC197" s="10"/>
      <c r="AD197" s="10"/>
      <c r="AE197" s="10"/>
      <c r="AF197" s="10"/>
      <c r="AG197" s="10"/>
      <c r="CW197"/>
      <c r="CX197"/>
      <c r="CY197"/>
      <c r="CZ197"/>
      <c r="DA197"/>
      <c r="DB197"/>
      <c r="DC197"/>
      <c r="DD197"/>
      <c r="DE197"/>
      <c r="DG197"/>
      <c r="DH197"/>
      <c r="DI197"/>
      <c r="DJ197"/>
      <c r="DK197"/>
      <c r="DL197"/>
      <c r="DM197"/>
    </row>
    <row r="198" spans="1:117" ht="15" customHeight="1" x14ac:dyDescent="0.25">
      <c r="A198" s="4407" t="s">
        <v>232</v>
      </c>
      <c r="B198" s="3811"/>
      <c r="C198" s="4408"/>
      <c r="D198" s="4470" t="s">
        <v>4</v>
      </c>
      <c r="E198" s="4252"/>
      <c r="F198" s="4441"/>
      <c r="G198" s="4410" t="s">
        <v>5</v>
      </c>
      <c r="H198" s="4411"/>
      <c r="I198" s="4411"/>
      <c r="J198" s="4411"/>
      <c r="K198" s="4411"/>
      <c r="L198" s="4411"/>
      <c r="M198" s="4411"/>
      <c r="N198" s="4411"/>
      <c r="O198" s="4411"/>
      <c r="P198" s="4411"/>
      <c r="Q198" s="4411"/>
      <c r="R198" s="4411"/>
      <c r="S198" s="4411"/>
      <c r="T198" s="4411"/>
      <c r="U198" s="4411"/>
      <c r="V198" s="4411"/>
      <c r="W198" s="4411"/>
      <c r="X198" s="4411"/>
      <c r="Y198" s="4411"/>
      <c r="Z198" s="4411"/>
      <c r="AA198" s="4411"/>
      <c r="AB198" s="4412"/>
      <c r="AC198" s="4612" t="s">
        <v>9</v>
      </c>
      <c r="AD198" s="4507" t="s">
        <v>233</v>
      </c>
      <c r="AE198" s="4507" t="s">
        <v>234</v>
      </c>
      <c r="AF198" s="4507" t="s">
        <v>235</v>
      </c>
      <c r="AG198" s="4507" t="s">
        <v>236</v>
      </c>
      <c r="CW198"/>
      <c r="CX198"/>
      <c r="CY198"/>
      <c r="CZ198"/>
      <c r="DA198"/>
      <c r="DB198"/>
      <c r="DC198"/>
      <c r="DD198"/>
      <c r="DE198"/>
      <c r="DG198"/>
      <c r="DH198"/>
      <c r="DI198"/>
      <c r="DJ198"/>
      <c r="DK198"/>
      <c r="DL198"/>
      <c r="DM198"/>
    </row>
    <row r="199" spans="1:117" x14ac:dyDescent="0.25">
      <c r="A199" s="783"/>
      <c r="B199" s="634"/>
      <c r="C199" s="635"/>
      <c r="D199" s="688"/>
      <c r="E199" s="689"/>
      <c r="F199" s="645"/>
      <c r="G199" s="4443" t="s">
        <v>14</v>
      </c>
      <c r="H199" s="4417"/>
      <c r="I199" s="4410" t="s">
        <v>15</v>
      </c>
      <c r="J199" s="4418"/>
      <c r="K199" s="4411" t="s">
        <v>16</v>
      </c>
      <c r="L199" s="4418"/>
      <c r="M199" s="4410" t="s">
        <v>17</v>
      </c>
      <c r="N199" s="4418"/>
      <c r="O199" s="4410" t="s">
        <v>18</v>
      </c>
      <c r="P199" s="4418"/>
      <c r="Q199" s="4410" t="s">
        <v>19</v>
      </c>
      <c r="R199" s="4418"/>
      <c r="S199" s="4410" t="s">
        <v>20</v>
      </c>
      <c r="T199" s="4418"/>
      <c r="U199" s="4410" t="s">
        <v>21</v>
      </c>
      <c r="V199" s="4418"/>
      <c r="W199" s="4410" t="s">
        <v>22</v>
      </c>
      <c r="X199" s="4418"/>
      <c r="Y199" s="4410" t="s">
        <v>23</v>
      </c>
      <c r="Z199" s="4419"/>
      <c r="AA199" s="4410" t="s">
        <v>24</v>
      </c>
      <c r="AB199" s="4419"/>
      <c r="AC199" s="797"/>
      <c r="AD199" s="712"/>
      <c r="AE199" s="712"/>
      <c r="AF199" s="712"/>
      <c r="AG199" s="712"/>
      <c r="CW199"/>
      <c r="CX199"/>
      <c r="CY199"/>
      <c r="CZ199"/>
      <c r="DA199"/>
      <c r="DB199"/>
      <c r="DC199"/>
      <c r="DD199"/>
      <c r="DE199"/>
      <c r="DG199"/>
      <c r="DH199"/>
      <c r="DI199"/>
      <c r="DJ199"/>
      <c r="DK199"/>
      <c r="DL199"/>
      <c r="DM199"/>
    </row>
    <row r="200" spans="1:117" x14ac:dyDescent="0.25">
      <c r="A200" s="4420"/>
      <c r="B200" s="636"/>
      <c r="C200" s="4421"/>
      <c r="D200" s="4422" t="s">
        <v>32</v>
      </c>
      <c r="E200" s="4472" t="s">
        <v>33</v>
      </c>
      <c r="F200" s="4425" t="s">
        <v>34</v>
      </c>
      <c r="G200" s="4436" t="s">
        <v>33</v>
      </c>
      <c r="H200" s="4425" t="s">
        <v>34</v>
      </c>
      <c r="I200" s="4436" t="s">
        <v>33</v>
      </c>
      <c r="J200" s="4425" t="s">
        <v>34</v>
      </c>
      <c r="K200" s="4426" t="s">
        <v>33</v>
      </c>
      <c r="L200" s="4425" t="s">
        <v>34</v>
      </c>
      <c r="M200" s="4426" t="s">
        <v>33</v>
      </c>
      <c r="N200" s="4425" t="s">
        <v>34</v>
      </c>
      <c r="O200" s="4426" t="s">
        <v>33</v>
      </c>
      <c r="P200" s="4425" t="s">
        <v>34</v>
      </c>
      <c r="Q200" s="4426" t="s">
        <v>33</v>
      </c>
      <c r="R200" s="4425" t="s">
        <v>34</v>
      </c>
      <c r="S200" s="4426" t="s">
        <v>33</v>
      </c>
      <c r="T200" s="4425" t="s">
        <v>34</v>
      </c>
      <c r="U200" s="4426" t="s">
        <v>33</v>
      </c>
      <c r="V200" s="4425" t="s">
        <v>34</v>
      </c>
      <c r="W200" s="4426" t="s">
        <v>33</v>
      </c>
      <c r="X200" s="4425" t="s">
        <v>34</v>
      </c>
      <c r="Y200" s="4426" t="s">
        <v>33</v>
      </c>
      <c r="Z200" s="4425" t="s">
        <v>34</v>
      </c>
      <c r="AA200" s="4426" t="s">
        <v>33</v>
      </c>
      <c r="AB200" s="4425" t="s">
        <v>34</v>
      </c>
      <c r="AC200" s="4390"/>
      <c r="AD200" s="4562"/>
      <c r="AE200" s="4562"/>
      <c r="AF200" s="4562"/>
      <c r="AG200" s="4562"/>
      <c r="CW200"/>
      <c r="CX200"/>
      <c r="CY200"/>
      <c r="CZ200"/>
      <c r="DA200"/>
      <c r="DB200"/>
      <c r="DC200"/>
      <c r="DD200"/>
      <c r="DE200"/>
      <c r="DG200"/>
      <c r="DH200"/>
      <c r="DI200"/>
      <c r="DJ200"/>
      <c r="DK200"/>
      <c r="DL200"/>
      <c r="DM200"/>
    </row>
    <row r="201" spans="1:117" x14ac:dyDescent="0.25">
      <c r="A201" s="4473" t="s">
        <v>237</v>
      </c>
      <c r="B201" s="4474"/>
      <c r="C201" s="4475"/>
      <c r="D201" s="4565">
        <f>SUM(E201+F201)</f>
        <v>0</v>
      </c>
      <c r="E201" s="335">
        <f>+K201+M201+O201+Q201+S201</f>
        <v>0</v>
      </c>
      <c r="F201" s="4432">
        <f>+L201+N201+P201+R201+T201</f>
        <v>0</v>
      </c>
      <c r="G201" s="4599"/>
      <c r="H201" s="4613"/>
      <c r="I201" s="4599"/>
      <c r="J201" s="4613"/>
      <c r="K201" s="4451"/>
      <c r="L201" s="4462"/>
      <c r="M201" s="4451"/>
      <c r="N201" s="4462"/>
      <c r="O201" s="4451"/>
      <c r="P201" s="4462"/>
      <c r="Q201" s="4451"/>
      <c r="R201" s="4462"/>
      <c r="S201" s="4451"/>
      <c r="T201" s="4462"/>
      <c r="U201" s="4568"/>
      <c r="V201" s="4576"/>
      <c r="W201" s="4568"/>
      <c r="X201" s="4576"/>
      <c r="Y201" s="4568"/>
      <c r="Z201" s="4576"/>
      <c r="AA201" s="4568"/>
      <c r="AB201" s="4614"/>
      <c r="AC201" s="4569"/>
      <c r="AD201" s="4433">
        <f t="shared" ref="AD201:AD206" si="236">SUM(AE201:AG201)</f>
        <v>0</v>
      </c>
      <c r="AE201" s="4462"/>
      <c r="AF201" s="4462"/>
      <c r="AG201" s="4462"/>
      <c r="AH201" t="str">
        <f>CW201&amp;CX201&amp;CY201&amp;CZ201&amp;DA201</f>
        <v/>
      </c>
      <c r="CW201"/>
      <c r="CX201" s="25" t="str">
        <f>IF(AND(D201&gt;0,AC201=""),"  * No olvide digitar la variable  Usuarios con Discapacidad. Digite Cero si no tiene.",IF(AC201&gt;D201," * La variable Usuarios con Discapacidad no pueden superar el Total Ambos Sexos.",""))</f>
        <v/>
      </c>
      <c r="CY201"/>
      <c r="CZ201" s="25" t="str">
        <f>IF((AE201+AF201+AG201)&gt;D201," * El total de actividades de JUNJI, INTEGRA y MINEDUC no puede ser mayor al Total Ambos Sexos.","")</f>
        <v/>
      </c>
      <c r="DA201"/>
      <c r="DB201"/>
      <c r="DC201"/>
      <c r="DD201"/>
      <c r="DE201"/>
      <c r="DG201"/>
      <c r="DH201"/>
      <c r="DI201"/>
      <c r="DJ201" s="26">
        <f>IF((AE201+AF201+AG201)&gt;D201,1,0)</f>
        <v>0</v>
      </c>
      <c r="DK201" s="26">
        <f>IF(AND(D201&gt;0,AC201=""),1,IF(AC201&gt;D201,1,0))</f>
        <v>0</v>
      </c>
      <c r="DL201"/>
      <c r="DM201"/>
    </row>
    <row r="202" spans="1:117" x14ac:dyDescent="0.25">
      <c r="A202" s="4123" t="s">
        <v>238</v>
      </c>
      <c r="B202" s="4341"/>
      <c r="C202" s="4124"/>
      <c r="D202" s="245">
        <f>SUM(E202+F202)</f>
        <v>0</v>
      </c>
      <c r="E202" s="4367">
        <f t="shared" ref="E202:F204" si="237">+K202+M202+O202+Q202+S202</f>
        <v>0</v>
      </c>
      <c r="F202" s="4223">
        <f t="shared" si="237"/>
        <v>0</v>
      </c>
      <c r="G202" s="342"/>
      <c r="H202" s="343"/>
      <c r="I202" s="342"/>
      <c r="J202" s="343"/>
      <c r="K202" s="19"/>
      <c r="L202" s="20"/>
      <c r="M202" s="19"/>
      <c r="N202" s="20"/>
      <c r="O202" s="19"/>
      <c r="P202" s="20"/>
      <c r="Q202" s="19"/>
      <c r="R202" s="20"/>
      <c r="S202" s="19"/>
      <c r="T202" s="20"/>
      <c r="U202" s="344"/>
      <c r="V202" s="264"/>
      <c r="W202" s="344"/>
      <c r="X202" s="264"/>
      <c r="Y202" s="344"/>
      <c r="Z202" s="264"/>
      <c r="AA202" s="344"/>
      <c r="AB202" s="345"/>
      <c r="AC202" s="230"/>
      <c r="AD202" s="4224">
        <f t="shared" si="236"/>
        <v>0</v>
      </c>
      <c r="AE202" s="20"/>
      <c r="AF202" s="20"/>
      <c r="AG202" s="20"/>
      <c r="AH202" t="str">
        <f t="shared" ref="AH202:AH206" si="238">CW202&amp;CX202&amp;CY202&amp;CZ202&amp;DA202</f>
        <v/>
      </c>
      <c r="CW202"/>
      <c r="CX202" s="25" t="str">
        <f t="shared" ref="CX202:CX204" si="239">IF(AND(D202&gt;0,AC202=""),"  * No olvide digitar la variable  Usuarios con Discapacidad. Digite Cero si no tiene.",IF(AC202&gt;D202," * La variable Usuarios con Discapacidad no pueden superar el Total Ambos Sexos.",""))</f>
        <v/>
      </c>
      <c r="CY202"/>
      <c r="CZ202" s="25" t="str">
        <f t="shared" ref="CZ202:CZ203" si="240">IF((AE202+AF202+AG202)&gt;D202," * El total de actividades de JUNJI, INTEGRA y MINEDUC no puede ser mayor al Total Ambos Sexos.","")</f>
        <v/>
      </c>
      <c r="DA202"/>
      <c r="DB202"/>
      <c r="DC202"/>
      <c r="DD202"/>
      <c r="DE202"/>
      <c r="DG202"/>
      <c r="DH202"/>
      <c r="DI202"/>
      <c r="DJ202" s="26">
        <f t="shared" ref="DJ202:DJ204" si="241">IF((AE202+AF202+AG202)&gt;D202,1,0)</f>
        <v>0</v>
      </c>
      <c r="DK202" s="26">
        <f t="shared" ref="DK202:DK204" si="242">IF(AND(D202&gt;0,AC202=""),1,IF(AC202&gt;D202,1,0))</f>
        <v>0</v>
      </c>
      <c r="DL202"/>
      <c r="DM202"/>
    </row>
    <row r="203" spans="1:117" x14ac:dyDescent="0.25">
      <c r="A203" s="722" t="s">
        <v>239</v>
      </c>
      <c r="B203" s="799"/>
      <c r="C203" s="723"/>
      <c r="D203" s="4113">
        <f>SUM(E203+F203)</f>
        <v>0</v>
      </c>
      <c r="E203" s="4368">
        <f t="shared" si="237"/>
        <v>0</v>
      </c>
      <c r="F203" s="348">
        <f t="shared" si="237"/>
        <v>0</v>
      </c>
      <c r="G203" s="342"/>
      <c r="H203" s="343"/>
      <c r="I203" s="342"/>
      <c r="J203" s="343"/>
      <c r="K203" s="19"/>
      <c r="L203" s="20"/>
      <c r="M203" s="19"/>
      <c r="N203" s="20"/>
      <c r="O203" s="19"/>
      <c r="P203" s="20"/>
      <c r="Q203" s="19"/>
      <c r="R203" s="20"/>
      <c r="S203" s="19"/>
      <c r="T203" s="20"/>
      <c r="U203" s="344"/>
      <c r="V203" s="264"/>
      <c r="W203" s="344"/>
      <c r="X203" s="264"/>
      <c r="Y203" s="344"/>
      <c r="Z203" s="264"/>
      <c r="AA203" s="344"/>
      <c r="AB203" s="345"/>
      <c r="AC203" s="230"/>
      <c r="AD203" s="4224">
        <f t="shared" si="236"/>
        <v>0</v>
      </c>
      <c r="AE203" s="20"/>
      <c r="AF203" s="20"/>
      <c r="AG203" s="20"/>
      <c r="AH203" t="str">
        <f t="shared" si="238"/>
        <v/>
      </c>
      <c r="CW203"/>
      <c r="CX203" s="25" t="str">
        <f t="shared" si="239"/>
        <v/>
      </c>
      <c r="CY203"/>
      <c r="CZ203" s="25" t="str">
        <f t="shared" si="240"/>
        <v/>
      </c>
      <c r="DA203"/>
      <c r="DB203"/>
      <c r="DC203"/>
      <c r="DD203"/>
      <c r="DE203"/>
      <c r="DG203"/>
      <c r="DH203"/>
      <c r="DI203"/>
      <c r="DJ203" s="26">
        <f t="shared" si="241"/>
        <v>0</v>
      </c>
      <c r="DK203" s="26">
        <f t="shared" si="242"/>
        <v>0</v>
      </c>
      <c r="DL203"/>
      <c r="DM203"/>
    </row>
    <row r="204" spans="1:117" x14ac:dyDescent="0.25">
      <c r="A204" s="4123" t="s">
        <v>240</v>
      </c>
      <c r="B204" s="4341"/>
      <c r="C204" s="4124"/>
      <c r="D204" s="4113">
        <f>SUM(E204+F204)</f>
        <v>0</v>
      </c>
      <c r="E204" s="4368">
        <f t="shared" si="237"/>
        <v>0</v>
      </c>
      <c r="F204" s="4369">
        <f t="shared" si="237"/>
        <v>0</v>
      </c>
      <c r="G204" s="4269"/>
      <c r="H204" s="4271"/>
      <c r="I204" s="4269"/>
      <c r="J204" s="4271"/>
      <c r="K204" s="4259"/>
      <c r="L204" s="4260"/>
      <c r="M204" s="4259"/>
      <c r="N204" s="4260"/>
      <c r="O204" s="4259"/>
      <c r="P204" s="4260"/>
      <c r="Q204" s="4259"/>
      <c r="R204" s="4260"/>
      <c r="S204" s="4259"/>
      <c r="T204" s="4260"/>
      <c r="U204" s="4323"/>
      <c r="V204" s="4370"/>
      <c r="W204" s="4323"/>
      <c r="X204" s="4370"/>
      <c r="Y204" s="4323"/>
      <c r="Z204" s="4370"/>
      <c r="AA204" s="4323"/>
      <c r="AB204" s="4371"/>
      <c r="AC204" s="4228"/>
      <c r="AD204" s="4224">
        <f t="shared" si="236"/>
        <v>0</v>
      </c>
      <c r="AE204" s="4260"/>
      <c r="AF204" s="4260"/>
      <c r="AG204" s="4260"/>
      <c r="AH204" t="str">
        <f t="shared" si="238"/>
        <v/>
      </c>
      <c r="CW204"/>
      <c r="CX204" s="25" t="str">
        <f t="shared" si="239"/>
        <v/>
      </c>
      <c r="CY204"/>
      <c r="CZ204" s="25" t="str">
        <f>IF((AE204+AF204+AG204)&gt;D204," * El total de actividades de JUNJI, INTEGRA y MINEDUC no puede ser mayor al Total Ambos Sexos.","")</f>
        <v/>
      </c>
      <c r="DA204"/>
      <c r="DB204"/>
      <c r="DC204"/>
      <c r="DD204"/>
      <c r="DE204"/>
      <c r="DG204"/>
      <c r="DH204"/>
      <c r="DI204"/>
      <c r="DJ204" s="26">
        <f t="shared" si="241"/>
        <v>0</v>
      </c>
      <c r="DK204" s="26">
        <f t="shared" si="242"/>
        <v>0</v>
      </c>
      <c r="DL204"/>
      <c r="DM204"/>
    </row>
    <row r="205" spans="1:117" ht="15" customHeight="1" x14ac:dyDescent="0.25">
      <c r="A205" s="800" t="s">
        <v>241</v>
      </c>
      <c r="B205" s="801"/>
      <c r="C205" s="801"/>
      <c r="D205" s="352"/>
      <c r="E205" s="353"/>
      <c r="F205" s="354"/>
      <c r="G205" s="355"/>
      <c r="H205" s="356"/>
      <c r="I205" s="357"/>
      <c r="J205" s="356"/>
      <c r="K205" s="357"/>
      <c r="L205" s="356"/>
      <c r="M205" s="357"/>
      <c r="N205" s="356"/>
      <c r="O205" s="357"/>
      <c r="P205" s="356"/>
      <c r="Q205" s="357"/>
      <c r="R205" s="356"/>
      <c r="S205" s="357"/>
      <c r="T205" s="356"/>
      <c r="U205" s="357"/>
      <c r="V205" s="356"/>
      <c r="W205" s="357"/>
      <c r="X205" s="356"/>
      <c r="Y205" s="357"/>
      <c r="Z205" s="356"/>
      <c r="AA205" s="357"/>
      <c r="AB205" s="358"/>
      <c r="AC205" s="359"/>
      <c r="AD205" s="360">
        <f t="shared" si="236"/>
        <v>0</v>
      </c>
      <c r="AE205" s="20"/>
      <c r="AF205" s="20"/>
      <c r="AG205" s="20"/>
      <c r="AH205" t="str">
        <f t="shared" si="238"/>
        <v/>
      </c>
      <c r="CW205"/>
      <c r="CX205"/>
      <c r="CY205"/>
      <c r="CZ205"/>
      <c r="DA205"/>
      <c r="DB205"/>
      <c r="DC205"/>
      <c r="DD205"/>
      <c r="DE205"/>
      <c r="DG205"/>
      <c r="DH205"/>
      <c r="DI205"/>
      <c r="DJ205"/>
      <c r="DK205"/>
      <c r="DL205"/>
      <c r="DM205"/>
    </row>
    <row r="206" spans="1:117" ht="15" customHeight="1" x14ac:dyDescent="0.25">
      <c r="A206" s="685" t="s">
        <v>242</v>
      </c>
      <c r="B206" s="685"/>
      <c r="C206" s="685"/>
      <c r="D206" s="4198"/>
      <c r="E206" s="4372"/>
      <c r="F206" s="270"/>
      <c r="G206" s="4129"/>
      <c r="H206" s="363"/>
      <c r="I206" s="4129"/>
      <c r="J206" s="363"/>
      <c r="K206" s="4129"/>
      <c r="L206" s="363"/>
      <c r="M206" s="4129"/>
      <c r="N206" s="363"/>
      <c r="O206" s="4129"/>
      <c r="P206" s="363"/>
      <c r="Q206" s="4129"/>
      <c r="R206" s="363"/>
      <c r="S206" s="4129"/>
      <c r="T206" s="363"/>
      <c r="U206" s="4129"/>
      <c r="V206" s="363"/>
      <c r="W206" s="4129"/>
      <c r="X206" s="363"/>
      <c r="Y206" s="4129"/>
      <c r="Z206" s="363"/>
      <c r="AA206" s="4129"/>
      <c r="AB206" s="4363"/>
      <c r="AC206" s="4373"/>
      <c r="AD206" s="4234">
        <f t="shared" si="236"/>
        <v>0</v>
      </c>
      <c r="AE206" s="4239"/>
      <c r="AF206" s="39"/>
      <c r="AG206" s="39"/>
      <c r="AH206" t="str">
        <f t="shared" si="238"/>
        <v/>
      </c>
      <c r="CW206"/>
      <c r="CX206"/>
      <c r="CY206"/>
      <c r="CZ206"/>
      <c r="DA206"/>
      <c r="DB206"/>
      <c r="DC206"/>
      <c r="DD206"/>
      <c r="DE206"/>
      <c r="DG206"/>
      <c r="DH206"/>
      <c r="DI206"/>
      <c r="DJ206"/>
      <c r="DK206"/>
      <c r="DL206"/>
      <c r="DM206"/>
    </row>
    <row r="207" spans="1:117" x14ac:dyDescent="0.25">
      <c r="A207" s="43" t="s">
        <v>243</v>
      </c>
      <c r="B207" s="365"/>
      <c r="C207" s="70"/>
      <c r="D207" s="46"/>
      <c r="E207" s="46"/>
      <c r="F207" s="43"/>
      <c r="G207" s="43"/>
      <c r="H207" s="43"/>
      <c r="I207" s="46"/>
      <c r="J207" s="4391"/>
      <c r="K207" s="367"/>
      <c r="L207" s="46"/>
      <c r="M207" s="368"/>
      <c r="N207" s="368"/>
      <c r="O207" s="539"/>
      <c r="P207" s="539"/>
      <c r="Q207" s="539"/>
      <c r="R207" s="539"/>
      <c r="S207" s="539"/>
      <c r="T207" s="539"/>
      <c r="U207" s="539"/>
      <c r="V207" s="539"/>
      <c r="W207" s="539"/>
      <c r="X207" s="539"/>
      <c r="Y207" s="539"/>
      <c r="Z207" s="539"/>
      <c r="AA207" s="539"/>
      <c r="AB207" s="539"/>
      <c r="AC207" s="539"/>
      <c r="AD207" s="539"/>
      <c r="AE207" s="539"/>
      <c r="AF207" s="539"/>
      <c r="AG207" s="539"/>
      <c r="AH207" s="539"/>
      <c r="AI207" s="539"/>
      <c r="AJ207" s="539"/>
      <c r="AK207" s="539"/>
      <c r="AL207" s="71"/>
      <c r="AM207" s="71"/>
      <c r="AN207" s="71"/>
      <c r="AO207" s="71"/>
      <c r="AP207" s="71"/>
      <c r="CW207"/>
      <c r="CX207"/>
      <c r="CY207"/>
      <c r="CZ207"/>
      <c r="DA207"/>
      <c r="DB207"/>
      <c r="DC207"/>
      <c r="DD207"/>
      <c r="DE207"/>
      <c r="DG207"/>
      <c r="DH207"/>
      <c r="DI207"/>
      <c r="DJ207"/>
      <c r="DK207"/>
      <c r="DL207"/>
      <c r="DM207"/>
    </row>
    <row r="208" spans="1:117" ht="15" customHeight="1" x14ac:dyDescent="0.25">
      <c r="A208" s="4407" t="s">
        <v>232</v>
      </c>
      <c r="B208" s="3811"/>
      <c r="C208" s="4408"/>
      <c r="D208" s="4470" t="s">
        <v>4</v>
      </c>
      <c r="E208" s="4252"/>
      <c r="F208" s="4615"/>
      <c r="G208" s="4616" t="s">
        <v>5</v>
      </c>
      <c r="H208" s="4411"/>
      <c r="I208" s="4411"/>
      <c r="J208" s="4411"/>
      <c r="K208" s="4411"/>
      <c r="L208" s="4411"/>
      <c r="M208" s="4411"/>
      <c r="N208" s="4411"/>
      <c r="O208" s="4411"/>
      <c r="P208" s="4411"/>
      <c r="Q208" s="4411"/>
      <c r="R208" s="4411"/>
      <c r="S208" s="4411"/>
      <c r="T208" s="4411"/>
      <c r="U208" s="4411"/>
      <c r="V208" s="4411"/>
      <c r="W208" s="4411"/>
      <c r="X208" s="4411"/>
      <c r="Y208" s="4411"/>
      <c r="Z208" s="4411"/>
      <c r="AA208" s="4411"/>
      <c r="AB208" s="4411"/>
      <c r="AC208" s="4411"/>
      <c r="AD208" s="4411"/>
      <c r="AE208" s="4411"/>
      <c r="AF208" s="4411"/>
      <c r="AG208" s="4411"/>
      <c r="AH208" s="4411"/>
      <c r="AI208" s="4411"/>
      <c r="AJ208" s="4411"/>
      <c r="AK208" s="4411"/>
      <c r="AL208" s="4411"/>
      <c r="AM208" s="4411"/>
      <c r="AN208" s="4411"/>
      <c r="AO208" s="4411"/>
      <c r="AP208" s="4418"/>
      <c r="CW208"/>
      <c r="CX208"/>
      <c r="CY208"/>
      <c r="CZ208"/>
      <c r="DA208"/>
      <c r="DB208"/>
      <c r="DC208"/>
      <c r="DD208"/>
      <c r="DE208"/>
      <c r="DG208"/>
      <c r="DH208"/>
      <c r="DI208"/>
      <c r="DJ208"/>
      <c r="DK208"/>
      <c r="DL208"/>
      <c r="DM208"/>
    </row>
    <row r="209" spans="1:117" ht="15" customHeight="1" x14ac:dyDescent="0.25">
      <c r="A209" s="783"/>
      <c r="B209" s="634"/>
      <c r="C209" s="635"/>
      <c r="D209" s="4552"/>
      <c r="E209" s="640"/>
      <c r="F209" s="4617"/>
      <c r="G209" s="4471" t="s">
        <v>14</v>
      </c>
      <c r="H209" s="4419"/>
      <c r="I209" s="4410" t="s">
        <v>15</v>
      </c>
      <c r="J209" s="4418"/>
      <c r="K209" s="4411" t="s">
        <v>16</v>
      </c>
      <c r="L209" s="4418"/>
      <c r="M209" s="4410" t="s">
        <v>17</v>
      </c>
      <c r="N209" s="4418"/>
      <c r="O209" s="4410" t="s">
        <v>18</v>
      </c>
      <c r="P209" s="4418"/>
      <c r="Q209" s="4410" t="s">
        <v>19</v>
      </c>
      <c r="R209" s="4418"/>
      <c r="S209" s="4410" t="s">
        <v>20</v>
      </c>
      <c r="T209" s="4418"/>
      <c r="U209" s="4410" t="s">
        <v>21</v>
      </c>
      <c r="V209" s="4418"/>
      <c r="W209" s="4410" t="s">
        <v>22</v>
      </c>
      <c r="X209" s="4418"/>
      <c r="Y209" s="4410" t="s">
        <v>23</v>
      </c>
      <c r="Z209" s="4419"/>
      <c r="AA209" s="4410" t="s">
        <v>24</v>
      </c>
      <c r="AB209" s="4419"/>
      <c r="AC209" s="4410" t="s">
        <v>244</v>
      </c>
      <c r="AD209" s="4419"/>
      <c r="AE209" s="4410" t="s">
        <v>245</v>
      </c>
      <c r="AF209" s="4419"/>
      <c r="AG209" s="4410" t="s">
        <v>246</v>
      </c>
      <c r="AH209" s="4419"/>
      <c r="AI209" s="4410" t="s">
        <v>247</v>
      </c>
      <c r="AJ209" s="4419"/>
      <c r="AK209" s="4410" t="s">
        <v>29</v>
      </c>
      <c r="AL209" s="4419"/>
      <c r="AM209" s="4410" t="s">
        <v>30</v>
      </c>
      <c r="AN209" s="4419"/>
      <c r="AO209" s="4410" t="s">
        <v>31</v>
      </c>
      <c r="AP209" s="4419"/>
      <c r="CW209"/>
      <c r="CX209"/>
      <c r="CY209"/>
      <c r="CZ209"/>
      <c r="DA209"/>
      <c r="DB209"/>
      <c r="DC209"/>
      <c r="DD209"/>
      <c r="DE209"/>
      <c r="DG209"/>
      <c r="DH209"/>
      <c r="DI209"/>
      <c r="DJ209"/>
      <c r="DK209"/>
      <c r="DL209"/>
      <c r="DM209"/>
    </row>
    <row r="210" spans="1:117" x14ac:dyDescent="0.25">
      <c r="A210" s="4420"/>
      <c r="B210" s="636"/>
      <c r="C210" s="4421"/>
      <c r="D210" s="4422" t="s">
        <v>32</v>
      </c>
      <c r="E210" s="4440" t="s">
        <v>33</v>
      </c>
      <c r="F210" s="369" t="s">
        <v>34</v>
      </c>
      <c r="G210" s="4426" t="s">
        <v>33</v>
      </c>
      <c r="H210" s="4425" t="s">
        <v>34</v>
      </c>
      <c r="I210" s="4426" t="s">
        <v>33</v>
      </c>
      <c r="J210" s="4425" t="s">
        <v>34</v>
      </c>
      <c r="K210" s="4426" t="s">
        <v>33</v>
      </c>
      <c r="L210" s="4425" t="s">
        <v>34</v>
      </c>
      <c r="M210" s="4426" t="s">
        <v>33</v>
      </c>
      <c r="N210" s="4425" t="s">
        <v>34</v>
      </c>
      <c r="O210" s="4426" t="s">
        <v>33</v>
      </c>
      <c r="P210" s="4425" t="s">
        <v>34</v>
      </c>
      <c r="Q210" s="4426" t="s">
        <v>33</v>
      </c>
      <c r="R210" s="4425" t="s">
        <v>34</v>
      </c>
      <c r="S210" s="4426" t="s">
        <v>33</v>
      </c>
      <c r="T210" s="4425" t="s">
        <v>34</v>
      </c>
      <c r="U210" s="4426" t="s">
        <v>33</v>
      </c>
      <c r="V210" s="4425" t="s">
        <v>34</v>
      </c>
      <c r="W210" s="4426" t="s">
        <v>33</v>
      </c>
      <c r="X210" s="4425" t="s">
        <v>34</v>
      </c>
      <c r="Y210" s="4426" t="s">
        <v>33</v>
      </c>
      <c r="Z210" s="4425" t="s">
        <v>34</v>
      </c>
      <c r="AA210" s="4426" t="s">
        <v>33</v>
      </c>
      <c r="AB210" s="4425" t="s">
        <v>34</v>
      </c>
      <c r="AC210" s="4426" t="s">
        <v>33</v>
      </c>
      <c r="AD210" s="4425" t="s">
        <v>34</v>
      </c>
      <c r="AE210" s="4426" t="s">
        <v>33</v>
      </c>
      <c r="AF210" s="4425" t="s">
        <v>34</v>
      </c>
      <c r="AG210" s="4426" t="s">
        <v>33</v>
      </c>
      <c r="AH210" s="4425" t="s">
        <v>34</v>
      </c>
      <c r="AI210" s="4426" t="s">
        <v>33</v>
      </c>
      <c r="AJ210" s="4425" t="s">
        <v>34</v>
      </c>
      <c r="AK210" s="4426" t="s">
        <v>33</v>
      </c>
      <c r="AL210" s="4425" t="s">
        <v>34</v>
      </c>
      <c r="AM210" s="4426" t="s">
        <v>33</v>
      </c>
      <c r="AN210" s="4425" t="s">
        <v>34</v>
      </c>
      <c r="AO210" s="4426" t="s">
        <v>33</v>
      </c>
      <c r="AP210" s="4425" t="s">
        <v>34</v>
      </c>
      <c r="CW210"/>
      <c r="CX210"/>
      <c r="CY210"/>
      <c r="CZ210"/>
      <c r="DA210"/>
      <c r="DB210"/>
      <c r="DC210"/>
      <c r="DD210"/>
      <c r="DE210"/>
      <c r="DG210"/>
      <c r="DH210"/>
      <c r="DI210"/>
      <c r="DJ210"/>
      <c r="DK210"/>
      <c r="DL210"/>
      <c r="DM210"/>
    </row>
    <row r="211" spans="1:117" ht="15" customHeight="1" x14ac:dyDescent="0.25">
      <c r="A211" s="4461" t="s">
        <v>248</v>
      </c>
      <c r="B211" s="674"/>
      <c r="C211" s="4618"/>
      <c r="D211" s="4431">
        <f>SUM(E211:F211)</f>
        <v>0</v>
      </c>
      <c r="E211" s="4432">
        <f>SUM(G211+I211+K211+M211+O211+Q211+S211+U211+W211+Y211+AA211+AC211+AE211+AG211+AI211+AK211+AM211+AO211)</f>
        <v>0</v>
      </c>
      <c r="F211" s="4619">
        <f t="shared" ref="E211:F214" si="243">SUM(H211+J211+L211+N211+P211+R211+T211+V211+X211+Z211+AB211+AD211+AF211+AH211+AJ211+AL211+AN211+AP211)</f>
        <v>0</v>
      </c>
      <c r="G211" s="4620"/>
      <c r="H211" s="52"/>
      <c r="I211" s="4434"/>
      <c r="J211" s="52"/>
      <c r="K211" s="4434"/>
      <c r="L211" s="52"/>
      <c r="M211" s="4434"/>
      <c r="N211" s="52"/>
      <c r="O211" s="4434"/>
      <c r="P211" s="52"/>
      <c r="Q211" s="4434"/>
      <c r="R211" s="52"/>
      <c r="S211" s="4434"/>
      <c r="T211" s="52"/>
      <c r="U211" s="4434"/>
      <c r="V211" s="52"/>
      <c r="W211" s="205"/>
      <c r="X211" s="52"/>
      <c r="Y211" s="4434"/>
      <c r="Z211" s="52"/>
      <c r="AA211" s="4434"/>
      <c r="AB211" s="52"/>
      <c r="AC211" s="4434"/>
      <c r="AD211" s="52"/>
      <c r="AE211" s="4434"/>
      <c r="AF211" s="52"/>
      <c r="AG211" s="4434"/>
      <c r="AH211" s="52"/>
      <c r="AI211" s="4434"/>
      <c r="AJ211" s="52"/>
      <c r="AK211" s="205"/>
      <c r="AL211" s="52"/>
      <c r="AM211" s="4434"/>
      <c r="AN211" s="52"/>
      <c r="AO211" s="4434"/>
      <c r="AP211" s="52"/>
      <c r="CW211"/>
      <c r="CX211"/>
      <c r="CY211"/>
      <c r="CZ211"/>
      <c r="DA211"/>
      <c r="DB211"/>
      <c r="DC211"/>
      <c r="DD211"/>
      <c r="DE211"/>
      <c r="DG211"/>
      <c r="DH211"/>
      <c r="DI211"/>
      <c r="DJ211"/>
      <c r="DK211"/>
      <c r="DL211"/>
      <c r="DM211"/>
    </row>
    <row r="212" spans="1:117" x14ac:dyDescent="0.25">
      <c r="A212" s="4220" t="s">
        <v>249</v>
      </c>
      <c r="B212" s="4221"/>
      <c r="C212" s="4222"/>
      <c r="D212" s="4185">
        <f>SUM(E212:F212)</f>
        <v>0</v>
      </c>
      <c r="E212" s="4223">
        <f t="shared" si="243"/>
        <v>0</v>
      </c>
      <c r="F212" s="4374">
        <f t="shared" si="243"/>
        <v>0</v>
      </c>
      <c r="G212" s="4375"/>
      <c r="H212" s="4226"/>
      <c r="I212" s="4225"/>
      <c r="J212" s="4226"/>
      <c r="K212" s="4225"/>
      <c r="L212" s="4226"/>
      <c r="M212" s="4225"/>
      <c r="N212" s="4226"/>
      <c r="O212" s="4225"/>
      <c r="P212" s="4226"/>
      <c r="Q212" s="4225"/>
      <c r="R212" s="4226"/>
      <c r="S212" s="4225"/>
      <c r="T212" s="4226"/>
      <c r="U212" s="4225"/>
      <c r="V212" s="4226"/>
      <c r="W212" s="4340"/>
      <c r="X212" s="4226"/>
      <c r="Y212" s="4225"/>
      <c r="Z212" s="4226"/>
      <c r="AA212" s="4225"/>
      <c r="AB212" s="4226"/>
      <c r="AC212" s="4225"/>
      <c r="AD212" s="4226"/>
      <c r="AE212" s="4225"/>
      <c r="AF212" s="4226"/>
      <c r="AG212" s="4225"/>
      <c r="AH212" s="4226"/>
      <c r="AI212" s="4225"/>
      <c r="AJ212" s="4226"/>
      <c r="AK212" s="4340"/>
      <c r="AL212" s="4226"/>
      <c r="AM212" s="4225"/>
      <c r="AN212" s="4226"/>
      <c r="AO212" s="4225"/>
      <c r="AP212" s="4226"/>
      <c r="CW212"/>
      <c r="CX212"/>
      <c r="CY212"/>
      <c r="CZ212"/>
      <c r="DA212"/>
      <c r="DB212"/>
      <c r="DC212"/>
      <c r="DD212"/>
      <c r="DE212"/>
      <c r="DG212"/>
      <c r="DH212"/>
      <c r="DI212"/>
      <c r="DJ212"/>
      <c r="DK212"/>
      <c r="DL212"/>
      <c r="DM212"/>
    </row>
    <row r="213" spans="1:117" x14ac:dyDescent="0.25">
      <c r="A213" s="4266" t="s">
        <v>250</v>
      </c>
      <c r="B213" s="4267"/>
      <c r="C213" s="4268"/>
      <c r="D213" s="4185">
        <f>SUM(E213:F213)</f>
        <v>0</v>
      </c>
      <c r="E213" s="4223">
        <f t="shared" si="243"/>
        <v>0</v>
      </c>
      <c r="F213" s="4374">
        <f t="shared" si="243"/>
        <v>0</v>
      </c>
      <c r="G213" s="4375"/>
      <c r="H213" s="4226"/>
      <c r="I213" s="4225"/>
      <c r="J213" s="4226"/>
      <c r="K213" s="4225"/>
      <c r="L213" s="4226"/>
      <c r="M213" s="4225"/>
      <c r="N213" s="4226"/>
      <c r="O213" s="4225"/>
      <c r="P213" s="4226"/>
      <c r="Q213" s="4225"/>
      <c r="R213" s="4226"/>
      <c r="S213" s="4225"/>
      <c r="T213" s="4226"/>
      <c r="U213" s="4225"/>
      <c r="V213" s="4226"/>
      <c r="W213" s="4340"/>
      <c r="X213" s="4226"/>
      <c r="Y213" s="4225"/>
      <c r="Z213" s="4226"/>
      <c r="AA213" s="4225"/>
      <c r="AB213" s="4226"/>
      <c r="AC213" s="4225"/>
      <c r="AD213" s="4226"/>
      <c r="AE213" s="4225"/>
      <c r="AF213" s="4226"/>
      <c r="AG213" s="4225"/>
      <c r="AH213" s="4226"/>
      <c r="AI213" s="4225"/>
      <c r="AJ213" s="4226"/>
      <c r="AK213" s="4340"/>
      <c r="AL213" s="4226"/>
      <c r="AM213" s="4225"/>
      <c r="AN213" s="4226"/>
      <c r="AO213" s="4225"/>
      <c r="AP213" s="4226"/>
      <c r="CW213"/>
      <c r="CX213"/>
      <c r="CY213"/>
      <c r="CZ213"/>
      <c r="DA213"/>
      <c r="DB213"/>
      <c r="DC213"/>
      <c r="DD213"/>
      <c r="DE213"/>
      <c r="DG213"/>
      <c r="DH213"/>
      <c r="DI213"/>
      <c r="DJ213"/>
      <c r="DK213"/>
      <c r="DL213"/>
      <c r="DM213"/>
    </row>
    <row r="214" spans="1:117" x14ac:dyDescent="0.25">
      <c r="A214" s="803" t="s">
        <v>251</v>
      </c>
      <c r="B214" s="803"/>
      <c r="C214" s="735"/>
      <c r="D214" s="4186">
        <f>SUM(E214:F214)</f>
        <v>0</v>
      </c>
      <c r="E214" s="541">
        <f t="shared" si="243"/>
        <v>0</v>
      </c>
      <c r="F214" s="4376">
        <f t="shared" si="243"/>
        <v>0</v>
      </c>
      <c r="G214" s="4377"/>
      <c r="H214" s="4236"/>
      <c r="I214" s="4235"/>
      <c r="J214" s="4236"/>
      <c r="K214" s="4235"/>
      <c r="L214" s="4236"/>
      <c r="M214" s="4235"/>
      <c r="N214" s="4236"/>
      <c r="O214" s="4235"/>
      <c r="P214" s="4236"/>
      <c r="Q214" s="4235"/>
      <c r="R214" s="4236"/>
      <c r="S214" s="4235"/>
      <c r="T214" s="4236"/>
      <c r="U214" s="4235"/>
      <c r="V214" s="4236"/>
      <c r="W214" s="4342"/>
      <c r="X214" s="4236"/>
      <c r="Y214" s="4235"/>
      <c r="Z214" s="4236"/>
      <c r="AA214" s="4235"/>
      <c r="AB214" s="4236"/>
      <c r="AC214" s="4235"/>
      <c r="AD214" s="4236"/>
      <c r="AE214" s="4235"/>
      <c r="AF214" s="4236"/>
      <c r="AG214" s="4235"/>
      <c r="AH214" s="4236"/>
      <c r="AI214" s="4235"/>
      <c r="AJ214" s="4236"/>
      <c r="AK214" s="4342"/>
      <c r="AL214" s="4236"/>
      <c r="AM214" s="4235"/>
      <c r="AN214" s="4236"/>
      <c r="AO214" s="4235"/>
      <c r="AP214" s="4236"/>
      <c r="CW214"/>
      <c r="CX214"/>
      <c r="CY214"/>
      <c r="CZ214"/>
      <c r="DA214"/>
      <c r="DB214"/>
      <c r="DC214"/>
      <c r="DD214"/>
      <c r="DE214"/>
      <c r="DG214"/>
      <c r="DH214"/>
      <c r="DI214"/>
      <c r="DJ214"/>
      <c r="DK214"/>
      <c r="DL214"/>
      <c r="DM214"/>
    </row>
    <row r="215" spans="1:117" x14ac:dyDescent="0.25">
      <c r="A215" s="43" t="s">
        <v>252</v>
      </c>
      <c r="B215" s="377"/>
      <c r="C215" s="377"/>
      <c r="D215" s="378"/>
      <c r="E215" s="378"/>
      <c r="F215" s="378"/>
      <c r="G215" s="379"/>
      <c r="H215" s="379"/>
      <c r="I215" s="379"/>
      <c r="J215" s="380"/>
      <c r="K215" s="4076"/>
      <c r="L215" s="379"/>
      <c r="M215" s="4076"/>
      <c r="N215" s="4077"/>
      <c r="O215" s="10"/>
      <c r="P215" s="10"/>
      <c r="Q215" s="10"/>
      <c r="R215" s="10"/>
      <c r="S215" s="10"/>
      <c r="T215" s="10"/>
      <c r="U215" s="10"/>
      <c r="V215" s="10"/>
      <c r="W215" s="10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CW215"/>
      <c r="CX215"/>
      <c r="CY215"/>
      <c r="CZ215"/>
      <c r="DA215"/>
      <c r="DB215"/>
      <c r="DC215"/>
      <c r="DD215"/>
      <c r="DE215"/>
      <c r="DG215"/>
      <c r="DH215"/>
      <c r="DI215"/>
      <c r="DJ215"/>
      <c r="DK215"/>
      <c r="DL215"/>
      <c r="DM215"/>
    </row>
    <row r="216" spans="1:117" ht="15" customHeight="1" x14ac:dyDescent="0.25">
      <c r="A216" s="4506" t="s">
        <v>253</v>
      </c>
      <c r="B216" s="4378"/>
      <c r="C216" s="4507"/>
      <c r="D216" s="4470" t="s">
        <v>254</v>
      </c>
      <c r="E216" s="4252"/>
      <c r="F216" s="4441"/>
      <c r="G216" s="4410" t="s">
        <v>5</v>
      </c>
      <c r="H216" s="4411"/>
      <c r="I216" s="4411"/>
      <c r="J216" s="4411"/>
      <c r="K216" s="4411"/>
      <c r="L216" s="4411"/>
      <c r="M216" s="4411"/>
      <c r="N216" s="4411"/>
      <c r="O216" s="4411"/>
      <c r="P216" s="4411"/>
      <c r="Q216" s="4411"/>
      <c r="R216" s="4411"/>
      <c r="S216" s="4411"/>
      <c r="T216" s="4411"/>
      <c r="U216" s="4411"/>
      <c r="V216" s="4411"/>
      <c r="W216" s="4411"/>
      <c r="X216" s="4411"/>
      <c r="Y216" s="4411"/>
      <c r="Z216" s="4411"/>
      <c r="AA216" s="4411"/>
      <c r="AB216" s="4411"/>
      <c r="AC216" s="4411"/>
      <c r="AD216" s="4411"/>
      <c r="AE216" s="4411"/>
      <c r="AF216" s="4411"/>
      <c r="AG216" s="4411"/>
      <c r="AH216" s="4411"/>
      <c r="AI216" s="4411"/>
      <c r="AJ216" s="4411"/>
      <c r="AK216" s="4411"/>
      <c r="AL216" s="4411"/>
      <c r="AM216" s="4411"/>
      <c r="AN216" s="4412"/>
      <c r="AO216" s="4621" t="s">
        <v>7</v>
      </c>
      <c r="AP216" s="4622" t="s">
        <v>255</v>
      </c>
      <c r="AQ216" s="4623" t="s">
        <v>256</v>
      </c>
      <c r="AR216" s="4624"/>
      <c r="AS216" s="4625" t="s">
        <v>257</v>
      </c>
      <c r="AT216" s="4626" t="s">
        <v>42</v>
      </c>
      <c r="AU216" s="4626" t="s">
        <v>258</v>
      </c>
      <c r="AV216" s="4627" t="s">
        <v>9</v>
      </c>
      <c r="AW216" s="4627" t="s">
        <v>259</v>
      </c>
      <c r="AX216" s="4624" t="s">
        <v>10</v>
      </c>
      <c r="CW216"/>
      <c r="CX216"/>
      <c r="CY216"/>
      <c r="CZ216"/>
      <c r="DA216"/>
      <c r="DB216"/>
      <c r="DC216"/>
      <c r="DD216"/>
      <c r="DE216"/>
      <c r="DG216"/>
      <c r="DH216"/>
      <c r="DI216"/>
      <c r="DJ216"/>
      <c r="DK216"/>
      <c r="DL216"/>
      <c r="DM216"/>
    </row>
    <row r="217" spans="1:117" ht="15" customHeight="1" x14ac:dyDescent="0.25">
      <c r="A217" s="711"/>
      <c r="B217" s="805"/>
      <c r="C217" s="712"/>
      <c r="D217" s="4552"/>
      <c r="E217" s="640"/>
      <c r="F217" s="4442"/>
      <c r="G217" s="4443" t="s">
        <v>119</v>
      </c>
      <c r="H217" s="4417"/>
      <c r="I217" s="4411" t="s">
        <v>16</v>
      </c>
      <c r="J217" s="4418"/>
      <c r="K217" s="4410" t="s">
        <v>17</v>
      </c>
      <c r="L217" s="4418"/>
      <c r="M217" s="4410" t="s">
        <v>18</v>
      </c>
      <c r="N217" s="4418"/>
      <c r="O217" s="4410" t="s">
        <v>19</v>
      </c>
      <c r="P217" s="4418"/>
      <c r="Q217" s="4410" t="s">
        <v>20</v>
      </c>
      <c r="R217" s="4418"/>
      <c r="S217" s="4410" t="s">
        <v>21</v>
      </c>
      <c r="T217" s="4418"/>
      <c r="U217" s="4410" t="s">
        <v>22</v>
      </c>
      <c r="V217" s="4418"/>
      <c r="W217" s="4410" t="s">
        <v>23</v>
      </c>
      <c r="X217" s="4419"/>
      <c r="Y217" s="4410" t="s">
        <v>24</v>
      </c>
      <c r="Z217" s="4419"/>
      <c r="AA217" s="4410" t="s">
        <v>244</v>
      </c>
      <c r="AB217" s="4419"/>
      <c r="AC217" s="4410" t="s">
        <v>245</v>
      </c>
      <c r="AD217" s="4419"/>
      <c r="AE217" s="4410" t="s">
        <v>246</v>
      </c>
      <c r="AF217" s="4419"/>
      <c r="AG217" s="4410" t="s">
        <v>247</v>
      </c>
      <c r="AH217" s="4419"/>
      <c r="AI217" s="4410" t="s">
        <v>29</v>
      </c>
      <c r="AJ217" s="4419"/>
      <c r="AK217" s="4410" t="s">
        <v>30</v>
      </c>
      <c r="AL217" s="4419"/>
      <c r="AM217" s="4410" t="s">
        <v>31</v>
      </c>
      <c r="AN217" s="4419"/>
      <c r="AO217" s="819"/>
      <c r="AP217" s="822"/>
      <c r="AQ217" s="4628" t="s">
        <v>260</v>
      </c>
      <c r="AR217" s="4629" t="s">
        <v>261</v>
      </c>
      <c r="AS217" s="826"/>
      <c r="AT217" s="812"/>
      <c r="AU217" s="812"/>
      <c r="AV217" s="815"/>
      <c r="AW217" s="815"/>
      <c r="AX217" s="4624"/>
      <c r="CW217"/>
      <c r="CX217"/>
      <c r="CY217"/>
      <c r="CZ217"/>
      <c r="DA217"/>
      <c r="DB217"/>
      <c r="DC217"/>
      <c r="DD217"/>
      <c r="DE217"/>
      <c r="DG217"/>
      <c r="DH217"/>
      <c r="DI217"/>
      <c r="DJ217"/>
      <c r="DK217"/>
      <c r="DL217"/>
      <c r="DM217"/>
    </row>
    <row r="218" spans="1:117" x14ac:dyDescent="0.25">
      <c r="A218" s="4630"/>
      <c r="B218" s="807"/>
      <c r="C218" s="4562"/>
      <c r="D218" s="4631" t="s">
        <v>32</v>
      </c>
      <c r="E218" s="4632" t="s">
        <v>33</v>
      </c>
      <c r="F218" s="538" t="s">
        <v>34</v>
      </c>
      <c r="G218" s="4426" t="s">
        <v>33</v>
      </c>
      <c r="H218" s="4425" t="s">
        <v>34</v>
      </c>
      <c r="I218" s="4426" t="s">
        <v>33</v>
      </c>
      <c r="J218" s="4425" t="s">
        <v>34</v>
      </c>
      <c r="K218" s="4426" t="s">
        <v>33</v>
      </c>
      <c r="L218" s="4425" t="s">
        <v>34</v>
      </c>
      <c r="M218" s="4426" t="s">
        <v>33</v>
      </c>
      <c r="N218" s="4425" t="s">
        <v>34</v>
      </c>
      <c r="O218" s="4426" t="s">
        <v>33</v>
      </c>
      <c r="P218" s="4425" t="s">
        <v>34</v>
      </c>
      <c r="Q218" s="4426" t="s">
        <v>33</v>
      </c>
      <c r="R218" s="4425" t="s">
        <v>34</v>
      </c>
      <c r="S218" s="4426" t="s">
        <v>33</v>
      </c>
      <c r="T218" s="4425" t="s">
        <v>34</v>
      </c>
      <c r="U218" s="4426" t="s">
        <v>33</v>
      </c>
      <c r="V218" s="4425" t="s">
        <v>34</v>
      </c>
      <c r="W218" s="4426" t="s">
        <v>33</v>
      </c>
      <c r="X218" s="4425" t="s">
        <v>34</v>
      </c>
      <c r="Y218" s="4426" t="s">
        <v>33</v>
      </c>
      <c r="Z218" s="4425" t="s">
        <v>34</v>
      </c>
      <c r="AA218" s="4426" t="s">
        <v>33</v>
      </c>
      <c r="AB218" s="4425" t="s">
        <v>34</v>
      </c>
      <c r="AC218" s="4426" t="s">
        <v>33</v>
      </c>
      <c r="AD218" s="4425" t="s">
        <v>34</v>
      </c>
      <c r="AE218" s="4426" t="s">
        <v>33</v>
      </c>
      <c r="AF218" s="4425" t="s">
        <v>34</v>
      </c>
      <c r="AG218" s="4426" t="s">
        <v>33</v>
      </c>
      <c r="AH218" s="4425" t="s">
        <v>34</v>
      </c>
      <c r="AI218" s="4426" t="s">
        <v>33</v>
      </c>
      <c r="AJ218" s="4425" t="s">
        <v>34</v>
      </c>
      <c r="AK218" s="4426" t="s">
        <v>33</v>
      </c>
      <c r="AL218" s="4425" t="s">
        <v>34</v>
      </c>
      <c r="AM218" s="4426" t="s">
        <v>33</v>
      </c>
      <c r="AN218" s="4425" t="s">
        <v>34</v>
      </c>
      <c r="AO218" s="4392"/>
      <c r="AP218" s="4393"/>
      <c r="AQ218" s="4394"/>
      <c r="AR218" s="4395"/>
      <c r="AS218" s="4633"/>
      <c r="AT218" s="4634"/>
      <c r="AU218" s="4634"/>
      <c r="AV218" s="4396"/>
      <c r="AW218" s="4396"/>
      <c r="AX218" s="4624"/>
      <c r="CW218"/>
      <c r="CX218"/>
      <c r="CY218"/>
      <c r="CZ218"/>
      <c r="DA218"/>
      <c r="DB218"/>
      <c r="DC218"/>
      <c r="DD218"/>
      <c r="DE218"/>
      <c r="DG218"/>
      <c r="DH218"/>
      <c r="DI218"/>
      <c r="DJ218"/>
      <c r="DK218"/>
      <c r="DL218"/>
      <c r="DM218"/>
    </row>
    <row r="219" spans="1:117" x14ac:dyDescent="0.25">
      <c r="A219" s="4540" t="s">
        <v>262</v>
      </c>
      <c r="B219" s="4635" t="s">
        <v>263</v>
      </c>
      <c r="C219" s="4636"/>
      <c r="D219" s="4637">
        <f t="shared" ref="D219:D263" si="244">SUM(E219+F219)</f>
        <v>18</v>
      </c>
      <c r="E219" s="135">
        <f t="shared" ref="E219:F234" si="245">SUM(G219+I219+K219+M219+O219+Q219+S219+U219+W219+Y219+AA219+AC219+AE219+AG219+AI219+AK219+AM219)</f>
        <v>9</v>
      </c>
      <c r="F219" s="4477">
        <f t="shared" si="245"/>
        <v>9</v>
      </c>
      <c r="G219" s="4638">
        <v>0</v>
      </c>
      <c r="H219" s="386">
        <v>0</v>
      </c>
      <c r="I219" s="4639">
        <v>0</v>
      </c>
      <c r="J219" s="386">
        <v>2</v>
      </c>
      <c r="K219" s="4639">
        <v>0</v>
      </c>
      <c r="L219" s="386">
        <v>0</v>
      </c>
      <c r="M219" s="4639">
        <v>0</v>
      </c>
      <c r="N219" s="386">
        <v>0</v>
      </c>
      <c r="O219" s="4639">
        <v>0</v>
      </c>
      <c r="P219" s="386">
        <v>0</v>
      </c>
      <c r="Q219" s="4639">
        <v>0</v>
      </c>
      <c r="R219" s="386">
        <v>0</v>
      </c>
      <c r="S219" s="4639">
        <v>3</v>
      </c>
      <c r="T219" s="386">
        <v>1</v>
      </c>
      <c r="U219" s="4639">
        <v>1</v>
      </c>
      <c r="V219" s="4640">
        <v>2</v>
      </c>
      <c r="W219" s="4639">
        <v>3</v>
      </c>
      <c r="X219" s="4640">
        <v>2</v>
      </c>
      <c r="Y219" s="4639">
        <v>1</v>
      </c>
      <c r="Z219" s="4640">
        <v>0</v>
      </c>
      <c r="AA219" s="4639">
        <v>0</v>
      </c>
      <c r="AB219" s="4640">
        <v>0</v>
      </c>
      <c r="AC219" s="4639">
        <v>0</v>
      </c>
      <c r="AD219" s="4640">
        <v>0</v>
      </c>
      <c r="AE219" s="4639">
        <v>0</v>
      </c>
      <c r="AF219" s="4640">
        <v>1</v>
      </c>
      <c r="AG219" s="4639">
        <v>1</v>
      </c>
      <c r="AH219" s="4640">
        <v>1</v>
      </c>
      <c r="AI219" s="4639">
        <v>0</v>
      </c>
      <c r="AJ219" s="4640">
        <v>0</v>
      </c>
      <c r="AK219" s="4639">
        <v>0</v>
      </c>
      <c r="AL219" s="4640">
        <v>0</v>
      </c>
      <c r="AM219" s="4639">
        <v>0</v>
      </c>
      <c r="AN219" s="4640">
        <v>0</v>
      </c>
      <c r="AO219" s="4641">
        <v>0</v>
      </c>
      <c r="AP219" s="4642">
        <v>0</v>
      </c>
      <c r="AQ219" s="4099"/>
      <c r="AR219" s="4100"/>
      <c r="AS219" s="4101"/>
      <c r="AT219" s="4639">
        <v>0</v>
      </c>
      <c r="AU219" s="4639">
        <v>0</v>
      </c>
      <c r="AV219" s="387">
        <v>0</v>
      </c>
      <c r="AW219" s="387">
        <v>0</v>
      </c>
      <c r="AX219" s="4640">
        <v>0</v>
      </c>
      <c r="AY219" t="str">
        <f>CW219&amp;CX219&amp;CY219&amp;CZ219&amp;DA219&amp;DB219&amp;DC219</f>
        <v/>
      </c>
      <c r="CW219" s="25" t="str">
        <f>IF(AND(F219&gt;0,AO219=""),"  * No olvide digitar Embarazadas. Digite Cero si no tiene.",IF(AO219&gt;F219," * Las Embarazadas no pueden superar el Total Mujeres.",""))</f>
        <v/>
      </c>
      <c r="CX219" s="25" t="str">
        <f>IF(AND(D219&gt;0,AV219="")," * No olvide ingresar datos en Usuarios con Discapacidad. (Digite cero si no tiene).",IF(AV219&gt;D219," * La variable Usuarios con discapacidad No puede ser mayor al Total.",""))</f>
        <v/>
      </c>
      <c r="CY219" s="25" t="str">
        <f>IF(AND(D219&gt;0,AW219="")," * No olvide ingresar datos en Usuarios Oncológicos. (Digite cero si no tiene).",IF(AW219&gt;D219," * La variable Usuarios oncológicos No puede ser mayor al Total.",""))</f>
        <v/>
      </c>
      <c r="CZ219" s="25" t="str">
        <f>IF(AND((AI219+AJ219)&gt;0,AP219="")," * No olvide digitar la variable 60 años. Si no tiene digite Cero.",IF(AP219&gt;(AI219+AJ219), "* El número de pacientes de 60 años NO DEBE ser mayor a lo registrado en el grupo etario de 60 a 64 años.",""))</f>
        <v/>
      </c>
      <c r="DA219" s="25" t="str">
        <f t="shared" ref="DA219:DA282" si="246">IF(AND(D219&gt;0,AX219="")," * No olvide ingresar datos en Usuarios Migrantes. (Digite cero si no tiene).","")</f>
        <v/>
      </c>
      <c r="DB219" s="25" t="str">
        <f t="shared" ref="DB219:DB282" si="247">IF(AX219&gt;D219, "* Migrantes no puede ser mayor al Total","")</f>
        <v/>
      </c>
      <c r="DC219"/>
      <c r="DD219"/>
      <c r="DE219"/>
      <c r="DG219" s="26">
        <f>IF(AND(F219&gt;0,AO219=""),1,IF(AO219&gt;F219,1,0))</f>
        <v>0</v>
      </c>
      <c r="DH219" s="26">
        <f>IF(AND(D219&gt;0,AV219=""),1,IF(AV219&gt;D219,1,0))</f>
        <v>0</v>
      </c>
      <c r="DI219" s="26">
        <f>IF(AND(D219&gt;0,AW219=""),1,IF(AW219&gt;D219,1,0))</f>
        <v>0</v>
      </c>
      <c r="DJ219" s="26">
        <f>IF(AND((AI219+AJ219)&gt;0,AP219=""),1,IF(AP219&gt;(AI219+AJ219),1,0))</f>
        <v>0</v>
      </c>
      <c r="DK219" s="26">
        <f>IF(AND(D219&gt;0,AX219=""),1,0)</f>
        <v>0</v>
      </c>
      <c r="DL219" s="26">
        <f>IF(AX219&gt;D219,1,0)</f>
        <v>0</v>
      </c>
      <c r="DM219"/>
    </row>
    <row r="220" spans="1:117" x14ac:dyDescent="0.25">
      <c r="A220" s="4102"/>
      <c r="B220" s="4103" t="s">
        <v>264</v>
      </c>
      <c r="C220" s="838"/>
      <c r="D220" s="4104">
        <f>SUM(E220+F220)</f>
        <v>34</v>
      </c>
      <c r="E220" s="4105">
        <f t="shared" si="245"/>
        <v>17</v>
      </c>
      <c r="F220" s="132">
        <f t="shared" si="245"/>
        <v>17</v>
      </c>
      <c r="G220" s="4106">
        <v>1</v>
      </c>
      <c r="H220" s="4107">
        <v>0</v>
      </c>
      <c r="I220" s="4108">
        <v>0</v>
      </c>
      <c r="J220" s="4107">
        <v>0</v>
      </c>
      <c r="K220" s="4108">
        <v>1</v>
      </c>
      <c r="L220" s="4107">
        <v>0</v>
      </c>
      <c r="M220" s="4108">
        <v>0</v>
      </c>
      <c r="N220" s="4107">
        <v>0</v>
      </c>
      <c r="O220" s="4108">
        <v>1</v>
      </c>
      <c r="P220" s="4107">
        <v>1</v>
      </c>
      <c r="Q220" s="4108">
        <v>2</v>
      </c>
      <c r="R220" s="4107">
        <v>0</v>
      </c>
      <c r="S220" s="4108">
        <v>1</v>
      </c>
      <c r="T220" s="4107">
        <v>2</v>
      </c>
      <c r="U220" s="4108">
        <v>1</v>
      </c>
      <c r="V220" s="389">
        <v>0</v>
      </c>
      <c r="W220" s="4108">
        <v>1</v>
      </c>
      <c r="X220" s="389">
        <v>0</v>
      </c>
      <c r="Y220" s="4108">
        <v>2</v>
      </c>
      <c r="Z220" s="389">
        <v>0</v>
      </c>
      <c r="AA220" s="4108">
        <v>0</v>
      </c>
      <c r="AB220" s="389">
        <v>0</v>
      </c>
      <c r="AC220" s="4108">
        <v>0</v>
      </c>
      <c r="AD220" s="389">
        <v>4</v>
      </c>
      <c r="AE220" s="4108">
        <v>0</v>
      </c>
      <c r="AF220" s="389">
        <v>2</v>
      </c>
      <c r="AG220" s="4108">
        <v>2</v>
      </c>
      <c r="AH220" s="389">
        <v>3</v>
      </c>
      <c r="AI220" s="4108">
        <v>1</v>
      </c>
      <c r="AJ220" s="389">
        <v>2</v>
      </c>
      <c r="AK220" s="4108">
        <v>3</v>
      </c>
      <c r="AL220" s="389">
        <v>2</v>
      </c>
      <c r="AM220" s="4108">
        <v>1</v>
      </c>
      <c r="AN220" s="389">
        <v>1</v>
      </c>
      <c r="AO220" s="4109">
        <v>0</v>
      </c>
      <c r="AP220" s="4110">
        <v>0</v>
      </c>
      <c r="AQ220" s="4099"/>
      <c r="AR220" s="4100"/>
      <c r="AS220" s="4101"/>
      <c r="AT220" s="4108">
        <v>0</v>
      </c>
      <c r="AU220" s="4108">
        <v>0</v>
      </c>
      <c r="AV220" s="4111">
        <v>2</v>
      </c>
      <c r="AW220" s="4111">
        <v>0</v>
      </c>
      <c r="AX220" s="389">
        <v>1</v>
      </c>
      <c r="AY220" t="str">
        <f t="shared" ref="AY220:AY283" si="248">CW220&amp;CX220&amp;CY220&amp;CZ220&amp;DA220&amp;DB220&amp;DC220</f>
        <v/>
      </c>
      <c r="CW220" s="25" t="str">
        <f t="shared" ref="CW220:CW283" si="249">IF(AND(F220&gt;0,AO220=""),"  * No olvide digitar Embarazadas. Digite Cero si no tiene.",IF(AO220&gt;F220," * Las Embarazadas no pueden superar el Total Mujeres.",""))</f>
        <v/>
      </c>
      <c r="CX220" s="25" t="str">
        <f t="shared" ref="CX220:CX283" si="250">IF(AND(D220&gt;0,AV220="")," * No olvide ingresar datos en Usuarios con Discapacidad. (Digite cero si no tiene).",IF(AV220&gt;D220," * La variable Usuarios con discapacidad No puede ser mayor al Total.",""))</f>
        <v/>
      </c>
      <c r="CY220" s="25" t="str">
        <f t="shared" ref="CY220:CY283" si="251">IF(AND(D220&gt;0,AW220="")," * No olvide ingresar datos en Usuarios Oncológicos. (Digite cero si no tiene).",IF(AW220&gt;D220," * La variable Usuarios oncológicos No puede ser mayor al Total.",""))</f>
        <v/>
      </c>
      <c r="CZ220" s="25" t="str">
        <f t="shared" ref="CZ220:CZ283" si="252">IF(AND((AI220+AJ220)&gt;0,AP220="")," * No olvide digitar la variable 60 años. Si no tiene digite Cero.",IF(AP220&gt;(AI220+AJ220), "* El número de pacientes de 60 años NO DEBE ser mayor a lo registrado en el grupo etario de 60 a 64 años.",""))</f>
        <v/>
      </c>
      <c r="DA220" s="25" t="str">
        <f t="shared" si="246"/>
        <v/>
      </c>
      <c r="DB220" s="25" t="str">
        <f t="shared" si="247"/>
        <v/>
      </c>
      <c r="DC220"/>
      <c r="DD220"/>
      <c r="DE220"/>
      <c r="DG220" s="26">
        <f t="shared" ref="DG220:DG283" si="253">IF(AND(F220&gt;0,AO220=""),1,IF(AO220&gt;F220,1,0))</f>
        <v>0</v>
      </c>
      <c r="DH220" s="26">
        <f t="shared" ref="DH220:DH283" si="254">IF(AND(D220&gt;0,AV220=""),1,IF(AV220&gt;D220,1,0))</f>
        <v>0</v>
      </c>
      <c r="DI220" s="26">
        <f t="shared" ref="DI220:DI283" si="255">IF(AND(D220&gt;0,AW220=""),1,IF(AW220&gt;D220,1,0))</f>
        <v>0</v>
      </c>
      <c r="DJ220" s="26">
        <f t="shared" ref="DJ220:DJ283" si="256">IF(AND((AI220+AJ220)&gt;0,AP220=""),1,IF(AP220&gt;(AI220+AJ220),1,0))</f>
        <v>0</v>
      </c>
      <c r="DK220" s="26">
        <f t="shared" ref="DK220:DK283" si="257">IF(AND(D220&gt;0,AX220=""),1,0)</f>
        <v>0</v>
      </c>
      <c r="DL220" s="26">
        <f t="shared" ref="DL220:DL283" si="258">IF(AX220&gt;D220,1,0)</f>
        <v>0</v>
      </c>
      <c r="DM220"/>
    </row>
    <row r="221" spans="1:117" x14ac:dyDescent="0.25">
      <c r="A221" s="713" t="s">
        <v>265</v>
      </c>
      <c r="B221" s="830" t="s">
        <v>266</v>
      </c>
      <c r="C221" s="830"/>
      <c r="D221" s="245">
        <f t="shared" si="244"/>
        <v>0</v>
      </c>
      <c r="E221" s="390">
        <f t="shared" si="245"/>
        <v>0</v>
      </c>
      <c r="F221" s="391">
        <f t="shared" si="245"/>
        <v>0</v>
      </c>
      <c r="G221" s="392"/>
      <c r="H221" s="393"/>
      <c r="I221" s="394"/>
      <c r="J221" s="393"/>
      <c r="K221" s="394"/>
      <c r="L221" s="393"/>
      <c r="M221" s="394"/>
      <c r="N221" s="393"/>
      <c r="O221" s="394"/>
      <c r="P221" s="393"/>
      <c r="Q221" s="394"/>
      <c r="R221" s="393"/>
      <c r="S221" s="394"/>
      <c r="T221" s="393"/>
      <c r="U221" s="394"/>
      <c r="V221" s="395"/>
      <c r="W221" s="394"/>
      <c r="X221" s="395"/>
      <c r="Y221" s="394"/>
      <c r="Z221" s="395"/>
      <c r="AA221" s="394"/>
      <c r="AB221" s="395"/>
      <c r="AC221" s="394"/>
      <c r="AD221" s="395"/>
      <c r="AE221" s="394"/>
      <c r="AF221" s="395"/>
      <c r="AG221" s="394"/>
      <c r="AH221" s="395"/>
      <c r="AI221" s="394"/>
      <c r="AJ221" s="395"/>
      <c r="AK221" s="394"/>
      <c r="AL221" s="395"/>
      <c r="AM221" s="394"/>
      <c r="AN221" s="395"/>
      <c r="AO221" s="396"/>
      <c r="AP221" s="397"/>
      <c r="AQ221" s="392"/>
      <c r="AR221" s="393"/>
      <c r="AS221" s="4639"/>
      <c r="AT221" s="394">
        <v>0</v>
      </c>
      <c r="AU221" s="394">
        <v>0</v>
      </c>
      <c r="AV221" s="398">
        <v>0</v>
      </c>
      <c r="AW221" s="398">
        <v>0</v>
      </c>
      <c r="AX221" s="393">
        <v>0</v>
      </c>
      <c r="AY221" t="str">
        <f t="shared" si="248"/>
        <v/>
      </c>
      <c r="CW221" s="25" t="str">
        <f t="shared" si="249"/>
        <v/>
      </c>
      <c r="CX221" s="25" t="str">
        <f t="shared" si="250"/>
        <v/>
      </c>
      <c r="CY221" s="25" t="str">
        <f t="shared" si="251"/>
        <v/>
      </c>
      <c r="CZ221" s="25" t="str">
        <f t="shared" si="252"/>
        <v/>
      </c>
      <c r="DA221" s="25" t="str">
        <f t="shared" si="246"/>
        <v/>
      </c>
      <c r="DB221" s="25" t="str">
        <f t="shared" si="247"/>
        <v/>
      </c>
      <c r="DC221"/>
      <c r="DD221"/>
      <c r="DE221"/>
      <c r="DG221" s="26">
        <f t="shared" si="253"/>
        <v>0</v>
      </c>
      <c r="DH221" s="26">
        <f t="shared" si="254"/>
        <v>0</v>
      </c>
      <c r="DI221" s="26">
        <f t="shared" si="255"/>
        <v>0</v>
      </c>
      <c r="DJ221" s="26">
        <f t="shared" si="256"/>
        <v>0</v>
      </c>
      <c r="DK221" s="26">
        <f t="shared" si="257"/>
        <v>0</v>
      </c>
      <c r="DL221" s="26">
        <f t="shared" si="258"/>
        <v>0</v>
      </c>
      <c r="DM221"/>
    </row>
    <row r="222" spans="1:117" x14ac:dyDescent="0.25">
      <c r="A222" s="713"/>
      <c r="B222" s="4112" t="s">
        <v>267</v>
      </c>
      <c r="C222" s="4112"/>
      <c r="D222" s="4113">
        <f t="shared" si="244"/>
        <v>0</v>
      </c>
      <c r="E222" s="4114">
        <f t="shared" si="245"/>
        <v>0</v>
      </c>
      <c r="F222" s="4115">
        <f t="shared" si="245"/>
        <v>0</v>
      </c>
      <c r="G222" s="4116"/>
      <c r="H222" s="4117"/>
      <c r="I222" s="4118"/>
      <c r="J222" s="4117"/>
      <c r="K222" s="4118"/>
      <c r="L222" s="4117"/>
      <c r="M222" s="4118"/>
      <c r="N222" s="4117"/>
      <c r="O222" s="4118"/>
      <c r="P222" s="4117"/>
      <c r="Q222" s="4118"/>
      <c r="R222" s="4117"/>
      <c r="S222" s="4118"/>
      <c r="T222" s="4117"/>
      <c r="U222" s="4118"/>
      <c r="V222" s="4119"/>
      <c r="W222" s="4118"/>
      <c r="X222" s="4119"/>
      <c r="Y222" s="4118"/>
      <c r="Z222" s="4119"/>
      <c r="AA222" s="4118"/>
      <c r="AB222" s="4119"/>
      <c r="AC222" s="4118"/>
      <c r="AD222" s="4119"/>
      <c r="AE222" s="4118"/>
      <c r="AF222" s="4119"/>
      <c r="AG222" s="4118"/>
      <c r="AH222" s="4119"/>
      <c r="AI222" s="4118"/>
      <c r="AJ222" s="4119"/>
      <c r="AK222" s="4118"/>
      <c r="AL222" s="4119"/>
      <c r="AM222" s="4118"/>
      <c r="AN222" s="4119"/>
      <c r="AO222" s="4120"/>
      <c r="AP222" s="4121"/>
      <c r="AQ222" s="4099"/>
      <c r="AR222" s="4100"/>
      <c r="AS222" s="394"/>
      <c r="AT222" s="4118">
        <v>0</v>
      </c>
      <c r="AU222" s="4118">
        <v>0</v>
      </c>
      <c r="AV222" s="4122">
        <v>0</v>
      </c>
      <c r="AW222" s="4122">
        <v>0</v>
      </c>
      <c r="AX222" s="4117">
        <v>0</v>
      </c>
      <c r="AY222" t="str">
        <f t="shared" si="248"/>
        <v/>
      </c>
      <c r="CW222" s="25" t="str">
        <f t="shared" si="249"/>
        <v/>
      </c>
      <c r="CX222" s="25" t="str">
        <f t="shared" si="250"/>
        <v/>
      </c>
      <c r="CY222" s="25" t="str">
        <f t="shared" si="251"/>
        <v/>
      </c>
      <c r="CZ222" s="25" t="str">
        <f t="shared" si="252"/>
        <v/>
      </c>
      <c r="DA222" s="25" t="str">
        <f t="shared" si="246"/>
        <v/>
      </c>
      <c r="DB222" s="25" t="str">
        <f t="shared" si="247"/>
        <v/>
      </c>
      <c r="DC222"/>
      <c r="DD222"/>
      <c r="DE222"/>
      <c r="DG222" s="26">
        <f t="shared" si="253"/>
        <v>0</v>
      </c>
      <c r="DH222" s="26">
        <f t="shared" si="254"/>
        <v>0</v>
      </c>
      <c r="DI222" s="26">
        <f t="shared" si="255"/>
        <v>0</v>
      </c>
      <c r="DJ222" s="26">
        <f t="shared" si="256"/>
        <v>0</v>
      </c>
      <c r="DK222" s="26">
        <f t="shared" si="257"/>
        <v>0</v>
      </c>
      <c r="DL222" s="26">
        <f t="shared" si="258"/>
        <v>0</v>
      </c>
      <c r="DM222"/>
    </row>
    <row r="223" spans="1:117" x14ac:dyDescent="0.25">
      <c r="A223" s="713"/>
      <c r="B223" s="4112" t="s">
        <v>268</v>
      </c>
      <c r="C223" s="4112"/>
      <c r="D223" s="4113">
        <f t="shared" si="244"/>
        <v>0</v>
      </c>
      <c r="E223" s="4114">
        <f t="shared" si="245"/>
        <v>0</v>
      </c>
      <c r="F223" s="4115">
        <f t="shared" si="245"/>
        <v>0</v>
      </c>
      <c r="G223" s="4116"/>
      <c r="H223" s="4117"/>
      <c r="I223" s="4118"/>
      <c r="J223" s="4117"/>
      <c r="K223" s="4118"/>
      <c r="L223" s="4117"/>
      <c r="M223" s="4118"/>
      <c r="N223" s="4117"/>
      <c r="O223" s="4118"/>
      <c r="P223" s="4117"/>
      <c r="Q223" s="4118"/>
      <c r="R223" s="4117"/>
      <c r="S223" s="4118"/>
      <c r="T223" s="4117"/>
      <c r="U223" s="4118"/>
      <c r="V223" s="4119"/>
      <c r="W223" s="4118"/>
      <c r="X223" s="4119"/>
      <c r="Y223" s="4118"/>
      <c r="Z223" s="4119"/>
      <c r="AA223" s="4118"/>
      <c r="AB223" s="4119"/>
      <c r="AC223" s="4118"/>
      <c r="AD223" s="4119"/>
      <c r="AE223" s="4118"/>
      <c r="AF223" s="4119"/>
      <c r="AG223" s="4118"/>
      <c r="AH223" s="4119"/>
      <c r="AI223" s="4118"/>
      <c r="AJ223" s="4119"/>
      <c r="AK223" s="4118"/>
      <c r="AL223" s="4119"/>
      <c r="AM223" s="4118"/>
      <c r="AN223" s="4119"/>
      <c r="AO223" s="4120"/>
      <c r="AP223" s="4121"/>
      <c r="AQ223" s="4099"/>
      <c r="AR223" s="4100"/>
      <c r="AS223" s="4101"/>
      <c r="AT223" s="4118">
        <v>0</v>
      </c>
      <c r="AU223" s="4118">
        <v>0</v>
      </c>
      <c r="AV223" s="4122">
        <v>0</v>
      </c>
      <c r="AW223" s="4122">
        <v>0</v>
      </c>
      <c r="AX223" s="4117">
        <v>0</v>
      </c>
      <c r="AY223" t="str">
        <f t="shared" si="248"/>
        <v/>
      </c>
      <c r="CW223" s="25" t="str">
        <f t="shared" si="249"/>
        <v/>
      </c>
      <c r="CX223" s="25" t="str">
        <f t="shared" si="250"/>
        <v/>
      </c>
      <c r="CY223" s="25" t="str">
        <f t="shared" si="251"/>
        <v/>
      </c>
      <c r="CZ223" s="25" t="str">
        <f t="shared" si="252"/>
        <v/>
      </c>
      <c r="DA223" s="25" t="str">
        <f t="shared" si="246"/>
        <v/>
      </c>
      <c r="DB223" s="25" t="str">
        <f t="shared" si="247"/>
        <v/>
      </c>
      <c r="DC223"/>
      <c r="DD223"/>
      <c r="DE223"/>
      <c r="DG223" s="26">
        <f t="shared" si="253"/>
        <v>0</v>
      </c>
      <c r="DH223" s="26">
        <f t="shared" si="254"/>
        <v>0</v>
      </c>
      <c r="DI223" s="26">
        <f t="shared" si="255"/>
        <v>0</v>
      </c>
      <c r="DJ223" s="26">
        <f t="shared" si="256"/>
        <v>0</v>
      </c>
      <c r="DK223" s="26">
        <f t="shared" si="257"/>
        <v>0</v>
      </c>
      <c r="DL223" s="26">
        <f t="shared" si="258"/>
        <v>0</v>
      </c>
      <c r="DM223"/>
    </row>
    <row r="224" spans="1:117" x14ac:dyDescent="0.25">
      <c r="A224" s="713"/>
      <c r="B224" s="4123" t="s">
        <v>269</v>
      </c>
      <c r="C224" s="4124"/>
      <c r="D224" s="4113">
        <f t="shared" si="244"/>
        <v>0</v>
      </c>
      <c r="E224" s="4114">
        <f t="shared" si="245"/>
        <v>0</v>
      </c>
      <c r="F224" s="4115">
        <f t="shared" si="245"/>
        <v>0</v>
      </c>
      <c r="G224" s="401"/>
      <c r="H224" s="402"/>
      <c r="I224" s="403"/>
      <c r="J224" s="402"/>
      <c r="K224" s="403"/>
      <c r="L224" s="402"/>
      <c r="M224" s="403"/>
      <c r="N224" s="402"/>
      <c r="O224" s="403"/>
      <c r="P224" s="402"/>
      <c r="Q224" s="403"/>
      <c r="R224" s="402"/>
      <c r="S224" s="403"/>
      <c r="T224" s="402"/>
      <c r="U224" s="403"/>
      <c r="V224" s="404"/>
      <c r="W224" s="403"/>
      <c r="X224" s="404"/>
      <c r="Y224" s="403"/>
      <c r="Z224" s="404"/>
      <c r="AA224" s="403"/>
      <c r="AB224" s="404"/>
      <c r="AC224" s="403"/>
      <c r="AD224" s="404"/>
      <c r="AE224" s="403"/>
      <c r="AF224" s="404"/>
      <c r="AG224" s="403"/>
      <c r="AH224" s="404"/>
      <c r="AI224" s="403"/>
      <c r="AJ224" s="404"/>
      <c r="AK224" s="403"/>
      <c r="AL224" s="404"/>
      <c r="AM224" s="403"/>
      <c r="AN224" s="404"/>
      <c r="AO224" s="405"/>
      <c r="AP224" s="406"/>
      <c r="AQ224" s="407"/>
      <c r="AR224" s="408"/>
      <c r="AS224" s="409"/>
      <c r="AT224" s="403">
        <v>0</v>
      </c>
      <c r="AU224" s="403">
        <v>0</v>
      </c>
      <c r="AV224" s="410">
        <v>0</v>
      </c>
      <c r="AW224" s="410">
        <v>0</v>
      </c>
      <c r="AX224" s="402">
        <v>0</v>
      </c>
      <c r="AY224" t="str">
        <f t="shared" si="248"/>
        <v/>
      </c>
      <c r="CW224" s="25" t="str">
        <f t="shared" si="249"/>
        <v/>
      </c>
      <c r="CX224" s="25" t="str">
        <f t="shared" si="250"/>
        <v/>
      </c>
      <c r="CY224" s="25" t="str">
        <f t="shared" si="251"/>
        <v/>
      </c>
      <c r="CZ224" s="25" t="str">
        <f t="shared" si="252"/>
        <v/>
      </c>
      <c r="DA224" s="25" t="str">
        <f t="shared" si="246"/>
        <v/>
      </c>
      <c r="DB224" s="25" t="str">
        <f t="shared" si="247"/>
        <v/>
      </c>
      <c r="DC224"/>
      <c r="DD224"/>
      <c r="DE224"/>
      <c r="DG224" s="26">
        <f t="shared" si="253"/>
        <v>0</v>
      </c>
      <c r="DH224" s="26">
        <f t="shared" si="254"/>
        <v>0</v>
      </c>
      <c r="DI224" s="26">
        <f t="shared" si="255"/>
        <v>0</v>
      </c>
      <c r="DJ224" s="26">
        <f t="shared" si="256"/>
        <v>0</v>
      </c>
      <c r="DK224" s="26">
        <f t="shared" si="257"/>
        <v>0</v>
      </c>
      <c r="DL224" s="26">
        <f t="shared" si="258"/>
        <v>0</v>
      </c>
      <c r="DM224"/>
    </row>
    <row r="225" spans="1:117" ht="15" customHeight="1" x14ac:dyDescent="0.25">
      <c r="A225" s="713"/>
      <c r="B225" s="4123" t="s">
        <v>270</v>
      </c>
      <c r="C225" s="4124"/>
      <c r="D225" s="4113">
        <f t="shared" si="244"/>
        <v>0</v>
      </c>
      <c r="E225" s="4114">
        <f t="shared" si="245"/>
        <v>0</v>
      </c>
      <c r="F225" s="4115">
        <f t="shared" si="245"/>
        <v>0</v>
      </c>
      <c r="G225" s="401"/>
      <c r="H225" s="402"/>
      <c r="I225" s="403"/>
      <c r="J225" s="402"/>
      <c r="K225" s="403"/>
      <c r="L225" s="402"/>
      <c r="M225" s="403"/>
      <c r="N225" s="402"/>
      <c r="O225" s="403"/>
      <c r="P225" s="402"/>
      <c r="Q225" s="403"/>
      <c r="R225" s="402"/>
      <c r="S225" s="403"/>
      <c r="T225" s="402"/>
      <c r="U225" s="403"/>
      <c r="V225" s="404"/>
      <c r="W225" s="403"/>
      <c r="X225" s="404"/>
      <c r="Y225" s="403"/>
      <c r="Z225" s="404"/>
      <c r="AA225" s="403"/>
      <c r="AB225" s="404"/>
      <c r="AC225" s="403"/>
      <c r="AD225" s="404"/>
      <c r="AE225" s="403"/>
      <c r="AF225" s="404"/>
      <c r="AG225" s="403"/>
      <c r="AH225" s="404"/>
      <c r="AI225" s="403"/>
      <c r="AJ225" s="404"/>
      <c r="AK225" s="403"/>
      <c r="AL225" s="404"/>
      <c r="AM225" s="403"/>
      <c r="AN225" s="404"/>
      <c r="AO225" s="405"/>
      <c r="AP225" s="406"/>
      <c r="AQ225" s="407"/>
      <c r="AR225" s="408"/>
      <c r="AS225" s="409"/>
      <c r="AT225" s="403">
        <v>0</v>
      </c>
      <c r="AU225" s="403">
        <v>0</v>
      </c>
      <c r="AV225" s="410">
        <v>0</v>
      </c>
      <c r="AW225" s="410">
        <v>0</v>
      </c>
      <c r="AX225" s="402">
        <v>0</v>
      </c>
      <c r="AY225" t="str">
        <f t="shared" si="248"/>
        <v/>
      </c>
      <c r="CW225" s="25" t="str">
        <f t="shared" si="249"/>
        <v/>
      </c>
      <c r="CX225" s="25" t="str">
        <f t="shared" si="250"/>
        <v/>
      </c>
      <c r="CY225" s="25" t="str">
        <f t="shared" si="251"/>
        <v/>
      </c>
      <c r="CZ225" s="25" t="str">
        <f t="shared" si="252"/>
        <v/>
      </c>
      <c r="DA225" s="25" t="str">
        <f t="shared" si="246"/>
        <v/>
      </c>
      <c r="DB225" s="25" t="str">
        <f t="shared" si="247"/>
        <v/>
      </c>
      <c r="DC225"/>
      <c r="DD225"/>
      <c r="DE225"/>
      <c r="DG225" s="26">
        <f t="shared" si="253"/>
        <v>0</v>
      </c>
      <c r="DH225" s="26">
        <f t="shared" si="254"/>
        <v>0</v>
      </c>
      <c r="DI225" s="26">
        <f t="shared" si="255"/>
        <v>0</v>
      </c>
      <c r="DJ225" s="26">
        <f t="shared" si="256"/>
        <v>0</v>
      </c>
      <c r="DK225" s="26">
        <f t="shared" si="257"/>
        <v>0</v>
      </c>
      <c r="DL225" s="26">
        <f t="shared" si="258"/>
        <v>0</v>
      </c>
      <c r="DM225"/>
    </row>
    <row r="226" spans="1:117" x14ac:dyDescent="0.25">
      <c r="A226" s="4405"/>
      <c r="B226" s="4125" t="s">
        <v>271</v>
      </c>
      <c r="C226" s="4125"/>
      <c r="D226" s="4126">
        <f t="shared" si="244"/>
        <v>0</v>
      </c>
      <c r="E226" s="4127">
        <f>SUM(I226+K226+M226+O226+Q226+S226+U226+W226+Y226+AA226+AC226+AE226+AG226+AI226+AK226+AM226)</f>
        <v>0</v>
      </c>
      <c r="F226" s="4128">
        <f>SUM(J226+L226+N226+P226+R226+T226+V226+X226+Z226+AB226+AD226+AF226+AH226+AJ226+AL226+AN226)</f>
        <v>0</v>
      </c>
      <c r="G226" s="4129"/>
      <c r="H226" s="363"/>
      <c r="I226" s="4108"/>
      <c r="J226" s="4107"/>
      <c r="K226" s="4108"/>
      <c r="L226" s="4107"/>
      <c r="M226" s="4108"/>
      <c r="N226" s="4107"/>
      <c r="O226" s="4108"/>
      <c r="P226" s="4107"/>
      <c r="Q226" s="4108"/>
      <c r="R226" s="4107"/>
      <c r="S226" s="4108"/>
      <c r="T226" s="4107"/>
      <c r="U226" s="4108"/>
      <c r="V226" s="389"/>
      <c r="W226" s="4108"/>
      <c r="X226" s="389"/>
      <c r="Y226" s="4108"/>
      <c r="Z226" s="389"/>
      <c r="AA226" s="4108"/>
      <c r="AB226" s="389"/>
      <c r="AC226" s="4108"/>
      <c r="AD226" s="389"/>
      <c r="AE226" s="4108"/>
      <c r="AF226" s="389"/>
      <c r="AG226" s="4108"/>
      <c r="AH226" s="389"/>
      <c r="AI226" s="4108"/>
      <c r="AJ226" s="389"/>
      <c r="AK226" s="4108"/>
      <c r="AL226" s="389"/>
      <c r="AM226" s="4108"/>
      <c r="AN226" s="389"/>
      <c r="AO226" s="4109"/>
      <c r="AP226" s="4110"/>
      <c r="AQ226" s="4130"/>
      <c r="AR226" s="4131"/>
      <c r="AS226" s="413"/>
      <c r="AT226" s="4108">
        <v>0</v>
      </c>
      <c r="AU226" s="4108">
        <v>0</v>
      </c>
      <c r="AV226" s="4111">
        <v>0</v>
      </c>
      <c r="AW226" s="4111">
        <v>0</v>
      </c>
      <c r="AX226" s="4107">
        <v>0</v>
      </c>
      <c r="AY226" t="str">
        <f t="shared" si="248"/>
        <v/>
      </c>
      <c r="CW226" s="25" t="str">
        <f t="shared" si="249"/>
        <v/>
      </c>
      <c r="CX226" s="25" t="str">
        <f t="shared" si="250"/>
        <v/>
      </c>
      <c r="CY226" s="25" t="str">
        <f t="shared" si="251"/>
        <v/>
      </c>
      <c r="CZ226" s="25" t="str">
        <f t="shared" si="252"/>
        <v/>
      </c>
      <c r="DA226" s="25" t="str">
        <f t="shared" si="246"/>
        <v/>
      </c>
      <c r="DB226" s="25" t="str">
        <f t="shared" si="247"/>
        <v/>
      </c>
      <c r="DC226"/>
      <c r="DD226"/>
      <c r="DE226"/>
      <c r="DG226" s="26">
        <f t="shared" si="253"/>
        <v>0</v>
      </c>
      <c r="DH226" s="26">
        <f t="shared" si="254"/>
        <v>0</v>
      </c>
      <c r="DI226" s="26">
        <f t="shared" si="255"/>
        <v>0</v>
      </c>
      <c r="DJ226" s="26">
        <f t="shared" si="256"/>
        <v>0</v>
      </c>
      <c r="DK226" s="26">
        <f t="shared" si="257"/>
        <v>0</v>
      </c>
      <c r="DL226" s="26">
        <f t="shared" si="258"/>
        <v>0</v>
      </c>
      <c r="DM226"/>
    </row>
    <row r="227" spans="1:117" x14ac:dyDescent="0.25">
      <c r="A227" s="4532" t="s">
        <v>272</v>
      </c>
      <c r="B227" s="830" t="s">
        <v>266</v>
      </c>
      <c r="C227" s="830"/>
      <c r="D227" s="4565">
        <f t="shared" si="244"/>
        <v>66</v>
      </c>
      <c r="E227" s="414">
        <f t="shared" si="245"/>
        <v>26</v>
      </c>
      <c r="F227" s="4643">
        <f t="shared" si="245"/>
        <v>40</v>
      </c>
      <c r="G227" s="4638">
        <v>1</v>
      </c>
      <c r="H227" s="386">
        <v>2</v>
      </c>
      <c r="I227" s="4639">
        <v>1</v>
      </c>
      <c r="J227" s="386">
        <v>0</v>
      </c>
      <c r="K227" s="4639">
        <v>0</v>
      </c>
      <c r="L227" s="386">
        <v>0</v>
      </c>
      <c r="M227" s="4639">
        <v>0</v>
      </c>
      <c r="N227" s="386">
        <v>0</v>
      </c>
      <c r="O227" s="4639">
        <v>1</v>
      </c>
      <c r="P227" s="386">
        <v>0</v>
      </c>
      <c r="Q227" s="4639">
        <v>1</v>
      </c>
      <c r="R227" s="386">
        <v>0</v>
      </c>
      <c r="S227" s="4639">
        <v>0</v>
      </c>
      <c r="T227" s="386">
        <v>0</v>
      </c>
      <c r="U227" s="4639">
        <v>1</v>
      </c>
      <c r="V227" s="4640">
        <v>1</v>
      </c>
      <c r="W227" s="4639">
        <v>2</v>
      </c>
      <c r="X227" s="4640">
        <v>1</v>
      </c>
      <c r="Y227" s="4639">
        <v>2</v>
      </c>
      <c r="Z227" s="4640">
        <v>5</v>
      </c>
      <c r="AA227" s="4639">
        <v>3</v>
      </c>
      <c r="AB227" s="4640">
        <v>7</v>
      </c>
      <c r="AC227" s="4639">
        <v>3</v>
      </c>
      <c r="AD227" s="4640">
        <v>11</v>
      </c>
      <c r="AE227" s="4639">
        <v>3</v>
      </c>
      <c r="AF227" s="4640">
        <v>7</v>
      </c>
      <c r="AG227" s="4639">
        <v>2</v>
      </c>
      <c r="AH227" s="4640">
        <v>3</v>
      </c>
      <c r="AI227" s="4639">
        <v>1</v>
      </c>
      <c r="AJ227" s="4640">
        <v>2</v>
      </c>
      <c r="AK227" s="4639">
        <v>3</v>
      </c>
      <c r="AL227" s="4640">
        <v>1</v>
      </c>
      <c r="AM227" s="4639">
        <v>2</v>
      </c>
      <c r="AN227" s="4640">
        <v>0</v>
      </c>
      <c r="AO227" s="396">
        <v>0</v>
      </c>
      <c r="AP227" s="397">
        <v>0</v>
      </c>
      <c r="AQ227" s="4638">
        <v>0</v>
      </c>
      <c r="AR227" s="393">
        <v>0</v>
      </c>
      <c r="AS227" s="4639">
        <v>47</v>
      </c>
      <c r="AT227" s="394">
        <v>0</v>
      </c>
      <c r="AU227" s="394">
        <v>0</v>
      </c>
      <c r="AV227" s="398">
        <v>1</v>
      </c>
      <c r="AW227" s="398">
        <v>0</v>
      </c>
      <c r="AX227" s="393">
        <v>0</v>
      </c>
      <c r="AY227" t="str">
        <f t="shared" si="248"/>
        <v/>
      </c>
      <c r="CW227" s="25" t="str">
        <f t="shared" si="249"/>
        <v/>
      </c>
      <c r="CX227" s="25" t="str">
        <f t="shared" si="250"/>
        <v/>
      </c>
      <c r="CY227" s="25" t="str">
        <f t="shared" si="251"/>
        <v/>
      </c>
      <c r="CZ227" s="25" t="str">
        <f t="shared" si="252"/>
        <v/>
      </c>
      <c r="DA227" s="25" t="str">
        <f t="shared" si="246"/>
        <v/>
      </c>
      <c r="DB227" s="25" t="str">
        <f t="shared" si="247"/>
        <v/>
      </c>
      <c r="DC227"/>
      <c r="DD227"/>
      <c r="DE227"/>
      <c r="DG227" s="26">
        <f t="shared" si="253"/>
        <v>0</v>
      </c>
      <c r="DH227" s="26">
        <f t="shared" si="254"/>
        <v>0</v>
      </c>
      <c r="DI227" s="26">
        <f t="shared" si="255"/>
        <v>0</v>
      </c>
      <c r="DJ227" s="26">
        <f t="shared" si="256"/>
        <v>0</v>
      </c>
      <c r="DK227" s="26">
        <f t="shared" si="257"/>
        <v>0</v>
      </c>
      <c r="DL227" s="26">
        <f t="shared" si="258"/>
        <v>0</v>
      </c>
      <c r="DM227"/>
    </row>
    <row r="228" spans="1:117" x14ac:dyDescent="0.25">
      <c r="A228" s="713"/>
      <c r="B228" s="4112" t="s">
        <v>267</v>
      </c>
      <c r="C228" s="4112"/>
      <c r="D228" s="4113">
        <f t="shared" si="244"/>
        <v>122</v>
      </c>
      <c r="E228" s="4114">
        <f t="shared" si="245"/>
        <v>53</v>
      </c>
      <c r="F228" s="4115">
        <f t="shared" si="245"/>
        <v>69</v>
      </c>
      <c r="G228" s="4116">
        <v>2</v>
      </c>
      <c r="H228" s="4117">
        <v>3</v>
      </c>
      <c r="I228" s="4118">
        <v>0</v>
      </c>
      <c r="J228" s="4117">
        <v>0</v>
      </c>
      <c r="K228" s="4118">
        <v>0</v>
      </c>
      <c r="L228" s="4117">
        <v>0</v>
      </c>
      <c r="M228" s="4118">
        <v>0</v>
      </c>
      <c r="N228" s="4117">
        <v>0</v>
      </c>
      <c r="O228" s="4118">
        <v>1</v>
      </c>
      <c r="P228" s="4117">
        <v>0</v>
      </c>
      <c r="Q228" s="4118">
        <v>0</v>
      </c>
      <c r="R228" s="4117">
        <v>0</v>
      </c>
      <c r="S228" s="4118">
        <v>1</v>
      </c>
      <c r="T228" s="4117">
        <v>1</v>
      </c>
      <c r="U228" s="4118">
        <v>0</v>
      </c>
      <c r="V228" s="4119">
        <v>2</v>
      </c>
      <c r="W228" s="4118">
        <v>6</v>
      </c>
      <c r="X228" s="4119">
        <v>1</v>
      </c>
      <c r="Y228" s="4118">
        <v>15</v>
      </c>
      <c r="Z228" s="4119">
        <v>8</v>
      </c>
      <c r="AA228" s="4118">
        <v>3</v>
      </c>
      <c r="AB228" s="4119">
        <v>8</v>
      </c>
      <c r="AC228" s="4118">
        <v>8</v>
      </c>
      <c r="AD228" s="4119">
        <v>7</v>
      </c>
      <c r="AE228" s="4118">
        <v>4</v>
      </c>
      <c r="AF228" s="4119">
        <v>13</v>
      </c>
      <c r="AG228" s="4118">
        <v>5</v>
      </c>
      <c r="AH228" s="4119">
        <v>13</v>
      </c>
      <c r="AI228" s="4118">
        <v>6</v>
      </c>
      <c r="AJ228" s="4119">
        <v>2</v>
      </c>
      <c r="AK228" s="4118">
        <v>1</v>
      </c>
      <c r="AL228" s="4119">
        <v>9</v>
      </c>
      <c r="AM228" s="4118">
        <v>1</v>
      </c>
      <c r="AN228" s="4119">
        <v>2</v>
      </c>
      <c r="AO228" s="4120">
        <v>0</v>
      </c>
      <c r="AP228" s="4121">
        <v>0</v>
      </c>
      <c r="AQ228" s="4099"/>
      <c r="AR228" s="4100"/>
      <c r="AS228" s="394">
        <v>14</v>
      </c>
      <c r="AT228" s="4118">
        <v>0</v>
      </c>
      <c r="AU228" s="4118">
        <v>0</v>
      </c>
      <c r="AV228" s="4122">
        <v>0</v>
      </c>
      <c r="AW228" s="4122">
        <v>0</v>
      </c>
      <c r="AX228" s="4117">
        <v>0</v>
      </c>
      <c r="AY228" t="str">
        <f t="shared" si="248"/>
        <v/>
      </c>
      <c r="CW228" s="25" t="str">
        <f t="shared" si="249"/>
        <v/>
      </c>
      <c r="CX228" s="25" t="str">
        <f t="shared" si="250"/>
        <v/>
      </c>
      <c r="CY228" s="25" t="str">
        <f t="shared" si="251"/>
        <v/>
      </c>
      <c r="CZ228" s="25" t="str">
        <f t="shared" si="252"/>
        <v/>
      </c>
      <c r="DA228" s="25" t="str">
        <f t="shared" si="246"/>
        <v/>
      </c>
      <c r="DB228" s="25" t="str">
        <f t="shared" si="247"/>
        <v/>
      </c>
      <c r="DC228"/>
      <c r="DD228"/>
      <c r="DE228"/>
      <c r="DG228" s="26">
        <f t="shared" si="253"/>
        <v>0</v>
      </c>
      <c r="DH228" s="26">
        <f t="shared" si="254"/>
        <v>0</v>
      </c>
      <c r="DI228" s="26">
        <f t="shared" si="255"/>
        <v>0</v>
      </c>
      <c r="DJ228" s="26">
        <f t="shared" si="256"/>
        <v>0</v>
      </c>
      <c r="DK228" s="26">
        <f t="shared" si="257"/>
        <v>0</v>
      </c>
      <c r="DL228" s="26">
        <f t="shared" si="258"/>
        <v>0</v>
      </c>
      <c r="DM228"/>
    </row>
    <row r="229" spans="1:117" x14ac:dyDescent="0.25">
      <c r="A229" s="713"/>
      <c r="B229" s="4112" t="s">
        <v>268</v>
      </c>
      <c r="C229" s="4112"/>
      <c r="D229" s="4113">
        <f t="shared" si="244"/>
        <v>65</v>
      </c>
      <c r="E229" s="4114">
        <f t="shared" si="245"/>
        <v>24</v>
      </c>
      <c r="F229" s="4115">
        <f t="shared" si="245"/>
        <v>41</v>
      </c>
      <c r="G229" s="4116">
        <v>1</v>
      </c>
      <c r="H229" s="4117">
        <v>2</v>
      </c>
      <c r="I229" s="4118">
        <v>1</v>
      </c>
      <c r="J229" s="4117">
        <v>0</v>
      </c>
      <c r="K229" s="4118">
        <v>0</v>
      </c>
      <c r="L229" s="4117">
        <v>0</v>
      </c>
      <c r="M229" s="4118">
        <v>0</v>
      </c>
      <c r="N229" s="4117">
        <v>0</v>
      </c>
      <c r="O229" s="4118">
        <v>1</v>
      </c>
      <c r="P229" s="4117">
        <v>0</v>
      </c>
      <c r="Q229" s="4118">
        <v>1</v>
      </c>
      <c r="R229" s="4117">
        <v>0</v>
      </c>
      <c r="S229" s="4118">
        <v>0</v>
      </c>
      <c r="T229" s="4117">
        <v>0</v>
      </c>
      <c r="U229" s="4118">
        <v>1</v>
      </c>
      <c r="V229" s="4119">
        <v>1</v>
      </c>
      <c r="W229" s="4118">
        <v>2</v>
      </c>
      <c r="X229" s="4119">
        <v>1</v>
      </c>
      <c r="Y229" s="4118">
        <v>2</v>
      </c>
      <c r="Z229" s="4119">
        <v>5</v>
      </c>
      <c r="AA229" s="4118">
        <v>3</v>
      </c>
      <c r="AB229" s="4119">
        <v>7</v>
      </c>
      <c r="AC229" s="4118">
        <v>4</v>
      </c>
      <c r="AD229" s="4119">
        <v>13</v>
      </c>
      <c r="AE229" s="4118">
        <v>3</v>
      </c>
      <c r="AF229" s="4119">
        <v>7</v>
      </c>
      <c r="AG229" s="4118">
        <v>1</v>
      </c>
      <c r="AH229" s="4119">
        <v>3</v>
      </c>
      <c r="AI229" s="4118">
        <v>0</v>
      </c>
      <c r="AJ229" s="4119">
        <v>1</v>
      </c>
      <c r="AK229" s="4118">
        <v>2</v>
      </c>
      <c r="AL229" s="4119">
        <v>1</v>
      </c>
      <c r="AM229" s="4118">
        <v>2</v>
      </c>
      <c r="AN229" s="4119">
        <v>0</v>
      </c>
      <c r="AO229" s="4120">
        <v>0</v>
      </c>
      <c r="AP229" s="4121">
        <v>0</v>
      </c>
      <c r="AQ229" s="4099"/>
      <c r="AR229" s="4100"/>
      <c r="AS229" s="4133"/>
      <c r="AT229" s="4118">
        <v>0</v>
      </c>
      <c r="AU229" s="4118">
        <v>0</v>
      </c>
      <c r="AV229" s="4122">
        <v>1</v>
      </c>
      <c r="AW229" s="4122">
        <v>0</v>
      </c>
      <c r="AX229" s="4117">
        <v>0</v>
      </c>
      <c r="AY229" t="str">
        <f t="shared" si="248"/>
        <v/>
      </c>
      <c r="CW229" s="25" t="str">
        <f t="shared" si="249"/>
        <v/>
      </c>
      <c r="CX229" s="25" t="str">
        <f t="shared" si="250"/>
        <v/>
      </c>
      <c r="CY229" s="25" t="str">
        <f t="shared" si="251"/>
        <v/>
      </c>
      <c r="CZ229" s="25" t="str">
        <f t="shared" si="252"/>
        <v/>
      </c>
      <c r="DA229" s="25" t="str">
        <f t="shared" si="246"/>
        <v/>
      </c>
      <c r="DB229" s="25" t="str">
        <f t="shared" si="247"/>
        <v/>
      </c>
      <c r="DC229"/>
      <c r="DD229"/>
      <c r="DE229"/>
      <c r="DG229" s="26">
        <f t="shared" si="253"/>
        <v>0</v>
      </c>
      <c r="DH229" s="26">
        <f t="shared" si="254"/>
        <v>0</v>
      </c>
      <c r="DI229" s="26">
        <f t="shared" si="255"/>
        <v>0</v>
      </c>
      <c r="DJ229" s="26">
        <f t="shared" si="256"/>
        <v>0</v>
      </c>
      <c r="DK229" s="26">
        <f t="shared" si="257"/>
        <v>0</v>
      </c>
      <c r="DL229" s="26">
        <f t="shared" si="258"/>
        <v>0</v>
      </c>
      <c r="DM229"/>
    </row>
    <row r="230" spans="1:117" x14ac:dyDescent="0.25">
      <c r="A230" s="713"/>
      <c r="B230" s="4123" t="s">
        <v>269</v>
      </c>
      <c r="C230" s="4124"/>
      <c r="D230" s="4113">
        <f t="shared" si="244"/>
        <v>33</v>
      </c>
      <c r="E230" s="4114">
        <f t="shared" si="245"/>
        <v>17</v>
      </c>
      <c r="F230" s="4115">
        <f t="shared" si="245"/>
        <v>16</v>
      </c>
      <c r="G230" s="401">
        <v>0</v>
      </c>
      <c r="H230" s="402">
        <v>2</v>
      </c>
      <c r="I230" s="403">
        <v>0</v>
      </c>
      <c r="J230" s="402">
        <v>0</v>
      </c>
      <c r="K230" s="403">
        <v>0</v>
      </c>
      <c r="L230" s="402">
        <v>0</v>
      </c>
      <c r="M230" s="403">
        <v>0</v>
      </c>
      <c r="N230" s="402">
        <v>0</v>
      </c>
      <c r="O230" s="403">
        <v>1</v>
      </c>
      <c r="P230" s="402">
        <v>0</v>
      </c>
      <c r="Q230" s="403">
        <v>0</v>
      </c>
      <c r="R230" s="402">
        <v>0</v>
      </c>
      <c r="S230" s="403">
        <v>0</v>
      </c>
      <c r="T230" s="402">
        <v>1</v>
      </c>
      <c r="U230" s="403">
        <v>1</v>
      </c>
      <c r="V230" s="404">
        <v>0</v>
      </c>
      <c r="W230" s="403">
        <v>1</v>
      </c>
      <c r="X230" s="404">
        <v>0</v>
      </c>
      <c r="Y230" s="403">
        <v>8</v>
      </c>
      <c r="Z230" s="404">
        <v>2</v>
      </c>
      <c r="AA230" s="403">
        <v>1</v>
      </c>
      <c r="AB230" s="404">
        <v>3</v>
      </c>
      <c r="AC230" s="403">
        <v>0</v>
      </c>
      <c r="AD230" s="404">
        <v>2</v>
      </c>
      <c r="AE230" s="403">
        <v>2</v>
      </c>
      <c r="AF230" s="404">
        <v>1</v>
      </c>
      <c r="AG230" s="403">
        <v>2</v>
      </c>
      <c r="AH230" s="404">
        <v>2</v>
      </c>
      <c r="AI230" s="403">
        <v>0</v>
      </c>
      <c r="AJ230" s="404">
        <v>2</v>
      </c>
      <c r="AK230" s="403">
        <v>0</v>
      </c>
      <c r="AL230" s="404">
        <v>1</v>
      </c>
      <c r="AM230" s="403">
        <v>1</v>
      </c>
      <c r="AN230" s="404">
        <v>0</v>
      </c>
      <c r="AO230" s="405">
        <v>0</v>
      </c>
      <c r="AP230" s="406">
        <v>0</v>
      </c>
      <c r="AQ230" s="4099"/>
      <c r="AR230" s="4100"/>
      <c r="AS230" s="4133"/>
      <c r="AT230" s="403">
        <v>0</v>
      </c>
      <c r="AU230" s="403">
        <v>0</v>
      </c>
      <c r="AV230" s="410">
        <v>0</v>
      </c>
      <c r="AW230" s="410">
        <v>0</v>
      </c>
      <c r="AX230" s="402">
        <v>0</v>
      </c>
      <c r="AY230" t="str">
        <f t="shared" si="248"/>
        <v/>
      </c>
      <c r="CW230" s="25" t="str">
        <f t="shared" si="249"/>
        <v/>
      </c>
      <c r="CX230" s="25" t="str">
        <f t="shared" si="250"/>
        <v/>
      </c>
      <c r="CY230" s="25" t="str">
        <f t="shared" si="251"/>
        <v/>
      </c>
      <c r="CZ230" s="25" t="str">
        <f t="shared" si="252"/>
        <v/>
      </c>
      <c r="DA230" s="25" t="str">
        <f t="shared" si="246"/>
        <v/>
      </c>
      <c r="DB230" s="25" t="str">
        <f t="shared" si="247"/>
        <v/>
      </c>
      <c r="DC230"/>
      <c r="DD230"/>
      <c r="DE230"/>
      <c r="DG230" s="26">
        <f t="shared" si="253"/>
        <v>0</v>
      </c>
      <c r="DH230" s="26">
        <f t="shared" si="254"/>
        <v>0</v>
      </c>
      <c r="DI230" s="26">
        <f t="shared" si="255"/>
        <v>0</v>
      </c>
      <c r="DJ230" s="26">
        <f t="shared" si="256"/>
        <v>0</v>
      </c>
      <c r="DK230" s="26">
        <f t="shared" si="257"/>
        <v>0</v>
      </c>
      <c r="DL230" s="26">
        <f t="shared" si="258"/>
        <v>0</v>
      </c>
      <c r="DM230"/>
    </row>
    <row r="231" spans="1:117" ht="15" customHeight="1" x14ac:dyDescent="0.25">
      <c r="A231" s="713"/>
      <c r="B231" s="4123" t="s">
        <v>270</v>
      </c>
      <c r="C231" s="4124"/>
      <c r="D231" s="4113">
        <f t="shared" si="244"/>
        <v>4</v>
      </c>
      <c r="E231" s="4114">
        <f t="shared" si="245"/>
        <v>3</v>
      </c>
      <c r="F231" s="4115">
        <f t="shared" si="245"/>
        <v>1</v>
      </c>
      <c r="G231" s="401">
        <v>0</v>
      </c>
      <c r="H231" s="402">
        <v>0</v>
      </c>
      <c r="I231" s="403">
        <v>0</v>
      </c>
      <c r="J231" s="402">
        <v>0</v>
      </c>
      <c r="K231" s="403">
        <v>0</v>
      </c>
      <c r="L231" s="402">
        <v>0</v>
      </c>
      <c r="M231" s="403">
        <v>0</v>
      </c>
      <c r="N231" s="402">
        <v>0</v>
      </c>
      <c r="O231" s="403">
        <v>0</v>
      </c>
      <c r="P231" s="402">
        <v>0</v>
      </c>
      <c r="Q231" s="403">
        <v>0</v>
      </c>
      <c r="R231" s="402">
        <v>0</v>
      </c>
      <c r="S231" s="403">
        <v>0</v>
      </c>
      <c r="T231" s="402">
        <v>0</v>
      </c>
      <c r="U231" s="403">
        <v>0</v>
      </c>
      <c r="V231" s="404">
        <v>0</v>
      </c>
      <c r="W231" s="403">
        <v>0</v>
      </c>
      <c r="X231" s="404">
        <v>0</v>
      </c>
      <c r="Y231" s="403">
        <v>0</v>
      </c>
      <c r="Z231" s="404">
        <v>0</v>
      </c>
      <c r="AA231" s="403">
        <v>0</v>
      </c>
      <c r="AB231" s="404">
        <v>1</v>
      </c>
      <c r="AC231" s="403">
        <v>1</v>
      </c>
      <c r="AD231" s="404">
        <v>0</v>
      </c>
      <c r="AE231" s="403">
        <v>0</v>
      </c>
      <c r="AF231" s="404">
        <v>0</v>
      </c>
      <c r="AG231" s="403">
        <v>2</v>
      </c>
      <c r="AH231" s="404">
        <v>0</v>
      </c>
      <c r="AI231" s="403">
        <v>0</v>
      </c>
      <c r="AJ231" s="404">
        <v>0</v>
      </c>
      <c r="AK231" s="403">
        <v>0</v>
      </c>
      <c r="AL231" s="404">
        <v>0</v>
      </c>
      <c r="AM231" s="403">
        <v>0</v>
      </c>
      <c r="AN231" s="404">
        <v>0</v>
      </c>
      <c r="AO231" s="405">
        <v>0</v>
      </c>
      <c r="AP231" s="406">
        <v>0</v>
      </c>
      <c r="AQ231" s="407"/>
      <c r="AR231" s="408"/>
      <c r="AS231" s="409"/>
      <c r="AT231" s="403">
        <v>0</v>
      </c>
      <c r="AU231" s="403">
        <v>0</v>
      </c>
      <c r="AV231" s="410">
        <v>0</v>
      </c>
      <c r="AW231" s="410">
        <v>0</v>
      </c>
      <c r="AX231" s="402">
        <v>0</v>
      </c>
      <c r="AY231" t="str">
        <f t="shared" si="248"/>
        <v/>
      </c>
      <c r="CW231" s="25" t="str">
        <f t="shared" si="249"/>
        <v/>
      </c>
      <c r="CX231" s="25" t="str">
        <f t="shared" si="250"/>
        <v/>
      </c>
      <c r="CY231" s="25" t="str">
        <f t="shared" si="251"/>
        <v/>
      </c>
      <c r="CZ231" s="25" t="str">
        <f t="shared" si="252"/>
        <v/>
      </c>
      <c r="DA231" s="25" t="str">
        <f t="shared" si="246"/>
        <v/>
      </c>
      <c r="DB231" s="25" t="str">
        <f t="shared" si="247"/>
        <v/>
      </c>
      <c r="DC231"/>
      <c r="DD231"/>
      <c r="DE231"/>
      <c r="DG231" s="26">
        <f t="shared" si="253"/>
        <v>0</v>
      </c>
      <c r="DH231" s="26">
        <f t="shared" si="254"/>
        <v>0</v>
      </c>
      <c r="DI231" s="26">
        <f t="shared" si="255"/>
        <v>0</v>
      </c>
      <c r="DJ231" s="26">
        <f t="shared" si="256"/>
        <v>0</v>
      </c>
      <c r="DK231" s="26">
        <f t="shared" si="257"/>
        <v>0</v>
      </c>
      <c r="DL231" s="26">
        <f t="shared" si="258"/>
        <v>0</v>
      </c>
      <c r="DM231"/>
    </row>
    <row r="232" spans="1:117" x14ac:dyDescent="0.25">
      <c r="A232" s="4405"/>
      <c r="B232" s="4125" t="s">
        <v>271</v>
      </c>
      <c r="C232" s="4125"/>
      <c r="D232" s="4126">
        <f t="shared" si="244"/>
        <v>0</v>
      </c>
      <c r="E232" s="4127">
        <f>SUM(I232+K232+M232+O232+Q232+S232+U232+W232+Y232+AA232+AC232+AE232+AG232+AI232+AK232+AM232)</f>
        <v>0</v>
      </c>
      <c r="F232" s="4128">
        <f>SUM(J232+L232+N232+P232+R232+T232+V232+X232+Z232+AB232+AD232+AF232+AH232+AJ232+AL232+AN232)</f>
        <v>0</v>
      </c>
      <c r="G232" s="4129"/>
      <c r="H232" s="363"/>
      <c r="I232" s="4108"/>
      <c r="J232" s="4107"/>
      <c r="K232" s="4108"/>
      <c r="L232" s="4107"/>
      <c r="M232" s="4108"/>
      <c r="N232" s="4107"/>
      <c r="O232" s="4108"/>
      <c r="P232" s="4107"/>
      <c r="Q232" s="4108"/>
      <c r="R232" s="4107"/>
      <c r="S232" s="4108"/>
      <c r="T232" s="4107"/>
      <c r="U232" s="4108"/>
      <c r="V232" s="389"/>
      <c r="W232" s="4108"/>
      <c r="X232" s="389"/>
      <c r="Y232" s="4108"/>
      <c r="Z232" s="389"/>
      <c r="AA232" s="4108"/>
      <c r="AB232" s="389"/>
      <c r="AC232" s="4108"/>
      <c r="AD232" s="389"/>
      <c r="AE232" s="4108"/>
      <c r="AF232" s="389"/>
      <c r="AG232" s="4108"/>
      <c r="AH232" s="389"/>
      <c r="AI232" s="4108"/>
      <c r="AJ232" s="389"/>
      <c r="AK232" s="4108"/>
      <c r="AL232" s="389"/>
      <c r="AM232" s="4108"/>
      <c r="AN232" s="389"/>
      <c r="AO232" s="4109">
        <v>0</v>
      </c>
      <c r="AP232" s="4110">
        <v>0</v>
      </c>
      <c r="AQ232" s="4130"/>
      <c r="AR232" s="4131"/>
      <c r="AS232" s="413"/>
      <c r="AT232" s="4108">
        <v>0</v>
      </c>
      <c r="AU232" s="4108">
        <v>0</v>
      </c>
      <c r="AV232" s="4111">
        <v>0</v>
      </c>
      <c r="AW232" s="4111">
        <v>0</v>
      </c>
      <c r="AX232" s="4107">
        <v>0</v>
      </c>
      <c r="AY232" t="str">
        <f t="shared" si="248"/>
        <v/>
      </c>
      <c r="CW232" s="25" t="str">
        <f t="shared" si="249"/>
        <v/>
      </c>
      <c r="CX232" s="25" t="str">
        <f t="shared" si="250"/>
        <v/>
      </c>
      <c r="CY232" s="25" t="str">
        <f t="shared" si="251"/>
        <v/>
      </c>
      <c r="CZ232" s="25" t="str">
        <f t="shared" si="252"/>
        <v/>
      </c>
      <c r="DA232" s="25" t="str">
        <f t="shared" si="246"/>
        <v/>
      </c>
      <c r="DB232" s="25" t="str">
        <f t="shared" si="247"/>
        <v/>
      </c>
      <c r="DC232"/>
      <c r="DD232"/>
      <c r="DE232"/>
      <c r="DG232" s="26">
        <f t="shared" si="253"/>
        <v>0</v>
      </c>
      <c r="DH232" s="26">
        <f t="shared" si="254"/>
        <v>0</v>
      </c>
      <c r="DI232" s="26">
        <f t="shared" si="255"/>
        <v>0</v>
      </c>
      <c r="DJ232" s="26">
        <f t="shared" si="256"/>
        <v>0</v>
      </c>
      <c r="DK232" s="26">
        <f t="shared" si="257"/>
        <v>0</v>
      </c>
      <c r="DL232" s="26">
        <f t="shared" si="258"/>
        <v>0</v>
      </c>
      <c r="DM232"/>
    </row>
    <row r="233" spans="1:117" x14ac:dyDescent="0.25">
      <c r="A233" s="4532" t="s">
        <v>93</v>
      </c>
      <c r="B233" s="830" t="s">
        <v>266</v>
      </c>
      <c r="C233" s="830"/>
      <c r="D233" s="4565">
        <f t="shared" si="244"/>
        <v>47</v>
      </c>
      <c r="E233" s="414">
        <f t="shared" si="245"/>
        <v>17</v>
      </c>
      <c r="F233" s="4643">
        <f t="shared" si="245"/>
        <v>30</v>
      </c>
      <c r="G233" s="4638"/>
      <c r="H233" s="386"/>
      <c r="I233" s="4639">
        <v>0</v>
      </c>
      <c r="J233" s="386">
        <v>0</v>
      </c>
      <c r="K233" s="4639">
        <v>0</v>
      </c>
      <c r="L233" s="386">
        <v>0</v>
      </c>
      <c r="M233" s="4639">
        <v>0</v>
      </c>
      <c r="N233" s="386">
        <v>0</v>
      </c>
      <c r="O233" s="4639">
        <v>0</v>
      </c>
      <c r="P233" s="386">
        <v>0</v>
      </c>
      <c r="Q233" s="4639">
        <v>0</v>
      </c>
      <c r="R233" s="386">
        <v>0</v>
      </c>
      <c r="S233" s="4639">
        <v>0</v>
      </c>
      <c r="T233" s="386">
        <v>0</v>
      </c>
      <c r="U233" s="4639">
        <v>2</v>
      </c>
      <c r="V233" s="4640">
        <v>1</v>
      </c>
      <c r="W233" s="4639">
        <v>3</v>
      </c>
      <c r="X233" s="4640">
        <v>3</v>
      </c>
      <c r="Y233" s="4639">
        <v>2</v>
      </c>
      <c r="Z233" s="4640">
        <v>5</v>
      </c>
      <c r="AA233" s="4639">
        <v>0</v>
      </c>
      <c r="AB233" s="4640">
        <v>4</v>
      </c>
      <c r="AC233" s="4639">
        <v>3</v>
      </c>
      <c r="AD233" s="4640">
        <v>4</v>
      </c>
      <c r="AE233" s="4639">
        <v>2</v>
      </c>
      <c r="AF233" s="4640">
        <v>5</v>
      </c>
      <c r="AG233" s="4639">
        <v>2</v>
      </c>
      <c r="AH233" s="4640">
        <v>5</v>
      </c>
      <c r="AI233" s="4639">
        <v>1</v>
      </c>
      <c r="AJ233" s="4640">
        <v>1</v>
      </c>
      <c r="AK233" s="4639">
        <v>2</v>
      </c>
      <c r="AL233" s="4640">
        <v>2</v>
      </c>
      <c r="AM233" s="4639">
        <v>0</v>
      </c>
      <c r="AN233" s="4640">
        <v>0</v>
      </c>
      <c r="AO233" s="396">
        <v>1</v>
      </c>
      <c r="AP233" s="397">
        <v>0</v>
      </c>
      <c r="AQ233" s="4638">
        <v>34</v>
      </c>
      <c r="AR233" s="393">
        <v>28</v>
      </c>
      <c r="AS233" s="4639">
        <v>8</v>
      </c>
      <c r="AT233" s="394">
        <v>0</v>
      </c>
      <c r="AU233" s="394">
        <v>0</v>
      </c>
      <c r="AV233" s="398">
        <v>0</v>
      </c>
      <c r="AW233" s="398">
        <v>0</v>
      </c>
      <c r="AX233" s="393">
        <v>0</v>
      </c>
      <c r="AY233" t="str">
        <f t="shared" si="248"/>
        <v/>
      </c>
      <c r="CW233" s="25" t="str">
        <f t="shared" si="249"/>
        <v/>
      </c>
      <c r="CX233" s="25" t="str">
        <f t="shared" si="250"/>
        <v/>
      </c>
      <c r="CY233" s="25" t="str">
        <f t="shared" si="251"/>
        <v/>
      </c>
      <c r="CZ233" s="25" t="str">
        <f t="shared" si="252"/>
        <v/>
      </c>
      <c r="DA233" s="25" t="str">
        <f t="shared" si="246"/>
        <v/>
      </c>
      <c r="DB233" s="25" t="str">
        <f t="shared" si="247"/>
        <v/>
      </c>
      <c r="DC233"/>
      <c r="DD233"/>
      <c r="DE233"/>
      <c r="DG233" s="26">
        <f t="shared" si="253"/>
        <v>0</v>
      </c>
      <c r="DH233" s="26">
        <f t="shared" si="254"/>
        <v>0</v>
      </c>
      <c r="DI233" s="26">
        <f t="shared" si="255"/>
        <v>0</v>
      </c>
      <c r="DJ233" s="26">
        <f t="shared" si="256"/>
        <v>0</v>
      </c>
      <c r="DK233" s="26">
        <f t="shared" si="257"/>
        <v>0</v>
      </c>
      <c r="DL233" s="26">
        <f t="shared" si="258"/>
        <v>0</v>
      </c>
      <c r="DM233"/>
    </row>
    <row r="234" spans="1:117" x14ac:dyDescent="0.25">
      <c r="A234" s="713"/>
      <c r="B234" s="4112" t="s">
        <v>267</v>
      </c>
      <c r="C234" s="4112"/>
      <c r="D234" s="4113">
        <f t="shared" si="244"/>
        <v>87</v>
      </c>
      <c r="E234" s="4114">
        <f t="shared" si="245"/>
        <v>30</v>
      </c>
      <c r="F234" s="4115">
        <f t="shared" si="245"/>
        <v>57</v>
      </c>
      <c r="G234" s="4116"/>
      <c r="H234" s="4117"/>
      <c r="I234" s="4118">
        <v>0</v>
      </c>
      <c r="J234" s="4117">
        <v>0</v>
      </c>
      <c r="K234" s="4118">
        <v>0</v>
      </c>
      <c r="L234" s="4117">
        <v>0</v>
      </c>
      <c r="M234" s="4118">
        <v>0</v>
      </c>
      <c r="N234" s="4117">
        <v>0</v>
      </c>
      <c r="O234" s="4118">
        <v>0</v>
      </c>
      <c r="P234" s="4117">
        <v>0</v>
      </c>
      <c r="Q234" s="4118">
        <v>0</v>
      </c>
      <c r="R234" s="4117">
        <v>0</v>
      </c>
      <c r="S234" s="4118">
        <v>0</v>
      </c>
      <c r="T234" s="4117">
        <v>0</v>
      </c>
      <c r="U234" s="4118">
        <v>0</v>
      </c>
      <c r="V234" s="4119">
        <v>0</v>
      </c>
      <c r="W234" s="4118">
        <v>6</v>
      </c>
      <c r="X234" s="4119">
        <v>6</v>
      </c>
      <c r="Y234" s="4118">
        <v>7</v>
      </c>
      <c r="Z234" s="4119">
        <v>2</v>
      </c>
      <c r="AA234" s="4118">
        <v>1</v>
      </c>
      <c r="AB234" s="4119">
        <v>1</v>
      </c>
      <c r="AC234" s="4118">
        <v>4</v>
      </c>
      <c r="AD234" s="4119">
        <v>9</v>
      </c>
      <c r="AE234" s="4118">
        <v>4</v>
      </c>
      <c r="AF234" s="4119">
        <v>7</v>
      </c>
      <c r="AG234" s="4118">
        <v>5</v>
      </c>
      <c r="AH234" s="4119">
        <v>21</v>
      </c>
      <c r="AI234" s="4118">
        <v>2</v>
      </c>
      <c r="AJ234" s="4119">
        <v>1</v>
      </c>
      <c r="AK234" s="4118">
        <v>0</v>
      </c>
      <c r="AL234" s="4119">
        <v>10</v>
      </c>
      <c r="AM234" s="4118">
        <v>1</v>
      </c>
      <c r="AN234" s="4119">
        <v>0</v>
      </c>
      <c r="AO234" s="4120">
        <v>0</v>
      </c>
      <c r="AP234" s="4121">
        <v>0</v>
      </c>
      <c r="AQ234" s="4099"/>
      <c r="AR234" s="4100"/>
      <c r="AS234" s="394">
        <v>26</v>
      </c>
      <c r="AT234" s="4118">
        <v>0</v>
      </c>
      <c r="AU234" s="4118">
        <v>0</v>
      </c>
      <c r="AV234" s="4122">
        <v>0</v>
      </c>
      <c r="AW234" s="4122">
        <v>0</v>
      </c>
      <c r="AX234" s="4117">
        <v>0</v>
      </c>
      <c r="AY234" t="str">
        <f t="shared" si="248"/>
        <v/>
      </c>
      <c r="CW234" s="25" t="str">
        <f t="shared" si="249"/>
        <v/>
      </c>
      <c r="CX234" s="25" t="str">
        <f t="shared" si="250"/>
        <v/>
      </c>
      <c r="CY234" s="25" t="str">
        <f t="shared" si="251"/>
        <v/>
      </c>
      <c r="CZ234" s="25" t="str">
        <f t="shared" si="252"/>
        <v/>
      </c>
      <c r="DA234" s="25" t="str">
        <f t="shared" si="246"/>
        <v/>
      </c>
      <c r="DB234" s="25" t="str">
        <f t="shared" si="247"/>
        <v/>
      </c>
      <c r="DC234"/>
      <c r="DD234"/>
      <c r="DE234"/>
      <c r="DG234" s="26">
        <f t="shared" si="253"/>
        <v>0</v>
      </c>
      <c r="DH234" s="26">
        <f t="shared" si="254"/>
        <v>0</v>
      </c>
      <c r="DI234" s="26">
        <f t="shared" si="255"/>
        <v>0</v>
      </c>
      <c r="DJ234" s="26">
        <f t="shared" si="256"/>
        <v>0</v>
      </c>
      <c r="DK234" s="26">
        <f t="shared" si="257"/>
        <v>0</v>
      </c>
      <c r="DL234" s="26">
        <f t="shared" si="258"/>
        <v>0</v>
      </c>
      <c r="DM234"/>
    </row>
    <row r="235" spans="1:117" x14ac:dyDescent="0.25">
      <c r="A235" s="713"/>
      <c r="B235" s="4112" t="s">
        <v>268</v>
      </c>
      <c r="C235" s="4112"/>
      <c r="D235" s="4113">
        <f t="shared" si="244"/>
        <v>32</v>
      </c>
      <c r="E235" s="4114">
        <f t="shared" ref="E235:F262" si="259">SUM(G235+I235+K235+M235+O235+Q235+S235+U235+W235+Y235+AA235+AC235+AE235+AG235+AI235+AK235+AM235)</f>
        <v>10</v>
      </c>
      <c r="F235" s="4115">
        <f t="shared" si="259"/>
        <v>22</v>
      </c>
      <c r="G235" s="4116">
        <v>0</v>
      </c>
      <c r="H235" s="4117">
        <v>0</v>
      </c>
      <c r="I235" s="4118">
        <v>0</v>
      </c>
      <c r="J235" s="4117">
        <v>0</v>
      </c>
      <c r="K235" s="4118">
        <v>0</v>
      </c>
      <c r="L235" s="4117">
        <v>0</v>
      </c>
      <c r="M235" s="4118">
        <v>0</v>
      </c>
      <c r="N235" s="4117">
        <v>0</v>
      </c>
      <c r="O235" s="4118">
        <v>0</v>
      </c>
      <c r="P235" s="4117">
        <v>0</v>
      </c>
      <c r="Q235" s="4118">
        <v>0</v>
      </c>
      <c r="R235" s="4117">
        <v>0</v>
      </c>
      <c r="S235" s="4118">
        <v>0</v>
      </c>
      <c r="T235" s="4117">
        <v>0</v>
      </c>
      <c r="U235" s="4118">
        <v>0</v>
      </c>
      <c r="V235" s="4119">
        <v>0</v>
      </c>
      <c r="W235" s="4118">
        <v>2</v>
      </c>
      <c r="X235" s="4119">
        <v>3</v>
      </c>
      <c r="Y235" s="4118">
        <v>2</v>
      </c>
      <c r="Z235" s="4119">
        <v>4</v>
      </c>
      <c r="AA235" s="4118">
        <v>0</v>
      </c>
      <c r="AB235" s="4119">
        <v>0</v>
      </c>
      <c r="AC235" s="4118">
        <v>2</v>
      </c>
      <c r="AD235" s="4119">
        <v>3</v>
      </c>
      <c r="AE235" s="4118">
        <v>0</v>
      </c>
      <c r="AF235" s="4119">
        <v>4</v>
      </c>
      <c r="AG235" s="4118">
        <v>2</v>
      </c>
      <c r="AH235" s="4119">
        <v>5</v>
      </c>
      <c r="AI235" s="4118">
        <v>0</v>
      </c>
      <c r="AJ235" s="4119">
        <v>1</v>
      </c>
      <c r="AK235" s="4118">
        <v>2</v>
      </c>
      <c r="AL235" s="4119">
        <v>2</v>
      </c>
      <c r="AM235" s="4118">
        <v>0</v>
      </c>
      <c r="AN235" s="4119">
        <v>0</v>
      </c>
      <c r="AO235" s="4120">
        <v>1</v>
      </c>
      <c r="AP235" s="4121">
        <v>0</v>
      </c>
      <c r="AQ235" s="4099"/>
      <c r="AR235" s="4100"/>
      <c r="AS235" s="4133"/>
      <c r="AT235" s="4118">
        <v>0</v>
      </c>
      <c r="AU235" s="4118">
        <v>0</v>
      </c>
      <c r="AV235" s="4122">
        <v>0</v>
      </c>
      <c r="AW235" s="4122">
        <v>0</v>
      </c>
      <c r="AX235" s="4117">
        <v>0</v>
      </c>
      <c r="AY235" t="str">
        <f t="shared" si="248"/>
        <v/>
      </c>
      <c r="CW235" s="25" t="str">
        <f t="shared" si="249"/>
        <v/>
      </c>
      <c r="CX235" s="25" t="str">
        <f t="shared" si="250"/>
        <v/>
      </c>
      <c r="CY235" s="25" t="str">
        <f t="shared" si="251"/>
        <v/>
      </c>
      <c r="CZ235" s="25" t="str">
        <f t="shared" si="252"/>
        <v/>
      </c>
      <c r="DA235" s="25" t="str">
        <f t="shared" si="246"/>
        <v/>
      </c>
      <c r="DB235" s="25" t="str">
        <f t="shared" si="247"/>
        <v/>
      </c>
      <c r="DC235"/>
      <c r="DD235"/>
      <c r="DE235"/>
      <c r="DG235" s="26">
        <f t="shared" si="253"/>
        <v>0</v>
      </c>
      <c r="DH235" s="26">
        <f t="shared" si="254"/>
        <v>0</v>
      </c>
      <c r="DI235" s="26">
        <f t="shared" si="255"/>
        <v>0</v>
      </c>
      <c r="DJ235" s="26">
        <f t="shared" si="256"/>
        <v>0</v>
      </c>
      <c r="DK235" s="26">
        <f t="shared" si="257"/>
        <v>0</v>
      </c>
      <c r="DL235" s="26">
        <f t="shared" si="258"/>
        <v>0</v>
      </c>
      <c r="DM235"/>
    </row>
    <row r="236" spans="1:117" x14ac:dyDescent="0.25">
      <c r="A236" s="713"/>
      <c r="B236" s="4123" t="s">
        <v>269</v>
      </c>
      <c r="C236" s="4124"/>
      <c r="D236" s="4113">
        <f t="shared" si="244"/>
        <v>31</v>
      </c>
      <c r="E236" s="4114">
        <f t="shared" si="259"/>
        <v>10</v>
      </c>
      <c r="F236" s="4115">
        <f t="shared" si="259"/>
        <v>21</v>
      </c>
      <c r="G236" s="401"/>
      <c r="H236" s="402"/>
      <c r="I236" s="403">
        <v>0</v>
      </c>
      <c r="J236" s="402">
        <v>0</v>
      </c>
      <c r="K236" s="403">
        <v>0</v>
      </c>
      <c r="L236" s="402">
        <v>0</v>
      </c>
      <c r="M236" s="403">
        <v>0</v>
      </c>
      <c r="N236" s="402">
        <v>0</v>
      </c>
      <c r="O236" s="403">
        <v>0</v>
      </c>
      <c r="P236" s="402">
        <v>0</v>
      </c>
      <c r="Q236" s="403">
        <v>0</v>
      </c>
      <c r="R236" s="402">
        <v>0</v>
      </c>
      <c r="S236" s="403">
        <v>0</v>
      </c>
      <c r="T236" s="402">
        <v>0</v>
      </c>
      <c r="U236" s="403">
        <v>0</v>
      </c>
      <c r="V236" s="404">
        <v>0</v>
      </c>
      <c r="W236" s="403">
        <v>2</v>
      </c>
      <c r="X236" s="404">
        <v>2</v>
      </c>
      <c r="Y236" s="403">
        <v>2</v>
      </c>
      <c r="Z236" s="404">
        <v>0</v>
      </c>
      <c r="AA236" s="403">
        <v>1</v>
      </c>
      <c r="AB236" s="404">
        <v>0</v>
      </c>
      <c r="AC236" s="403">
        <v>1</v>
      </c>
      <c r="AD236" s="404">
        <v>2</v>
      </c>
      <c r="AE236" s="403">
        <v>1</v>
      </c>
      <c r="AF236" s="404">
        <v>5</v>
      </c>
      <c r="AG236" s="403">
        <v>2</v>
      </c>
      <c r="AH236" s="404">
        <v>7</v>
      </c>
      <c r="AI236" s="403">
        <v>1</v>
      </c>
      <c r="AJ236" s="404">
        <v>0</v>
      </c>
      <c r="AK236" s="403">
        <v>0</v>
      </c>
      <c r="AL236" s="404">
        <v>5</v>
      </c>
      <c r="AM236" s="403">
        <v>0</v>
      </c>
      <c r="AN236" s="404">
        <v>0</v>
      </c>
      <c r="AO236" s="405">
        <v>0</v>
      </c>
      <c r="AP236" s="406">
        <v>0</v>
      </c>
      <c r="AQ236" s="4099"/>
      <c r="AR236" s="4100"/>
      <c r="AS236" s="4133"/>
      <c r="AT236" s="403">
        <v>0</v>
      </c>
      <c r="AU236" s="403">
        <v>0</v>
      </c>
      <c r="AV236" s="410">
        <v>0</v>
      </c>
      <c r="AW236" s="410">
        <v>0</v>
      </c>
      <c r="AX236" s="402">
        <v>0</v>
      </c>
      <c r="AY236" t="str">
        <f t="shared" si="248"/>
        <v/>
      </c>
      <c r="CW236" s="25" t="str">
        <f t="shared" si="249"/>
        <v/>
      </c>
      <c r="CX236" s="25" t="str">
        <f t="shared" si="250"/>
        <v/>
      </c>
      <c r="CY236" s="25" t="str">
        <f t="shared" si="251"/>
        <v/>
      </c>
      <c r="CZ236" s="25" t="str">
        <f t="shared" si="252"/>
        <v/>
      </c>
      <c r="DA236" s="25" t="str">
        <f t="shared" si="246"/>
        <v/>
      </c>
      <c r="DB236" s="25" t="str">
        <f t="shared" si="247"/>
        <v/>
      </c>
      <c r="DC236"/>
      <c r="DD236"/>
      <c r="DE236"/>
      <c r="DG236" s="26">
        <f t="shared" si="253"/>
        <v>0</v>
      </c>
      <c r="DH236" s="26">
        <f t="shared" si="254"/>
        <v>0</v>
      </c>
      <c r="DI236" s="26">
        <f t="shared" si="255"/>
        <v>0</v>
      </c>
      <c r="DJ236" s="26">
        <f t="shared" si="256"/>
        <v>0</v>
      </c>
      <c r="DK236" s="26">
        <f t="shared" si="257"/>
        <v>0</v>
      </c>
      <c r="DL236" s="26">
        <f t="shared" si="258"/>
        <v>0</v>
      </c>
      <c r="DM236"/>
    </row>
    <row r="237" spans="1:117" ht="15" customHeight="1" x14ac:dyDescent="0.25">
      <c r="A237" s="713"/>
      <c r="B237" s="4123" t="s">
        <v>270</v>
      </c>
      <c r="C237" s="4124"/>
      <c r="D237" s="4113">
        <f t="shared" si="244"/>
        <v>4</v>
      </c>
      <c r="E237" s="4114">
        <f t="shared" si="259"/>
        <v>2</v>
      </c>
      <c r="F237" s="4115">
        <f t="shared" si="259"/>
        <v>2</v>
      </c>
      <c r="G237" s="401"/>
      <c r="H237" s="402"/>
      <c r="I237" s="403">
        <v>0</v>
      </c>
      <c r="J237" s="402">
        <v>0</v>
      </c>
      <c r="K237" s="403">
        <v>0</v>
      </c>
      <c r="L237" s="402">
        <v>0</v>
      </c>
      <c r="M237" s="403">
        <v>0</v>
      </c>
      <c r="N237" s="402">
        <v>0</v>
      </c>
      <c r="O237" s="403">
        <v>0</v>
      </c>
      <c r="P237" s="402">
        <v>0</v>
      </c>
      <c r="Q237" s="403">
        <v>0</v>
      </c>
      <c r="R237" s="402">
        <v>0</v>
      </c>
      <c r="S237" s="403">
        <v>0</v>
      </c>
      <c r="T237" s="402">
        <v>0</v>
      </c>
      <c r="U237" s="403">
        <v>0</v>
      </c>
      <c r="V237" s="404">
        <v>0</v>
      </c>
      <c r="W237" s="403">
        <v>0</v>
      </c>
      <c r="X237" s="404">
        <v>0</v>
      </c>
      <c r="Y237" s="403">
        <v>0</v>
      </c>
      <c r="Z237" s="404">
        <v>0</v>
      </c>
      <c r="AA237" s="403">
        <v>0</v>
      </c>
      <c r="AB237" s="404">
        <v>0</v>
      </c>
      <c r="AC237" s="403">
        <v>0</v>
      </c>
      <c r="AD237" s="404">
        <v>0</v>
      </c>
      <c r="AE237" s="403">
        <v>0</v>
      </c>
      <c r="AF237" s="404">
        <v>0</v>
      </c>
      <c r="AG237" s="403">
        <v>1</v>
      </c>
      <c r="AH237" s="404">
        <v>1</v>
      </c>
      <c r="AI237" s="403">
        <v>1</v>
      </c>
      <c r="AJ237" s="404">
        <v>0</v>
      </c>
      <c r="AK237" s="403">
        <v>0</v>
      </c>
      <c r="AL237" s="404">
        <v>1</v>
      </c>
      <c r="AM237" s="403">
        <v>0</v>
      </c>
      <c r="AN237" s="404">
        <v>0</v>
      </c>
      <c r="AO237" s="405">
        <v>0</v>
      </c>
      <c r="AP237" s="406">
        <v>0</v>
      </c>
      <c r="AQ237" s="407"/>
      <c r="AR237" s="408"/>
      <c r="AS237" s="409"/>
      <c r="AT237" s="403">
        <v>0</v>
      </c>
      <c r="AU237" s="403">
        <v>0</v>
      </c>
      <c r="AV237" s="410">
        <v>0</v>
      </c>
      <c r="AW237" s="410">
        <v>0</v>
      </c>
      <c r="AX237" s="402">
        <v>0</v>
      </c>
      <c r="AY237" t="str">
        <f t="shared" si="248"/>
        <v/>
      </c>
      <c r="CW237" s="25" t="str">
        <f t="shared" si="249"/>
        <v/>
      </c>
      <c r="CX237" s="25" t="str">
        <f t="shared" si="250"/>
        <v/>
      </c>
      <c r="CY237" s="25" t="str">
        <f t="shared" si="251"/>
        <v/>
      </c>
      <c r="CZ237" s="25" t="str">
        <f t="shared" si="252"/>
        <v/>
      </c>
      <c r="DA237" s="25" t="str">
        <f t="shared" si="246"/>
        <v/>
      </c>
      <c r="DB237" s="25" t="str">
        <f t="shared" si="247"/>
        <v/>
      </c>
      <c r="DC237"/>
      <c r="DD237"/>
      <c r="DE237"/>
      <c r="DG237" s="26">
        <f t="shared" si="253"/>
        <v>0</v>
      </c>
      <c r="DH237" s="26">
        <f t="shared" si="254"/>
        <v>0</v>
      </c>
      <c r="DI237" s="26">
        <f t="shared" si="255"/>
        <v>0</v>
      </c>
      <c r="DJ237" s="26">
        <f t="shared" si="256"/>
        <v>0</v>
      </c>
      <c r="DK237" s="26">
        <f t="shared" si="257"/>
        <v>0</v>
      </c>
      <c r="DL237" s="26">
        <f t="shared" si="258"/>
        <v>0</v>
      </c>
      <c r="DM237"/>
    </row>
    <row r="238" spans="1:117" x14ac:dyDescent="0.25">
      <c r="A238" s="4405"/>
      <c r="B238" s="4125" t="s">
        <v>271</v>
      </c>
      <c r="C238" s="4125"/>
      <c r="D238" s="4126">
        <f t="shared" si="244"/>
        <v>1</v>
      </c>
      <c r="E238" s="4127">
        <f>SUM(I238+K238+M238+O238+Q238+S238+U238+W238+Y238+AA238+AC238+AE238+AG238+AI238+AK238+AM238)</f>
        <v>1</v>
      </c>
      <c r="F238" s="4128">
        <f>SUM(J238+L238+N238+P238+R238+T238+V238+X238+Z238+AB238+AD238+AF238+AH238+AJ238+AL238+AN238)</f>
        <v>0</v>
      </c>
      <c r="G238" s="4129"/>
      <c r="H238" s="363"/>
      <c r="I238" s="4108">
        <v>0</v>
      </c>
      <c r="J238" s="4107">
        <v>0</v>
      </c>
      <c r="K238" s="4108">
        <v>0</v>
      </c>
      <c r="L238" s="4107">
        <v>0</v>
      </c>
      <c r="M238" s="4108">
        <v>0</v>
      </c>
      <c r="N238" s="4107">
        <v>0</v>
      </c>
      <c r="O238" s="4108">
        <v>0</v>
      </c>
      <c r="P238" s="4107">
        <v>0</v>
      </c>
      <c r="Q238" s="4108">
        <v>0</v>
      </c>
      <c r="R238" s="4107">
        <v>0</v>
      </c>
      <c r="S238" s="4108">
        <v>0</v>
      </c>
      <c r="T238" s="4107">
        <v>0</v>
      </c>
      <c r="U238" s="4108">
        <v>0</v>
      </c>
      <c r="V238" s="389">
        <v>0</v>
      </c>
      <c r="W238" s="4108">
        <v>0</v>
      </c>
      <c r="X238" s="389">
        <v>0</v>
      </c>
      <c r="Y238" s="4108">
        <v>0</v>
      </c>
      <c r="Z238" s="389">
        <v>0</v>
      </c>
      <c r="AA238" s="4108">
        <v>0</v>
      </c>
      <c r="AB238" s="389">
        <v>0</v>
      </c>
      <c r="AC238" s="4108">
        <v>1</v>
      </c>
      <c r="AD238" s="389">
        <v>0</v>
      </c>
      <c r="AE238" s="4108">
        <v>0</v>
      </c>
      <c r="AF238" s="389">
        <v>0</v>
      </c>
      <c r="AG238" s="4108">
        <v>0</v>
      </c>
      <c r="AH238" s="389">
        <v>0</v>
      </c>
      <c r="AI238" s="4108">
        <v>0</v>
      </c>
      <c r="AJ238" s="389">
        <v>0</v>
      </c>
      <c r="AK238" s="4108">
        <v>0</v>
      </c>
      <c r="AL238" s="389">
        <v>0</v>
      </c>
      <c r="AM238" s="4108">
        <v>0</v>
      </c>
      <c r="AN238" s="389">
        <v>0</v>
      </c>
      <c r="AO238" s="4109">
        <v>0</v>
      </c>
      <c r="AP238" s="4110">
        <v>0</v>
      </c>
      <c r="AQ238" s="4130"/>
      <c r="AR238" s="4131"/>
      <c r="AS238" s="413"/>
      <c r="AT238" s="4108">
        <v>0</v>
      </c>
      <c r="AU238" s="4108">
        <v>0</v>
      </c>
      <c r="AV238" s="4111">
        <v>0</v>
      </c>
      <c r="AW238" s="4111">
        <v>0</v>
      </c>
      <c r="AX238" s="4107">
        <v>0</v>
      </c>
      <c r="AY238" t="str">
        <f t="shared" si="248"/>
        <v/>
      </c>
      <c r="CW238" s="25" t="str">
        <f t="shared" si="249"/>
        <v/>
      </c>
      <c r="CX238" s="25" t="str">
        <f t="shared" si="250"/>
        <v/>
      </c>
      <c r="CY238" s="25" t="str">
        <f t="shared" si="251"/>
        <v/>
      </c>
      <c r="CZ238" s="25" t="str">
        <f t="shared" si="252"/>
        <v/>
      </c>
      <c r="DA238" s="25" t="str">
        <f t="shared" si="246"/>
        <v/>
      </c>
      <c r="DB238" s="25" t="str">
        <f t="shared" si="247"/>
        <v/>
      </c>
      <c r="DC238"/>
      <c r="DD238"/>
      <c r="DE238"/>
      <c r="DG238" s="26">
        <f t="shared" si="253"/>
        <v>0</v>
      </c>
      <c r="DH238" s="26">
        <f t="shared" si="254"/>
        <v>0</v>
      </c>
      <c r="DI238" s="26">
        <f t="shared" si="255"/>
        <v>0</v>
      </c>
      <c r="DJ238" s="26">
        <f t="shared" si="256"/>
        <v>0</v>
      </c>
      <c r="DK238" s="26">
        <f t="shared" si="257"/>
        <v>0</v>
      </c>
      <c r="DL238" s="26">
        <f t="shared" si="258"/>
        <v>0</v>
      </c>
      <c r="DM238"/>
    </row>
    <row r="239" spans="1:117" x14ac:dyDescent="0.25">
      <c r="A239" s="4532" t="s">
        <v>99</v>
      </c>
      <c r="B239" s="830" t="s">
        <v>266</v>
      </c>
      <c r="C239" s="830"/>
      <c r="D239" s="4565">
        <f>SUM(E239+F239)</f>
        <v>19</v>
      </c>
      <c r="E239" s="414">
        <f t="shared" si="259"/>
        <v>11</v>
      </c>
      <c r="F239" s="4643">
        <f t="shared" si="259"/>
        <v>8</v>
      </c>
      <c r="G239" s="4638">
        <v>1</v>
      </c>
      <c r="H239" s="386">
        <v>0</v>
      </c>
      <c r="I239" s="4639">
        <v>0</v>
      </c>
      <c r="J239" s="386">
        <v>1</v>
      </c>
      <c r="K239" s="4639">
        <v>0</v>
      </c>
      <c r="L239" s="386">
        <v>0</v>
      </c>
      <c r="M239" s="4639">
        <v>0</v>
      </c>
      <c r="N239" s="386">
        <v>0</v>
      </c>
      <c r="O239" s="4639">
        <v>0</v>
      </c>
      <c r="P239" s="386">
        <v>0</v>
      </c>
      <c r="Q239" s="4639">
        <v>0</v>
      </c>
      <c r="R239" s="386">
        <v>0</v>
      </c>
      <c r="S239" s="4639">
        <v>3</v>
      </c>
      <c r="T239" s="386">
        <v>2</v>
      </c>
      <c r="U239" s="4639">
        <v>2</v>
      </c>
      <c r="V239" s="386">
        <v>3</v>
      </c>
      <c r="W239" s="4639">
        <v>3</v>
      </c>
      <c r="X239" s="386">
        <v>2</v>
      </c>
      <c r="Y239" s="4639">
        <v>2</v>
      </c>
      <c r="Z239" s="386">
        <v>0</v>
      </c>
      <c r="AA239" s="4639">
        <v>0</v>
      </c>
      <c r="AB239" s="386">
        <v>0</v>
      </c>
      <c r="AC239" s="4639">
        <v>0</v>
      </c>
      <c r="AD239" s="386">
        <v>0</v>
      </c>
      <c r="AE239" s="4639">
        <v>0</v>
      </c>
      <c r="AF239" s="386">
        <v>0</v>
      </c>
      <c r="AG239" s="4639">
        <v>0</v>
      </c>
      <c r="AH239" s="386">
        <v>0</v>
      </c>
      <c r="AI239" s="4639">
        <v>0</v>
      </c>
      <c r="AJ239" s="386">
        <v>0</v>
      </c>
      <c r="AK239" s="4639">
        <v>0</v>
      </c>
      <c r="AL239" s="386">
        <v>0</v>
      </c>
      <c r="AM239" s="4639">
        <v>0</v>
      </c>
      <c r="AN239" s="386">
        <v>0</v>
      </c>
      <c r="AO239" s="4641">
        <v>0</v>
      </c>
      <c r="AP239" s="4644"/>
      <c r="AQ239" s="4638">
        <v>3</v>
      </c>
      <c r="AR239" s="393">
        <v>5</v>
      </c>
      <c r="AS239" s="4639">
        <v>1</v>
      </c>
      <c r="AT239" s="394">
        <v>0</v>
      </c>
      <c r="AU239" s="394">
        <v>0</v>
      </c>
      <c r="AV239" s="398">
        <v>1</v>
      </c>
      <c r="AW239" s="398">
        <v>0</v>
      </c>
      <c r="AX239" s="393">
        <v>1</v>
      </c>
      <c r="AY239" t="str">
        <f t="shared" si="248"/>
        <v/>
      </c>
      <c r="CW239" s="25" t="str">
        <f t="shared" si="249"/>
        <v/>
      </c>
      <c r="CX239" s="25" t="str">
        <f t="shared" si="250"/>
        <v/>
      </c>
      <c r="CY239" s="25" t="str">
        <f t="shared" si="251"/>
        <v/>
      </c>
      <c r="CZ239" s="304"/>
      <c r="DA239" s="25" t="str">
        <f t="shared" si="246"/>
        <v/>
      </c>
      <c r="DB239" s="25" t="str">
        <f t="shared" si="247"/>
        <v/>
      </c>
      <c r="DC239"/>
      <c r="DD239"/>
      <c r="DE239"/>
      <c r="DG239" s="26">
        <f t="shared" si="253"/>
        <v>0</v>
      </c>
      <c r="DH239" s="26">
        <f t="shared" si="254"/>
        <v>0</v>
      </c>
      <c r="DI239" s="26">
        <f t="shared" si="255"/>
        <v>0</v>
      </c>
      <c r="DJ239" s="304"/>
      <c r="DK239" s="26">
        <f t="shared" si="257"/>
        <v>0</v>
      </c>
      <c r="DL239" s="26">
        <f t="shared" si="258"/>
        <v>0</v>
      </c>
      <c r="DM239"/>
    </row>
    <row r="240" spans="1:117" x14ac:dyDescent="0.25">
      <c r="A240" s="713"/>
      <c r="B240" s="4112" t="s">
        <v>267</v>
      </c>
      <c r="C240" s="4112"/>
      <c r="D240" s="4113">
        <f t="shared" si="244"/>
        <v>74</v>
      </c>
      <c r="E240" s="4114">
        <f t="shared" si="259"/>
        <v>43</v>
      </c>
      <c r="F240" s="4115">
        <f t="shared" si="259"/>
        <v>31</v>
      </c>
      <c r="G240" s="4116">
        <v>0</v>
      </c>
      <c r="H240" s="4117">
        <v>0</v>
      </c>
      <c r="I240" s="4118">
        <v>0</v>
      </c>
      <c r="J240" s="4117">
        <v>0</v>
      </c>
      <c r="K240" s="4118">
        <v>1</v>
      </c>
      <c r="L240" s="4117">
        <v>4</v>
      </c>
      <c r="M240" s="4118">
        <v>4</v>
      </c>
      <c r="N240" s="4117">
        <v>2</v>
      </c>
      <c r="O240" s="4118">
        <v>3</v>
      </c>
      <c r="P240" s="4117">
        <v>4</v>
      </c>
      <c r="Q240" s="4118">
        <v>7</v>
      </c>
      <c r="R240" s="4117">
        <v>3</v>
      </c>
      <c r="S240" s="4118">
        <v>7</v>
      </c>
      <c r="T240" s="4117">
        <v>7</v>
      </c>
      <c r="U240" s="4118">
        <v>7</v>
      </c>
      <c r="V240" s="4117">
        <v>6</v>
      </c>
      <c r="W240" s="4118">
        <v>9</v>
      </c>
      <c r="X240" s="4117">
        <v>3</v>
      </c>
      <c r="Y240" s="4118">
        <v>4</v>
      </c>
      <c r="Z240" s="4117">
        <v>1</v>
      </c>
      <c r="AA240" s="4118">
        <v>0</v>
      </c>
      <c r="AB240" s="4117">
        <v>0</v>
      </c>
      <c r="AC240" s="4118">
        <v>0</v>
      </c>
      <c r="AD240" s="4117">
        <v>1</v>
      </c>
      <c r="AE240" s="4118">
        <v>1</v>
      </c>
      <c r="AF240" s="4117">
        <v>0</v>
      </c>
      <c r="AG240" s="4118">
        <v>0</v>
      </c>
      <c r="AH240" s="4117">
        <v>0</v>
      </c>
      <c r="AI240" s="4118">
        <v>0</v>
      </c>
      <c r="AJ240" s="4117">
        <v>0</v>
      </c>
      <c r="AK240" s="4118">
        <v>0</v>
      </c>
      <c r="AL240" s="4117">
        <v>0</v>
      </c>
      <c r="AM240" s="4118">
        <v>0</v>
      </c>
      <c r="AN240" s="4117">
        <v>0</v>
      </c>
      <c r="AO240" s="4120">
        <v>0</v>
      </c>
      <c r="AP240" s="4135"/>
      <c r="AQ240" s="4099"/>
      <c r="AR240" s="4100"/>
      <c r="AS240" s="394">
        <v>23</v>
      </c>
      <c r="AT240" s="4118">
        <v>0</v>
      </c>
      <c r="AU240" s="4118">
        <v>0</v>
      </c>
      <c r="AV240" s="4122">
        <v>7</v>
      </c>
      <c r="AW240" s="4122">
        <v>0</v>
      </c>
      <c r="AX240" s="4117">
        <v>0</v>
      </c>
      <c r="AY240" t="str">
        <f t="shared" si="248"/>
        <v/>
      </c>
      <c r="CW240" s="25" t="str">
        <f t="shared" si="249"/>
        <v/>
      </c>
      <c r="CX240" s="25" t="str">
        <f t="shared" si="250"/>
        <v/>
      </c>
      <c r="CY240" s="25" t="str">
        <f t="shared" si="251"/>
        <v/>
      </c>
      <c r="CZ240" s="304"/>
      <c r="DA240" s="25" t="str">
        <f t="shared" si="246"/>
        <v/>
      </c>
      <c r="DB240" s="25" t="str">
        <f t="shared" si="247"/>
        <v/>
      </c>
      <c r="DC240"/>
      <c r="DD240"/>
      <c r="DE240"/>
      <c r="DG240" s="26">
        <f t="shared" si="253"/>
        <v>0</v>
      </c>
      <c r="DH240" s="26">
        <f t="shared" si="254"/>
        <v>0</v>
      </c>
      <c r="DI240" s="26">
        <f t="shared" si="255"/>
        <v>0</v>
      </c>
      <c r="DJ240" s="304"/>
      <c r="DK240" s="26">
        <f t="shared" si="257"/>
        <v>0</v>
      </c>
      <c r="DL240" s="26">
        <f t="shared" si="258"/>
        <v>0</v>
      </c>
      <c r="DM240"/>
    </row>
    <row r="241" spans="1:117" x14ac:dyDescent="0.25">
      <c r="A241" s="713"/>
      <c r="B241" s="4112" t="s">
        <v>268</v>
      </c>
      <c r="C241" s="4112"/>
      <c r="D241" s="4113">
        <f t="shared" si="244"/>
        <v>15</v>
      </c>
      <c r="E241" s="4114">
        <f t="shared" si="259"/>
        <v>10</v>
      </c>
      <c r="F241" s="4115">
        <f t="shared" si="259"/>
        <v>5</v>
      </c>
      <c r="G241" s="4116">
        <v>0</v>
      </c>
      <c r="H241" s="4117">
        <v>0</v>
      </c>
      <c r="I241" s="4118">
        <v>0</v>
      </c>
      <c r="J241" s="4117">
        <v>1</v>
      </c>
      <c r="K241" s="4118">
        <v>1</v>
      </c>
      <c r="L241" s="4117">
        <v>0</v>
      </c>
      <c r="M241" s="4118">
        <v>0</v>
      </c>
      <c r="N241" s="4117">
        <v>0</v>
      </c>
      <c r="O241" s="4118">
        <v>0</v>
      </c>
      <c r="P241" s="4117">
        <v>0</v>
      </c>
      <c r="Q241" s="4118">
        <v>0</v>
      </c>
      <c r="R241" s="4117">
        <v>0</v>
      </c>
      <c r="S241" s="4118">
        <v>3</v>
      </c>
      <c r="T241" s="4117">
        <v>2</v>
      </c>
      <c r="U241" s="4118">
        <v>2</v>
      </c>
      <c r="V241" s="4117">
        <v>1</v>
      </c>
      <c r="W241" s="4118">
        <v>3</v>
      </c>
      <c r="X241" s="4117">
        <v>1</v>
      </c>
      <c r="Y241" s="4118">
        <v>1</v>
      </c>
      <c r="Z241" s="4117">
        <v>0</v>
      </c>
      <c r="AA241" s="4118">
        <v>0</v>
      </c>
      <c r="AB241" s="4117">
        <v>0</v>
      </c>
      <c r="AC241" s="4118">
        <v>0</v>
      </c>
      <c r="AD241" s="4117">
        <v>0</v>
      </c>
      <c r="AE241" s="4118">
        <v>0</v>
      </c>
      <c r="AF241" s="4117">
        <v>0</v>
      </c>
      <c r="AG241" s="4118">
        <v>0</v>
      </c>
      <c r="AH241" s="4117">
        <v>0</v>
      </c>
      <c r="AI241" s="4118">
        <v>0</v>
      </c>
      <c r="AJ241" s="4117">
        <v>0</v>
      </c>
      <c r="AK241" s="4118">
        <v>0</v>
      </c>
      <c r="AL241" s="4117">
        <v>0</v>
      </c>
      <c r="AM241" s="4118">
        <v>0</v>
      </c>
      <c r="AN241" s="4117">
        <v>0</v>
      </c>
      <c r="AO241" s="4120">
        <v>0</v>
      </c>
      <c r="AP241" s="4135"/>
      <c r="AQ241" s="4099"/>
      <c r="AR241" s="4100"/>
      <c r="AS241" s="4133"/>
      <c r="AT241" s="4118">
        <v>0</v>
      </c>
      <c r="AU241" s="4118">
        <v>0</v>
      </c>
      <c r="AV241" s="4122">
        <v>1</v>
      </c>
      <c r="AW241" s="4122">
        <v>0</v>
      </c>
      <c r="AX241" s="4117">
        <v>1</v>
      </c>
      <c r="AY241" t="str">
        <f t="shared" si="248"/>
        <v/>
      </c>
      <c r="CW241" s="25" t="str">
        <f t="shared" si="249"/>
        <v/>
      </c>
      <c r="CX241" s="25" t="str">
        <f t="shared" si="250"/>
        <v/>
      </c>
      <c r="CY241" s="25" t="str">
        <f t="shared" si="251"/>
        <v/>
      </c>
      <c r="CZ241" s="304"/>
      <c r="DA241" s="25" t="str">
        <f t="shared" si="246"/>
        <v/>
      </c>
      <c r="DB241" s="25" t="str">
        <f t="shared" si="247"/>
        <v/>
      </c>
      <c r="DC241"/>
      <c r="DD241"/>
      <c r="DE241"/>
      <c r="DG241" s="26">
        <f t="shared" si="253"/>
        <v>0</v>
      </c>
      <c r="DH241" s="26">
        <f t="shared" si="254"/>
        <v>0</v>
      </c>
      <c r="DI241" s="26">
        <f t="shared" si="255"/>
        <v>0</v>
      </c>
      <c r="DJ241" s="304"/>
      <c r="DK241" s="26">
        <f t="shared" si="257"/>
        <v>0</v>
      </c>
      <c r="DL241" s="26">
        <f t="shared" si="258"/>
        <v>0</v>
      </c>
      <c r="DM241"/>
    </row>
    <row r="242" spans="1:117" x14ac:dyDescent="0.25">
      <c r="A242" s="713"/>
      <c r="B242" s="4123" t="s">
        <v>269</v>
      </c>
      <c r="C242" s="4124"/>
      <c r="D242" s="4113">
        <f t="shared" si="244"/>
        <v>16</v>
      </c>
      <c r="E242" s="4114">
        <f t="shared" si="259"/>
        <v>12</v>
      </c>
      <c r="F242" s="4115">
        <f t="shared" si="259"/>
        <v>4</v>
      </c>
      <c r="G242" s="401">
        <v>1</v>
      </c>
      <c r="H242" s="402">
        <v>0</v>
      </c>
      <c r="I242" s="403">
        <v>0</v>
      </c>
      <c r="J242" s="402">
        <v>0</v>
      </c>
      <c r="K242" s="403">
        <v>0</v>
      </c>
      <c r="L242" s="402">
        <v>0</v>
      </c>
      <c r="M242" s="403">
        <v>0</v>
      </c>
      <c r="N242" s="402">
        <v>0</v>
      </c>
      <c r="O242" s="403">
        <v>1</v>
      </c>
      <c r="P242" s="402">
        <v>0</v>
      </c>
      <c r="Q242" s="403">
        <v>0</v>
      </c>
      <c r="R242" s="402">
        <v>0</v>
      </c>
      <c r="S242" s="403">
        <v>1</v>
      </c>
      <c r="T242" s="402">
        <v>2</v>
      </c>
      <c r="U242" s="403">
        <v>2</v>
      </c>
      <c r="V242" s="402">
        <v>1</v>
      </c>
      <c r="W242" s="403">
        <v>3</v>
      </c>
      <c r="X242" s="402">
        <v>1</v>
      </c>
      <c r="Y242" s="403">
        <v>4</v>
      </c>
      <c r="Z242" s="402">
        <v>0</v>
      </c>
      <c r="AA242" s="403">
        <v>0</v>
      </c>
      <c r="AB242" s="402">
        <v>0</v>
      </c>
      <c r="AC242" s="403">
        <v>0</v>
      </c>
      <c r="AD242" s="402">
        <v>0</v>
      </c>
      <c r="AE242" s="403">
        <v>0</v>
      </c>
      <c r="AF242" s="402">
        <v>0</v>
      </c>
      <c r="AG242" s="403">
        <v>0</v>
      </c>
      <c r="AH242" s="402">
        <v>0</v>
      </c>
      <c r="AI242" s="403">
        <v>0</v>
      </c>
      <c r="AJ242" s="402">
        <v>0</v>
      </c>
      <c r="AK242" s="403">
        <v>0</v>
      </c>
      <c r="AL242" s="402">
        <v>0</v>
      </c>
      <c r="AM242" s="403">
        <v>0</v>
      </c>
      <c r="AN242" s="402">
        <v>0</v>
      </c>
      <c r="AO242" s="4120">
        <v>0</v>
      </c>
      <c r="AP242" s="4135"/>
      <c r="AQ242" s="4099"/>
      <c r="AR242" s="4100"/>
      <c r="AS242" s="4133"/>
      <c r="AT242" s="403">
        <v>0</v>
      </c>
      <c r="AU242" s="403">
        <v>0</v>
      </c>
      <c r="AV242" s="410">
        <v>2</v>
      </c>
      <c r="AW242" s="410">
        <v>0</v>
      </c>
      <c r="AX242" s="402">
        <v>0</v>
      </c>
      <c r="AY242" t="str">
        <f t="shared" si="248"/>
        <v/>
      </c>
      <c r="CW242" s="25" t="str">
        <f t="shared" si="249"/>
        <v/>
      </c>
      <c r="CX242" s="25" t="str">
        <f t="shared" si="250"/>
        <v/>
      </c>
      <c r="CY242" s="25" t="str">
        <f t="shared" si="251"/>
        <v/>
      </c>
      <c r="CZ242" s="304"/>
      <c r="DA242" s="25" t="str">
        <f t="shared" si="246"/>
        <v/>
      </c>
      <c r="DB242" s="25" t="str">
        <f t="shared" si="247"/>
        <v/>
      </c>
      <c r="DC242"/>
      <c r="DD242"/>
      <c r="DE242"/>
      <c r="DG242" s="26">
        <f t="shared" si="253"/>
        <v>0</v>
      </c>
      <c r="DH242" s="26">
        <f t="shared" si="254"/>
        <v>0</v>
      </c>
      <c r="DI242" s="26">
        <f t="shared" si="255"/>
        <v>0</v>
      </c>
      <c r="DJ242" s="304"/>
      <c r="DK242" s="26">
        <f t="shared" si="257"/>
        <v>0</v>
      </c>
      <c r="DL242" s="26">
        <f t="shared" si="258"/>
        <v>0</v>
      </c>
      <c r="DM242"/>
    </row>
    <row r="243" spans="1:117" ht="15" customHeight="1" x14ac:dyDescent="0.25">
      <c r="A243" s="713"/>
      <c r="B243" s="4123" t="s">
        <v>270</v>
      </c>
      <c r="C243" s="4124"/>
      <c r="D243" s="4113">
        <f t="shared" si="244"/>
        <v>1</v>
      </c>
      <c r="E243" s="4114">
        <f t="shared" si="259"/>
        <v>1</v>
      </c>
      <c r="F243" s="4115">
        <f t="shared" si="259"/>
        <v>0</v>
      </c>
      <c r="G243" s="401">
        <v>0</v>
      </c>
      <c r="H243" s="402">
        <v>0</v>
      </c>
      <c r="I243" s="403">
        <v>0</v>
      </c>
      <c r="J243" s="402">
        <v>0</v>
      </c>
      <c r="K243" s="403">
        <v>0</v>
      </c>
      <c r="L243" s="402">
        <v>0</v>
      </c>
      <c r="M243" s="403">
        <v>0</v>
      </c>
      <c r="N243" s="402">
        <v>0</v>
      </c>
      <c r="O243" s="403">
        <v>0</v>
      </c>
      <c r="P243" s="402">
        <v>0</v>
      </c>
      <c r="Q243" s="403">
        <v>1</v>
      </c>
      <c r="R243" s="402">
        <v>0</v>
      </c>
      <c r="S243" s="403">
        <v>0</v>
      </c>
      <c r="T243" s="402">
        <v>0</v>
      </c>
      <c r="U243" s="403">
        <v>0</v>
      </c>
      <c r="V243" s="402">
        <v>0</v>
      </c>
      <c r="W243" s="403">
        <v>0</v>
      </c>
      <c r="X243" s="402">
        <v>0</v>
      </c>
      <c r="Y243" s="403">
        <v>0</v>
      </c>
      <c r="Z243" s="402">
        <v>0</v>
      </c>
      <c r="AA243" s="403">
        <v>0</v>
      </c>
      <c r="AB243" s="402">
        <v>0</v>
      </c>
      <c r="AC243" s="403">
        <v>0</v>
      </c>
      <c r="AD243" s="402">
        <v>0</v>
      </c>
      <c r="AE243" s="403">
        <v>0</v>
      </c>
      <c r="AF243" s="402">
        <v>0</v>
      </c>
      <c r="AG243" s="403">
        <v>0</v>
      </c>
      <c r="AH243" s="402">
        <v>0</v>
      </c>
      <c r="AI243" s="403">
        <v>0</v>
      </c>
      <c r="AJ243" s="402">
        <v>0</v>
      </c>
      <c r="AK243" s="403">
        <v>0</v>
      </c>
      <c r="AL243" s="402">
        <v>0</v>
      </c>
      <c r="AM243" s="403">
        <v>0</v>
      </c>
      <c r="AN243" s="402">
        <v>0</v>
      </c>
      <c r="AO243" s="405">
        <v>0</v>
      </c>
      <c r="AP243" s="4135"/>
      <c r="AQ243" s="4099"/>
      <c r="AR243" s="4100"/>
      <c r="AS243" s="409"/>
      <c r="AT243" s="403">
        <v>0</v>
      </c>
      <c r="AU243" s="403">
        <v>0</v>
      </c>
      <c r="AV243" s="410">
        <v>0</v>
      </c>
      <c r="AW243" s="410">
        <v>0</v>
      </c>
      <c r="AX243" s="402">
        <v>0</v>
      </c>
      <c r="AY243" t="str">
        <f t="shared" si="248"/>
        <v/>
      </c>
      <c r="CW243" s="25" t="str">
        <f t="shared" si="249"/>
        <v/>
      </c>
      <c r="CX243" s="25" t="str">
        <f t="shared" si="250"/>
        <v/>
      </c>
      <c r="CY243" s="25" t="str">
        <f t="shared" si="251"/>
        <v/>
      </c>
      <c r="CZ243" s="304"/>
      <c r="DA243" s="25" t="str">
        <f t="shared" si="246"/>
        <v/>
      </c>
      <c r="DB243" s="25" t="str">
        <f t="shared" si="247"/>
        <v/>
      </c>
      <c r="DC243"/>
      <c r="DD243"/>
      <c r="DE243"/>
      <c r="DG243" s="26">
        <f t="shared" si="253"/>
        <v>0</v>
      </c>
      <c r="DH243" s="26">
        <f t="shared" si="254"/>
        <v>0</v>
      </c>
      <c r="DI243" s="26">
        <f t="shared" si="255"/>
        <v>0</v>
      </c>
      <c r="DJ243" s="304"/>
      <c r="DK243" s="26">
        <f t="shared" si="257"/>
        <v>0</v>
      </c>
      <c r="DL243" s="26">
        <f t="shared" si="258"/>
        <v>0</v>
      </c>
      <c r="DM243"/>
    </row>
    <row r="244" spans="1:117" x14ac:dyDescent="0.25">
      <c r="A244" s="4405"/>
      <c r="B244" s="4125" t="s">
        <v>271</v>
      </c>
      <c r="C244" s="4125"/>
      <c r="D244" s="4126">
        <f t="shared" si="244"/>
        <v>1</v>
      </c>
      <c r="E244" s="4127">
        <f>SUM(I244+K244+M244+O244+Q244+S244+U244+W244+Y244+AA244+AC244+AE244+AG244+AI244+AK244+AM244)</f>
        <v>0</v>
      </c>
      <c r="F244" s="4128">
        <f>SUM(J244+L244+N244+P244+R244+T244+V244+X244+Z244+AB244+AD244+AF244+AH244+AJ244+AL244+AN244)</f>
        <v>1</v>
      </c>
      <c r="G244" s="4129"/>
      <c r="H244" s="363"/>
      <c r="I244" s="4108">
        <v>0</v>
      </c>
      <c r="J244" s="4107">
        <v>0</v>
      </c>
      <c r="K244" s="4108">
        <v>0</v>
      </c>
      <c r="L244" s="4107">
        <v>0</v>
      </c>
      <c r="M244" s="4108">
        <v>0</v>
      </c>
      <c r="N244" s="4107">
        <v>0</v>
      </c>
      <c r="O244" s="4108">
        <v>0</v>
      </c>
      <c r="P244" s="4107">
        <v>0</v>
      </c>
      <c r="Q244" s="4108">
        <v>0</v>
      </c>
      <c r="R244" s="4107">
        <v>1</v>
      </c>
      <c r="S244" s="4108">
        <v>0</v>
      </c>
      <c r="T244" s="4107">
        <v>0</v>
      </c>
      <c r="U244" s="4108">
        <v>0</v>
      </c>
      <c r="V244" s="4107">
        <v>0</v>
      </c>
      <c r="W244" s="4108">
        <v>0</v>
      </c>
      <c r="X244" s="4107">
        <v>0</v>
      </c>
      <c r="Y244" s="4108">
        <v>0</v>
      </c>
      <c r="Z244" s="4107">
        <v>0</v>
      </c>
      <c r="AA244" s="4108">
        <v>0</v>
      </c>
      <c r="AB244" s="4107">
        <v>0</v>
      </c>
      <c r="AC244" s="4108">
        <v>0</v>
      </c>
      <c r="AD244" s="4107">
        <v>0</v>
      </c>
      <c r="AE244" s="4108">
        <v>0</v>
      </c>
      <c r="AF244" s="4107">
        <v>0</v>
      </c>
      <c r="AG244" s="4108">
        <v>0</v>
      </c>
      <c r="AH244" s="4107">
        <v>0</v>
      </c>
      <c r="AI244" s="4108">
        <v>0</v>
      </c>
      <c r="AJ244" s="4107">
        <v>0</v>
      </c>
      <c r="AK244" s="4108">
        <v>0</v>
      </c>
      <c r="AL244" s="4107">
        <v>0</v>
      </c>
      <c r="AM244" s="4108">
        <v>0</v>
      </c>
      <c r="AN244" s="4107">
        <v>0</v>
      </c>
      <c r="AO244" s="4109">
        <v>0</v>
      </c>
      <c r="AP244" s="4136"/>
      <c r="AQ244" s="4130"/>
      <c r="AR244" s="4131"/>
      <c r="AS244" s="413"/>
      <c r="AT244" s="4108">
        <v>0</v>
      </c>
      <c r="AU244" s="4108">
        <v>0</v>
      </c>
      <c r="AV244" s="4111">
        <v>0</v>
      </c>
      <c r="AW244" s="4111">
        <v>0</v>
      </c>
      <c r="AX244" s="4107">
        <v>0</v>
      </c>
      <c r="AY244" t="str">
        <f t="shared" si="248"/>
        <v/>
      </c>
      <c r="CW244" s="25" t="str">
        <f t="shared" si="249"/>
        <v/>
      </c>
      <c r="CX244" s="25" t="str">
        <f t="shared" si="250"/>
        <v/>
      </c>
      <c r="CY244" s="25" t="str">
        <f t="shared" si="251"/>
        <v/>
      </c>
      <c r="CZ244" s="304"/>
      <c r="DA244" s="25" t="str">
        <f t="shared" si="246"/>
        <v/>
      </c>
      <c r="DB244" s="25" t="str">
        <f t="shared" si="247"/>
        <v/>
      </c>
      <c r="DC244"/>
      <c r="DD244"/>
      <c r="DE244"/>
      <c r="DG244" s="26">
        <f t="shared" si="253"/>
        <v>0</v>
      </c>
      <c r="DH244" s="26">
        <f t="shared" si="254"/>
        <v>0</v>
      </c>
      <c r="DI244" s="26">
        <f t="shared" si="255"/>
        <v>0</v>
      </c>
      <c r="DJ244" s="304"/>
      <c r="DK244" s="26">
        <f t="shared" si="257"/>
        <v>0</v>
      </c>
      <c r="DL244" s="26">
        <f t="shared" si="258"/>
        <v>0</v>
      </c>
      <c r="DM244"/>
    </row>
    <row r="245" spans="1:117" ht="15" customHeight="1" x14ac:dyDescent="0.25">
      <c r="A245" s="4532" t="s">
        <v>273</v>
      </c>
      <c r="B245" s="830" t="s">
        <v>266</v>
      </c>
      <c r="C245" s="830"/>
      <c r="D245" s="4565">
        <f t="shared" si="244"/>
        <v>250</v>
      </c>
      <c r="E245" s="414">
        <f t="shared" si="259"/>
        <v>135</v>
      </c>
      <c r="F245" s="4643">
        <f t="shared" si="259"/>
        <v>115</v>
      </c>
      <c r="G245" s="392">
        <v>0</v>
      </c>
      <c r="H245" s="393">
        <v>0</v>
      </c>
      <c r="I245" s="394">
        <v>0</v>
      </c>
      <c r="J245" s="393">
        <v>0</v>
      </c>
      <c r="K245" s="394">
        <v>1</v>
      </c>
      <c r="L245" s="393">
        <v>0</v>
      </c>
      <c r="M245" s="394">
        <v>0</v>
      </c>
      <c r="N245" s="393">
        <v>0</v>
      </c>
      <c r="O245" s="394">
        <v>0</v>
      </c>
      <c r="P245" s="393">
        <v>0</v>
      </c>
      <c r="Q245" s="394">
        <v>3</v>
      </c>
      <c r="R245" s="393">
        <v>0</v>
      </c>
      <c r="S245" s="394">
        <v>2</v>
      </c>
      <c r="T245" s="393">
        <v>1</v>
      </c>
      <c r="U245" s="394">
        <v>7</v>
      </c>
      <c r="V245" s="395">
        <v>4</v>
      </c>
      <c r="W245" s="394">
        <v>65</v>
      </c>
      <c r="X245" s="395">
        <v>48</v>
      </c>
      <c r="Y245" s="4639">
        <v>46</v>
      </c>
      <c r="Z245" s="4640">
        <v>38</v>
      </c>
      <c r="AA245" s="4639">
        <v>5</v>
      </c>
      <c r="AB245" s="4640">
        <v>8</v>
      </c>
      <c r="AC245" s="4639">
        <v>3</v>
      </c>
      <c r="AD245" s="4640">
        <v>4</v>
      </c>
      <c r="AE245" s="4639">
        <v>1</v>
      </c>
      <c r="AF245" s="4640">
        <v>4</v>
      </c>
      <c r="AG245" s="4639">
        <v>0</v>
      </c>
      <c r="AH245" s="4640">
        <v>3</v>
      </c>
      <c r="AI245" s="4639">
        <v>0</v>
      </c>
      <c r="AJ245" s="4640">
        <v>3</v>
      </c>
      <c r="AK245" s="4639">
        <v>1</v>
      </c>
      <c r="AL245" s="4640">
        <v>1</v>
      </c>
      <c r="AM245" s="4639">
        <v>1</v>
      </c>
      <c r="AN245" s="4640">
        <v>1</v>
      </c>
      <c r="AO245" s="4645"/>
      <c r="AP245" s="4644"/>
      <c r="AQ245" s="4638">
        <v>1</v>
      </c>
      <c r="AR245" s="393">
        <v>0</v>
      </c>
      <c r="AS245" s="4639">
        <v>21</v>
      </c>
      <c r="AT245" s="394">
        <v>60</v>
      </c>
      <c r="AU245" s="394">
        <v>0</v>
      </c>
      <c r="AV245" s="398">
        <v>0</v>
      </c>
      <c r="AW245" s="398">
        <v>0</v>
      </c>
      <c r="AX245" s="393">
        <v>0</v>
      </c>
      <c r="AY245" t="str">
        <f t="shared" si="248"/>
        <v/>
      </c>
      <c r="CW245" s="304"/>
      <c r="CX245" s="25" t="str">
        <f t="shared" si="250"/>
        <v/>
      </c>
      <c r="CY245" s="25" t="str">
        <f t="shared" si="251"/>
        <v/>
      </c>
      <c r="CZ245" s="304"/>
      <c r="DA245" s="25" t="str">
        <f t="shared" si="246"/>
        <v/>
      </c>
      <c r="DB245" s="25" t="str">
        <f t="shared" si="247"/>
        <v/>
      </c>
      <c r="DC245"/>
      <c r="DD245"/>
      <c r="DE245"/>
      <c r="DG245" s="304"/>
      <c r="DH245" s="26">
        <f t="shared" si="254"/>
        <v>0</v>
      </c>
      <c r="DI245" s="26">
        <f t="shared" si="255"/>
        <v>0</v>
      </c>
      <c r="DJ245" s="304"/>
      <c r="DK245" s="26">
        <f t="shared" si="257"/>
        <v>0</v>
      </c>
      <c r="DL245" s="26">
        <f t="shared" si="258"/>
        <v>0</v>
      </c>
      <c r="DM245"/>
    </row>
    <row r="246" spans="1:117" x14ac:dyDescent="0.25">
      <c r="A246" s="713"/>
      <c r="B246" s="4112" t="s">
        <v>267</v>
      </c>
      <c r="C246" s="4112"/>
      <c r="D246" s="4113">
        <f t="shared" si="244"/>
        <v>272</v>
      </c>
      <c r="E246" s="4114">
        <f t="shared" si="259"/>
        <v>132</v>
      </c>
      <c r="F246" s="4115">
        <f t="shared" si="259"/>
        <v>140</v>
      </c>
      <c r="G246" s="4116">
        <v>0</v>
      </c>
      <c r="H246" s="4117">
        <v>0</v>
      </c>
      <c r="I246" s="4118">
        <v>0</v>
      </c>
      <c r="J246" s="4117">
        <v>0</v>
      </c>
      <c r="K246" s="4118">
        <v>0</v>
      </c>
      <c r="L246" s="4117">
        <v>0</v>
      </c>
      <c r="M246" s="4118">
        <v>0</v>
      </c>
      <c r="N246" s="4117">
        <v>0</v>
      </c>
      <c r="O246" s="4118">
        <v>0</v>
      </c>
      <c r="P246" s="4117">
        <v>0</v>
      </c>
      <c r="Q246" s="4118">
        <v>0</v>
      </c>
      <c r="R246" s="4117">
        <v>0</v>
      </c>
      <c r="S246" s="4118">
        <v>0</v>
      </c>
      <c r="T246" s="4117">
        <v>2</v>
      </c>
      <c r="U246" s="4118">
        <v>2</v>
      </c>
      <c r="V246" s="4119">
        <v>3</v>
      </c>
      <c r="W246" s="4118">
        <v>26</v>
      </c>
      <c r="X246" s="4119">
        <v>28</v>
      </c>
      <c r="Y246" s="4118">
        <v>69</v>
      </c>
      <c r="Z246" s="4119">
        <v>65</v>
      </c>
      <c r="AA246" s="4118">
        <v>25</v>
      </c>
      <c r="AB246" s="4119">
        <v>21</v>
      </c>
      <c r="AC246" s="4118">
        <v>5</v>
      </c>
      <c r="AD246" s="4119">
        <v>13</v>
      </c>
      <c r="AE246" s="4118">
        <v>3</v>
      </c>
      <c r="AF246" s="4119">
        <v>3</v>
      </c>
      <c r="AG246" s="4118">
        <v>0</v>
      </c>
      <c r="AH246" s="4119">
        <v>1</v>
      </c>
      <c r="AI246" s="4118">
        <v>0</v>
      </c>
      <c r="AJ246" s="4119">
        <v>3</v>
      </c>
      <c r="AK246" s="4118">
        <v>0</v>
      </c>
      <c r="AL246" s="4119">
        <v>0</v>
      </c>
      <c r="AM246" s="4118">
        <v>2</v>
      </c>
      <c r="AN246" s="4119">
        <v>1</v>
      </c>
      <c r="AO246" s="4138"/>
      <c r="AP246" s="4135"/>
      <c r="AQ246" s="4099"/>
      <c r="AR246" s="4100"/>
      <c r="AS246" s="394">
        <v>30</v>
      </c>
      <c r="AT246" s="4118">
        <v>15</v>
      </c>
      <c r="AU246" s="4118">
        <v>0</v>
      </c>
      <c r="AV246" s="4122">
        <v>0</v>
      </c>
      <c r="AW246" s="4122">
        <v>0</v>
      </c>
      <c r="AX246" s="4117">
        <v>0</v>
      </c>
      <c r="AY246" t="str">
        <f t="shared" si="248"/>
        <v/>
      </c>
      <c r="CW246" s="304"/>
      <c r="CX246" s="25" t="str">
        <f t="shared" si="250"/>
        <v/>
      </c>
      <c r="CY246" s="25" t="str">
        <f t="shared" si="251"/>
        <v/>
      </c>
      <c r="CZ246" s="304"/>
      <c r="DA246" s="25" t="str">
        <f t="shared" si="246"/>
        <v/>
      </c>
      <c r="DB246" s="25" t="str">
        <f t="shared" si="247"/>
        <v/>
      </c>
      <c r="DC246"/>
      <c r="DD246"/>
      <c r="DE246"/>
      <c r="DG246" s="304"/>
      <c r="DH246" s="26">
        <f t="shared" si="254"/>
        <v>0</v>
      </c>
      <c r="DI246" s="26">
        <f t="shared" si="255"/>
        <v>0</v>
      </c>
      <c r="DJ246" s="304"/>
      <c r="DK246" s="26">
        <f t="shared" si="257"/>
        <v>0</v>
      </c>
      <c r="DL246" s="26">
        <f t="shared" si="258"/>
        <v>0</v>
      </c>
      <c r="DM246"/>
    </row>
    <row r="247" spans="1:117" x14ac:dyDescent="0.25">
      <c r="A247" s="713"/>
      <c r="B247" s="4112" t="s">
        <v>268</v>
      </c>
      <c r="C247" s="4112"/>
      <c r="D247" s="4113">
        <f t="shared" si="244"/>
        <v>11</v>
      </c>
      <c r="E247" s="4114">
        <f t="shared" si="259"/>
        <v>6</v>
      </c>
      <c r="F247" s="4115">
        <f t="shared" si="259"/>
        <v>5</v>
      </c>
      <c r="G247" s="4116">
        <v>0</v>
      </c>
      <c r="H247" s="4117">
        <v>0</v>
      </c>
      <c r="I247" s="4118">
        <v>0</v>
      </c>
      <c r="J247" s="4117">
        <v>0</v>
      </c>
      <c r="K247" s="4118">
        <v>0</v>
      </c>
      <c r="L247" s="4117">
        <v>0</v>
      </c>
      <c r="M247" s="4118">
        <v>0</v>
      </c>
      <c r="N247" s="4117">
        <v>0</v>
      </c>
      <c r="O247" s="4118">
        <v>0</v>
      </c>
      <c r="P247" s="4117">
        <v>0</v>
      </c>
      <c r="Q247" s="4118">
        <v>0</v>
      </c>
      <c r="R247" s="4117">
        <v>0</v>
      </c>
      <c r="S247" s="4118">
        <v>0</v>
      </c>
      <c r="T247" s="4117">
        <v>0</v>
      </c>
      <c r="U247" s="4118">
        <v>0</v>
      </c>
      <c r="V247" s="4119">
        <v>0</v>
      </c>
      <c r="W247" s="4118">
        <v>0</v>
      </c>
      <c r="X247" s="4119">
        <v>2</v>
      </c>
      <c r="Y247" s="4118">
        <v>5</v>
      </c>
      <c r="Z247" s="4119">
        <v>3</v>
      </c>
      <c r="AA247" s="4118">
        <v>1</v>
      </c>
      <c r="AB247" s="4119">
        <v>0</v>
      </c>
      <c r="AC247" s="4118">
        <v>0</v>
      </c>
      <c r="AD247" s="4119">
        <v>0</v>
      </c>
      <c r="AE247" s="4118">
        <v>0</v>
      </c>
      <c r="AF247" s="4119">
        <v>0</v>
      </c>
      <c r="AG247" s="4118">
        <v>0</v>
      </c>
      <c r="AH247" s="4119">
        <v>0</v>
      </c>
      <c r="AI247" s="4118">
        <v>0</v>
      </c>
      <c r="AJ247" s="4119">
        <v>0</v>
      </c>
      <c r="AK247" s="4118">
        <v>0</v>
      </c>
      <c r="AL247" s="4119">
        <v>0</v>
      </c>
      <c r="AM247" s="4118">
        <v>0</v>
      </c>
      <c r="AN247" s="4119">
        <v>0</v>
      </c>
      <c r="AO247" s="4138"/>
      <c r="AP247" s="4135"/>
      <c r="AQ247" s="4099"/>
      <c r="AR247" s="4100"/>
      <c r="AS247" s="4133"/>
      <c r="AT247" s="4118">
        <v>0</v>
      </c>
      <c r="AU247" s="4118">
        <v>0</v>
      </c>
      <c r="AV247" s="4122">
        <v>0</v>
      </c>
      <c r="AW247" s="4122">
        <v>0</v>
      </c>
      <c r="AX247" s="4117">
        <v>0</v>
      </c>
      <c r="AY247" t="str">
        <f t="shared" si="248"/>
        <v/>
      </c>
      <c r="CW247" s="304"/>
      <c r="CX247" s="25" t="str">
        <f t="shared" si="250"/>
        <v/>
      </c>
      <c r="CY247" s="25" t="str">
        <f t="shared" si="251"/>
        <v/>
      </c>
      <c r="CZ247" s="304"/>
      <c r="DA247" s="25" t="str">
        <f t="shared" si="246"/>
        <v/>
      </c>
      <c r="DB247" s="25" t="str">
        <f t="shared" si="247"/>
        <v/>
      </c>
      <c r="DC247"/>
      <c r="DD247"/>
      <c r="DE247"/>
      <c r="DG247" s="304"/>
      <c r="DH247" s="26">
        <f t="shared" si="254"/>
        <v>0</v>
      </c>
      <c r="DI247" s="26">
        <f t="shared" si="255"/>
        <v>0</v>
      </c>
      <c r="DJ247" s="304"/>
      <c r="DK247" s="26">
        <f t="shared" si="257"/>
        <v>0</v>
      </c>
      <c r="DL247" s="26">
        <f t="shared" si="258"/>
        <v>0</v>
      </c>
      <c r="DM247"/>
    </row>
    <row r="248" spans="1:117" x14ac:dyDescent="0.25">
      <c r="A248" s="713"/>
      <c r="B248" s="4123" t="s">
        <v>269</v>
      </c>
      <c r="C248" s="4124"/>
      <c r="D248" s="4113">
        <f t="shared" si="244"/>
        <v>4</v>
      </c>
      <c r="E248" s="4114">
        <f t="shared" si="259"/>
        <v>2</v>
      </c>
      <c r="F248" s="4115">
        <f t="shared" si="259"/>
        <v>2</v>
      </c>
      <c r="G248" s="401">
        <v>0</v>
      </c>
      <c r="H248" s="402">
        <v>0</v>
      </c>
      <c r="I248" s="403">
        <v>0</v>
      </c>
      <c r="J248" s="402">
        <v>0</v>
      </c>
      <c r="K248" s="403">
        <v>0</v>
      </c>
      <c r="L248" s="402">
        <v>0</v>
      </c>
      <c r="M248" s="403">
        <v>0</v>
      </c>
      <c r="N248" s="402">
        <v>0</v>
      </c>
      <c r="O248" s="403">
        <v>0</v>
      </c>
      <c r="P248" s="402">
        <v>0</v>
      </c>
      <c r="Q248" s="403">
        <v>0</v>
      </c>
      <c r="R248" s="402">
        <v>0</v>
      </c>
      <c r="S248" s="403">
        <v>0</v>
      </c>
      <c r="T248" s="402">
        <v>0</v>
      </c>
      <c r="U248" s="403">
        <v>0</v>
      </c>
      <c r="V248" s="404">
        <v>0</v>
      </c>
      <c r="W248" s="403">
        <v>0</v>
      </c>
      <c r="X248" s="404">
        <v>1</v>
      </c>
      <c r="Y248" s="403">
        <v>1</v>
      </c>
      <c r="Z248" s="404">
        <v>1</v>
      </c>
      <c r="AA248" s="403">
        <v>1</v>
      </c>
      <c r="AB248" s="404">
        <v>0</v>
      </c>
      <c r="AC248" s="403">
        <v>0</v>
      </c>
      <c r="AD248" s="404">
        <v>0</v>
      </c>
      <c r="AE248" s="403">
        <v>0</v>
      </c>
      <c r="AF248" s="404">
        <v>0</v>
      </c>
      <c r="AG248" s="403">
        <v>0</v>
      </c>
      <c r="AH248" s="404">
        <v>0</v>
      </c>
      <c r="AI248" s="403">
        <v>0</v>
      </c>
      <c r="AJ248" s="404">
        <v>0</v>
      </c>
      <c r="AK248" s="403">
        <v>0</v>
      </c>
      <c r="AL248" s="404">
        <v>0</v>
      </c>
      <c r="AM248" s="403">
        <v>0</v>
      </c>
      <c r="AN248" s="404">
        <v>0</v>
      </c>
      <c r="AO248" s="4138"/>
      <c r="AP248" s="4135"/>
      <c r="AQ248" s="4099"/>
      <c r="AR248" s="4100"/>
      <c r="AS248" s="4133"/>
      <c r="AT248" s="403">
        <v>0</v>
      </c>
      <c r="AU248" s="403">
        <v>0</v>
      </c>
      <c r="AV248" s="410">
        <v>0</v>
      </c>
      <c r="AW248" s="410">
        <v>0</v>
      </c>
      <c r="AX248" s="402">
        <v>0</v>
      </c>
      <c r="AY248" t="str">
        <f t="shared" si="248"/>
        <v/>
      </c>
      <c r="CW248" s="304"/>
      <c r="CX248" s="25" t="str">
        <f t="shared" si="250"/>
        <v/>
      </c>
      <c r="CY248" s="25" t="str">
        <f t="shared" si="251"/>
        <v/>
      </c>
      <c r="CZ248" s="304"/>
      <c r="DA248" s="25" t="str">
        <f t="shared" si="246"/>
        <v/>
      </c>
      <c r="DB248" s="25" t="str">
        <f t="shared" si="247"/>
        <v/>
      </c>
      <c r="DC248"/>
      <c r="DD248"/>
      <c r="DE248"/>
      <c r="DG248" s="304"/>
      <c r="DH248" s="26">
        <f t="shared" si="254"/>
        <v>0</v>
      </c>
      <c r="DI248" s="26">
        <f t="shared" si="255"/>
        <v>0</v>
      </c>
      <c r="DJ248" s="304"/>
      <c r="DK248" s="26">
        <f t="shared" si="257"/>
        <v>0</v>
      </c>
      <c r="DL248" s="26">
        <f t="shared" si="258"/>
        <v>0</v>
      </c>
      <c r="DM248"/>
    </row>
    <row r="249" spans="1:117" ht="15" customHeight="1" x14ac:dyDescent="0.25">
      <c r="A249" s="713"/>
      <c r="B249" s="4123" t="s">
        <v>270</v>
      </c>
      <c r="C249" s="4124"/>
      <c r="D249" s="4113">
        <f t="shared" si="244"/>
        <v>1</v>
      </c>
      <c r="E249" s="4114">
        <f t="shared" si="259"/>
        <v>1</v>
      </c>
      <c r="F249" s="4115">
        <f t="shared" si="259"/>
        <v>0</v>
      </c>
      <c r="G249" s="401">
        <v>0</v>
      </c>
      <c r="H249" s="402">
        <v>0</v>
      </c>
      <c r="I249" s="403">
        <v>0</v>
      </c>
      <c r="J249" s="402">
        <v>0</v>
      </c>
      <c r="K249" s="403">
        <v>0</v>
      </c>
      <c r="L249" s="402">
        <v>0</v>
      </c>
      <c r="M249" s="403">
        <v>0</v>
      </c>
      <c r="N249" s="402">
        <v>0</v>
      </c>
      <c r="O249" s="403">
        <v>0</v>
      </c>
      <c r="P249" s="402">
        <v>0</v>
      </c>
      <c r="Q249" s="403">
        <v>0</v>
      </c>
      <c r="R249" s="402">
        <v>0</v>
      </c>
      <c r="S249" s="403">
        <v>0</v>
      </c>
      <c r="T249" s="402">
        <v>0</v>
      </c>
      <c r="U249" s="403">
        <v>0</v>
      </c>
      <c r="V249" s="404">
        <v>0</v>
      </c>
      <c r="W249" s="403">
        <v>0</v>
      </c>
      <c r="X249" s="404">
        <v>0</v>
      </c>
      <c r="Y249" s="403">
        <v>1</v>
      </c>
      <c r="Z249" s="404">
        <v>0</v>
      </c>
      <c r="AA249" s="403">
        <v>0</v>
      </c>
      <c r="AB249" s="404">
        <v>0</v>
      </c>
      <c r="AC249" s="403">
        <v>0</v>
      </c>
      <c r="AD249" s="404">
        <v>0</v>
      </c>
      <c r="AE249" s="403">
        <v>0</v>
      </c>
      <c r="AF249" s="404">
        <v>0</v>
      </c>
      <c r="AG249" s="403">
        <v>0</v>
      </c>
      <c r="AH249" s="404">
        <v>0</v>
      </c>
      <c r="AI249" s="403">
        <v>0</v>
      </c>
      <c r="AJ249" s="404">
        <v>0</v>
      </c>
      <c r="AK249" s="403">
        <v>0</v>
      </c>
      <c r="AL249" s="404">
        <v>0</v>
      </c>
      <c r="AM249" s="403">
        <v>0</v>
      </c>
      <c r="AN249" s="404">
        <v>0</v>
      </c>
      <c r="AO249" s="4138"/>
      <c r="AP249" s="4135"/>
      <c r="AQ249" s="4099"/>
      <c r="AR249" s="4100"/>
      <c r="AS249" s="409"/>
      <c r="AT249" s="403">
        <v>0</v>
      </c>
      <c r="AU249" s="403">
        <v>0</v>
      </c>
      <c r="AV249" s="410">
        <v>0</v>
      </c>
      <c r="AW249" s="410">
        <v>0</v>
      </c>
      <c r="AX249" s="402">
        <v>0</v>
      </c>
      <c r="AY249" t="str">
        <f t="shared" si="248"/>
        <v/>
      </c>
      <c r="CW249" s="304"/>
      <c r="CX249" s="25" t="str">
        <f t="shared" si="250"/>
        <v/>
      </c>
      <c r="CY249" s="25" t="str">
        <f t="shared" si="251"/>
        <v/>
      </c>
      <c r="CZ249" s="304"/>
      <c r="DA249" s="25" t="str">
        <f t="shared" si="246"/>
        <v/>
      </c>
      <c r="DB249" s="25" t="str">
        <f t="shared" si="247"/>
        <v/>
      </c>
      <c r="DC249"/>
      <c r="DD249"/>
      <c r="DE249"/>
      <c r="DG249" s="304"/>
      <c r="DH249" s="26">
        <f t="shared" si="254"/>
        <v>0</v>
      </c>
      <c r="DI249" s="26">
        <f t="shared" si="255"/>
        <v>0</v>
      </c>
      <c r="DJ249" s="304"/>
      <c r="DK249" s="26">
        <f t="shared" si="257"/>
        <v>0</v>
      </c>
      <c r="DL249" s="26">
        <f t="shared" si="258"/>
        <v>0</v>
      </c>
      <c r="DM249"/>
    </row>
    <row r="250" spans="1:117" x14ac:dyDescent="0.25">
      <c r="A250" s="4405"/>
      <c r="B250" s="4125" t="s">
        <v>271</v>
      </c>
      <c r="C250" s="4125"/>
      <c r="D250" s="4126">
        <f t="shared" si="244"/>
        <v>0</v>
      </c>
      <c r="E250" s="4127">
        <f t="shared" si="259"/>
        <v>0</v>
      </c>
      <c r="F250" s="4127">
        <f t="shared" si="259"/>
        <v>0</v>
      </c>
      <c r="G250" s="4106"/>
      <c r="H250" s="4107"/>
      <c r="I250" s="4108"/>
      <c r="J250" s="4107"/>
      <c r="K250" s="4108"/>
      <c r="L250" s="4107"/>
      <c r="M250" s="4108"/>
      <c r="N250" s="4107"/>
      <c r="O250" s="4108"/>
      <c r="P250" s="4107"/>
      <c r="Q250" s="4108"/>
      <c r="R250" s="4107"/>
      <c r="S250" s="4108"/>
      <c r="T250" s="4107"/>
      <c r="U250" s="4108"/>
      <c r="V250" s="389"/>
      <c r="W250" s="4108"/>
      <c r="X250" s="389"/>
      <c r="Y250" s="4108"/>
      <c r="Z250" s="389"/>
      <c r="AA250" s="4108"/>
      <c r="AB250" s="389"/>
      <c r="AC250" s="4108"/>
      <c r="AD250" s="389"/>
      <c r="AE250" s="4108"/>
      <c r="AF250" s="389"/>
      <c r="AG250" s="4108"/>
      <c r="AH250" s="389"/>
      <c r="AI250" s="4108"/>
      <c r="AJ250" s="389"/>
      <c r="AK250" s="4108"/>
      <c r="AL250" s="389"/>
      <c r="AM250" s="4108"/>
      <c r="AN250" s="389"/>
      <c r="AO250" s="4139"/>
      <c r="AP250" s="4136"/>
      <c r="AQ250" s="4130"/>
      <c r="AR250" s="4131"/>
      <c r="AS250" s="413"/>
      <c r="AT250" s="4108">
        <v>0</v>
      </c>
      <c r="AU250" s="4108">
        <v>0</v>
      </c>
      <c r="AV250" s="4111">
        <v>0</v>
      </c>
      <c r="AW250" s="4111">
        <v>0</v>
      </c>
      <c r="AX250" s="4107">
        <v>0</v>
      </c>
      <c r="AY250" t="str">
        <f t="shared" si="248"/>
        <v/>
      </c>
      <c r="CW250" s="304"/>
      <c r="CX250" s="25" t="str">
        <f t="shared" si="250"/>
        <v/>
      </c>
      <c r="CY250" s="25" t="str">
        <f t="shared" si="251"/>
        <v/>
      </c>
      <c r="CZ250" s="304"/>
      <c r="DA250" s="25" t="str">
        <f t="shared" si="246"/>
        <v/>
      </c>
      <c r="DB250" s="25" t="str">
        <f t="shared" si="247"/>
        <v/>
      </c>
      <c r="DC250"/>
      <c r="DD250"/>
      <c r="DE250"/>
      <c r="DG250" s="304"/>
      <c r="DH250" s="26">
        <f t="shared" si="254"/>
        <v>0</v>
      </c>
      <c r="DI250" s="26">
        <f t="shared" si="255"/>
        <v>0</v>
      </c>
      <c r="DJ250" s="304"/>
      <c r="DK250" s="26">
        <f t="shared" si="257"/>
        <v>0</v>
      </c>
      <c r="DL250" s="26">
        <f t="shared" si="258"/>
        <v>0</v>
      </c>
      <c r="DM250"/>
    </row>
    <row r="251" spans="1:117" ht="15" customHeight="1" x14ac:dyDescent="0.25">
      <c r="A251" s="4579" t="s">
        <v>274</v>
      </c>
      <c r="B251" s="830" t="s">
        <v>266</v>
      </c>
      <c r="C251" s="830"/>
      <c r="D251" s="4565">
        <f t="shared" si="244"/>
        <v>0</v>
      </c>
      <c r="E251" s="414">
        <f t="shared" si="259"/>
        <v>0</v>
      </c>
      <c r="F251" s="391">
        <f t="shared" si="259"/>
        <v>0</v>
      </c>
      <c r="G251" s="392"/>
      <c r="H251" s="393"/>
      <c r="I251" s="394"/>
      <c r="J251" s="393"/>
      <c r="K251" s="394"/>
      <c r="L251" s="393"/>
      <c r="M251" s="394"/>
      <c r="N251" s="393"/>
      <c r="O251" s="394"/>
      <c r="P251" s="393"/>
      <c r="Q251" s="394"/>
      <c r="R251" s="393"/>
      <c r="S251" s="394"/>
      <c r="T251" s="393"/>
      <c r="U251" s="394"/>
      <c r="V251" s="395"/>
      <c r="W251" s="394"/>
      <c r="X251" s="395"/>
      <c r="Y251" s="394"/>
      <c r="Z251" s="395"/>
      <c r="AA251" s="394"/>
      <c r="AB251" s="395"/>
      <c r="AC251" s="394"/>
      <c r="AD251" s="395"/>
      <c r="AE251" s="394"/>
      <c r="AF251" s="395"/>
      <c r="AG251" s="394"/>
      <c r="AH251" s="4640"/>
      <c r="AI251" s="4639"/>
      <c r="AJ251" s="4640"/>
      <c r="AK251" s="4639"/>
      <c r="AL251" s="4640"/>
      <c r="AM251" s="4639"/>
      <c r="AN251" s="4640"/>
      <c r="AO251" s="4646"/>
      <c r="AP251" s="4647"/>
      <c r="AQ251" s="4638"/>
      <c r="AR251" s="393"/>
      <c r="AS251" s="4639"/>
      <c r="AT251" s="394">
        <v>0</v>
      </c>
      <c r="AU251" s="394">
        <v>0</v>
      </c>
      <c r="AV251" s="398">
        <v>0</v>
      </c>
      <c r="AW251" s="398">
        <v>0</v>
      </c>
      <c r="AX251" s="393">
        <v>0</v>
      </c>
      <c r="AY251" t="str">
        <f t="shared" si="248"/>
        <v/>
      </c>
      <c r="CW251" s="304"/>
      <c r="CX251" s="25" t="str">
        <f t="shared" si="250"/>
        <v/>
      </c>
      <c r="CY251" s="25" t="str">
        <f t="shared" si="251"/>
        <v/>
      </c>
      <c r="CZ251" s="304"/>
      <c r="DA251" s="25" t="str">
        <f t="shared" si="246"/>
        <v/>
      </c>
      <c r="DB251" s="25" t="str">
        <f t="shared" si="247"/>
        <v/>
      </c>
      <c r="DC251"/>
      <c r="DD251"/>
      <c r="DE251"/>
      <c r="DG251" s="304"/>
      <c r="DH251" s="26">
        <f t="shared" si="254"/>
        <v>0</v>
      </c>
      <c r="DI251" s="26">
        <f t="shared" si="255"/>
        <v>0</v>
      </c>
      <c r="DJ251" s="304"/>
      <c r="DK251" s="26">
        <f t="shared" si="257"/>
        <v>0</v>
      </c>
      <c r="DL251" s="26">
        <f t="shared" si="258"/>
        <v>0</v>
      </c>
      <c r="DM251"/>
    </row>
    <row r="252" spans="1:117" x14ac:dyDescent="0.25">
      <c r="A252" s="794"/>
      <c r="B252" s="4112" t="s">
        <v>267</v>
      </c>
      <c r="C252" s="4112"/>
      <c r="D252" s="4113">
        <f t="shared" si="244"/>
        <v>0</v>
      </c>
      <c r="E252" s="4114">
        <f t="shared" si="259"/>
        <v>0</v>
      </c>
      <c r="F252" s="4115">
        <f t="shared" si="259"/>
        <v>0</v>
      </c>
      <c r="G252" s="4116"/>
      <c r="H252" s="4117"/>
      <c r="I252" s="4118"/>
      <c r="J252" s="4117"/>
      <c r="K252" s="4118"/>
      <c r="L252" s="4117"/>
      <c r="M252" s="4118"/>
      <c r="N252" s="4117"/>
      <c r="O252" s="4118"/>
      <c r="P252" s="4117"/>
      <c r="Q252" s="4118"/>
      <c r="R252" s="4117"/>
      <c r="S252" s="4118"/>
      <c r="T252" s="4117"/>
      <c r="U252" s="4118"/>
      <c r="V252" s="4119"/>
      <c r="W252" s="4118"/>
      <c r="X252" s="4119"/>
      <c r="Y252" s="4118"/>
      <c r="Z252" s="4119"/>
      <c r="AA252" s="4118"/>
      <c r="AB252" s="4119"/>
      <c r="AC252" s="4118"/>
      <c r="AD252" s="4119"/>
      <c r="AE252" s="4118"/>
      <c r="AF252" s="4119"/>
      <c r="AG252" s="4118"/>
      <c r="AH252" s="4119"/>
      <c r="AI252" s="4118"/>
      <c r="AJ252" s="4119"/>
      <c r="AK252" s="4118"/>
      <c r="AL252" s="4119"/>
      <c r="AM252" s="4118"/>
      <c r="AN252" s="4119"/>
      <c r="AO252" s="4142"/>
      <c r="AP252" s="4143"/>
      <c r="AQ252" s="4099"/>
      <c r="AR252" s="4100"/>
      <c r="AS252" s="394"/>
      <c r="AT252" s="4118">
        <v>0</v>
      </c>
      <c r="AU252" s="4118">
        <v>0</v>
      </c>
      <c r="AV252" s="4122">
        <v>0</v>
      </c>
      <c r="AW252" s="4122">
        <v>0</v>
      </c>
      <c r="AX252" s="4117">
        <v>0</v>
      </c>
      <c r="AY252" t="str">
        <f t="shared" si="248"/>
        <v/>
      </c>
      <c r="CW252" s="304"/>
      <c r="CX252" s="25" t="str">
        <f t="shared" si="250"/>
        <v/>
      </c>
      <c r="CY252" s="25" t="str">
        <f t="shared" si="251"/>
        <v/>
      </c>
      <c r="CZ252" s="304"/>
      <c r="DA252" s="25" t="str">
        <f t="shared" si="246"/>
        <v/>
      </c>
      <c r="DB252" s="25" t="str">
        <f t="shared" si="247"/>
        <v/>
      </c>
      <c r="DC252"/>
      <c r="DD252"/>
      <c r="DE252"/>
      <c r="DG252" s="304"/>
      <c r="DH252" s="26">
        <f t="shared" si="254"/>
        <v>0</v>
      </c>
      <c r="DI252" s="26">
        <f t="shared" si="255"/>
        <v>0</v>
      </c>
      <c r="DJ252" s="304"/>
      <c r="DK252" s="26">
        <f t="shared" si="257"/>
        <v>0</v>
      </c>
      <c r="DL252" s="26">
        <f t="shared" si="258"/>
        <v>0</v>
      </c>
      <c r="DM252"/>
    </row>
    <row r="253" spans="1:117" x14ac:dyDescent="0.25">
      <c r="A253" s="794"/>
      <c r="B253" s="4112" t="s">
        <v>268</v>
      </c>
      <c r="C253" s="4112"/>
      <c r="D253" s="4113">
        <f t="shared" si="244"/>
        <v>0</v>
      </c>
      <c r="E253" s="4114">
        <f t="shared" si="259"/>
        <v>0</v>
      </c>
      <c r="F253" s="4115">
        <f t="shared" si="259"/>
        <v>0</v>
      </c>
      <c r="G253" s="4116"/>
      <c r="H253" s="4117"/>
      <c r="I253" s="4118"/>
      <c r="J253" s="4117"/>
      <c r="K253" s="4118"/>
      <c r="L253" s="4117"/>
      <c r="M253" s="4118"/>
      <c r="N253" s="4117"/>
      <c r="O253" s="4118"/>
      <c r="P253" s="4117"/>
      <c r="Q253" s="4118"/>
      <c r="R253" s="4117"/>
      <c r="S253" s="4118"/>
      <c r="T253" s="4117"/>
      <c r="U253" s="4118"/>
      <c r="V253" s="4119"/>
      <c r="W253" s="4118"/>
      <c r="X253" s="4119"/>
      <c r="Y253" s="4118"/>
      <c r="Z253" s="4119"/>
      <c r="AA253" s="4118"/>
      <c r="AB253" s="4119"/>
      <c r="AC253" s="4118"/>
      <c r="AD253" s="4119"/>
      <c r="AE253" s="4118"/>
      <c r="AF253" s="4119"/>
      <c r="AG253" s="4118"/>
      <c r="AH253" s="4119"/>
      <c r="AI253" s="4118"/>
      <c r="AJ253" s="4119"/>
      <c r="AK253" s="4118"/>
      <c r="AL253" s="4119"/>
      <c r="AM253" s="4118"/>
      <c r="AN253" s="4119"/>
      <c r="AO253" s="4142"/>
      <c r="AP253" s="4143"/>
      <c r="AQ253" s="4099"/>
      <c r="AR253" s="4100"/>
      <c r="AS253" s="4133"/>
      <c r="AT253" s="4118">
        <v>0</v>
      </c>
      <c r="AU253" s="4118">
        <v>0</v>
      </c>
      <c r="AV253" s="4122">
        <v>0</v>
      </c>
      <c r="AW253" s="4122">
        <v>0</v>
      </c>
      <c r="AX253" s="4117">
        <v>0</v>
      </c>
      <c r="AY253" t="str">
        <f t="shared" si="248"/>
        <v/>
      </c>
      <c r="CW253" s="304"/>
      <c r="CX253" s="25" t="str">
        <f t="shared" si="250"/>
        <v/>
      </c>
      <c r="CY253" s="25" t="str">
        <f t="shared" si="251"/>
        <v/>
      </c>
      <c r="CZ253" s="304"/>
      <c r="DA253" s="25" t="str">
        <f t="shared" si="246"/>
        <v/>
      </c>
      <c r="DB253" s="25" t="str">
        <f t="shared" si="247"/>
        <v/>
      </c>
      <c r="DC253"/>
      <c r="DD253"/>
      <c r="DE253"/>
      <c r="DG253" s="304"/>
      <c r="DH253" s="26">
        <f t="shared" si="254"/>
        <v>0</v>
      </c>
      <c r="DI253" s="26">
        <f t="shared" si="255"/>
        <v>0</v>
      </c>
      <c r="DJ253" s="304"/>
      <c r="DK253" s="26">
        <f t="shared" si="257"/>
        <v>0</v>
      </c>
      <c r="DL253" s="26">
        <f t="shared" si="258"/>
        <v>0</v>
      </c>
      <c r="DM253"/>
    </row>
    <row r="254" spans="1:117" x14ac:dyDescent="0.25">
      <c r="A254" s="794"/>
      <c r="B254" s="4123" t="s">
        <v>269</v>
      </c>
      <c r="C254" s="4124"/>
      <c r="D254" s="4113">
        <f t="shared" si="244"/>
        <v>0</v>
      </c>
      <c r="E254" s="4114">
        <f t="shared" si="259"/>
        <v>0</v>
      </c>
      <c r="F254" s="4115">
        <f t="shared" si="259"/>
        <v>0</v>
      </c>
      <c r="G254" s="401"/>
      <c r="H254" s="402"/>
      <c r="I254" s="403"/>
      <c r="J254" s="402"/>
      <c r="K254" s="403"/>
      <c r="L254" s="402"/>
      <c r="M254" s="403"/>
      <c r="N254" s="402"/>
      <c r="O254" s="403"/>
      <c r="P254" s="402"/>
      <c r="Q254" s="403"/>
      <c r="R254" s="402"/>
      <c r="S254" s="403"/>
      <c r="T254" s="402"/>
      <c r="U254" s="403"/>
      <c r="V254" s="404"/>
      <c r="W254" s="403"/>
      <c r="X254" s="404"/>
      <c r="Y254" s="4118"/>
      <c r="Z254" s="4119"/>
      <c r="AA254" s="4118"/>
      <c r="AB254" s="4119"/>
      <c r="AC254" s="4118"/>
      <c r="AD254" s="4119"/>
      <c r="AE254" s="4118"/>
      <c r="AF254" s="4119"/>
      <c r="AG254" s="4118"/>
      <c r="AH254" s="4119"/>
      <c r="AI254" s="4118"/>
      <c r="AJ254" s="4119"/>
      <c r="AK254" s="4118"/>
      <c r="AL254" s="4119"/>
      <c r="AM254" s="4118"/>
      <c r="AN254" s="4119"/>
      <c r="AO254" s="4142"/>
      <c r="AP254" s="4143"/>
      <c r="AQ254" s="4099"/>
      <c r="AR254" s="4100"/>
      <c r="AS254" s="4133"/>
      <c r="AT254" s="4118">
        <v>0</v>
      </c>
      <c r="AU254" s="4118">
        <v>0</v>
      </c>
      <c r="AV254" s="4122">
        <v>0</v>
      </c>
      <c r="AW254" s="4122">
        <v>0</v>
      </c>
      <c r="AX254" s="4117">
        <v>0</v>
      </c>
      <c r="AY254" t="str">
        <f t="shared" si="248"/>
        <v/>
      </c>
      <c r="CW254" s="304"/>
      <c r="CX254" s="25" t="str">
        <f t="shared" si="250"/>
        <v/>
      </c>
      <c r="CY254" s="25" t="str">
        <f t="shared" si="251"/>
        <v/>
      </c>
      <c r="CZ254" s="304"/>
      <c r="DA254" s="25" t="str">
        <f t="shared" si="246"/>
        <v/>
      </c>
      <c r="DB254" s="25" t="str">
        <f t="shared" si="247"/>
        <v/>
      </c>
      <c r="DC254"/>
      <c r="DD254"/>
      <c r="DE254"/>
      <c r="DG254" s="304"/>
      <c r="DH254" s="26">
        <f t="shared" si="254"/>
        <v>0</v>
      </c>
      <c r="DI254" s="26">
        <f t="shared" si="255"/>
        <v>0</v>
      </c>
      <c r="DJ254" s="304"/>
      <c r="DK254" s="26">
        <f t="shared" si="257"/>
        <v>0</v>
      </c>
      <c r="DL254" s="26">
        <f t="shared" si="258"/>
        <v>0</v>
      </c>
      <c r="DM254"/>
    </row>
    <row r="255" spans="1:117" ht="15" customHeight="1" x14ac:dyDescent="0.25">
      <c r="A255" s="794"/>
      <c r="B255" s="4123" t="s">
        <v>270</v>
      </c>
      <c r="C255" s="4124"/>
      <c r="D255" s="4113">
        <f t="shared" si="244"/>
        <v>0</v>
      </c>
      <c r="E255" s="4114">
        <f t="shared" si="259"/>
        <v>0</v>
      </c>
      <c r="F255" s="4115">
        <f t="shared" si="259"/>
        <v>0</v>
      </c>
      <c r="G255" s="401"/>
      <c r="H255" s="402"/>
      <c r="I255" s="403"/>
      <c r="J255" s="402"/>
      <c r="K255" s="403"/>
      <c r="L255" s="402"/>
      <c r="M255" s="403"/>
      <c r="N255" s="402"/>
      <c r="O255" s="403"/>
      <c r="P255" s="402"/>
      <c r="Q255" s="403"/>
      <c r="R255" s="402"/>
      <c r="S255" s="403"/>
      <c r="T255" s="402"/>
      <c r="U255" s="403"/>
      <c r="V255" s="404"/>
      <c r="W255" s="403"/>
      <c r="X255" s="404"/>
      <c r="Y255" s="4118"/>
      <c r="Z255" s="4119"/>
      <c r="AA255" s="4118"/>
      <c r="AB255" s="4119"/>
      <c r="AC255" s="4118"/>
      <c r="AD255" s="4119"/>
      <c r="AE255" s="4118"/>
      <c r="AF255" s="4119"/>
      <c r="AG255" s="4118"/>
      <c r="AH255" s="4119"/>
      <c r="AI255" s="4118"/>
      <c r="AJ255" s="4119"/>
      <c r="AK255" s="4118"/>
      <c r="AL255" s="4119"/>
      <c r="AM255" s="4118"/>
      <c r="AN255" s="4119"/>
      <c r="AO255" s="4142"/>
      <c r="AP255" s="4143"/>
      <c r="AQ255" s="4099"/>
      <c r="AR255" s="4100"/>
      <c r="AS255" s="409"/>
      <c r="AT255" s="4118">
        <v>0</v>
      </c>
      <c r="AU255" s="4118">
        <v>0</v>
      </c>
      <c r="AV255" s="4122">
        <v>0</v>
      </c>
      <c r="AW255" s="4122">
        <v>0</v>
      </c>
      <c r="AX255" s="4117">
        <v>0</v>
      </c>
      <c r="AY255" t="str">
        <f t="shared" si="248"/>
        <v/>
      </c>
      <c r="CW255" s="304"/>
      <c r="CX255" s="25" t="str">
        <f t="shared" si="250"/>
        <v/>
      </c>
      <c r="CY255" s="25" t="str">
        <f t="shared" si="251"/>
        <v/>
      </c>
      <c r="CZ255" s="304"/>
      <c r="DA255" s="25" t="str">
        <f t="shared" si="246"/>
        <v/>
      </c>
      <c r="DB255" s="25" t="str">
        <f t="shared" si="247"/>
        <v/>
      </c>
      <c r="DC255"/>
      <c r="DD255"/>
      <c r="DE255"/>
      <c r="DG255" s="304"/>
      <c r="DH255" s="26">
        <f t="shared" si="254"/>
        <v>0</v>
      </c>
      <c r="DI255" s="26">
        <f t="shared" si="255"/>
        <v>0</v>
      </c>
      <c r="DJ255" s="304"/>
      <c r="DK255" s="26">
        <f t="shared" si="257"/>
        <v>0</v>
      </c>
      <c r="DL255" s="26">
        <f t="shared" si="258"/>
        <v>0</v>
      </c>
      <c r="DM255"/>
    </row>
    <row r="256" spans="1:117" x14ac:dyDescent="0.25">
      <c r="A256" s="4402"/>
      <c r="B256" s="4125" t="s">
        <v>271</v>
      </c>
      <c r="C256" s="4125"/>
      <c r="D256" s="4379">
        <f t="shared" si="244"/>
        <v>0</v>
      </c>
      <c r="E256" s="4397">
        <f t="shared" si="259"/>
        <v>0</v>
      </c>
      <c r="F256" s="4403">
        <f t="shared" si="259"/>
        <v>0</v>
      </c>
      <c r="G256" s="4106"/>
      <c r="H256" s="4107"/>
      <c r="I256" s="4108"/>
      <c r="J256" s="4107"/>
      <c r="K256" s="4108"/>
      <c r="L256" s="4107"/>
      <c r="M256" s="4108"/>
      <c r="N256" s="4107"/>
      <c r="O256" s="4108"/>
      <c r="P256" s="4107"/>
      <c r="Q256" s="4108"/>
      <c r="R256" s="4107"/>
      <c r="S256" s="4108"/>
      <c r="T256" s="4107"/>
      <c r="U256" s="4108"/>
      <c r="V256" s="389"/>
      <c r="W256" s="4108"/>
      <c r="X256" s="389"/>
      <c r="Y256" s="4108"/>
      <c r="Z256" s="389"/>
      <c r="AA256" s="4108"/>
      <c r="AB256" s="389"/>
      <c r="AC256" s="4648"/>
      <c r="AD256" s="4649"/>
      <c r="AE256" s="4648"/>
      <c r="AF256" s="4649"/>
      <c r="AG256" s="4648"/>
      <c r="AH256" s="4649"/>
      <c r="AI256" s="4648"/>
      <c r="AJ256" s="4649"/>
      <c r="AK256" s="4648"/>
      <c r="AL256" s="4649"/>
      <c r="AM256" s="4648"/>
      <c r="AN256" s="4649"/>
      <c r="AO256" s="4398"/>
      <c r="AP256" s="4399"/>
      <c r="AQ256" s="4380"/>
      <c r="AR256" s="4381"/>
      <c r="AS256" s="413"/>
      <c r="AT256" s="4648">
        <v>0</v>
      </c>
      <c r="AU256" s="4648">
        <v>0</v>
      </c>
      <c r="AV256" s="4400">
        <v>0</v>
      </c>
      <c r="AW256" s="4400">
        <v>0</v>
      </c>
      <c r="AX256" s="4401">
        <v>0</v>
      </c>
      <c r="AY256" t="str">
        <f t="shared" si="248"/>
        <v/>
      </c>
      <c r="CW256" s="304"/>
      <c r="CX256" s="25" t="str">
        <f t="shared" si="250"/>
        <v/>
      </c>
      <c r="CY256" s="25" t="str">
        <f t="shared" si="251"/>
        <v/>
      </c>
      <c r="CZ256" s="304"/>
      <c r="DA256" s="25" t="str">
        <f t="shared" si="246"/>
        <v/>
      </c>
      <c r="DB256" s="25" t="str">
        <f t="shared" si="247"/>
        <v/>
      </c>
      <c r="DC256"/>
      <c r="DD256"/>
      <c r="DE256"/>
      <c r="DG256" s="304"/>
      <c r="DH256" s="26">
        <f t="shared" si="254"/>
        <v>0</v>
      </c>
      <c r="DI256" s="26">
        <f t="shared" si="255"/>
        <v>0</v>
      </c>
      <c r="DJ256" s="304"/>
      <c r="DK256" s="26">
        <f t="shared" si="257"/>
        <v>0</v>
      </c>
      <c r="DL256" s="26">
        <f t="shared" si="258"/>
        <v>0</v>
      </c>
      <c r="DM256"/>
    </row>
    <row r="257" spans="1:117" x14ac:dyDescent="0.25">
      <c r="A257" s="4532" t="s">
        <v>101</v>
      </c>
      <c r="B257" s="830" t="s">
        <v>266</v>
      </c>
      <c r="C257" s="830"/>
      <c r="D257" s="245">
        <f t="shared" si="244"/>
        <v>36</v>
      </c>
      <c r="E257" s="390">
        <f t="shared" si="259"/>
        <v>15</v>
      </c>
      <c r="F257" s="391">
        <f t="shared" si="259"/>
        <v>21</v>
      </c>
      <c r="G257" s="392">
        <v>0</v>
      </c>
      <c r="H257" s="393">
        <v>0</v>
      </c>
      <c r="I257" s="394">
        <v>0</v>
      </c>
      <c r="J257" s="393">
        <v>1</v>
      </c>
      <c r="K257" s="394">
        <v>0</v>
      </c>
      <c r="L257" s="393">
        <v>0</v>
      </c>
      <c r="M257" s="394">
        <v>0</v>
      </c>
      <c r="N257" s="393">
        <v>0</v>
      </c>
      <c r="O257" s="394">
        <v>0</v>
      </c>
      <c r="P257" s="393">
        <v>0</v>
      </c>
      <c r="Q257" s="394">
        <v>0</v>
      </c>
      <c r="R257" s="393">
        <v>0</v>
      </c>
      <c r="S257" s="394">
        <v>0</v>
      </c>
      <c r="T257" s="393">
        <v>0</v>
      </c>
      <c r="U257" s="394">
        <v>1</v>
      </c>
      <c r="V257" s="395">
        <v>0</v>
      </c>
      <c r="W257" s="394">
        <v>0</v>
      </c>
      <c r="X257" s="395">
        <v>0</v>
      </c>
      <c r="Y257" s="394">
        <v>1</v>
      </c>
      <c r="Z257" s="395">
        <v>1</v>
      </c>
      <c r="AA257" s="394">
        <v>0</v>
      </c>
      <c r="AB257" s="395">
        <v>2</v>
      </c>
      <c r="AC257" s="394">
        <v>1</v>
      </c>
      <c r="AD257" s="395">
        <v>3</v>
      </c>
      <c r="AE257" s="394">
        <v>1</v>
      </c>
      <c r="AF257" s="395">
        <v>2</v>
      </c>
      <c r="AG257" s="394">
        <v>3</v>
      </c>
      <c r="AH257" s="395">
        <v>6</v>
      </c>
      <c r="AI257" s="394">
        <v>1</v>
      </c>
      <c r="AJ257" s="395">
        <v>1</v>
      </c>
      <c r="AK257" s="394">
        <v>5</v>
      </c>
      <c r="AL257" s="395">
        <v>5</v>
      </c>
      <c r="AM257" s="394">
        <v>2</v>
      </c>
      <c r="AN257" s="395">
        <v>0</v>
      </c>
      <c r="AO257" s="396">
        <v>0</v>
      </c>
      <c r="AP257" s="397">
        <v>0</v>
      </c>
      <c r="AQ257" s="392">
        <v>19</v>
      </c>
      <c r="AR257" s="393">
        <v>4</v>
      </c>
      <c r="AS257" s="4639">
        <v>3</v>
      </c>
      <c r="AT257" s="394">
        <v>0</v>
      </c>
      <c r="AU257" s="394">
        <v>0</v>
      </c>
      <c r="AV257" s="398">
        <v>0</v>
      </c>
      <c r="AW257" s="398">
        <v>0</v>
      </c>
      <c r="AX257" s="393">
        <v>0</v>
      </c>
      <c r="AY257" t="str">
        <f t="shared" si="248"/>
        <v/>
      </c>
      <c r="CW257" s="25" t="str">
        <f t="shared" si="249"/>
        <v/>
      </c>
      <c r="CX257" s="25" t="str">
        <f t="shared" si="250"/>
        <v/>
      </c>
      <c r="CY257" s="25" t="str">
        <f t="shared" si="251"/>
        <v/>
      </c>
      <c r="CZ257" s="25" t="str">
        <f t="shared" si="252"/>
        <v/>
      </c>
      <c r="DA257" s="25" t="str">
        <f t="shared" si="246"/>
        <v/>
      </c>
      <c r="DB257" s="25" t="str">
        <f t="shared" si="247"/>
        <v/>
      </c>
      <c r="DC257"/>
      <c r="DD257"/>
      <c r="DE257"/>
      <c r="DG257" s="26">
        <f t="shared" si="253"/>
        <v>0</v>
      </c>
      <c r="DH257" s="26">
        <f t="shared" si="254"/>
        <v>0</v>
      </c>
      <c r="DI257" s="26">
        <f t="shared" si="255"/>
        <v>0</v>
      </c>
      <c r="DJ257" s="26">
        <f t="shared" si="256"/>
        <v>0</v>
      </c>
      <c r="DK257" s="26">
        <f t="shared" si="257"/>
        <v>0</v>
      </c>
      <c r="DL257" s="26">
        <f t="shared" si="258"/>
        <v>0</v>
      </c>
      <c r="DM257"/>
    </row>
    <row r="258" spans="1:117" x14ac:dyDescent="0.25">
      <c r="A258" s="713"/>
      <c r="B258" s="4112" t="s">
        <v>267</v>
      </c>
      <c r="C258" s="4112"/>
      <c r="D258" s="4113">
        <f t="shared" si="244"/>
        <v>171</v>
      </c>
      <c r="E258" s="4114">
        <f t="shared" si="259"/>
        <v>55</v>
      </c>
      <c r="F258" s="4115">
        <f t="shared" si="259"/>
        <v>116</v>
      </c>
      <c r="G258" s="4116">
        <v>0</v>
      </c>
      <c r="H258" s="4117">
        <v>0</v>
      </c>
      <c r="I258" s="4118">
        <v>0</v>
      </c>
      <c r="J258" s="4117">
        <v>0</v>
      </c>
      <c r="K258" s="4118">
        <v>0</v>
      </c>
      <c r="L258" s="4117">
        <v>1</v>
      </c>
      <c r="M258" s="4118">
        <v>0</v>
      </c>
      <c r="N258" s="4117">
        <v>0</v>
      </c>
      <c r="O258" s="4118">
        <v>0</v>
      </c>
      <c r="P258" s="4117">
        <v>0</v>
      </c>
      <c r="Q258" s="4118">
        <v>0</v>
      </c>
      <c r="R258" s="4117">
        <v>0</v>
      </c>
      <c r="S258" s="4118">
        <v>0</v>
      </c>
      <c r="T258" s="4117">
        <v>0</v>
      </c>
      <c r="U258" s="4118">
        <v>1</v>
      </c>
      <c r="V258" s="4119">
        <v>0</v>
      </c>
      <c r="W258" s="4118">
        <v>1</v>
      </c>
      <c r="X258" s="4119">
        <v>1</v>
      </c>
      <c r="Y258" s="4118">
        <v>8</v>
      </c>
      <c r="Z258" s="4119">
        <v>5</v>
      </c>
      <c r="AA258" s="4118">
        <v>0</v>
      </c>
      <c r="AB258" s="4119">
        <v>4</v>
      </c>
      <c r="AC258" s="4118">
        <v>0</v>
      </c>
      <c r="AD258" s="4119">
        <v>10</v>
      </c>
      <c r="AE258" s="4118">
        <v>3</v>
      </c>
      <c r="AF258" s="4119">
        <v>26</v>
      </c>
      <c r="AG258" s="4118">
        <v>10</v>
      </c>
      <c r="AH258" s="4119">
        <v>38</v>
      </c>
      <c r="AI258" s="4118">
        <v>10</v>
      </c>
      <c r="AJ258" s="4119">
        <v>11</v>
      </c>
      <c r="AK258" s="4118">
        <v>19</v>
      </c>
      <c r="AL258" s="4119">
        <v>15</v>
      </c>
      <c r="AM258" s="4118">
        <v>3</v>
      </c>
      <c r="AN258" s="4119">
        <v>5</v>
      </c>
      <c r="AO258" s="4120">
        <v>0</v>
      </c>
      <c r="AP258" s="4121">
        <v>0</v>
      </c>
      <c r="AQ258" s="4099"/>
      <c r="AR258" s="4100"/>
      <c r="AS258" s="394">
        <v>28</v>
      </c>
      <c r="AT258" s="4118">
        <v>0</v>
      </c>
      <c r="AU258" s="4118">
        <v>0</v>
      </c>
      <c r="AV258" s="4122">
        <v>0</v>
      </c>
      <c r="AW258" s="4122">
        <v>0</v>
      </c>
      <c r="AX258" s="4117">
        <v>0</v>
      </c>
      <c r="AY258" t="str">
        <f t="shared" si="248"/>
        <v/>
      </c>
      <c r="CW258" s="25" t="str">
        <f t="shared" si="249"/>
        <v/>
      </c>
      <c r="CX258" s="25" t="str">
        <f t="shared" si="250"/>
        <v/>
      </c>
      <c r="CY258" s="25" t="str">
        <f t="shared" si="251"/>
        <v/>
      </c>
      <c r="CZ258" s="25" t="str">
        <f t="shared" si="252"/>
        <v/>
      </c>
      <c r="DA258" s="25" t="str">
        <f t="shared" si="246"/>
        <v/>
      </c>
      <c r="DB258" s="25" t="str">
        <f t="shared" si="247"/>
        <v/>
      </c>
      <c r="DC258"/>
      <c r="DD258"/>
      <c r="DE258"/>
      <c r="DG258" s="26">
        <f t="shared" si="253"/>
        <v>0</v>
      </c>
      <c r="DH258" s="26">
        <f t="shared" si="254"/>
        <v>0</v>
      </c>
      <c r="DI258" s="26">
        <f t="shared" si="255"/>
        <v>0</v>
      </c>
      <c r="DJ258" s="26">
        <f t="shared" si="256"/>
        <v>0</v>
      </c>
      <c r="DK258" s="26">
        <f t="shared" si="257"/>
        <v>0</v>
      </c>
      <c r="DL258" s="26">
        <f t="shared" si="258"/>
        <v>0</v>
      </c>
      <c r="DM258"/>
    </row>
    <row r="259" spans="1:117" x14ac:dyDescent="0.25">
      <c r="A259" s="713"/>
      <c r="B259" s="4112" t="s">
        <v>268</v>
      </c>
      <c r="C259" s="4112"/>
      <c r="D259" s="4113">
        <f t="shared" si="244"/>
        <v>34</v>
      </c>
      <c r="E259" s="4114">
        <f t="shared" si="259"/>
        <v>14</v>
      </c>
      <c r="F259" s="4115">
        <f t="shared" si="259"/>
        <v>20</v>
      </c>
      <c r="G259" s="4116">
        <v>0</v>
      </c>
      <c r="H259" s="4117">
        <v>0</v>
      </c>
      <c r="I259" s="4118">
        <v>0</v>
      </c>
      <c r="J259" s="4117">
        <v>1</v>
      </c>
      <c r="K259" s="4118">
        <v>0</v>
      </c>
      <c r="L259" s="4117">
        <v>0</v>
      </c>
      <c r="M259" s="4118">
        <v>0</v>
      </c>
      <c r="N259" s="4117">
        <v>0</v>
      </c>
      <c r="O259" s="4118">
        <v>0</v>
      </c>
      <c r="P259" s="4117">
        <v>0</v>
      </c>
      <c r="Q259" s="4118">
        <v>0</v>
      </c>
      <c r="R259" s="4117">
        <v>0</v>
      </c>
      <c r="S259" s="4118">
        <v>0</v>
      </c>
      <c r="T259" s="4117">
        <v>0</v>
      </c>
      <c r="U259" s="4118">
        <v>1</v>
      </c>
      <c r="V259" s="4119">
        <v>0</v>
      </c>
      <c r="W259" s="4118">
        <v>0</v>
      </c>
      <c r="X259" s="4119">
        <v>0</v>
      </c>
      <c r="Y259" s="4118">
        <v>1</v>
      </c>
      <c r="Z259" s="4119">
        <v>0</v>
      </c>
      <c r="AA259" s="4118">
        <v>0</v>
      </c>
      <c r="AB259" s="4119">
        <v>2</v>
      </c>
      <c r="AC259" s="4118">
        <v>1</v>
      </c>
      <c r="AD259" s="4119">
        <v>3</v>
      </c>
      <c r="AE259" s="4118">
        <v>1</v>
      </c>
      <c r="AF259" s="4119">
        <v>2</v>
      </c>
      <c r="AG259" s="4118">
        <v>3</v>
      </c>
      <c r="AH259" s="4119">
        <v>7</v>
      </c>
      <c r="AI259" s="4118">
        <v>1</v>
      </c>
      <c r="AJ259" s="4119">
        <v>1</v>
      </c>
      <c r="AK259" s="4118">
        <v>5</v>
      </c>
      <c r="AL259" s="4119">
        <v>4</v>
      </c>
      <c r="AM259" s="4118">
        <v>1</v>
      </c>
      <c r="AN259" s="4119">
        <v>0</v>
      </c>
      <c r="AO259" s="4120">
        <v>0</v>
      </c>
      <c r="AP259" s="4121">
        <v>0</v>
      </c>
      <c r="AQ259" s="4099"/>
      <c r="AR259" s="4100"/>
      <c r="AS259" s="4133"/>
      <c r="AT259" s="4118">
        <v>0</v>
      </c>
      <c r="AU259" s="4118">
        <v>0</v>
      </c>
      <c r="AV259" s="4122">
        <v>0</v>
      </c>
      <c r="AW259" s="4122">
        <v>0</v>
      </c>
      <c r="AX259" s="4117">
        <v>0</v>
      </c>
      <c r="AY259" t="str">
        <f t="shared" si="248"/>
        <v/>
      </c>
      <c r="CW259" s="25" t="str">
        <f t="shared" si="249"/>
        <v/>
      </c>
      <c r="CX259" s="25" t="str">
        <f t="shared" si="250"/>
        <v/>
      </c>
      <c r="CY259" s="25" t="str">
        <f t="shared" si="251"/>
        <v/>
      </c>
      <c r="CZ259" s="25" t="str">
        <f t="shared" si="252"/>
        <v/>
      </c>
      <c r="DA259" s="25" t="str">
        <f t="shared" si="246"/>
        <v/>
      </c>
      <c r="DB259" s="25" t="str">
        <f t="shared" si="247"/>
        <v/>
      </c>
      <c r="DC259"/>
      <c r="DD259"/>
      <c r="DE259"/>
      <c r="DG259" s="26">
        <f t="shared" si="253"/>
        <v>0</v>
      </c>
      <c r="DH259" s="26">
        <f t="shared" si="254"/>
        <v>0</v>
      </c>
      <c r="DI259" s="26">
        <f t="shared" si="255"/>
        <v>0</v>
      </c>
      <c r="DJ259" s="26">
        <f t="shared" si="256"/>
        <v>0</v>
      </c>
      <c r="DK259" s="26">
        <f t="shared" si="257"/>
        <v>0</v>
      </c>
      <c r="DL259" s="26">
        <f t="shared" si="258"/>
        <v>0</v>
      </c>
      <c r="DM259"/>
    </row>
    <row r="260" spans="1:117" x14ac:dyDescent="0.25">
      <c r="A260" s="713"/>
      <c r="B260" s="4123" t="s">
        <v>269</v>
      </c>
      <c r="C260" s="4124"/>
      <c r="D260" s="4113">
        <f t="shared" si="244"/>
        <v>34</v>
      </c>
      <c r="E260" s="4114">
        <f t="shared" si="259"/>
        <v>9</v>
      </c>
      <c r="F260" s="4115">
        <f t="shared" si="259"/>
        <v>25</v>
      </c>
      <c r="G260" s="401">
        <v>0</v>
      </c>
      <c r="H260" s="402">
        <v>0</v>
      </c>
      <c r="I260" s="403">
        <v>0</v>
      </c>
      <c r="J260" s="402">
        <v>0</v>
      </c>
      <c r="K260" s="403">
        <v>0</v>
      </c>
      <c r="L260" s="402">
        <v>0</v>
      </c>
      <c r="M260" s="403">
        <v>0</v>
      </c>
      <c r="N260" s="402">
        <v>0</v>
      </c>
      <c r="O260" s="403">
        <v>0</v>
      </c>
      <c r="P260" s="402">
        <v>0</v>
      </c>
      <c r="Q260" s="403">
        <v>0</v>
      </c>
      <c r="R260" s="402">
        <v>0</v>
      </c>
      <c r="S260" s="403">
        <v>0</v>
      </c>
      <c r="T260" s="402">
        <v>0</v>
      </c>
      <c r="U260" s="403">
        <v>1</v>
      </c>
      <c r="V260" s="404">
        <v>0</v>
      </c>
      <c r="W260" s="403">
        <v>0</v>
      </c>
      <c r="X260" s="404">
        <v>0</v>
      </c>
      <c r="Y260" s="403">
        <v>1</v>
      </c>
      <c r="Z260" s="404">
        <v>1</v>
      </c>
      <c r="AA260" s="403">
        <v>0</v>
      </c>
      <c r="AB260" s="404">
        <v>0</v>
      </c>
      <c r="AC260" s="403">
        <v>0</v>
      </c>
      <c r="AD260" s="404">
        <v>2</v>
      </c>
      <c r="AE260" s="403">
        <v>0</v>
      </c>
      <c r="AF260" s="404">
        <v>3</v>
      </c>
      <c r="AG260" s="403">
        <v>2</v>
      </c>
      <c r="AH260" s="404">
        <v>9</v>
      </c>
      <c r="AI260" s="403">
        <v>2</v>
      </c>
      <c r="AJ260" s="404">
        <v>3</v>
      </c>
      <c r="AK260" s="403">
        <v>3</v>
      </c>
      <c r="AL260" s="404">
        <v>6</v>
      </c>
      <c r="AM260" s="403">
        <v>0</v>
      </c>
      <c r="AN260" s="404">
        <v>1</v>
      </c>
      <c r="AO260" s="405">
        <v>0</v>
      </c>
      <c r="AP260" s="406">
        <v>0</v>
      </c>
      <c r="AQ260" s="407"/>
      <c r="AR260" s="408"/>
      <c r="AS260" s="4133"/>
      <c r="AT260" s="403">
        <v>0</v>
      </c>
      <c r="AU260" s="403">
        <v>0</v>
      </c>
      <c r="AV260" s="410">
        <v>0</v>
      </c>
      <c r="AW260" s="410">
        <v>0</v>
      </c>
      <c r="AX260" s="402">
        <v>0</v>
      </c>
      <c r="AY260" t="str">
        <f t="shared" si="248"/>
        <v/>
      </c>
      <c r="CW260" s="25" t="str">
        <f t="shared" si="249"/>
        <v/>
      </c>
      <c r="CX260" s="25" t="str">
        <f t="shared" si="250"/>
        <v/>
      </c>
      <c r="CY260" s="25" t="str">
        <f t="shared" si="251"/>
        <v/>
      </c>
      <c r="CZ260" s="25" t="str">
        <f t="shared" si="252"/>
        <v/>
      </c>
      <c r="DA260" s="25" t="str">
        <f t="shared" si="246"/>
        <v/>
      </c>
      <c r="DB260" s="25" t="str">
        <f t="shared" si="247"/>
        <v/>
      </c>
      <c r="DC260"/>
      <c r="DD260"/>
      <c r="DE260"/>
      <c r="DG260" s="26">
        <f t="shared" si="253"/>
        <v>0</v>
      </c>
      <c r="DH260" s="26">
        <f t="shared" si="254"/>
        <v>0</v>
      </c>
      <c r="DI260" s="26">
        <f t="shared" si="255"/>
        <v>0</v>
      </c>
      <c r="DJ260" s="26">
        <f t="shared" si="256"/>
        <v>0</v>
      </c>
      <c r="DK260" s="26">
        <f t="shared" si="257"/>
        <v>0</v>
      </c>
      <c r="DL260" s="26">
        <f t="shared" si="258"/>
        <v>0</v>
      </c>
      <c r="DM260"/>
    </row>
    <row r="261" spans="1:117" ht="15" customHeight="1" x14ac:dyDescent="0.25">
      <c r="A261" s="713"/>
      <c r="B261" s="4123" t="s">
        <v>270</v>
      </c>
      <c r="C261" s="4124"/>
      <c r="D261" s="4113">
        <f t="shared" si="244"/>
        <v>27</v>
      </c>
      <c r="E261" s="4114">
        <f t="shared" si="259"/>
        <v>7</v>
      </c>
      <c r="F261" s="4115">
        <f t="shared" si="259"/>
        <v>20</v>
      </c>
      <c r="G261" s="401">
        <v>0</v>
      </c>
      <c r="H261" s="402">
        <v>0</v>
      </c>
      <c r="I261" s="403">
        <v>0</v>
      </c>
      <c r="J261" s="402">
        <v>0</v>
      </c>
      <c r="K261" s="403">
        <v>0</v>
      </c>
      <c r="L261" s="402">
        <v>0</v>
      </c>
      <c r="M261" s="403">
        <v>0</v>
      </c>
      <c r="N261" s="402">
        <v>0</v>
      </c>
      <c r="O261" s="403">
        <v>0</v>
      </c>
      <c r="P261" s="402">
        <v>0</v>
      </c>
      <c r="Q261" s="403">
        <v>0</v>
      </c>
      <c r="R261" s="402">
        <v>0</v>
      </c>
      <c r="S261" s="403">
        <v>0</v>
      </c>
      <c r="T261" s="402">
        <v>0</v>
      </c>
      <c r="U261" s="403">
        <v>0</v>
      </c>
      <c r="V261" s="404">
        <v>0</v>
      </c>
      <c r="W261" s="403">
        <v>0</v>
      </c>
      <c r="X261" s="404">
        <v>1</v>
      </c>
      <c r="Y261" s="403">
        <v>1</v>
      </c>
      <c r="Z261" s="404">
        <v>0</v>
      </c>
      <c r="AA261" s="403">
        <v>0</v>
      </c>
      <c r="AB261" s="404">
        <v>0</v>
      </c>
      <c r="AC261" s="403">
        <v>0</v>
      </c>
      <c r="AD261" s="404">
        <v>0</v>
      </c>
      <c r="AE261" s="403">
        <v>0</v>
      </c>
      <c r="AF261" s="404">
        <v>4</v>
      </c>
      <c r="AG261" s="403">
        <v>3</v>
      </c>
      <c r="AH261" s="404">
        <v>6</v>
      </c>
      <c r="AI261" s="403">
        <v>2</v>
      </c>
      <c r="AJ261" s="404">
        <v>5</v>
      </c>
      <c r="AK261" s="403">
        <v>1</v>
      </c>
      <c r="AL261" s="404">
        <v>1</v>
      </c>
      <c r="AM261" s="403">
        <v>0</v>
      </c>
      <c r="AN261" s="404">
        <v>3</v>
      </c>
      <c r="AO261" s="405">
        <v>0</v>
      </c>
      <c r="AP261" s="406">
        <v>0</v>
      </c>
      <c r="AQ261" s="407"/>
      <c r="AR261" s="408"/>
      <c r="AS261" s="409"/>
      <c r="AT261" s="403">
        <v>0</v>
      </c>
      <c r="AU261" s="403">
        <v>0</v>
      </c>
      <c r="AV261" s="410">
        <v>0</v>
      </c>
      <c r="AW261" s="410">
        <v>0</v>
      </c>
      <c r="AX261" s="402">
        <v>0</v>
      </c>
      <c r="AY261" t="str">
        <f t="shared" si="248"/>
        <v/>
      </c>
      <c r="CW261" s="25" t="str">
        <f t="shared" si="249"/>
        <v/>
      </c>
      <c r="CX261" s="25" t="str">
        <f t="shared" si="250"/>
        <v/>
      </c>
      <c r="CY261" s="25" t="str">
        <f t="shared" si="251"/>
        <v/>
      </c>
      <c r="CZ261" s="25" t="str">
        <f t="shared" si="252"/>
        <v/>
      </c>
      <c r="DA261" s="25" t="str">
        <f t="shared" si="246"/>
        <v/>
      </c>
      <c r="DB261" s="25" t="str">
        <f t="shared" si="247"/>
        <v/>
      </c>
      <c r="DC261"/>
      <c r="DD261"/>
      <c r="DE261"/>
      <c r="DG261" s="26">
        <f t="shared" si="253"/>
        <v>0</v>
      </c>
      <c r="DH261" s="26">
        <f t="shared" si="254"/>
        <v>0</v>
      </c>
      <c r="DI261" s="26">
        <f t="shared" si="255"/>
        <v>0</v>
      </c>
      <c r="DJ261" s="26">
        <f t="shared" si="256"/>
        <v>0</v>
      </c>
      <c r="DK261" s="26">
        <f t="shared" si="257"/>
        <v>0</v>
      </c>
      <c r="DL261" s="26">
        <f t="shared" si="258"/>
        <v>0</v>
      </c>
      <c r="DM261"/>
    </row>
    <row r="262" spans="1:117" x14ac:dyDescent="0.25">
      <c r="A262" s="4405"/>
      <c r="B262" s="4125" t="s">
        <v>271</v>
      </c>
      <c r="C262" s="4125"/>
      <c r="D262" s="301">
        <f t="shared" si="244"/>
        <v>0</v>
      </c>
      <c r="E262" s="419">
        <f t="shared" si="259"/>
        <v>0</v>
      </c>
      <c r="F262" s="420">
        <f t="shared" si="259"/>
        <v>0</v>
      </c>
      <c r="G262" s="401"/>
      <c r="H262" s="402"/>
      <c r="I262" s="403"/>
      <c r="J262" s="402"/>
      <c r="K262" s="403"/>
      <c r="L262" s="402"/>
      <c r="M262" s="403"/>
      <c r="N262" s="402"/>
      <c r="O262" s="403"/>
      <c r="P262" s="402"/>
      <c r="Q262" s="403"/>
      <c r="R262" s="402"/>
      <c r="S262" s="403"/>
      <c r="T262" s="402"/>
      <c r="U262" s="403"/>
      <c r="V262" s="404"/>
      <c r="W262" s="403"/>
      <c r="X262" s="404"/>
      <c r="Y262" s="403"/>
      <c r="Z262" s="404"/>
      <c r="AA262" s="403"/>
      <c r="AB262" s="404"/>
      <c r="AC262" s="403"/>
      <c r="AD262" s="404"/>
      <c r="AE262" s="403"/>
      <c r="AF262" s="404"/>
      <c r="AG262" s="403"/>
      <c r="AH262" s="404"/>
      <c r="AI262" s="403"/>
      <c r="AJ262" s="404"/>
      <c r="AK262" s="403"/>
      <c r="AL262" s="404"/>
      <c r="AM262" s="403"/>
      <c r="AN262" s="404"/>
      <c r="AO262" s="4109">
        <v>0</v>
      </c>
      <c r="AP262" s="4110">
        <v>0</v>
      </c>
      <c r="AQ262" s="4130"/>
      <c r="AR262" s="4131"/>
      <c r="AS262" s="413"/>
      <c r="AT262" s="4108">
        <v>0</v>
      </c>
      <c r="AU262" s="4108">
        <v>0</v>
      </c>
      <c r="AV262" s="4111">
        <v>0</v>
      </c>
      <c r="AW262" s="4111">
        <v>0</v>
      </c>
      <c r="AX262" s="4107">
        <v>0</v>
      </c>
      <c r="AY262" t="str">
        <f t="shared" si="248"/>
        <v/>
      </c>
      <c r="CW262" s="25" t="str">
        <f t="shared" si="249"/>
        <v/>
      </c>
      <c r="CX262" s="25" t="str">
        <f t="shared" si="250"/>
        <v/>
      </c>
      <c r="CY262" s="25" t="str">
        <f t="shared" si="251"/>
        <v/>
      </c>
      <c r="CZ262" s="25" t="str">
        <f t="shared" si="252"/>
        <v/>
      </c>
      <c r="DA262" s="25" t="str">
        <f t="shared" si="246"/>
        <v/>
      </c>
      <c r="DB262" s="25" t="str">
        <f t="shared" si="247"/>
        <v/>
      </c>
      <c r="DC262"/>
      <c r="DD262"/>
      <c r="DE262"/>
      <c r="DG262" s="26">
        <f t="shared" si="253"/>
        <v>0</v>
      </c>
      <c r="DH262" s="26">
        <f t="shared" si="254"/>
        <v>0</v>
      </c>
      <c r="DI262" s="26">
        <f t="shared" si="255"/>
        <v>0</v>
      </c>
      <c r="DJ262" s="26">
        <f t="shared" si="256"/>
        <v>0</v>
      </c>
      <c r="DK262" s="26">
        <f t="shared" si="257"/>
        <v>0</v>
      </c>
      <c r="DL262" s="26">
        <f t="shared" si="258"/>
        <v>0</v>
      </c>
      <c r="DM262"/>
    </row>
    <row r="263" spans="1:117" x14ac:dyDescent="0.25">
      <c r="A263" s="4532" t="s">
        <v>275</v>
      </c>
      <c r="B263" s="830" t="s">
        <v>266</v>
      </c>
      <c r="C263" s="830"/>
      <c r="D263" s="4565">
        <f t="shared" si="244"/>
        <v>7</v>
      </c>
      <c r="E263" s="414">
        <f t="shared" ref="E263:F280" si="260">+Y263+AA263+AC263+AE263+AG263+AI263+AK263+AM263</f>
        <v>4</v>
      </c>
      <c r="F263" s="4643">
        <f t="shared" si="260"/>
        <v>3</v>
      </c>
      <c r="G263" s="4650"/>
      <c r="H263" s="421"/>
      <c r="I263" s="4651"/>
      <c r="J263" s="421"/>
      <c r="K263" s="4651"/>
      <c r="L263" s="421"/>
      <c r="M263" s="4652"/>
      <c r="N263" s="422"/>
      <c r="O263" s="4653"/>
      <c r="P263" s="422"/>
      <c r="Q263" s="4651"/>
      <c r="R263" s="421"/>
      <c r="S263" s="4651"/>
      <c r="T263" s="421"/>
      <c r="U263" s="4652"/>
      <c r="V263" s="422"/>
      <c r="W263" s="4653"/>
      <c r="X263" s="422"/>
      <c r="Y263" s="4639">
        <v>0</v>
      </c>
      <c r="Z263" s="4640">
        <v>1</v>
      </c>
      <c r="AA263" s="4639">
        <v>0</v>
      </c>
      <c r="AB263" s="4640">
        <v>0</v>
      </c>
      <c r="AC263" s="4639">
        <v>0</v>
      </c>
      <c r="AD263" s="4640">
        <v>1</v>
      </c>
      <c r="AE263" s="4639">
        <v>1</v>
      </c>
      <c r="AF263" s="4640">
        <v>0</v>
      </c>
      <c r="AG263" s="4639">
        <v>2</v>
      </c>
      <c r="AH263" s="4640">
        <v>1</v>
      </c>
      <c r="AI263" s="4639">
        <v>1</v>
      </c>
      <c r="AJ263" s="4640">
        <v>0</v>
      </c>
      <c r="AK263" s="4639">
        <v>0</v>
      </c>
      <c r="AL263" s="4640">
        <v>0</v>
      </c>
      <c r="AM263" s="4639">
        <v>0</v>
      </c>
      <c r="AN263" s="4640">
        <v>0</v>
      </c>
      <c r="AO263" s="396">
        <v>0</v>
      </c>
      <c r="AP263" s="397">
        <v>0</v>
      </c>
      <c r="AQ263" s="4638">
        <v>0</v>
      </c>
      <c r="AR263" s="393">
        <v>0</v>
      </c>
      <c r="AS263" s="4639">
        <v>2</v>
      </c>
      <c r="AT263" s="394">
        <v>0</v>
      </c>
      <c r="AU263" s="394">
        <v>0</v>
      </c>
      <c r="AV263" s="398">
        <v>0</v>
      </c>
      <c r="AW263" s="398">
        <v>0</v>
      </c>
      <c r="AX263" s="393">
        <v>0</v>
      </c>
      <c r="AY263" t="str">
        <f t="shared" si="248"/>
        <v/>
      </c>
      <c r="CW263" s="25" t="str">
        <f t="shared" si="249"/>
        <v/>
      </c>
      <c r="CX263" s="25" t="str">
        <f t="shared" si="250"/>
        <v/>
      </c>
      <c r="CY263" s="25" t="str">
        <f t="shared" si="251"/>
        <v/>
      </c>
      <c r="CZ263" s="25" t="str">
        <f t="shared" si="252"/>
        <v/>
      </c>
      <c r="DA263" s="25" t="str">
        <f t="shared" si="246"/>
        <v/>
      </c>
      <c r="DB263" s="25" t="str">
        <f t="shared" si="247"/>
        <v/>
      </c>
      <c r="DC263"/>
      <c r="DD263"/>
      <c r="DE263"/>
      <c r="DG263" s="26">
        <f t="shared" si="253"/>
        <v>0</v>
      </c>
      <c r="DH263" s="26">
        <f t="shared" si="254"/>
        <v>0</v>
      </c>
      <c r="DI263" s="26">
        <f t="shared" si="255"/>
        <v>0</v>
      </c>
      <c r="DJ263" s="26">
        <f t="shared" si="256"/>
        <v>0</v>
      </c>
      <c r="DK263" s="26">
        <f t="shared" si="257"/>
        <v>0</v>
      </c>
      <c r="DL263" s="26">
        <f t="shared" si="258"/>
        <v>0</v>
      </c>
      <c r="DM263"/>
    </row>
    <row r="264" spans="1:117" x14ac:dyDescent="0.25">
      <c r="A264" s="713"/>
      <c r="B264" s="4112" t="s">
        <v>267</v>
      </c>
      <c r="C264" s="4112"/>
      <c r="D264" s="4113">
        <f>SUM(E264+F264)</f>
        <v>17</v>
      </c>
      <c r="E264" s="4654">
        <f t="shared" si="260"/>
        <v>4</v>
      </c>
      <c r="F264" s="4655">
        <f t="shared" si="260"/>
        <v>13</v>
      </c>
      <c r="G264" s="4155"/>
      <c r="H264" s="4156"/>
      <c r="I264" s="4157"/>
      <c r="J264" s="4156"/>
      <c r="K264" s="4157"/>
      <c r="L264" s="4156"/>
      <c r="M264" s="4133"/>
      <c r="N264" s="4100"/>
      <c r="O264" s="4133"/>
      <c r="P264" s="4100"/>
      <c r="Q264" s="4157"/>
      <c r="R264" s="4156"/>
      <c r="S264" s="4157"/>
      <c r="T264" s="4156"/>
      <c r="U264" s="4133"/>
      <c r="V264" s="4100"/>
      <c r="W264" s="4133"/>
      <c r="X264" s="4100"/>
      <c r="Y264" s="4118">
        <v>0</v>
      </c>
      <c r="Z264" s="4119">
        <v>0</v>
      </c>
      <c r="AA264" s="4118">
        <v>1</v>
      </c>
      <c r="AB264" s="4119">
        <v>0</v>
      </c>
      <c r="AC264" s="4118">
        <v>0</v>
      </c>
      <c r="AD264" s="4119">
        <v>4</v>
      </c>
      <c r="AE264" s="4118">
        <v>0</v>
      </c>
      <c r="AF264" s="4119">
        <v>2</v>
      </c>
      <c r="AG264" s="4118">
        <v>1</v>
      </c>
      <c r="AH264" s="4119">
        <v>4</v>
      </c>
      <c r="AI264" s="4118">
        <v>1</v>
      </c>
      <c r="AJ264" s="4119">
        <v>1</v>
      </c>
      <c r="AK264" s="4118">
        <v>1</v>
      </c>
      <c r="AL264" s="4119">
        <v>1</v>
      </c>
      <c r="AM264" s="4118">
        <v>0</v>
      </c>
      <c r="AN264" s="4119">
        <v>1</v>
      </c>
      <c r="AO264" s="4120">
        <v>0</v>
      </c>
      <c r="AP264" s="4121">
        <v>0</v>
      </c>
      <c r="AQ264" s="4099"/>
      <c r="AR264" s="4100"/>
      <c r="AS264" s="394">
        <v>2</v>
      </c>
      <c r="AT264" s="4118">
        <v>0</v>
      </c>
      <c r="AU264" s="4118">
        <v>0</v>
      </c>
      <c r="AV264" s="4122">
        <v>0</v>
      </c>
      <c r="AW264" s="4122">
        <v>0</v>
      </c>
      <c r="AX264" s="4117">
        <v>0</v>
      </c>
      <c r="AY264" t="str">
        <f t="shared" si="248"/>
        <v/>
      </c>
      <c r="CW264" s="25" t="str">
        <f t="shared" si="249"/>
        <v/>
      </c>
      <c r="CX264" s="25" t="str">
        <f t="shared" si="250"/>
        <v/>
      </c>
      <c r="CY264" s="25" t="str">
        <f t="shared" si="251"/>
        <v/>
      </c>
      <c r="CZ264" s="25" t="str">
        <f t="shared" si="252"/>
        <v/>
      </c>
      <c r="DA264" s="25" t="str">
        <f t="shared" si="246"/>
        <v/>
      </c>
      <c r="DB264" s="25" t="str">
        <f t="shared" si="247"/>
        <v/>
      </c>
      <c r="DC264"/>
      <c r="DD264"/>
      <c r="DE264"/>
      <c r="DG264" s="26">
        <f t="shared" si="253"/>
        <v>0</v>
      </c>
      <c r="DH264" s="26">
        <f t="shared" si="254"/>
        <v>0</v>
      </c>
      <c r="DI264" s="26">
        <f t="shared" si="255"/>
        <v>0</v>
      </c>
      <c r="DJ264" s="26">
        <f t="shared" si="256"/>
        <v>0</v>
      </c>
      <c r="DK264" s="26">
        <f t="shared" si="257"/>
        <v>0</v>
      </c>
      <c r="DL264" s="26">
        <f t="shared" si="258"/>
        <v>0</v>
      </c>
      <c r="DM264"/>
    </row>
    <row r="265" spans="1:117" x14ac:dyDescent="0.25">
      <c r="A265" s="713"/>
      <c r="B265" s="4112" t="s">
        <v>268</v>
      </c>
      <c r="C265" s="4112"/>
      <c r="D265" s="4113">
        <f t="shared" ref="D265:D304" si="261">SUM(E265+F265)</f>
        <v>6</v>
      </c>
      <c r="E265" s="4654">
        <f t="shared" si="260"/>
        <v>4</v>
      </c>
      <c r="F265" s="4655">
        <f t="shared" si="260"/>
        <v>2</v>
      </c>
      <c r="G265" s="4155"/>
      <c r="H265" s="4156"/>
      <c r="I265" s="4157"/>
      <c r="J265" s="4156"/>
      <c r="K265" s="4157"/>
      <c r="L265" s="4156"/>
      <c r="M265" s="4133"/>
      <c r="N265" s="4100"/>
      <c r="O265" s="4133"/>
      <c r="P265" s="4100"/>
      <c r="Q265" s="4157"/>
      <c r="R265" s="4156"/>
      <c r="S265" s="4157"/>
      <c r="T265" s="4156"/>
      <c r="U265" s="4133"/>
      <c r="V265" s="4100"/>
      <c r="W265" s="4133"/>
      <c r="X265" s="4100"/>
      <c r="Y265" s="4118">
        <v>0</v>
      </c>
      <c r="Z265" s="4119">
        <v>1</v>
      </c>
      <c r="AA265" s="4118">
        <v>0</v>
      </c>
      <c r="AB265" s="4119">
        <v>0</v>
      </c>
      <c r="AC265" s="4118">
        <v>0</v>
      </c>
      <c r="AD265" s="4119">
        <v>1</v>
      </c>
      <c r="AE265" s="4118">
        <v>1</v>
      </c>
      <c r="AF265" s="4119">
        <v>0</v>
      </c>
      <c r="AG265" s="4118">
        <v>2</v>
      </c>
      <c r="AH265" s="4119">
        <v>0</v>
      </c>
      <c r="AI265" s="4118">
        <v>1</v>
      </c>
      <c r="AJ265" s="4119">
        <v>0</v>
      </c>
      <c r="AK265" s="4118">
        <v>0</v>
      </c>
      <c r="AL265" s="4119">
        <v>0</v>
      </c>
      <c r="AM265" s="4118">
        <v>0</v>
      </c>
      <c r="AN265" s="4119">
        <v>0</v>
      </c>
      <c r="AO265" s="4120">
        <v>0</v>
      </c>
      <c r="AP265" s="4121">
        <v>0</v>
      </c>
      <c r="AQ265" s="4099"/>
      <c r="AR265" s="4100"/>
      <c r="AS265" s="4133"/>
      <c r="AT265" s="4118">
        <v>0</v>
      </c>
      <c r="AU265" s="4118">
        <v>0</v>
      </c>
      <c r="AV265" s="4122">
        <v>0</v>
      </c>
      <c r="AW265" s="4122">
        <v>0</v>
      </c>
      <c r="AX265" s="4117">
        <v>0</v>
      </c>
      <c r="AY265" t="str">
        <f t="shared" si="248"/>
        <v/>
      </c>
      <c r="CW265" s="25" t="str">
        <f t="shared" si="249"/>
        <v/>
      </c>
      <c r="CX265" s="25" t="str">
        <f t="shared" si="250"/>
        <v/>
      </c>
      <c r="CY265" s="25" t="str">
        <f t="shared" si="251"/>
        <v/>
      </c>
      <c r="CZ265" s="25" t="str">
        <f t="shared" si="252"/>
        <v/>
      </c>
      <c r="DA265" s="25" t="str">
        <f t="shared" si="246"/>
        <v/>
      </c>
      <c r="DB265" s="25" t="str">
        <f t="shared" si="247"/>
        <v/>
      </c>
      <c r="DC265"/>
      <c r="DD265"/>
      <c r="DE265"/>
      <c r="DG265" s="26">
        <f t="shared" si="253"/>
        <v>0</v>
      </c>
      <c r="DH265" s="26">
        <f t="shared" si="254"/>
        <v>0</v>
      </c>
      <c r="DI265" s="26">
        <f t="shared" si="255"/>
        <v>0</v>
      </c>
      <c r="DJ265" s="26">
        <f t="shared" si="256"/>
        <v>0</v>
      </c>
      <c r="DK265" s="26">
        <f t="shared" si="257"/>
        <v>0</v>
      </c>
      <c r="DL265" s="26">
        <f t="shared" si="258"/>
        <v>0</v>
      </c>
      <c r="DM265"/>
    </row>
    <row r="266" spans="1:117" x14ac:dyDescent="0.25">
      <c r="A266" s="713"/>
      <c r="B266" s="4123" t="s">
        <v>269</v>
      </c>
      <c r="C266" s="4124"/>
      <c r="D266" s="4113">
        <f t="shared" si="261"/>
        <v>6</v>
      </c>
      <c r="E266" s="4654">
        <f t="shared" si="260"/>
        <v>2</v>
      </c>
      <c r="F266" s="4655">
        <f t="shared" si="260"/>
        <v>4</v>
      </c>
      <c r="G266" s="425"/>
      <c r="H266" s="426"/>
      <c r="I266" s="427"/>
      <c r="J266" s="426"/>
      <c r="K266" s="427"/>
      <c r="L266" s="426"/>
      <c r="M266" s="4099"/>
      <c r="N266" s="4100"/>
      <c r="O266" s="4099"/>
      <c r="P266" s="4100"/>
      <c r="Q266" s="427"/>
      <c r="R266" s="426"/>
      <c r="S266" s="427"/>
      <c r="T266" s="426"/>
      <c r="U266" s="4099"/>
      <c r="V266" s="4100"/>
      <c r="W266" s="4099"/>
      <c r="X266" s="4100"/>
      <c r="Y266" s="403">
        <v>0</v>
      </c>
      <c r="Z266" s="404">
        <v>0</v>
      </c>
      <c r="AA266" s="403">
        <v>0</v>
      </c>
      <c r="AB266" s="404">
        <v>0</v>
      </c>
      <c r="AC266" s="403">
        <v>0</v>
      </c>
      <c r="AD266" s="404">
        <v>1</v>
      </c>
      <c r="AE266" s="403">
        <v>0</v>
      </c>
      <c r="AF266" s="404">
        <v>0</v>
      </c>
      <c r="AG266" s="403">
        <v>0</v>
      </c>
      <c r="AH266" s="404">
        <v>2</v>
      </c>
      <c r="AI266" s="403">
        <v>1</v>
      </c>
      <c r="AJ266" s="404">
        <v>0</v>
      </c>
      <c r="AK266" s="403">
        <v>1</v>
      </c>
      <c r="AL266" s="404">
        <v>1</v>
      </c>
      <c r="AM266" s="403">
        <v>0</v>
      </c>
      <c r="AN266" s="404">
        <v>0</v>
      </c>
      <c r="AO266" s="405">
        <v>0</v>
      </c>
      <c r="AP266" s="406">
        <v>0</v>
      </c>
      <c r="AQ266" s="4099"/>
      <c r="AR266" s="4100"/>
      <c r="AS266" s="4133"/>
      <c r="AT266" s="403">
        <v>0</v>
      </c>
      <c r="AU266" s="403">
        <v>0</v>
      </c>
      <c r="AV266" s="410">
        <v>0</v>
      </c>
      <c r="AW266" s="410">
        <v>0</v>
      </c>
      <c r="AX266" s="402">
        <v>0</v>
      </c>
      <c r="AY266" t="str">
        <f t="shared" si="248"/>
        <v/>
      </c>
      <c r="CW266" s="25" t="str">
        <f t="shared" si="249"/>
        <v/>
      </c>
      <c r="CX266" s="25" t="str">
        <f t="shared" si="250"/>
        <v/>
      </c>
      <c r="CY266" s="25" t="str">
        <f t="shared" si="251"/>
        <v/>
      </c>
      <c r="CZ266" s="25" t="str">
        <f t="shared" si="252"/>
        <v/>
      </c>
      <c r="DA266" s="25" t="str">
        <f t="shared" si="246"/>
        <v/>
      </c>
      <c r="DB266" s="25" t="str">
        <f t="shared" si="247"/>
        <v/>
      </c>
      <c r="DC266"/>
      <c r="DD266"/>
      <c r="DE266"/>
      <c r="DG266" s="26">
        <f t="shared" si="253"/>
        <v>0</v>
      </c>
      <c r="DH266" s="26">
        <f t="shared" si="254"/>
        <v>0</v>
      </c>
      <c r="DI266" s="26">
        <f t="shared" si="255"/>
        <v>0</v>
      </c>
      <c r="DJ266" s="26">
        <f t="shared" si="256"/>
        <v>0</v>
      </c>
      <c r="DK266" s="26">
        <f t="shared" si="257"/>
        <v>0</v>
      </c>
      <c r="DL266" s="26">
        <f t="shared" si="258"/>
        <v>0</v>
      </c>
      <c r="DM266"/>
    </row>
    <row r="267" spans="1:117" ht="15" customHeight="1" x14ac:dyDescent="0.25">
      <c r="A267" s="713"/>
      <c r="B267" s="4123" t="s">
        <v>270</v>
      </c>
      <c r="C267" s="4124"/>
      <c r="D267" s="4113">
        <f t="shared" si="261"/>
        <v>2</v>
      </c>
      <c r="E267" s="4654">
        <f t="shared" si="260"/>
        <v>0</v>
      </c>
      <c r="F267" s="4655">
        <f t="shared" si="260"/>
        <v>2</v>
      </c>
      <c r="G267" s="425"/>
      <c r="H267" s="426"/>
      <c r="I267" s="427"/>
      <c r="J267" s="426"/>
      <c r="K267" s="427"/>
      <c r="L267" s="426"/>
      <c r="M267" s="407"/>
      <c r="N267" s="408"/>
      <c r="O267" s="407"/>
      <c r="P267" s="408"/>
      <c r="Q267" s="427"/>
      <c r="R267" s="426"/>
      <c r="S267" s="427"/>
      <c r="T267" s="426"/>
      <c r="U267" s="407"/>
      <c r="V267" s="408"/>
      <c r="W267" s="407"/>
      <c r="X267" s="408"/>
      <c r="Y267" s="403">
        <v>0</v>
      </c>
      <c r="Z267" s="404">
        <v>0</v>
      </c>
      <c r="AA267" s="403">
        <v>0</v>
      </c>
      <c r="AB267" s="404">
        <v>0</v>
      </c>
      <c r="AC267" s="403">
        <v>0</v>
      </c>
      <c r="AD267" s="404">
        <v>0</v>
      </c>
      <c r="AE267" s="403">
        <v>0</v>
      </c>
      <c r="AF267" s="404">
        <v>0</v>
      </c>
      <c r="AG267" s="403">
        <v>0</v>
      </c>
      <c r="AH267" s="404">
        <v>1</v>
      </c>
      <c r="AI267" s="403">
        <v>0</v>
      </c>
      <c r="AJ267" s="404">
        <v>0</v>
      </c>
      <c r="AK267" s="403">
        <v>0</v>
      </c>
      <c r="AL267" s="404">
        <v>1</v>
      </c>
      <c r="AM267" s="403">
        <v>0</v>
      </c>
      <c r="AN267" s="404">
        <v>0</v>
      </c>
      <c r="AO267" s="405">
        <v>0</v>
      </c>
      <c r="AP267" s="406">
        <v>0</v>
      </c>
      <c r="AQ267" s="407"/>
      <c r="AR267" s="408"/>
      <c r="AS267" s="409"/>
      <c r="AT267" s="403">
        <v>0</v>
      </c>
      <c r="AU267" s="403">
        <v>0</v>
      </c>
      <c r="AV267" s="410">
        <v>0</v>
      </c>
      <c r="AW267" s="410">
        <v>0</v>
      </c>
      <c r="AX267" s="402">
        <v>0</v>
      </c>
      <c r="AY267" t="str">
        <f t="shared" si="248"/>
        <v/>
      </c>
      <c r="CW267" s="25" t="str">
        <f t="shared" si="249"/>
        <v/>
      </c>
      <c r="CX267" s="25" t="str">
        <f t="shared" si="250"/>
        <v/>
      </c>
      <c r="CY267" s="25" t="str">
        <f t="shared" si="251"/>
        <v/>
      </c>
      <c r="CZ267" s="25" t="str">
        <f t="shared" si="252"/>
        <v/>
      </c>
      <c r="DA267" s="25" t="str">
        <f t="shared" si="246"/>
        <v/>
      </c>
      <c r="DB267" s="25" t="str">
        <f t="shared" si="247"/>
        <v/>
      </c>
      <c r="DC267"/>
      <c r="DD267"/>
      <c r="DE267"/>
      <c r="DG267" s="26">
        <f t="shared" si="253"/>
        <v>0</v>
      </c>
      <c r="DH267" s="26">
        <f t="shared" si="254"/>
        <v>0</v>
      </c>
      <c r="DI267" s="26">
        <f t="shared" si="255"/>
        <v>0</v>
      </c>
      <c r="DJ267" s="26">
        <f t="shared" si="256"/>
        <v>0</v>
      </c>
      <c r="DK267" s="26">
        <f t="shared" si="257"/>
        <v>0</v>
      </c>
      <c r="DL267" s="26">
        <f t="shared" si="258"/>
        <v>0</v>
      </c>
      <c r="DM267"/>
    </row>
    <row r="268" spans="1:117" x14ac:dyDescent="0.25">
      <c r="A268" s="4405"/>
      <c r="B268" s="4125" t="s">
        <v>271</v>
      </c>
      <c r="C268" s="4125"/>
      <c r="D268" s="4126">
        <f t="shared" si="261"/>
        <v>0</v>
      </c>
      <c r="E268" s="4656">
        <f t="shared" si="260"/>
        <v>0</v>
      </c>
      <c r="F268" s="4657">
        <f t="shared" si="260"/>
        <v>0</v>
      </c>
      <c r="G268" s="4160"/>
      <c r="H268" s="4161"/>
      <c r="I268" s="4162"/>
      <c r="J268" s="4161"/>
      <c r="K268" s="4162"/>
      <c r="L268" s="4161"/>
      <c r="M268" s="4160"/>
      <c r="N268" s="4161"/>
      <c r="O268" s="4160"/>
      <c r="P268" s="4161"/>
      <c r="Q268" s="4162"/>
      <c r="R268" s="4161"/>
      <c r="S268" s="4162"/>
      <c r="T268" s="4161"/>
      <c r="U268" s="4160"/>
      <c r="V268" s="4161"/>
      <c r="W268" s="4160"/>
      <c r="X268" s="4161"/>
      <c r="Y268" s="4108">
        <v>0</v>
      </c>
      <c r="Z268" s="389">
        <v>0</v>
      </c>
      <c r="AA268" s="4108">
        <v>0</v>
      </c>
      <c r="AB268" s="389">
        <v>0</v>
      </c>
      <c r="AC268" s="4108">
        <v>0</v>
      </c>
      <c r="AD268" s="389">
        <v>0</v>
      </c>
      <c r="AE268" s="4108">
        <v>0</v>
      </c>
      <c r="AF268" s="389">
        <v>0</v>
      </c>
      <c r="AG268" s="4108">
        <v>0</v>
      </c>
      <c r="AH268" s="389">
        <v>0</v>
      </c>
      <c r="AI268" s="4108">
        <v>0</v>
      </c>
      <c r="AJ268" s="389">
        <v>0</v>
      </c>
      <c r="AK268" s="4108">
        <v>0</v>
      </c>
      <c r="AL268" s="389">
        <v>0</v>
      </c>
      <c r="AM268" s="4108">
        <v>0</v>
      </c>
      <c r="AN268" s="389">
        <v>0</v>
      </c>
      <c r="AO268" s="4109">
        <v>0</v>
      </c>
      <c r="AP268" s="4110">
        <v>0</v>
      </c>
      <c r="AQ268" s="4130"/>
      <c r="AR268" s="4131"/>
      <c r="AS268" s="413"/>
      <c r="AT268" s="4108">
        <v>0</v>
      </c>
      <c r="AU268" s="4108">
        <v>0</v>
      </c>
      <c r="AV268" s="4111">
        <v>0</v>
      </c>
      <c r="AW268" s="4111">
        <v>0</v>
      </c>
      <c r="AX268" s="4107">
        <v>0</v>
      </c>
      <c r="AY268" t="str">
        <f t="shared" si="248"/>
        <v/>
      </c>
      <c r="CW268" s="25" t="str">
        <f t="shared" si="249"/>
        <v/>
      </c>
      <c r="CX268" s="25" t="str">
        <f t="shared" si="250"/>
        <v/>
      </c>
      <c r="CY268" s="25" t="str">
        <f t="shared" si="251"/>
        <v/>
      </c>
      <c r="CZ268" s="25" t="str">
        <f t="shared" si="252"/>
        <v/>
      </c>
      <c r="DA268" s="25" t="str">
        <f t="shared" si="246"/>
        <v/>
      </c>
      <c r="DB268" s="25" t="str">
        <f t="shared" si="247"/>
        <v/>
      </c>
      <c r="DC268"/>
      <c r="DD268"/>
      <c r="DE268"/>
      <c r="DG268" s="26">
        <f t="shared" si="253"/>
        <v>0</v>
      </c>
      <c r="DH268" s="26">
        <f t="shared" si="254"/>
        <v>0</v>
      </c>
      <c r="DI268" s="26">
        <f t="shared" si="255"/>
        <v>0</v>
      </c>
      <c r="DJ268" s="26">
        <f t="shared" si="256"/>
        <v>0</v>
      </c>
      <c r="DK268" s="26">
        <f t="shared" si="257"/>
        <v>0</v>
      </c>
      <c r="DL268" s="26">
        <f t="shared" si="258"/>
        <v>0</v>
      </c>
      <c r="DM268"/>
    </row>
    <row r="269" spans="1:117" x14ac:dyDescent="0.25">
      <c r="A269" s="4658" t="s">
        <v>276</v>
      </c>
      <c r="B269" s="830" t="s">
        <v>266</v>
      </c>
      <c r="C269" s="830"/>
      <c r="D269" s="245">
        <f t="shared" si="261"/>
        <v>12</v>
      </c>
      <c r="E269" s="4659">
        <f t="shared" si="260"/>
        <v>3</v>
      </c>
      <c r="F269" s="4660">
        <f t="shared" si="260"/>
        <v>9</v>
      </c>
      <c r="G269" s="432"/>
      <c r="H269" s="433"/>
      <c r="I269" s="434"/>
      <c r="J269" s="433"/>
      <c r="K269" s="434"/>
      <c r="L269" s="433"/>
      <c r="M269" s="435"/>
      <c r="N269" s="436"/>
      <c r="O269" s="435"/>
      <c r="P269" s="436"/>
      <c r="Q269" s="434"/>
      <c r="R269" s="433"/>
      <c r="S269" s="434"/>
      <c r="T269" s="433"/>
      <c r="U269" s="435"/>
      <c r="V269" s="436"/>
      <c r="W269" s="435"/>
      <c r="X269" s="436"/>
      <c r="Y269" s="394">
        <v>0</v>
      </c>
      <c r="Z269" s="395">
        <v>0</v>
      </c>
      <c r="AA269" s="394">
        <v>0</v>
      </c>
      <c r="AB269" s="395">
        <v>0</v>
      </c>
      <c r="AC269" s="394">
        <v>0</v>
      </c>
      <c r="AD269" s="395">
        <v>0</v>
      </c>
      <c r="AE269" s="394">
        <v>0</v>
      </c>
      <c r="AF269" s="395">
        <v>1</v>
      </c>
      <c r="AG269" s="394">
        <v>2</v>
      </c>
      <c r="AH269" s="395">
        <v>3</v>
      </c>
      <c r="AI269" s="394">
        <v>1</v>
      </c>
      <c r="AJ269" s="395">
        <v>1</v>
      </c>
      <c r="AK269" s="394">
        <v>0</v>
      </c>
      <c r="AL269" s="395">
        <v>3</v>
      </c>
      <c r="AM269" s="394">
        <v>0</v>
      </c>
      <c r="AN269" s="395">
        <v>1</v>
      </c>
      <c r="AO269" s="396">
        <v>0</v>
      </c>
      <c r="AP269" s="397">
        <v>0</v>
      </c>
      <c r="AQ269" s="392">
        <v>0</v>
      </c>
      <c r="AR269" s="393">
        <v>0</v>
      </c>
      <c r="AS269" s="4639">
        <v>2</v>
      </c>
      <c r="AT269" s="394">
        <v>0</v>
      </c>
      <c r="AU269" s="394">
        <v>0</v>
      </c>
      <c r="AV269" s="398">
        <v>0</v>
      </c>
      <c r="AW269" s="398">
        <v>0</v>
      </c>
      <c r="AX269" s="393">
        <v>0</v>
      </c>
      <c r="AY269" t="str">
        <f t="shared" si="248"/>
        <v/>
      </c>
      <c r="CW269" s="25" t="str">
        <f t="shared" si="249"/>
        <v/>
      </c>
      <c r="CX269" s="25" t="str">
        <f t="shared" si="250"/>
        <v/>
      </c>
      <c r="CY269" s="25" t="str">
        <f t="shared" si="251"/>
        <v/>
      </c>
      <c r="CZ269" s="25" t="str">
        <f t="shared" si="252"/>
        <v/>
      </c>
      <c r="DA269" s="25" t="str">
        <f t="shared" si="246"/>
        <v/>
      </c>
      <c r="DB269" s="25" t="str">
        <f t="shared" si="247"/>
        <v/>
      </c>
      <c r="DC269"/>
      <c r="DD269"/>
      <c r="DE269"/>
      <c r="DG269" s="26">
        <f t="shared" si="253"/>
        <v>0</v>
      </c>
      <c r="DH269" s="26">
        <f t="shared" si="254"/>
        <v>0</v>
      </c>
      <c r="DI269" s="26">
        <f t="shared" si="255"/>
        <v>0</v>
      </c>
      <c r="DJ269" s="26">
        <f t="shared" si="256"/>
        <v>0</v>
      </c>
      <c r="DK269" s="26">
        <f t="shared" si="257"/>
        <v>0</v>
      </c>
      <c r="DL269" s="26">
        <f t="shared" si="258"/>
        <v>0</v>
      </c>
      <c r="DM269"/>
    </row>
    <row r="270" spans="1:117" x14ac:dyDescent="0.25">
      <c r="A270" s="713"/>
      <c r="B270" s="4112" t="s">
        <v>267</v>
      </c>
      <c r="C270" s="4112"/>
      <c r="D270" s="4113">
        <f t="shared" si="261"/>
        <v>99</v>
      </c>
      <c r="E270" s="4654">
        <f t="shared" si="260"/>
        <v>27</v>
      </c>
      <c r="F270" s="4655">
        <f t="shared" si="260"/>
        <v>72</v>
      </c>
      <c r="G270" s="4155"/>
      <c r="H270" s="4156"/>
      <c r="I270" s="4157"/>
      <c r="J270" s="4156"/>
      <c r="K270" s="4157"/>
      <c r="L270" s="4156"/>
      <c r="M270" s="4133"/>
      <c r="N270" s="4100"/>
      <c r="O270" s="4133"/>
      <c r="P270" s="4100"/>
      <c r="Q270" s="4157"/>
      <c r="R270" s="4156"/>
      <c r="S270" s="4157"/>
      <c r="T270" s="4156"/>
      <c r="U270" s="4133"/>
      <c r="V270" s="4100"/>
      <c r="W270" s="4133"/>
      <c r="X270" s="4100"/>
      <c r="Y270" s="4118">
        <v>0</v>
      </c>
      <c r="Z270" s="4119">
        <v>0</v>
      </c>
      <c r="AA270" s="4118">
        <v>0</v>
      </c>
      <c r="AB270" s="4119">
        <v>0</v>
      </c>
      <c r="AC270" s="4118">
        <v>0</v>
      </c>
      <c r="AD270" s="4119">
        <v>0</v>
      </c>
      <c r="AE270" s="4118">
        <v>0</v>
      </c>
      <c r="AF270" s="4119">
        <v>6</v>
      </c>
      <c r="AG270" s="4118">
        <v>4</v>
      </c>
      <c r="AH270" s="4119">
        <v>22</v>
      </c>
      <c r="AI270" s="4118">
        <v>4</v>
      </c>
      <c r="AJ270" s="4119">
        <v>8</v>
      </c>
      <c r="AK270" s="4118">
        <v>11</v>
      </c>
      <c r="AL270" s="4119">
        <v>18</v>
      </c>
      <c r="AM270" s="4118">
        <v>8</v>
      </c>
      <c r="AN270" s="4119">
        <v>18</v>
      </c>
      <c r="AO270" s="4120">
        <v>0</v>
      </c>
      <c r="AP270" s="4121">
        <v>0</v>
      </c>
      <c r="AQ270" s="4099"/>
      <c r="AR270" s="4100"/>
      <c r="AS270" s="394">
        <v>11</v>
      </c>
      <c r="AT270" s="4118">
        <v>0</v>
      </c>
      <c r="AU270" s="4118">
        <v>0</v>
      </c>
      <c r="AV270" s="4122">
        <v>0</v>
      </c>
      <c r="AW270" s="4122">
        <v>0</v>
      </c>
      <c r="AX270" s="4117">
        <v>0</v>
      </c>
      <c r="AY270" t="str">
        <f t="shared" si="248"/>
        <v/>
      </c>
      <c r="CW270" s="25" t="str">
        <f t="shared" si="249"/>
        <v/>
      </c>
      <c r="CX270" s="25" t="str">
        <f t="shared" si="250"/>
        <v/>
      </c>
      <c r="CY270" s="25" t="str">
        <f t="shared" si="251"/>
        <v/>
      </c>
      <c r="CZ270" s="25" t="str">
        <f t="shared" si="252"/>
        <v/>
      </c>
      <c r="DA270" s="25" t="str">
        <f t="shared" si="246"/>
        <v/>
      </c>
      <c r="DB270" s="25" t="str">
        <f t="shared" si="247"/>
        <v/>
      </c>
      <c r="DC270"/>
      <c r="DD270"/>
      <c r="DE270"/>
      <c r="DG270" s="26">
        <f t="shared" si="253"/>
        <v>0</v>
      </c>
      <c r="DH270" s="26">
        <f t="shared" si="254"/>
        <v>0</v>
      </c>
      <c r="DI270" s="26">
        <f t="shared" si="255"/>
        <v>0</v>
      </c>
      <c r="DJ270" s="26">
        <f t="shared" si="256"/>
        <v>0</v>
      </c>
      <c r="DK270" s="26">
        <f t="shared" si="257"/>
        <v>0</v>
      </c>
      <c r="DL270" s="26">
        <f t="shared" si="258"/>
        <v>0</v>
      </c>
      <c r="DM270"/>
    </row>
    <row r="271" spans="1:117" x14ac:dyDescent="0.25">
      <c r="A271" s="713"/>
      <c r="B271" s="4112" t="s">
        <v>268</v>
      </c>
      <c r="C271" s="4112"/>
      <c r="D271" s="4113">
        <f t="shared" si="261"/>
        <v>19</v>
      </c>
      <c r="E271" s="4654">
        <f t="shared" si="260"/>
        <v>6</v>
      </c>
      <c r="F271" s="4655">
        <f t="shared" si="260"/>
        <v>13</v>
      </c>
      <c r="G271" s="4155"/>
      <c r="H271" s="4156"/>
      <c r="I271" s="4157"/>
      <c r="J271" s="4156"/>
      <c r="K271" s="4157"/>
      <c r="L271" s="4156"/>
      <c r="M271" s="4133"/>
      <c r="N271" s="4100"/>
      <c r="O271" s="4133"/>
      <c r="P271" s="4100"/>
      <c r="Q271" s="4157"/>
      <c r="R271" s="4156"/>
      <c r="S271" s="4157"/>
      <c r="T271" s="4156"/>
      <c r="U271" s="4133"/>
      <c r="V271" s="4100"/>
      <c r="W271" s="4133"/>
      <c r="X271" s="4100"/>
      <c r="Y271" s="4118">
        <v>0</v>
      </c>
      <c r="Z271" s="4119">
        <v>0</v>
      </c>
      <c r="AA271" s="4118">
        <v>0</v>
      </c>
      <c r="AB271" s="4119">
        <v>0</v>
      </c>
      <c r="AC271" s="4118">
        <v>0</v>
      </c>
      <c r="AD271" s="4119">
        <v>0</v>
      </c>
      <c r="AE271" s="4118">
        <v>0</v>
      </c>
      <c r="AF271" s="4119">
        <v>1</v>
      </c>
      <c r="AG271" s="4118">
        <v>2</v>
      </c>
      <c r="AH271" s="4119">
        <v>3</v>
      </c>
      <c r="AI271" s="4118">
        <v>2</v>
      </c>
      <c r="AJ271" s="4119">
        <v>3</v>
      </c>
      <c r="AK271" s="4118">
        <v>2</v>
      </c>
      <c r="AL271" s="4119">
        <v>4</v>
      </c>
      <c r="AM271" s="4118">
        <v>0</v>
      </c>
      <c r="AN271" s="4119">
        <v>2</v>
      </c>
      <c r="AO271" s="4120">
        <v>0</v>
      </c>
      <c r="AP271" s="4121">
        <v>0</v>
      </c>
      <c r="AQ271" s="4099"/>
      <c r="AR271" s="4100"/>
      <c r="AS271" s="4133"/>
      <c r="AT271" s="4118">
        <v>0</v>
      </c>
      <c r="AU271" s="4118">
        <v>0</v>
      </c>
      <c r="AV271" s="4122">
        <v>0</v>
      </c>
      <c r="AW271" s="4122">
        <v>0</v>
      </c>
      <c r="AX271" s="4117">
        <v>0</v>
      </c>
      <c r="AY271" t="str">
        <f t="shared" si="248"/>
        <v/>
      </c>
      <c r="CW271" s="25" t="str">
        <f t="shared" si="249"/>
        <v/>
      </c>
      <c r="CX271" s="25" t="str">
        <f t="shared" si="250"/>
        <v/>
      </c>
      <c r="CY271" s="25" t="str">
        <f t="shared" si="251"/>
        <v/>
      </c>
      <c r="CZ271" s="25" t="str">
        <f t="shared" si="252"/>
        <v/>
      </c>
      <c r="DA271" s="25" t="str">
        <f t="shared" si="246"/>
        <v/>
      </c>
      <c r="DB271" s="25" t="str">
        <f t="shared" si="247"/>
        <v/>
      </c>
      <c r="DC271"/>
      <c r="DD271"/>
      <c r="DE271"/>
      <c r="DG271" s="26">
        <f t="shared" si="253"/>
        <v>0</v>
      </c>
      <c r="DH271" s="26">
        <f t="shared" si="254"/>
        <v>0</v>
      </c>
      <c r="DI271" s="26">
        <f t="shared" si="255"/>
        <v>0</v>
      </c>
      <c r="DJ271" s="26">
        <f t="shared" si="256"/>
        <v>0</v>
      </c>
      <c r="DK271" s="26">
        <f t="shared" si="257"/>
        <v>0</v>
      </c>
      <c r="DL271" s="26">
        <f t="shared" si="258"/>
        <v>0</v>
      </c>
      <c r="DM271"/>
    </row>
    <row r="272" spans="1:117" x14ac:dyDescent="0.25">
      <c r="A272" s="713"/>
      <c r="B272" s="4123" t="s">
        <v>269</v>
      </c>
      <c r="C272" s="4124"/>
      <c r="D272" s="4113">
        <f t="shared" si="261"/>
        <v>27</v>
      </c>
      <c r="E272" s="4654">
        <f t="shared" si="260"/>
        <v>8</v>
      </c>
      <c r="F272" s="4655">
        <f t="shared" si="260"/>
        <v>19</v>
      </c>
      <c r="G272" s="425"/>
      <c r="H272" s="426"/>
      <c r="I272" s="427"/>
      <c r="J272" s="426"/>
      <c r="K272" s="427"/>
      <c r="L272" s="426"/>
      <c r="M272" s="4099"/>
      <c r="N272" s="4100"/>
      <c r="O272" s="4099"/>
      <c r="P272" s="4100"/>
      <c r="Q272" s="427"/>
      <c r="R272" s="426"/>
      <c r="S272" s="427"/>
      <c r="T272" s="426"/>
      <c r="U272" s="4099"/>
      <c r="V272" s="4100"/>
      <c r="W272" s="4099"/>
      <c r="X272" s="4100"/>
      <c r="Y272" s="403">
        <v>0</v>
      </c>
      <c r="Z272" s="404">
        <v>0</v>
      </c>
      <c r="AA272" s="403">
        <v>0</v>
      </c>
      <c r="AB272" s="404">
        <v>0</v>
      </c>
      <c r="AC272" s="403">
        <v>0</v>
      </c>
      <c r="AD272" s="404">
        <v>0</v>
      </c>
      <c r="AE272" s="403">
        <v>0</v>
      </c>
      <c r="AF272" s="404">
        <v>2</v>
      </c>
      <c r="AG272" s="403">
        <v>1</v>
      </c>
      <c r="AH272" s="404">
        <v>6</v>
      </c>
      <c r="AI272" s="403">
        <v>2</v>
      </c>
      <c r="AJ272" s="404">
        <v>3</v>
      </c>
      <c r="AK272" s="403">
        <v>3</v>
      </c>
      <c r="AL272" s="404">
        <v>4</v>
      </c>
      <c r="AM272" s="403">
        <v>2</v>
      </c>
      <c r="AN272" s="404">
        <v>4</v>
      </c>
      <c r="AO272" s="405">
        <v>0</v>
      </c>
      <c r="AP272" s="406">
        <v>0</v>
      </c>
      <c r="AQ272" s="4099"/>
      <c r="AR272" s="4100"/>
      <c r="AS272" s="4133"/>
      <c r="AT272" s="403">
        <v>0</v>
      </c>
      <c r="AU272" s="403">
        <v>0</v>
      </c>
      <c r="AV272" s="410">
        <v>0</v>
      </c>
      <c r="AW272" s="410">
        <v>0</v>
      </c>
      <c r="AX272" s="402">
        <v>0</v>
      </c>
      <c r="AY272" t="str">
        <f t="shared" si="248"/>
        <v/>
      </c>
      <c r="CW272" s="25" t="str">
        <f t="shared" si="249"/>
        <v/>
      </c>
      <c r="CX272" s="25" t="str">
        <f t="shared" si="250"/>
        <v/>
      </c>
      <c r="CY272" s="25" t="str">
        <f t="shared" si="251"/>
        <v/>
      </c>
      <c r="CZ272" s="25" t="str">
        <f t="shared" si="252"/>
        <v/>
      </c>
      <c r="DA272" s="25" t="str">
        <f t="shared" si="246"/>
        <v/>
      </c>
      <c r="DB272" s="25" t="str">
        <f t="shared" si="247"/>
        <v/>
      </c>
      <c r="DC272"/>
      <c r="DD272"/>
      <c r="DE272"/>
      <c r="DG272" s="26">
        <f t="shared" si="253"/>
        <v>0</v>
      </c>
      <c r="DH272" s="26">
        <f t="shared" si="254"/>
        <v>0</v>
      </c>
      <c r="DI272" s="26">
        <f t="shared" si="255"/>
        <v>0</v>
      </c>
      <c r="DJ272" s="26">
        <f t="shared" si="256"/>
        <v>0</v>
      </c>
      <c r="DK272" s="26">
        <f t="shared" si="257"/>
        <v>0</v>
      </c>
      <c r="DL272" s="26">
        <f t="shared" si="258"/>
        <v>0</v>
      </c>
      <c r="DM272"/>
    </row>
    <row r="273" spans="1:117" ht="15" customHeight="1" x14ac:dyDescent="0.25">
      <c r="A273" s="713"/>
      <c r="B273" s="4123" t="s">
        <v>270</v>
      </c>
      <c r="C273" s="4124"/>
      <c r="D273" s="4113">
        <f t="shared" si="261"/>
        <v>3</v>
      </c>
      <c r="E273" s="4654">
        <f t="shared" si="260"/>
        <v>1</v>
      </c>
      <c r="F273" s="4655">
        <f t="shared" si="260"/>
        <v>2</v>
      </c>
      <c r="G273" s="425"/>
      <c r="H273" s="426"/>
      <c r="I273" s="427"/>
      <c r="J273" s="426"/>
      <c r="K273" s="427"/>
      <c r="L273" s="426"/>
      <c r="M273" s="407"/>
      <c r="N273" s="408"/>
      <c r="O273" s="407"/>
      <c r="P273" s="408"/>
      <c r="Q273" s="427"/>
      <c r="R273" s="426"/>
      <c r="S273" s="427"/>
      <c r="T273" s="426"/>
      <c r="U273" s="407"/>
      <c r="V273" s="408"/>
      <c r="W273" s="407"/>
      <c r="X273" s="408"/>
      <c r="Y273" s="403">
        <v>0</v>
      </c>
      <c r="Z273" s="404">
        <v>0</v>
      </c>
      <c r="AA273" s="403">
        <v>0</v>
      </c>
      <c r="AB273" s="404">
        <v>0</v>
      </c>
      <c r="AC273" s="403">
        <v>0</v>
      </c>
      <c r="AD273" s="404">
        <v>0</v>
      </c>
      <c r="AE273" s="403">
        <v>0</v>
      </c>
      <c r="AF273" s="404">
        <v>0</v>
      </c>
      <c r="AG273" s="403">
        <v>0</v>
      </c>
      <c r="AH273" s="404">
        <v>2</v>
      </c>
      <c r="AI273" s="403">
        <v>0</v>
      </c>
      <c r="AJ273" s="404">
        <v>0</v>
      </c>
      <c r="AK273" s="403">
        <v>0</v>
      </c>
      <c r="AL273" s="404">
        <v>0</v>
      </c>
      <c r="AM273" s="403">
        <v>1</v>
      </c>
      <c r="AN273" s="404">
        <v>0</v>
      </c>
      <c r="AO273" s="405">
        <v>0</v>
      </c>
      <c r="AP273" s="406">
        <v>0</v>
      </c>
      <c r="AQ273" s="407"/>
      <c r="AR273" s="408"/>
      <c r="AS273" s="409"/>
      <c r="AT273" s="403">
        <v>0</v>
      </c>
      <c r="AU273" s="403">
        <v>0</v>
      </c>
      <c r="AV273" s="410">
        <v>0</v>
      </c>
      <c r="AW273" s="410">
        <v>0</v>
      </c>
      <c r="AX273" s="402">
        <v>0</v>
      </c>
      <c r="AY273" t="str">
        <f t="shared" si="248"/>
        <v/>
      </c>
      <c r="CW273" s="25" t="str">
        <f t="shared" si="249"/>
        <v/>
      </c>
      <c r="CX273" s="25" t="str">
        <f t="shared" si="250"/>
        <v/>
      </c>
      <c r="CY273" s="25" t="str">
        <f t="shared" si="251"/>
        <v/>
      </c>
      <c r="CZ273" s="25" t="str">
        <f t="shared" si="252"/>
        <v/>
      </c>
      <c r="DA273" s="25" t="str">
        <f t="shared" si="246"/>
        <v/>
      </c>
      <c r="DB273" s="25" t="str">
        <f t="shared" si="247"/>
        <v/>
      </c>
      <c r="DC273"/>
      <c r="DD273"/>
      <c r="DE273"/>
      <c r="DG273" s="26">
        <f t="shared" si="253"/>
        <v>0</v>
      </c>
      <c r="DH273" s="26">
        <f t="shared" si="254"/>
        <v>0</v>
      </c>
      <c r="DI273" s="26">
        <f t="shared" si="255"/>
        <v>0</v>
      </c>
      <c r="DJ273" s="26">
        <f t="shared" si="256"/>
        <v>0</v>
      </c>
      <c r="DK273" s="26">
        <f t="shared" si="257"/>
        <v>0</v>
      </c>
      <c r="DL273" s="26">
        <f t="shared" si="258"/>
        <v>0</v>
      </c>
      <c r="DM273"/>
    </row>
    <row r="274" spans="1:117" x14ac:dyDescent="0.25">
      <c r="A274" s="4661"/>
      <c r="B274" s="4125" t="s">
        <v>271</v>
      </c>
      <c r="C274" s="4125"/>
      <c r="D274" s="4126">
        <f t="shared" si="261"/>
        <v>0</v>
      </c>
      <c r="E274" s="4656">
        <f t="shared" si="260"/>
        <v>0</v>
      </c>
      <c r="F274" s="4657">
        <f t="shared" si="260"/>
        <v>0</v>
      </c>
      <c r="G274" s="4160"/>
      <c r="H274" s="4161"/>
      <c r="I274" s="4162"/>
      <c r="J274" s="4161"/>
      <c r="K274" s="4162"/>
      <c r="L274" s="4161"/>
      <c r="M274" s="4160"/>
      <c r="N274" s="4161"/>
      <c r="O274" s="4160"/>
      <c r="P274" s="4161"/>
      <c r="Q274" s="4162"/>
      <c r="R274" s="4161"/>
      <c r="S274" s="4162"/>
      <c r="T274" s="4161"/>
      <c r="U274" s="4160"/>
      <c r="V274" s="4161"/>
      <c r="W274" s="4160"/>
      <c r="X274" s="4161"/>
      <c r="Y274" s="4108">
        <v>0</v>
      </c>
      <c r="Z274" s="389">
        <v>0</v>
      </c>
      <c r="AA274" s="4108">
        <v>0</v>
      </c>
      <c r="AB274" s="389">
        <v>0</v>
      </c>
      <c r="AC274" s="4108">
        <v>0</v>
      </c>
      <c r="AD274" s="389">
        <v>0</v>
      </c>
      <c r="AE274" s="4108">
        <v>0</v>
      </c>
      <c r="AF274" s="389">
        <v>0</v>
      </c>
      <c r="AG274" s="4108">
        <v>0</v>
      </c>
      <c r="AH274" s="389">
        <v>0</v>
      </c>
      <c r="AI274" s="4108">
        <v>0</v>
      </c>
      <c r="AJ274" s="389">
        <v>0</v>
      </c>
      <c r="AK274" s="4108">
        <v>0</v>
      </c>
      <c r="AL274" s="389">
        <v>0</v>
      </c>
      <c r="AM274" s="4108">
        <v>0</v>
      </c>
      <c r="AN274" s="389">
        <v>0</v>
      </c>
      <c r="AO274" s="4109">
        <v>0</v>
      </c>
      <c r="AP274" s="4110">
        <v>0</v>
      </c>
      <c r="AQ274" s="4130"/>
      <c r="AR274" s="4131"/>
      <c r="AS274" s="413"/>
      <c r="AT274" s="4108">
        <v>0</v>
      </c>
      <c r="AU274" s="4108">
        <v>0</v>
      </c>
      <c r="AV274" s="4111">
        <v>0</v>
      </c>
      <c r="AW274" s="4111">
        <v>0</v>
      </c>
      <c r="AX274" s="4107">
        <v>0</v>
      </c>
      <c r="AY274" t="str">
        <f t="shared" si="248"/>
        <v/>
      </c>
      <c r="CW274" s="25" t="str">
        <f t="shared" si="249"/>
        <v/>
      </c>
      <c r="CX274" s="25" t="str">
        <f t="shared" si="250"/>
        <v/>
      </c>
      <c r="CY274" s="25" t="str">
        <f t="shared" si="251"/>
        <v/>
      </c>
      <c r="CZ274" s="25" t="str">
        <f t="shared" si="252"/>
        <v/>
      </c>
      <c r="DA274" s="25" t="str">
        <f t="shared" si="246"/>
        <v/>
      </c>
      <c r="DB274" s="25" t="str">
        <f t="shared" si="247"/>
        <v/>
      </c>
      <c r="DC274"/>
      <c r="DD274"/>
      <c r="DE274"/>
      <c r="DG274" s="26">
        <f t="shared" si="253"/>
        <v>0</v>
      </c>
      <c r="DH274" s="26">
        <f t="shared" si="254"/>
        <v>0</v>
      </c>
      <c r="DI274" s="26">
        <f t="shared" si="255"/>
        <v>0</v>
      </c>
      <c r="DJ274" s="26">
        <f t="shared" si="256"/>
        <v>0</v>
      </c>
      <c r="DK274" s="26">
        <f t="shared" si="257"/>
        <v>0</v>
      </c>
      <c r="DL274" s="26">
        <f t="shared" si="258"/>
        <v>0</v>
      </c>
      <c r="DM274"/>
    </row>
    <row r="275" spans="1:117" x14ac:dyDescent="0.25">
      <c r="A275" s="4662" t="s">
        <v>277</v>
      </c>
      <c r="B275" s="830" t="s">
        <v>266</v>
      </c>
      <c r="C275" s="830"/>
      <c r="D275" s="245">
        <f t="shared" si="261"/>
        <v>0</v>
      </c>
      <c r="E275" s="4659">
        <f t="shared" si="260"/>
        <v>0</v>
      </c>
      <c r="F275" s="4660">
        <f t="shared" si="260"/>
        <v>0</v>
      </c>
      <c r="G275" s="437"/>
      <c r="H275" s="436"/>
      <c r="I275" s="435"/>
      <c r="J275" s="436"/>
      <c r="K275" s="435"/>
      <c r="L275" s="436"/>
      <c r="M275" s="435"/>
      <c r="N275" s="436"/>
      <c r="O275" s="435"/>
      <c r="P275" s="436"/>
      <c r="Q275" s="435"/>
      <c r="R275" s="436"/>
      <c r="S275" s="435"/>
      <c r="T275" s="436"/>
      <c r="U275" s="435"/>
      <c r="V275" s="436"/>
      <c r="W275" s="435"/>
      <c r="X275" s="436"/>
      <c r="Y275" s="394"/>
      <c r="Z275" s="395"/>
      <c r="AA275" s="394"/>
      <c r="AB275" s="395"/>
      <c r="AC275" s="394"/>
      <c r="AD275" s="395"/>
      <c r="AE275" s="394"/>
      <c r="AF275" s="395"/>
      <c r="AG275" s="394"/>
      <c r="AH275" s="395"/>
      <c r="AI275" s="394"/>
      <c r="AJ275" s="395"/>
      <c r="AK275" s="394"/>
      <c r="AL275" s="395"/>
      <c r="AM275" s="394"/>
      <c r="AN275" s="395"/>
      <c r="AO275" s="396"/>
      <c r="AP275" s="397"/>
      <c r="AQ275" s="392"/>
      <c r="AR275" s="393"/>
      <c r="AS275" s="4639"/>
      <c r="AT275" s="394"/>
      <c r="AU275" s="394"/>
      <c r="AV275" s="398"/>
      <c r="AW275" s="398"/>
      <c r="AX275" s="393"/>
      <c r="AY275" t="str">
        <f t="shared" si="248"/>
        <v/>
      </c>
      <c r="CW275" s="25" t="str">
        <f t="shared" si="249"/>
        <v/>
      </c>
      <c r="CX275" s="25" t="str">
        <f t="shared" si="250"/>
        <v/>
      </c>
      <c r="CY275" s="25" t="str">
        <f t="shared" si="251"/>
        <v/>
      </c>
      <c r="CZ275" s="25" t="str">
        <f t="shared" si="252"/>
        <v/>
      </c>
      <c r="DA275" s="25" t="str">
        <f t="shared" si="246"/>
        <v/>
      </c>
      <c r="DB275" s="25" t="str">
        <f t="shared" si="247"/>
        <v/>
      </c>
      <c r="DC275"/>
      <c r="DD275"/>
      <c r="DE275"/>
      <c r="DG275" s="26">
        <f t="shared" si="253"/>
        <v>0</v>
      </c>
      <c r="DH275" s="26">
        <f t="shared" si="254"/>
        <v>0</v>
      </c>
      <c r="DI275" s="26">
        <f t="shared" si="255"/>
        <v>0</v>
      </c>
      <c r="DJ275" s="26">
        <f t="shared" si="256"/>
        <v>0</v>
      </c>
      <c r="DK275" s="26">
        <f t="shared" si="257"/>
        <v>0</v>
      </c>
      <c r="DL275" s="26">
        <f t="shared" si="258"/>
        <v>0</v>
      </c>
      <c r="DM275"/>
    </row>
    <row r="276" spans="1:117" x14ac:dyDescent="0.25">
      <c r="A276" s="794"/>
      <c r="B276" s="4112" t="s">
        <v>267</v>
      </c>
      <c r="C276" s="4112"/>
      <c r="D276" s="4113">
        <f t="shared" si="261"/>
        <v>0</v>
      </c>
      <c r="E276" s="4654">
        <f t="shared" si="260"/>
        <v>0</v>
      </c>
      <c r="F276" s="4655">
        <f t="shared" si="260"/>
        <v>0</v>
      </c>
      <c r="G276" s="4099"/>
      <c r="H276" s="4100"/>
      <c r="I276" s="4133"/>
      <c r="J276" s="4100"/>
      <c r="K276" s="4133"/>
      <c r="L276" s="4100"/>
      <c r="M276" s="4133"/>
      <c r="N276" s="4100"/>
      <c r="O276" s="4133"/>
      <c r="P276" s="4100"/>
      <c r="Q276" s="4133"/>
      <c r="R276" s="4100"/>
      <c r="S276" s="4133"/>
      <c r="T276" s="4100"/>
      <c r="U276" s="4133"/>
      <c r="V276" s="4100"/>
      <c r="W276" s="4133"/>
      <c r="X276" s="4100"/>
      <c r="Y276" s="4118"/>
      <c r="Z276" s="4119"/>
      <c r="AA276" s="4118"/>
      <c r="AB276" s="4119"/>
      <c r="AC276" s="4118"/>
      <c r="AD276" s="4119"/>
      <c r="AE276" s="4118"/>
      <c r="AF276" s="4119"/>
      <c r="AG276" s="4118"/>
      <c r="AH276" s="4119"/>
      <c r="AI276" s="4118"/>
      <c r="AJ276" s="4119"/>
      <c r="AK276" s="4118"/>
      <c r="AL276" s="4119"/>
      <c r="AM276" s="4118"/>
      <c r="AN276" s="4119"/>
      <c r="AO276" s="4120"/>
      <c r="AP276" s="4121"/>
      <c r="AQ276" s="4099"/>
      <c r="AR276" s="4100"/>
      <c r="AS276" s="394"/>
      <c r="AT276" s="4118"/>
      <c r="AU276" s="4118"/>
      <c r="AV276" s="4122"/>
      <c r="AW276" s="4122"/>
      <c r="AX276" s="4117"/>
      <c r="AY276" t="str">
        <f t="shared" si="248"/>
        <v/>
      </c>
      <c r="CW276" s="25" t="str">
        <f t="shared" si="249"/>
        <v/>
      </c>
      <c r="CX276" s="25" t="str">
        <f t="shared" si="250"/>
        <v/>
      </c>
      <c r="CY276" s="25" t="str">
        <f t="shared" si="251"/>
        <v/>
      </c>
      <c r="CZ276" s="25" t="str">
        <f t="shared" si="252"/>
        <v/>
      </c>
      <c r="DA276" s="25" t="str">
        <f t="shared" si="246"/>
        <v/>
      </c>
      <c r="DB276" s="25" t="str">
        <f t="shared" si="247"/>
        <v/>
      </c>
      <c r="DC276"/>
      <c r="DD276"/>
      <c r="DE276"/>
      <c r="DG276" s="26">
        <f t="shared" si="253"/>
        <v>0</v>
      </c>
      <c r="DH276" s="26">
        <f t="shared" si="254"/>
        <v>0</v>
      </c>
      <c r="DI276" s="26">
        <f t="shared" si="255"/>
        <v>0</v>
      </c>
      <c r="DJ276" s="26">
        <f t="shared" si="256"/>
        <v>0</v>
      </c>
      <c r="DK276" s="26">
        <f t="shared" si="257"/>
        <v>0</v>
      </c>
      <c r="DL276" s="26">
        <f t="shared" si="258"/>
        <v>0</v>
      </c>
      <c r="DM276"/>
    </row>
    <row r="277" spans="1:117" x14ac:dyDescent="0.25">
      <c r="A277" s="794"/>
      <c r="B277" s="4112" t="s">
        <v>268</v>
      </c>
      <c r="C277" s="4112"/>
      <c r="D277" s="4113">
        <f t="shared" si="261"/>
        <v>0</v>
      </c>
      <c r="E277" s="4654">
        <f t="shared" si="260"/>
        <v>0</v>
      </c>
      <c r="F277" s="4655">
        <f t="shared" si="260"/>
        <v>0</v>
      </c>
      <c r="G277" s="4099"/>
      <c r="H277" s="4100"/>
      <c r="I277" s="4133"/>
      <c r="J277" s="4100"/>
      <c r="K277" s="4133"/>
      <c r="L277" s="4100"/>
      <c r="M277" s="4133"/>
      <c r="N277" s="4100"/>
      <c r="O277" s="4133"/>
      <c r="P277" s="4100"/>
      <c r="Q277" s="4133"/>
      <c r="R277" s="4100"/>
      <c r="S277" s="4133"/>
      <c r="T277" s="4100"/>
      <c r="U277" s="4133"/>
      <c r="V277" s="4100"/>
      <c r="W277" s="4133"/>
      <c r="X277" s="4100"/>
      <c r="Y277" s="4118"/>
      <c r="Z277" s="4119"/>
      <c r="AA277" s="4118"/>
      <c r="AB277" s="4119"/>
      <c r="AC277" s="4118"/>
      <c r="AD277" s="4119"/>
      <c r="AE277" s="4118"/>
      <c r="AF277" s="4119"/>
      <c r="AG277" s="4118"/>
      <c r="AH277" s="4119"/>
      <c r="AI277" s="4118"/>
      <c r="AJ277" s="4119"/>
      <c r="AK277" s="4118"/>
      <c r="AL277" s="4119"/>
      <c r="AM277" s="4118"/>
      <c r="AN277" s="4119"/>
      <c r="AO277" s="4120"/>
      <c r="AP277" s="4121"/>
      <c r="AQ277" s="4099"/>
      <c r="AR277" s="4100"/>
      <c r="AS277" s="4133"/>
      <c r="AT277" s="4118"/>
      <c r="AU277" s="4118"/>
      <c r="AV277" s="4122"/>
      <c r="AW277" s="4122"/>
      <c r="AX277" s="4117"/>
      <c r="AY277" t="str">
        <f t="shared" si="248"/>
        <v/>
      </c>
      <c r="CW277" s="25" t="str">
        <f t="shared" si="249"/>
        <v/>
      </c>
      <c r="CX277" s="25" t="str">
        <f t="shared" si="250"/>
        <v/>
      </c>
      <c r="CY277" s="25" t="str">
        <f t="shared" si="251"/>
        <v/>
      </c>
      <c r="CZ277" s="25" t="str">
        <f t="shared" si="252"/>
        <v/>
      </c>
      <c r="DA277" s="25" t="str">
        <f t="shared" si="246"/>
        <v/>
      </c>
      <c r="DB277" s="25" t="str">
        <f t="shared" si="247"/>
        <v/>
      </c>
      <c r="DC277"/>
      <c r="DD277"/>
      <c r="DE277"/>
      <c r="DG277" s="26">
        <f t="shared" si="253"/>
        <v>0</v>
      </c>
      <c r="DH277" s="26">
        <f t="shared" si="254"/>
        <v>0</v>
      </c>
      <c r="DI277" s="26">
        <f t="shared" si="255"/>
        <v>0</v>
      </c>
      <c r="DJ277" s="26">
        <f t="shared" si="256"/>
        <v>0</v>
      </c>
      <c r="DK277" s="26">
        <f t="shared" si="257"/>
        <v>0</v>
      </c>
      <c r="DL277" s="26">
        <f t="shared" si="258"/>
        <v>0</v>
      </c>
      <c r="DM277"/>
    </row>
    <row r="278" spans="1:117" x14ac:dyDescent="0.25">
      <c r="A278" s="794"/>
      <c r="B278" s="4123" t="s">
        <v>269</v>
      </c>
      <c r="C278" s="4124"/>
      <c r="D278" s="4113">
        <f t="shared" si="261"/>
        <v>0</v>
      </c>
      <c r="E278" s="4663">
        <f t="shared" si="260"/>
        <v>0</v>
      </c>
      <c r="F278" s="4664">
        <f t="shared" si="260"/>
        <v>0</v>
      </c>
      <c r="G278" s="4099"/>
      <c r="H278" s="4100"/>
      <c r="I278" s="4133"/>
      <c r="J278" s="4100"/>
      <c r="K278" s="4133"/>
      <c r="L278" s="4100"/>
      <c r="M278" s="4133"/>
      <c r="N278" s="4100"/>
      <c r="O278" s="4133"/>
      <c r="P278" s="4100"/>
      <c r="Q278" s="4133"/>
      <c r="R278" s="4100"/>
      <c r="S278" s="4133"/>
      <c r="T278" s="4100"/>
      <c r="U278" s="4133"/>
      <c r="V278" s="4100"/>
      <c r="W278" s="4133"/>
      <c r="X278" s="4100"/>
      <c r="Y278" s="4118"/>
      <c r="Z278" s="4119"/>
      <c r="AA278" s="4118"/>
      <c r="AB278" s="4119"/>
      <c r="AC278" s="4118"/>
      <c r="AD278" s="4119"/>
      <c r="AE278" s="4118"/>
      <c r="AF278" s="4119"/>
      <c r="AG278" s="4118"/>
      <c r="AH278" s="4119"/>
      <c r="AI278" s="4118"/>
      <c r="AJ278" s="4119"/>
      <c r="AK278" s="4118"/>
      <c r="AL278" s="4119"/>
      <c r="AM278" s="4118"/>
      <c r="AN278" s="4119"/>
      <c r="AO278" s="405"/>
      <c r="AP278" s="406"/>
      <c r="AQ278" s="4099"/>
      <c r="AR278" s="4100"/>
      <c r="AS278" s="4133"/>
      <c r="AT278" s="403"/>
      <c r="AU278" s="403"/>
      <c r="AV278" s="410"/>
      <c r="AW278" s="410"/>
      <c r="AX278" s="402"/>
      <c r="AY278" t="str">
        <f t="shared" si="248"/>
        <v/>
      </c>
      <c r="CW278" s="25" t="str">
        <f t="shared" si="249"/>
        <v/>
      </c>
      <c r="CX278" s="25" t="str">
        <f t="shared" si="250"/>
        <v/>
      </c>
      <c r="CY278" s="25" t="str">
        <f t="shared" si="251"/>
        <v/>
      </c>
      <c r="CZ278" s="25" t="str">
        <f t="shared" si="252"/>
        <v/>
      </c>
      <c r="DA278" s="25" t="str">
        <f t="shared" si="246"/>
        <v/>
      </c>
      <c r="DB278" s="25" t="str">
        <f t="shared" si="247"/>
        <v/>
      </c>
      <c r="DC278"/>
      <c r="DD278"/>
      <c r="DE278"/>
      <c r="DG278" s="26">
        <f t="shared" si="253"/>
        <v>0</v>
      </c>
      <c r="DH278" s="26">
        <f t="shared" si="254"/>
        <v>0</v>
      </c>
      <c r="DI278" s="26">
        <f t="shared" si="255"/>
        <v>0</v>
      </c>
      <c r="DJ278" s="26">
        <f t="shared" si="256"/>
        <v>0</v>
      </c>
      <c r="DK278" s="26">
        <f t="shared" si="257"/>
        <v>0</v>
      </c>
      <c r="DL278" s="26">
        <f t="shared" si="258"/>
        <v>0</v>
      </c>
      <c r="DM278"/>
    </row>
    <row r="279" spans="1:117" ht="15" customHeight="1" x14ac:dyDescent="0.25">
      <c r="A279" s="794"/>
      <c r="B279" s="4123" t="s">
        <v>270</v>
      </c>
      <c r="C279" s="4124"/>
      <c r="D279" s="4113">
        <f t="shared" si="261"/>
        <v>0</v>
      </c>
      <c r="E279" s="4663">
        <f t="shared" si="260"/>
        <v>0</v>
      </c>
      <c r="F279" s="4664">
        <f t="shared" si="260"/>
        <v>0</v>
      </c>
      <c r="G279" s="440"/>
      <c r="H279" s="441"/>
      <c r="I279" s="442"/>
      <c r="J279" s="441"/>
      <c r="K279" s="442"/>
      <c r="L279" s="441"/>
      <c r="M279" s="442"/>
      <c r="N279" s="441"/>
      <c r="O279" s="442"/>
      <c r="P279" s="441"/>
      <c r="Q279" s="442"/>
      <c r="R279" s="441"/>
      <c r="S279" s="442"/>
      <c r="T279" s="441"/>
      <c r="U279" s="442"/>
      <c r="V279" s="441"/>
      <c r="W279" s="442"/>
      <c r="X279" s="441"/>
      <c r="Y279" s="403"/>
      <c r="Z279" s="404"/>
      <c r="AA279" s="403"/>
      <c r="AB279" s="404"/>
      <c r="AC279" s="403"/>
      <c r="AD279" s="404"/>
      <c r="AE279" s="403"/>
      <c r="AF279" s="404"/>
      <c r="AG279" s="403"/>
      <c r="AH279" s="404"/>
      <c r="AI279" s="403"/>
      <c r="AJ279" s="404"/>
      <c r="AK279" s="403"/>
      <c r="AL279" s="404"/>
      <c r="AM279" s="403"/>
      <c r="AN279" s="404"/>
      <c r="AO279" s="405"/>
      <c r="AP279" s="406"/>
      <c r="AQ279" s="407"/>
      <c r="AR279" s="408"/>
      <c r="AS279" s="409"/>
      <c r="AT279" s="403"/>
      <c r="AU279" s="403"/>
      <c r="AV279" s="410"/>
      <c r="AW279" s="410"/>
      <c r="AX279" s="402"/>
      <c r="AY279" t="str">
        <f t="shared" si="248"/>
        <v/>
      </c>
      <c r="CW279" s="25" t="str">
        <f t="shared" si="249"/>
        <v/>
      </c>
      <c r="CX279" s="25" t="str">
        <f t="shared" si="250"/>
        <v/>
      </c>
      <c r="CY279" s="25" t="str">
        <f t="shared" si="251"/>
        <v/>
      </c>
      <c r="CZ279" s="25" t="str">
        <f t="shared" si="252"/>
        <v/>
      </c>
      <c r="DA279" s="25" t="str">
        <f t="shared" si="246"/>
        <v/>
      </c>
      <c r="DB279" s="25" t="str">
        <f t="shared" si="247"/>
        <v/>
      </c>
      <c r="DC279"/>
      <c r="DD279"/>
      <c r="DE279"/>
      <c r="DG279" s="26">
        <f t="shared" si="253"/>
        <v>0</v>
      </c>
      <c r="DH279" s="26">
        <f t="shared" si="254"/>
        <v>0</v>
      </c>
      <c r="DI279" s="26">
        <f t="shared" si="255"/>
        <v>0</v>
      </c>
      <c r="DJ279" s="26">
        <f t="shared" si="256"/>
        <v>0</v>
      </c>
      <c r="DK279" s="26">
        <f t="shared" si="257"/>
        <v>0</v>
      </c>
      <c r="DL279" s="26">
        <f t="shared" si="258"/>
        <v>0</v>
      </c>
      <c r="DM279"/>
    </row>
    <row r="280" spans="1:117" x14ac:dyDescent="0.25">
      <c r="A280" s="4402"/>
      <c r="B280" s="4125" t="s">
        <v>271</v>
      </c>
      <c r="C280" s="4125"/>
      <c r="D280" s="4665">
        <f t="shared" si="261"/>
        <v>0</v>
      </c>
      <c r="E280" s="499">
        <f t="shared" si="260"/>
        <v>0</v>
      </c>
      <c r="F280" s="4403">
        <f t="shared" si="260"/>
        <v>0</v>
      </c>
      <c r="G280" s="4666"/>
      <c r="H280" s="4667"/>
      <c r="I280" s="4404"/>
      <c r="J280" s="4667"/>
      <c r="K280" s="4404"/>
      <c r="L280" s="4667"/>
      <c r="M280" s="4404"/>
      <c r="N280" s="4667"/>
      <c r="O280" s="4404"/>
      <c r="P280" s="4667"/>
      <c r="Q280" s="4404"/>
      <c r="R280" s="4667"/>
      <c r="S280" s="4404"/>
      <c r="T280" s="4667"/>
      <c r="U280" s="4404"/>
      <c r="V280" s="4667"/>
      <c r="W280" s="4404"/>
      <c r="X280" s="4667"/>
      <c r="Y280" s="4108"/>
      <c r="Z280" s="389"/>
      <c r="AA280" s="4108"/>
      <c r="AB280" s="389"/>
      <c r="AC280" s="4108"/>
      <c r="AD280" s="389"/>
      <c r="AE280" s="4108"/>
      <c r="AF280" s="389"/>
      <c r="AG280" s="4108"/>
      <c r="AH280" s="389"/>
      <c r="AI280" s="4108"/>
      <c r="AJ280" s="389"/>
      <c r="AK280" s="4108"/>
      <c r="AL280" s="389"/>
      <c r="AM280" s="4108"/>
      <c r="AN280" s="389"/>
      <c r="AO280" s="4109"/>
      <c r="AP280" s="4110"/>
      <c r="AQ280" s="4130"/>
      <c r="AR280" s="4131"/>
      <c r="AS280" s="413"/>
      <c r="AT280" s="4108"/>
      <c r="AU280" s="4108"/>
      <c r="AV280" s="4111"/>
      <c r="AW280" s="4111"/>
      <c r="AX280" s="4107"/>
      <c r="AY280" t="str">
        <f t="shared" si="248"/>
        <v/>
      </c>
      <c r="CW280" s="25" t="str">
        <f t="shared" si="249"/>
        <v/>
      </c>
      <c r="CX280" s="25" t="str">
        <f t="shared" si="250"/>
        <v/>
      </c>
      <c r="CY280" s="25" t="str">
        <f t="shared" si="251"/>
        <v/>
      </c>
      <c r="CZ280" s="25" t="str">
        <f t="shared" si="252"/>
        <v/>
      </c>
      <c r="DA280" s="25" t="str">
        <f t="shared" si="246"/>
        <v/>
      </c>
      <c r="DB280" s="25" t="str">
        <f t="shared" si="247"/>
        <v/>
      </c>
      <c r="DC280"/>
      <c r="DD280"/>
      <c r="DE280"/>
      <c r="DG280" s="26">
        <f t="shared" si="253"/>
        <v>0</v>
      </c>
      <c r="DH280" s="26">
        <f t="shared" si="254"/>
        <v>0</v>
      </c>
      <c r="DI280" s="26">
        <f t="shared" si="255"/>
        <v>0</v>
      </c>
      <c r="DJ280" s="26">
        <f t="shared" si="256"/>
        <v>0</v>
      </c>
      <c r="DK280" s="26">
        <f t="shared" si="257"/>
        <v>0</v>
      </c>
      <c r="DL280" s="26">
        <f t="shared" si="258"/>
        <v>0</v>
      </c>
      <c r="DM280"/>
    </row>
    <row r="281" spans="1:117" x14ac:dyDescent="0.25">
      <c r="A281" s="4658" t="s">
        <v>278</v>
      </c>
      <c r="B281" s="830" t="s">
        <v>266</v>
      </c>
      <c r="C281" s="830"/>
      <c r="D281" s="245">
        <f t="shared" si="261"/>
        <v>0</v>
      </c>
      <c r="E281" s="390">
        <f t="shared" ref="E281:F298" si="262">SUM(G281+I281+K281+M281+O281+Q281+S281+U281+W281+Y281+AA281+AC281+AE281+AG281+AI281+AK281+AM281)</f>
        <v>0</v>
      </c>
      <c r="F281" s="391">
        <f t="shared" si="262"/>
        <v>0</v>
      </c>
      <c r="G281" s="392"/>
      <c r="H281" s="393"/>
      <c r="I281" s="394"/>
      <c r="J281" s="393"/>
      <c r="K281" s="394"/>
      <c r="L281" s="393"/>
      <c r="M281" s="394"/>
      <c r="N281" s="393"/>
      <c r="O281" s="394"/>
      <c r="P281" s="393"/>
      <c r="Q281" s="394"/>
      <c r="R281" s="393"/>
      <c r="S281" s="394"/>
      <c r="T281" s="393"/>
      <c r="U281" s="394"/>
      <c r="V281" s="395"/>
      <c r="W281" s="394"/>
      <c r="X281" s="395"/>
      <c r="Y281" s="394"/>
      <c r="Z281" s="395"/>
      <c r="AA281" s="394"/>
      <c r="AB281" s="395"/>
      <c r="AC281" s="394"/>
      <c r="AD281" s="395"/>
      <c r="AE281" s="394"/>
      <c r="AF281" s="395"/>
      <c r="AG281" s="394"/>
      <c r="AH281" s="395"/>
      <c r="AI281" s="394"/>
      <c r="AJ281" s="395"/>
      <c r="AK281" s="394"/>
      <c r="AL281" s="395"/>
      <c r="AM281" s="394"/>
      <c r="AN281" s="395"/>
      <c r="AO281" s="396"/>
      <c r="AP281" s="397"/>
      <c r="AQ281" s="392"/>
      <c r="AR281" s="393"/>
      <c r="AS281" s="4639"/>
      <c r="AT281" s="394"/>
      <c r="AU281" s="394"/>
      <c r="AV281" s="398"/>
      <c r="AW281" s="398"/>
      <c r="AX281" s="393"/>
      <c r="AY281" t="str">
        <f t="shared" si="248"/>
        <v/>
      </c>
      <c r="CW281" s="25" t="str">
        <f t="shared" si="249"/>
        <v/>
      </c>
      <c r="CX281" s="25" t="str">
        <f t="shared" si="250"/>
        <v/>
      </c>
      <c r="CY281" s="25" t="str">
        <f t="shared" si="251"/>
        <v/>
      </c>
      <c r="CZ281" s="25" t="str">
        <f t="shared" si="252"/>
        <v/>
      </c>
      <c r="DA281" s="25" t="str">
        <f t="shared" si="246"/>
        <v/>
      </c>
      <c r="DB281" s="25" t="str">
        <f t="shared" si="247"/>
        <v/>
      </c>
      <c r="DC281"/>
      <c r="DD281"/>
      <c r="DE281"/>
      <c r="DG281" s="26">
        <f t="shared" si="253"/>
        <v>0</v>
      </c>
      <c r="DH281" s="26">
        <f t="shared" si="254"/>
        <v>0</v>
      </c>
      <c r="DI281" s="26">
        <f t="shared" si="255"/>
        <v>0</v>
      </c>
      <c r="DJ281" s="26">
        <f t="shared" si="256"/>
        <v>0</v>
      </c>
      <c r="DK281" s="26">
        <f t="shared" si="257"/>
        <v>0</v>
      </c>
      <c r="DL281" s="26">
        <f t="shared" si="258"/>
        <v>0</v>
      </c>
      <c r="DM281"/>
    </row>
    <row r="282" spans="1:117" x14ac:dyDescent="0.25">
      <c r="A282" s="713"/>
      <c r="B282" s="4112" t="s">
        <v>267</v>
      </c>
      <c r="C282" s="4112"/>
      <c r="D282" s="4113">
        <f t="shared" si="261"/>
        <v>0</v>
      </c>
      <c r="E282" s="4114">
        <f t="shared" si="262"/>
        <v>0</v>
      </c>
      <c r="F282" s="4115">
        <f t="shared" si="262"/>
        <v>0</v>
      </c>
      <c r="G282" s="4116"/>
      <c r="H282" s="4117"/>
      <c r="I282" s="4118"/>
      <c r="J282" s="4117"/>
      <c r="K282" s="4118"/>
      <c r="L282" s="4117"/>
      <c r="M282" s="4118"/>
      <c r="N282" s="4117"/>
      <c r="O282" s="4118"/>
      <c r="P282" s="4117"/>
      <c r="Q282" s="4118"/>
      <c r="R282" s="4117"/>
      <c r="S282" s="4118"/>
      <c r="T282" s="4117"/>
      <c r="U282" s="4118"/>
      <c r="V282" s="4119"/>
      <c r="W282" s="4118"/>
      <c r="X282" s="4119"/>
      <c r="Y282" s="4118"/>
      <c r="Z282" s="4119"/>
      <c r="AA282" s="4118"/>
      <c r="AB282" s="4119"/>
      <c r="AC282" s="4118"/>
      <c r="AD282" s="4119"/>
      <c r="AE282" s="4118"/>
      <c r="AF282" s="4119"/>
      <c r="AG282" s="4118"/>
      <c r="AH282" s="4119"/>
      <c r="AI282" s="4118"/>
      <c r="AJ282" s="4119"/>
      <c r="AK282" s="4118"/>
      <c r="AL282" s="4119"/>
      <c r="AM282" s="4118"/>
      <c r="AN282" s="4119"/>
      <c r="AO282" s="4120"/>
      <c r="AP282" s="4121"/>
      <c r="AQ282" s="4099"/>
      <c r="AR282" s="4100"/>
      <c r="AS282" s="394"/>
      <c r="AT282" s="4118"/>
      <c r="AU282" s="4118"/>
      <c r="AV282" s="4122"/>
      <c r="AW282" s="4122"/>
      <c r="AX282" s="4117"/>
      <c r="AY282" t="str">
        <f t="shared" si="248"/>
        <v/>
      </c>
      <c r="CW282" s="25" t="str">
        <f t="shared" si="249"/>
        <v/>
      </c>
      <c r="CX282" s="25" t="str">
        <f t="shared" si="250"/>
        <v/>
      </c>
      <c r="CY282" s="25" t="str">
        <f t="shared" si="251"/>
        <v/>
      </c>
      <c r="CZ282" s="25" t="str">
        <f t="shared" si="252"/>
        <v/>
      </c>
      <c r="DA282" s="25" t="str">
        <f t="shared" si="246"/>
        <v/>
      </c>
      <c r="DB282" s="25" t="str">
        <f t="shared" si="247"/>
        <v/>
      </c>
      <c r="DC282"/>
      <c r="DD282"/>
      <c r="DE282"/>
      <c r="DG282" s="26">
        <f t="shared" si="253"/>
        <v>0</v>
      </c>
      <c r="DH282" s="26">
        <f t="shared" si="254"/>
        <v>0</v>
      </c>
      <c r="DI282" s="26">
        <f t="shared" si="255"/>
        <v>0</v>
      </c>
      <c r="DJ282" s="26">
        <f t="shared" si="256"/>
        <v>0</v>
      </c>
      <c r="DK282" s="26">
        <f t="shared" si="257"/>
        <v>0</v>
      </c>
      <c r="DL282" s="26">
        <f t="shared" si="258"/>
        <v>0</v>
      </c>
      <c r="DM282"/>
    </row>
    <row r="283" spans="1:117" x14ac:dyDescent="0.25">
      <c r="A283" s="713"/>
      <c r="B283" s="4112" t="s">
        <v>268</v>
      </c>
      <c r="C283" s="4112"/>
      <c r="D283" s="4113">
        <f t="shared" si="261"/>
        <v>0</v>
      </c>
      <c r="E283" s="4114">
        <f t="shared" si="262"/>
        <v>0</v>
      </c>
      <c r="F283" s="4115">
        <f t="shared" si="262"/>
        <v>0</v>
      </c>
      <c r="G283" s="4116"/>
      <c r="H283" s="4117"/>
      <c r="I283" s="4118"/>
      <c r="J283" s="4117"/>
      <c r="K283" s="4118"/>
      <c r="L283" s="4117"/>
      <c r="M283" s="4118"/>
      <c r="N283" s="4117"/>
      <c r="O283" s="4118"/>
      <c r="P283" s="4117"/>
      <c r="Q283" s="4118"/>
      <c r="R283" s="4117"/>
      <c r="S283" s="4118"/>
      <c r="T283" s="4117"/>
      <c r="U283" s="4118"/>
      <c r="V283" s="4119"/>
      <c r="W283" s="4118"/>
      <c r="X283" s="4119"/>
      <c r="Y283" s="4118"/>
      <c r="Z283" s="4119"/>
      <c r="AA283" s="4118"/>
      <c r="AB283" s="4119"/>
      <c r="AC283" s="4118"/>
      <c r="AD283" s="4119"/>
      <c r="AE283" s="4118"/>
      <c r="AF283" s="4119"/>
      <c r="AG283" s="4118"/>
      <c r="AH283" s="4119"/>
      <c r="AI283" s="4118"/>
      <c r="AJ283" s="4119"/>
      <c r="AK283" s="4118"/>
      <c r="AL283" s="4119"/>
      <c r="AM283" s="4118"/>
      <c r="AN283" s="4119"/>
      <c r="AO283" s="4120"/>
      <c r="AP283" s="4121"/>
      <c r="AQ283" s="4099"/>
      <c r="AR283" s="4100"/>
      <c r="AS283" s="4133"/>
      <c r="AT283" s="4118"/>
      <c r="AU283" s="4118"/>
      <c r="AV283" s="4122"/>
      <c r="AW283" s="4122"/>
      <c r="AX283" s="4117"/>
      <c r="AY283" t="str">
        <f t="shared" si="248"/>
        <v/>
      </c>
      <c r="CW283" s="25" t="str">
        <f t="shared" si="249"/>
        <v/>
      </c>
      <c r="CX283" s="25" t="str">
        <f t="shared" si="250"/>
        <v/>
      </c>
      <c r="CY283" s="25" t="str">
        <f t="shared" si="251"/>
        <v/>
      </c>
      <c r="CZ283" s="25" t="str">
        <f t="shared" si="252"/>
        <v/>
      </c>
      <c r="DA283" s="25" t="str">
        <f t="shared" ref="DA283:DA346" si="263">IF(AND(D283&gt;0,AX283="")," * No olvide ingresar datos en Usuarios Migrantes. (Digite cero si no tiene).","")</f>
        <v/>
      </c>
      <c r="DB283" s="25" t="str">
        <f t="shared" ref="DB283:DB346" si="264">IF(AX283&gt;D283, "* Migrantes no puede ser mayor al Total","")</f>
        <v/>
      </c>
      <c r="DC283"/>
      <c r="DD283"/>
      <c r="DE283"/>
      <c r="DG283" s="26">
        <f t="shared" si="253"/>
        <v>0</v>
      </c>
      <c r="DH283" s="26">
        <f t="shared" si="254"/>
        <v>0</v>
      </c>
      <c r="DI283" s="26">
        <f t="shared" si="255"/>
        <v>0</v>
      </c>
      <c r="DJ283" s="26">
        <f t="shared" si="256"/>
        <v>0</v>
      </c>
      <c r="DK283" s="26">
        <f t="shared" si="257"/>
        <v>0</v>
      </c>
      <c r="DL283" s="26">
        <f t="shared" si="258"/>
        <v>0</v>
      </c>
      <c r="DM283"/>
    </row>
    <row r="284" spans="1:117" x14ac:dyDescent="0.25">
      <c r="A284" s="713"/>
      <c r="B284" s="4123" t="s">
        <v>269</v>
      </c>
      <c r="C284" s="4124"/>
      <c r="D284" s="4113">
        <f t="shared" si="261"/>
        <v>0</v>
      </c>
      <c r="E284" s="4114">
        <f t="shared" si="262"/>
        <v>0</v>
      </c>
      <c r="F284" s="4115">
        <f t="shared" si="262"/>
        <v>0</v>
      </c>
      <c r="G284" s="401"/>
      <c r="H284" s="402"/>
      <c r="I284" s="403"/>
      <c r="J284" s="402"/>
      <c r="K284" s="403"/>
      <c r="L284" s="402"/>
      <c r="M284" s="403"/>
      <c r="N284" s="402"/>
      <c r="O284" s="403"/>
      <c r="P284" s="402"/>
      <c r="Q284" s="403"/>
      <c r="R284" s="402"/>
      <c r="S284" s="403"/>
      <c r="T284" s="402"/>
      <c r="U284" s="403"/>
      <c r="V284" s="404"/>
      <c r="W284" s="403"/>
      <c r="X284" s="404"/>
      <c r="Y284" s="403"/>
      <c r="Z284" s="404"/>
      <c r="AA284" s="403"/>
      <c r="AB284" s="404"/>
      <c r="AC284" s="403"/>
      <c r="AD284" s="404"/>
      <c r="AE284" s="403"/>
      <c r="AF284" s="404"/>
      <c r="AG284" s="403"/>
      <c r="AH284" s="404"/>
      <c r="AI284" s="403"/>
      <c r="AJ284" s="404"/>
      <c r="AK284" s="403"/>
      <c r="AL284" s="404"/>
      <c r="AM284" s="403"/>
      <c r="AN284" s="404"/>
      <c r="AO284" s="405"/>
      <c r="AP284" s="406"/>
      <c r="AQ284" s="4099"/>
      <c r="AR284" s="4100"/>
      <c r="AS284" s="4133"/>
      <c r="AT284" s="403"/>
      <c r="AU284" s="403"/>
      <c r="AV284" s="410"/>
      <c r="AW284" s="410"/>
      <c r="AX284" s="402"/>
      <c r="AY284" t="str">
        <f t="shared" ref="AY284:AY298" si="265">CW284&amp;CX284&amp;CY284&amp;CZ284&amp;DA284&amp;DB284&amp;DC284</f>
        <v/>
      </c>
      <c r="CW284" s="25" t="str">
        <f t="shared" ref="CW284:CW298" si="266">IF(AND(F284&gt;0,AO284=""),"  * No olvide digitar Embarazadas. Digite Cero si no tiene.",IF(AO284&gt;F284," * Las Embarazadas no pueden superar el Total Mujeres.",""))</f>
        <v/>
      </c>
      <c r="CX284" s="25" t="str">
        <f t="shared" ref="CX284:CX298" si="267">IF(AND(D284&gt;0,AV284="")," * No olvide ingresar datos en Usuarios con Discapacidad. (Digite cero si no tiene).",IF(AV284&gt;D284," * La variable Usuarios con discapacidad No puede ser mayor al Total.",""))</f>
        <v/>
      </c>
      <c r="CY284" s="25" t="str">
        <f t="shared" ref="CY284:CY298" si="268">IF(AND(D284&gt;0,AW284="")," * No olvide ingresar datos en Usuarios Oncológicos. (Digite cero si no tiene).",IF(AW284&gt;D284," * La variable Usuarios oncológicos No puede ser mayor al Total.",""))</f>
        <v/>
      </c>
      <c r="CZ284" s="25" t="str">
        <f t="shared" ref="CZ284:CZ298" si="269">IF(AND((AI284+AJ284)&gt;0,AP284="")," * No olvide digitar la variable 60 años. Si no tiene digite Cero.",IF(AP284&gt;(AI284+AJ284), "* El número de pacientes de 60 años NO DEBE ser mayor a lo registrado en el grupo etario de 60 a 64 años.",""))</f>
        <v/>
      </c>
      <c r="DA284" s="25" t="str">
        <f t="shared" si="263"/>
        <v/>
      </c>
      <c r="DB284" s="25" t="str">
        <f t="shared" si="264"/>
        <v/>
      </c>
      <c r="DC284"/>
      <c r="DD284"/>
      <c r="DE284"/>
      <c r="DG284" s="26">
        <f t="shared" ref="DG284:DG298" si="270">IF(AND(F284&gt;0,AO284=""),1,IF(AO284&gt;F284,1,0))</f>
        <v>0</v>
      </c>
      <c r="DH284" s="26">
        <f t="shared" ref="DH284:DH298" si="271">IF(AND(D284&gt;0,AV284=""),1,IF(AV284&gt;D284,1,0))</f>
        <v>0</v>
      </c>
      <c r="DI284" s="26">
        <f t="shared" ref="DI284:DI298" si="272">IF(AND(D284&gt;0,AW284=""),1,IF(AW284&gt;D284,1,0))</f>
        <v>0</v>
      </c>
      <c r="DJ284" s="26">
        <f t="shared" ref="DJ284:DJ298" si="273">IF(AND((AI284+AJ284)&gt;0,AP284=""),1,IF(AP284&gt;(AI284+AJ284),1,0))</f>
        <v>0</v>
      </c>
      <c r="DK284" s="26">
        <f t="shared" ref="DK284:DK298" si="274">IF(AND(D284&gt;0,AX284=""),1,0)</f>
        <v>0</v>
      </c>
      <c r="DL284" s="26">
        <f t="shared" ref="DL284:DL298" si="275">IF(AX284&gt;D284,1,0)</f>
        <v>0</v>
      </c>
      <c r="DM284"/>
    </row>
    <row r="285" spans="1:117" ht="15" customHeight="1" x14ac:dyDescent="0.25">
      <c r="A285" s="713"/>
      <c r="B285" s="4123" t="s">
        <v>270</v>
      </c>
      <c r="C285" s="4124"/>
      <c r="D285" s="4113">
        <f t="shared" si="261"/>
        <v>0</v>
      </c>
      <c r="E285" s="4114">
        <f t="shared" si="262"/>
        <v>0</v>
      </c>
      <c r="F285" s="4115">
        <f t="shared" si="262"/>
        <v>0</v>
      </c>
      <c r="G285" s="401"/>
      <c r="H285" s="402"/>
      <c r="I285" s="403"/>
      <c r="J285" s="402"/>
      <c r="K285" s="403"/>
      <c r="L285" s="402"/>
      <c r="M285" s="403"/>
      <c r="N285" s="402"/>
      <c r="O285" s="403"/>
      <c r="P285" s="402"/>
      <c r="Q285" s="403"/>
      <c r="R285" s="402"/>
      <c r="S285" s="403"/>
      <c r="T285" s="402"/>
      <c r="U285" s="403"/>
      <c r="V285" s="404"/>
      <c r="W285" s="403"/>
      <c r="X285" s="404"/>
      <c r="Y285" s="403"/>
      <c r="Z285" s="404"/>
      <c r="AA285" s="403"/>
      <c r="AB285" s="404"/>
      <c r="AC285" s="403"/>
      <c r="AD285" s="404"/>
      <c r="AE285" s="403"/>
      <c r="AF285" s="404"/>
      <c r="AG285" s="403"/>
      <c r="AH285" s="404"/>
      <c r="AI285" s="403"/>
      <c r="AJ285" s="404"/>
      <c r="AK285" s="403"/>
      <c r="AL285" s="404"/>
      <c r="AM285" s="403"/>
      <c r="AN285" s="404"/>
      <c r="AO285" s="405"/>
      <c r="AP285" s="406"/>
      <c r="AQ285" s="407"/>
      <c r="AR285" s="408"/>
      <c r="AS285" s="409"/>
      <c r="AT285" s="403"/>
      <c r="AU285" s="403"/>
      <c r="AV285" s="410"/>
      <c r="AW285" s="410"/>
      <c r="AX285" s="402"/>
      <c r="AY285" t="str">
        <f t="shared" si="265"/>
        <v/>
      </c>
      <c r="CW285" s="25" t="str">
        <f t="shared" si="266"/>
        <v/>
      </c>
      <c r="CX285" s="25" t="str">
        <f t="shared" si="267"/>
        <v/>
      </c>
      <c r="CY285" s="25" t="str">
        <f t="shared" si="268"/>
        <v/>
      </c>
      <c r="CZ285" s="25" t="str">
        <f t="shared" si="269"/>
        <v/>
      </c>
      <c r="DA285" s="25" t="str">
        <f t="shared" si="263"/>
        <v/>
      </c>
      <c r="DB285" s="25" t="str">
        <f t="shared" si="264"/>
        <v/>
      </c>
      <c r="DC285"/>
      <c r="DD285"/>
      <c r="DE285"/>
      <c r="DG285" s="26">
        <f t="shared" si="270"/>
        <v>0</v>
      </c>
      <c r="DH285" s="26">
        <f t="shared" si="271"/>
        <v>0</v>
      </c>
      <c r="DI285" s="26">
        <f t="shared" si="272"/>
        <v>0</v>
      </c>
      <c r="DJ285" s="26">
        <f t="shared" si="273"/>
        <v>0</v>
      </c>
      <c r="DK285" s="26">
        <f t="shared" si="274"/>
        <v>0</v>
      </c>
      <c r="DL285" s="26">
        <f t="shared" si="275"/>
        <v>0</v>
      </c>
      <c r="DM285"/>
    </row>
    <row r="286" spans="1:117" x14ac:dyDescent="0.25">
      <c r="A286" s="4661"/>
      <c r="B286" s="4125" t="s">
        <v>271</v>
      </c>
      <c r="C286" s="4125"/>
      <c r="D286" s="4126">
        <f t="shared" si="261"/>
        <v>0</v>
      </c>
      <c r="E286" s="4127">
        <f t="shared" si="262"/>
        <v>0</v>
      </c>
      <c r="F286" s="4128">
        <f t="shared" si="262"/>
        <v>0</v>
      </c>
      <c r="G286" s="4106"/>
      <c r="H286" s="4107"/>
      <c r="I286" s="4108"/>
      <c r="J286" s="4107"/>
      <c r="K286" s="4108"/>
      <c r="L286" s="4107"/>
      <c r="M286" s="4108"/>
      <c r="N286" s="4107"/>
      <c r="O286" s="4108"/>
      <c r="P286" s="4107"/>
      <c r="Q286" s="4108"/>
      <c r="R286" s="4107"/>
      <c r="S286" s="4108"/>
      <c r="T286" s="4107"/>
      <c r="U286" s="4108"/>
      <c r="V286" s="389"/>
      <c r="W286" s="4108"/>
      <c r="X286" s="389"/>
      <c r="Y286" s="4108"/>
      <c r="Z286" s="389"/>
      <c r="AA286" s="4108"/>
      <c r="AB286" s="389"/>
      <c r="AC286" s="4108"/>
      <c r="AD286" s="389"/>
      <c r="AE286" s="4108"/>
      <c r="AF286" s="389"/>
      <c r="AG286" s="4108"/>
      <c r="AH286" s="389"/>
      <c r="AI286" s="4108"/>
      <c r="AJ286" s="389"/>
      <c r="AK286" s="4108"/>
      <c r="AL286" s="389"/>
      <c r="AM286" s="4108"/>
      <c r="AN286" s="389"/>
      <c r="AO286" s="4109"/>
      <c r="AP286" s="4110"/>
      <c r="AQ286" s="4130"/>
      <c r="AR286" s="4131"/>
      <c r="AS286" s="413"/>
      <c r="AT286" s="4108"/>
      <c r="AU286" s="4108"/>
      <c r="AV286" s="4111"/>
      <c r="AW286" s="4111"/>
      <c r="AX286" s="4107"/>
      <c r="AY286" t="str">
        <f t="shared" si="265"/>
        <v/>
      </c>
      <c r="CW286" s="25" t="str">
        <f t="shared" si="266"/>
        <v/>
      </c>
      <c r="CX286" s="25" t="str">
        <f t="shared" si="267"/>
        <v/>
      </c>
      <c r="CY286" s="25" t="str">
        <f t="shared" si="268"/>
        <v/>
      </c>
      <c r="CZ286" s="25" t="str">
        <f t="shared" si="269"/>
        <v/>
      </c>
      <c r="DA286" s="25" t="str">
        <f t="shared" si="263"/>
        <v/>
      </c>
      <c r="DB286" s="25" t="str">
        <f t="shared" si="264"/>
        <v/>
      </c>
      <c r="DC286"/>
      <c r="DD286"/>
      <c r="DE286"/>
      <c r="DG286" s="26">
        <f t="shared" si="270"/>
        <v>0</v>
      </c>
      <c r="DH286" s="26">
        <f t="shared" si="271"/>
        <v>0</v>
      </c>
      <c r="DI286" s="26">
        <f t="shared" si="272"/>
        <v>0</v>
      </c>
      <c r="DJ286" s="26">
        <f t="shared" si="273"/>
        <v>0</v>
      </c>
      <c r="DK286" s="26">
        <f t="shared" si="274"/>
        <v>0</v>
      </c>
      <c r="DL286" s="26">
        <f t="shared" si="275"/>
        <v>0</v>
      </c>
      <c r="DM286"/>
    </row>
    <row r="287" spans="1:117" x14ac:dyDescent="0.25">
      <c r="A287" s="4658" t="s">
        <v>102</v>
      </c>
      <c r="B287" s="830" t="s">
        <v>266</v>
      </c>
      <c r="C287" s="830"/>
      <c r="D287" s="245">
        <f t="shared" si="261"/>
        <v>0</v>
      </c>
      <c r="E287" s="390">
        <f t="shared" si="262"/>
        <v>0</v>
      </c>
      <c r="F287" s="391">
        <f t="shared" si="262"/>
        <v>0</v>
      </c>
      <c r="G287" s="392"/>
      <c r="H287" s="393"/>
      <c r="I287" s="394"/>
      <c r="J287" s="393"/>
      <c r="K287" s="394"/>
      <c r="L287" s="393"/>
      <c r="M287" s="394"/>
      <c r="N287" s="393"/>
      <c r="O287" s="394"/>
      <c r="P287" s="393"/>
      <c r="Q287" s="394"/>
      <c r="R287" s="393"/>
      <c r="S287" s="394"/>
      <c r="T287" s="393"/>
      <c r="U287" s="394"/>
      <c r="V287" s="395"/>
      <c r="W287" s="394"/>
      <c r="X287" s="395"/>
      <c r="Y287" s="394"/>
      <c r="Z287" s="395"/>
      <c r="AA287" s="394"/>
      <c r="AB287" s="395"/>
      <c r="AC287" s="394"/>
      <c r="AD287" s="395"/>
      <c r="AE287" s="394"/>
      <c r="AF287" s="395"/>
      <c r="AG287" s="394"/>
      <c r="AH287" s="395"/>
      <c r="AI287" s="394"/>
      <c r="AJ287" s="395"/>
      <c r="AK287" s="394"/>
      <c r="AL287" s="395"/>
      <c r="AM287" s="394"/>
      <c r="AN287" s="395"/>
      <c r="AO287" s="396"/>
      <c r="AP287" s="397"/>
      <c r="AQ287" s="392"/>
      <c r="AR287" s="393"/>
      <c r="AS287" s="4639"/>
      <c r="AT287" s="394"/>
      <c r="AU287" s="394"/>
      <c r="AV287" s="398"/>
      <c r="AW287" s="398"/>
      <c r="AX287" s="393"/>
      <c r="AY287" t="str">
        <f t="shared" si="265"/>
        <v/>
      </c>
      <c r="CW287" s="25" t="str">
        <f t="shared" si="266"/>
        <v/>
      </c>
      <c r="CX287" s="25" t="str">
        <f t="shared" si="267"/>
        <v/>
      </c>
      <c r="CY287" s="25" t="str">
        <f t="shared" si="268"/>
        <v/>
      </c>
      <c r="CZ287" s="25" t="str">
        <f t="shared" si="269"/>
        <v/>
      </c>
      <c r="DA287" s="25" t="str">
        <f t="shared" si="263"/>
        <v/>
      </c>
      <c r="DB287" s="25" t="str">
        <f t="shared" si="264"/>
        <v/>
      </c>
      <c r="DC287"/>
      <c r="DD287"/>
      <c r="DE287"/>
      <c r="DG287" s="26">
        <f t="shared" si="270"/>
        <v>0</v>
      </c>
      <c r="DH287" s="26">
        <f t="shared" si="271"/>
        <v>0</v>
      </c>
      <c r="DI287" s="26">
        <f t="shared" si="272"/>
        <v>0</v>
      </c>
      <c r="DJ287" s="26">
        <f t="shared" si="273"/>
        <v>0</v>
      </c>
      <c r="DK287" s="26">
        <f t="shared" si="274"/>
        <v>0</v>
      </c>
      <c r="DL287" s="26">
        <f t="shared" si="275"/>
        <v>0</v>
      </c>
      <c r="DM287"/>
    </row>
    <row r="288" spans="1:117" x14ac:dyDescent="0.25">
      <c r="A288" s="713"/>
      <c r="B288" s="4112" t="s">
        <v>267</v>
      </c>
      <c r="C288" s="4112"/>
      <c r="D288" s="4113">
        <f t="shared" si="261"/>
        <v>0</v>
      </c>
      <c r="E288" s="4114">
        <f t="shared" si="262"/>
        <v>0</v>
      </c>
      <c r="F288" s="4115">
        <f t="shared" si="262"/>
        <v>0</v>
      </c>
      <c r="G288" s="4116"/>
      <c r="H288" s="4117"/>
      <c r="I288" s="4118"/>
      <c r="J288" s="4117"/>
      <c r="K288" s="4118"/>
      <c r="L288" s="4117"/>
      <c r="M288" s="4118"/>
      <c r="N288" s="4117"/>
      <c r="O288" s="4118"/>
      <c r="P288" s="4117"/>
      <c r="Q288" s="4118"/>
      <c r="R288" s="4117"/>
      <c r="S288" s="4118"/>
      <c r="T288" s="4117"/>
      <c r="U288" s="4118"/>
      <c r="V288" s="4119"/>
      <c r="W288" s="4118"/>
      <c r="X288" s="4119"/>
      <c r="Y288" s="4118"/>
      <c r="Z288" s="4119"/>
      <c r="AA288" s="4118"/>
      <c r="AB288" s="4119"/>
      <c r="AC288" s="4118"/>
      <c r="AD288" s="4119"/>
      <c r="AE288" s="4118"/>
      <c r="AF288" s="4119"/>
      <c r="AG288" s="4118"/>
      <c r="AH288" s="4119"/>
      <c r="AI288" s="4118"/>
      <c r="AJ288" s="4119"/>
      <c r="AK288" s="4118"/>
      <c r="AL288" s="4119"/>
      <c r="AM288" s="4118"/>
      <c r="AN288" s="4119"/>
      <c r="AO288" s="4120"/>
      <c r="AP288" s="4121"/>
      <c r="AQ288" s="4099"/>
      <c r="AR288" s="4100"/>
      <c r="AS288" s="394"/>
      <c r="AT288" s="4118"/>
      <c r="AU288" s="4118"/>
      <c r="AV288" s="4122"/>
      <c r="AW288" s="4122"/>
      <c r="AX288" s="4117"/>
      <c r="AY288" t="str">
        <f t="shared" si="265"/>
        <v/>
      </c>
      <c r="CW288" s="25" t="str">
        <f t="shared" si="266"/>
        <v/>
      </c>
      <c r="CX288" s="25" t="str">
        <f t="shared" si="267"/>
        <v/>
      </c>
      <c r="CY288" s="25" t="str">
        <f t="shared" si="268"/>
        <v/>
      </c>
      <c r="CZ288" s="25" t="str">
        <f t="shared" si="269"/>
        <v/>
      </c>
      <c r="DA288" s="25" t="str">
        <f t="shared" si="263"/>
        <v/>
      </c>
      <c r="DB288" s="25" t="str">
        <f t="shared" si="264"/>
        <v/>
      </c>
      <c r="DC288"/>
      <c r="DD288"/>
      <c r="DE288"/>
      <c r="DG288" s="26">
        <f t="shared" si="270"/>
        <v>0</v>
      </c>
      <c r="DH288" s="26">
        <f t="shared" si="271"/>
        <v>0</v>
      </c>
      <c r="DI288" s="26">
        <f t="shared" si="272"/>
        <v>0</v>
      </c>
      <c r="DJ288" s="26">
        <f t="shared" si="273"/>
        <v>0</v>
      </c>
      <c r="DK288" s="26">
        <f t="shared" si="274"/>
        <v>0</v>
      </c>
      <c r="DL288" s="26">
        <f t="shared" si="275"/>
        <v>0</v>
      </c>
      <c r="DM288"/>
    </row>
    <row r="289" spans="1:117" x14ac:dyDescent="0.25">
      <c r="A289" s="713"/>
      <c r="B289" s="4112" t="s">
        <v>268</v>
      </c>
      <c r="C289" s="4112"/>
      <c r="D289" s="4113">
        <f t="shared" si="261"/>
        <v>0</v>
      </c>
      <c r="E289" s="4114">
        <f t="shared" si="262"/>
        <v>0</v>
      </c>
      <c r="F289" s="4115">
        <f t="shared" si="262"/>
        <v>0</v>
      </c>
      <c r="G289" s="4116"/>
      <c r="H289" s="4117"/>
      <c r="I289" s="4118"/>
      <c r="J289" s="4117"/>
      <c r="K289" s="4118"/>
      <c r="L289" s="4117"/>
      <c r="M289" s="4118"/>
      <c r="N289" s="4117"/>
      <c r="O289" s="4118"/>
      <c r="P289" s="4117"/>
      <c r="Q289" s="4118"/>
      <c r="R289" s="4117"/>
      <c r="S289" s="4118"/>
      <c r="T289" s="4117"/>
      <c r="U289" s="4118"/>
      <c r="V289" s="4119"/>
      <c r="W289" s="4118"/>
      <c r="X289" s="4119"/>
      <c r="Y289" s="4118"/>
      <c r="Z289" s="4119"/>
      <c r="AA289" s="4118"/>
      <c r="AB289" s="4119"/>
      <c r="AC289" s="4118"/>
      <c r="AD289" s="4119"/>
      <c r="AE289" s="4118"/>
      <c r="AF289" s="4119"/>
      <c r="AG289" s="4118"/>
      <c r="AH289" s="4119"/>
      <c r="AI289" s="4118"/>
      <c r="AJ289" s="4119"/>
      <c r="AK289" s="4118"/>
      <c r="AL289" s="4119"/>
      <c r="AM289" s="4118"/>
      <c r="AN289" s="4119"/>
      <c r="AO289" s="4120"/>
      <c r="AP289" s="4121"/>
      <c r="AQ289" s="4099"/>
      <c r="AR289" s="4100"/>
      <c r="AS289" s="4133"/>
      <c r="AT289" s="4118"/>
      <c r="AU289" s="4118"/>
      <c r="AV289" s="4122"/>
      <c r="AW289" s="4122"/>
      <c r="AX289" s="4117"/>
      <c r="AY289" t="str">
        <f t="shared" si="265"/>
        <v/>
      </c>
      <c r="CW289" s="25" t="str">
        <f t="shared" si="266"/>
        <v/>
      </c>
      <c r="CX289" s="25" t="str">
        <f t="shared" si="267"/>
        <v/>
      </c>
      <c r="CY289" s="25" t="str">
        <f t="shared" si="268"/>
        <v/>
      </c>
      <c r="CZ289" s="25" t="str">
        <f t="shared" si="269"/>
        <v/>
      </c>
      <c r="DA289" s="25" t="str">
        <f t="shared" si="263"/>
        <v/>
      </c>
      <c r="DB289" s="25" t="str">
        <f t="shared" si="264"/>
        <v/>
      </c>
      <c r="DC289"/>
      <c r="DD289"/>
      <c r="DE289"/>
      <c r="DG289" s="26">
        <f t="shared" si="270"/>
        <v>0</v>
      </c>
      <c r="DH289" s="26">
        <f t="shared" si="271"/>
        <v>0</v>
      </c>
      <c r="DI289" s="26">
        <f t="shared" si="272"/>
        <v>0</v>
      </c>
      <c r="DJ289" s="26">
        <f t="shared" si="273"/>
        <v>0</v>
      </c>
      <c r="DK289" s="26">
        <f t="shared" si="274"/>
        <v>0</v>
      </c>
      <c r="DL289" s="26">
        <f t="shared" si="275"/>
        <v>0</v>
      </c>
      <c r="DM289"/>
    </row>
    <row r="290" spans="1:117" x14ac:dyDescent="0.25">
      <c r="A290" s="713"/>
      <c r="B290" s="4123" t="s">
        <v>269</v>
      </c>
      <c r="C290" s="4124"/>
      <c r="D290" s="4113">
        <f t="shared" si="261"/>
        <v>0</v>
      </c>
      <c r="E290" s="4114">
        <f t="shared" si="262"/>
        <v>0</v>
      </c>
      <c r="F290" s="4115">
        <f t="shared" si="262"/>
        <v>0</v>
      </c>
      <c r="G290" s="401"/>
      <c r="H290" s="402"/>
      <c r="I290" s="403"/>
      <c r="J290" s="402"/>
      <c r="K290" s="403"/>
      <c r="L290" s="402"/>
      <c r="M290" s="403"/>
      <c r="N290" s="402"/>
      <c r="O290" s="403"/>
      <c r="P290" s="402"/>
      <c r="Q290" s="403"/>
      <c r="R290" s="402"/>
      <c r="S290" s="403"/>
      <c r="T290" s="402"/>
      <c r="U290" s="403"/>
      <c r="V290" s="404"/>
      <c r="W290" s="403"/>
      <c r="X290" s="404"/>
      <c r="Y290" s="403"/>
      <c r="Z290" s="404"/>
      <c r="AA290" s="403"/>
      <c r="AB290" s="404"/>
      <c r="AC290" s="403"/>
      <c r="AD290" s="404"/>
      <c r="AE290" s="403"/>
      <c r="AF290" s="404"/>
      <c r="AG290" s="403"/>
      <c r="AH290" s="404"/>
      <c r="AI290" s="403"/>
      <c r="AJ290" s="404"/>
      <c r="AK290" s="403"/>
      <c r="AL290" s="404"/>
      <c r="AM290" s="403"/>
      <c r="AN290" s="404"/>
      <c r="AO290" s="405"/>
      <c r="AP290" s="406"/>
      <c r="AQ290" s="4099"/>
      <c r="AR290" s="4100"/>
      <c r="AS290" s="4133"/>
      <c r="AT290" s="403"/>
      <c r="AU290" s="403"/>
      <c r="AV290" s="410"/>
      <c r="AW290" s="410"/>
      <c r="AX290" s="402"/>
      <c r="AY290" t="str">
        <f t="shared" si="265"/>
        <v/>
      </c>
      <c r="CW290" s="25" t="str">
        <f t="shared" si="266"/>
        <v/>
      </c>
      <c r="CX290" s="25" t="str">
        <f t="shared" si="267"/>
        <v/>
      </c>
      <c r="CY290" s="25" t="str">
        <f t="shared" si="268"/>
        <v/>
      </c>
      <c r="CZ290" s="25" t="str">
        <f t="shared" si="269"/>
        <v/>
      </c>
      <c r="DA290" s="25" t="str">
        <f t="shared" si="263"/>
        <v/>
      </c>
      <c r="DB290" s="25" t="str">
        <f t="shared" si="264"/>
        <v/>
      </c>
      <c r="DC290"/>
      <c r="DD290"/>
      <c r="DE290"/>
      <c r="DG290" s="26">
        <f t="shared" si="270"/>
        <v>0</v>
      </c>
      <c r="DH290" s="26">
        <f t="shared" si="271"/>
        <v>0</v>
      </c>
      <c r="DI290" s="26">
        <f t="shared" si="272"/>
        <v>0</v>
      </c>
      <c r="DJ290" s="26">
        <f t="shared" si="273"/>
        <v>0</v>
      </c>
      <c r="DK290" s="26">
        <f t="shared" si="274"/>
        <v>0</v>
      </c>
      <c r="DL290" s="26">
        <f t="shared" si="275"/>
        <v>0</v>
      </c>
      <c r="DM290"/>
    </row>
    <row r="291" spans="1:117" ht="15" customHeight="1" x14ac:dyDescent="0.25">
      <c r="A291" s="713"/>
      <c r="B291" s="4123" t="s">
        <v>270</v>
      </c>
      <c r="C291" s="4124"/>
      <c r="D291" s="4113">
        <f t="shared" si="261"/>
        <v>0</v>
      </c>
      <c r="E291" s="4114">
        <f t="shared" si="262"/>
        <v>0</v>
      </c>
      <c r="F291" s="4115">
        <f t="shared" si="262"/>
        <v>0</v>
      </c>
      <c r="G291" s="401"/>
      <c r="H291" s="402"/>
      <c r="I291" s="403"/>
      <c r="J291" s="402"/>
      <c r="K291" s="403"/>
      <c r="L291" s="402"/>
      <c r="M291" s="403"/>
      <c r="N291" s="402"/>
      <c r="O291" s="403"/>
      <c r="P291" s="402"/>
      <c r="Q291" s="403"/>
      <c r="R291" s="402"/>
      <c r="S291" s="403"/>
      <c r="T291" s="402"/>
      <c r="U291" s="403"/>
      <c r="V291" s="404"/>
      <c r="W291" s="403"/>
      <c r="X291" s="404"/>
      <c r="Y291" s="403"/>
      <c r="Z291" s="404"/>
      <c r="AA291" s="403"/>
      <c r="AB291" s="404"/>
      <c r="AC291" s="403"/>
      <c r="AD291" s="404"/>
      <c r="AE291" s="403"/>
      <c r="AF291" s="404"/>
      <c r="AG291" s="403"/>
      <c r="AH291" s="404"/>
      <c r="AI291" s="403"/>
      <c r="AJ291" s="404"/>
      <c r="AK291" s="403"/>
      <c r="AL291" s="404"/>
      <c r="AM291" s="403"/>
      <c r="AN291" s="404"/>
      <c r="AO291" s="405"/>
      <c r="AP291" s="406"/>
      <c r="AQ291" s="407"/>
      <c r="AR291" s="408"/>
      <c r="AS291" s="409"/>
      <c r="AT291" s="403"/>
      <c r="AU291" s="403"/>
      <c r="AV291" s="410"/>
      <c r="AW291" s="410"/>
      <c r="AX291" s="402"/>
      <c r="AY291" t="str">
        <f t="shared" si="265"/>
        <v/>
      </c>
      <c r="CW291" s="25" t="str">
        <f t="shared" si="266"/>
        <v/>
      </c>
      <c r="CX291" s="25" t="str">
        <f t="shared" si="267"/>
        <v/>
      </c>
      <c r="CY291" s="25" t="str">
        <f t="shared" si="268"/>
        <v/>
      </c>
      <c r="CZ291" s="25" t="str">
        <f t="shared" si="269"/>
        <v/>
      </c>
      <c r="DA291" s="25" t="str">
        <f t="shared" si="263"/>
        <v/>
      </c>
      <c r="DB291" s="25" t="str">
        <f t="shared" si="264"/>
        <v/>
      </c>
      <c r="DC291"/>
      <c r="DD291"/>
      <c r="DE291"/>
      <c r="DG291" s="26">
        <f t="shared" si="270"/>
        <v>0</v>
      </c>
      <c r="DH291" s="26">
        <f t="shared" si="271"/>
        <v>0</v>
      </c>
      <c r="DI291" s="26">
        <f t="shared" si="272"/>
        <v>0</v>
      </c>
      <c r="DJ291" s="26">
        <f t="shared" si="273"/>
        <v>0</v>
      </c>
      <c r="DK291" s="26">
        <f t="shared" si="274"/>
        <v>0</v>
      </c>
      <c r="DL291" s="26">
        <f t="shared" si="275"/>
        <v>0</v>
      </c>
      <c r="DM291"/>
    </row>
    <row r="292" spans="1:117" x14ac:dyDescent="0.25">
      <c r="A292" s="4661"/>
      <c r="B292" s="4125" t="s">
        <v>271</v>
      </c>
      <c r="C292" s="4125"/>
      <c r="D292" s="4126">
        <f t="shared" si="261"/>
        <v>0</v>
      </c>
      <c r="E292" s="4127">
        <f t="shared" si="262"/>
        <v>0</v>
      </c>
      <c r="F292" s="4128">
        <f t="shared" si="262"/>
        <v>0</v>
      </c>
      <c r="G292" s="4106"/>
      <c r="H292" s="4107"/>
      <c r="I292" s="4108"/>
      <c r="J292" s="4107"/>
      <c r="K292" s="4108"/>
      <c r="L292" s="4107"/>
      <c r="M292" s="4108"/>
      <c r="N292" s="4107"/>
      <c r="O292" s="4108"/>
      <c r="P292" s="4107"/>
      <c r="Q292" s="4108"/>
      <c r="R292" s="4107"/>
      <c r="S292" s="4108"/>
      <c r="T292" s="4107"/>
      <c r="U292" s="4108"/>
      <c r="V292" s="389"/>
      <c r="W292" s="4108"/>
      <c r="X292" s="389"/>
      <c r="Y292" s="4108"/>
      <c r="Z292" s="389"/>
      <c r="AA292" s="4108"/>
      <c r="AB292" s="389"/>
      <c r="AC292" s="4108"/>
      <c r="AD292" s="389"/>
      <c r="AE292" s="4108"/>
      <c r="AF292" s="389"/>
      <c r="AG292" s="4108"/>
      <c r="AH292" s="389"/>
      <c r="AI292" s="4108"/>
      <c r="AJ292" s="389"/>
      <c r="AK292" s="4108"/>
      <c r="AL292" s="389"/>
      <c r="AM292" s="4108"/>
      <c r="AN292" s="389"/>
      <c r="AO292" s="4109"/>
      <c r="AP292" s="4110"/>
      <c r="AQ292" s="4130"/>
      <c r="AR292" s="4131"/>
      <c r="AS292" s="413"/>
      <c r="AT292" s="4108"/>
      <c r="AU292" s="4108"/>
      <c r="AV292" s="4111"/>
      <c r="AW292" s="4111"/>
      <c r="AX292" s="4107"/>
      <c r="AY292" t="str">
        <f t="shared" si="265"/>
        <v/>
      </c>
      <c r="CW292" s="25" t="str">
        <f t="shared" si="266"/>
        <v/>
      </c>
      <c r="CX292" s="25" t="str">
        <f t="shared" si="267"/>
        <v/>
      </c>
      <c r="CY292" s="25" t="str">
        <f t="shared" si="268"/>
        <v/>
      </c>
      <c r="CZ292" s="25" t="str">
        <f t="shared" si="269"/>
        <v/>
      </c>
      <c r="DA292" s="25" t="str">
        <f t="shared" si="263"/>
        <v/>
      </c>
      <c r="DB292" s="25" t="str">
        <f t="shared" si="264"/>
        <v/>
      </c>
      <c r="DC292"/>
      <c r="DD292"/>
      <c r="DE292"/>
      <c r="DG292" s="26">
        <f t="shared" si="270"/>
        <v>0</v>
      </c>
      <c r="DH292" s="26">
        <f t="shared" si="271"/>
        <v>0</v>
      </c>
      <c r="DI292" s="26">
        <f t="shared" si="272"/>
        <v>0</v>
      </c>
      <c r="DJ292" s="26">
        <f t="shared" si="273"/>
        <v>0</v>
      </c>
      <c r="DK292" s="26">
        <f t="shared" si="274"/>
        <v>0</v>
      </c>
      <c r="DL292" s="26">
        <f t="shared" si="275"/>
        <v>0</v>
      </c>
      <c r="DM292"/>
    </row>
    <row r="293" spans="1:117" ht="15" customHeight="1" x14ac:dyDescent="0.25">
      <c r="A293" s="4512" t="s">
        <v>104</v>
      </c>
      <c r="B293" s="4668" t="s">
        <v>266</v>
      </c>
      <c r="C293" s="4668"/>
      <c r="D293" s="4669">
        <f t="shared" si="261"/>
        <v>0</v>
      </c>
      <c r="E293" s="4670">
        <f t="shared" si="262"/>
        <v>0</v>
      </c>
      <c r="F293" s="4671">
        <f t="shared" si="262"/>
        <v>0</v>
      </c>
      <c r="G293" s="4672"/>
      <c r="H293" s="4673"/>
      <c r="I293" s="4674"/>
      <c r="J293" s="4673"/>
      <c r="K293" s="4674"/>
      <c r="L293" s="4673"/>
      <c r="M293" s="4674"/>
      <c r="N293" s="4673"/>
      <c r="O293" s="4674"/>
      <c r="P293" s="4673"/>
      <c r="Q293" s="4674"/>
      <c r="R293" s="4673"/>
      <c r="S293" s="4674"/>
      <c r="T293" s="4673"/>
      <c r="U293" s="4674"/>
      <c r="V293" s="4675"/>
      <c r="W293" s="4674"/>
      <c r="X293" s="4675"/>
      <c r="Y293" s="4674"/>
      <c r="Z293" s="4675"/>
      <c r="AA293" s="4674"/>
      <c r="AB293" s="4675"/>
      <c r="AC293" s="4674"/>
      <c r="AD293" s="4675"/>
      <c r="AE293" s="4674"/>
      <c r="AF293" s="4675"/>
      <c r="AG293" s="4674"/>
      <c r="AH293" s="4675"/>
      <c r="AI293" s="4674"/>
      <c r="AJ293" s="4675"/>
      <c r="AK293" s="4674"/>
      <c r="AL293" s="4675"/>
      <c r="AM293" s="4672"/>
      <c r="AN293" s="4676"/>
      <c r="AO293" s="4674"/>
      <c r="AP293" s="4677"/>
      <c r="AQ293" s="4672"/>
      <c r="AR293" s="4678"/>
      <c r="AS293" s="4679"/>
      <c r="AT293" s="4679"/>
      <c r="AU293" s="4679"/>
      <c r="AV293" s="387"/>
      <c r="AW293" s="387"/>
      <c r="AX293" s="386"/>
      <c r="AY293" t="str">
        <f t="shared" si="265"/>
        <v/>
      </c>
      <c r="CW293" s="25" t="str">
        <f t="shared" si="266"/>
        <v/>
      </c>
      <c r="CX293" s="25" t="str">
        <f t="shared" si="267"/>
        <v/>
      </c>
      <c r="CY293" s="25" t="str">
        <f t="shared" si="268"/>
        <v/>
      </c>
      <c r="CZ293" s="25" t="str">
        <f t="shared" si="269"/>
        <v/>
      </c>
      <c r="DA293" s="25" t="str">
        <f t="shared" si="263"/>
        <v/>
      </c>
      <c r="DB293" s="25" t="str">
        <f t="shared" si="264"/>
        <v/>
      </c>
      <c r="DC293"/>
      <c r="DD293"/>
      <c r="DE293"/>
      <c r="DG293" s="26">
        <f t="shared" si="270"/>
        <v>0</v>
      </c>
      <c r="DH293" s="26">
        <f t="shared" si="271"/>
        <v>0</v>
      </c>
      <c r="DI293" s="26">
        <f t="shared" si="272"/>
        <v>0</v>
      </c>
      <c r="DJ293" s="26">
        <f t="shared" si="273"/>
        <v>0</v>
      </c>
      <c r="DK293" s="26">
        <f t="shared" si="274"/>
        <v>0</v>
      </c>
      <c r="DL293" s="26">
        <f t="shared" si="275"/>
        <v>0</v>
      </c>
      <c r="DM293"/>
    </row>
    <row r="294" spans="1:117" x14ac:dyDescent="0.25">
      <c r="A294" s="729"/>
      <c r="B294" s="4112" t="s">
        <v>267</v>
      </c>
      <c r="C294" s="4112"/>
      <c r="D294" s="4185">
        <f t="shared" si="261"/>
        <v>0</v>
      </c>
      <c r="E294" s="4680">
        <f t="shared" si="262"/>
        <v>0</v>
      </c>
      <c r="F294" s="4681">
        <f t="shared" si="262"/>
        <v>0</v>
      </c>
      <c r="G294" s="4682"/>
      <c r="H294" s="4683"/>
      <c r="I294" s="4684"/>
      <c r="J294" s="4683"/>
      <c r="K294" s="4684"/>
      <c r="L294" s="4683"/>
      <c r="M294" s="4684"/>
      <c r="N294" s="4683"/>
      <c r="O294" s="4684"/>
      <c r="P294" s="4683"/>
      <c r="Q294" s="4684"/>
      <c r="R294" s="4683"/>
      <c r="S294" s="4684"/>
      <c r="T294" s="4683"/>
      <c r="U294" s="4684"/>
      <c r="V294" s="4685"/>
      <c r="W294" s="4684"/>
      <c r="X294" s="4685"/>
      <c r="Y294" s="4684"/>
      <c r="Z294" s="4685"/>
      <c r="AA294" s="4684"/>
      <c r="AB294" s="4685"/>
      <c r="AC294" s="4684"/>
      <c r="AD294" s="4685"/>
      <c r="AE294" s="4684"/>
      <c r="AF294" s="4685"/>
      <c r="AG294" s="4684"/>
      <c r="AH294" s="4685"/>
      <c r="AI294" s="4684"/>
      <c r="AJ294" s="4685"/>
      <c r="AK294" s="4684"/>
      <c r="AL294" s="4685"/>
      <c r="AM294" s="4682"/>
      <c r="AN294" s="4686"/>
      <c r="AO294" s="4684"/>
      <c r="AP294" s="4687"/>
      <c r="AQ294" s="4099"/>
      <c r="AR294" s="4100"/>
      <c r="AS294" s="394"/>
      <c r="AT294" s="4118"/>
      <c r="AU294" s="4118"/>
      <c r="AV294" s="4122"/>
      <c r="AW294" s="4122"/>
      <c r="AX294" s="4117"/>
      <c r="AY294" t="str">
        <f t="shared" si="265"/>
        <v/>
      </c>
      <c r="CW294" s="25" t="str">
        <f t="shared" si="266"/>
        <v/>
      </c>
      <c r="CX294" s="25" t="str">
        <f t="shared" si="267"/>
        <v/>
      </c>
      <c r="CY294" s="25" t="str">
        <f t="shared" si="268"/>
        <v/>
      </c>
      <c r="CZ294" s="25" t="str">
        <f t="shared" si="269"/>
        <v/>
      </c>
      <c r="DA294" s="25" t="str">
        <f t="shared" si="263"/>
        <v/>
      </c>
      <c r="DB294" s="25" t="str">
        <f t="shared" si="264"/>
        <v/>
      </c>
      <c r="DC294"/>
      <c r="DD294"/>
      <c r="DE294"/>
      <c r="DG294" s="26">
        <f t="shared" si="270"/>
        <v>0</v>
      </c>
      <c r="DH294" s="26">
        <f t="shared" si="271"/>
        <v>0</v>
      </c>
      <c r="DI294" s="26">
        <f t="shared" si="272"/>
        <v>0</v>
      </c>
      <c r="DJ294" s="26">
        <f t="shared" si="273"/>
        <v>0</v>
      </c>
      <c r="DK294" s="26">
        <f t="shared" si="274"/>
        <v>0</v>
      </c>
      <c r="DL294" s="26">
        <f t="shared" si="275"/>
        <v>0</v>
      </c>
      <c r="DM294"/>
    </row>
    <row r="295" spans="1:117" x14ac:dyDescent="0.25">
      <c r="A295" s="729"/>
      <c r="B295" s="4112" t="s">
        <v>268</v>
      </c>
      <c r="C295" s="4112"/>
      <c r="D295" s="4185">
        <f t="shared" si="261"/>
        <v>0</v>
      </c>
      <c r="E295" s="4680">
        <f t="shared" si="262"/>
        <v>0</v>
      </c>
      <c r="F295" s="4681">
        <f t="shared" si="262"/>
        <v>0</v>
      </c>
      <c r="G295" s="4682"/>
      <c r="H295" s="4683"/>
      <c r="I295" s="4684"/>
      <c r="J295" s="4683"/>
      <c r="K295" s="4684"/>
      <c r="L295" s="4683"/>
      <c r="M295" s="4684"/>
      <c r="N295" s="4683"/>
      <c r="O295" s="4684"/>
      <c r="P295" s="4683"/>
      <c r="Q295" s="4684"/>
      <c r="R295" s="4683"/>
      <c r="S295" s="4684"/>
      <c r="T295" s="4683"/>
      <c r="U295" s="4684"/>
      <c r="V295" s="4685"/>
      <c r="W295" s="4684"/>
      <c r="X295" s="4685"/>
      <c r="Y295" s="4684"/>
      <c r="Z295" s="4685"/>
      <c r="AA295" s="4684"/>
      <c r="AB295" s="4685"/>
      <c r="AC295" s="4684"/>
      <c r="AD295" s="4685"/>
      <c r="AE295" s="4684"/>
      <c r="AF295" s="4685"/>
      <c r="AG295" s="4684"/>
      <c r="AH295" s="4685"/>
      <c r="AI295" s="4684"/>
      <c r="AJ295" s="4685"/>
      <c r="AK295" s="4684"/>
      <c r="AL295" s="4685"/>
      <c r="AM295" s="4682"/>
      <c r="AN295" s="4686"/>
      <c r="AO295" s="4684"/>
      <c r="AP295" s="4687"/>
      <c r="AQ295" s="4099"/>
      <c r="AR295" s="4100"/>
      <c r="AS295" s="4133"/>
      <c r="AT295" s="4118"/>
      <c r="AU295" s="4118"/>
      <c r="AV295" s="4122"/>
      <c r="AW295" s="4122"/>
      <c r="AX295" s="4117"/>
      <c r="AY295" t="str">
        <f t="shared" si="265"/>
        <v/>
      </c>
      <c r="CW295" s="25" t="str">
        <f t="shared" si="266"/>
        <v/>
      </c>
      <c r="CX295" s="25" t="str">
        <f t="shared" si="267"/>
        <v/>
      </c>
      <c r="CY295" s="25" t="str">
        <f t="shared" si="268"/>
        <v/>
      </c>
      <c r="CZ295" s="25" t="str">
        <f t="shared" si="269"/>
        <v/>
      </c>
      <c r="DA295" s="25" t="str">
        <f t="shared" si="263"/>
        <v/>
      </c>
      <c r="DB295" s="25" t="str">
        <f t="shared" si="264"/>
        <v/>
      </c>
      <c r="DC295"/>
      <c r="DD295"/>
      <c r="DE295"/>
      <c r="DG295" s="26">
        <f t="shared" si="270"/>
        <v>0</v>
      </c>
      <c r="DH295" s="26">
        <f t="shared" si="271"/>
        <v>0</v>
      </c>
      <c r="DI295" s="26">
        <f t="shared" si="272"/>
        <v>0</v>
      </c>
      <c r="DJ295" s="26">
        <f t="shared" si="273"/>
        <v>0</v>
      </c>
      <c r="DK295" s="26">
        <f t="shared" si="274"/>
        <v>0</v>
      </c>
      <c r="DL295" s="26">
        <f t="shared" si="275"/>
        <v>0</v>
      </c>
      <c r="DM295"/>
    </row>
    <row r="296" spans="1:117" x14ac:dyDescent="0.25">
      <c r="A296" s="729"/>
      <c r="B296" s="4123" t="s">
        <v>269</v>
      </c>
      <c r="C296" s="4124"/>
      <c r="D296" s="4185">
        <f t="shared" si="261"/>
        <v>0</v>
      </c>
      <c r="E296" s="4680">
        <f t="shared" si="262"/>
        <v>0</v>
      </c>
      <c r="F296" s="4681">
        <f t="shared" si="262"/>
        <v>0</v>
      </c>
      <c r="G296" s="4688"/>
      <c r="H296" s="4689"/>
      <c r="I296" s="4690"/>
      <c r="J296" s="4689"/>
      <c r="K296" s="4690"/>
      <c r="L296" s="4689"/>
      <c r="M296" s="4690"/>
      <c r="N296" s="4689"/>
      <c r="O296" s="4690"/>
      <c r="P296" s="4689"/>
      <c r="Q296" s="4690"/>
      <c r="R296" s="4689"/>
      <c r="S296" s="4690"/>
      <c r="T296" s="4689"/>
      <c r="U296" s="4690"/>
      <c r="V296" s="4689"/>
      <c r="W296" s="4690"/>
      <c r="X296" s="4689"/>
      <c r="Y296" s="4690"/>
      <c r="Z296" s="4689"/>
      <c r="AA296" s="4690"/>
      <c r="AB296" s="4689"/>
      <c r="AC296" s="4690"/>
      <c r="AD296" s="4689"/>
      <c r="AE296" s="4690"/>
      <c r="AF296" s="4689"/>
      <c r="AG296" s="4690"/>
      <c r="AH296" s="4689"/>
      <c r="AI296" s="4690"/>
      <c r="AJ296" s="4689"/>
      <c r="AK296" s="4690"/>
      <c r="AL296" s="4689"/>
      <c r="AM296" s="4688"/>
      <c r="AN296" s="4691"/>
      <c r="AO296" s="4692"/>
      <c r="AP296" s="4693"/>
      <c r="AQ296" s="4099"/>
      <c r="AR296" s="4100"/>
      <c r="AS296" s="4133"/>
      <c r="AT296" s="4692"/>
      <c r="AU296" s="4692"/>
      <c r="AV296" s="4694"/>
      <c r="AW296" s="4694"/>
      <c r="AX296" s="4695"/>
      <c r="AY296" t="str">
        <f t="shared" si="265"/>
        <v/>
      </c>
      <c r="CW296" s="25" t="str">
        <f t="shared" si="266"/>
        <v/>
      </c>
      <c r="CX296" s="25" t="str">
        <f t="shared" si="267"/>
        <v/>
      </c>
      <c r="CY296" s="25" t="str">
        <f t="shared" si="268"/>
        <v/>
      </c>
      <c r="CZ296" s="25" t="str">
        <f t="shared" si="269"/>
        <v/>
      </c>
      <c r="DA296" s="25" t="str">
        <f t="shared" si="263"/>
        <v/>
      </c>
      <c r="DB296" s="25" t="str">
        <f t="shared" si="264"/>
        <v/>
      </c>
      <c r="DC296"/>
      <c r="DD296"/>
      <c r="DE296"/>
      <c r="DG296" s="26">
        <f t="shared" si="270"/>
        <v>0</v>
      </c>
      <c r="DH296" s="26">
        <f t="shared" si="271"/>
        <v>0</v>
      </c>
      <c r="DI296" s="26">
        <f t="shared" si="272"/>
        <v>0</v>
      </c>
      <c r="DJ296" s="26">
        <f t="shared" si="273"/>
        <v>0</v>
      </c>
      <c r="DK296" s="26">
        <f t="shared" si="274"/>
        <v>0</v>
      </c>
      <c r="DL296" s="26">
        <f t="shared" si="275"/>
        <v>0</v>
      </c>
      <c r="DM296"/>
    </row>
    <row r="297" spans="1:117" ht="15" customHeight="1" x14ac:dyDescent="0.25">
      <c r="A297" s="729"/>
      <c r="B297" s="4123" t="s">
        <v>270</v>
      </c>
      <c r="C297" s="4124"/>
      <c r="D297" s="4185">
        <f t="shared" si="261"/>
        <v>0</v>
      </c>
      <c r="E297" s="4680">
        <f t="shared" si="262"/>
        <v>0</v>
      </c>
      <c r="F297" s="4681">
        <f t="shared" si="262"/>
        <v>0</v>
      </c>
      <c r="G297" s="4688"/>
      <c r="H297" s="4689"/>
      <c r="I297" s="4690"/>
      <c r="J297" s="4689"/>
      <c r="K297" s="4690"/>
      <c r="L297" s="4689"/>
      <c r="M297" s="4690"/>
      <c r="N297" s="4689"/>
      <c r="O297" s="4690"/>
      <c r="P297" s="4689"/>
      <c r="Q297" s="4690"/>
      <c r="R297" s="4689"/>
      <c r="S297" s="4690"/>
      <c r="T297" s="4689"/>
      <c r="U297" s="4690"/>
      <c r="V297" s="4689"/>
      <c r="W297" s="4690"/>
      <c r="X297" s="4689"/>
      <c r="Y297" s="4690"/>
      <c r="Z297" s="4689"/>
      <c r="AA297" s="4690"/>
      <c r="AB297" s="4689"/>
      <c r="AC297" s="4690"/>
      <c r="AD297" s="4689"/>
      <c r="AE297" s="4690"/>
      <c r="AF297" s="4689"/>
      <c r="AG297" s="4690"/>
      <c r="AH297" s="4689"/>
      <c r="AI297" s="4690"/>
      <c r="AJ297" s="4689"/>
      <c r="AK297" s="4690"/>
      <c r="AL297" s="4689"/>
      <c r="AM297" s="4688"/>
      <c r="AN297" s="4691"/>
      <c r="AO297" s="494"/>
      <c r="AP297" s="451"/>
      <c r="AQ297" s="407"/>
      <c r="AR297" s="408"/>
      <c r="AS297" s="409"/>
      <c r="AT297" s="494"/>
      <c r="AU297" s="494"/>
      <c r="AV297" s="495"/>
      <c r="AW297" s="495"/>
      <c r="AX297" s="496"/>
      <c r="AY297" t="str">
        <f t="shared" si="265"/>
        <v/>
      </c>
      <c r="CW297" s="25" t="str">
        <f t="shared" si="266"/>
        <v/>
      </c>
      <c r="CX297" s="25" t="str">
        <f t="shared" si="267"/>
        <v/>
      </c>
      <c r="CY297" s="25" t="str">
        <f t="shared" si="268"/>
        <v/>
      </c>
      <c r="CZ297" s="25" t="str">
        <f t="shared" si="269"/>
        <v/>
      </c>
      <c r="DA297" s="25" t="str">
        <f t="shared" si="263"/>
        <v/>
      </c>
      <c r="DB297" s="25" t="str">
        <f t="shared" si="264"/>
        <v/>
      </c>
      <c r="DC297"/>
      <c r="DD297"/>
      <c r="DE297"/>
      <c r="DG297" s="26">
        <f t="shared" si="270"/>
        <v>0</v>
      </c>
      <c r="DH297" s="26">
        <f t="shared" si="271"/>
        <v>0</v>
      </c>
      <c r="DI297" s="26">
        <f t="shared" si="272"/>
        <v>0</v>
      </c>
      <c r="DJ297" s="26">
        <f t="shared" si="273"/>
        <v>0</v>
      </c>
      <c r="DK297" s="26">
        <f t="shared" si="274"/>
        <v>0</v>
      </c>
      <c r="DL297" s="26">
        <f t="shared" si="275"/>
        <v>0</v>
      </c>
      <c r="DM297"/>
    </row>
    <row r="298" spans="1:117" x14ac:dyDescent="0.25">
      <c r="A298" s="4406"/>
      <c r="B298" s="4125" t="s">
        <v>271</v>
      </c>
      <c r="C298" s="4125"/>
      <c r="D298" s="4186">
        <f t="shared" si="261"/>
        <v>0</v>
      </c>
      <c r="E298" s="4696">
        <f t="shared" si="262"/>
        <v>0</v>
      </c>
      <c r="F298" s="4697">
        <f t="shared" si="262"/>
        <v>0</v>
      </c>
      <c r="G298" s="4698"/>
      <c r="H298" s="4699"/>
      <c r="I298" s="4700"/>
      <c r="J298" s="4699"/>
      <c r="K298" s="4700"/>
      <c r="L298" s="4699"/>
      <c r="M298" s="4700"/>
      <c r="N298" s="4699"/>
      <c r="O298" s="4700"/>
      <c r="P298" s="4699"/>
      <c r="Q298" s="4700"/>
      <c r="R298" s="4699"/>
      <c r="S298" s="4700"/>
      <c r="T298" s="4699"/>
      <c r="U298" s="4698"/>
      <c r="V298" s="4699"/>
      <c r="W298" s="4698"/>
      <c r="X298" s="4699"/>
      <c r="Y298" s="4698"/>
      <c r="Z298" s="4699"/>
      <c r="AA298" s="4698"/>
      <c r="AB298" s="4699"/>
      <c r="AC298" s="4698"/>
      <c r="AD298" s="4699"/>
      <c r="AE298" s="4698"/>
      <c r="AF298" s="4699"/>
      <c r="AG298" s="4698"/>
      <c r="AH298" s="4699"/>
      <c r="AI298" s="4698"/>
      <c r="AJ298" s="4699"/>
      <c r="AK298" s="4698"/>
      <c r="AL298" s="4699"/>
      <c r="AM298" s="4698"/>
      <c r="AN298" s="4701"/>
      <c r="AO298" s="4108"/>
      <c r="AP298" s="4110"/>
      <c r="AQ298" s="4130"/>
      <c r="AR298" s="4131"/>
      <c r="AS298" s="413"/>
      <c r="AT298" s="4108"/>
      <c r="AU298" s="4108"/>
      <c r="AV298" s="4111"/>
      <c r="AW298" s="4111"/>
      <c r="AX298" s="4107"/>
      <c r="AY298" t="str">
        <f t="shared" si="265"/>
        <v/>
      </c>
      <c r="CW298" s="25" t="str">
        <f t="shared" si="266"/>
        <v/>
      </c>
      <c r="CX298" s="25" t="str">
        <f t="shared" si="267"/>
        <v/>
      </c>
      <c r="CY298" s="25" t="str">
        <f t="shared" si="268"/>
        <v/>
      </c>
      <c r="CZ298" s="25" t="str">
        <f t="shared" si="269"/>
        <v/>
      </c>
      <c r="DA298" s="25" t="str">
        <f t="shared" si="263"/>
        <v/>
      </c>
      <c r="DB298" s="25" t="str">
        <f t="shared" si="264"/>
        <v/>
      </c>
      <c r="DC298"/>
      <c r="DD298"/>
      <c r="DE298"/>
      <c r="DG298" s="26">
        <f t="shared" si="270"/>
        <v>0</v>
      </c>
      <c r="DH298" s="26">
        <f t="shared" si="271"/>
        <v>0</v>
      </c>
      <c r="DI298" s="26">
        <f t="shared" si="272"/>
        <v>0</v>
      </c>
      <c r="DJ298" s="26">
        <f t="shared" si="273"/>
        <v>0</v>
      </c>
      <c r="DK298" s="26">
        <f t="shared" si="274"/>
        <v>0</v>
      </c>
      <c r="DL298" s="26">
        <f t="shared" si="275"/>
        <v>0</v>
      </c>
      <c r="DM298"/>
    </row>
    <row r="299" spans="1:117" x14ac:dyDescent="0.25">
      <c r="A299" s="852" t="s">
        <v>4</v>
      </c>
      <c r="B299" s="830" t="s">
        <v>266</v>
      </c>
      <c r="C299" s="830"/>
      <c r="D299" s="245">
        <f t="shared" si="261"/>
        <v>437</v>
      </c>
      <c r="E299" s="290">
        <f t="shared" ref="E299:F304" si="276">SUM(G299+I299+K299+M299+O299+Q299+S299+U299+W299+Y299+AA299+AC299+AE299+AG299+AI299+AK299+AM299)</f>
        <v>211</v>
      </c>
      <c r="F299" s="454">
        <f t="shared" si="276"/>
        <v>226</v>
      </c>
      <c r="G299" s="245">
        <f t="shared" ref="G299:X304" si="277">+G221+G227+G233+G239+G245+G251+G257+G281+G287+G293</f>
        <v>2</v>
      </c>
      <c r="H299" s="454">
        <f t="shared" si="277"/>
        <v>2</v>
      </c>
      <c r="I299" s="245">
        <f t="shared" si="277"/>
        <v>1</v>
      </c>
      <c r="J299" s="454">
        <f t="shared" si="277"/>
        <v>2</v>
      </c>
      <c r="K299" s="454">
        <f t="shared" si="277"/>
        <v>1</v>
      </c>
      <c r="L299" s="454">
        <f t="shared" si="277"/>
        <v>0</v>
      </c>
      <c r="M299" s="454">
        <f t="shared" si="277"/>
        <v>0</v>
      </c>
      <c r="N299" s="454">
        <f t="shared" si="277"/>
        <v>0</v>
      </c>
      <c r="O299" s="454">
        <f t="shared" si="277"/>
        <v>1</v>
      </c>
      <c r="P299" s="454">
        <f t="shared" si="277"/>
        <v>0</v>
      </c>
      <c r="Q299" s="454">
        <f t="shared" si="277"/>
        <v>4</v>
      </c>
      <c r="R299" s="454">
        <f t="shared" si="277"/>
        <v>0</v>
      </c>
      <c r="S299" s="454">
        <f t="shared" si="277"/>
        <v>5</v>
      </c>
      <c r="T299" s="454">
        <f t="shared" si="277"/>
        <v>3</v>
      </c>
      <c r="U299" s="454">
        <f t="shared" si="277"/>
        <v>13</v>
      </c>
      <c r="V299" s="454">
        <f t="shared" si="277"/>
        <v>9</v>
      </c>
      <c r="W299" s="454">
        <f t="shared" si="277"/>
        <v>73</v>
      </c>
      <c r="X299" s="454">
        <f t="shared" si="277"/>
        <v>54</v>
      </c>
      <c r="Y299" s="245">
        <f>+Y221+Y227+Y233+Y239+Y245+Y251+Y257+Y263+Y269+Y275+Y281+Y287+Y293</f>
        <v>53</v>
      </c>
      <c r="Z299" s="245">
        <f t="shared" ref="Z299:AN302" si="278">+Z221+Z227+Z233+Z239+Z245+Z251+Z257+Z263+Z269+Z275+Z281+Z287+Z293</f>
        <v>50</v>
      </c>
      <c r="AA299" s="245">
        <f t="shared" si="278"/>
        <v>8</v>
      </c>
      <c r="AB299" s="245">
        <f t="shared" si="278"/>
        <v>21</v>
      </c>
      <c r="AC299" s="245">
        <f t="shared" si="278"/>
        <v>10</v>
      </c>
      <c r="AD299" s="245">
        <f t="shared" si="278"/>
        <v>23</v>
      </c>
      <c r="AE299" s="245">
        <f t="shared" si="278"/>
        <v>8</v>
      </c>
      <c r="AF299" s="245">
        <f t="shared" si="278"/>
        <v>19</v>
      </c>
      <c r="AG299" s="245">
        <f t="shared" si="278"/>
        <v>11</v>
      </c>
      <c r="AH299" s="245">
        <f t="shared" si="278"/>
        <v>21</v>
      </c>
      <c r="AI299" s="245">
        <f t="shared" si="278"/>
        <v>5</v>
      </c>
      <c r="AJ299" s="245">
        <f t="shared" si="278"/>
        <v>8</v>
      </c>
      <c r="AK299" s="245">
        <f t="shared" si="278"/>
        <v>11</v>
      </c>
      <c r="AL299" s="245">
        <f t="shared" si="278"/>
        <v>12</v>
      </c>
      <c r="AM299" s="245">
        <f t="shared" si="278"/>
        <v>5</v>
      </c>
      <c r="AN299" s="455">
        <f t="shared" si="278"/>
        <v>2</v>
      </c>
      <c r="AO299" s="456">
        <f t="shared" ref="AO299:AO304" si="279">+AO221+AO227+AO233+AO239+AO257+AO263+AO269+AO275+AO281+AO287+AO293</f>
        <v>1</v>
      </c>
      <c r="AP299" s="457">
        <f>+AP221+AP227+AP233+AP257+AP263+AP269+AP275+AP281+AP287+AP293</f>
        <v>0</v>
      </c>
      <c r="AQ299" s="245">
        <f>SUM(AQ221+AQ227+AQ233+AQ239+AQ245+AQ251+AQ257+AQ263+AQ269+AQ275+AQ281+AQ287+AQ293)</f>
        <v>57</v>
      </c>
      <c r="AR299" s="297">
        <f>SUM(AR221+AR227+AR233+AR239+AR245+AR251+AR257+AR263+AR269+AR275+AR281+AR287+AR293)</f>
        <v>37</v>
      </c>
      <c r="AS299" s="456">
        <f t="shared" ref="AS299:AX302" si="280">+AS221+AS227+AS233+AS239+AS245+AS251+AS257+AS263+AS269+AS275+AS281+AS287+AS293</f>
        <v>84</v>
      </c>
      <c r="AT299" s="456">
        <f t="shared" si="280"/>
        <v>60</v>
      </c>
      <c r="AU299" s="456">
        <f t="shared" si="280"/>
        <v>0</v>
      </c>
      <c r="AV299" s="456">
        <f t="shared" si="280"/>
        <v>2</v>
      </c>
      <c r="AW299" s="456">
        <f t="shared" si="280"/>
        <v>0</v>
      </c>
      <c r="AX299" s="454">
        <f t="shared" si="280"/>
        <v>1</v>
      </c>
      <c r="CW299"/>
      <c r="CX299"/>
      <c r="CY299"/>
      <c r="CZ299"/>
      <c r="DA299"/>
      <c r="DB299"/>
      <c r="DC299"/>
      <c r="DD299"/>
      <c r="DE299"/>
      <c r="DG299"/>
      <c r="DH299"/>
      <c r="DI299"/>
      <c r="DJ299"/>
      <c r="DK299"/>
      <c r="DL299"/>
      <c r="DM299"/>
    </row>
    <row r="300" spans="1:117" x14ac:dyDescent="0.25">
      <c r="A300" s="852"/>
      <c r="B300" s="4112" t="s">
        <v>267</v>
      </c>
      <c r="C300" s="4112"/>
      <c r="D300" s="245">
        <f t="shared" si="261"/>
        <v>842</v>
      </c>
      <c r="E300" s="290">
        <f t="shared" si="276"/>
        <v>344</v>
      </c>
      <c r="F300" s="454">
        <f t="shared" si="276"/>
        <v>498</v>
      </c>
      <c r="G300" s="4113">
        <f t="shared" si="277"/>
        <v>2</v>
      </c>
      <c r="H300" s="4187">
        <f t="shared" si="277"/>
        <v>3</v>
      </c>
      <c r="I300" s="4113">
        <f t="shared" si="277"/>
        <v>0</v>
      </c>
      <c r="J300" s="4187">
        <f t="shared" si="277"/>
        <v>0</v>
      </c>
      <c r="K300" s="4187">
        <f t="shared" si="277"/>
        <v>1</v>
      </c>
      <c r="L300" s="4187">
        <f t="shared" si="277"/>
        <v>5</v>
      </c>
      <c r="M300" s="4187">
        <f t="shared" si="277"/>
        <v>4</v>
      </c>
      <c r="N300" s="4187">
        <f t="shared" si="277"/>
        <v>2</v>
      </c>
      <c r="O300" s="4187">
        <f t="shared" si="277"/>
        <v>4</v>
      </c>
      <c r="P300" s="4187">
        <f t="shared" si="277"/>
        <v>4</v>
      </c>
      <c r="Q300" s="4187">
        <f t="shared" si="277"/>
        <v>7</v>
      </c>
      <c r="R300" s="4187">
        <f t="shared" si="277"/>
        <v>3</v>
      </c>
      <c r="S300" s="4187">
        <f t="shared" si="277"/>
        <v>8</v>
      </c>
      <c r="T300" s="4187">
        <f t="shared" si="277"/>
        <v>10</v>
      </c>
      <c r="U300" s="4187">
        <f t="shared" si="277"/>
        <v>10</v>
      </c>
      <c r="V300" s="4187">
        <f t="shared" si="277"/>
        <v>11</v>
      </c>
      <c r="W300" s="4187">
        <f t="shared" si="277"/>
        <v>48</v>
      </c>
      <c r="X300" s="4187">
        <f t="shared" si="277"/>
        <v>39</v>
      </c>
      <c r="Y300" s="4113">
        <f>+Y222+Y228+Y234+Y240+Y246+Y252+Y258+Y264+Y270+Y276+Y282+Y288+Y294</f>
        <v>103</v>
      </c>
      <c r="Z300" s="4113">
        <f t="shared" si="278"/>
        <v>81</v>
      </c>
      <c r="AA300" s="4113">
        <f t="shared" si="278"/>
        <v>30</v>
      </c>
      <c r="AB300" s="4113">
        <f t="shared" si="278"/>
        <v>34</v>
      </c>
      <c r="AC300" s="4113">
        <f t="shared" si="278"/>
        <v>17</v>
      </c>
      <c r="AD300" s="4113">
        <f t="shared" si="278"/>
        <v>44</v>
      </c>
      <c r="AE300" s="4113">
        <f t="shared" si="278"/>
        <v>15</v>
      </c>
      <c r="AF300" s="4113">
        <f t="shared" si="278"/>
        <v>57</v>
      </c>
      <c r="AG300" s="4113">
        <f t="shared" si="278"/>
        <v>25</v>
      </c>
      <c r="AH300" s="4113">
        <f t="shared" si="278"/>
        <v>99</v>
      </c>
      <c r="AI300" s="4113">
        <f t="shared" si="278"/>
        <v>23</v>
      </c>
      <c r="AJ300" s="4113">
        <f t="shared" si="278"/>
        <v>26</v>
      </c>
      <c r="AK300" s="4113">
        <f t="shared" si="278"/>
        <v>32</v>
      </c>
      <c r="AL300" s="4113">
        <f t="shared" si="278"/>
        <v>53</v>
      </c>
      <c r="AM300" s="4113">
        <f t="shared" si="278"/>
        <v>15</v>
      </c>
      <c r="AN300" s="4188">
        <f t="shared" si="278"/>
        <v>27</v>
      </c>
      <c r="AO300" s="4189">
        <f t="shared" si="279"/>
        <v>0</v>
      </c>
      <c r="AP300" s="4190">
        <f>+AP222+AP228+AP234+AP258+AP264+AP270+AP276+AP282+AP288+AP294</f>
        <v>0</v>
      </c>
      <c r="AQ300" s="4191"/>
      <c r="AR300" s="4192"/>
      <c r="AS300" s="4189">
        <f t="shared" si="280"/>
        <v>134</v>
      </c>
      <c r="AT300" s="4189">
        <f t="shared" si="280"/>
        <v>15</v>
      </c>
      <c r="AU300" s="4189">
        <f t="shared" si="280"/>
        <v>0</v>
      </c>
      <c r="AV300" s="4189">
        <f t="shared" si="280"/>
        <v>7</v>
      </c>
      <c r="AW300" s="4189">
        <f t="shared" si="280"/>
        <v>0</v>
      </c>
      <c r="AX300" s="4187">
        <f t="shared" si="280"/>
        <v>0</v>
      </c>
      <c r="CW300"/>
      <c r="CX300"/>
      <c r="CY300"/>
      <c r="CZ300"/>
      <c r="DA300"/>
      <c r="DB300"/>
      <c r="DC300"/>
      <c r="DD300"/>
      <c r="DE300"/>
      <c r="DG300"/>
      <c r="DH300"/>
      <c r="DI300"/>
      <c r="DJ300"/>
      <c r="DK300"/>
      <c r="DL300"/>
      <c r="DM300"/>
    </row>
    <row r="301" spans="1:117" x14ac:dyDescent="0.25">
      <c r="A301" s="852"/>
      <c r="B301" s="4112" t="s">
        <v>268</v>
      </c>
      <c r="C301" s="4112"/>
      <c r="D301" s="245">
        <f t="shared" si="261"/>
        <v>182</v>
      </c>
      <c r="E301" s="290">
        <f t="shared" si="276"/>
        <v>74</v>
      </c>
      <c r="F301" s="454">
        <f t="shared" si="276"/>
        <v>108</v>
      </c>
      <c r="G301" s="4113">
        <f t="shared" si="277"/>
        <v>1</v>
      </c>
      <c r="H301" s="4187">
        <f t="shared" si="277"/>
        <v>2</v>
      </c>
      <c r="I301" s="4113">
        <f t="shared" si="277"/>
        <v>1</v>
      </c>
      <c r="J301" s="4187">
        <f t="shared" si="277"/>
        <v>2</v>
      </c>
      <c r="K301" s="4187">
        <f t="shared" si="277"/>
        <v>1</v>
      </c>
      <c r="L301" s="4187">
        <f t="shared" si="277"/>
        <v>0</v>
      </c>
      <c r="M301" s="4187">
        <f t="shared" si="277"/>
        <v>0</v>
      </c>
      <c r="N301" s="4187">
        <f t="shared" si="277"/>
        <v>0</v>
      </c>
      <c r="O301" s="4187">
        <f t="shared" si="277"/>
        <v>1</v>
      </c>
      <c r="P301" s="4187">
        <f t="shared" si="277"/>
        <v>0</v>
      </c>
      <c r="Q301" s="4187">
        <f t="shared" si="277"/>
        <v>1</v>
      </c>
      <c r="R301" s="4187">
        <f t="shared" si="277"/>
        <v>0</v>
      </c>
      <c r="S301" s="4187">
        <f t="shared" si="277"/>
        <v>3</v>
      </c>
      <c r="T301" s="4187">
        <f t="shared" si="277"/>
        <v>2</v>
      </c>
      <c r="U301" s="4187">
        <f t="shared" si="277"/>
        <v>4</v>
      </c>
      <c r="V301" s="4187">
        <f t="shared" si="277"/>
        <v>2</v>
      </c>
      <c r="W301" s="4187">
        <f t="shared" si="277"/>
        <v>7</v>
      </c>
      <c r="X301" s="4187">
        <f t="shared" si="277"/>
        <v>7</v>
      </c>
      <c r="Y301" s="4113">
        <f>+Y223+Y229+Y235+Y241+Y247+Y253+Y259+Y265+Y271+Y277+Y283+Y289+Y295</f>
        <v>11</v>
      </c>
      <c r="Z301" s="4113">
        <f t="shared" si="278"/>
        <v>13</v>
      </c>
      <c r="AA301" s="4113">
        <f t="shared" si="278"/>
        <v>4</v>
      </c>
      <c r="AB301" s="4113">
        <f t="shared" si="278"/>
        <v>9</v>
      </c>
      <c r="AC301" s="4113">
        <f t="shared" si="278"/>
        <v>7</v>
      </c>
      <c r="AD301" s="4113">
        <f t="shared" si="278"/>
        <v>20</v>
      </c>
      <c r="AE301" s="4113">
        <f t="shared" si="278"/>
        <v>5</v>
      </c>
      <c r="AF301" s="4113">
        <f t="shared" si="278"/>
        <v>14</v>
      </c>
      <c r="AG301" s="4113">
        <f t="shared" si="278"/>
        <v>10</v>
      </c>
      <c r="AH301" s="4113">
        <f t="shared" si="278"/>
        <v>18</v>
      </c>
      <c r="AI301" s="4113">
        <f t="shared" si="278"/>
        <v>4</v>
      </c>
      <c r="AJ301" s="4113">
        <f t="shared" si="278"/>
        <v>6</v>
      </c>
      <c r="AK301" s="4113">
        <f t="shared" si="278"/>
        <v>11</v>
      </c>
      <c r="AL301" s="4113">
        <f t="shared" si="278"/>
        <v>11</v>
      </c>
      <c r="AM301" s="4113">
        <f t="shared" si="278"/>
        <v>3</v>
      </c>
      <c r="AN301" s="4188">
        <f t="shared" si="278"/>
        <v>2</v>
      </c>
      <c r="AO301" s="4189">
        <f t="shared" si="279"/>
        <v>1</v>
      </c>
      <c r="AP301" s="4190">
        <f>+AP223+AP229+AP235+AP259+AP265+AP271+AP277+AP283+AP289+AP295</f>
        <v>0</v>
      </c>
      <c r="AQ301" s="4191"/>
      <c r="AR301" s="4192"/>
      <c r="AS301" s="4133"/>
      <c r="AT301" s="4189">
        <f t="shared" si="280"/>
        <v>0</v>
      </c>
      <c r="AU301" s="4189">
        <f t="shared" si="280"/>
        <v>0</v>
      </c>
      <c r="AV301" s="4189">
        <f t="shared" si="280"/>
        <v>2</v>
      </c>
      <c r="AW301" s="4189">
        <f t="shared" si="280"/>
        <v>0</v>
      </c>
      <c r="AX301" s="4187">
        <f t="shared" si="280"/>
        <v>1</v>
      </c>
      <c r="CW301"/>
      <c r="CX301"/>
      <c r="CY301"/>
      <c r="CZ301"/>
      <c r="DA301"/>
      <c r="DB301"/>
      <c r="DC301"/>
      <c r="DD301"/>
      <c r="DE301"/>
      <c r="DG301"/>
      <c r="DH301"/>
      <c r="DI301"/>
      <c r="DJ301"/>
      <c r="DK301"/>
      <c r="DL301"/>
      <c r="DM301"/>
    </row>
    <row r="302" spans="1:117" x14ac:dyDescent="0.25">
      <c r="A302" s="852"/>
      <c r="B302" s="4123" t="s">
        <v>269</v>
      </c>
      <c r="C302" s="4124"/>
      <c r="D302" s="245">
        <f t="shared" si="261"/>
        <v>151</v>
      </c>
      <c r="E302" s="290">
        <f t="shared" si="276"/>
        <v>60</v>
      </c>
      <c r="F302" s="454">
        <f t="shared" si="276"/>
        <v>91</v>
      </c>
      <c r="G302" s="4113">
        <f t="shared" si="277"/>
        <v>1</v>
      </c>
      <c r="H302" s="4187">
        <f t="shared" si="277"/>
        <v>2</v>
      </c>
      <c r="I302" s="4113">
        <f t="shared" si="277"/>
        <v>0</v>
      </c>
      <c r="J302" s="4187">
        <f t="shared" si="277"/>
        <v>0</v>
      </c>
      <c r="K302" s="4187">
        <f t="shared" si="277"/>
        <v>0</v>
      </c>
      <c r="L302" s="4187">
        <f t="shared" si="277"/>
        <v>0</v>
      </c>
      <c r="M302" s="4187">
        <f t="shared" si="277"/>
        <v>0</v>
      </c>
      <c r="N302" s="4187">
        <f t="shared" si="277"/>
        <v>0</v>
      </c>
      <c r="O302" s="4187">
        <f t="shared" si="277"/>
        <v>2</v>
      </c>
      <c r="P302" s="4187">
        <f t="shared" si="277"/>
        <v>0</v>
      </c>
      <c r="Q302" s="4187">
        <f t="shared" si="277"/>
        <v>0</v>
      </c>
      <c r="R302" s="4187">
        <f t="shared" si="277"/>
        <v>0</v>
      </c>
      <c r="S302" s="4187">
        <f t="shared" si="277"/>
        <v>1</v>
      </c>
      <c r="T302" s="4187">
        <f t="shared" si="277"/>
        <v>3</v>
      </c>
      <c r="U302" s="4187">
        <f t="shared" si="277"/>
        <v>4</v>
      </c>
      <c r="V302" s="4187">
        <f t="shared" si="277"/>
        <v>1</v>
      </c>
      <c r="W302" s="4187">
        <f t="shared" si="277"/>
        <v>6</v>
      </c>
      <c r="X302" s="4187">
        <f t="shared" si="277"/>
        <v>4</v>
      </c>
      <c r="Y302" s="4113">
        <f>+Y224+Y230+Y236+Y242+Y248+Y254+Y260+Y266+Y272+Y278+Y284+Y290+Y296</f>
        <v>16</v>
      </c>
      <c r="Z302" s="4113">
        <f t="shared" si="278"/>
        <v>4</v>
      </c>
      <c r="AA302" s="4113">
        <f t="shared" si="278"/>
        <v>3</v>
      </c>
      <c r="AB302" s="4113">
        <f t="shared" si="278"/>
        <v>3</v>
      </c>
      <c r="AC302" s="4113">
        <f t="shared" si="278"/>
        <v>1</v>
      </c>
      <c r="AD302" s="4113">
        <f t="shared" si="278"/>
        <v>7</v>
      </c>
      <c r="AE302" s="4113">
        <f t="shared" si="278"/>
        <v>3</v>
      </c>
      <c r="AF302" s="4113">
        <f t="shared" si="278"/>
        <v>11</v>
      </c>
      <c r="AG302" s="4113">
        <f t="shared" si="278"/>
        <v>7</v>
      </c>
      <c r="AH302" s="4113">
        <f t="shared" si="278"/>
        <v>26</v>
      </c>
      <c r="AI302" s="4113">
        <f t="shared" si="278"/>
        <v>6</v>
      </c>
      <c r="AJ302" s="4113">
        <f t="shared" si="278"/>
        <v>8</v>
      </c>
      <c r="AK302" s="4113">
        <f t="shared" si="278"/>
        <v>7</v>
      </c>
      <c r="AL302" s="4113">
        <f t="shared" si="278"/>
        <v>17</v>
      </c>
      <c r="AM302" s="4113">
        <f t="shared" si="278"/>
        <v>3</v>
      </c>
      <c r="AN302" s="4188">
        <f t="shared" si="278"/>
        <v>5</v>
      </c>
      <c r="AO302" s="4189">
        <f t="shared" si="279"/>
        <v>0</v>
      </c>
      <c r="AP302" s="4190">
        <f>+AP224+AP230+AP236+AP260+AP266+AP272+AP278+AP284+AP290+AP296</f>
        <v>0</v>
      </c>
      <c r="AQ302" s="4191"/>
      <c r="AR302" s="4192"/>
      <c r="AS302" s="4133"/>
      <c r="AT302" s="4189">
        <f t="shared" si="280"/>
        <v>0</v>
      </c>
      <c r="AU302" s="4189">
        <f t="shared" si="280"/>
        <v>0</v>
      </c>
      <c r="AV302" s="4189">
        <f t="shared" si="280"/>
        <v>2</v>
      </c>
      <c r="AW302" s="4189">
        <f t="shared" si="280"/>
        <v>0</v>
      </c>
      <c r="AX302" s="4187">
        <f t="shared" si="280"/>
        <v>0</v>
      </c>
      <c r="CW302"/>
      <c r="CX302"/>
      <c r="CY302"/>
      <c r="CZ302"/>
      <c r="DA302"/>
      <c r="DB302"/>
      <c r="DC302"/>
      <c r="DD302"/>
      <c r="DE302"/>
      <c r="DG302"/>
      <c r="DH302"/>
      <c r="DI302"/>
      <c r="DJ302"/>
      <c r="DK302"/>
      <c r="DL302"/>
      <c r="DM302"/>
    </row>
    <row r="303" spans="1:117" ht="15" customHeight="1" x14ac:dyDescent="0.25">
      <c r="A303" s="852"/>
      <c r="B303" s="4123" t="s">
        <v>270</v>
      </c>
      <c r="C303" s="4124"/>
      <c r="D303" s="245">
        <f t="shared" si="261"/>
        <v>42</v>
      </c>
      <c r="E303" s="290">
        <f t="shared" si="276"/>
        <v>15</v>
      </c>
      <c r="F303" s="454">
        <f t="shared" si="276"/>
        <v>27</v>
      </c>
      <c r="G303" s="4113">
        <f t="shared" si="277"/>
        <v>0</v>
      </c>
      <c r="H303" s="4187">
        <f t="shared" si="277"/>
        <v>0</v>
      </c>
      <c r="I303" s="4113">
        <f t="shared" si="277"/>
        <v>0</v>
      </c>
      <c r="J303" s="4187">
        <f t="shared" si="277"/>
        <v>0</v>
      </c>
      <c r="K303" s="4187">
        <f t="shared" si="277"/>
        <v>0</v>
      </c>
      <c r="L303" s="4187">
        <f t="shared" si="277"/>
        <v>0</v>
      </c>
      <c r="M303" s="4187">
        <f t="shared" si="277"/>
        <v>0</v>
      </c>
      <c r="N303" s="4187">
        <f t="shared" si="277"/>
        <v>0</v>
      </c>
      <c r="O303" s="4187">
        <f t="shared" si="277"/>
        <v>0</v>
      </c>
      <c r="P303" s="4187">
        <f t="shared" si="277"/>
        <v>0</v>
      </c>
      <c r="Q303" s="4187">
        <f t="shared" si="277"/>
        <v>1</v>
      </c>
      <c r="R303" s="4187">
        <f t="shared" si="277"/>
        <v>0</v>
      </c>
      <c r="S303" s="4187">
        <f t="shared" si="277"/>
        <v>0</v>
      </c>
      <c r="T303" s="4187">
        <f t="shared" si="277"/>
        <v>0</v>
      </c>
      <c r="U303" s="4187">
        <f t="shared" si="277"/>
        <v>0</v>
      </c>
      <c r="V303" s="4187">
        <f t="shared" si="277"/>
        <v>0</v>
      </c>
      <c r="W303" s="4187">
        <f t="shared" si="277"/>
        <v>0</v>
      </c>
      <c r="X303" s="4187">
        <f t="shared" si="277"/>
        <v>1</v>
      </c>
      <c r="Y303" s="4113">
        <f>+Y225+Y231+Y237+Y243+Y249+Y255+Y261+Y279+Y273+Y267+Y285+Y291+Y297</f>
        <v>2</v>
      </c>
      <c r="Z303" s="4113">
        <f t="shared" ref="Z303:AN303" si="281">+Z225+Z231+Z237+Z243+Z249+Z255+Z261+Z279+Z273+Z267+Z285+Z291+Z297</f>
        <v>0</v>
      </c>
      <c r="AA303" s="4113">
        <f t="shared" si="281"/>
        <v>0</v>
      </c>
      <c r="AB303" s="4113">
        <f t="shared" si="281"/>
        <v>1</v>
      </c>
      <c r="AC303" s="4113">
        <f t="shared" si="281"/>
        <v>1</v>
      </c>
      <c r="AD303" s="4113">
        <f t="shared" si="281"/>
        <v>0</v>
      </c>
      <c r="AE303" s="4113">
        <f t="shared" si="281"/>
        <v>0</v>
      </c>
      <c r="AF303" s="4113">
        <f t="shared" si="281"/>
        <v>4</v>
      </c>
      <c r="AG303" s="4113">
        <f t="shared" si="281"/>
        <v>6</v>
      </c>
      <c r="AH303" s="4113">
        <f t="shared" si="281"/>
        <v>10</v>
      </c>
      <c r="AI303" s="4113">
        <f t="shared" si="281"/>
        <v>3</v>
      </c>
      <c r="AJ303" s="4113">
        <f t="shared" si="281"/>
        <v>5</v>
      </c>
      <c r="AK303" s="4113">
        <f t="shared" si="281"/>
        <v>1</v>
      </c>
      <c r="AL303" s="4113">
        <f t="shared" si="281"/>
        <v>3</v>
      </c>
      <c r="AM303" s="4113">
        <f t="shared" si="281"/>
        <v>1</v>
      </c>
      <c r="AN303" s="4188">
        <f t="shared" si="281"/>
        <v>3</v>
      </c>
      <c r="AO303" s="4189">
        <f t="shared" si="279"/>
        <v>0</v>
      </c>
      <c r="AP303" s="4190">
        <f>+AP225+AP231+AP237+AP261+AP279+AP273+AP267+AP285+AP291+AP297</f>
        <v>0</v>
      </c>
      <c r="AQ303" s="4191"/>
      <c r="AR303" s="4192"/>
      <c r="AS303" s="409"/>
      <c r="AT303" s="4189">
        <f>+AT225+AT231+AT237+AT243+AT249+AT255+AT261+AT279+AT273+AT267+AT285+AT291+AT297</f>
        <v>0</v>
      </c>
      <c r="AU303" s="4189">
        <f>+AU225+AU231+AU237+AU243+AU249+AU255+AU261+AU279+AU273+AU267+AU285+AU291+AU297</f>
        <v>0</v>
      </c>
      <c r="AV303" s="4189">
        <f>+AV225+AV231+AV237+AV243+AV249+AV255+AV261+AV279+AV273+AV267+AV285+AV291+AV297</f>
        <v>0</v>
      </c>
      <c r="AW303" s="4189">
        <f>+AW225+AW231+AW237+AW243+AW249+AW255+AW261+AW279+AW273+AW267+AW285+AW291+AW297</f>
        <v>0</v>
      </c>
      <c r="AX303" s="4187">
        <f>+AX225+AX231+AX237+AX243+AX249+AX255+AX261+AX279+AX273+AX267+AX285+AX291+AX297</f>
        <v>0</v>
      </c>
      <c r="CW303"/>
      <c r="CX303"/>
      <c r="CY303"/>
      <c r="CZ303"/>
      <c r="DA303"/>
      <c r="DB303"/>
      <c r="DC303"/>
      <c r="DD303"/>
      <c r="DE303"/>
      <c r="DG303"/>
      <c r="DH303"/>
      <c r="DI303"/>
      <c r="DJ303"/>
      <c r="DK303"/>
      <c r="DL303"/>
      <c r="DM303"/>
    </row>
    <row r="304" spans="1:117" x14ac:dyDescent="0.25">
      <c r="A304" s="4702"/>
      <c r="B304" s="4125" t="s">
        <v>271</v>
      </c>
      <c r="C304" s="4125"/>
      <c r="D304" s="4126">
        <f t="shared" si="261"/>
        <v>2</v>
      </c>
      <c r="E304" s="4193">
        <f t="shared" si="276"/>
        <v>1</v>
      </c>
      <c r="F304" s="4194">
        <f t="shared" si="276"/>
        <v>1</v>
      </c>
      <c r="G304" s="4126">
        <f t="shared" si="277"/>
        <v>0</v>
      </c>
      <c r="H304" s="4194">
        <f t="shared" si="277"/>
        <v>0</v>
      </c>
      <c r="I304" s="4126">
        <f t="shared" si="277"/>
        <v>0</v>
      </c>
      <c r="J304" s="4194">
        <f t="shared" si="277"/>
        <v>0</v>
      </c>
      <c r="K304" s="4194">
        <f t="shared" si="277"/>
        <v>0</v>
      </c>
      <c r="L304" s="4194">
        <f t="shared" si="277"/>
        <v>0</v>
      </c>
      <c r="M304" s="4194">
        <f t="shared" si="277"/>
        <v>0</v>
      </c>
      <c r="N304" s="4194">
        <f t="shared" si="277"/>
        <v>0</v>
      </c>
      <c r="O304" s="4194">
        <f t="shared" si="277"/>
        <v>0</v>
      </c>
      <c r="P304" s="4194">
        <f t="shared" si="277"/>
        <v>0</v>
      </c>
      <c r="Q304" s="4194">
        <f t="shared" si="277"/>
        <v>0</v>
      </c>
      <c r="R304" s="4194">
        <f t="shared" si="277"/>
        <v>1</v>
      </c>
      <c r="S304" s="4194">
        <f t="shared" si="277"/>
        <v>0</v>
      </c>
      <c r="T304" s="4194">
        <f t="shared" si="277"/>
        <v>0</v>
      </c>
      <c r="U304" s="4194">
        <f t="shared" si="277"/>
        <v>0</v>
      </c>
      <c r="V304" s="4194">
        <f t="shared" si="277"/>
        <v>0</v>
      </c>
      <c r="W304" s="4194">
        <f t="shared" si="277"/>
        <v>0</v>
      </c>
      <c r="X304" s="4194">
        <f t="shared" si="277"/>
        <v>0</v>
      </c>
      <c r="Y304" s="4126">
        <f>SUM(Y226+Y232+Y238+Y244+Y250+Y256+Y262+Y268+Y274+Y280+Y286+Y292+Y298)</f>
        <v>0</v>
      </c>
      <c r="Z304" s="4126">
        <f t="shared" ref="Z304:AN304" si="282">SUM(Z226+Z232+Z238+Z244+Z250+Z256+Z262+Z268+Z274+Z280+Z286+Z292+Z298)</f>
        <v>0</v>
      </c>
      <c r="AA304" s="4126">
        <f t="shared" si="282"/>
        <v>0</v>
      </c>
      <c r="AB304" s="4126">
        <f t="shared" si="282"/>
        <v>0</v>
      </c>
      <c r="AC304" s="4126">
        <f t="shared" si="282"/>
        <v>1</v>
      </c>
      <c r="AD304" s="4126">
        <f t="shared" si="282"/>
        <v>0</v>
      </c>
      <c r="AE304" s="4126">
        <f t="shared" si="282"/>
        <v>0</v>
      </c>
      <c r="AF304" s="4126">
        <f t="shared" si="282"/>
        <v>0</v>
      </c>
      <c r="AG304" s="4126">
        <f t="shared" si="282"/>
        <v>0</v>
      </c>
      <c r="AH304" s="4126">
        <f t="shared" si="282"/>
        <v>0</v>
      </c>
      <c r="AI304" s="4126">
        <f t="shared" si="282"/>
        <v>0</v>
      </c>
      <c r="AJ304" s="4126">
        <f t="shared" si="282"/>
        <v>0</v>
      </c>
      <c r="AK304" s="4126">
        <f t="shared" si="282"/>
        <v>0</v>
      </c>
      <c r="AL304" s="4126">
        <f t="shared" si="282"/>
        <v>0</v>
      </c>
      <c r="AM304" s="4126">
        <f t="shared" si="282"/>
        <v>0</v>
      </c>
      <c r="AN304" s="4195">
        <f t="shared" si="282"/>
        <v>0</v>
      </c>
      <c r="AO304" s="4196">
        <f t="shared" si="279"/>
        <v>0</v>
      </c>
      <c r="AP304" s="4197">
        <f>SUM(AP226+AP232+AP238+AP262+AP268+AP274+AP280+AP286+AP292+AP298)</f>
        <v>0</v>
      </c>
      <c r="AQ304" s="4198"/>
      <c r="AR304" s="4199"/>
      <c r="AS304" s="413"/>
      <c r="AT304" s="4196">
        <f>SUM(AT226+AT232+AT238+AT244+AT250+AT256+AT262+AT268+AT274+AT280+AT286+AT292+AT298)</f>
        <v>0</v>
      </c>
      <c r="AU304" s="4196">
        <f>SUM(AU226+AU232+AU238+AU244+AU250+AU256+AU262+AU268+AU274+AU280+AU286+AU292+AU298)</f>
        <v>0</v>
      </c>
      <c r="AV304" s="4196">
        <f>SUM(AV226+AV232+AV238+AV244+AV250+AV256+AV262+AV268+AV274+AV280+AV286+AV292+AV298)</f>
        <v>0</v>
      </c>
      <c r="AW304" s="4196">
        <f>SUM(AW226+AW232+AW238+AW244+AW250+AW256+AW262+AW268+AW274+AW280+AW286+AW292+AW298)</f>
        <v>0</v>
      </c>
      <c r="AX304" s="4194">
        <f>SUM(AX226+AX232+AX238+AX244+AX250+AX256+AX262+AX268+AX274+AX280+AX286+AX292+AX298)</f>
        <v>0</v>
      </c>
      <c r="CW304"/>
      <c r="CX304"/>
      <c r="CY304"/>
      <c r="CZ304"/>
      <c r="DA304"/>
      <c r="DB304"/>
      <c r="DC304"/>
      <c r="DD304"/>
      <c r="DE304"/>
      <c r="DG304"/>
      <c r="DH304"/>
      <c r="DI304"/>
      <c r="DJ304"/>
      <c r="DK304"/>
      <c r="DL304"/>
      <c r="DM304"/>
    </row>
    <row r="305" spans="1:117" x14ac:dyDescent="0.25">
      <c r="A305" s="43" t="s">
        <v>279</v>
      </c>
      <c r="B305" s="212"/>
      <c r="C305" s="212"/>
      <c r="D305" s="213"/>
      <c r="E305" s="213"/>
      <c r="F305" s="213"/>
      <c r="G305" s="213"/>
      <c r="H305" s="213"/>
      <c r="I305" s="213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10"/>
      <c r="AM305" s="10"/>
      <c r="AN305" s="9"/>
      <c r="AO305" s="9"/>
      <c r="AP305" s="9"/>
      <c r="AQ305" s="9"/>
      <c r="AR305" s="9"/>
      <c r="CW305"/>
      <c r="CX305"/>
      <c r="CY305"/>
      <c r="CZ305"/>
      <c r="DA305"/>
      <c r="DB305"/>
      <c r="DC305"/>
      <c r="DD305"/>
      <c r="DE305"/>
      <c r="DG305"/>
      <c r="DH305"/>
      <c r="DI305"/>
      <c r="DJ305"/>
      <c r="DK305"/>
      <c r="DL305"/>
      <c r="DM305"/>
    </row>
    <row r="306" spans="1:117" ht="15" customHeight="1" x14ac:dyDescent="0.25">
      <c r="A306" s="4703" t="s">
        <v>40</v>
      </c>
      <c r="B306" s="4704"/>
      <c r="C306" s="4705"/>
      <c r="D306" s="4706" t="s">
        <v>4</v>
      </c>
      <c r="E306" s="4707"/>
      <c r="F306" s="4708"/>
      <c r="G306" s="4709" t="s">
        <v>5</v>
      </c>
      <c r="H306" s="4710"/>
      <c r="I306" s="4710"/>
      <c r="J306" s="4710"/>
      <c r="K306" s="4710"/>
      <c r="L306" s="4710"/>
      <c r="M306" s="4710"/>
      <c r="N306" s="4710"/>
      <c r="O306" s="4710"/>
      <c r="P306" s="4710"/>
      <c r="Q306" s="4710"/>
      <c r="R306" s="4710"/>
      <c r="S306" s="4710"/>
      <c r="T306" s="4710"/>
      <c r="U306" s="4710"/>
      <c r="V306" s="4710"/>
      <c r="W306" s="4710"/>
      <c r="X306" s="4710"/>
      <c r="Y306" s="4710"/>
      <c r="Z306" s="4710"/>
      <c r="AA306" s="4710"/>
      <c r="AB306" s="4710"/>
      <c r="AC306" s="4710"/>
      <c r="AD306" s="4710"/>
      <c r="AE306" s="4710"/>
      <c r="AF306" s="4710"/>
      <c r="AG306" s="4710"/>
      <c r="AH306" s="4710"/>
      <c r="AI306" s="4710"/>
      <c r="AJ306" s="4710"/>
      <c r="AK306" s="4710"/>
      <c r="AL306" s="4710"/>
      <c r="AM306" s="4710"/>
      <c r="AN306" s="4710"/>
      <c r="AO306" s="4710"/>
      <c r="AP306" s="4711"/>
      <c r="AQ306" s="4712" t="s">
        <v>7</v>
      </c>
      <c r="AR306" s="4713" t="s">
        <v>280</v>
      </c>
      <c r="CW306"/>
      <c r="CX306"/>
      <c r="CY306"/>
      <c r="CZ306"/>
      <c r="DA306"/>
      <c r="DB306"/>
      <c r="DC306"/>
      <c r="DD306"/>
      <c r="DE306"/>
      <c r="DG306"/>
      <c r="DH306"/>
      <c r="DI306"/>
      <c r="DJ306"/>
      <c r="DK306"/>
      <c r="DL306"/>
      <c r="DM306"/>
    </row>
    <row r="307" spans="1:117" ht="15" customHeight="1" x14ac:dyDescent="0.25">
      <c r="A307" s="783"/>
      <c r="B307" s="634"/>
      <c r="C307" s="635"/>
      <c r="D307" s="4415"/>
      <c r="E307" s="868"/>
      <c r="F307" s="4416"/>
      <c r="G307" s="4714" t="s">
        <v>14</v>
      </c>
      <c r="H307" s="4715"/>
      <c r="I307" s="4709" t="s">
        <v>15</v>
      </c>
      <c r="J307" s="4716"/>
      <c r="K307" s="4710" t="s">
        <v>16</v>
      </c>
      <c r="L307" s="4716"/>
      <c r="M307" s="4709" t="s">
        <v>17</v>
      </c>
      <c r="N307" s="4716"/>
      <c r="O307" s="4709" t="s">
        <v>18</v>
      </c>
      <c r="P307" s="4716"/>
      <c r="Q307" s="4709" t="s">
        <v>19</v>
      </c>
      <c r="R307" s="4716"/>
      <c r="S307" s="4709" t="s">
        <v>20</v>
      </c>
      <c r="T307" s="4716"/>
      <c r="U307" s="4709" t="s">
        <v>21</v>
      </c>
      <c r="V307" s="4716"/>
      <c r="W307" s="4709" t="s">
        <v>22</v>
      </c>
      <c r="X307" s="4716"/>
      <c r="Y307" s="4709" t="s">
        <v>23</v>
      </c>
      <c r="Z307" s="4717"/>
      <c r="AA307" s="4709" t="s">
        <v>24</v>
      </c>
      <c r="AB307" s="4717"/>
      <c r="AC307" s="4709" t="s">
        <v>244</v>
      </c>
      <c r="AD307" s="4717"/>
      <c r="AE307" s="4709" t="s">
        <v>245</v>
      </c>
      <c r="AF307" s="4717"/>
      <c r="AG307" s="4709" t="s">
        <v>246</v>
      </c>
      <c r="AH307" s="4717"/>
      <c r="AI307" s="4709" t="s">
        <v>247</v>
      </c>
      <c r="AJ307" s="4717"/>
      <c r="AK307" s="4709" t="s">
        <v>29</v>
      </c>
      <c r="AL307" s="4717"/>
      <c r="AM307" s="4709" t="s">
        <v>30</v>
      </c>
      <c r="AN307" s="4717"/>
      <c r="AO307" s="4709" t="s">
        <v>31</v>
      </c>
      <c r="AP307" s="4717"/>
      <c r="AQ307" s="694"/>
      <c r="AR307" s="647"/>
      <c r="CW307"/>
      <c r="CX307"/>
      <c r="CY307"/>
      <c r="CZ307"/>
      <c r="DA307"/>
      <c r="DB307"/>
      <c r="DC307"/>
      <c r="DD307"/>
      <c r="DE307"/>
      <c r="DG307"/>
      <c r="DH307"/>
      <c r="DI307"/>
      <c r="DJ307"/>
      <c r="DK307"/>
      <c r="DL307"/>
      <c r="DM307"/>
    </row>
    <row r="308" spans="1:117" x14ac:dyDescent="0.25">
      <c r="A308" s="4420"/>
      <c r="B308" s="636"/>
      <c r="C308" s="4421"/>
      <c r="D308" s="4718" t="s">
        <v>32</v>
      </c>
      <c r="E308" s="4423" t="s">
        <v>33</v>
      </c>
      <c r="F308" s="4719" t="s">
        <v>34</v>
      </c>
      <c r="G308" s="4720" t="s">
        <v>33</v>
      </c>
      <c r="H308" s="4721" t="s">
        <v>34</v>
      </c>
      <c r="I308" s="4722" t="s">
        <v>33</v>
      </c>
      <c r="J308" s="4721" t="s">
        <v>34</v>
      </c>
      <c r="K308" s="4722" t="s">
        <v>33</v>
      </c>
      <c r="L308" s="4721" t="s">
        <v>34</v>
      </c>
      <c r="M308" s="4722" t="s">
        <v>33</v>
      </c>
      <c r="N308" s="4721" t="s">
        <v>34</v>
      </c>
      <c r="O308" s="4722" t="s">
        <v>33</v>
      </c>
      <c r="P308" s="4721" t="s">
        <v>34</v>
      </c>
      <c r="Q308" s="4722" t="s">
        <v>33</v>
      </c>
      <c r="R308" s="4721" t="s">
        <v>34</v>
      </c>
      <c r="S308" s="4722" t="s">
        <v>33</v>
      </c>
      <c r="T308" s="4721" t="s">
        <v>34</v>
      </c>
      <c r="U308" s="4722" t="s">
        <v>33</v>
      </c>
      <c r="V308" s="4721" t="s">
        <v>34</v>
      </c>
      <c r="W308" s="4722" t="s">
        <v>33</v>
      </c>
      <c r="X308" s="4721" t="s">
        <v>34</v>
      </c>
      <c r="Y308" s="4722" t="s">
        <v>33</v>
      </c>
      <c r="Z308" s="4721" t="s">
        <v>34</v>
      </c>
      <c r="AA308" s="4722" t="s">
        <v>33</v>
      </c>
      <c r="AB308" s="4721" t="s">
        <v>34</v>
      </c>
      <c r="AC308" s="4722" t="s">
        <v>33</v>
      </c>
      <c r="AD308" s="4721" t="s">
        <v>34</v>
      </c>
      <c r="AE308" s="4722" t="s">
        <v>33</v>
      </c>
      <c r="AF308" s="4721" t="s">
        <v>34</v>
      </c>
      <c r="AG308" s="4722" t="s">
        <v>33</v>
      </c>
      <c r="AH308" s="4721" t="s">
        <v>34</v>
      </c>
      <c r="AI308" s="4722" t="s">
        <v>33</v>
      </c>
      <c r="AJ308" s="4721" t="s">
        <v>34</v>
      </c>
      <c r="AK308" s="4722" t="s">
        <v>33</v>
      </c>
      <c r="AL308" s="4721" t="s">
        <v>34</v>
      </c>
      <c r="AM308" s="4722" t="s">
        <v>33</v>
      </c>
      <c r="AN308" s="4721" t="s">
        <v>34</v>
      </c>
      <c r="AO308" s="4722" t="s">
        <v>33</v>
      </c>
      <c r="AP308" s="4721" t="s">
        <v>34</v>
      </c>
      <c r="AQ308" s="4723"/>
      <c r="AR308" s="4724"/>
      <c r="CW308"/>
      <c r="CX308"/>
      <c r="CY308"/>
      <c r="CZ308"/>
      <c r="DA308"/>
      <c r="DB308"/>
      <c r="DC308"/>
      <c r="DD308"/>
      <c r="DE308"/>
      <c r="DG308"/>
      <c r="DH308"/>
      <c r="DI308"/>
      <c r="DJ308"/>
      <c r="DK308"/>
      <c r="DL308"/>
      <c r="DM308"/>
    </row>
    <row r="309" spans="1:117" x14ac:dyDescent="0.25">
      <c r="A309" s="4725" t="s">
        <v>46</v>
      </c>
      <c r="B309" s="4726"/>
      <c r="C309" s="4727"/>
      <c r="D309" s="4728">
        <f>SUM(E309:F309)</f>
        <v>0</v>
      </c>
      <c r="E309" s="4729">
        <f t="shared" ref="E309:F313" si="283">SUM(G309+I309+K309+M309+O309+Q309+S309+U309+W309+Y309+AA309+AC309+AE309+AG309+AI309+AK309+AM309+AO309)</f>
        <v>0</v>
      </c>
      <c r="F309" s="4730">
        <f t="shared" si="283"/>
        <v>0</v>
      </c>
      <c r="G309" s="4731"/>
      <c r="H309" s="52"/>
      <c r="I309" s="4731"/>
      <c r="J309" s="52"/>
      <c r="K309" s="4731"/>
      <c r="L309" s="52"/>
      <c r="M309" s="4731"/>
      <c r="N309" s="52"/>
      <c r="O309" s="4731"/>
      <c r="P309" s="52"/>
      <c r="Q309" s="4731"/>
      <c r="R309" s="52"/>
      <c r="S309" s="4731"/>
      <c r="T309" s="52"/>
      <c r="U309" s="4731"/>
      <c r="V309" s="52"/>
      <c r="W309" s="4731"/>
      <c r="X309" s="52"/>
      <c r="Y309" s="4731"/>
      <c r="Z309" s="52"/>
      <c r="AA309" s="4731"/>
      <c r="AB309" s="52"/>
      <c r="AC309" s="4731"/>
      <c r="AD309" s="52"/>
      <c r="AE309" s="4731"/>
      <c r="AF309" s="52"/>
      <c r="AG309" s="4731"/>
      <c r="AH309" s="52"/>
      <c r="AI309" s="4731"/>
      <c r="AJ309" s="52"/>
      <c r="AK309" s="4731"/>
      <c r="AL309" s="52"/>
      <c r="AM309" s="4731"/>
      <c r="AN309" s="52"/>
      <c r="AO309" s="4731"/>
      <c r="AP309" s="55"/>
      <c r="AQ309" s="252"/>
      <c r="AR309" s="232"/>
      <c r="AS309" t="str">
        <f>CV309&amp;CW309&amp;CX309</f>
        <v/>
      </c>
      <c r="CV309" s="25" t="str">
        <f>IF(AND(F309&gt;0,AQ309="")," * No olvide digitar la variable Embarazadas. Digite cero si no tiene.","")</f>
        <v/>
      </c>
      <c r="CW309" s="25" t="str">
        <f>IF(AQ309&gt;F309," * Las Embarazadas NO DEBEN ser mayor al total de mujeres. ","")</f>
        <v/>
      </c>
      <c r="CX309" s="25" t="str">
        <f>IF(AND((AK309+AL309)&gt;0,AR309="")," * No olvide digitar la variable 60 años. Si no tiene digite Cero.",IF(AR309&gt;(AK309+AL309)," * Las actividades de 60 años NO DEBEN ser mayor que las actividades registradas en el rango etario de 60 a 64 años",""))</f>
        <v/>
      </c>
      <c r="CY309"/>
      <c r="CZ309"/>
      <c r="DA309"/>
      <c r="DB309"/>
      <c r="DC309"/>
      <c r="DD309"/>
      <c r="DE309"/>
      <c r="DG309" s="26">
        <f>IF(AND(F309&gt;0,AQ309=""),1,0)</f>
        <v>0</v>
      </c>
      <c r="DH309" s="26">
        <f>IF(AQ309&gt;F309,1,0)</f>
        <v>0</v>
      </c>
      <c r="DI309" s="26">
        <f>IF(AND((AK309+AL309)&gt;0,AR309=""),1,IF(AR309&gt;(AK309+AL309),1,0))</f>
        <v>0</v>
      </c>
      <c r="DJ309"/>
      <c r="DK309"/>
      <c r="DL309"/>
      <c r="DM309"/>
    </row>
    <row r="310" spans="1:117" x14ac:dyDescent="0.25">
      <c r="A310" s="4220" t="s">
        <v>281</v>
      </c>
      <c r="B310" s="4221"/>
      <c r="C310" s="4222"/>
      <c r="D310" s="4185">
        <f>SUM(E310:F310)</f>
        <v>0</v>
      </c>
      <c r="E310" s="4223">
        <f t="shared" si="283"/>
        <v>0</v>
      </c>
      <c r="F310" s="4224">
        <f t="shared" si="283"/>
        <v>0</v>
      </c>
      <c r="G310" s="4225"/>
      <c r="H310" s="4226"/>
      <c r="I310" s="4225"/>
      <c r="J310" s="4226"/>
      <c r="K310" s="4225"/>
      <c r="L310" s="4226"/>
      <c r="M310" s="4225"/>
      <c r="N310" s="4226"/>
      <c r="O310" s="4225"/>
      <c r="P310" s="4226"/>
      <c r="Q310" s="4225"/>
      <c r="R310" s="4226"/>
      <c r="S310" s="4225"/>
      <c r="T310" s="4226"/>
      <c r="U310" s="4225"/>
      <c r="V310" s="4226"/>
      <c r="W310" s="4225"/>
      <c r="X310" s="4226"/>
      <c r="Y310" s="4225"/>
      <c r="Z310" s="4226"/>
      <c r="AA310" s="4225"/>
      <c r="AB310" s="4226"/>
      <c r="AC310" s="4225"/>
      <c r="AD310" s="4226"/>
      <c r="AE310" s="4225"/>
      <c r="AF310" s="4226"/>
      <c r="AG310" s="4225"/>
      <c r="AH310" s="4226"/>
      <c r="AI310" s="4225"/>
      <c r="AJ310" s="4226"/>
      <c r="AK310" s="4225"/>
      <c r="AL310" s="4226"/>
      <c r="AM310" s="4225"/>
      <c r="AN310" s="4226"/>
      <c r="AO310" s="4225"/>
      <c r="AP310" s="4227"/>
      <c r="AQ310" s="4228"/>
      <c r="AR310" s="4229"/>
      <c r="AS310" t="str">
        <f t="shared" ref="AS310:AS313" si="284">CV310&amp;CW310&amp;CX310</f>
        <v/>
      </c>
      <c r="CV310" s="25" t="str">
        <f t="shared" ref="CV310:CV313" si="285">IF(AND(F310&gt;0,AQ310="")," * No olvide digitar la variable Embarazadas. Digite cero si no tiene.","")</f>
        <v/>
      </c>
      <c r="CW310" s="25" t="str">
        <f t="shared" ref="CW310:CW313" si="286">IF(AQ310&gt;F310," * Las Embarazadas NO DEBEN ser mayor al total de mujeres. ","")</f>
        <v/>
      </c>
      <c r="CX310" s="25" t="str">
        <f t="shared" ref="CX310:CX313" si="287">IF(AND((AK310+AL310)&gt;0,AR310="")," * No olvide digitar la variable 60 años. Si no tiene digite Cero.",IF(AR310&gt;(AK310+AL310)," * Las actividades de 60 años NO DEBEN ser mayor que las actividades registradas en el rango etario de 60 a 64 años",""))</f>
        <v/>
      </c>
      <c r="CY310"/>
      <c r="CZ310"/>
      <c r="DA310"/>
      <c r="DB310"/>
      <c r="DC310"/>
      <c r="DD310"/>
      <c r="DE310"/>
      <c r="DG310" s="26">
        <f t="shared" ref="DG310:DG313" si="288">IF(AND(F310&gt;0,AQ310=""),1,0)</f>
        <v>0</v>
      </c>
      <c r="DH310" s="26">
        <f t="shared" ref="DH310:DH313" si="289">IF(AQ310&gt;F310,1,0)</f>
        <v>0</v>
      </c>
      <c r="DI310" s="26">
        <f t="shared" ref="DI310:DI313" si="290">IF(AND((AK310+AL310)&gt;0,AR310=""),1,IF(AR310&gt;(AK310+AL310),1,0))</f>
        <v>0</v>
      </c>
      <c r="DJ310"/>
      <c r="DK310"/>
      <c r="DL310"/>
      <c r="DM310"/>
    </row>
    <row r="311" spans="1:117" x14ac:dyDescent="0.25">
      <c r="A311" s="4220" t="s">
        <v>282</v>
      </c>
      <c r="B311" s="4221"/>
      <c r="C311" s="4222"/>
      <c r="D311" s="4185">
        <f>SUM(E311:F311)</f>
        <v>0</v>
      </c>
      <c r="E311" s="4223">
        <f t="shared" si="283"/>
        <v>0</v>
      </c>
      <c r="F311" s="4224">
        <f t="shared" si="283"/>
        <v>0</v>
      </c>
      <c r="G311" s="4225"/>
      <c r="H311" s="4226"/>
      <c r="I311" s="4225"/>
      <c r="J311" s="4226"/>
      <c r="K311" s="4225"/>
      <c r="L311" s="4226"/>
      <c r="M311" s="4225"/>
      <c r="N311" s="4226"/>
      <c r="O311" s="4225"/>
      <c r="P311" s="4226"/>
      <c r="Q311" s="4225"/>
      <c r="R311" s="4226"/>
      <c r="S311" s="4225"/>
      <c r="T311" s="4226"/>
      <c r="U311" s="4225"/>
      <c r="V311" s="4226"/>
      <c r="W311" s="4225"/>
      <c r="X311" s="4226"/>
      <c r="Y311" s="4225"/>
      <c r="Z311" s="4226"/>
      <c r="AA311" s="4225"/>
      <c r="AB311" s="4226"/>
      <c r="AC311" s="4225"/>
      <c r="AD311" s="4226"/>
      <c r="AE311" s="4225"/>
      <c r="AF311" s="4226"/>
      <c r="AG311" s="4225"/>
      <c r="AH311" s="4226"/>
      <c r="AI311" s="4225"/>
      <c r="AJ311" s="4226"/>
      <c r="AK311" s="4225"/>
      <c r="AL311" s="4226"/>
      <c r="AM311" s="4225"/>
      <c r="AN311" s="4226"/>
      <c r="AO311" s="4225"/>
      <c r="AP311" s="4227"/>
      <c r="AQ311" s="4228"/>
      <c r="AR311" s="4229"/>
      <c r="AS311" t="str">
        <f t="shared" si="284"/>
        <v/>
      </c>
      <c r="CV311" s="25" t="str">
        <f t="shared" si="285"/>
        <v/>
      </c>
      <c r="CW311" s="25" t="str">
        <f t="shared" si="286"/>
        <v/>
      </c>
      <c r="CX311" s="25" t="str">
        <f t="shared" si="287"/>
        <v/>
      </c>
      <c r="CY311"/>
      <c r="CZ311"/>
      <c r="DA311"/>
      <c r="DB311"/>
      <c r="DC311"/>
      <c r="DD311"/>
      <c r="DE311"/>
      <c r="DG311" s="26">
        <f t="shared" si="288"/>
        <v>0</v>
      </c>
      <c r="DH311" s="26">
        <f t="shared" si="289"/>
        <v>0</v>
      </c>
      <c r="DI311" s="26">
        <f t="shared" si="290"/>
        <v>0</v>
      </c>
      <c r="DJ311"/>
      <c r="DK311"/>
      <c r="DL311"/>
      <c r="DM311"/>
    </row>
    <row r="312" spans="1:117" ht="15" customHeight="1" x14ac:dyDescent="0.25">
      <c r="A312" s="4230" t="s">
        <v>283</v>
      </c>
      <c r="B312" s="4231"/>
      <c r="C312" s="4232"/>
      <c r="D312" s="4185">
        <f>SUM(E312:F312)</f>
        <v>0</v>
      </c>
      <c r="E312" s="4223">
        <f t="shared" si="283"/>
        <v>0</v>
      </c>
      <c r="F312" s="4224">
        <f t="shared" si="283"/>
        <v>0</v>
      </c>
      <c r="G312" s="4225"/>
      <c r="H312" s="4226"/>
      <c r="I312" s="4225"/>
      <c r="J312" s="4226"/>
      <c r="K312" s="4225"/>
      <c r="L312" s="4226"/>
      <c r="M312" s="4225"/>
      <c r="N312" s="4226"/>
      <c r="O312" s="4225"/>
      <c r="P312" s="4226"/>
      <c r="Q312" s="4225"/>
      <c r="R312" s="4226"/>
      <c r="S312" s="4225"/>
      <c r="T312" s="4226"/>
      <c r="U312" s="4225"/>
      <c r="V312" s="4226"/>
      <c r="W312" s="4225"/>
      <c r="X312" s="4226"/>
      <c r="Y312" s="4225"/>
      <c r="Z312" s="4226"/>
      <c r="AA312" s="4225"/>
      <c r="AB312" s="4226"/>
      <c r="AC312" s="4225"/>
      <c r="AD312" s="4226"/>
      <c r="AE312" s="4225"/>
      <c r="AF312" s="4226"/>
      <c r="AG312" s="4225"/>
      <c r="AH312" s="4226"/>
      <c r="AI312" s="4225"/>
      <c r="AJ312" s="4226"/>
      <c r="AK312" s="4225"/>
      <c r="AL312" s="4226"/>
      <c r="AM312" s="4225"/>
      <c r="AN312" s="4226"/>
      <c r="AO312" s="4225"/>
      <c r="AP312" s="4227"/>
      <c r="AQ312" s="268"/>
      <c r="AR312" s="189"/>
      <c r="AS312" t="str">
        <f t="shared" si="284"/>
        <v/>
      </c>
      <c r="CV312" s="25" t="str">
        <f t="shared" si="285"/>
        <v/>
      </c>
      <c r="CW312" s="25" t="str">
        <f t="shared" si="286"/>
        <v/>
      </c>
      <c r="CX312" s="25" t="str">
        <f t="shared" si="287"/>
        <v/>
      </c>
      <c r="CY312"/>
      <c r="CZ312"/>
      <c r="DA312"/>
      <c r="DB312"/>
      <c r="DC312"/>
      <c r="DD312"/>
      <c r="DE312"/>
      <c r="DG312" s="26">
        <f t="shared" si="288"/>
        <v>0</v>
      </c>
      <c r="DH312" s="26">
        <f t="shared" si="289"/>
        <v>0</v>
      </c>
      <c r="DI312" s="26">
        <f t="shared" si="290"/>
        <v>0</v>
      </c>
      <c r="DJ312"/>
      <c r="DK312"/>
      <c r="DL312"/>
      <c r="DM312"/>
    </row>
    <row r="313" spans="1:117" x14ac:dyDescent="0.25">
      <c r="A313" s="4233" t="s">
        <v>284</v>
      </c>
      <c r="B313" s="803"/>
      <c r="C313" s="735"/>
      <c r="D313" s="4186">
        <f>SUM(E313:F313)</f>
        <v>0</v>
      </c>
      <c r="E313" s="541">
        <f t="shared" si="283"/>
        <v>0</v>
      </c>
      <c r="F313" s="4234">
        <f t="shared" si="283"/>
        <v>0</v>
      </c>
      <c r="G313" s="4235"/>
      <c r="H313" s="4236"/>
      <c r="I313" s="4235"/>
      <c r="J313" s="4236"/>
      <c r="K313" s="4235"/>
      <c r="L313" s="4236"/>
      <c r="M313" s="4235"/>
      <c r="N313" s="4236"/>
      <c r="O313" s="4235"/>
      <c r="P313" s="4236"/>
      <c r="Q313" s="4235"/>
      <c r="R313" s="4236"/>
      <c r="S313" s="4235"/>
      <c r="T313" s="4236"/>
      <c r="U313" s="4235"/>
      <c r="V313" s="4236"/>
      <c r="W313" s="4235"/>
      <c r="X313" s="4236"/>
      <c r="Y313" s="4235"/>
      <c r="Z313" s="4236"/>
      <c r="AA313" s="4235"/>
      <c r="AB313" s="4236"/>
      <c r="AC313" s="4235"/>
      <c r="AD313" s="4236"/>
      <c r="AE313" s="4235"/>
      <c r="AF313" s="4236"/>
      <c r="AG313" s="4235"/>
      <c r="AH313" s="4236"/>
      <c r="AI313" s="4235"/>
      <c r="AJ313" s="4236"/>
      <c r="AK313" s="4235"/>
      <c r="AL313" s="4236"/>
      <c r="AM313" s="4235"/>
      <c r="AN313" s="4236"/>
      <c r="AO313" s="4235"/>
      <c r="AP313" s="4237"/>
      <c r="AQ313" s="4238"/>
      <c r="AR313" s="4239"/>
      <c r="AS313" t="str">
        <f t="shared" si="284"/>
        <v/>
      </c>
      <c r="CV313" s="25" t="str">
        <f t="shared" si="285"/>
        <v/>
      </c>
      <c r="CW313" s="25" t="str">
        <f t="shared" si="286"/>
        <v/>
      </c>
      <c r="CX313" s="25" t="str">
        <f t="shared" si="287"/>
        <v/>
      </c>
      <c r="CY313"/>
      <c r="CZ313"/>
      <c r="DA313"/>
      <c r="DB313"/>
      <c r="DC313"/>
      <c r="DD313"/>
      <c r="DE313"/>
      <c r="DG313" s="26">
        <f t="shared" si="288"/>
        <v>0</v>
      </c>
      <c r="DH313" s="26">
        <f t="shared" si="289"/>
        <v>0</v>
      </c>
      <c r="DI313" s="26">
        <f t="shared" si="290"/>
        <v>0</v>
      </c>
      <c r="DJ313"/>
      <c r="DK313"/>
      <c r="DL313"/>
      <c r="DM313"/>
    </row>
    <row r="314" spans="1:117" ht="15.75" x14ac:dyDescent="0.25">
      <c r="A314" s="483" t="s">
        <v>285</v>
      </c>
      <c r="B314" s="484"/>
      <c r="C314" s="484"/>
      <c r="D314" s="485"/>
      <c r="E314" s="486"/>
      <c r="CW314"/>
      <c r="CX314"/>
      <c r="CY314"/>
      <c r="CZ314"/>
      <c r="DA314"/>
      <c r="DB314"/>
      <c r="DC314"/>
      <c r="DD314"/>
      <c r="DE314"/>
      <c r="DG314"/>
      <c r="DH314"/>
      <c r="DI314"/>
      <c r="DJ314"/>
      <c r="DK314"/>
      <c r="DL314"/>
      <c r="DM314"/>
    </row>
    <row r="315" spans="1:117" ht="31.5" x14ac:dyDescent="0.25">
      <c r="A315" s="4709" t="s">
        <v>286</v>
      </c>
      <c r="B315" s="4732"/>
      <c r="C315" s="4733" t="s">
        <v>287</v>
      </c>
      <c r="D315" s="4733" t="s">
        <v>288</v>
      </c>
      <c r="E315" s="4733" t="s">
        <v>289</v>
      </c>
      <c r="CW315"/>
      <c r="CX315"/>
      <c r="CY315"/>
      <c r="CZ315"/>
      <c r="DA315"/>
      <c r="DB315"/>
      <c r="DC315"/>
      <c r="DD315"/>
      <c r="DE315"/>
      <c r="DG315"/>
      <c r="DH315"/>
      <c r="DI315"/>
      <c r="DJ315"/>
      <c r="DK315"/>
      <c r="DL315"/>
      <c r="DM315"/>
    </row>
    <row r="316" spans="1:117" x14ac:dyDescent="0.25">
      <c r="A316" s="4734" t="s">
        <v>93</v>
      </c>
      <c r="B316" s="4735"/>
      <c r="C316" s="4736"/>
      <c r="D316" s="4736"/>
      <c r="E316" s="4736"/>
      <c r="CW316"/>
      <c r="CX316"/>
      <c r="CY316"/>
      <c r="CZ316"/>
      <c r="DA316"/>
      <c r="DB316"/>
      <c r="DC316"/>
      <c r="DD316"/>
      <c r="DE316"/>
      <c r="DG316"/>
      <c r="DH316"/>
      <c r="DI316"/>
      <c r="DJ316"/>
      <c r="DK316"/>
      <c r="DL316"/>
      <c r="DM316"/>
    </row>
    <row r="317" spans="1:117" x14ac:dyDescent="0.25">
      <c r="A317" s="4245" t="s">
        <v>290</v>
      </c>
      <c r="B317" s="4246"/>
      <c r="C317" s="4229"/>
      <c r="D317" s="4229"/>
      <c r="E317" s="4229"/>
      <c r="CW317"/>
      <c r="CX317"/>
      <c r="CY317"/>
      <c r="CZ317"/>
      <c r="DA317"/>
      <c r="DB317"/>
      <c r="DC317"/>
      <c r="DD317"/>
      <c r="DE317"/>
      <c r="DG317"/>
      <c r="DH317"/>
      <c r="DI317"/>
      <c r="DJ317"/>
      <c r="DK317"/>
      <c r="DL317"/>
      <c r="DM317"/>
    </row>
    <row r="318" spans="1:117" x14ac:dyDescent="0.25">
      <c r="A318" s="4247" t="s">
        <v>291</v>
      </c>
      <c r="B318" s="4248"/>
      <c r="C318" s="4229"/>
      <c r="D318" s="4229"/>
      <c r="E318" s="4229"/>
      <c r="CW318"/>
      <c r="CX318"/>
      <c r="CY318"/>
      <c r="CZ318"/>
      <c r="DA318"/>
      <c r="DB318"/>
      <c r="DC318"/>
      <c r="DD318"/>
      <c r="DE318"/>
      <c r="DG318"/>
      <c r="DH318"/>
      <c r="DI318"/>
      <c r="DJ318"/>
      <c r="DK318"/>
      <c r="DL318"/>
      <c r="DM318"/>
    </row>
    <row r="319" spans="1:117" x14ac:dyDescent="0.25">
      <c r="A319" s="4245" t="s">
        <v>99</v>
      </c>
      <c r="B319" s="4246"/>
      <c r="C319" s="4229"/>
      <c r="D319" s="4229"/>
      <c r="E319" s="4229"/>
      <c r="CW319"/>
      <c r="CX319"/>
      <c r="CY319"/>
      <c r="CZ319"/>
      <c r="DA319"/>
      <c r="DB319"/>
      <c r="DC319"/>
      <c r="DD319"/>
      <c r="DE319"/>
      <c r="DG319"/>
      <c r="DH319"/>
      <c r="DI319"/>
      <c r="DJ319"/>
      <c r="DK319"/>
      <c r="DL319"/>
      <c r="DM319"/>
    </row>
    <row r="320" spans="1:117" x14ac:dyDescent="0.25">
      <c r="A320" s="4245" t="s">
        <v>101</v>
      </c>
      <c r="B320" s="4246"/>
      <c r="C320" s="4229"/>
      <c r="D320" s="4229"/>
      <c r="E320" s="4229"/>
      <c r="CW320"/>
      <c r="CX320"/>
      <c r="CY320"/>
      <c r="CZ320"/>
      <c r="DA320"/>
      <c r="DB320"/>
      <c r="DC320"/>
      <c r="DD320"/>
      <c r="DE320"/>
      <c r="DG320"/>
      <c r="DH320"/>
      <c r="DI320"/>
      <c r="DJ320"/>
      <c r="DK320"/>
      <c r="DL320"/>
      <c r="DM320"/>
    </row>
    <row r="321" spans="1:117" x14ac:dyDescent="0.25">
      <c r="A321" s="4245" t="s">
        <v>292</v>
      </c>
      <c r="B321" s="4246"/>
      <c r="C321" s="4229"/>
      <c r="D321" s="4229"/>
      <c r="E321" s="4229"/>
      <c r="CW321"/>
      <c r="CX321"/>
      <c r="CY321"/>
      <c r="CZ321"/>
      <c r="DA321"/>
      <c r="DB321"/>
      <c r="DC321"/>
      <c r="DD321"/>
      <c r="DE321"/>
      <c r="DG321"/>
      <c r="DH321"/>
      <c r="DI321"/>
      <c r="DJ321"/>
      <c r="DK321"/>
      <c r="DL321"/>
      <c r="DM321"/>
    </row>
    <row r="322" spans="1:117" x14ac:dyDescent="0.25">
      <c r="A322" s="872" t="s">
        <v>98</v>
      </c>
      <c r="B322" s="873"/>
      <c r="C322" s="4229"/>
      <c r="D322" s="4229"/>
      <c r="E322" s="4229"/>
      <c r="CW322"/>
      <c r="CX322"/>
      <c r="CY322"/>
      <c r="CZ322"/>
      <c r="DA322"/>
      <c r="DB322"/>
      <c r="DC322"/>
      <c r="DD322"/>
      <c r="DE322"/>
      <c r="DG322"/>
      <c r="DH322"/>
      <c r="DI322"/>
      <c r="DJ322"/>
      <c r="DK322"/>
      <c r="DL322"/>
      <c r="DM322"/>
    </row>
    <row r="323" spans="1:117" ht="15" customHeight="1" x14ac:dyDescent="0.25">
      <c r="A323" s="4249" t="s">
        <v>293</v>
      </c>
      <c r="B323" s="4250"/>
      <c r="C323" s="4229"/>
      <c r="D323" s="4229"/>
      <c r="E323" s="4229"/>
      <c r="CW323"/>
      <c r="CX323"/>
      <c r="CY323"/>
      <c r="CZ323"/>
      <c r="DA323"/>
      <c r="DB323"/>
      <c r="DC323"/>
      <c r="DD323"/>
      <c r="DE323"/>
      <c r="DG323"/>
      <c r="DH323"/>
      <c r="DI323"/>
      <c r="DJ323"/>
      <c r="DK323"/>
      <c r="DL323"/>
      <c r="DM323"/>
    </row>
    <row r="324" spans="1:117" x14ac:dyDescent="0.25">
      <c r="A324" s="4249" t="s">
        <v>102</v>
      </c>
      <c r="B324" s="4250"/>
      <c r="C324" s="4229"/>
      <c r="D324" s="4229"/>
      <c r="E324" s="4229"/>
      <c r="CW324"/>
      <c r="CX324"/>
      <c r="CY324"/>
      <c r="CZ324"/>
      <c r="DA324"/>
      <c r="DB324"/>
      <c r="DC324"/>
      <c r="DD324"/>
      <c r="DE324"/>
      <c r="DG324"/>
      <c r="DH324"/>
      <c r="DI324"/>
      <c r="DJ324"/>
      <c r="DK324"/>
      <c r="DL324"/>
      <c r="DM324"/>
    </row>
    <row r="325" spans="1:117" x14ac:dyDescent="0.25">
      <c r="A325" s="4251" t="s">
        <v>103</v>
      </c>
      <c r="B325" s="877"/>
      <c r="C325" s="4239"/>
      <c r="D325" s="4239"/>
      <c r="E325" s="4239"/>
      <c r="CW325"/>
      <c r="CX325"/>
      <c r="CY325"/>
      <c r="CZ325"/>
      <c r="DA325"/>
      <c r="DB325"/>
      <c r="DC325"/>
      <c r="DD325"/>
      <c r="DE325"/>
      <c r="DG325"/>
      <c r="DH325"/>
      <c r="DI325"/>
      <c r="DJ325"/>
      <c r="DK325"/>
      <c r="DL325"/>
      <c r="DM325"/>
    </row>
    <row r="326" spans="1:117" x14ac:dyDescent="0.25">
      <c r="CW326"/>
      <c r="CX326"/>
      <c r="CY326"/>
      <c r="CZ326"/>
      <c r="DA326"/>
      <c r="DB326"/>
      <c r="DC326"/>
      <c r="DD326"/>
      <c r="DE326"/>
      <c r="DG326"/>
      <c r="DH326"/>
      <c r="DI326"/>
      <c r="DJ326"/>
      <c r="DK326"/>
      <c r="DL326"/>
      <c r="DM326"/>
    </row>
    <row r="327" spans="1:117" x14ac:dyDescent="0.25">
      <c r="CW327"/>
      <c r="CX327"/>
      <c r="CY327"/>
      <c r="CZ327"/>
      <c r="DA327"/>
      <c r="DB327"/>
      <c r="DC327"/>
      <c r="DD327"/>
      <c r="DE327"/>
      <c r="DG327"/>
      <c r="DH327"/>
      <c r="DI327"/>
      <c r="DJ327"/>
      <c r="DK327"/>
      <c r="DL327"/>
      <c r="DM327"/>
    </row>
    <row r="328" spans="1:117" x14ac:dyDescent="0.25">
      <c r="CW328"/>
      <c r="CX328"/>
      <c r="CY328"/>
      <c r="CZ328"/>
      <c r="DA328"/>
      <c r="DB328"/>
      <c r="DC328"/>
      <c r="DD328"/>
      <c r="DE328"/>
      <c r="DG328"/>
      <c r="DH328"/>
      <c r="DI328"/>
      <c r="DJ328"/>
      <c r="DK328"/>
      <c r="DL328"/>
      <c r="DM328"/>
    </row>
    <row r="329" spans="1:117" x14ac:dyDescent="0.25">
      <c r="CW329"/>
      <c r="CX329"/>
      <c r="CY329"/>
      <c r="CZ329"/>
      <c r="DA329"/>
      <c r="DB329"/>
      <c r="DC329"/>
      <c r="DD329"/>
      <c r="DE329"/>
      <c r="DG329"/>
      <c r="DH329"/>
      <c r="DI329"/>
      <c r="DJ329"/>
      <c r="DK329"/>
      <c r="DL329"/>
      <c r="DM329"/>
    </row>
    <row r="330" spans="1:117" x14ac:dyDescent="0.25">
      <c r="CW330"/>
      <c r="CX330"/>
      <c r="CY330"/>
      <c r="CZ330"/>
      <c r="DA330"/>
      <c r="DB330"/>
      <c r="DC330"/>
      <c r="DD330"/>
      <c r="DE330"/>
      <c r="DG330"/>
      <c r="DH330"/>
      <c r="DI330"/>
      <c r="DJ330"/>
      <c r="DK330"/>
      <c r="DL330"/>
      <c r="DM330"/>
    </row>
    <row r="331" spans="1:117" x14ac:dyDescent="0.25">
      <c r="CW331"/>
      <c r="CX331"/>
      <c r="CY331"/>
      <c r="CZ331"/>
      <c r="DA331"/>
      <c r="DB331"/>
      <c r="DC331"/>
      <c r="DD331"/>
      <c r="DE331"/>
      <c r="DG331"/>
      <c r="DH331"/>
      <c r="DI331"/>
      <c r="DJ331"/>
      <c r="DK331"/>
      <c r="DL331"/>
      <c r="DM331"/>
    </row>
    <row r="332" spans="1:117" x14ac:dyDescent="0.25">
      <c r="CW332"/>
      <c r="CX332"/>
      <c r="CY332"/>
      <c r="CZ332"/>
      <c r="DA332"/>
      <c r="DB332"/>
      <c r="DC332"/>
      <c r="DD332"/>
      <c r="DE332"/>
      <c r="DG332"/>
      <c r="DH332"/>
      <c r="DI332"/>
      <c r="DJ332"/>
      <c r="DK332"/>
      <c r="DL332"/>
      <c r="DM332"/>
    </row>
    <row r="333" spans="1:117" x14ac:dyDescent="0.25">
      <c r="CW333"/>
      <c r="CX333"/>
      <c r="CY333"/>
      <c r="CZ333"/>
      <c r="DA333"/>
      <c r="DB333"/>
      <c r="DC333"/>
      <c r="DD333"/>
      <c r="DE333"/>
      <c r="DG333"/>
      <c r="DH333"/>
      <c r="DI333"/>
      <c r="DJ333"/>
      <c r="DK333"/>
      <c r="DL333"/>
      <c r="DM333"/>
    </row>
    <row r="334" spans="1:117" x14ac:dyDescent="0.25">
      <c r="CW334"/>
      <c r="CX334"/>
      <c r="CY334"/>
      <c r="CZ334"/>
      <c r="DA334"/>
      <c r="DB334"/>
      <c r="DC334"/>
      <c r="DD334"/>
      <c r="DE334"/>
      <c r="DG334"/>
      <c r="DH334"/>
      <c r="DI334"/>
      <c r="DJ334"/>
      <c r="DK334"/>
      <c r="DL334"/>
      <c r="DM334"/>
    </row>
    <row r="335" spans="1:117" x14ac:dyDescent="0.25">
      <c r="CW335"/>
      <c r="CX335"/>
      <c r="CY335"/>
      <c r="CZ335"/>
      <c r="DA335"/>
      <c r="DB335"/>
      <c r="DC335"/>
      <c r="DD335"/>
      <c r="DE335"/>
      <c r="DG335"/>
      <c r="DH335"/>
      <c r="DI335"/>
      <c r="DJ335"/>
      <c r="DK335"/>
      <c r="DL335"/>
      <c r="DM335"/>
    </row>
    <row r="336" spans="1:117" x14ac:dyDescent="0.25">
      <c r="CW336"/>
      <c r="CX336"/>
      <c r="CY336"/>
      <c r="CZ336"/>
      <c r="DA336"/>
      <c r="DB336"/>
      <c r="DC336"/>
      <c r="DD336"/>
      <c r="DE336"/>
      <c r="DG336"/>
      <c r="DH336"/>
      <c r="DI336"/>
      <c r="DJ336"/>
      <c r="DK336"/>
      <c r="DL336"/>
      <c r="DM336"/>
    </row>
    <row r="337" spans="1:117" x14ac:dyDescent="0.25">
      <c r="CW337"/>
      <c r="CX337"/>
      <c r="CY337"/>
      <c r="CZ337"/>
      <c r="DA337"/>
      <c r="DB337"/>
      <c r="DC337"/>
      <c r="DD337"/>
      <c r="DE337"/>
      <c r="DG337"/>
      <c r="DH337"/>
      <c r="DI337"/>
      <c r="DJ337"/>
      <c r="DK337"/>
      <c r="DL337"/>
      <c r="DM337"/>
    </row>
    <row r="338" spans="1:117" x14ac:dyDescent="0.25">
      <c r="CW338"/>
      <c r="CX338"/>
      <c r="CY338"/>
      <c r="CZ338"/>
      <c r="DA338"/>
      <c r="DB338"/>
      <c r="DC338"/>
      <c r="DD338"/>
      <c r="DE338"/>
      <c r="DG338"/>
      <c r="DH338"/>
      <c r="DI338"/>
      <c r="DJ338"/>
      <c r="DK338"/>
      <c r="DL338"/>
      <c r="DM338"/>
    </row>
    <row r="339" spans="1:117" x14ac:dyDescent="0.25">
      <c r="CW339"/>
      <c r="CX339"/>
      <c r="CY339"/>
      <c r="CZ339"/>
      <c r="DA339"/>
      <c r="DB339"/>
      <c r="DC339"/>
      <c r="DD339"/>
      <c r="DE339"/>
      <c r="DG339"/>
      <c r="DH339"/>
      <c r="DI339"/>
      <c r="DJ339"/>
      <c r="DK339"/>
      <c r="DL339"/>
      <c r="DM339"/>
    </row>
    <row r="340" spans="1:117" x14ac:dyDescent="0.25">
      <c r="CW340"/>
      <c r="CX340"/>
      <c r="CY340"/>
      <c r="CZ340"/>
      <c r="DA340"/>
      <c r="DB340"/>
      <c r="DC340"/>
      <c r="DD340"/>
      <c r="DE340"/>
      <c r="DG340"/>
      <c r="DH340"/>
      <c r="DI340"/>
      <c r="DJ340"/>
      <c r="DK340"/>
      <c r="DL340"/>
      <c r="DM340"/>
    </row>
    <row r="341" spans="1:117" x14ac:dyDescent="0.25">
      <c r="CW341"/>
      <c r="CX341"/>
      <c r="CY341"/>
      <c r="CZ341"/>
      <c r="DA341"/>
      <c r="DB341"/>
      <c r="DC341"/>
      <c r="DD341"/>
      <c r="DE341"/>
      <c r="DG341"/>
      <c r="DH341"/>
      <c r="DI341"/>
      <c r="DJ341"/>
      <c r="DK341"/>
      <c r="DL341"/>
      <c r="DM341"/>
    </row>
    <row r="342" spans="1:117" x14ac:dyDescent="0.25">
      <c r="CW342"/>
      <c r="CX342"/>
      <c r="CY342"/>
      <c r="CZ342"/>
      <c r="DA342"/>
      <c r="DB342"/>
      <c r="DC342"/>
      <c r="DD342"/>
      <c r="DE342"/>
      <c r="DG342"/>
      <c r="DH342"/>
      <c r="DI342"/>
      <c r="DJ342"/>
      <c r="DK342"/>
      <c r="DL342"/>
      <c r="DM342"/>
    </row>
    <row r="343" spans="1:117" x14ac:dyDescent="0.25">
      <c r="CW343"/>
      <c r="CX343"/>
      <c r="CY343"/>
      <c r="CZ343"/>
      <c r="DA343"/>
      <c r="DB343"/>
      <c r="DC343"/>
      <c r="DD343"/>
      <c r="DE343"/>
      <c r="DG343"/>
      <c r="DH343"/>
      <c r="DI343"/>
      <c r="DJ343"/>
      <c r="DK343"/>
      <c r="DL343"/>
      <c r="DM343"/>
    </row>
    <row r="344" spans="1:117" x14ac:dyDescent="0.25">
      <c r="CW344"/>
      <c r="CX344"/>
      <c r="CY344"/>
      <c r="CZ344"/>
      <c r="DA344"/>
      <c r="DB344"/>
      <c r="DC344"/>
      <c r="DD344"/>
      <c r="DE344"/>
      <c r="DG344"/>
      <c r="DH344"/>
      <c r="DI344"/>
      <c r="DJ344"/>
      <c r="DK344"/>
      <c r="DL344"/>
      <c r="DM344"/>
    </row>
    <row r="345" spans="1:117" x14ac:dyDescent="0.25">
      <c r="CW345"/>
      <c r="CX345"/>
      <c r="CY345"/>
      <c r="CZ345"/>
      <c r="DA345"/>
      <c r="DB345"/>
      <c r="DC345"/>
      <c r="DD345"/>
      <c r="DE345"/>
      <c r="DG345"/>
      <c r="DH345"/>
      <c r="DI345"/>
      <c r="DJ345"/>
      <c r="DK345"/>
      <c r="DL345"/>
      <c r="DM345"/>
    </row>
    <row r="346" spans="1:117" x14ac:dyDescent="0.25">
      <c r="CW346"/>
      <c r="CX346"/>
      <c r="CY346"/>
      <c r="CZ346"/>
      <c r="DA346"/>
      <c r="DB346"/>
      <c r="DC346"/>
      <c r="DD346"/>
      <c r="DE346"/>
      <c r="DG346"/>
      <c r="DH346"/>
      <c r="DI346"/>
      <c r="DJ346"/>
      <c r="DK346"/>
      <c r="DL346"/>
      <c r="DM346"/>
    </row>
    <row r="347" spans="1:117" x14ac:dyDescent="0.25">
      <c r="CW347"/>
      <c r="CX347"/>
      <c r="CY347"/>
      <c r="CZ347"/>
      <c r="DA347"/>
      <c r="DB347"/>
      <c r="DC347"/>
      <c r="DD347"/>
      <c r="DE347"/>
      <c r="DG347"/>
      <c r="DH347"/>
      <c r="DI347"/>
      <c r="DJ347"/>
      <c r="DK347"/>
      <c r="DL347"/>
      <c r="DM347"/>
    </row>
    <row r="348" spans="1:117" x14ac:dyDescent="0.25">
      <c r="CW348"/>
      <c r="CX348"/>
      <c r="CY348"/>
      <c r="CZ348"/>
      <c r="DA348"/>
      <c r="DB348"/>
      <c r="DC348"/>
      <c r="DD348"/>
      <c r="DE348"/>
      <c r="DG348"/>
      <c r="DH348"/>
      <c r="DI348"/>
      <c r="DJ348"/>
      <c r="DK348"/>
      <c r="DL348"/>
      <c r="DM348"/>
    </row>
    <row r="349" spans="1:117" x14ac:dyDescent="0.25">
      <c r="CW349"/>
      <c r="CX349"/>
      <c r="CY349"/>
      <c r="CZ349"/>
      <c r="DA349"/>
      <c r="DB349"/>
      <c r="DC349"/>
      <c r="DD349"/>
      <c r="DE349"/>
      <c r="DG349"/>
      <c r="DH349"/>
      <c r="DI349"/>
      <c r="DJ349"/>
      <c r="DK349"/>
      <c r="DL349"/>
      <c r="DM349"/>
    </row>
    <row r="350" spans="1:117" x14ac:dyDescent="0.25">
      <c r="A350" s="489">
        <f>SUM(D12:D15,D19:D36,D41:D64,D82:D83,D67:D78,D88:D141,D146:D155,D160:D196,D201:D204,D211:D214,D219:D304,D309:D313,C316:E325)</f>
        <v>7288</v>
      </c>
      <c r="B350" s="490">
        <f>SUM(DG12:DO313)</f>
        <v>0</v>
      </c>
      <c r="CW350"/>
      <c r="CX350"/>
      <c r="CY350"/>
      <c r="CZ350"/>
      <c r="DA350"/>
      <c r="DB350"/>
      <c r="DC350"/>
      <c r="DD350"/>
      <c r="DE350"/>
      <c r="DG350"/>
      <c r="DH350"/>
      <c r="DI350"/>
      <c r="DJ350"/>
      <c r="DK350"/>
      <c r="DL350"/>
      <c r="DM350"/>
    </row>
    <row r="351" spans="1:117" x14ac:dyDescent="0.25">
      <c r="CW351"/>
      <c r="CX351"/>
      <c r="CY351"/>
      <c r="CZ351"/>
      <c r="DA351"/>
      <c r="DB351"/>
      <c r="DC351"/>
      <c r="DD351"/>
      <c r="DE351"/>
      <c r="DG351"/>
      <c r="DH351"/>
      <c r="DI351"/>
      <c r="DJ351"/>
      <c r="DK351"/>
      <c r="DL351"/>
      <c r="DM351"/>
    </row>
    <row r="352" spans="1:117" x14ac:dyDescent="0.25">
      <c r="CW352"/>
      <c r="CX352"/>
      <c r="CY352"/>
      <c r="CZ352"/>
      <c r="DA352"/>
      <c r="DB352"/>
      <c r="DC352"/>
      <c r="DD352"/>
      <c r="DE352"/>
      <c r="DG352"/>
      <c r="DH352"/>
      <c r="DI352"/>
      <c r="DJ352"/>
      <c r="DK352"/>
      <c r="DL352"/>
      <c r="DM352"/>
    </row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</sheetData>
  <mergeCells count="536">
    <mergeCell ref="A321:B321"/>
    <mergeCell ref="A322:B322"/>
    <mergeCell ref="A323:B323"/>
    <mergeCell ref="A324:B324"/>
    <mergeCell ref="A325:B325"/>
    <mergeCell ref="A315:B315"/>
    <mergeCell ref="A316:B316"/>
    <mergeCell ref="A317:B317"/>
    <mergeCell ref="A318:B318"/>
    <mergeCell ref="A319:B319"/>
    <mergeCell ref="A320:B320"/>
    <mergeCell ref="A309:C309"/>
    <mergeCell ref="A310:C310"/>
    <mergeCell ref="A311:C311"/>
    <mergeCell ref="A312:C312"/>
    <mergeCell ref="A313:C313"/>
    <mergeCell ref="AC307:AD307"/>
    <mergeCell ref="AE307:AF307"/>
    <mergeCell ref="AG307:AH307"/>
    <mergeCell ref="AI307:AJ307"/>
    <mergeCell ref="Q307:R307"/>
    <mergeCell ref="S307:T307"/>
    <mergeCell ref="U307:V307"/>
    <mergeCell ref="W307:X307"/>
    <mergeCell ref="Y307:Z307"/>
    <mergeCell ref="AA307:AB307"/>
    <mergeCell ref="A306:C308"/>
    <mergeCell ref="D306:F307"/>
    <mergeCell ref="G306:AP306"/>
    <mergeCell ref="AQ306:AQ308"/>
    <mergeCell ref="AR306:AR308"/>
    <mergeCell ref="G307:H307"/>
    <mergeCell ref="I307:J307"/>
    <mergeCell ref="K307:L307"/>
    <mergeCell ref="M307:N307"/>
    <mergeCell ref="O307:P307"/>
    <mergeCell ref="A299:A304"/>
    <mergeCell ref="B299:C299"/>
    <mergeCell ref="B300:C300"/>
    <mergeCell ref="B301:C301"/>
    <mergeCell ref="B302:C302"/>
    <mergeCell ref="B303:C303"/>
    <mergeCell ref="B304:C304"/>
    <mergeCell ref="AO307:AP307"/>
    <mergeCell ref="AK307:AL307"/>
    <mergeCell ref="AM307:AN307"/>
    <mergeCell ref="A293:A298"/>
    <mergeCell ref="B293:C293"/>
    <mergeCell ref="B294:C294"/>
    <mergeCell ref="B295:C295"/>
    <mergeCell ref="B296:C296"/>
    <mergeCell ref="B297:C297"/>
    <mergeCell ref="B298:C298"/>
    <mergeCell ref="A287:A292"/>
    <mergeCell ref="B287:C287"/>
    <mergeCell ref="B288:C288"/>
    <mergeCell ref="B289:C289"/>
    <mergeCell ref="B290:C290"/>
    <mergeCell ref="B291:C291"/>
    <mergeCell ref="B292:C292"/>
    <mergeCell ref="A281:A286"/>
    <mergeCell ref="B281:C281"/>
    <mergeCell ref="B282:C282"/>
    <mergeCell ref="B283:C283"/>
    <mergeCell ref="B284:C284"/>
    <mergeCell ref="B285:C285"/>
    <mergeCell ref="B286:C286"/>
    <mergeCell ref="A275:A280"/>
    <mergeCell ref="B275:C275"/>
    <mergeCell ref="B276:C276"/>
    <mergeCell ref="B277:C277"/>
    <mergeCell ref="B278:C278"/>
    <mergeCell ref="B279:C279"/>
    <mergeCell ref="B280:C280"/>
    <mergeCell ref="A269:A274"/>
    <mergeCell ref="B269:C269"/>
    <mergeCell ref="B270:C270"/>
    <mergeCell ref="B271:C271"/>
    <mergeCell ref="B272:C272"/>
    <mergeCell ref="B273:C273"/>
    <mergeCell ref="B274:C274"/>
    <mergeCell ref="A263:A268"/>
    <mergeCell ref="B263:C263"/>
    <mergeCell ref="B264:C264"/>
    <mergeCell ref="B265:C265"/>
    <mergeCell ref="B266:C266"/>
    <mergeCell ref="B267:C267"/>
    <mergeCell ref="B268:C268"/>
    <mergeCell ref="A257:A262"/>
    <mergeCell ref="B257:C257"/>
    <mergeCell ref="B258:C258"/>
    <mergeCell ref="B259:C259"/>
    <mergeCell ref="B260:C260"/>
    <mergeCell ref="B261:C261"/>
    <mergeCell ref="B262:C262"/>
    <mergeCell ref="A251:A256"/>
    <mergeCell ref="B251:C251"/>
    <mergeCell ref="B252:C252"/>
    <mergeCell ref="B253:C253"/>
    <mergeCell ref="B254:C254"/>
    <mergeCell ref="B255:C255"/>
    <mergeCell ref="B256:C256"/>
    <mergeCell ref="A245:A250"/>
    <mergeCell ref="B245:C245"/>
    <mergeCell ref="B246:C246"/>
    <mergeCell ref="B247:C247"/>
    <mergeCell ref="B248:C248"/>
    <mergeCell ref="B249:C249"/>
    <mergeCell ref="B250:C250"/>
    <mergeCell ref="A239:A244"/>
    <mergeCell ref="B239:C239"/>
    <mergeCell ref="B240:C240"/>
    <mergeCell ref="B241:C241"/>
    <mergeCell ref="B242:C242"/>
    <mergeCell ref="B243:C243"/>
    <mergeCell ref="B244:C244"/>
    <mergeCell ref="A233:A238"/>
    <mergeCell ref="B233:C233"/>
    <mergeCell ref="B234:C234"/>
    <mergeCell ref="B235:C235"/>
    <mergeCell ref="B236:C236"/>
    <mergeCell ref="B237:C237"/>
    <mergeCell ref="B238:C238"/>
    <mergeCell ref="A227:A232"/>
    <mergeCell ref="B227:C227"/>
    <mergeCell ref="B228:C228"/>
    <mergeCell ref="B229:C229"/>
    <mergeCell ref="B230:C230"/>
    <mergeCell ref="B231:C231"/>
    <mergeCell ref="B232:C232"/>
    <mergeCell ref="A221:A226"/>
    <mergeCell ref="B221:C221"/>
    <mergeCell ref="B222:C222"/>
    <mergeCell ref="B223:C223"/>
    <mergeCell ref="B224:C224"/>
    <mergeCell ref="B225:C225"/>
    <mergeCell ref="B226:C226"/>
    <mergeCell ref="AM217:AN217"/>
    <mergeCell ref="AQ217:AQ218"/>
    <mergeCell ref="A219:A220"/>
    <mergeCell ref="B219:C219"/>
    <mergeCell ref="B220:C220"/>
    <mergeCell ref="AA217:AB217"/>
    <mergeCell ref="AC217:AD217"/>
    <mergeCell ref="AE217:AF217"/>
    <mergeCell ref="AG217:AH217"/>
    <mergeCell ref="AI217:AJ217"/>
    <mergeCell ref="AK217:AL217"/>
    <mergeCell ref="AU216:AU218"/>
    <mergeCell ref="AV216:AV218"/>
    <mergeCell ref="AW216:AW218"/>
    <mergeCell ref="AX216:AX218"/>
    <mergeCell ref="G217:H217"/>
    <mergeCell ref="I217:J217"/>
    <mergeCell ref="K217:L217"/>
    <mergeCell ref="M217:N217"/>
    <mergeCell ref="O217:P217"/>
    <mergeCell ref="Q217:R217"/>
    <mergeCell ref="G216:AN216"/>
    <mergeCell ref="AO216:AO218"/>
    <mergeCell ref="AP216:AP218"/>
    <mergeCell ref="AQ216:AR216"/>
    <mergeCell ref="AS216:AS218"/>
    <mergeCell ref="AT216:AT218"/>
    <mergeCell ref="S217:T217"/>
    <mergeCell ref="U217:V217"/>
    <mergeCell ref="W217:X217"/>
    <mergeCell ref="Y217:Z217"/>
    <mergeCell ref="AR217:AR218"/>
    <mergeCell ref="A211:C211"/>
    <mergeCell ref="A212:C212"/>
    <mergeCell ref="A213:C213"/>
    <mergeCell ref="A214:C214"/>
    <mergeCell ref="A216:C218"/>
    <mergeCell ref="D216:F217"/>
    <mergeCell ref="AE209:AF209"/>
    <mergeCell ref="AG209:AH209"/>
    <mergeCell ref="AI209:AJ209"/>
    <mergeCell ref="A208:C210"/>
    <mergeCell ref="D208:F209"/>
    <mergeCell ref="G208:AP208"/>
    <mergeCell ref="G209:H209"/>
    <mergeCell ref="I209:J209"/>
    <mergeCell ref="K209:L209"/>
    <mergeCell ref="M209:N209"/>
    <mergeCell ref="O209:P209"/>
    <mergeCell ref="Q209:R209"/>
    <mergeCell ref="AK209:AL209"/>
    <mergeCell ref="AM209:AN209"/>
    <mergeCell ref="AO209:AP209"/>
    <mergeCell ref="S209:T209"/>
    <mergeCell ref="U209:V209"/>
    <mergeCell ref="W209:X209"/>
    <mergeCell ref="Y209:Z209"/>
    <mergeCell ref="AA209:AB209"/>
    <mergeCell ref="AC209:AD209"/>
    <mergeCell ref="A201:C201"/>
    <mergeCell ref="A202:C202"/>
    <mergeCell ref="A203:C203"/>
    <mergeCell ref="A204:C204"/>
    <mergeCell ref="A205:C205"/>
    <mergeCell ref="AD198:AD200"/>
    <mergeCell ref="AE198:AE200"/>
    <mergeCell ref="AF198:AF200"/>
    <mergeCell ref="A206:C206"/>
    <mergeCell ref="AG198:AG200"/>
    <mergeCell ref="G199:H199"/>
    <mergeCell ref="I199:J199"/>
    <mergeCell ref="K199:L199"/>
    <mergeCell ref="M199:N199"/>
    <mergeCell ref="O199:P199"/>
    <mergeCell ref="Q199:R199"/>
    <mergeCell ref="A195:A196"/>
    <mergeCell ref="B195:B196"/>
    <mergeCell ref="A198:C200"/>
    <mergeCell ref="D198:F199"/>
    <mergeCell ref="G198:AB198"/>
    <mergeCell ref="AC198:AC200"/>
    <mergeCell ref="S199:T199"/>
    <mergeCell ref="U199:V199"/>
    <mergeCell ref="W199:X199"/>
    <mergeCell ref="Y199:Z199"/>
    <mergeCell ref="AA199:AB199"/>
    <mergeCell ref="A187:A191"/>
    <mergeCell ref="B187:C187"/>
    <mergeCell ref="B188:B189"/>
    <mergeCell ref="B190:B191"/>
    <mergeCell ref="A192:A194"/>
    <mergeCell ref="B192:B194"/>
    <mergeCell ref="A171:A175"/>
    <mergeCell ref="B171:B175"/>
    <mergeCell ref="A176:A178"/>
    <mergeCell ref="B176:B178"/>
    <mergeCell ref="A179:A186"/>
    <mergeCell ref="B179:B181"/>
    <mergeCell ref="B182:B183"/>
    <mergeCell ref="B184:B186"/>
    <mergeCell ref="A160:A170"/>
    <mergeCell ref="B160:C160"/>
    <mergeCell ref="B161:C161"/>
    <mergeCell ref="B162:C162"/>
    <mergeCell ref="B163:C163"/>
    <mergeCell ref="B164:B170"/>
    <mergeCell ref="AA158:AB158"/>
    <mergeCell ref="AC158:AD158"/>
    <mergeCell ref="AE158:AF158"/>
    <mergeCell ref="A157:C159"/>
    <mergeCell ref="D157:F158"/>
    <mergeCell ref="AT157:AT159"/>
    <mergeCell ref="AU157:AU159"/>
    <mergeCell ref="AV157:AV159"/>
    <mergeCell ref="AW157:AW159"/>
    <mergeCell ref="G158:H158"/>
    <mergeCell ref="I158:J158"/>
    <mergeCell ref="K158:L158"/>
    <mergeCell ref="M158:N158"/>
    <mergeCell ref="O158:P158"/>
    <mergeCell ref="Q158:R158"/>
    <mergeCell ref="G157:AP157"/>
    <mergeCell ref="AQ157:AQ159"/>
    <mergeCell ref="AR157:AR159"/>
    <mergeCell ref="AS157:AS159"/>
    <mergeCell ref="S158:T158"/>
    <mergeCell ref="U158:V158"/>
    <mergeCell ref="W158:X158"/>
    <mergeCell ref="Y158:Z158"/>
    <mergeCell ref="AM158:AN158"/>
    <mergeCell ref="AO158:AP158"/>
    <mergeCell ref="AG158:AH158"/>
    <mergeCell ref="AI158:AJ158"/>
    <mergeCell ref="AK158:AL158"/>
    <mergeCell ref="A150:C150"/>
    <mergeCell ref="A151:C151"/>
    <mergeCell ref="A152:C152"/>
    <mergeCell ref="A153:C153"/>
    <mergeCell ref="A154:C154"/>
    <mergeCell ref="A155:C155"/>
    <mergeCell ref="AM144:AN144"/>
    <mergeCell ref="AO144:AP144"/>
    <mergeCell ref="A146:C146"/>
    <mergeCell ref="A147:C147"/>
    <mergeCell ref="A148:C148"/>
    <mergeCell ref="A149:C149"/>
    <mergeCell ref="AA144:AB144"/>
    <mergeCell ref="AC144:AD144"/>
    <mergeCell ref="AE144:AF144"/>
    <mergeCell ref="AG144:AH144"/>
    <mergeCell ref="AI144:AJ144"/>
    <mergeCell ref="AK144:AL144"/>
    <mergeCell ref="O144:P144"/>
    <mergeCell ref="Q144:R144"/>
    <mergeCell ref="S144:T144"/>
    <mergeCell ref="U144:V144"/>
    <mergeCell ref="W144:X144"/>
    <mergeCell ref="Y144:Z144"/>
    <mergeCell ref="AS143:AS145"/>
    <mergeCell ref="AT143:AT145"/>
    <mergeCell ref="AU143:AU145"/>
    <mergeCell ref="AV143:AV145"/>
    <mergeCell ref="AW143:AW145"/>
    <mergeCell ref="AX143:AX145"/>
    <mergeCell ref="A141:C141"/>
    <mergeCell ref="A143:C145"/>
    <mergeCell ref="D143:F144"/>
    <mergeCell ref="G143:AP143"/>
    <mergeCell ref="AQ143:AQ145"/>
    <mergeCell ref="AR143:AR145"/>
    <mergeCell ref="G144:H144"/>
    <mergeCell ref="I144:J144"/>
    <mergeCell ref="K144:L144"/>
    <mergeCell ref="M144:N144"/>
    <mergeCell ref="A135:C135"/>
    <mergeCell ref="A136:C136"/>
    <mergeCell ref="A137:C137"/>
    <mergeCell ref="A138:C138"/>
    <mergeCell ref="A139:C139"/>
    <mergeCell ref="A140:C140"/>
    <mergeCell ref="A129:C129"/>
    <mergeCell ref="A130:C130"/>
    <mergeCell ref="A131:C131"/>
    <mergeCell ref="A132:C132"/>
    <mergeCell ref="A133:C133"/>
    <mergeCell ref="A134:C134"/>
    <mergeCell ref="A123:C123"/>
    <mergeCell ref="A124:C124"/>
    <mergeCell ref="A125:C125"/>
    <mergeCell ref="A126:C126"/>
    <mergeCell ref="A127:C127"/>
    <mergeCell ref="A128:C128"/>
    <mergeCell ref="A117:C117"/>
    <mergeCell ref="A118:C118"/>
    <mergeCell ref="A119:C119"/>
    <mergeCell ref="A120:C120"/>
    <mergeCell ref="A121:C121"/>
    <mergeCell ref="A122:C122"/>
    <mergeCell ref="A111:C111"/>
    <mergeCell ref="A112:C112"/>
    <mergeCell ref="A113:C113"/>
    <mergeCell ref="A114:C114"/>
    <mergeCell ref="A115:C115"/>
    <mergeCell ref="A116:C116"/>
    <mergeCell ref="A105:C105"/>
    <mergeCell ref="A106:C106"/>
    <mergeCell ref="A107:C107"/>
    <mergeCell ref="A108:C108"/>
    <mergeCell ref="A109:C109"/>
    <mergeCell ref="A110:C110"/>
    <mergeCell ref="A99:C99"/>
    <mergeCell ref="A100:C100"/>
    <mergeCell ref="A101:C101"/>
    <mergeCell ref="A102:C102"/>
    <mergeCell ref="A103:C103"/>
    <mergeCell ref="A104:C104"/>
    <mergeCell ref="A93:C93"/>
    <mergeCell ref="A94:C94"/>
    <mergeCell ref="A95:C95"/>
    <mergeCell ref="A96:C96"/>
    <mergeCell ref="A97:C97"/>
    <mergeCell ref="A98:C98"/>
    <mergeCell ref="A88:C88"/>
    <mergeCell ref="A89:C89"/>
    <mergeCell ref="A90:C90"/>
    <mergeCell ref="A91:C91"/>
    <mergeCell ref="A92:C92"/>
    <mergeCell ref="AA86:AB86"/>
    <mergeCell ref="AC86:AD86"/>
    <mergeCell ref="AE86:AF86"/>
    <mergeCell ref="AG86:AH86"/>
    <mergeCell ref="AT85:AT87"/>
    <mergeCell ref="AU85:AU87"/>
    <mergeCell ref="AV85:AV87"/>
    <mergeCell ref="AW85:AW87"/>
    <mergeCell ref="G86:H86"/>
    <mergeCell ref="I86:J86"/>
    <mergeCell ref="K86:L86"/>
    <mergeCell ref="M86:N86"/>
    <mergeCell ref="O86:P86"/>
    <mergeCell ref="Q86:R86"/>
    <mergeCell ref="G85:AN85"/>
    <mergeCell ref="AO85:AO87"/>
    <mergeCell ref="AP85:AP87"/>
    <mergeCell ref="AQ85:AQ87"/>
    <mergeCell ref="AR85:AR87"/>
    <mergeCell ref="AS85:AS87"/>
    <mergeCell ref="S86:T86"/>
    <mergeCell ref="U86:V86"/>
    <mergeCell ref="W86:X86"/>
    <mergeCell ref="Y86:Z86"/>
    <mergeCell ref="AM86:AN86"/>
    <mergeCell ref="AI86:AJ86"/>
    <mergeCell ref="AK86:AL86"/>
    <mergeCell ref="A80:C81"/>
    <mergeCell ref="D80:F80"/>
    <mergeCell ref="A82:A83"/>
    <mergeCell ref="B82:C82"/>
    <mergeCell ref="B83:C83"/>
    <mergeCell ref="A85:C87"/>
    <mergeCell ref="D85:F86"/>
    <mergeCell ref="A73:C73"/>
    <mergeCell ref="A74:C74"/>
    <mergeCell ref="A75:C75"/>
    <mergeCell ref="A76:C76"/>
    <mergeCell ref="A77:C77"/>
    <mergeCell ref="A78:C78"/>
    <mergeCell ref="A68:A69"/>
    <mergeCell ref="B68:C68"/>
    <mergeCell ref="B69:C69"/>
    <mergeCell ref="A70:C70"/>
    <mergeCell ref="A71:C71"/>
    <mergeCell ref="A72:C72"/>
    <mergeCell ref="A55:B59"/>
    <mergeCell ref="A60:C60"/>
    <mergeCell ref="A61:B64"/>
    <mergeCell ref="G64:X64"/>
    <mergeCell ref="A66:C66"/>
    <mergeCell ref="A67:C67"/>
    <mergeCell ref="A45:C45"/>
    <mergeCell ref="A46:C46"/>
    <mergeCell ref="G46:R46"/>
    <mergeCell ref="A47:C47"/>
    <mergeCell ref="A48:B53"/>
    <mergeCell ref="A54:C54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O39:P39"/>
    <mergeCell ref="Q39:R39"/>
    <mergeCell ref="S39:T39"/>
    <mergeCell ref="U39:V39"/>
    <mergeCell ref="W39:X39"/>
    <mergeCell ref="Y39:Z39"/>
    <mergeCell ref="AS38:AS40"/>
    <mergeCell ref="AT38:AT40"/>
    <mergeCell ref="AU38:AU40"/>
    <mergeCell ref="AV38:AV40"/>
    <mergeCell ref="AW38:AW40"/>
    <mergeCell ref="AX38:AX40"/>
    <mergeCell ref="A36:C36"/>
    <mergeCell ref="A38:C40"/>
    <mergeCell ref="D38:F39"/>
    <mergeCell ref="G38:AP38"/>
    <mergeCell ref="AQ38:AQ40"/>
    <mergeCell ref="AR38:AR40"/>
    <mergeCell ref="G39:H39"/>
    <mergeCell ref="I39:J39"/>
    <mergeCell ref="K39:L39"/>
    <mergeCell ref="M39:N39"/>
    <mergeCell ref="AM39:AN39"/>
    <mergeCell ref="AO39:AP39"/>
    <mergeCell ref="AK39:AL39"/>
    <mergeCell ref="A30:C30"/>
    <mergeCell ref="A31:C31"/>
    <mergeCell ref="A32:C32"/>
    <mergeCell ref="A33:C33"/>
    <mergeCell ref="A34:C34"/>
    <mergeCell ref="A35:C35"/>
    <mergeCell ref="A24:C24"/>
    <mergeCell ref="A25:C25"/>
    <mergeCell ref="A26:C26"/>
    <mergeCell ref="A27:C27"/>
    <mergeCell ref="A28:C28"/>
    <mergeCell ref="A29:C29"/>
    <mergeCell ref="AX17:AX18"/>
    <mergeCell ref="A19:C19"/>
    <mergeCell ref="A20:C20"/>
    <mergeCell ref="A21:C21"/>
    <mergeCell ref="A22:C22"/>
    <mergeCell ref="A23:C23"/>
    <mergeCell ref="AR17:AR18"/>
    <mergeCell ref="AS17:AS18"/>
    <mergeCell ref="AT17:AT18"/>
    <mergeCell ref="AU17:AU18"/>
    <mergeCell ref="AV17:AV18"/>
    <mergeCell ref="AW17:AW18"/>
    <mergeCell ref="AG17:AH17"/>
    <mergeCell ref="AI17:AJ17"/>
    <mergeCell ref="AK17:AL17"/>
    <mergeCell ref="AM17:AN17"/>
    <mergeCell ref="AO17:AP17"/>
    <mergeCell ref="AQ17:AQ18"/>
    <mergeCell ref="U17:V17"/>
    <mergeCell ref="W17:X17"/>
    <mergeCell ref="Y17:Z17"/>
    <mergeCell ref="AA17:AB17"/>
    <mergeCell ref="AC17:AD17"/>
    <mergeCell ref="AE17:AF17"/>
    <mergeCell ref="AO10:AP10"/>
    <mergeCell ref="A12:C12"/>
    <mergeCell ref="U10:V10"/>
    <mergeCell ref="W10:X10"/>
    <mergeCell ref="Y10:Z10"/>
    <mergeCell ref="AA10:AB10"/>
    <mergeCell ref="AC10:AD10"/>
    <mergeCell ref="AE10:AF10"/>
    <mergeCell ref="I17:J17"/>
    <mergeCell ref="K17:L17"/>
    <mergeCell ref="M17:N17"/>
    <mergeCell ref="O17:P17"/>
    <mergeCell ref="Q17:R17"/>
    <mergeCell ref="S17:T17"/>
    <mergeCell ref="A13:C13"/>
    <mergeCell ref="A14:C14"/>
    <mergeCell ref="A15:C15"/>
    <mergeCell ref="A17:C18"/>
    <mergeCell ref="D17:F17"/>
    <mergeCell ref="G17:H17"/>
    <mergeCell ref="A6:P6"/>
    <mergeCell ref="DR6:EI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Q10:R10"/>
    <mergeCell ref="S10:T10"/>
    <mergeCell ref="AG10:AH10"/>
    <mergeCell ref="AI10:AJ10"/>
    <mergeCell ref="AK10:AL10"/>
    <mergeCell ref="AM10:AN10"/>
  </mergeCells>
  <dataValidations count="1">
    <dataValidation type="whole" operator="greaterThanOrEqual" allowBlank="1" showInputMessage="1" showErrorMessage="1" errorTitle="Error" error="Favor Ingrese sólo Números." sqref="G211:AP214 G12:AX15 E82:F83 G146:AX154 C316:E325 G19:AX35 D67:J78 G88:AW140 Y179:Z191 G179:X196 G160:AW175 Y192:AJ196 G177:Z178 AA177:AJ191 S41:X63 G201:AG206 G219:AX298 G309:AR313 G41:G64 H47:R63 H41:R45 AK177:AW196 Y41:AX64">
      <formula1>0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392"/>
  <sheetViews>
    <sheetView tabSelected="1" workbookViewId="0">
      <selection activeCell="A4" sqref="A4:A5"/>
    </sheetView>
  </sheetViews>
  <sheetFormatPr baseColWidth="10" defaultColWidth="11.42578125" defaultRowHeight="15" x14ac:dyDescent="0.25"/>
  <cols>
    <col min="1" max="1" width="38.5703125" customWidth="1"/>
    <col min="2" max="2" width="27.28515625" customWidth="1"/>
    <col min="3" max="3" width="51.42578125" customWidth="1"/>
    <col min="4" max="4" width="14.140625" customWidth="1"/>
    <col min="5" max="6" width="13.28515625" customWidth="1"/>
    <col min="7" max="7" width="14.42578125" customWidth="1"/>
    <col min="8" max="9" width="13.28515625" customWidth="1"/>
    <col min="13" max="40" width="11.42578125" customWidth="1"/>
    <col min="41" max="41" width="12.42578125" customWidth="1"/>
    <col min="42" max="42" width="12.140625" customWidth="1"/>
    <col min="43" max="43" width="13.7109375" customWidth="1"/>
    <col min="44" max="44" width="13.28515625" customWidth="1"/>
    <col min="45" max="45" width="14.28515625" customWidth="1"/>
    <col min="46" max="46" width="11.85546875" customWidth="1"/>
    <col min="47" max="47" width="12" customWidth="1"/>
    <col min="48" max="48" width="16.140625" customWidth="1"/>
    <col min="49" max="50" width="13.140625" customWidth="1"/>
    <col min="51" max="84" width="11.42578125" customWidth="1"/>
    <col min="100" max="100" width="11.42578125" hidden="1" customWidth="1"/>
    <col min="101" max="109" width="11.42578125" style="25" hidden="1" customWidth="1"/>
    <col min="110" max="110" width="11.42578125" hidden="1" customWidth="1"/>
    <col min="111" max="117" width="11.42578125" style="26" hidden="1" customWidth="1"/>
    <col min="118" max="120" width="11.42578125" hidden="1" customWidth="1"/>
    <col min="121" max="121" width="11.42578125" customWidth="1"/>
    <col min="130" max="130" width="10.140625" customWidth="1"/>
    <col min="136" max="169" width="11.42578125" customWidth="1"/>
  </cols>
  <sheetData>
    <row r="1" spans="1:139" x14ac:dyDescent="0.25">
      <c r="A1" s="1" t="s">
        <v>0</v>
      </c>
      <c r="CW1"/>
      <c r="CX1"/>
      <c r="CY1"/>
      <c r="CZ1"/>
      <c r="DA1"/>
      <c r="DB1"/>
      <c r="DC1"/>
      <c r="DD1"/>
      <c r="DE1"/>
      <c r="DG1"/>
      <c r="DH1"/>
      <c r="DI1"/>
      <c r="DJ1"/>
      <c r="DK1"/>
      <c r="DL1"/>
      <c r="DM1"/>
    </row>
    <row r="2" spans="1:139" x14ac:dyDescent="0.25">
      <c r="A2" s="1" t="str">
        <f>CONCATENATE("COMUNA: ",[13]NOMBRE!B2," - ","( ",[13]NOMBRE!C2,[13]NOMBRE!D2,[13]NOMBRE!E2,[13]NOMBRE!F2,[13]NOMBRE!G2," )")</f>
        <v>COMUNA: LINARES - ( 07401 )</v>
      </c>
      <c r="CW2"/>
      <c r="CX2"/>
      <c r="CY2"/>
      <c r="CZ2"/>
      <c r="DA2"/>
      <c r="DB2"/>
      <c r="DC2"/>
      <c r="DD2"/>
      <c r="DE2"/>
      <c r="DG2"/>
      <c r="DH2"/>
      <c r="DI2"/>
      <c r="DJ2"/>
      <c r="DK2"/>
      <c r="DL2"/>
      <c r="DM2"/>
    </row>
    <row r="3" spans="1:139" x14ac:dyDescent="0.25">
      <c r="A3" s="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  <c r="CW3"/>
      <c r="CX3"/>
      <c r="CY3"/>
      <c r="CZ3"/>
      <c r="DA3"/>
      <c r="DB3"/>
      <c r="DC3"/>
      <c r="DD3"/>
      <c r="DE3"/>
      <c r="DG3"/>
      <c r="DH3"/>
      <c r="DI3"/>
      <c r="DJ3"/>
      <c r="DK3"/>
      <c r="DL3"/>
      <c r="DM3"/>
    </row>
    <row r="4" spans="1:139" x14ac:dyDescent="0.25">
      <c r="A4" s="1" t="str">
        <f>CONCATENATE("MES: ",[13]NOMBRE!B6," - ","( ",[13]NOMBRE!C6,[13]NOMBRE!D6," )")</f>
        <v>MES: DICIEMBRE - ( 12 )</v>
      </c>
      <c r="CW4"/>
      <c r="CX4"/>
      <c r="CY4"/>
      <c r="CZ4"/>
      <c r="DA4"/>
      <c r="DB4"/>
      <c r="DC4"/>
      <c r="DD4"/>
      <c r="DE4"/>
      <c r="DG4"/>
      <c r="DH4"/>
      <c r="DI4"/>
      <c r="DJ4"/>
      <c r="DK4"/>
      <c r="DL4"/>
      <c r="DM4"/>
    </row>
    <row r="5" spans="1:139" x14ac:dyDescent="0.25">
      <c r="A5" s="1" t="str">
        <f>CONCATENATE("AÑO: ",[13]NOMBRE!B7)</f>
        <v>AÑO: 2024</v>
      </c>
      <c r="CW5"/>
      <c r="CX5"/>
      <c r="CY5"/>
      <c r="CZ5"/>
      <c r="DA5"/>
      <c r="DB5"/>
      <c r="DC5"/>
      <c r="DD5"/>
      <c r="DE5"/>
      <c r="DG5"/>
      <c r="DH5"/>
      <c r="DI5"/>
      <c r="DJ5"/>
      <c r="DK5"/>
      <c r="DL5"/>
      <c r="DM5"/>
    </row>
    <row r="6" spans="1:139" s="539" customFormat="1" ht="18" customHeight="1" x14ac:dyDescent="0.25">
      <c r="A6" s="630" t="s">
        <v>1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542"/>
      <c r="AX6" s="542"/>
      <c r="AY6" s="542"/>
      <c r="AZ6" s="542"/>
      <c r="BA6" s="542"/>
      <c r="BB6" s="542"/>
      <c r="BC6" s="542"/>
      <c r="BD6" s="542"/>
      <c r="BE6" s="542"/>
      <c r="BF6" s="542"/>
      <c r="BG6" s="542"/>
      <c r="BH6" s="542"/>
      <c r="BI6" s="542"/>
      <c r="BJ6" s="542"/>
      <c r="BK6" s="542"/>
      <c r="BL6" s="542"/>
      <c r="BM6" s="542"/>
      <c r="BN6" s="542"/>
      <c r="BO6" s="542"/>
      <c r="BP6" s="542"/>
      <c r="BQ6" s="542"/>
      <c r="BR6" s="542"/>
      <c r="BS6" s="542"/>
      <c r="BT6" s="542"/>
      <c r="BU6" s="542"/>
      <c r="BV6" s="542"/>
      <c r="BW6" s="542"/>
      <c r="BX6" s="542"/>
      <c r="BY6" s="542"/>
      <c r="BZ6" s="542"/>
      <c r="CA6" s="542"/>
      <c r="CB6" s="542"/>
      <c r="CC6" s="542"/>
      <c r="CD6" s="542"/>
      <c r="CE6" s="542"/>
      <c r="CF6" s="542"/>
      <c r="CG6" s="542"/>
      <c r="CH6" s="542"/>
      <c r="CI6" s="542"/>
      <c r="CJ6" s="542"/>
      <c r="CK6" s="542"/>
      <c r="CL6" s="542"/>
      <c r="CM6" s="542"/>
      <c r="CN6" s="542"/>
      <c r="CO6" s="542"/>
      <c r="CP6" s="542"/>
      <c r="CQ6" s="542"/>
      <c r="CR6" s="542"/>
      <c r="CS6" s="542"/>
      <c r="CT6" s="542"/>
      <c r="CU6" s="542"/>
      <c r="CV6" s="542"/>
      <c r="CW6" s="542"/>
      <c r="CX6" s="542"/>
      <c r="CY6" s="542"/>
      <c r="CZ6" s="542"/>
      <c r="DA6" s="542"/>
      <c r="DB6" s="542"/>
      <c r="DC6" s="542"/>
      <c r="DD6" s="542"/>
      <c r="DE6" s="542"/>
      <c r="DF6" s="542"/>
      <c r="DG6" s="542"/>
      <c r="DH6" s="542"/>
      <c r="DI6" s="542"/>
      <c r="DJ6" s="542"/>
      <c r="DK6" s="542"/>
      <c r="DL6" s="542"/>
      <c r="DM6" s="542"/>
      <c r="DN6" s="542"/>
      <c r="DO6" s="542"/>
      <c r="DP6" s="542"/>
      <c r="DQ6" s="542"/>
      <c r="DR6" s="631"/>
      <c r="DS6" s="631"/>
      <c r="DT6" s="631"/>
      <c r="DU6" s="631"/>
      <c r="DV6" s="631"/>
      <c r="DW6" s="631"/>
      <c r="DX6" s="631"/>
      <c r="DY6" s="631"/>
      <c r="DZ6" s="631"/>
      <c r="EA6" s="631"/>
      <c r="EB6" s="631"/>
      <c r="EC6" s="631"/>
      <c r="ED6" s="631"/>
      <c r="EE6" s="631"/>
      <c r="EF6" s="631"/>
      <c r="EG6" s="631"/>
      <c r="EH6" s="631"/>
      <c r="EI6" s="631"/>
    </row>
    <row r="7" spans="1:139" x14ac:dyDescent="0.25">
      <c r="CW7"/>
      <c r="CX7"/>
      <c r="CY7"/>
      <c r="CZ7"/>
      <c r="DA7"/>
      <c r="DB7"/>
      <c r="DC7"/>
      <c r="DD7"/>
      <c r="DE7"/>
      <c r="DG7"/>
      <c r="DH7"/>
      <c r="DI7"/>
      <c r="DJ7"/>
      <c r="DK7"/>
      <c r="DL7"/>
      <c r="DM7"/>
    </row>
    <row r="8" spans="1:139" ht="18" customHeight="1" x14ac:dyDescent="0.25">
      <c r="A8" s="5" t="s">
        <v>2</v>
      </c>
      <c r="B8" s="6"/>
      <c r="C8" s="6"/>
      <c r="D8" s="7"/>
      <c r="E8" s="7"/>
      <c r="F8" s="8"/>
      <c r="G8" s="539"/>
      <c r="H8" s="8"/>
      <c r="I8" s="8"/>
      <c r="J8" s="8"/>
      <c r="K8" s="8"/>
      <c r="L8" s="8"/>
      <c r="M8" s="8"/>
      <c r="N8" s="8"/>
      <c r="O8" s="8"/>
      <c r="P8" s="53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9"/>
      <c r="CW8"/>
      <c r="CX8"/>
      <c r="CY8"/>
      <c r="CZ8"/>
      <c r="DA8"/>
      <c r="DB8"/>
      <c r="DC8"/>
      <c r="DD8"/>
      <c r="DE8"/>
      <c r="DG8"/>
      <c r="DH8"/>
      <c r="DI8"/>
      <c r="DJ8"/>
      <c r="DK8"/>
      <c r="DL8"/>
      <c r="DM8"/>
    </row>
    <row r="9" spans="1:139" x14ac:dyDescent="0.25">
      <c r="A9" s="3811" t="s">
        <v>3</v>
      </c>
      <c r="B9" s="3811"/>
      <c r="C9" s="4705"/>
      <c r="D9" s="4252" t="s">
        <v>4</v>
      </c>
      <c r="E9" s="4252"/>
      <c r="F9" s="4737"/>
      <c r="G9" s="4709" t="s">
        <v>5</v>
      </c>
      <c r="H9" s="4710"/>
      <c r="I9" s="4710"/>
      <c r="J9" s="4710"/>
      <c r="K9" s="4710"/>
      <c r="L9" s="4710"/>
      <c r="M9" s="4710"/>
      <c r="N9" s="4710"/>
      <c r="O9" s="4710"/>
      <c r="P9" s="4710"/>
      <c r="Q9" s="4710"/>
      <c r="R9" s="4710"/>
      <c r="S9" s="4710"/>
      <c r="T9" s="4710"/>
      <c r="U9" s="4710"/>
      <c r="V9" s="4710"/>
      <c r="W9" s="4710"/>
      <c r="X9" s="4710"/>
      <c r="Y9" s="4710"/>
      <c r="Z9" s="4710"/>
      <c r="AA9" s="4710"/>
      <c r="AB9" s="4710"/>
      <c r="AC9" s="4710"/>
      <c r="AD9" s="4710"/>
      <c r="AE9" s="4710"/>
      <c r="AF9" s="4710"/>
      <c r="AG9" s="4710"/>
      <c r="AH9" s="4710"/>
      <c r="AI9" s="4710"/>
      <c r="AJ9" s="4710"/>
      <c r="AK9" s="4710"/>
      <c r="AL9" s="4710"/>
      <c r="AM9" s="4710"/>
      <c r="AN9" s="4710"/>
      <c r="AO9" s="4710"/>
      <c r="AP9" s="4711"/>
      <c r="AQ9" s="4737" t="s">
        <v>6</v>
      </c>
      <c r="AR9" s="4713" t="s">
        <v>7</v>
      </c>
      <c r="AS9" s="4713" t="s">
        <v>8</v>
      </c>
      <c r="AT9" s="4713" t="s">
        <v>9</v>
      </c>
      <c r="AU9" s="4713" t="s">
        <v>10</v>
      </c>
      <c r="AV9" s="4708" t="s">
        <v>11</v>
      </c>
      <c r="AW9" s="4713" t="s">
        <v>12</v>
      </c>
      <c r="AX9" s="4713" t="s">
        <v>13</v>
      </c>
      <c r="CW9"/>
      <c r="CX9"/>
      <c r="CY9"/>
      <c r="CZ9"/>
      <c r="DA9"/>
      <c r="DB9"/>
      <c r="DC9"/>
      <c r="DD9"/>
      <c r="DE9"/>
      <c r="DG9"/>
      <c r="DH9"/>
      <c r="DI9"/>
      <c r="DJ9"/>
      <c r="DK9"/>
      <c r="DL9"/>
      <c r="DM9"/>
    </row>
    <row r="10" spans="1:139" x14ac:dyDescent="0.25">
      <c r="A10" s="634"/>
      <c r="B10" s="634"/>
      <c r="C10" s="635"/>
      <c r="D10" s="640"/>
      <c r="E10" s="640"/>
      <c r="F10" s="4442"/>
      <c r="G10" s="4738" t="s">
        <v>14</v>
      </c>
      <c r="H10" s="4715"/>
      <c r="I10" s="4709" t="s">
        <v>15</v>
      </c>
      <c r="J10" s="4716"/>
      <c r="K10" s="4710" t="s">
        <v>16</v>
      </c>
      <c r="L10" s="4716"/>
      <c r="M10" s="4709" t="s">
        <v>17</v>
      </c>
      <c r="N10" s="4716"/>
      <c r="O10" s="4709" t="s">
        <v>18</v>
      </c>
      <c r="P10" s="4716"/>
      <c r="Q10" s="4709" t="s">
        <v>19</v>
      </c>
      <c r="R10" s="4716"/>
      <c r="S10" s="4709" t="s">
        <v>20</v>
      </c>
      <c r="T10" s="4716"/>
      <c r="U10" s="4709" t="s">
        <v>21</v>
      </c>
      <c r="V10" s="4716"/>
      <c r="W10" s="4709" t="s">
        <v>22</v>
      </c>
      <c r="X10" s="4716"/>
      <c r="Y10" s="4709" t="s">
        <v>23</v>
      </c>
      <c r="Z10" s="4717"/>
      <c r="AA10" s="4709" t="s">
        <v>24</v>
      </c>
      <c r="AB10" s="4717"/>
      <c r="AC10" s="4709" t="s">
        <v>25</v>
      </c>
      <c r="AD10" s="4717"/>
      <c r="AE10" s="4709" t="s">
        <v>26</v>
      </c>
      <c r="AF10" s="4717"/>
      <c r="AG10" s="4709" t="s">
        <v>27</v>
      </c>
      <c r="AH10" s="4717"/>
      <c r="AI10" s="4709" t="s">
        <v>28</v>
      </c>
      <c r="AJ10" s="4717"/>
      <c r="AK10" s="4709" t="s">
        <v>29</v>
      </c>
      <c r="AL10" s="4717"/>
      <c r="AM10" s="4709" t="s">
        <v>30</v>
      </c>
      <c r="AN10" s="4717"/>
      <c r="AO10" s="4709" t="s">
        <v>31</v>
      </c>
      <c r="AP10" s="4739"/>
      <c r="AQ10" s="645"/>
      <c r="AR10" s="647"/>
      <c r="AS10" s="647"/>
      <c r="AT10" s="647"/>
      <c r="AU10" s="647"/>
      <c r="AV10" s="650"/>
      <c r="AW10" s="647"/>
      <c r="AX10" s="647"/>
      <c r="CW10"/>
      <c r="CX10"/>
      <c r="CY10"/>
      <c r="CZ10"/>
      <c r="DA10"/>
      <c r="DB10"/>
      <c r="DC10"/>
      <c r="DD10"/>
      <c r="DE10"/>
      <c r="DG10"/>
      <c r="DH10"/>
      <c r="DI10"/>
      <c r="DJ10"/>
      <c r="DK10"/>
      <c r="DL10"/>
      <c r="DM10"/>
    </row>
    <row r="11" spans="1:139" x14ac:dyDescent="0.25">
      <c r="A11" s="636"/>
      <c r="B11" s="636"/>
      <c r="C11" s="4421"/>
      <c r="D11" s="4718" t="s">
        <v>32</v>
      </c>
      <c r="E11" s="4740" t="s">
        <v>33</v>
      </c>
      <c r="F11" s="4721" t="s">
        <v>34</v>
      </c>
      <c r="G11" s="4722" t="s">
        <v>33</v>
      </c>
      <c r="H11" s="4721" t="s">
        <v>34</v>
      </c>
      <c r="I11" s="4722" t="s">
        <v>33</v>
      </c>
      <c r="J11" s="4721" t="s">
        <v>34</v>
      </c>
      <c r="K11" s="4722" t="s">
        <v>33</v>
      </c>
      <c r="L11" s="4721" t="s">
        <v>34</v>
      </c>
      <c r="M11" s="4722" t="s">
        <v>33</v>
      </c>
      <c r="N11" s="4721" t="s">
        <v>34</v>
      </c>
      <c r="O11" s="4722" t="s">
        <v>33</v>
      </c>
      <c r="P11" s="4721" t="s">
        <v>34</v>
      </c>
      <c r="Q11" s="4722" t="s">
        <v>33</v>
      </c>
      <c r="R11" s="4721" t="s">
        <v>34</v>
      </c>
      <c r="S11" s="4722" t="s">
        <v>33</v>
      </c>
      <c r="T11" s="4721" t="s">
        <v>34</v>
      </c>
      <c r="U11" s="4722" t="s">
        <v>33</v>
      </c>
      <c r="V11" s="4721" t="s">
        <v>34</v>
      </c>
      <c r="W11" s="4722" t="s">
        <v>33</v>
      </c>
      <c r="X11" s="4721" t="s">
        <v>34</v>
      </c>
      <c r="Y11" s="4722" t="s">
        <v>33</v>
      </c>
      <c r="Z11" s="4721" t="s">
        <v>34</v>
      </c>
      <c r="AA11" s="4722" t="s">
        <v>33</v>
      </c>
      <c r="AB11" s="4721" t="s">
        <v>34</v>
      </c>
      <c r="AC11" s="4722" t="s">
        <v>33</v>
      </c>
      <c r="AD11" s="4721" t="s">
        <v>34</v>
      </c>
      <c r="AE11" s="4722" t="s">
        <v>33</v>
      </c>
      <c r="AF11" s="4721" t="s">
        <v>34</v>
      </c>
      <c r="AG11" s="4722" t="s">
        <v>33</v>
      </c>
      <c r="AH11" s="4721" t="s">
        <v>34</v>
      </c>
      <c r="AI11" s="4722" t="s">
        <v>33</v>
      </c>
      <c r="AJ11" s="4721" t="s">
        <v>34</v>
      </c>
      <c r="AK11" s="4722" t="s">
        <v>33</v>
      </c>
      <c r="AL11" s="4721" t="s">
        <v>34</v>
      </c>
      <c r="AM11" s="4722" t="s">
        <v>33</v>
      </c>
      <c r="AN11" s="4721" t="s">
        <v>34</v>
      </c>
      <c r="AO11" s="4722" t="s">
        <v>33</v>
      </c>
      <c r="AP11" s="4741" t="s">
        <v>34</v>
      </c>
      <c r="AQ11" s="4442"/>
      <c r="AR11" s="4724"/>
      <c r="AS11" s="4724"/>
      <c r="AT11" s="4724"/>
      <c r="AU11" s="4724"/>
      <c r="AV11" s="4416"/>
      <c r="AW11" s="4724"/>
      <c r="AX11" s="4724"/>
      <c r="CW11"/>
      <c r="CX11"/>
      <c r="CY11"/>
      <c r="CZ11"/>
      <c r="DA11"/>
      <c r="DB11"/>
      <c r="DC11"/>
      <c r="DD11"/>
      <c r="DE11"/>
      <c r="DG11"/>
      <c r="DH11"/>
      <c r="DI11"/>
      <c r="DJ11"/>
      <c r="DK11"/>
      <c r="DL11"/>
      <c r="DM11"/>
    </row>
    <row r="12" spans="1:139" ht="15" customHeight="1" x14ac:dyDescent="0.25">
      <c r="A12" s="4742" t="s">
        <v>35</v>
      </c>
      <c r="B12" s="4743"/>
      <c r="C12" s="4744"/>
      <c r="D12" s="4745">
        <f>SUM(E12+F12)</f>
        <v>0</v>
      </c>
      <c r="E12" s="4746">
        <f>SUM(G12+I12+K12+M12+O12+Q12+S12+U12+W12+Y12+AA12+AC12+AE12+AG12+AI12+AK12+AM12+AO12)</f>
        <v>0</v>
      </c>
      <c r="F12" s="18">
        <f t="shared" ref="E12:F15" si="0">SUM(H12+J12+L12+N12+P12+R12+T12+V12+X12+Z12+AB12+AD12+AF12+AH12+AJ12+AL12+AN12+AP12)</f>
        <v>0</v>
      </c>
      <c r="G12" s="19"/>
      <c r="H12" s="20"/>
      <c r="I12" s="4747"/>
      <c r="J12" s="20"/>
      <c r="K12" s="4747"/>
      <c r="L12" s="20"/>
      <c r="M12" s="19"/>
      <c r="N12" s="20"/>
      <c r="O12" s="19"/>
      <c r="P12" s="20"/>
      <c r="Q12" s="19"/>
      <c r="R12" s="22"/>
      <c r="S12" s="19"/>
      <c r="T12" s="22"/>
      <c r="U12" s="19"/>
      <c r="V12" s="22"/>
      <c r="W12" s="19"/>
      <c r="X12" s="22"/>
      <c r="Y12" s="19"/>
      <c r="Z12" s="22"/>
      <c r="AA12" s="19"/>
      <c r="AB12" s="22"/>
      <c r="AC12" s="19"/>
      <c r="AD12" s="22"/>
      <c r="AE12" s="19"/>
      <c r="AF12" s="22"/>
      <c r="AG12" s="19"/>
      <c r="AH12" s="22"/>
      <c r="AI12" s="19"/>
      <c r="AJ12" s="22"/>
      <c r="AK12" s="19"/>
      <c r="AL12" s="22"/>
      <c r="AM12" s="19"/>
      <c r="AN12" s="22"/>
      <c r="AO12" s="19"/>
      <c r="AP12" s="23"/>
      <c r="AQ12" s="20"/>
      <c r="AR12" s="20"/>
      <c r="AS12" s="24"/>
      <c r="AT12" s="24"/>
      <c r="AU12" s="24"/>
      <c r="AV12" s="24"/>
      <c r="AW12" s="24"/>
      <c r="AX12" s="24"/>
      <c r="AY12" t="str">
        <f>CW12&amp;CX12&amp;CY12&amp;CZ12&amp;DA12&amp;DB12&amp;DC12&amp;DD12&amp;DE12</f>
        <v/>
      </c>
      <c r="CW12" s="25" t="str">
        <f>IF(AND((Y12+Z12)&gt;0,AQ12="")," * No olvide digitar la variable 12 años. Si no tiene digite Cero.",IF(AQ12&gt;(Y12+Z12),"* Las Consultas de 12 años NO DEBEN ser mayor que el total de Consultas entre 10-14 años",""))</f>
        <v/>
      </c>
      <c r="CX12" s="25" t="str">
        <f>IF(AND(F12&gt;0,AR12="")," * No olvide digitar la variable Embarazadas. Digite cero si no tiene.","")</f>
        <v/>
      </c>
      <c r="CY12" s="25" t="str">
        <f>IF(AR12&gt;F12," * Las Embarazadas NO DEBEN ser mayor al Total de mujeres. ","")</f>
        <v/>
      </c>
      <c r="CZ12" s="25" t="str">
        <f>IF(AND((AK12+AL12)&gt;0,AS12="")," * No olvide digitar la variable 60 años. Si no tiene digite Cero.",IF(AS12&gt;(AK12+AL12)," * Las consultas de 60 años NO DEBEN ser mayor que el Total de consultas del grupo 60-64 años",""))</f>
        <v/>
      </c>
      <c r="DA12" s="25" t="str">
        <f>IF(AND(D12&gt;0,AT12="")," * No olvide digitar la variable Usuarios con Discapacidad. Digite Cero si no tiene.",IF(AT12&gt;D12," * La variable Usuarios con Discapacidad No puede ser mayor al Total Ambos Sexos.",""))</f>
        <v/>
      </c>
      <c r="DB12" s="25" t="str">
        <f>IF(AND(D12&gt;0,AU12="")," * No olvide digitar la variable Migrantes. Digite Cero si no tiene.",IF(AU12&gt;D12," * La variable Migrantes No puede ser mayor al Total Ambos Sexos.",""))</f>
        <v/>
      </c>
      <c r="DC12" s="25" t="str">
        <f>IF(AND(D12&gt;0,AV12="")," * No olvide digitar la variable Pacientes en control PSCV. Digite Cero si no tiene.",IF(AV12&gt;D12," * La variable Pacientes en control PSCV No puede ser mayor al Total Ambos Sexos.",""))</f>
        <v/>
      </c>
      <c r="DD12" s="25" t="str">
        <f>IF(AND(D12&gt;0,AW12="")," * No olvide digitar la variable Niños, niñas, adolescentes y jóvenes SENAME. Digite Cero si no tiene.",IF(AW12&gt;D12," * La variable Niños, niñas, adolescentes y jóvenes SENAME No puede ser mayor al Total.",""))</f>
        <v/>
      </c>
      <c r="DE12" s="25" t="str">
        <f t="shared" ref="DE12:DE14" si="1">IF(AND(D12&gt;0,AX12="")," * No olvide digitar la variable Niños, niñas, adolescentes y jóvenes Mejor Niñez. Digite Cero si no tiene.",IF(AX12&gt;D12," * La variable Niños, niñas, adolescentes y jóvenes Mejor Niñez no puede ser mayor al Total.",""))</f>
        <v/>
      </c>
      <c r="DG12" s="26">
        <f>IF(AND((Y12+Z12)&gt;0,AQ12=""),1,IF(AQ12&gt;(Y12+Z12),1,0))</f>
        <v>0</v>
      </c>
      <c r="DH12" s="26">
        <f>IF(AND(F12&gt;0,AR12=""),1,0)</f>
        <v>0</v>
      </c>
      <c r="DI12" s="26">
        <f>IF(AR12&gt;F12,1,0)</f>
        <v>0</v>
      </c>
      <c r="DJ12" s="26">
        <f>IF(AND((AK12+AL12)&gt;0,AS12=""),1,IF(AS12&gt;(AK12+AL12),1,0))</f>
        <v>0</v>
      </c>
      <c r="DK12" s="26">
        <f>IF(AND(D12&gt;0,AT12=""),1,IF(AT12&gt;D12,1,0))</f>
        <v>0</v>
      </c>
      <c r="DL12" s="26">
        <f>IF(AND(D12&gt;0,AU12=""),1,IF(AU12&gt;D12,1,0))</f>
        <v>0</v>
      </c>
      <c r="DM12" s="26">
        <f>IF(AND(D12&gt;0,AV12=""),1,IF(AV12&gt;D12,1,0))</f>
        <v>0</v>
      </c>
      <c r="DN12" s="26">
        <f>IF(AND(D12&gt;0,AW12=""),1,IF(AW12&gt;D12,1,0))</f>
        <v>0</v>
      </c>
      <c r="DO12" s="26">
        <f>IF(AND(D12&gt;0,AX12=""),1,IF(AX12&gt;D12,1,0))</f>
        <v>0</v>
      </c>
    </row>
    <row r="13" spans="1:139" ht="15" customHeight="1" x14ac:dyDescent="0.25">
      <c r="A13" s="4253" t="s">
        <v>36</v>
      </c>
      <c r="B13" s="4254"/>
      <c r="C13" s="4255"/>
      <c r="D13" s="4256">
        <f>SUM(E13+F13)</f>
        <v>0</v>
      </c>
      <c r="E13" s="4257">
        <f t="shared" si="0"/>
        <v>0</v>
      </c>
      <c r="F13" s="4258">
        <f>SUM(H13+J13+L13+N13+P13+R13+T13+V13+X13+Z13+AB13+AD13+AF13+AH13+AJ13+AL13+AN13+AP13)</f>
        <v>0</v>
      </c>
      <c r="G13" s="4259"/>
      <c r="H13" s="4260"/>
      <c r="I13" s="4259"/>
      <c r="J13" s="4260"/>
      <c r="K13" s="4259"/>
      <c r="L13" s="4260"/>
      <c r="M13" s="4259"/>
      <c r="N13" s="4260"/>
      <c r="O13" s="4259"/>
      <c r="P13" s="4260"/>
      <c r="Q13" s="4259"/>
      <c r="R13" s="4226"/>
      <c r="S13" s="4259"/>
      <c r="T13" s="4226"/>
      <c r="U13" s="4259"/>
      <c r="V13" s="4226"/>
      <c r="W13" s="4259"/>
      <c r="X13" s="4226"/>
      <c r="Y13" s="4259"/>
      <c r="Z13" s="4226"/>
      <c r="AA13" s="4259"/>
      <c r="AB13" s="4226"/>
      <c r="AC13" s="4259"/>
      <c r="AD13" s="4226"/>
      <c r="AE13" s="4259"/>
      <c r="AF13" s="4226"/>
      <c r="AG13" s="4259"/>
      <c r="AH13" s="4226"/>
      <c r="AI13" s="4259"/>
      <c r="AJ13" s="4226"/>
      <c r="AK13" s="4259"/>
      <c r="AL13" s="4226"/>
      <c r="AM13" s="4259"/>
      <c r="AN13" s="4226"/>
      <c r="AO13" s="4259"/>
      <c r="AP13" s="4227"/>
      <c r="AQ13" s="4260"/>
      <c r="AR13" s="4260"/>
      <c r="AS13" s="4229"/>
      <c r="AT13" s="4229"/>
      <c r="AU13" s="4229"/>
      <c r="AV13" s="4229"/>
      <c r="AW13" s="4229"/>
      <c r="AX13" s="4229"/>
      <c r="AY13" t="str">
        <f t="shared" ref="AY13:AY15" si="2">CW13&amp;CX13&amp;CY13&amp;CZ13&amp;DA13&amp;DB13&amp;DC13&amp;DD13&amp;DE13</f>
        <v/>
      </c>
      <c r="CW13" s="25" t="str">
        <f t="shared" ref="CW13:CW15" si="3">IF(AND((Y13+Z13)&gt;0,AQ13="")," * No olvide digitar la variable 12 años. Si no tiene digite Cero.",IF(AQ13&gt;(Y13+Z13),"* Las Consultas de 12 años NO DEBEN ser mayor que el total de Consultas entre 10-14 años",""))</f>
        <v/>
      </c>
      <c r="CX13" s="25" t="str">
        <f t="shared" ref="CX13:CX15" si="4">IF(AND(F13&gt;0,AR13="")," * No olvide digitar la variable Embarazadas. Digite cero si no tiene.","")</f>
        <v/>
      </c>
      <c r="CY13" s="25" t="str">
        <f t="shared" ref="CY13:CY15" si="5">IF(AR13&gt;F13," * Las Embarazadas NO DEBEN ser mayor al Total de mujeres. ","")</f>
        <v/>
      </c>
      <c r="CZ13" s="25" t="str">
        <f t="shared" ref="CZ13:CZ15" si="6">IF(AND((AK13+AL13)&gt;0,AS13="")," * No olvide digitar la variable 60 años. Si no tiene digite Cero.",IF(AS13&gt;(AK13+AL13)," * Las consultas de 60 años NO DEBEN ser mayor que el Total de consultas del grupo 60-64 años",""))</f>
        <v/>
      </c>
      <c r="DA13" s="25" t="str">
        <f t="shared" ref="DA13:DA15" si="7">IF(AND(D13&gt;0,AT13="")," * No olvide digitar la variable Usuarios con Discapacidad. Digite Cero si no tiene.",IF(AT13&gt;D13," * La variable Usuarios con Discapacidad No puede ser mayor al Total Ambos Sexos.",""))</f>
        <v/>
      </c>
      <c r="DB13" s="25" t="str">
        <f t="shared" ref="DB13:DB15" si="8">IF(AND(D13&gt;0,AU13="")," * No olvide digitar la variable Migrantes. Digite Cero si no tiene.",IF(AU13&gt;D13," * La variable Migrantes No puede ser mayor al Total Ambos Sexos.",""))</f>
        <v/>
      </c>
      <c r="DC13" s="25" t="str">
        <f t="shared" ref="DC13:DC15" si="9">IF(AND(D13&gt;0,AV13="")," * No olvide digitar la variable Pacientes en control PSCV. Digite Cero si no tiene.",IF(AV13&gt;D13," * La variable Pacientes en control PSCV No puede ser mayor al Total Ambos Sexos.",""))</f>
        <v/>
      </c>
      <c r="DD13" s="25" t="str">
        <f t="shared" ref="DD13:DD15" si="10">IF(AND(D13&gt;0,AW13="")," * No olvide digitar la variable Niños, niñas, adolescentes y jóvenes SENAME. Digite Cero si no tiene.",IF(AW13&gt;D13," * La variable Niños, niñas, adolescentes y jóvenes SENAME No puede ser mayor al Total.",""))</f>
        <v/>
      </c>
      <c r="DE13" s="25" t="str">
        <f t="shared" si="1"/>
        <v/>
      </c>
      <c r="DG13" s="26">
        <f t="shared" ref="DG13:DG15" si="11">IF(AND((Y13+Z13)&gt;0,AQ13=""),1,IF(AQ13&gt;(Y13+Z13),1,0))</f>
        <v>0</v>
      </c>
      <c r="DH13" s="26">
        <f t="shared" ref="DH13:DH15" si="12">IF(AND(F13&gt;0,AR13=""),1,0)</f>
        <v>0</v>
      </c>
      <c r="DI13" s="26">
        <f t="shared" ref="DI13:DI15" si="13">IF(AR13&gt;F13,1,0)</f>
        <v>0</v>
      </c>
      <c r="DJ13" s="26">
        <f t="shared" ref="DJ13:DJ15" si="14">IF(AND((AK13+AL13)&gt;0,AS13=""),1,IF(AS13&gt;(AK13+AL13),1,0))</f>
        <v>0</v>
      </c>
      <c r="DK13" s="26">
        <f t="shared" ref="DK13:DK15" si="15">IF(AND(D13&gt;0,AT13=""),1,IF(AT13&gt;D13,1,0))</f>
        <v>0</v>
      </c>
      <c r="DL13" s="26">
        <f t="shared" ref="DL13:DL15" si="16">IF(AND(D13&gt;0,AU13=""),1,IF(AU13&gt;D13,1,0))</f>
        <v>0</v>
      </c>
      <c r="DM13" s="26">
        <f t="shared" ref="DM13:DM15" si="17">IF(AND(D13&gt;0,AV13=""),1,IF(AV13&gt;D13,1,0))</f>
        <v>0</v>
      </c>
      <c r="DN13" s="26">
        <f t="shared" ref="DN13:DN15" si="18">IF(AND(D13&gt;0,AW13=""),1,IF(AW13&gt;D13,1,0))</f>
        <v>0</v>
      </c>
      <c r="DO13" s="26">
        <f t="shared" ref="DO13:DO15" si="19">IF(AND(D13&gt;0,AX13=""),1,IF(AX13&gt;D13,1,0))</f>
        <v>0</v>
      </c>
    </row>
    <row r="14" spans="1:139" ht="15" customHeight="1" x14ac:dyDescent="0.25">
      <c r="A14" s="4253" t="s">
        <v>37</v>
      </c>
      <c r="B14" s="4254"/>
      <c r="C14" s="4255"/>
      <c r="D14" s="4256">
        <f>SUM(E14+F14)</f>
        <v>0</v>
      </c>
      <c r="E14" s="4257">
        <f t="shared" si="0"/>
        <v>0</v>
      </c>
      <c r="F14" s="4258">
        <f t="shared" si="0"/>
        <v>0</v>
      </c>
      <c r="G14" s="4259"/>
      <c r="H14" s="4260"/>
      <c r="I14" s="4259"/>
      <c r="J14" s="4260"/>
      <c r="K14" s="4259"/>
      <c r="L14" s="4260"/>
      <c r="M14" s="4259"/>
      <c r="N14" s="4226"/>
      <c r="O14" s="4259"/>
      <c r="P14" s="4226"/>
      <c r="Q14" s="4259"/>
      <c r="R14" s="4226"/>
      <c r="S14" s="4259"/>
      <c r="T14" s="4226"/>
      <c r="U14" s="4259"/>
      <c r="V14" s="4226"/>
      <c r="W14" s="4259"/>
      <c r="X14" s="4226"/>
      <c r="Y14" s="4259"/>
      <c r="Z14" s="4226"/>
      <c r="AA14" s="4259"/>
      <c r="AB14" s="4226"/>
      <c r="AC14" s="4259"/>
      <c r="AD14" s="4226"/>
      <c r="AE14" s="4259"/>
      <c r="AF14" s="4226"/>
      <c r="AG14" s="4259"/>
      <c r="AH14" s="4226"/>
      <c r="AI14" s="4259"/>
      <c r="AJ14" s="4226"/>
      <c r="AK14" s="4259"/>
      <c r="AL14" s="4226"/>
      <c r="AM14" s="4259"/>
      <c r="AN14" s="4226"/>
      <c r="AO14" s="4259"/>
      <c r="AP14" s="4227"/>
      <c r="AQ14" s="4260"/>
      <c r="AR14" s="4260"/>
      <c r="AS14" s="4229"/>
      <c r="AT14" s="4229"/>
      <c r="AU14" s="4229"/>
      <c r="AV14" s="4229"/>
      <c r="AW14" s="4229"/>
      <c r="AX14" s="4229"/>
      <c r="AY14" t="str">
        <f t="shared" si="2"/>
        <v/>
      </c>
      <c r="CW14" s="25" t="str">
        <f t="shared" si="3"/>
        <v/>
      </c>
      <c r="CX14" s="25" t="str">
        <f t="shared" si="4"/>
        <v/>
      </c>
      <c r="CY14" s="25" t="str">
        <f t="shared" si="5"/>
        <v/>
      </c>
      <c r="CZ14" s="25" t="str">
        <f t="shared" si="6"/>
        <v/>
      </c>
      <c r="DA14" s="25" t="str">
        <f t="shared" si="7"/>
        <v/>
      </c>
      <c r="DB14" s="25" t="str">
        <f t="shared" si="8"/>
        <v/>
      </c>
      <c r="DC14" s="25" t="str">
        <f t="shared" si="9"/>
        <v/>
      </c>
      <c r="DD14" s="25" t="str">
        <f t="shared" si="10"/>
        <v/>
      </c>
      <c r="DE14" s="25" t="str">
        <f t="shared" si="1"/>
        <v/>
      </c>
      <c r="DG14" s="26">
        <f t="shared" si="11"/>
        <v>0</v>
      </c>
      <c r="DH14" s="26">
        <f t="shared" si="12"/>
        <v>0</v>
      </c>
      <c r="DI14" s="26">
        <f t="shared" si="13"/>
        <v>0</v>
      </c>
      <c r="DJ14" s="26">
        <f t="shared" si="14"/>
        <v>0</v>
      </c>
      <c r="DK14" s="26">
        <f t="shared" si="15"/>
        <v>0</v>
      </c>
      <c r="DL14" s="26">
        <f t="shared" si="16"/>
        <v>0</v>
      </c>
      <c r="DM14" s="26">
        <f t="shared" si="17"/>
        <v>0</v>
      </c>
      <c r="DN14" s="26">
        <f t="shared" si="18"/>
        <v>0</v>
      </c>
      <c r="DO14" s="26">
        <f t="shared" si="19"/>
        <v>0</v>
      </c>
    </row>
    <row r="15" spans="1:139" ht="15" customHeight="1" x14ac:dyDescent="0.25">
      <c r="A15" s="4261" t="s">
        <v>38</v>
      </c>
      <c r="B15" s="665"/>
      <c r="C15" s="666"/>
      <c r="D15" s="4262">
        <f>SUM(E15+F15)</f>
        <v>0</v>
      </c>
      <c r="E15" s="4263">
        <f>SUM(G15+I15+K15+M15+O15+Q15+S15+U15+W15+Y15+AA15+AC15+AE15+AG15+AI15+AK15+AM15+AO15)</f>
        <v>0</v>
      </c>
      <c r="F15" s="4264">
        <f t="shared" si="0"/>
        <v>0</v>
      </c>
      <c r="G15" s="4265"/>
      <c r="H15" s="39"/>
      <c r="I15" s="4265"/>
      <c r="J15" s="39"/>
      <c r="K15" s="4265"/>
      <c r="L15" s="39"/>
      <c r="M15" s="4265"/>
      <c r="N15" s="4236"/>
      <c r="O15" s="4265"/>
      <c r="P15" s="4236"/>
      <c r="Q15" s="4265"/>
      <c r="R15" s="4236"/>
      <c r="S15" s="4265"/>
      <c r="T15" s="4236"/>
      <c r="U15" s="4265"/>
      <c r="V15" s="4236"/>
      <c r="W15" s="4265"/>
      <c r="X15" s="4236"/>
      <c r="Y15" s="4265"/>
      <c r="Z15" s="4236"/>
      <c r="AA15" s="4265"/>
      <c r="AB15" s="4236"/>
      <c r="AC15" s="4265"/>
      <c r="AD15" s="4236"/>
      <c r="AE15" s="4265"/>
      <c r="AF15" s="4236"/>
      <c r="AG15" s="4265"/>
      <c r="AH15" s="4236"/>
      <c r="AI15" s="4265"/>
      <c r="AJ15" s="4236"/>
      <c r="AK15" s="4265"/>
      <c r="AL15" s="4236"/>
      <c r="AM15" s="4265"/>
      <c r="AN15" s="4236"/>
      <c r="AO15" s="4265"/>
      <c r="AP15" s="4237"/>
      <c r="AQ15" s="39"/>
      <c r="AR15" s="39"/>
      <c r="AS15" s="4239"/>
      <c r="AT15" s="4239"/>
      <c r="AU15" s="4239"/>
      <c r="AV15" s="4239"/>
      <c r="AW15" s="4239"/>
      <c r="AX15" s="4239"/>
      <c r="AY15" t="str">
        <f t="shared" si="2"/>
        <v/>
      </c>
      <c r="CW15" s="25" t="str">
        <f t="shared" si="3"/>
        <v/>
      </c>
      <c r="CX15" s="25" t="str">
        <f t="shared" si="4"/>
        <v/>
      </c>
      <c r="CY15" s="25" t="str">
        <f t="shared" si="5"/>
        <v/>
      </c>
      <c r="CZ15" s="25" t="str">
        <f t="shared" si="6"/>
        <v/>
      </c>
      <c r="DA15" s="25" t="str">
        <f t="shared" si="7"/>
        <v/>
      </c>
      <c r="DB15" s="25" t="str">
        <f t="shared" si="8"/>
        <v/>
      </c>
      <c r="DC15" s="25" t="str">
        <f t="shared" si="9"/>
        <v/>
      </c>
      <c r="DD15" s="25" t="str">
        <f t="shared" si="10"/>
        <v/>
      </c>
      <c r="DE15" s="25" t="str">
        <f>IF(AND(D15&gt;0,AX15="")," * No olvide digitar la variable Niños, niñas, adolescentes y jóvenes Mejor Niñez. Digite Cero si no tiene.",IF(AX15&gt;D15," * La variable Niños, niñas, adolescentes y jóvenes Mejor Niñez no puede ser mayor al Total.",""))</f>
        <v/>
      </c>
      <c r="DG15" s="26">
        <f t="shared" si="11"/>
        <v>0</v>
      </c>
      <c r="DH15" s="26">
        <f t="shared" si="12"/>
        <v>0</v>
      </c>
      <c r="DI15" s="26">
        <f t="shared" si="13"/>
        <v>0</v>
      </c>
      <c r="DJ15" s="26">
        <f t="shared" si="14"/>
        <v>0</v>
      </c>
      <c r="DK15" s="26">
        <f t="shared" si="15"/>
        <v>0</v>
      </c>
      <c r="DL15" s="26">
        <f t="shared" si="16"/>
        <v>0</v>
      </c>
      <c r="DM15" s="26">
        <f t="shared" si="17"/>
        <v>0</v>
      </c>
      <c r="DN15" s="26">
        <f t="shared" si="18"/>
        <v>0</v>
      </c>
      <c r="DO15" s="26">
        <f t="shared" si="19"/>
        <v>0</v>
      </c>
    </row>
    <row r="16" spans="1:139" ht="18" customHeight="1" x14ac:dyDescent="0.25">
      <c r="A16" s="43" t="s">
        <v>39</v>
      </c>
      <c r="B16" s="44"/>
      <c r="C16" s="44"/>
      <c r="D16" s="8"/>
      <c r="E16" s="8"/>
      <c r="F16" s="8"/>
      <c r="G16" s="4748"/>
      <c r="H16" s="4748"/>
      <c r="I16" s="8"/>
      <c r="J16" s="8"/>
      <c r="K16" s="8"/>
      <c r="L16" s="8"/>
      <c r="M16" s="8"/>
      <c r="N16" s="8"/>
      <c r="O16" s="8"/>
      <c r="P16" s="46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CW16"/>
      <c r="CX16"/>
      <c r="CY16"/>
      <c r="CZ16"/>
      <c r="DA16"/>
      <c r="DB16"/>
      <c r="DC16"/>
      <c r="DD16"/>
      <c r="DE16"/>
      <c r="DG16"/>
      <c r="DH16"/>
      <c r="DI16"/>
      <c r="DJ16"/>
      <c r="DK16"/>
      <c r="DL16"/>
      <c r="DM16"/>
    </row>
    <row r="17" spans="1:119" ht="15" customHeight="1" x14ac:dyDescent="0.25">
      <c r="A17" s="4703" t="s">
        <v>40</v>
      </c>
      <c r="B17" s="3811"/>
      <c r="C17" s="4705"/>
      <c r="D17" s="4709" t="s">
        <v>41</v>
      </c>
      <c r="E17" s="4710"/>
      <c r="F17" s="4716"/>
      <c r="G17" s="4749" t="s">
        <v>14</v>
      </c>
      <c r="H17" s="4750"/>
      <c r="I17" s="4716" t="s">
        <v>15</v>
      </c>
      <c r="J17" s="4751"/>
      <c r="K17" s="4709" t="s">
        <v>16</v>
      </c>
      <c r="L17" s="4716"/>
      <c r="M17" s="4716" t="s">
        <v>17</v>
      </c>
      <c r="N17" s="4751"/>
      <c r="O17" s="4709" t="s">
        <v>18</v>
      </c>
      <c r="P17" s="4716"/>
      <c r="Q17" s="4709" t="s">
        <v>19</v>
      </c>
      <c r="R17" s="4716"/>
      <c r="S17" s="4709" t="s">
        <v>20</v>
      </c>
      <c r="T17" s="4716"/>
      <c r="U17" s="4709" t="s">
        <v>21</v>
      </c>
      <c r="V17" s="4716"/>
      <c r="W17" s="4710" t="s">
        <v>22</v>
      </c>
      <c r="X17" s="4710"/>
      <c r="Y17" s="4709" t="s">
        <v>23</v>
      </c>
      <c r="Z17" s="4717"/>
      <c r="AA17" s="4710" t="s">
        <v>24</v>
      </c>
      <c r="AB17" s="4752"/>
      <c r="AC17" s="4710" t="s">
        <v>25</v>
      </c>
      <c r="AD17" s="4752"/>
      <c r="AE17" s="4710" t="s">
        <v>26</v>
      </c>
      <c r="AF17" s="4752"/>
      <c r="AG17" s="4710" t="s">
        <v>27</v>
      </c>
      <c r="AH17" s="4752"/>
      <c r="AI17" s="4710" t="s">
        <v>28</v>
      </c>
      <c r="AJ17" s="4752"/>
      <c r="AK17" s="4710" t="s">
        <v>29</v>
      </c>
      <c r="AL17" s="4752"/>
      <c r="AM17" s="4710" t="s">
        <v>30</v>
      </c>
      <c r="AN17" s="4717"/>
      <c r="AO17" s="4710" t="s">
        <v>31</v>
      </c>
      <c r="AP17" s="4739"/>
      <c r="AQ17" s="4737" t="s">
        <v>6</v>
      </c>
      <c r="AR17" s="4737" t="s">
        <v>7</v>
      </c>
      <c r="AS17" s="4713" t="s">
        <v>8</v>
      </c>
      <c r="AT17" s="4713" t="s">
        <v>42</v>
      </c>
      <c r="AU17" s="4737" t="s">
        <v>9</v>
      </c>
      <c r="AV17" s="4753" t="s">
        <v>10</v>
      </c>
      <c r="AW17" s="4753" t="s">
        <v>12</v>
      </c>
      <c r="AX17" s="4753" t="s">
        <v>13</v>
      </c>
      <c r="CW17"/>
      <c r="CX17"/>
      <c r="CY17"/>
      <c r="CZ17"/>
      <c r="DA17"/>
      <c r="DB17"/>
      <c r="DC17"/>
      <c r="DD17"/>
      <c r="DE17"/>
      <c r="DG17"/>
      <c r="DH17"/>
      <c r="DI17"/>
      <c r="DJ17"/>
      <c r="DK17"/>
      <c r="DL17"/>
      <c r="DM17"/>
    </row>
    <row r="18" spans="1:119" x14ac:dyDescent="0.25">
      <c r="A18" s="4420"/>
      <c r="B18" s="636"/>
      <c r="C18" s="4421"/>
      <c r="D18" s="4722" t="s">
        <v>32</v>
      </c>
      <c r="E18" s="4720" t="s">
        <v>33</v>
      </c>
      <c r="F18" s="538" t="s">
        <v>34</v>
      </c>
      <c r="G18" s="4722" t="s">
        <v>33</v>
      </c>
      <c r="H18" s="4721" t="s">
        <v>34</v>
      </c>
      <c r="I18" s="4754" t="s">
        <v>33</v>
      </c>
      <c r="J18" s="538" t="s">
        <v>34</v>
      </c>
      <c r="K18" s="4754" t="s">
        <v>33</v>
      </c>
      <c r="L18" s="4755" t="s">
        <v>34</v>
      </c>
      <c r="M18" s="4754" t="s">
        <v>33</v>
      </c>
      <c r="N18" s="538" t="s">
        <v>34</v>
      </c>
      <c r="O18" s="4754" t="s">
        <v>33</v>
      </c>
      <c r="P18" s="538" t="s">
        <v>34</v>
      </c>
      <c r="Q18" s="4754" t="s">
        <v>33</v>
      </c>
      <c r="R18" s="538" t="s">
        <v>34</v>
      </c>
      <c r="S18" s="4754" t="s">
        <v>33</v>
      </c>
      <c r="T18" s="538" t="s">
        <v>34</v>
      </c>
      <c r="U18" s="4722" t="s">
        <v>33</v>
      </c>
      <c r="V18" s="4721" t="s">
        <v>34</v>
      </c>
      <c r="W18" s="4720" t="s">
        <v>33</v>
      </c>
      <c r="X18" s="4756" t="s">
        <v>34</v>
      </c>
      <c r="Y18" s="4722" t="s">
        <v>33</v>
      </c>
      <c r="Z18" s="4721" t="s">
        <v>34</v>
      </c>
      <c r="AA18" s="4720" t="s">
        <v>33</v>
      </c>
      <c r="AB18" s="4756" t="s">
        <v>34</v>
      </c>
      <c r="AC18" s="4722" t="s">
        <v>33</v>
      </c>
      <c r="AD18" s="4721" t="s">
        <v>34</v>
      </c>
      <c r="AE18" s="4720" t="s">
        <v>33</v>
      </c>
      <c r="AF18" s="4756" t="s">
        <v>34</v>
      </c>
      <c r="AG18" s="4722" t="s">
        <v>33</v>
      </c>
      <c r="AH18" s="4721" t="s">
        <v>34</v>
      </c>
      <c r="AI18" s="4720" t="s">
        <v>33</v>
      </c>
      <c r="AJ18" s="4756" t="s">
        <v>34</v>
      </c>
      <c r="AK18" s="4722" t="s">
        <v>33</v>
      </c>
      <c r="AL18" s="4721" t="s">
        <v>34</v>
      </c>
      <c r="AM18" s="4720" t="s">
        <v>33</v>
      </c>
      <c r="AN18" s="4721" t="s">
        <v>34</v>
      </c>
      <c r="AO18" s="4720" t="s">
        <v>33</v>
      </c>
      <c r="AP18" s="4741" t="s">
        <v>34</v>
      </c>
      <c r="AQ18" s="645"/>
      <c r="AR18" s="682"/>
      <c r="AS18" s="4724"/>
      <c r="AT18" s="4724"/>
      <c r="AU18" s="4442"/>
      <c r="AV18" s="4757"/>
      <c r="AW18" s="4757"/>
      <c r="AX18" s="4757"/>
      <c r="CW18"/>
      <c r="CX18"/>
      <c r="CY18"/>
      <c r="CZ18"/>
      <c r="DA18"/>
      <c r="DB18"/>
      <c r="DC18"/>
      <c r="DD18"/>
      <c r="DE18"/>
      <c r="DG18"/>
      <c r="DH18"/>
      <c r="DI18"/>
      <c r="DJ18"/>
      <c r="DK18"/>
      <c r="DL18"/>
      <c r="DM18"/>
    </row>
    <row r="19" spans="1:119" ht="15" customHeight="1" x14ac:dyDescent="0.25">
      <c r="A19" s="4758" t="s">
        <v>43</v>
      </c>
      <c r="B19" s="674"/>
      <c r="C19" s="675"/>
      <c r="D19" s="4745">
        <f>SUM(E19+F19)</f>
        <v>15</v>
      </c>
      <c r="E19" s="4746">
        <f>SUM(G19+I19+K19+M19+O19+Q19+S19+U19+W19+Y19+AA19+AC19+AE19+AG19+AI19+AK19+AM19+AO19)</f>
        <v>8</v>
      </c>
      <c r="F19" s="18">
        <f>SUM(H19+J19+L19+N19+P19+R19+T19+V19+X19+Z19+AB19+AD19+AF19+AH19+AJ19+AL19+AN19+AP19)</f>
        <v>7</v>
      </c>
      <c r="G19" s="4747">
        <v>0</v>
      </c>
      <c r="H19" s="52">
        <v>0</v>
      </c>
      <c r="I19" s="4747">
        <v>0</v>
      </c>
      <c r="J19" s="4759">
        <v>0</v>
      </c>
      <c r="K19" s="4747">
        <v>0</v>
      </c>
      <c r="L19" s="52">
        <v>0</v>
      </c>
      <c r="M19" s="4747">
        <v>0</v>
      </c>
      <c r="N19" s="4759">
        <v>0</v>
      </c>
      <c r="O19" s="4747">
        <v>0</v>
      </c>
      <c r="P19" s="52">
        <v>0</v>
      </c>
      <c r="Q19" s="4747">
        <v>0</v>
      </c>
      <c r="R19" s="52">
        <v>0</v>
      </c>
      <c r="S19" s="4747">
        <v>0</v>
      </c>
      <c r="T19" s="52">
        <v>0</v>
      </c>
      <c r="U19" s="4747">
        <v>0</v>
      </c>
      <c r="V19" s="52">
        <v>0</v>
      </c>
      <c r="W19" s="4731">
        <v>0</v>
      </c>
      <c r="X19" s="4760">
        <v>0</v>
      </c>
      <c r="Y19" s="4747">
        <v>3</v>
      </c>
      <c r="Z19" s="52">
        <v>1</v>
      </c>
      <c r="AA19" s="4731">
        <v>5</v>
      </c>
      <c r="AB19" s="4760">
        <v>3</v>
      </c>
      <c r="AC19" s="4747">
        <v>0</v>
      </c>
      <c r="AD19" s="52">
        <v>1</v>
      </c>
      <c r="AE19" s="4731">
        <v>0</v>
      </c>
      <c r="AF19" s="4760">
        <v>1</v>
      </c>
      <c r="AG19" s="4747">
        <v>0</v>
      </c>
      <c r="AH19" s="52">
        <v>1</v>
      </c>
      <c r="AI19" s="4731">
        <v>0</v>
      </c>
      <c r="AJ19" s="4760">
        <v>0</v>
      </c>
      <c r="AK19" s="4747">
        <v>0</v>
      </c>
      <c r="AL19" s="52">
        <v>0</v>
      </c>
      <c r="AM19" s="4731">
        <v>0</v>
      </c>
      <c r="AN19" s="52">
        <v>0</v>
      </c>
      <c r="AO19" s="4731">
        <v>0</v>
      </c>
      <c r="AP19" s="55">
        <v>0</v>
      </c>
      <c r="AQ19" s="4759">
        <v>0</v>
      </c>
      <c r="AR19" s="4759">
        <v>0</v>
      </c>
      <c r="AS19" s="4736">
        <v>0</v>
      </c>
      <c r="AT19" s="4736">
        <v>0</v>
      </c>
      <c r="AU19" s="4736">
        <v>0</v>
      </c>
      <c r="AV19" s="4736">
        <v>0</v>
      </c>
      <c r="AW19" s="4736">
        <v>0</v>
      </c>
      <c r="AX19" s="4736">
        <v>0</v>
      </c>
      <c r="AY19" t="str">
        <f>CW19&amp;CX19&amp;CY19&amp;CZ19&amp;DA19&amp;DB19&amp;DC19&amp;DD19&amp;DE19</f>
        <v/>
      </c>
      <c r="CW19" s="25" t="str">
        <f t="shared" ref="CW19:CW35" si="20">IF(AND((Y19+Z19)&gt;0,AQ19="")," * No olvide digitar la variable 12 años. Si no tiene digite Cero.",IF(AQ19&gt;(Y19+Z19),"* Las Consultas de 12 años NO DEBEN ser mayor que el total de Consultas entre 10-14 años",""))</f>
        <v/>
      </c>
      <c r="CX19" s="25" t="str">
        <f>IF(AND(F19&gt;0,AR19="")," * No olvide digitar la variable Embarazadas. Digite cero si no tiene.","")</f>
        <v/>
      </c>
      <c r="CY19" s="25" t="str">
        <f>IF(AR19&gt;F19," * Las Embarazadas NO DEBEN ser mayor al total de mujeres. ","")</f>
        <v/>
      </c>
      <c r="CZ19" s="25" t="str">
        <f t="shared" ref="CZ19:CZ35" si="21">IF(AND((AK19+AL19)&gt;0,AS19="")," * No olvide digitar la variable 60 años. Si no tiene digite Cero.",IF(AS19&gt;(AK19+AL19)," * Las consultas de 60 años NO DEBEN ser mayor que el Total de consultas del grupo 60-64 años",""))</f>
        <v/>
      </c>
      <c r="DA19"/>
      <c r="DB19" s="25" t="str">
        <f>IF(AND(D19&gt;0,AU19="")," * No olvide digitar la variable Usuarios con Discapacidad. Digite Cero si no tiene.",IF(AU19&gt;D19," * La variable Usuarios con Discapacidad No puede ser mayor al Total Ambos Sexos.",""))</f>
        <v/>
      </c>
      <c r="DC19" s="25" t="str">
        <f>IF(AND(D19&gt;0,AV19="")," * No olvide digitar la variable Migrantes. Digite Cero si no tiene.",IF(AV19&gt;D19," * La variable Migrantes No puede ser mayor al Total Ambos Sexos.",""))</f>
        <v/>
      </c>
      <c r="DD19" s="25" t="str">
        <f>IF(AND(D19&gt;0,AW19="")," * No olvide digitar la variable Niños, niñas, adolescentes y jóvenes SENAME. Digite Cero si no tiene.",IF(AW19&gt;D19," * La variable Niños, niñas, adolescentes y jóvenes SENAME No puede ser mayor al Total.",""))</f>
        <v/>
      </c>
      <c r="DE19" s="25" t="str">
        <f>IF(AND(D19&gt;0,AX19="")," * No olvide digitar la variable Niños, niñas, adolescentes y jóvenes Mejor Niñez. Digite Cero si no tiene.",IF(AX19&gt;D19," * La variable Niños, niñas, adolescentes y jóvenes Mejor Niñez. No puede ser mayor al Total.",""))</f>
        <v/>
      </c>
      <c r="DG19" s="26">
        <f t="shared" ref="DG19:DG35" si="22">IF(AND((Y19+Z19)&gt;0,AQ19=""),1,IF(AQ19&gt;(Y19+Z19),1,0))</f>
        <v>0</v>
      </c>
      <c r="DH19" s="26">
        <f>IF(AND(F19&gt;0,AR19=""),1,0)</f>
        <v>0</v>
      </c>
      <c r="DI19" s="26">
        <f>IF(AR19&gt;F19,1,0)</f>
        <v>0</v>
      </c>
      <c r="DJ19" s="26">
        <f t="shared" ref="DJ19:DJ35" si="23">IF(AND((AK19+AL19)&gt;0,AS19=""),1,IF(AS19&gt;(AK19+AL19),1,0))</f>
        <v>0</v>
      </c>
      <c r="DK19"/>
      <c r="DL19" s="26">
        <f>IF(AND(D19&gt;0,AU19=""),1,IF(AU19&gt;D19,1,0))</f>
        <v>0</v>
      </c>
      <c r="DM19" s="26">
        <f t="shared" ref="DM19:DM35" si="24">IF(AND(D19&gt;0,AV19=""),1,IF(AV19&gt;D19,1,0))</f>
        <v>0</v>
      </c>
      <c r="DN19" s="26">
        <f t="shared" ref="DN19:DN35" si="25">IF(AND(D19&gt;0,AW19=""),1,IF(AW19&gt;D19,1,0))</f>
        <v>0</v>
      </c>
      <c r="DO19" s="26">
        <f t="shared" ref="DO19:DO35" si="26">IF(AND(D19&gt;0,AX19=""),1,IF(AX19&gt;D19,1,0))</f>
        <v>0</v>
      </c>
    </row>
    <row r="20" spans="1:119" x14ac:dyDescent="0.25">
      <c r="A20" s="4266" t="s">
        <v>44</v>
      </c>
      <c r="B20" s="4267"/>
      <c r="C20" s="4268"/>
      <c r="D20" s="4256">
        <f t="shared" ref="D20:D35" si="27">SUM(E20+F20)</f>
        <v>0</v>
      </c>
      <c r="E20" s="4257">
        <f>SUM(U20+W20+Y20+AA20+AC20+AE20+AG20+AI20+AK20+AM20+AO20)</f>
        <v>0</v>
      </c>
      <c r="F20" s="4258">
        <f>SUM(V20+X20+Z20+AB20+AD20+AF20+AH20+AJ20+AL20+AN20+AP20)</f>
        <v>0</v>
      </c>
      <c r="G20" s="4269"/>
      <c r="H20" s="4270"/>
      <c r="I20" s="4269"/>
      <c r="J20" s="4271"/>
      <c r="K20" s="4269"/>
      <c r="L20" s="4270"/>
      <c r="M20" s="4269"/>
      <c r="N20" s="4271"/>
      <c r="O20" s="4269"/>
      <c r="P20" s="4270"/>
      <c r="Q20" s="4269"/>
      <c r="R20" s="4270"/>
      <c r="S20" s="4269"/>
      <c r="T20" s="4270"/>
      <c r="U20" s="4259"/>
      <c r="V20" s="4226"/>
      <c r="W20" s="4225"/>
      <c r="X20" s="4272"/>
      <c r="Y20" s="4259"/>
      <c r="Z20" s="4226"/>
      <c r="AA20" s="4225"/>
      <c r="AB20" s="4272"/>
      <c r="AC20" s="4259"/>
      <c r="AD20" s="4226"/>
      <c r="AE20" s="4225"/>
      <c r="AF20" s="4272"/>
      <c r="AG20" s="4259"/>
      <c r="AH20" s="4226"/>
      <c r="AI20" s="4225"/>
      <c r="AJ20" s="4272"/>
      <c r="AK20" s="4259"/>
      <c r="AL20" s="4226"/>
      <c r="AM20" s="4225"/>
      <c r="AN20" s="4226"/>
      <c r="AO20" s="4225"/>
      <c r="AP20" s="4227"/>
      <c r="AQ20" s="4260">
        <v>0</v>
      </c>
      <c r="AR20" s="4260">
        <v>0</v>
      </c>
      <c r="AS20" s="4229">
        <v>0</v>
      </c>
      <c r="AT20" s="4229">
        <v>0</v>
      </c>
      <c r="AU20" s="4229">
        <v>0</v>
      </c>
      <c r="AV20" s="4229">
        <v>0</v>
      </c>
      <c r="AW20" s="4229">
        <v>0</v>
      </c>
      <c r="AX20" s="4229">
        <v>0</v>
      </c>
      <c r="AY20" t="str">
        <f t="shared" ref="AY20:AY35" si="28">CW20&amp;CX20&amp;CY20&amp;CZ20&amp;DA20&amp;DB20&amp;DC20&amp;DD20&amp;DE20</f>
        <v/>
      </c>
      <c r="CW20" s="25" t="str">
        <f t="shared" si="20"/>
        <v/>
      </c>
      <c r="CX20" s="25" t="str">
        <f t="shared" ref="CX20:CX35" si="29">IF(AND(F20&gt;0,AR20="")," * No olvide digitar la variable Embarazadas. Digite cero si no tiene.","")</f>
        <v/>
      </c>
      <c r="CY20" s="25" t="str">
        <f t="shared" ref="CY20:CY35" si="30">IF(AR20&gt;F20," * Las Embarazadas NO DEBEN ser mayor al total de mujeres. ","")</f>
        <v/>
      </c>
      <c r="CZ20" s="25" t="str">
        <f t="shared" si="21"/>
        <v/>
      </c>
      <c r="DA20"/>
      <c r="DB20" s="25" t="str">
        <f t="shared" ref="DB20:DB35" si="31">IF(AND(D20&gt;0,AU20="")," * No olvide digitar la variable Usuarios con Discapacidad. Digite Cero si no tiene.",IF(AU20&gt;D20," * La variable Usuarios con Discapacidad No puede ser mayor al Total Ambos Sexos.",""))</f>
        <v/>
      </c>
      <c r="DC20" s="25" t="str">
        <f t="shared" ref="DC20:DC35" si="32">IF(AND(D20&gt;0,AV20="")," * No olvide digitar la variable Migrantes. Digite Cero si no tiene.",IF(AV20&gt;D20," * La variable Migrantes No puede ser mayor al Total Ambos Sexos.",""))</f>
        <v/>
      </c>
      <c r="DD20" s="25" t="str">
        <f t="shared" ref="DD20:DD35" si="33">IF(AND(D20&gt;0,AW20="")," * No olvide digitar la variable Niños, niñas, adolescentes y jóvenes SENAME. Digite Cero si no tiene.",IF(AW20&gt;D20," * La variable Niños, niñas, adolescentes y jóvenes SENAME No puede ser mayor al Total.",""))</f>
        <v/>
      </c>
      <c r="DE20" s="25" t="str">
        <f t="shared" ref="DE20:DE35" si="34">IF(AND(D20&gt;0,AX20="")," * No olvide digitar la variable Niños, niñas, adolescentes y jóvenes Mejor Niñez. Digite Cero si no tiene.",IF(AX20&gt;D20," * La variable Niños, niñas, adolescentes y jóvenes Mejor Niñez. No puede ser mayor al Total.",""))</f>
        <v/>
      </c>
      <c r="DG20" s="26">
        <f t="shared" si="22"/>
        <v>0</v>
      </c>
      <c r="DH20" s="26">
        <f t="shared" ref="DH20:DH35" si="35">IF(AND(F20&gt;0,AR20=""),1,0)</f>
        <v>0</v>
      </c>
      <c r="DI20" s="26">
        <f t="shared" ref="DI20:DI35" si="36">IF(AR20&gt;F20,1,0)</f>
        <v>0</v>
      </c>
      <c r="DJ20" s="26">
        <f t="shared" si="23"/>
        <v>0</v>
      </c>
      <c r="DK20"/>
      <c r="DL20" s="26">
        <f t="shared" ref="DL20:DL35" si="37">IF(AND(D20&gt;0,AU20=""),1,IF(AU20&gt;D20,1,0))</f>
        <v>0</v>
      </c>
      <c r="DM20" s="26">
        <f t="shared" si="24"/>
        <v>0</v>
      </c>
      <c r="DN20" s="26">
        <f t="shared" si="25"/>
        <v>0</v>
      </c>
      <c r="DO20" s="26">
        <f t="shared" si="26"/>
        <v>0</v>
      </c>
    </row>
    <row r="21" spans="1:119" x14ac:dyDescent="0.25">
      <c r="A21" s="4220" t="s">
        <v>45</v>
      </c>
      <c r="B21" s="4221"/>
      <c r="C21" s="4222"/>
      <c r="D21" s="4256">
        <f t="shared" si="27"/>
        <v>291</v>
      </c>
      <c r="E21" s="4257">
        <f t="shared" ref="E21:F31" si="38">SUM(G21+I21+K21+M21+O21+Q21+S21+U21+W21+Y21+AA21+AC21+AE21+AG21+AI21+AK21+AM21+AO21)</f>
        <v>141</v>
      </c>
      <c r="F21" s="4258">
        <f t="shared" si="38"/>
        <v>150</v>
      </c>
      <c r="G21" s="4259">
        <v>0</v>
      </c>
      <c r="H21" s="4226">
        <v>0</v>
      </c>
      <c r="I21" s="4259">
        <v>0</v>
      </c>
      <c r="J21" s="4260">
        <v>1</v>
      </c>
      <c r="K21" s="4259">
        <v>0</v>
      </c>
      <c r="L21" s="4226">
        <v>1</v>
      </c>
      <c r="M21" s="4259">
        <v>1</v>
      </c>
      <c r="N21" s="4260">
        <v>0</v>
      </c>
      <c r="O21" s="4259">
        <v>0</v>
      </c>
      <c r="P21" s="4226">
        <v>1</v>
      </c>
      <c r="Q21" s="4259">
        <v>4</v>
      </c>
      <c r="R21" s="4226">
        <v>0</v>
      </c>
      <c r="S21" s="4259">
        <v>2</v>
      </c>
      <c r="T21" s="4226">
        <v>3</v>
      </c>
      <c r="U21" s="4259">
        <v>3</v>
      </c>
      <c r="V21" s="4226">
        <v>4</v>
      </c>
      <c r="W21" s="4225">
        <v>25</v>
      </c>
      <c r="X21" s="4272">
        <v>18</v>
      </c>
      <c r="Y21" s="4259">
        <v>67</v>
      </c>
      <c r="Z21" s="4226">
        <v>63</v>
      </c>
      <c r="AA21" s="4225">
        <v>22</v>
      </c>
      <c r="AB21" s="4272">
        <v>21</v>
      </c>
      <c r="AC21" s="4259">
        <v>1</v>
      </c>
      <c r="AD21" s="4226">
        <v>3</v>
      </c>
      <c r="AE21" s="4225">
        <v>2</v>
      </c>
      <c r="AF21" s="4272">
        <v>12</v>
      </c>
      <c r="AG21" s="4259">
        <v>2</v>
      </c>
      <c r="AH21" s="4226">
        <v>6</v>
      </c>
      <c r="AI21" s="4225">
        <v>7</v>
      </c>
      <c r="AJ21" s="4272">
        <v>11</v>
      </c>
      <c r="AK21" s="4259">
        <v>1</v>
      </c>
      <c r="AL21" s="4226">
        <v>2</v>
      </c>
      <c r="AM21" s="4225">
        <v>4</v>
      </c>
      <c r="AN21" s="4226">
        <v>2</v>
      </c>
      <c r="AO21" s="4225">
        <v>0</v>
      </c>
      <c r="AP21" s="4227">
        <v>2</v>
      </c>
      <c r="AQ21" s="4260">
        <v>0</v>
      </c>
      <c r="AR21" s="4260">
        <v>0</v>
      </c>
      <c r="AS21" s="4229">
        <v>0</v>
      </c>
      <c r="AT21" s="4229">
        <v>0</v>
      </c>
      <c r="AU21" s="4229">
        <v>1</v>
      </c>
      <c r="AV21" s="4229">
        <v>0</v>
      </c>
      <c r="AW21" s="4229">
        <v>0</v>
      </c>
      <c r="AX21" s="4229">
        <v>0</v>
      </c>
      <c r="AY21" t="str">
        <f t="shared" si="28"/>
        <v/>
      </c>
      <c r="CW21" s="25" t="str">
        <f t="shared" si="20"/>
        <v/>
      </c>
      <c r="CX21" s="25" t="str">
        <f t="shared" si="29"/>
        <v/>
      </c>
      <c r="CY21" s="25" t="str">
        <f t="shared" si="30"/>
        <v/>
      </c>
      <c r="CZ21" s="25" t="str">
        <f t="shared" si="21"/>
        <v/>
      </c>
      <c r="DA21"/>
      <c r="DB21" s="25" t="str">
        <f t="shared" si="31"/>
        <v/>
      </c>
      <c r="DC21" s="25" t="str">
        <f t="shared" si="32"/>
        <v/>
      </c>
      <c r="DD21" s="25" t="str">
        <f t="shared" si="33"/>
        <v/>
      </c>
      <c r="DE21" s="25" t="str">
        <f t="shared" si="34"/>
        <v/>
      </c>
      <c r="DG21" s="26">
        <f t="shared" si="22"/>
        <v>0</v>
      </c>
      <c r="DH21" s="26">
        <f t="shared" si="35"/>
        <v>0</v>
      </c>
      <c r="DI21" s="26">
        <f t="shared" si="36"/>
        <v>0</v>
      </c>
      <c r="DJ21" s="26">
        <f t="shared" si="23"/>
        <v>0</v>
      </c>
      <c r="DK21"/>
      <c r="DL21" s="26">
        <f t="shared" si="37"/>
        <v>0</v>
      </c>
      <c r="DM21" s="26">
        <f t="shared" si="24"/>
        <v>0</v>
      </c>
      <c r="DN21" s="26">
        <f t="shared" si="25"/>
        <v>0</v>
      </c>
      <c r="DO21" s="26">
        <f t="shared" si="26"/>
        <v>0</v>
      </c>
    </row>
    <row r="22" spans="1:119" x14ac:dyDescent="0.25">
      <c r="A22" s="4220" t="s">
        <v>46</v>
      </c>
      <c r="B22" s="4221"/>
      <c r="C22" s="4222"/>
      <c r="D22" s="4256">
        <f t="shared" si="27"/>
        <v>2</v>
      </c>
      <c r="E22" s="4257">
        <f t="shared" si="38"/>
        <v>0</v>
      </c>
      <c r="F22" s="4258">
        <f t="shared" si="38"/>
        <v>2</v>
      </c>
      <c r="G22" s="4259">
        <v>0</v>
      </c>
      <c r="H22" s="4226">
        <v>0</v>
      </c>
      <c r="I22" s="4259">
        <v>0</v>
      </c>
      <c r="J22" s="4260">
        <v>0</v>
      </c>
      <c r="K22" s="4259">
        <v>0</v>
      </c>
      <c r="L22" s="4226">
        <v>0</v>
      </c>
      <c r="M22" s="4259">
        <v>0</v>
      </c>
      <c r="N22" s="4260">
        <v>0</v>
      </c>
      <c r="O22" s="4259">
        <v>0</v>
      </c>
      <c r="P22" s="4226">
        <v>0</v>
      </c>
      <c r="Q22" s="4259">
        <v>0</v>
      </c>
      <c r="R22" s="4226">
        <v>0</v>
      </c>
      <c r="S22" s="4259">
        <v>0</v>
      </c>
      <c r="T22" s="4226">
        <v>0</v>
      </c>
      <c r="U22" s="4259">
        <v>0</v>
      </c>
      <c r="V22" s="4226">
        <v>2</v>
      </c>
      <c r="W22" s="4225">
        <v>0</v>
      </c>
      <c r="X22" s="4272">
        <v>0</v>
      </c>
      <c r="Y22" s="4259">
        <v>0</v>
      </c>
      <c r="Z22" s="4226">
        <v>0</v>
      </c>
      <c r="AA22" s="4225">
        <v>0</v>
      </c>
      <c r="AB22" s="4272">
        <v>0</v>
      </c>
      <c r="AC22" s="4259">
        <v>0</v>
      </c>
      <c r="AD22" s="4226">
        <v>0</v>
      </c>
      <c r="AE22" s="4225">
        <v>0</v>
      </c>
      <c r="AF22" s="4272">
        <v>0</v>
      </c>
      <c r="AG22" s="4259">
        <v>0</v>
      </c>
      <c r="AH22" s="4226">
        <v>0</v>
      </c>
      <c r="AI22" s="4225">
        <v>0</v>
      </c>
      <c r="AJ22" s="4272">
        <v>0</v>
      </c>
      <c r="AK22" s="4259">
        <v>0</v>
      </c>
      <c r="AL22" s="4226">
        <v>0</v>
      </c>
      <c r="AM22" s="4225">
        <v>0</v>
      </c>
      <c r="AN22" s="4226">
        <v>0</v>
      </c>
      <c r="AO22" s="4225">
        <v>0</v>
      </c>
      <c r="AP22" s="4227">
        <v>0</v>
      </c>
      <c r="AQ22" s="4260">
        <v>0</v>
      </c>
      <c r="AR22" s="4260">
        <v>0</v>
      </c>
      <c r="AS22" s="4229">
        <v>0</v>
      </c>
      <c r="AT22" s="4229">
        <v>0</v>
      </c>
      <c r="AU22" s="4229">
        <v>0</v>
      </c>
      <c r="AV22" s="4229">
        <v>0</v>
      </c>
      <c r="AW22" s="4229">
        <v>0</v>
      </c>
      <c r="AX22" s="4229">
        <v>0</v>
      </c>
      <c r="AY22" t="str">
        <f t="shared" si="28"/>
        <v/>
      </c>
      <c r="CW22" s="25" t="str">
        <f t="shared" si="20"/>
        <v/>
      </c>
      <c r="CX22" s="25" t="str">
        <f t="shared" si="29"/>
        <v/>
      </c>
      <c r="CY22" s="25" t="str">
        <f t="shared" si="30"/>
        <v/>
      </c>
      <c r="CZ22" s="25" t="str">
        <f t="shared" si="21"/>
        <v/>
      </c>
      <c r="DA22"/>
      <c r="DB22" s="25" t="str">
        <f t="shared" si="31"/>
        <v/>
      </c>
      <c r="DC22" s="25" t="str">
        <f t="shared" si="32"/>
        <v/>
      </c>
      <c r="DD22" s="25" t="str">
        <f t="shared" si="33"/>
        <v/>
      </c>
      <c r="DE22" s="25" t="str">
        <f t="shared" si="34"/>
        <v/>
      </c>
      <c r="DG22" s="26">
        <f t="shared" si="22"/>
        <v>0</v>
      </c>
      <c r="DH22" s="26">
        <f t="shared" si="35"/>
        <v>0</v>
      </c>
      <c r="DI22" s="26">
        <f t="shared" si="36"/>
        <v>0</v>
      </c>
      <c r="DJ22" s="26">
        <f t="shared" si="23"/>
        <v>0</v>
      </c>
      <c r="DK22"/>
      <c r="DL22" s="26">
        <f t="shared" si="37"/>
        <v>0</v>
      </c>
      <c r="DM22" s="26">
        <f t="shared" si="24"/>
        <v>0</v>
      </c>
      <c r="DN22" s="26">
        <f t="shared" si="25"/>
        <v>0</v>
      </c>
      <c r="DO22" s="26">
        <f t="shared" si="26"/>
        <v>0</v>
      </c>
    </row>
    <row r="23" spans="1:119" x14ac:dyDescent="0.25">
      <c r="A23" s="4220" t="s">
        <v>47</v>
      </c>
      <c r="B23" s="4221"/>
      <c r="C23" s="4222"/>
      <c r="D23" s="4256">
        <f t="shared" si="27"/>
        <v>10</v>
      </c>
      <c r="E23" s="4257">
        <f t="shared" si="38"/>
        <v>7</v>
      </c>
      <c r="F23" s="4258">
        <f t="shared" si="38"/>
        <v>3</v>
      </c>
      <c r="G23" s="4259">
        <v>0</v>
      </c>
      <c r="H23" s="4226">
        <v>0</v>
      </c>
      <c r="I23" s="4259">
        <v>0</v>
      </c>
      <c r="J23" s="4260">
        <v>1</v>
      </c>
      <c r="K23" s="4259">
        <v>0</v>
      </c>
      <c r="L23" s="4226">
        <v>0</v>
      </c>
      <c r="M23" s="4259">
        <v>1</v>
      </c>
      <c r="N23" s="4260">
        <v>0</v>
      </c>
      <c r="O23" s="4259">
        <v>0</v>
      </c>
      <c r="P23" s="4226">
        <v>0</v>
      </c>
      <c r="Q23" s="4259">
        <v>2</v>
      </c>
      <c r="R23" s="4226">
        <v>0</v>
      </c>
      <c r="S23" s="4259">
        <v>0</v>
      </c>
      <c r="T23" s="4226">
        <v>0</v>
      </c>
      <c r="U23" s="4259">
        <v>1</v>
      </c>
      <c r="V23" s="4226">
        <v>1</v>
      </c>
      <c r="W23" s="4225">
        <v>1</v>
      </c>
      <c r="X23" s="4272">
        <v>1</v>
      </c>
      <c r="Y23" s="4259">
        <v>0</v>
      </c>
      <c r="Z23" s="4226">
        <v>0</v>
      </c>
      <c r="AA23" s="4225">
        <v>0</v>
      </c>
      <c r="AB23" s="4272">
        <v>0</v>
      </c>
      <c r="AC23" s="4259">
        <v>0</v>
      </c>
      <c r="AD23" s="4226">
        <v>0</v>
      </c>
      <c r="AE23" s="4225">
        <v>1</v>
      </c>
      <c r="AF23" s="4272">
        <v>0</v>
      </c>
      <c r="AG23" s="4259">
        <v>1</v>
      </c>
      <c r="AH23" s="4226">
        <v>0</v>
      </c>
      <c r="AI23" s="4225">
        <v>0</v>
      </c>
      <c r="AJ23" s="4272">
        <v>0</v>
      </c>
      <c r="AK23" s="4259">
        <v>0</v>
      </c>
      <c r="AL23" s="4226">
        <v>0</v>
      </c>
      <c r="AM23" s="4225">
        <v>0</v>
      </c>
      <c r="AN23" s="4226">
        <v>0</v>
      </c>
      <c r="AO23" s="4225">
        <v>0</v>
      </c>
      <c r="AP23" s="4227">
        <v>0</v>
      </c>
      <c r="AQ23" s="4260">
        <v>0</v>
      </c>
      <c r="AR23" s="4260">
        <v>0</v>
      </c>
      <c r="AS23" s="4229">
        <v>0</v>
      </c>
      <c r="AT23" s="4229">
        <v>0</v>
      </c>
      <c r="AU23" s="4229">
        <v>0</v>
      </c>
      <c r="AV23" s="4229">
        <v>0</v>
      </c>
      <c r="AW23" s="4229">
        <v>0</v>
      </c>
      <c r="AX23" s="4229">
        <v>0</v>
      </c>
      <c r="AY23" t="str">
        <f t="shared" si="28"/>
        <v/>
      </c>
      <c r="CW23" s="25" t="str">
        <f t="shared" si="20"/>
        <v/>
      </c>
      <c r="CX23" s="25" t="str">
        <f t="shared" si="29"/>
        <v/>
      </c>
      <c r="CY23" s="25" t="str">
        <f t="shared" si="30"/>
        <v/>
      </c>
      <c r="CZ23" s="25" t="str">
        <f t="shared" si="21"/>
        <v/>
      </c>
      <c r="DA23"/>
      <c r="DB23" s="25" t="str">
        <f t="shared" si="31"/>
        <v/>
      </c>
      <c r="DC23" s="25" t="str">
        <f t="shared" si="32"/>
        <v/>
      </c>
      <c r="DD23" s="25" t="str">
        <f t="shared" si="33"/>
        <v/>
      </c>
      <c r="DE23" s="25" t="str">
        <f t="shared" si="34"/>
        <v/>
      </c>
      <c r="DG23" s="26">
        <f t="shared" si="22"/>
        <v>0</v>
      </c>
      <c r="DH23" s="26">
        <f t="shared" si="35"/>
        <v>0</v>
      </c>
      <c r="DI23" s="26">
        <f t="shared" si="36"/>
        <v>0</v>
      </c>
      <c r="DJ23" s="26">
        <f t="shared" si="23"/>
        <v>0</v>
      </c>
      <c r="DK23"/>
      <c r="DL23" s="26">
        <f t="shared" si="37"/>
        <v>0</v>
      </c>
      <c r="DM23" s="26">
        <f t="shared" si="24"/>
        <v>0</v>
      </c>
      <c r="DN23" s="26">
        <f t="shared" si="25"/>
        <v>0</v>
      </c>
      <c r="DO23" s="26">
        <f t="shared" si="26"/>
        <v>0</v>
      </c>
    </row>
    <row r="24" spans="1:119" ht="15" customHeight="1" x14ac:dyDescent="0.25">
      <c r="A24" s="4220" t="s">
        <v>48</v>
      </c>
      <c r="B24" s="4221"/>
      <c r="C24" s="4222"/>
      <c r="D24" s="4256">
        <f t="shared" si="27"/>
        <v>0</v>
      </c>
      <c r="E24" s="4257">
        <f t="shared" si="38"/>
        <v>0</v>
      </c>
      <c r="F24" s="4258">
        <f t="shared" si="38"/>
        <v>0</v>
      </c>
      <c r="G24" s="4259"/>
      <c r="H24" s="4226"/>
      <c r="I24" s="4259"/>
      <c r="J24" s="4260"/>
      <c r="K24" s="4259"/>
      <c r="L24" s="4226"/>
      <c r="M24" s="4259"/>
      <c r="N24" s="4260"/>
      <c r="O24" s="4259"/>
      <c r="P24" s="4226"/>
      <c r="Q24" s="4259"/>
      <c r="R24" s="4226"/>
      <c r="S24" s="4259"/>
      <c r="T24" s="4226"/>
      <c r="U24" s="4259"/>
      <c r="V24" s="4226"/>
      <c r="W24" s="4225"/>
      <c r="X24" s="4272"/>
      <c r="Y24" s="4259"/>
      <c r="Z24" s="4226"/>
      <c r="AA24" s="4225"/>
      <c r="AB24" s="4272"/>
      <c r="AC24" s="4259"/>
      <c r="AD24" s="4226"/>
      <c r="AE24" s="4225"/>
      <c r="AF24" s="4272"/>
      <c r="AG24" s="4259"/>
      <c r="AH24" s="4226"/>
      <c r="AI24" s="4225"/>
      <c r="AJ24" s="4272"/>
      <c r="AK24" s="4259"/>
      <c r="AL24" s="4226"/>
      <c r="AM24" s="4225"/>
      <c r="AN24" s="4226"/>
      <c r="AO24" s="4225"/>
      <c r="AP24" s="4227"/>
      <c r="AQ24" s="4260"/>
      <c r="AR24" s="4260"/>
      <c r="AS24" s="4229"/>
      <c r="AT24" s="4229"/>
      <c r="AU24" s="4229"/>
      <c r="AV24" s="4229"/>
      <c r="AW24" s="4229"/>
      <c r="AX24" s="4229"/>
      <c r="AY24" t="str">
        <f t="shared" si="28"/>
        <v/>
      </c>
      <c r="CW24" s="25" t="str">
        <f t="shared" si="20"/>
        <v/>
      </c>
      <c r="CX24" s="25" t="str">
        <f t="shared" si="29"/>
        <v/>
      </c>
      <c r="CY24" s="25" t="str">
        <f t="shared" si="30"/>
        <v/>
      </c>
      <c r="CZ24" s="25" t="str">
        <f t="shared" si="21"/>
        <v/>
      </c>
      <c r="DA24"/>
      <c r="DB24" s="25" t="str">
        <f t="shared" si="31"/>
        <v/>
      </c>
      <c r="DC24" s="25" t="str">
        <f t="shared" si="32"/>
        <v/>
      </c>
      <c r="DD24" s="25" t="str">
        <f t="shared" si="33"/>
        <v/>
      </c>
      <c r="DE24" s="25" t="str">
        <f t="shared" si="34"/>
        <v/>
      </c>
      <c r="DG24" s="26">
        <f t="shared" si="22"/>
        <v>0</v>
      </c>
      <c r="DH24" s="26">
        <f t="shared" si="35"/>
        <v>0</v>
      </c>
      <c r="DI24" s="26">
        <f t="shared" si="36"/>
        <v>0</v>
      </c>
      <c r="DJ24" s="26">
        <f t="shared" si="23"/>
        <v>0</v>
      </c>
      <c r="DK24"/>
      <c r="DL24" s="26">
        <f t="shared" si="37"/>
        <v>0</v>
      </c>
      <c r="DM24" s="26">
        <f t="shared" si="24"/>
        <v>0</v>
      </c>
      <c r="DN24" s="26">
        <f t="shared" si="25"/>
        <v>0</v>
      </c>
      <c r="DO24" s="26">
        <f t="shared" si="26"/>
        <v>0</v>
      </c>
    </row>
    <row r="25" spans="1:119" x14ac:dyDescent="0.25">
      <c r="A25" s="4220" t="s">
        <v>49</v>
      </c>
      <c r="B25" s="4221"/>
      <c r="C25" s="4222"/>
      <c r="D25" s="4256">
        <f t="shared" si="27"/>
        <v>0</v>
      </c>
      <c r="E25" s="4257">
        <f t="shared" si="38"/>
        <v>0</v>
      </c>
      <c r="F25" s="4258">
        <f t="shared" si="38"/>
        <v>0</v>
      </c>
      <c r="G25" s="4259"/>
      <c r="H25" s="4226"/>
      <c r="I25" s="4259"/>
      <c r="J25" s="4260"/>
      <c r="K25" s="4259"/>
      <c r="L25" s="4226"/>
      <c r="M25" s="4259"/>
      <c r="N25" s="4260"/>
      <c r="O25" s="4259"/>
      <c r="P25" s="4226"/>
      <c r="Q25" s="4259"/>
      <c r="R25" s="4226"/>
      <c r="S25" s="4259"/>
      <c r="T25" s="4226"/>
      <c r="U25" s="4259"/>
      <c r="V25" s="4226"/>
      <c r="W25" s="4225"/>
      <c r="X25" s="4272"/>
      <c r="Y25" s="4259"/>
      <c r="Z25" s="4226"/>
      <c r="AA25" s="4225"/>
      <c r="AB25" s="4272"/>
      <c r="AC25" s="4259"/>
      <c r="AD25" s="4226"/>
      <c r="AE25" s="4225"/>
      <c r="AF25" s="4272"/>
      <c r="AG25" s="4259"/>
      <c r="AH25" s="4226"/>
      <c r="AI25" s="4225"/>
      <c r="AJ25" s="4272"/>
      <c r="AK25" s="4259"/>
      <c r="AL25" s="4226"/>
      <c r="AM25" s="4225"/>
      <c r="AN25" s="4226"/>
      <c r="AO25" s="4225"/>
      <c r="AP25" s="4227"/>
      <c r="AQ25" s="4260"/>
      <c r="AR25" s="4260"/>
      <c r="AS25" s="4229"/>
      <c r="AT25" s="4229"/>
      <c r="AU25" s="4229"/>
      <c r="AV25" s="4229"/>
      <c r="AW25" s="4229"/>
      <c r="AX25" s="4229"/>
      <c r="AY25" t="str">
        <f t="shared" si="28"/>
        <v/>
      </c>
      <c r="CW25" s="25" t="str">
        <f t="shared" si="20"/>
        <v/>
      </c>
      <c r="CX25" s="25" t="str">
        <f t="shared" si="29"/>
        <v/>
      </c>
      <c r="CY25" s="25" t="str">
        <f t="shared" si="30"/>
        <v/>
      </c>
      <c r="CZ25" s="25" t="str">
        <f t="shared" si="21"/>
        <v/>
      </c>
      <c r="DA25"/>
      <c r="DB25" s="25" t="str">
        <f t="shared" si="31"/>
        <v/>
      </c>
      <c r="DC25" s="25" t="str">
        <f t="shared" si="32"/>
        <v/>
      </c>
      <c r="DD25" s="25" t="str">
        <f t="shared" si="33"/>
        <v/>
      </c>
      <c r="DE25" s="25" t="str">
        <f t="shared" si="34"/>
        <v/>
      </c>
      <c r="DG25" s="26">
        <f t="shared" si="22"/>
        <v>0</v>
      </c>
      <c r="DH25" s="26">
        <f t="shared" si="35"/>
        <v>0</v>
      </c>
      <c r="DI25" s="26">
        <f t="shared" si="36"/>
        <v>0</v>
      </c>
      <c r="DJ25" s="26">
        <f t="shared" si="23"/>
        <v>0</v>
      </c>
      <c r="DK25"/>
      <c r="DL25" s="26">
        <f t="shared" si="37"/>
        <v>0</v>
      </c>
      <c r="DM25" s="26">
        <f t="shared" si="24"/>
        <v>0</v>
      </c>
      <c r="DN25" s="26">
        <f t="shared" si="25"/>
        <v>0</v>
      </c>
      <c r="DO25" s="26">
        <f t="shared" si="26"/>
        <v>0</v>
      </c>
    </row>
    <row r="26" spans="1:119" x14ac:dyDescent="0.25">
      <c r="A26" s="4220" t="s">
        <v>50</v>
      </c>
      <c r="B26" s="4221"/>
      <c r="C26" s="4222"/>
      <c r="D26" s="4273">
        <f t="shared" si="27"/>
        <v>2</v>
      </c>
      <c r="E26" s="4257">
        <f t="shared" si="38"/>
        <v>0</v>
      </c>
      <c r="F26" s="4258">
        <f t="shared" si="38"/>
        <v>2</v>
      </c>
      <c r="G26" s="4259">
        <v>0</v>
      </c>
      <c r="H26" s="4226">
        <v>0</v>
      </c>
      <c r="I26" s="4259">
        <v>0</v>
      </c>
      <c r="J26" s="4260">
        <v>0</v>
      </c>
      <c r="K26" s="4259">
        <v>0</v>
      </c>
      <c r="L26" s="4226">
        <v>0</v>
      </c>
      <c r="M26" s="4259">
        <v>0</v>
      </c>
      <c r="N26" s="4260">
        <v>0</v>
      </c>
      <c r="O26" s="4259">
        <v>0</v>
      </c>
      <c r="P26" s="4226">
        <v>0</v>
      </c>
      <c r="Q26" s="4259">
        <v>0</v>
      </c>
      <c r="R26" s="4226">
        <v>0</v>
      </c>
      <c r="S26" s="4259">
        <v>0</v>
      </c>
      <c r="T26" s="4226">
        <v>0</v>
      </c>
      <c r="U26" s="4259">
        <v>0</v>
      </c>
      <c r="V26" s="4226">
        <v>0</v>
      </c>
      <c r="W26" s="4225">
        <v>0</v>
      </c>
      <c r="X26" s="4272">
        <v>0</v>
      </c>
      <c r="Y26" s="4259">
        <v>0</v>
      </c>
      <c r="Z26" s="4226">
        <v>0</v>
      </c>
      <c r="AA26" s="4225">
        <v>0</v>
      </c>
      <c r="AB26" s="4272">
        <v>0</v>
      </c>
      <c r="AC26" s="4259">
        <v>0</v>
      </c>
      <c r="AD26" s="4226">
        <v>0</v>
      </c>
      <c r="AE26" s="4225">
        <v>0</v>
      </c>
      <c r="AF26" s="4272">
        <v>0</v>
      </c>
      <c r="AG26" s="4259">
        <v>0</v>
      </c>
      <c r="AH26" s="4226">
        <v>1</v>
      </c>
      <c r="AI26" s="4225">
        <v>0</v>
      </c>
      <c r="AJ26" s="4272">
        <v>1</v>
      </c>
      <c r="AK26" s="4259">
        <v>0</v>
      </c>
      <c r="AL26" s="4226">
        <v>0</v>
      </c>
      <c r="AM26" s="4225">
        <v>0</v>
      </c>
      <c r="AN26" s="4226">
        <v>0</v>
      </c>
      <c r="AO26" s="4225">
        <v>0</v>
      </c>
      <c r="AP26" s="4227">
        <v>0</v>
      </c>
      <c r="AQ26" s="4260">
        <v>0</v>
      </c>
      <c r="AR26" s="4260">
        <v>0</v>
      </c>
      <c r="AS26" s="4260">
        <v>0</v>
      </c>
      <c r="AT26" s="4260">
        <v>0</v>
      </c>
      <c r="AU26" s="4260">
        <v>0</v>
      </c>
      <c r="AV26" s="4260">
        <v>0</v>
      </c>
      <c r="AW26" s="4260">
        <v>0</v>
      </c>
      <c r="AX26" s="4260">
        <v>0</v>
      </c>
      <c r="AY26" t="str">
        <f t="shared" si="28"/>
        <v/>
      </c>
      <c r="CW26" s="25" t="str">
        <f t="shared" si="20"/>
        <v/>
      </c>
      <c r="CX26" s="25" t="str">
        <f t="shared" si="29"/>
        <v/>
      </c>
      <c r="CY26" s="25" t="str">
        <f t="shared" si="30"/>
        <v/>
      </c>
      <c r="CZ26" s="25" t="str">
        <f t="shared" si="21"/>
        <v/>
      </c>
      <c r="DA26"/>
      <c r="DB26" s="25" t="str">
        <f t="shared" si="31"/>
        <v/>
      </c>
      <c r="DC26" s="25" t="str">
        <f t="shared" si="32"/>
        <v/>
      </c>
      <c r="DD26" s="25" t="str">
        <f t="shared" si="33"/>
        <v/>
      </c>
      <c r="DE26" s="25" t="str">
        <f t="shared" si="34"/>
        <v/>
      </c>
      <c r="DG26" s="26">
        <f t="shared" si="22"/>
        <v>0</v>
      </c>
      <c r="DH26" s="26">
        <f t="shared" si="35"/>
        <v>0</v>
      </c>
      <c r="DI26" s="26">
        <f t="shared" si="36"/>
        <v>0</v>
      </c>
      <c r="DJ26" s="26">
        <f t="shared" si="23"/>
        <v>0</v>
      </c>
      <c r="DK26"/>
      <c r="DL26" s="26">
        <f t="shared" si="37"/>
        <v>0</v>
      </c>
      <c r="DM26" s="26">
        <f t="shared" si="24"/>
        <v>0</v>
      </c>
      <c r="DN26" s="26">
        <f t="shared" si="25"/>
        <v>0</v>
      </c>
      <c r="DO26" s="26">
        <f t="shared" si="26"/>
        <v>0</v>
      </c>
    </row>
    <row r="27" spans="1:119" x14ac:dyDescent="0.25">
      <c r="A27" s="4220" t="s">
        <v>51</v>
      </c>
      <c r="B27" s="4221"/>
      <c r="C27" s="4222"/>
      <c r="D27" s="4273">
        <f t="shared" si="27"/>
        <v>0</v>
      </c>
      <c r="E27" s="4257">
        <f t="shared" si="38"/>
        <v>0</v>
      </c>
      <c r="F27" s="4258">
        <f t="shared" si="38"/>
        <v>0</v>
      </c>
      <c r="G27" s="4259"/>
      <c r="H27" s="4226"/>
      <c r="I27" s="4259"/>
      <c r="J27" s="4260"/>
      <c r="K27" s="4259"/>
      <c r="L27" s="4226"/>
      <c r="M27" s="4259"/>
      <c r="N27" s="4260"/>
      <c r="O27" s="4259"/>
      <c r="P27" s="4226"/>
      <c r="Q27" s="4259"/>
      <c r="R27" s="4226"/>
      <c r="S27" s="4259"/>
      <c r="T27" s="4226"/>
      <c r="U27" s="4259"/>
      <c r="V27" s="4226"/>
      <c r="W27" s="4225"/>
      <c r="X27" s="4272"/>
      <c r="Y27" s="4259"/>
      <c r="Z27" s="4226"/>
      <c r="AA27" s="4225"/>
      <c r="AB27" s="4272"/>
      <c r="AC27" s="4259"/>
      <c r="AD27" s="4226"/>
      <c r="AE27" s="4225"/>
      <c r="AF27" s="4272"/>
      <c r="AG27" s="4259"/>
      <c r="AH27" s="4226"/>
      <c r="AI27" s="4225"/>
      <c r="AJ27" s="4272"/>
      <c r="AK27" s="4259"/>
      <c r="AL27" s="4226"/>
      <c r="AM27" s="4225"/>
      <c r="AN27" s="4226"/>
      <c r="AO27" s="4225"/>
      <c r="AP27" s="4227"/>
      <c r="AQ27" s="4260">
        <v>0</v>
      </c>
      <c r="AR27" s="4260">
        <v>0</v>
      </c>
      <c r="AS27" s="4229">
        <v>0</v>
      </c>
      <c r="AT27" s="4229">
        <v>0</v>
      </c>
      <c r="AU27" s="4229">
        <v>0</v>
      </c>
      <c r="AV27" s="4229">
        <v>0</v>
      </c>
      <c r="AW27" s="4229">
        <v>0</v>
      </c>
      <c r="AX27" s="4229">
        <v>0</v>
      </c>
      <c r="AY27" t="str">
        <f t="shared" si="28"/>
        <v/>
      </c>
      <c r="CW27" s="25" t="str">
        <f t="shared" si="20"/>
        <v/>
      </c>
      <c r="CX27" s="25" t="str">
        <f t="shared" si="29"/>
        <v/>
      </c>
      <c r="CY27" s="25" t="str">
        <f t="shared" si="30"/>
        <v/>
      </c>
      <c r="CZ27" s="25" t="str">
        <f t="shared" si="21"/>
        <v/>
      </c>
      <c r="DA27"/>
      <c r="DB27" s="25" t="str">
        <f t="shared" si="31"/>
        <v/>
      </c>
      <c r="DC27" s="25" t="str">
        <f t="shared" si="32"/>
        <v/>
      </c>
      <c r="DD27" s="25" t="str">
        <f t="shared" si="33"/>
        <v/>
      </c>
      <c r="DE27" s="25" t="str">
        <f t="shared" si="34"/>
        <v/>
      </c>
      <c r="DG27" s="26">
        <f t="shared" si="22"/>
        <v>0</v>
      </c>
      <c r="DH27" s="26">
        <f t="shared" si="35"/>
        <v>0</v>
      </c>
      <c r="DI27" s="26">
        <f t="shared" si="36"/>
        <v>0</v>
      </c>
      <c r="DJ27" s="26">
        <f t="shared" si="23"/>
        <v>0</v>
      </c>
      <c r="DK27"/>
      <c r="DL27" s="26">
        <f t="shared" si="37"/>
        <v>0</v>
      </c>
      <c r="DM27" s="26">
        <f t="shared" si="24"/>
        <v>0</v>
      </c>
      <c r="DN27" s="26">
        <f t="shared" si="25"/>
        <v>0</v>
      </c>
      <c r="DO27" s="26">
        <f t="shared" si="26"/>
        <v>0</v>
      </c>
    </row>
    <row r="28" spans="1:119" x14ac:dyDescent="0.25">
      <c r="A28" s="4220" t="s">
        <v>52</v>
      </c>
      <c r="B28" s="4221"/>
      <c r="C28" s="4222"/>
      <c r="D28" s="4256">
        <f>SUM(E28+F28)</f>
        <v>0</v>
      </c>
      <c r="E28" s="4257">
        <f t="shared" si="38"/>
        <v>0</v>
      </c>
      <c r="F28" s="4258">
        <f t="shared" si="38"/>
        <v>0</v>
      </c>
      <c r="G28" s="4259"/>
      <c r="H28" s="4226"/>
      <c r="I28" s="4259"/>
      <c r="J28" s="4260"/>
      <c r="K28" s="4259"/>
      <c r="L28" s="4226"/>
      <c r="M28" s="4259"/>
      <c r="N28" s="4260"/>
      <c r="O28" s="4259"/>
      <c r="P28" s="4226"/>
      <c r="Q28" s="4259"/>
      <c r="R28" s="4226"/>
      <c r="S28" s="4259"/>
      <c r="T28" s="4226"/>
      <c r="U28" s="4259"/>
      <c r="V28" s="4226"/>
      <c r="W28" s="4225"/>
      <c r="X28" s="4272"/>
      <c r="Y28" s="4259"/>
      <c r="Z28" s="4226"/>
      <c r="AA28" s="4225"/>
      <c r="AB28" s="4272"/>
      <c r="AC28" s="4259"/>
      <c r="AD28" s="4226"/>
      <c r="AE28" s="4225"/>
      <c r="AF28" s="4272"/>
      <c r="AG28" s="4259"/>
      <c r="AH28" s="4226"/>
      <c r="AI28" s="4225"/>
      <c r="AJ28" s="4272"/>
      <c r="AK28" s="4259"/>
      <c r="AL28" s="4226"/>
      <c r="AM28" s="4225"/>
      <c r="AN28" s="4226"/>
      <c r="AO28" s="4225"/>
      <c r="AP28" s="4227"/>
      <c r="AQ28" s="4260">
        <v>0</v>
      </c>
      <c r="AR28" s="4260">
        <v>0</v>
      </c>
      <c r="AS28" s="4260">
        <v>0</v>
      </c>
      <c r="AT28" s="4260">
        <v>0</v>
      </c>
      <c r="AU28" s="4260">
        <v>0</v>
      </c>
      <c r="AV28" s="4260">
        <v>0</v>
      </c>
      <c r="AW28" s="4260">
        <v>0</v>
      </c>
      <c r="AX28" s="4260">
        <v>0</v>
      </c>
      <c r="AY28" t="str">
        <f t="shared" si="28"/>
        <v/>
      </c>
      <c r="CW28" s="25" t="str">
        <f t="shared" si="20"/>
        <v/>
      </c>
      <c r="CX28" s="25" t="str">
        <f t="shared" si="29"/>
        <v/>
      </c>
      <c r="CY28" s="25" t="str">
        <f t="shared" si="30"/>
        <v/>
      </c>
      <c r="CZ28" s="25" t="str">
        <f t="shared" si="21"/>
        <v/>
      </c>
      <c r="DA28"/>
      <c r="DB28" s="25" t="str">
        <f t="shared" si="31"/>
        <v/>
      </c>
      <c r="DC28" s="25" t="str">
        <f t="shared" si="32"/>
        <v/>
      </c>
      <c r="DD28" s="25" t="str">
        <f t="shared" si="33"/>
        <v/>
      </c>
      <c r="DE28" s="25" t="str">
        <f t="shared" si="34"/>
        <v/>
      </c>
      <c r="DG28" s="26">
        <f t="shared" si="22"/>
        <v>0</v>
      </c>
      <c r="DH28" s="26">
        <f t="shared" si="35"/>
        <v>0</v>
      </c>
      <c r="DI28" s="26">
        <f t="shared" si="36"/>
        <v>0</v>
      </c>
      <c r="DJ28" s="26">
        <f t="shared" si="23"/>
        <v>0</v>
      </c>
      <c r="DK28"/>
      <c r="DL28" s="26">
        <f t="shared" si="37"/>
        <v>0</v>
      </c>
      <c r="DM28" s="26">
        <f t="shared" si="24"/>
        <v>0</v>
      </c>
      <c r="DN28" s="26">
        <f t="shared" si="25"/>
        <v>0</v>
      </c>
      <c r="DO28" s="26">
        <f t="shared" si="26"/>
        <v>0</v>
      </c>
    </row>
    <row r="29" spans="1:119" x14ac:dyDescent="0.25">
      <c r="A29" s="4220" t="s">
        <v>53</v>
      </c>
      <c r="B29" s="4221"/>
      <c r="C29" s="4222"/>
      <c r="D29" s="4256">
        <f t="shared" si="27"/>
        <v>71</v>
      </c>
      <c r="E29" s="4257">
        <f t="shared" si="38"/>
        <v>18</v>
      </c>
      <c r="F29" s="4258">
        <f t="shared" si="38"/>
        <v>53</v>
      </c>
      <c r="G29" s="4259">
        <v>0</v>
      </c>
      <c r="H29" s="4226">
        <v>0</v>
      </c>
      <c r="I29" s="4259">
        <v>0</v>
      </c>
      <c r="J29" s="4260">
        <v>0</v>
      </c>
      <c r="K29" s="4259">
        <v>0</v>
      </c>
      <c r="L29" s="4226">
        <v>0</v>
      </c>
      <c r="M29" s="4259">
        <v>0</v>
      </c>
      <c r="N29" s="4260">
        <v>0</v>
      </c>
      <c r="O29" s="4259">
        <v>0</v>
      </c>
      <c r="P29" s="4226">
        <v>0</v>
      </c>
      <c r="Q29" s="4259">
        <v>0</v>
      </c>
      <c r="R29" s="4226">
        <v>0</v>
      </c>
      <c r="S29" s="4259">
        <v>0</v>
      </c>
      <c r="T29" s="4226">
        <v>0</v>
      </c>
      <c r="U29" s="4259">
        <v>0</v>
      </c>
      <c r="V29" s="4226">
        <v>0</v>
      </c>
      <c r="W29" s="4225">
        <v>0</v>
      </c>
      <c r="X29" s="4272">
        <v>0</v>
      </c>
      <c r="Y29" s="4259">
        <v>0</v>
      </c>
      <c r="Z29" s="4226">
        <v>0</v>
      </c>
      <c r="AA29" s="4225">
        <v>0</v>
      </c>
      <c r="AB29" s="4272">
        <v>0</v>
      </c>
      <c r="AC29" s="4259">
        <v>0</v>
      </c>
      <c r="AD29" s="4226">
        <v>3</v>
      </c>
      <c r="AE29" s="4225">
        <v>0</v>
      </c>
      <c r="AF29" s="4272">
        <v>5</v>
      </c>
      <c r="AG29" s="4259">
        <v>2</v>
      </c>
      <c r="AH29" s="4226">
        <v>10</v>
      </c>
      <c r="AI29" s="4225">
        <v>12</v>
      </c>
      <c r="AJ29" s="4272">
        <v>6</v>
      </c>
      <c r="AK29" s="4259">
        <v>2</v>
      </c>
      <c r="AL29" s="4226">
        <v>4</v>
      </c>
      <c r="AM29" s="4225">
        <v>2</v>
      </c>
      <c r="AN29" s="4226">
        <v>23</v>
      </c>
      <c r="AO29" s="4225">
        <v>0</v>
      </c>
      <c r="AP29" s="4227">
        <v>2</v>
      </c>
      <c r="AQ29" s="4260">
        <v>0</v>
      </c>
      <c r="AR29" s="4260">
        <v>0</v>
      </c>
      <c r="AS29" s="4260">
        <v>0</v>
      </c>
      <c r="AT29" s="4260">
        <v>0</v>
      </c>
      <c r="AU29" s="4260">
        <v>0</v>
      </c>
      <c r="AV29" s="4260">
        <v>0</v>
      </c>
      <c r="AW29" s="4260">
        <v>0</v>
      </c>
      <c r="AX29" s="4260">
        <v>0</v>
      </c>
      <c r="AY29" t="str">
        <f t="shared" si="28"/>
        <v/>
      </c>
      <c r="CW29" s="25" t="str">
        <f t="shared" si="20"/>
        <v/>
      </c>
      <c r="CX29" s="25" t="str">
        <f t="shared" si="29"/>
        <v/>
      </c>
      <c r="CY29" s="25" t="str">
        <f t="shared" si="30"/>
        <v/>
      </c>
      <c r="CZ29" s="25" t="str">
        <f t="shared" si="21"/>
        <v/>
      </c>
      <c r="DA29"/>
      <c r="DB29" s="25" t="str">
        <f t="shared" si="31"/>
        <v/>
      </c>
      <c r="DC29" s="25" t="str">
        <f t="shared" si="32"/>
        <v/>
      </c>
      <c r="DD29" s="25" t="str">
        <f t="shared" si="33"/>
        <v/>
      </c>
      <c r="DE29" s="25" t="str">
        <f t="shared" si="34"/>
        <v/>
      </c>
      <c r="DG29" s="26">
        <f t="shared" si="22"/>
        <v>0</v>
      </c>
      <c r="DH29" s="26">
        <f t="shared" si="35"/>
        <v>0</v>
      </c>
      <c r="DI29" s="26">
        <f t="shared" si="36"/>
        <v>0</v>
      </c>
      <c r="DJ29" s="26">
        <f t="shared" si="23"/>
        <v>0</v>
      </c>
      <c r="DK29"/>
      <c r="DL29" s="26">
        <f t="shared" si="37"/>
        <v>0</v>
      </c>
      <c r="DM29" s="26">
        <f t="shared" si="24"/>
        <v>0</v>
      </c>
      <c r="DN29" s="26">
        <f t="shared" si="25"/>
        <v>0</v>
      </c>
      <c r="DO29" s="26">
        <f t="shared" si="26"/>
        <v>0</v>
      </c>
    </row>
    <row r="30" spans="1:119" x14ac:dyDescent="0.25">
      <c r="A30" s="4220" t="s">
        <v>54</v>
      </c>
      <c r="B30" s="4221"/>
      <c r="C30" s="4222"/>
      <c r="D30" s="4256">
        <f t="shared" si="27"/>
        <v>0</v>
      </c>
      <c r="E30" s="4257">
        <f t="shared" si="38"/>
        <v>0</v>
      </c>
      <c r="F30" s="4258">
        <f t="shared" si="38"/>
        <v>0</v>
      </c>
      <c r="G30" s="4259"/>
      <c r="H30" s="4226"/>
      <c r="I30" s="4259"/>
      <c r="J30" s="4260"/>
      <c r="K30" s="4259"/>
      <c r="L30" s="4226"/>
      <c r="M30" s="4259"/>
      <c r="N30" s="4260"/>
      <c r="O30" s="4259"/>
      <c r="P30" s="4226"/>
      <c r="Q30" s="4259"/>
      <c r="R30" s="4226"/>
      <c r="S30" s="4259"/>
      <c r="T30" s="4226"/>
      <c r="U30" s="4259"/>
      <c r="V30" s="4226"/>
      <c r="W30" s="4225"/>
      <c r="X30" s="4272"/>
      <c r="Y30" s="4259"/>
      <c r="Z30" s="4226"/>
      <c r="AA30" s="4225"/>
      <c r="AB30" s="4272"/>
      <c r="AC30" s="4259"/>
      <c r="AD30" s="4226"/>
      <c r="AE30" s="4225"/>
      <c r="AF30" s="4272"/>
      <c r="AG30" s="4259"/>
      <c r="AH30" s="4226"/>
      <c r="AI30" s="4225"/>
      <c r="AJ30" s="4272"/>
      <c r="AK30" s="4259"/>
      <c r="AL30" s="4226"/>
      <c r="AM30" s="4225"/>
      <c r="AN30" s="4226"/>
      <c r="AO30" s="4225"/>
      <c r="AP30" s="4227"/>
      <c r="AQ30" s="4260">
        <v>0</v>
      </c>
      <c r="AR30" s="4260">
        <v>0</v>
      </c>
      <c r="AS30" s="4260">
        <v>0</v>
      </c>
      <c r="AT30" s="4260">
        <v>0</v>
      </c>
      <c r="AU30" s="4260">
        <v>0</v>
      </c>
      <c r="AV30" s="4260">
        <v>0</v>
      </c>
      <c r="AW30" s="4260">
        <v>0</v>
      </c>
      <c r="AX30" s="4260">
        <v>0</v>
      </c>
      <c r="AY30" t="str">
        <f t="shared" si="28"/>
        <v/>
      </c>
      <c r="CW30" s="25" t="str">
        <f t="shared" si="20"/>
        <v/>
      </c>
      <c r="CX30" s="25" t="str">
        <f t="shared" si="29"/>
        <v/>
      </c>
      <c r="CY30" s="25" t="str">
        <f t="shared" si="30"/>
        <v/>
      </c>
      <c r="CZ30" s="25" t="str">
        <f t="shared" si="21"/>
        <v/>
      </c>
      <c r="DA30"/>
      <c r="DB30" s="25" t="str">
        <f t="shared" si="31"/>
        <v/>
      </c>
      <c r="DC30" s="25" t="str">
        <f t="shared" si="32"/>
        <v/>
      </c>
      <c r="DD30" s="25" t="str">
        <f t="shared" si="33"/>
        <v/>
      </c>
      <c r="DE30" s="25" t="str">
        <f t="shared" si="34"/>
        <v/>
      </c>
      <c r="DG30" s="26">
        <f t="shared" si="22"/>
        <v>0</v>
      </c>
      <c r="DH30" s="26">
        <f t="shared" si="35"/>
        <v>0</v>
      </c>
      <c r="DI30" s="26">
        <f t="shared" si="36"/>
        <v>0</v>
      </c>
      <c r="DJ30" s="26">
        <f t="shared" si="23"/>
        <v>0</v>
      </c>
      <c r="DK30"/>
      <c r="DL30" s="26">
        <f t="shared" si="37"/>
        <v>0</v>
      </c>
      <c r="DM30" s="26">
        <f t="shared" si="24"/>
        <v>0</v>
      </c>
      <c r="DN30" s="26">
        <f t="shared" si="25"/>
        <v>0</v>
      </c>
      <c r="DO30" s="26">
        <f t="shared" si="26"/>
        <v>0</v>
      </c>
    </row>
    <row r="31" spans="1:119" x14ac:dyDescent="0.25">
      <c r="A31" s="4220" t="s">
        <v>55</v>
      </c>
      <c r="B31" s="4221"/>
      <c r="C31" s="4222"/>
      <c r="D31" s="4256">
        <f t="shared" si="27"/>
        <v>4</v>
      </c>
      <c r="E31" s="4257">
        <f t="shared" si="38"/>
        <v>2</v>
      </c>
      <c r="F31" s="4258">
        <f t="shared" si="38"/>
        <v>2</v>
      </c>
      <c r="G31" s="4259">
        <v>0</v>
      </c>
      <c r="H31" s="4226">
        <v>0</v>
      </c>
      <c r="I31" s="4259">
        <v>0</v>
      </c>
      <c r="J31" s="4260">
        <v>0</v>
      </c>
      <c r="K31" s="4259">
        <v>0</v>
      </c>
      <c r="L31" s="4226">
        <v>0</v>
      </c>
      <c r="M31" s="4259">
        <v>0</v>
      </c>
      <c r="N31" s="4260">
        <v>0</v>
      </c>
      <c r="O31" s="4259">
        <v>0</v>
      </c>
      <c r="P31" s="4226">
        <v>0</v>
      </c>
      <c r="Q31" s="4259">
        <v>0</v>
      </c>
      <c r="R31" s="4226">
        <v>0</v>
      </c>
      <c r="S31" s="4259">
        <v>0</v>
      </c>
      <c r="T31" s="4226">
        <v>0</v>
      </c>
      <c r="U31" s="4259">
        <v>0</v>
      </c>
      <c r="V31" s="4226">
        <v>0</v>
      </c>
      <c r="W31" s="4225">
        <v>0</v>
      </c>
      <c r="X31" s="4272">
        <v>0</v>
      </c>
      <c r="Y31" s="4259">
        <v>0</v>
      </c>
      <c r="Z31" s="4226">
        <v>0</v>
      </c>
      <c r="AA31" s="4225">
        <v>0</v>
      </c>
      <c r="AB31" s="4272">
        <v>0</v>
      </c>
      <c r="AC31" s="4259">
        <v>0</v>
      </c>
      <c r="AD31" s="4226">
        <v>0</v>
      </c>
      <c r="AE31" s="4225">
        <v>0</v>
      </c>
      <c r="AF31" s="4272">
        <v>1</v>
      </c>
      <c r="AG31" s="4259">
        <v>0</v>
      </c>
      <c r="AH31" s="4226">
        <v>0</v>
      </c>
      <c r="AI31" s="4225">
        <v>2</v>
      </c>
      <c r="AJ31" s="4272">
        <v>1</v>
      </c>
      <c r="AK31" s="4259">
        <v>0</v>
      </c>
      <c r="AL31" s="4226">
        <v>0</v>
      </c>
      <c r="AM31" s="4225">
        <v>0</v>
      </c>
      <c r="AN31" s="4226">
        <v>0</v>
      </c>
      <c r="AO31" s="4225">
        <v>0</v>
      </c>
      <c r="AP31" s="4227">
        <v>0</v>
      </c>
      <c r="AQ31" s="4260">
        <v>0</v>
      </c>
      <c r="AR31" s="4260">
        <v>0</v>
      </c>
      <c r="AS31" s="4260">
        <v>0</v>
      </c>
      <c r="AT31" s="4260">
        <v>0</v>
      </c>
      <c r="AU31" s="4260">
        <v>0</v>
      </c>
      <c r="AV31" s="4260">
        <v>0</v>
      </c>
      <c r="AW31" s="4260">
        <v>0</v>
      </c>
      <c r="AX31" s="4260">
        <v>0</v>
      </c>
      <c r="AY31" t="str">
        <f t="shared" si="28"/>
        <v/>
      </c>
      <c r="CW31" s="25" t="str">
        <f t="shared" si="20"/>
        <v/>
      </c>
      <c r="CX31" s="25" t="str">
        <f t="shared" si="29"/>
        <v/>
      </c>
      <c r="CY31" s="25" t="str">
        <f t="shared" si="30"/>
        <v/>
      </c>
      <c r="CZ31" s="25" t="str">
        <f t="shared" si="21"/>
        <v/>
      </c>
      <c r="DA31"/>
      <c r="DB31" s="25" t="str">
        <f t="shared" si="31"/>
        <v/>
      </c>
      <c r="DC31" s="25" t="str">
        <f t="shared" si="32"/>
        <v/>
      </c>
      <c r="DD31" s="25" t="str">
        <f t="shared" si="33"/>
        <v/>
      </c>
      <c r="DE31" s="25" t="str">
        <f t="shared" si="34"/>
        <v/>
      </c>
      <c r="DG31" s="26">
        <f t="shared" si="22"/>
        <v>0</v>
      </c>
      <c r="DH31" s="26">
        <f t="shared" si="35"/>
        <v>0</v>
      </c>
      <c r="DI31" s="26">
        <f t="shared" si="36"/>
        <v>0</v>
      </c>
      <c r="DJ31" s="26">
        <f t="shared" si="23"/>
        <v>0</v>
      </c>
      <c r="DK31"/>
      <c r="DL31" s="26">
        <f t="shared" si="37"/>
        <v>0</v>
      </c>
      <c r="DM31" s="26">
        <f t="shared" si="24"/>
        <v>0</v>
      </c>
      <c r="DN31" s="26">
        <f t="shared" si="25"/>
        <v>0</v>
      </c>
      <c r="DO31" s="26">
        <f t="shared" si="26"/>
        <v>0</v>
      </c>
    </row>
    <row r="32" spans="1:119" ht="15" customHeight="1" x14ac:dyDescent="0.25">
      <c r="A32" s="4220" t="s">
        <v>56</v>
      </c>
      <c r="B32" s="4221"/>
      <c r="C32" s="4222"/>
      <c r="D32" s="4256">
        <f>SUM(E32+F32)</f>
        <v>0</v>
      </c>
      <c r="E32" s="4257">
        <f>SUM(U32+W32+Y32+AA32+AC32+AE32+AG32+AI32+AK32+AM32+AO32)</f>
        <v>0</v>
      </c>
      <c r="F32" s="4258">
        <f>SUM(V32+X32+Z32+AB32+AD32+AF32+AH32+AJ32+AL32+AN32+AP32)</f>
        <v>0</v>
      </c>
      <c r="G32" s="4269"/>
      <c r="H32" s="4270"/>
      <c r="I32" s="4269"/>
      <c r="J32" s="4271"/>
      <c r="K32" s="4269"/>
      <c r="L32" s="4270"/>
      <c r="M32" s="4269"/>
      <c r="N32" s="4271"/>
      <c r="O32" s="4269"/>
      <c r="P32" s="4270"/>
      <c r="Q32" s="4269"/>
      <c r="R32" s="4270"/>
      <c r="S32" s="4269"/>
      <c r="T32" s="4270"/>
      <c r="U32" s="4259"/>
      <c r="V32" s="4226"/>
      <c r="W32" s="4225"/>
      <c r="X32" s="4272"/>
      <c r="Y32" s="4259"/>
      <c r="Z32" s="4226"/>
      <c r="AA32" s="4225"/>
      <c r="AB32" s="4272"/>
      <c r="AC32" s="4259"/>
      <c r="AD32" s="4226"/>
      <c r="AE32" s="4225"/>
      <c r="AF32" s="4272"/>
      <c r="AG32" s="4259"/>
      <c r="AH32" s="4226"/>
      <c r="AI32" s="4225"/>
      <c r="AJ32" s="4272"/>
      <c r="AK32" s="4259"/>
      <c r="AL32" s="4226"/>
      <c r="AM32" s="4225"/>
      <c r="AN32" s="4226"/>
      <c r="AO32" s="4225"/>
      <c r="AP32" s="4227"/>
      <c r="AQ32" s="4260"/>
      <c r="AR32" s="4260"/>
      <c r="AS32" s="4260"/>
      <c r="AT32" s="4260"/>
      <c r="AU32" s="4260"/>
      <c r="AV32" s="4260"/>
      <c r="AW32" s="4260"/>
      <c r="AX32" s="4260"/>
      <c r="AY32" t="str">
        <f t="shared" si="28"/>
        <v/>
      </c>
      <c r="CW32" s="25" t="str">
        <f t="shared" si="20"/>
        <v/>
      </c>
      <c r="CX32" s="25" t="str">
        <f t="shared" si="29"/>
        <v/>
      </c>
      <c r="CY32" s="25" t="str">
        <f t="shared" si="30"/>
        <v/>
      </c>
      <c r="CZ32" s="25" t="str">
        <f t="shared" si="21"/>
        <v/>
      </c>
      <c r="DA32"/>
      <c r="DB32" s="25" t="str">
        <f t="shared" si="31"/>
        <v/>
      </c>
      <c r="DC32" s="25" t="str">
        <f t="shared" si="32"/>
        <v/>
      </c>
      <c r="DD32" s="25" t="str">
        <f t="shared" si="33"/>
        <v/>
      </c>
      <c r="DE32" s="25" t="str">
        <f t="shared" si="34"/>
        <v/>
      </c>
      <c r="DG32" s="26">
        <f t="shared" si="22"/>
        <v>0</v>
      </c>
      <c r="DH32" s="26">
        <f t="shared" si="35"/>
        <v>0</v>
      </c>
      <c r="DI32" s="26">
        <f t="shared" si="36"/>
        <v>0</v>
      </c>
      <c r="DJ32" s="26">
        <f t="shared" si="23"/>
        <v>0</v>
      </c>
      <c r="DK32"/>
      <c r="DL32" s="26">
        <f t="shared" si="37"/>
        <v>0</v>
      </c>
      <c r="DM32" s="26">
        <f t="shared" si="24"/>
        <v>0</v>
      </c>
      <c r="DN32" s="26">
        <f t="shared" si="25"/>
        <v>0</v>
      </c>
      <c r="DO32" s="26">
        <f t="shared" si="26"/>
        <v>0</v>
      </c>
    </row>
    <row r="33" spans="1:119" x14ac:dyDescent="0.25">
      <c r="A33" s="4220" t="s">
        <v>57</v>
      </c>
      <c r="B33" s="4221"/>
      <c r="C33" s="4222"/>
      <c r="D33" s="4256">
        <f>SUM(E33+F33)</f>
        <v>0</v>
      </c>
      <c r="E33" s="4257">
        <f t="shared" ref="E33:F35" si="39">SUM(G33+I33+K33+M33+O33+Q33+S33+U33+W33+Y33+AA33+AC33+AE33+AG33+AI33+AK33+AM33+AO33)</f>
        <v>0</v>
      </c>
      <c r="F33" s="4258">
        <f t="shared" si="39"/>
        <v>0</v>
      </c>
      <c r="G33" s="4259"/>
      <c r="H33" s="4226"/>
      <c r="I33" s="4259"/>
      <c r="J33" s="4260"/>
      <c r="K33" s="4259"/>
      <c r="L33" s="4226"/>
      <c r="M33" s="4259"/>
      <c r="N33" s="4260"/>
      <c r="O33" s="4259"/>
      <c r="P33" s="4226"/>
      <c r="Q33" s="4259"/>
      <c r="R33" s="4226"/>
      <c r="S33" s="4259"/>
      <c r="T33" s="4226"/>
      <c r="U33" s="4259"/>
      <c r="V33" s="4226"/>
      <c r="W33" s="4225"/>
      <c r="X33" s="4272"/>
      <c r="Y33" s="4259"/>
      <c r="Z33" s="4226"/>
      <c r="AA33" s="4225"/>
      <c r="AB33" s="4272"/>
      <c r="AC33" s="4259"/>
      <c r="AD33" s="4226"/>
      <c r="AE33" s="4225"/>
      <c r="AF33" s="4272"/>
      <c r="AG33" s="4259"/>
      <c r="AH33" s="4226"/>
      <c r="AI33" s="4225"/>
      <c r="AJ33" s="4272"/>
      <c r="AK33" s="4259"/>
      <c r="AL33" s="4226"/>
      <c r="AM33" s="4225"/>
      <c r="AN33" s="4226"/>
      <c r="AO33" s="4225"/>
      <c r="AP33" s="4227"/>
      <c r="AQ33" s="4260"/>
      <c r="AR33" s="4260"/>
      <c r="AS33" s="4260"/>
      <c r="AT33" s="4260"/>
      <c r="AU33" s="4260"/>
      <c r="AV33" s="4260"/>
      <c r="AW33" s="4260"/>
      <c r="AX33" s="4260"/>
      <c r="AY33" t="str">
        <f t="shared" si="28"/>
        <v/>
      </c>
      <c r="CW33" s="25" t="str">
        <f t="shared" si="20"/>
        <v/>
      </c>
      <c r="CX33" s="25" t="str">
        <f t="shared" si="29"/>
        <v/>
      </c>
      <c r="CY33" s="25" t="str">
        <f t="shared" si="30"/>
        <v/>
      </c>
      <c r="CZ33" s="25" t="str">
        <f t="shared" si="21"/>
        <v/>
      </c>
      <c r="DA33"/>
      <c r="DB33" s="25" t="str">
        <f t="shared" si="31"/>
        <v/>
      </c>
      <c r="DC33" s="25" t="str">
        <f t="shared" si="32"/>
        <v/>
      </c>
      <c r="DD33" s="25" t="str">
        <f t="shared" si="33"/>
        <v/>
      </c>
      <c r="DE33" s="25" t="str">
        <f t="shared" si="34"/>
        <v/>
      </c>
      <c r="DG33" s="26">
        <f t="shared" si="22"/>
        <v>0</v>
      </c>
      <c r="DH33" s="26">
        <f t="shared" si="35"/>
        <v>0</v>
      </c>
      <c r="DI33" s="26">
        <f t="shared" si="36"/>
        <v>0</v>
      </c>
      <c r="DJ33" s="26">
        <f t="shared" si="23"/>
        <v>0</v>
      </c>
      <c r="DK33"/>
      <c r="DL33" s="26">
        <f t="shared" si="37"/>
        <v>0</v>
      </c>
      <c r="DM33" s="26">
        <f t="shared" si="24"/>
        <v>0</v>
      </c>
      <c r="DN33" s="26">
        <f t="shared" si="25"/>
        <v>0</v>
      </c>
      <c r="DO33" s="26">
        <f t="shared" si="26"/>
        <v>0</v>
      </c>
    </row>
    <row r="34" spans="1:119" x14ac:dyDescent="0.25">
      <c r="A34" s="4220" t="s">
        <v>58</v>
      </c>
      <c r="B34" s="4221"/>
      <c r="C34" s="4222"/>
      <c r="D34" s="4256">
        <f t="shared" si="27"/>
        <v>0</v>
      </c>
      <c r="E34" s="4257">
        <f t="shared" si="39"/>
        <v>0</v>
      </c>
      <c r="F34" s="4258">
        <f t="shared" si="39"/>
        <v>0</v>
      </c>
      <c r="G34" s="4259"/>
      <c r="H34" s="4226"/>
      <c r="I34" s="4259"/>
      <c r="J34" s="4260"/>
      <c r="K34" s="4259"/>
      <c r="L34" s="4226"/>
      <c r="M34" s="4259"/>
      <c r="N34" s="4260"/>
      <c r="O34" s="4259"/>
      <c r="P34" s="4226"/>
      <c r="Q34" s="4259"/>
      <c r="R34" s="4226"/>
      <c r="S34" s="4259"/>
      <c r="T34" s="4226"/>
      <c r="U34" s="4259"/>
      <c r="V34" s="4226"/>
      <c r="W34" s="4225"/>
      <c r="X34" s="4272"/>
      <c r="Y34" s="4259"/>
      <c r="Z34" s="4226"/>
      <c r="AA34" s="4225"/>
      <c r="AB34" s="4272"/>
      <c r="AC34" s="4259"/>
      <c r="AD34" s="4226"/>
      <c r="AE34" s="4225"/>
      <c r="AF34" s="4272"/>
      <c r="AG34" s="4259"/>
      <c r="AH34" s="4226"/>
      <c r="AI34" s="4225"/>
      <c r="AJ34" s="4272"/>
      <c r="AK34" s="4259"/>
      <c r="AL34" s="4226"/>
      <c r="AM34" s="4225"/>
      <c r="AN34" s="4226"/>
      <c r="AO34" s="4225"/>
      <c r="AP34" s="4227"/>
      <c r="AQ34" s="4260"/>
      <c r="AR34" s="4260"/>
      <c r="AS34" s="4260"/>
      <c r="AT34" s="4260"/>
      <c r="AU34" s="4260"/>
      <c r="AV34" s="4260"/>
      <c r="AW34" s="4260"/>
      <c r="AX34" s="4260"/>
      <c r="AY34" t="str">
        <f t="shared" si="28"/>
        <v/>
      </c>
      <c r="CW34" s="25" t="str">
        <f t="shared" si="20"/>
        <v/>
      </c>
      <c r="CX34" s="25" t="str">
        <f t="shared" si="29"/>
        <v/>
      </c>
      <c r="CY34" s="25" t="str">
        <f t="shared" si="30"/>
        <v/>
      </c>
      <c r="CZ34" s="25" t="str">
        <f t="shared" si="21"/>
        <v/>
      </c>
      <c r="DA34"/>
      <c r="DB34" s="25" t="str">
        <f t="shared" si="31"/>
        <v/>
      </c>
      <c r="DC34" s="25" t="str">
        <f t="shared" si="32"/>
        <v/>
      </c>
      <c r="DD34" s="25" t="str">
        <f t="shared" si="33"/>
        <v/>
      </c>
      <c r="DE34" s="25" t="str">
        <f t="shared" si="34"/>
        <v/>
      </c>
      <c r="DG34" s="26">
        <f t="shared" si="22"/>
        <v>0</v>
      </c>
      <c r="DH34" s="26">
        <f t="shared" si="35"/>
        <v>0</v>
      </c>
      <c r="DI34" s="26">
        <f t="shared" si="36"/>
        <v>0</v>
      </c>
      <c r="DJ34" s="26">
        <f t="shared" si="23"/>
        <v>0</v>
      </c>
      <c r="DK34"/>
      <c r="DL34" s="26">
        <f t="shared" si="37"/>
        <v>0</v>
      </c>
      <c r="DM34" s="26">
        <f t="shared" si="24"/>
        <v>0</v>
      </c>
      <c r="DN34" s="26">
        <f t="shared" si="25"/>
        <v>0</v>
      </c>
      <c r="DO34" s="26">
        <f t="shared" si="26"/>
        <v>0</v>
      </c>
    </row>
    <row r="35" spans="1:119" ht="15" customHeight="1" x14ac:dyDescent="0.25">
      <c r="A35" s="4274" t="s">
        <v>59</v>
      </c>
      <c r="B35" s="685"/>
      <c r="C35" s="686"/>
      <c r="D35" s="4262">
        <f t="shared" si="27"/>
        <v>0</v>
      </c>
      <c r="E35" s="4263">
        <f t="shared" si="39"/>
        <v>0</v>
      </c>
      <c r="F35" s="4264">
        <f t="shared" si="39"/>
        <v>0</v>
      </c>
      <c r="G35" s="4265"/>
      <c r="H35" s="4236"/>
      <c r="I35" s="4265"/>
      <c r="J35" s="39"/>
      <c r="K35" s="4265"/>
      <c r="L35" s="4236"/>
      <c r="M35" s="4265"/>
      <c r="N35" s="39"/>
      <c r="O35" s="4265"/>
      <c r="P35" s="4236"/>
      <c r="Q35" s="4265"/>
      <c r="R35" s="4236"/>
      <c r="S35" s="4265"/>
      <c r="T35" s="4236"/>
      <c r="U35" s="4265"/>
      <c r="V35" s="4236"/>
      <c r="W35" s="4235"/>
      <c r="X35" s="4275"/>
      <c r="Y35" s="4265"/>
      <c r="Z35" s="4236"/>
      <c r="AA35" s="4235"/>
      <c r="AB35" s="4275"/>
      <c r="AC35" s="4265"/>
      <c r="AD35" s="4236"/>
      <c r="AE35" s="4235"/>
      <c r="AF35" s="4275"/>
      <c r="AG35" s="4265"/>
      <c r="AH35" s="4236"/>
      <c r="AI35" s="4235"/>
      <c r="AJ35" s="4275"/>
      <c r="AK35" s="4265"/>
      <c r="AL35" s="4236"/>
      <c r="AM35" s="4235"/>
      <c r="AN35" s="4236"/>
      <c r="AO35" s="4235"/>
      <c r="AP35" s="4237"/>
      <c r="AQ35" s="63"/>
      <c r="AR35" s="63"/>
      <c r="AS35" s="63"/>
      <c r="AT35" s="63"/>
      <c r="AU35" s="63"/>
      <c r="AV35" s="63"/>
      <c r="AW35" s="63"/>
      <c r="AX35" s="63"/>
      <c r="AY35" t="str">
        <f t="shared" si="28"/>
        <v/>
      </c>
      <c r="CW35" s="25" t="str">
        <f t="shared" si="20"/>
        <v/>
      </c>
      <c r="CX35" s="25" t="str">
        <f t="shared" si="29"/>
        <v/>
      </c>
      <c r="CY35" s="25" t="str">
        <f t="shared" si="30"/>
        <v/>
      </c>
      <c r="CZ35" s="25" t="str">
        <f t="shared" si="21"/>
        <v/>
      </c>
      <c r="DA35"/>
      <c r="DB35" s="25" t="str">
        <f t="shared" si="31"/>
        <v/>
      </c>
      <c r="DC35" s="25" t="str">
        <f t="shared" si="32"/>
        <v/>
      </c>
      <c r="DD35" s="25" t="str">
        <f t="shared" si="33"/>
        <v/>
      </c>
      <c r="DE35" s="25" t="str">
        <f t="shared" si="34"/>
        <v/>
      </c>
      <c r="DG35" s="26">
        <f t="shared" si="22"/>
        <v>0</v>
      </c>
      <c r="DH35" s="26">
        <f t="shared" si="35"/>
        <v>0</v>
      </c>
      <c r="DI35" s="26">
        <f t="shared" si="36"/>
        <v>0</v>
      </c>
      <c r="DJ35" s="26">
        <f t="shared" si="23"/>
        <v>0</v>
      </c>
      <c r="DK35"/>
      <c r="DL35" s="26">
        <f t="shared" si="37"/>
        <v>0</v>
      </c>
      <c r="DM35" s="26">
        <f t="shared" si="24"/>
        <v>0</v>
      </c>
      <c r="DN35" s="26">
        <f t="shared" si="25"/>
        <v>0</v>
      </c>
      <c r="DO35" s="26">
        <f t="shared" si="26"/>
        <v>0</v>
      </c>
    </row>
    <row r="36" spans="1:119" x14ac:dyDescent="0.25">
      <c r="A36" s="4751" t="s">
        <v>60</v>
      </c>
      <c r="B36" s="4751"/>
      <c r="C36" s="4751"/>
      <c r="D36" s="4761">
        <f t="shared" ref="D36:AV36" si="40">SUM(D19:D35)</f>
        <v>395</v>
      </c>
      <c r="E36" s="4762">
        <f t="shared" si="40"/>
        <v>176</v>
      </c>
      <c r="F36" s="4763">
        <f t="shared" si="40"/>
        <v>219</v>
      </c>
      <c r="G36" s="4761">
        <f t="shared" si="40"/>
        <v>0</v>
      </c>
      <c r="H36" s="4763">
        <f t="shared" si="40"/>
        <v>0</v>
      </c>
      <c r="I36" s="4761">
        <f t="shared" si="40"/>
        <v>0</v>
      </c>
      <c r="J36" s="4763">
        <f t="shared" si="40"/>
        <v>2</v>
      </c>
      <c r="K36" s="4761">
        <f t="shared" si="40"/>
        <v>0</v>
      </c>
      <c r="L36" s="4763">
        <f t="shared" si="40"/>
        <v>1</v>
      </c>
      <c r="M36" s="4761">
        <f t="shared" si="40"/>
        <v>2</v>
      </c>
      <c r="N36" s="4763">
        <f t="shared" si="40"/>
        <v>0</v>
      </c>
      <c r="O36" s="4761">
        <f t="shared" si="40"/>
        <v>0</v>
      </c>
      <c r="P36" s="4763">
        <f t="shared" si="40"/>
        <v>1</v>
      </c>
      <c r="Q36" s="4761">
        <f t="shared" si="40"/>
        <v>6</v>
      </c>
      <c r="R36" s="4763">
        <f t="shared" si="40"/>
        <v>0</v>
      </c>
      <c r="S36" s="4761">
        <f t="shared" si="40"/>
        <v>2</v>
      </c>
      <c r="T36" s="4763">
        <f t="shared" si="40"/>
        <v>3</v>
      </c>
      <c r="U36" s="4761">
        <f t="shared" si="40"/>
        <v>4</v>
      </c>
      <c r="V36" s="4763">
        <f t="shared" si="40"/>
        <v>7</v>
      </c>
      <c r="W36" s="4762">
        <f t="shared" si="40"/>
        <v>26</v>
      </c>
      <c r="X36" s="4764">
        <f t="shared" si="40"/>
        <v>19</v>
      </c>
      <c r="Y36" s="4761">
        <f t="shared" si="40"/>
        <v>70</v>
      </c>
      <c r="Z36" s="4763">
        <f t="shared" si="40"/>
        <v>64</v>
      </c>
      <c r="AA36" s="4762">
        <f t="shared" si="40"/>
        <v>27</v>
      </c>
      <c r="AB36" s="4764">
        <f t="shared" si="40"/>
        <v>24</v>
      </c>
      <c r="AC36" s="4761">
        <f t="shared" si="40"/>
        <v>1</v>
      </c>
      <c r="AD36" s="4763">
        <f t="shared" si="40"/>
        <v>7</v>
      </c>
      <c r="AE36" s="4761">
        <f t="shared" si="40"/>
        <v>3</v>
      </c>
      <c r="AF36" s="4764">
        <f t="shared" si="40"/>
        <v>19</v>
      </c>
      <c r="AG36" s="4761">
        <f t="shared" si="40"/>
        <v>5</v>
      </c>
      <c r="AH36" s="4763">
        <f t="shared" si="40"/>
        <v>18</v>
      </c>
      <c r="AI36" s="4761">
        <f t="shared" si="40"/>
        <v>21</v>
      </c>
      <c r="AJ36" s="4764">
        <f t="shared" si="40"/>
        <v>19</v>
      </c>
      <c r="AK36" s="4761">
        <f t="shared" si="40"/>
        <v>3</v>
      </c>
      <c r="AL36" s="4763">
        <f t="shared" si="40"/>
        <v>6</v>
      </c>
      <c r="AM36" s="4761">
        <f t="shared" si="40"/>
        <v>6</v>
      </c>
      <c r="AN36" s="4763">
        <f t="shared" si="40"/>
        <v>25</v>
      </c>
      <c r="AO36" s="4761">
        <f t="shared" si="40"/>
        <v>0</v>
      </c>
      <c r="AP36" s="4765">
        <f t="shared" si="40"/>
        <v>4</v>
      </c>
      <c r="AQ36" s="4763">
        <f t="shared" si="40"/>
        <v>0</v>
      </c>
      <c r="AR36" s="4763">
        <f t="shared" si="40"/>
        <v>0</v>
      </c>
      <c r="AS36" s="4766">
        <f t="shared" si="40"/>
        <v>0</v>
      </c>
      <c r="AT36" s="4766">
        <f t="shared" si="40"/>
        <v>0</v>
      </c>
      <c r="AU36" s="4766">
        <f t="shared" si="40"/>
        <v>1</v>
      </c>
      <c r="AV36" s="4766">
        <f t="shared" si="40"/>
        <v>0</v>
      </c>
      <c r="AW36" s="4766">
        <f>SUM(AW19:AW35)</f>
        <v>0</v>
      </c>
      <c r="AX36" s="4766">
        <f>SUM(AX19:AX35)</f>
        <v>0</v>
      </c>
      <c r="CW36"/>
      <c r="CX36"/>
      <c r="CY36"/>
      <c r="CZ36"/>
      <c r="DA36"/>
      <c r="DB36"/>
      <c r="DC36"/>
      <c r="DD36"/>
      <c r="DE36"/>
      <c r="DG36"/>
      <c r="DH36"/>
      <c r="DI36"/>
      <c r="DJ36"/>
      <c r="DK36"/>
      <c r="DL36"/>
      <c r="DM36"/>
    </row>
    <row r="37" spans="1:119" x14ac:dyDescent="0.25">
      <c r="A37" s="43" t="s">
        <v>61</v>
      </c>
      <c r="B37" s="70"/>
      <c r="C37" s="70"/>
      <c r="D37" s="46"/>
      <c r="E37" s="539"/>
      <c r="F37" s="539"/>
      <c r="G37" s="539"/>
      <c r="H37" s="539"/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39"/>
      <c r="T37" s="539"/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39"/>
      <c r="AF37" s="539"/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71"/>
      <c r="AS37" s="71"/>
      <c r="AT37" s="71"/>
      <c r="AU37" s="539"/>
      <c r="AV37" s="539"/>
      <c r="AW37" s="539"/>
      <c r="AX37" s="539"/>
      <c r="CW37"/>
      <c r="CX37"/>
      <c r="CY37"/>
      <c r="CZ37"/>
      <c r="DA37"/>
      <c r="DB37"/>
      <c r="DC37"/>
      <c r="DD37"/>
      <c r="DE37"/>
      <c r="DG37"/>
      <c r="DH37"/>
      <c r="DI37"/>
      <c r="DJ37"/>
      <c r="DK37"/>
      <c r="DL37"/>
      <c r="DM37"/>
    </row>
    <row r="38" spans="1:119" ht="15" customHeight="1" x14ac:dyDescent="0.25">
      <c r="A38" s="4767" t="s">
        <v>62</v>
      </c>
      <c r="B38" s="4252"/>
      <c r="C38" s="4252"/>
      <c r="D38" s="4767" t="s">
        <v>63</v>
      </c>
      <c r="E38" s="4252"/>
      <c r="F38" s="4737"/>
      <c r="G38" s="4709" t="s">
        <v>5</v>
      </c>
      <c r="H38" s="4710"/>
      <c r="I38" s="4710"/>
      <c r="J38" s="4710"/>
      <c r="K38" s="4710"/>
      <c r="L38" s="4710"/>
      <c r="M38" s="4710"/>
      <c r="N38" s="4710"/>
      <c r="O38" s="4710"/>
      <c r="P38" s="4710"/>
      <c r="Q38" s="4710"/>
      <c r="R38" s="4710"/>
      <c r="S38" s="4710"/>
      <c r="T38" s="4710"/>
      <c r="U38" s="4710"/>
      <c r="V38" s="4710"/>
      <c r="W38" s="4710"/>
      <c r="X38" s="4710"/>
      <c r="Y38" s="4710"/>
      <c r="Z38" s="4710"/>
      <c r="AA38" s="4710"/>
      <c r="AB38" s="4710"/>
      <c r="AC38" s="4710"/>
      <c r="AD38" s="4710"/>
      <c r="AE38" s="4710"/>
      <c r="AF38" s="4710"/>
      <c r="AG38" s="4710"/>
      <c r="AH38" s="4710"/>
      <c r="AI38" s="4710"/>
      <c r="AJ38" s="4710"/>
      <c r="AK38" s="4710"/>
      <c r="AL38" s="4710"/>
      <c r="AM38" s="4710"/>
      <c r="AN38" s="4710"/>
      <c r="AO38" s="4710"/>
      <c r="AP38" s="4711"/>
      <c r="AQ38" s="4712" t="s">
        <v>6</v>
      </c>
      <c r="AR38" s="4737" t="s">
        <v>7</v>
      </c>
      <c r="AS38" s="4737" t="s">
        <v>8</v>
      </c>
      <c r="AT38" s="4737" t="s">
        <v>9</v>
      </c>
      <c r="AU38" s="4713" t="s">
        <v>64</v>
      </c>
      <c r="AV38" s="4713" t="s">
        <v>13</v>
      </c>
      <c r="AW38" s="4713" t="s">
        <v>10</v>
      </c>
      <c r="AX38" s="4713" t="s">
        <v>65</v>
      </c>
      <c r="CW38"/>
      <c r="CX38"/>
      <c r="CY38"/>
      <c r="CZ38"/>
      <c r="DA38"/>
      <c r="DB38"/>
      <c r="DC38"/>
      <c r="DD38"/>
      <c r="DE38"/>
      <c r="DG38"/>
      <c r="DH38"/>
      <c r="DI38"/>
      <c r="DJ38"/>
      <c r="DK38"/>
      <c r="DL38"/>
      <c r="DM38"/>
    </row>
    <row r="39" spans="1:119" ht="15" customHeight="1" x14ac:dyDescent="0.25">
      <c r="A39" s="688"/>
      <c r="B39" s="689"/>
      <c r="C39" s="690"/>
      <c r="D39" s="691"/>
      <c r="E39" s="692"/>
      <c r="F39" s="4442"/>
      <c r="G39" s="4768" t="s">
        <v>14</v>
      </c>
      <c r="H39" s="4717"/>
      <c r="I39" s="4709" t="s">
        <v>15</v>
      </c>
      <c r="J39" s="4716"/>
      <c r="K39" s="4710" t="s">
        <v>16</v>
      </c>
      <c r="L39" s="4716"/>
      <c r="M39" s="4709" t="s">
        <v>17</v>
      </c>
      <c r="N39" s="4716"/>
      <c r="O39" s="4709" t="s">
        <v>18</v>
      </c>
      <c r="P39" s="4716"/>
      <c r="Q39" s="4709" t="s">
        <v>19</v>
      </c>
      <c r="R39" s="4716"/>
      <c r="S39" s="4709" t="s">
        <v>20</v>
      </c>
      <c r="T39" s="4716"/>
      <c r="U39" s="4709" t="s">
        <v>21</v>
      </c>
      <c r="V39" s="4716"/>
      <c r="W39" s="4709" t="s">
        <v>22</v>
      </c>
      <c r="X39" s="4716"/>
      <c r="Y39" s="4709" t="s">
        <v>23</v>
      </c>
      <c r="Z39" s="4717"/>
      <c r="AA39" s="4709" t="s">
        <v>24</v>
      </c>
      <c r="AB39" s="4717"/>
      <c r="AC39" s="4709" t="s">
        <v>25</v>
      </c>
      <c r="AD39" s="4717"/>
      <c r="AE39" s="4709" t="s">
        <v>26</v>
      </c>
      <c r="AF39" s="4717"/>
      <c r="AG39" s="4709" t="s">
        <v>27</v>
      </c>
      <c r="AH39" s="4717"/>
      <c r="AI39" s="4709" t="s">
        <v>28</v>
      </c>
      <c r="AJ39" s="4717"/>
      <c r="AK39" s="4709" t="s">
        <v>29</v>
      </c>
      <c r="AL39" s="4717"/>
      <c r="AM39" s="4709" t="s">
        <v>30</v>
      </c>
      <c r="AN39" s="4717"/>
      <c r="AO39" s="4709" t="s">
        <v>31</v>
      </c>
      <c r="AP39" s="4739"/>
      <c r="AQ39" s="694"/>
      <c r="AR39" s="645"/>
      <c r="AS39" s="645"/>
      <c r="AT39" s="645"/>
      <c r="AU39" s="647"/>
      <c r="AV39" s="647"/>
      <c r="AW39" s="647"/>
      <c r="AX39" s="647"/>
      <c r="CW39"/>
      <c r="CX39"/>
      <c r="CY39"/>
      <c r="CZ39"/>
      <c r="DA39"/>
      <c r="DB39"/>
      <c r="DC39"/>
      <c r="DD39"/>
      <c r="DE39"/>
      <c r="DG39"/>
      <c r="DH39"/>
      <c r="DI39"/>
      <c r="DJ39"/>
      <c r="DK39"/>
      <c r="DL39"/>
      <c r="DM39"/>
    </row>
    <row r="40" spans="1:119" x14ac:dyDescent="0.25">
      <c r="A40" s="690"/>
      <c r="B40" s="690"/>
      <c r="C40" s="645"/>
      <c r="D40" s="4718" t="s">
        <v>32</v>
      </c>
      <c r="E40" s="4769" t="s">
        <v>33</v>
      </c>
      <c r="F40" s="4770" t="s">
        <v>34</v>
      </c>
      <c r="G40" s="4718" t="s">
        <v>33</v>
      </c>
      <c r="H40" s="4770" t="s">
        <v>34</v>
      </c>
      <c r="I40" s="4718" t="s">
        <v>33</v>
      </c>
      <c r="J40" s="4770" t="s">
        <v>34</v>
      </c>
      <c r="K40" s="4740" t="s">
        <v>33</v>
      </c>
      <c r="L40" s="4770" t="s">
        <v>34</v>
      </c>
      <c r="M40" s="4769" t="s">
        <v>33</v>
      </c>
      <c r="N40" s="4770" t="s">
        <v>34</v>
      </c>
      <c r="O40" s="4769" t="s">
        <v>33</v>
      </c>
      <c r="P40" s="4770" t="s">
        <v>34</v>
      </c>
      <c r="Q40" s="4769" t="s">
        <v>33</v>
      </c>
      <c r="R40" s="4770" t="s">
        <v>34</v>
      </c>
      <c r="S40" s="4769" t="s">
        <v>33</v>
      </c>
      <c r="T40" s="4770" t="s">
        <v>34</v>
      </c>
      <c r="U40" s="4771" t="s">
        <v>33</v>
      </c>
      <c r="V40" s="4721" t="s">
        <v>34</v>
      </c>
      <c r="W40" s="4771" t="s">
        <v>33</v>
      </c>
      <c r="X40" s="4721" t="s">
        <v>34</v>
      </c>
      <c r="Y40" s="4771" t="s">
        <v>33</v>
      </c>
      <c r="Z40" s="4721" t="s">
        <v>34</v>
      </c>
      <c r="AA40" s="4771" t="s">
        <v>33</v>
      </c>
      <c r="AB40" s="4721" t="s">
        <v>34</v>
      </c>
      <c r="AC40" s="4771" t="s">
        <v>33</v>
      </c>
      <c r="AD40" s="4721" t="s">
        <v>34</v>
      </c>
      <c r="AE40" s="4771" t="s">
        <v>33</v>
      </c>
      <c r="AF40" s="4721" t="s">
        <v>34</v>
      </c>
      <c r="AG40" s="4771" t="s">
        <v>33</v>
      </c>
      <c r="AH40" s="4721" t="s">
        <v>34</v>
      </c>
      <c r="AI40" s="4771" t="s">
        <v>33</v>
      </c>
      <c r="AJ40" s="4721" t="s">
        <v>34</v>
      </c>
      <c r="AK40" s="4771" t="s">
        <v>33</v>
      </c>
      <c r="AL40" s="4721" t="s">
        <v>34</v>
      </c>
      <c r="AM40" s="4771" t="s">
        <v>33</v>
      </c>
      <c r="AN40" s="4721" t="s">
        <v>34</v>
      </c>
      <c r="AO40" s="4771" t="s">
        <v>33</v>
      </c>
      <c r="AP40" s="4741" t="s">
        <v>34</v>
      </c>
      <c r="AQ40" s="4723"/>
      <c r="AR40" s="4442"/>
      <c r="AS40" s="4442"/>
      <c r="AT40" s="4442"/>
      <c r="AU40" s="4724"/>
      <c r="AV40" s="4724"/>
      <c r="AW40" s="4724"/>
      <c r="AX40" s="4724"/>
      <c r="CW40"/>
      <c r="CX40"/>
      <c r="CY40"/>
      <c r="CZ40"/>
      <c r="DA40"/>
      <c r="DB40"/>
      <c r="DC40"/>
      <c r="DD40"/>
      <c r="DE40"/>
      <c r="DG40"/>
      <c r="DH40"/>
      <c r="DI40"/>
      <c r="DJ40"/>
      <c r="DK40"/>
      <c r="DL40"/>
      <c r="DM40"/>
    </row>
    <row r="41" spans="1:119" x14ac:dyDescent="0.25">
      <c r="A41" s="4772" t="s">
        <v>66</v>
      </c>
      <c r="B41" s="4773"/>
      <c r="C41" s="4774"/>
      <c r="D41" s="4775">
        <f>SUM(E41+F41)</f>
        <v>4</v>
      </c>
      <c r="E41" s="76">
        <f>+S41+Y41+AA41+AC41+AE41+AG41+AI41+AK41+AM41+AO41</f>
        <v>0</v>
      </c>
      <c r="F41" s="4776">
        <f>+T41+Z41+AB41+AD41+AF41+AH41+AJ41+AL41+AN41+AP41</f>
        <v>4</v>
      </c>
      <c r="G41" s="4276"/>
      <c r="H41" s="4277"/>
      <c r="I41" s="4276"/>
      <c r="J41" s="4277"/>
      <c r="K41" s="4276"/>
      <c r="L41" s="4277"/>
      <c r="M41" s="4276"/>
      <c r="N41" s="4277"/>
      <c r="O41" s="4276"/>
      <c r="P41" s="4277"/>
      <c r="Q41" s="4276"/>
      <c r="R41" s="4277"/>
      <c r="S41" s="4777"/>
      <c r="T41" s="80"/>
      <c r="U41" s="4276"/>
      <c r="V41" s="4277"/>
      <c r="W41" s="4276"/>
      <c r="X41" s="4277"/>
      <c r="Y41" s="4777">
        <v>0</v>
      </c>
      <c r="Z41" s="80">
        <v>0</v>
      </c>
      <c r="AA41" s="4778">
        <v>0</v>
      </c>
      <c r="AB41" s="80">
        <v>0</v>
      </c>
      <c r="AC41" s="4779">
        <v>0</v>
      </c>
      <c r="AD41" s="80">
        <v>0</v>
      </c>
      <c r="AE41" s="4778">
        <v>0</v>
      </c>
      <c r="AF41" s="80">
        <v>1</v>
      </c>
      <c r="AG41" s="4777">
        <v>0</v>
      </c>
      <c r="AH41" s="80">
        <v>1</v>
      </c>
      <c r="AI41" s="4777">
        <v>0</v>
      </c>
      <c r="AJ41" s="80">
        <v>1</v>
      </c>
      <c r="AK41" s="4778">
        <v>0</v>
      </c>
      <c r="AL41" s="80">
        <v>0</v>
      </c>
      <c r="AM41" s="4779">
        <v>0</v>
      </c>
      <c r="AN41" s="80">
        <v>1</v>
      </c>
      <c r="AO41" s="4780">
        <v>0</v>
      </c>
      <c r="AP41" s="81">
        <v>0</v>
      </c>
      <c r="AQ41" s="4781">
        <v>0</v>
      </c>
      <c r="AR41" s="4782">
        <v>0</v>
      </c>
      <c r="AS41" s="4782">
        <v>0</v>
      </c>
      <c r="AT41" s="4782">
        <v>0</v>
      </c>
      <c r="AU41" s="4782">
        <v>0</v>
      </c>
      <c r="AV41" s="4782">
        <v>0</v>
      </c>
      <c r="AW41" s="4782">
        <v>0</v>
      </c>
      <c r="AX41" s="4783">
        <v>0</v>
      </c>
      <c r="AY41" t="str">
        <f>CW41&amp;CX41&amp;CY41&amp;CZ41&amp;DA41&amp;DB41&amp;DC41&amp;DD41&amp;DE41</f>
        <v/>
      </c>
      <c r="CW41" s="25" t="str">
        <f t="shared" ref="CW41:CW42" si="41">IF(AND((Y41+Z41)&gt;0,AQ41="")," * No olvide digitar la variable 12 años. Si no tiene digite Cero.",IF(AQ41&gt;(Y41+Z41),"* Las Consultas de 12 años NO DEBEN ser mayor que el total de Consultas entre 10-14 años",""))</f>
        <v/>
      </c>
      <c r="CX41" s="25" t="str">
        <f>IF(AND(F41&gt;0,AR41="")," * No olvide digitar la variable Embarazadas. Digite cero si no tiene.","")</f>
        <v/>
      </c>
      <c r="CY41" s="25" t="str">
        <f>IF(AR41&gt;F41," * Las Embarazadas NO DEBEN ser mayor al total de mujeres. ","")</f>
        <v/>
      </c>
      <c r="CZ41" s="25" t="str">
        <f t="shared" ref="CZ41" si="42">IF(AND((AK41+AL41)&gt;0,AS41="")," * No olvide digitar la variable 60 años. Si no tiene digite Cero.",IF(AS41&gt;(AK41+AL41)," * Las consultas de 60 años NO DEBEN ser mayor que el Total de consultas del grupo 60-64 años",""))</f>
        <v/>
      </c>
      <c r="DA41" s="25" t="str">
        <f>IF(AND(D41&gt;0,AT41="")," * No olvide digitar la variable Usuarios con Discapacidad. Digite Cero si no tiene.",IF(AT41&gt;D41," * La variable Usuarios con Discapacidad No puede ser mayor al Total Ambos Sexos.",""))</f>
        <v/>
      </c>
      <c r="DB41" s="25" t="str">
        <f>IF(AND(D41&gt;0,AU41="")," * No olvide digitar la variable Niños, niñas, adolescentes y jóvenes población SENAME. Digite Cero si no tiene.",IF(AU41&gt;D41," * La variable Niños, niñas, adolescentes y jóvenes población SENAME No puede ser mayor al Total Ambos Sexos.",""))</f>
        <v/>
      </c>
      <c r="DC41" s="25" t="str">
        <f>IF(AND(D41&gt;0,AV41="")," * No olvide digitar la variable Niños, niñas, adolescentes y jóvenes Mejor Niñez. Digite Cero si no tiene.",IF(AV41&gt;D41," * La variable Niños, niñas, adolescentes y jóvenes Mejor Niñez No puede ser mayor al Total Ambos Sexos.",""))</f>
        <v/>
      </c>
      <c r="DD41" s="25" t="str">
        <f>IF(AND(D41&gt;0,AW41="")," * No olvide digitar la variable Migrantes. Digite Cero si no tiene.",IF(AW41&gt;D41," * La variable Migrantes No puede ser mayor al Total.",""))</f>
        <v/>
      </c>
      <c r="DE41" s="25" t="str">
        <f>IF(AND(D41&gt;0,AX41="")," * No olvide digitar la variable  Pacientes en control PSCV. Digite Cero si no tiene.",IF(AX41&gt;D41," * La variable  Pacientes en control PSCV No puede ser mayor al Total.",""))</f>
        <v/>
      </c>
      <c r="DG41" s="26">
        <f t="shared" ref="DG41:DG42" si="43">IF(AND((Y41+Z41)&gt;0,AQ41=""),1,IF(AQ41&gt;(Y41+Z41),1,0))</f>
        <v>0</v>
      </c>
      <c r="DH41" s="26">
        <f>IF(AND(F41&gt;0,AR41=""),1,0)</f>
        <v>0</v>
      </c>
      <c r="DI41" s="26">
        <f>IF(AR41&gt;F41,1,0)</f>
        <v>0</v>
      </c>
      <c r="DJ41" s="26">
        <f t="shared" ref="DJ41" si="44">IF(AND((AK41+AL41)&gt;0,AS41=""),1,IF(AS41&gt;(AK41+AL41),1,0))</f>
        <v>0</v>
      </c>
      <c r="DK41" s="26">
        <f>IF(AND(D41&gt;0,AT41=""),1,IF(AT41&gt;D41,1,0))</f>
        <v>0</v>
      </c>
      <c r="DL41" s="26">
        <f>IF(AND(D41&gt;0,AU41=""),1,IF(AU41&gt;D41,1,0))</f>
        <v>0</v>
      </c>
      <c r="DM41" s="26">
        <f>IF(AND(D41&gt;0,AV41=""),1,IF(AV41&gt;D41,1,0))</f>
        <v>0</v>
      </c>
      <c r="DN41" s="26">
        <f>IF(AND(D41&gt;0,AW41=""),1,IF(AW41&gt;D41,1,0))</f>
        <v>0</v>
      </c>
      <c r="DO41" s="26">
        <f>IF(AND(D41&gt;0,AX41=""),1,IF(AX41&gt;D41,1,0))</f>
        <v>0</v>
      </c>
    </row>
    <row r="42" spans="1:119" ht="15" customHeight="1" x14ac:dyDescent="0.25">
      <c r="A42" s="4220" t="s">
        <v>67</v>
      </c>
      <c r="B42" s="4221"/>
      <c r="C42" s="4222"/>
      <c r="D42" s="82">
        <f>SUM(E42+F42)</f>
        <v>0</v>
      </c>
      <c r="E42" s="83">
        <f>+G42+I42+K42+M42+O42+Q42+S42+U42+W42+Y42+AA42</f>
        <v>0</v>
      </c>
      <c r="F42" s="84">
        <f>+H42+J42+L42+N42+P42+R42+T42+V42+X42+Z42+AB42</f>
        <v>0</v>
      </c>
      <c r="G42" s="85"/>
      <c r="H42" s="86"/>
      <c r="I42" s="85"/>
      <c r="J42" s="87"/>
      <c r="K42" s="85"/>
      <c r="L42" s="86"/>
      <c r="M42" s="85"/>
      <c r="N42" s="86"/>
      <c r="O42" s="85"/>
      <c r="P42" s="86"/>
      <c r="Q42" s="85"/>
      <c r="R42" s="88"/>
      <c r="S42" s="85"/>
      <c r="T42" s="88"/>
      <c r="U42" s="85"/>
      <c r="V42" s="86"/>
      <c r="W42" s="85"/>
      <c r="X42" s="88"/>
      <c r="Y42" s="85"/>
      <c r="Z42" s="88"/>
      <c r="AA42" s="85"/>
      <c r="AB42" s="86"/>
      <c r="AC42" s="4276"/>
      <c r="AD42" s="4278"/>
      <c r="AE42" s="4279"/>
      <c r="AF42" s="4278"/>
      <c r="AG42" s="4276"/>
      <c r="AH42" s="4277"/>
      <c r="AI42" s="4276"/>
      <c r="AJ42" s="4277"/>
      <c r="AK42" s="4279"/>
      <c r="AL42" s="4280"/>
      <c r="AM42" s="4276"/>
      <c r="AN42" s="4278"/>
      <c r="AO42" s="4279"/>
      <c r="AP42" s="4281"/>
      <c r="AQ42" s="4282"/>
      <c r="AR42" s="4283"/>
      <c r="AS42" s="4277"/>
      <c r="AT42" s="86"/>
      <c r="AU42" s="86"/>
      <c r="AV42" s="86"/>
      <c r="AW42" s="86"/>
      <c r="AX42" s="93"/>
      <c r="AY42" t="str">
        <f t="shared" ref="AY42:AY63" si="45">CW42&amp;CX42&amp;CY42&amp;CZ42&amp;DA42&amp;DB42&amp;DC42&amp;DD42&amp;DE42</f>
        <v/>
      </c>
      <c r="CW42" s="25" t="str">
        <f t="shared" si="41"/>
        <v/>
      </c>
      <c r="CX42" s="25" t="str">
        <f t="shared" ref="CX42:CX45" si="46">IF(AND(F42&gt;0,AR42="")," * No olvide digitar la variable Embarazadas. Digite cero si no tiene.","")</f>
        <v/>
      </c>
      <c r="CY42" s="25" t="str">
        <f>IF(AR42&gt;F42," * Las Embarazadas NO DEBEN ser mayor al total de mujeres. ","")</f>
        <v/>
      </c>
      <c r="CZ42"/>
      <c r="DA42" s="25" t="str">
        <f t="shared" ref="DA42:DA45" si="47">IF(AND(D42&gt;0,AT42="")," * No olvide digitar la variable Usuarios con Discapacidad. Digite Cero si no tiene.",IF(AT42&gt;D42," * La variable Usuarios con Discapacidad No puede ser mayor al Total Ambos Sexos.",""))</f>
        <v/>
      </c>
      <c r="DB42" s="25" t="str">
        <f t="shared" ref="DB42:DB45" si="48">IF(AND(D42&gt;0,AU42="")," * No olvide digitar la variable Niños, niñas, adolescentes y jóvenes población SENAME. Digite Cero si no tiene.",IF(AU42&gt;D42," * La variable Niños, niñas, adolescentes y jóvenes población SENAME No puede ser mayor al Total Ambos Sexos.",""))</f>
        <v/>
      </c>
      <c r="DC42" s="25" t="str">
        <f t="shared" ref="DC42:DC45" si="49">IF(AND(D42&gt;0,AV42="")," * No olvide digitar la variable Niños, niñas, adolescentes y jóvenes Mejor Niñez. Digite Cero si no tiene.",IF(AV42&gt;D42," * La variable Niños, niñas, adolescentes y jóvenes Mejor Niñez No puede ser mayor al Total Ambos Sexos.",""))</f>
        <v/>
      </c>
      <c r="DD42" s="25" t="str">
        <f t="shared" ref="DD42:DD45" si="50">IF(AND(D42&gt;0,AW42="")," * No olvide digitar la variable Migrantes. Digite Cero si no tiene.",IF(AW42&gt;D42," * La variable Migrantes No puede ser mayor al Total.",""))</f>
        <v/>
      </c>
      <c r="DE42" s="25" t="str">
        <f t="shared" ref="DE42:DE63" si="51">IF(AND(D42&gt;0,AX42="")," * No olvide digitar la variable  Pacientes en control PSCV. Digite Cero si no tiene.",IF(AX42&gt;D42," * La variable  Pacientes en control PSCV No puede ser mayor al Total.",""))</f>
        <v/>
      </c>
      <c r="DG42" s="26">
        <f t="shared" si="43"/>
        <v>0</v>
      </c>
      <c r="DH42" s="26">
        <f t="shared" ref="DH42:DH45" si="52">IF(AND(F42&gt;0,AR42=""),1,0)</f>
        <v>0</v>
      </c>
      <c r="DI42" s="26">
        <f t="shared" ref="DI42:DI45" si="53">IF(AR42&gt;F42,1,0)</f>
        <v>0</v>
      </c>
      <c r="DJ42"/>
      <c r="DK42" s="26">
        <f t="shared" ref="DK42:DK45" si="54">IF(AND(D42&gt;0,AT42=""),1,IF(AT42&gt;D42,1,0))</f>
        <v>0</v>
      </c>
      <c r="DL42" s="26">
        <f t="shared" ref="DL42:DL45" si="55">IF(AND(D42&gt;0,AU42=""),1,IF(AU42&gt;D42,1,0))</f>
        <v>0</v>
      </c>
      <c r="DM42" s="26">
        <f t="shared" ref="DM42:DM45" si="56">IF(AND(D42&gt;0,AV42=""),1,IF(AV42&gt;D42,1,0))</f>
        <v>0</v>
      </c>
      <c r="DN42" s="26">
        <f t="shared" ref="DN42:DN45" si="57">IF(AND(D42&gt;0,AW42=""),1,IF(AW42&gt;D42,1,0))</f>
        <v>0</v>
      </c>
      <c r="DO42" s="26">
        <f t="shared" ref="DO42:DO45" si="58">IF(AND(D42&gt;0,AX42=""),1,IF(AX42&gt;D42,1,0))</f>
        <v>0</v>
      </c>
    </row>
    <row r="43" spans="1:119" ht="15" customHeight="1" x14ac:dyDescent="0.25">
      <c r="A43" s="4220" t="s">
        <v>68</v>
      </c>
      <c r="B43" s="4221"/>
      <c r="C43" s="4222"/>
      <c r="D43" s="82">
        <f>SUM(E43+F43)</f>
        <v>0</v>
      </c>
      <c r="E43" s="83">
        <f>+G43+I43+K43+M43+O43+Q43+S43+U43+W43+Y43+AA43</f>
        <v>0</v>
      </c>
      <c r="F43" s="84">
        <f>+H43+J43+L43+N43+P43+R43+T43+V43+X43+Z43+AB43</f>
        <v>0</v>
      </c>
      <c r="G43" s="85"/>
      <c r="H43" s="86"/>
      <c r="I43" s="85"/>
      <c r="J43" s="87"/>
      <c r="K43" s="85"/>
      <c r="L43" s="86"/>
      <c r="M43" s="85"/>
      <c r="N43" s="86"/>
      <c r="O43" s="85"/>
      <c r="P43" s="86"/>
      <c r="Q43" s="85"/>
      <c r="R43" s="88"/>
      <c r="S43" s="85"/>
      <c r="T43" s="88"/>
      <c r="U43" s="85"/>
      <c r="V43" s="86"/>
      <c r="W43" s="85"/>
      <c r="X43" s="88"/>
      <c r="Y43" s="85"/>
      <c r="Z43" s="88"/>
      <c r="AA43" s="85"/>
      <c r="AB43" s="86"/>
      <c r="AC43" s="4276"/>
      <c r="AD43" s="4278"/>
      <c r="AE43" s="4279"/>
      <c r="AF43" s="4278"/>
      <c r="AG43" s="4276"/>
      <c r="AH43" s="4277"/>
      <c r="AI43" s="4276"/>
      <c r="AJ43" s="4277"/>
      <c r="AK43" s="4279"/>
      <c r="AL43" s="4280"/>
      <c r="AM43" s="4276"/>
      <c r="AN43" s="4278"/>
      <c r="AO43" s="4279"/>
      <c r="AP43" s="4281"/>
      <c r="AQ43" s="4284"/>
      <c r="AR43" s="4285"/>
      <c r="AS43" s="4277"/>
      <c r="AT43" s="86"/>
      <c r="AU43" s="86"/>
      <c r="AV43" s="86"/>
      <c r="AW43" s="86"/>
      <c r="AX43" s="93"/>
      <c r="AY43" t="str">
        <f t="shared" si="45"/>
        <v/>
      </c>
      <c r="CW43"/>
      <c r="CX43" s="25" t="str">
        <f t="shared" si="46"/>
        <v/>
      </c>
      <c r="CY43" s="25" t="str">
        <f t="shared" ref="CY43:CY44" si="59">IF(AR43&gt;F43," * Las Embarazadas NO DEBEN ser mayor al total de mujeres. ","")</f>
        <v/>
      </c>
      <c r="CZ43"/>
      <c r="DA43" s="25" t="str">
        <f t="shared" si="47"/>
        <v/>
      </c>
      <c r="DB43" s="25" t="str">
        <f t="shared" si="48"/>
        <v/>
      </c>
      <c r="DC43" s="25" t="str">
        <f t="shared" si="49"/>
        <v/>
      </c>
      <c r="DD43" s="25" t="str">
        <f t="shared" si="50"/>
        <v/>
      </c>
      <c r="DE43" s="25" t="str">
        <f t="shared" si="51"/>
        <v/>
      </c>
      <c r="DG43"/>
      <c r="DH43" s="26">
        <f t="shared" si="52"/>
        <v>0</v>
      </c>
      <c r="DI43" s="26">
        <f t="shared" si="53"/>
        <v>0</v>
      </c>
      <c r="DJ43"/>
      <c r="DK43" s="26">
        <f t="shared" si="54"/>
        <v>0</v>
      </c>
      <c r="DL43" s="26">
        <f t="shared" si="55"/>
        <v>0</v>
      </c>
      <c r="DM43" s="26">
        <f t="shared" si="56"/>
        <v>0</v>
      </c>
      <c r="DN43" s="26">
        <f t="shared" si="57"/>
        <v>0</v>
      </c>
      <c r="DO43" s="26">
        <f t="shared" si="58"/>
        <v>0</v>
      </c>
    </row>
    <row r="44" spans="1:119" x14ac:dyDescent="0.25">
      <c r="A44" s="4220" t="s">
        <v>69</v>
      </c>
      <c r="B44" s="4221"/>
      <c r="C44" s="4222"/>
      <c r="D44" s="4286">
        <f>SUM(E44+F44)</f>
        <v>0</v>
      </c>
      <c r="E44" s="4287">
        <f>+S44+U44+W44+Y44+AA44+AC44+AE44+AG44+AI44+AK44+AM44+AO44</f>
        <v>0</v>
      </c>
      <c r="F44" s="4288">
        <f>+T44+V44+X44+Z44+AB44+AD44+AF44+AH44+AJ44+AL44+AN44+AP44</f>
        <v>0</v>
      </c>
      <c r="G44" s="4276"/>
      <c r="H44" s="4277"/>
      <c r="I44" s="4276"/>
      <c r="J44" s="4277"/>
      <c r="K44" s="4276"/>
      <c r="L44" s="4277"/>
      <c r="M44" s="4276"/>
      <c r="N44" s="4277"/>
      <c r="O44" s="4276"/>
      <c r="P44" s="4277"/>
      <c r="Q44" s="4276"/>
      <c r="R44" s="4277"/>
      <c r="S44" s="85"/>
      <c r="T44" s="88"/>
      <c r="U44" s="85"/>
      <c r="V44" s="88"/>
      <c r="W44" s="85"/>
      <c r="X44" s="88"/>
      <c r="Y44" s="4289"/>
      <c r="Z44" s="4290"/>
      <c r="AA44" s="4291"/>
      <c r="AB44" s="4292"/>
      <c r="AC44" s="4289"/>
      <c r="AD44" s="4290"/>
      <c r="AE44" s="4291"/>
      <c r="AF44" s="4290"/>
      <c r="AG44" s="4289"/>
      <c r="AH44" s="4290"/>
      <c r="AI44" s="4289"/>
      <c r="AJ44" s="4290"/>
      <c r="AK44" s="4291"/>
      <c r="AL44" s="4292"/>
      <c r="AM44" s="4289"/>
      <c r="AN44" s="4290"/>
      <c r="AO44" s="4291"/>
      <c r="AP44" s="4293"/>
      <c r="AQ44" s="4282"/>
      <c r="AR44" s="86"/>
      <c r="AS44" s="4283"/>
      <c r="AT44" s="4283"/>
      <c r="AU44" s="4283"/>
      <c r="AV44" s="4283"/>
      <c r="AW44" s="4283"/>
      <c r="AX44" s="4285"/>
      <c r="AY44" t="str">
        <f t="shared" si="45"/>
        <v/>
      </c>
      <c r="CW44" s="25" t="str">
        <f t="shared" ref="CW44:CW45" si="60">IF(AND((Y44+Z44)&gt;0,AQ44="")," * No olvide digitar la variable 12 años. Si no tiene digite Cero.",IF(AQ44&gt;(Y44+Z44),"* Las Consultas de 12 años NO DEBEN ser mayor que el total de Consultas entre 10-14 años",""))</f>
        <v/>
      </c>
      <c r="CX44" s="25" t="str">
        <f t="shared" si="46"/>
        <v/>
      </c>
      <c r="CY44" s="25" t="str">
        <f t="shared" si="59"/>
        <v/>
      </c>
      <c r="CZ44" s="25" t="str">
        <f t="shared" ref="CZ44" si="61">IF(AND((AK44+AL44)&gt;0,AS44="")," * No olvide digitar la variable 60 años. Si no tiene digite Cero.",IF(AS44&gt;(AK44+AL44)," * Las consultas de 60 años NO DEBEN ser mayor que el Total de consultas del grupo 60-64 años",""))</f>
        <v/>
      </c>
      <c r="DA44" s="25" t="str">
        <f t="shared" si="47"/>
        <v/>
      </c>
      <c r="DB44" s="25" t="str">
        <f t="shared" si="48"/>
        <v/>
      </c>
      <c r="DC44" s="25" t="str">
        <f t="shared" si="49"/>
        <v/>
      </c>
      <c r="DD44" s="25" t="str">
        <f t="shared" si="50"/>
        <v/>
      </c>
      <c r="DE44" s="25" t="str">
        <f t="shared" si="51"/>
        <v/>
      </c>
      <c r="DG44" s="26">
        <f t="shared" ref="DG44:DG45" si="62">IF(AND((Y44+Z44)&gt;0,AQ44=""),1,IF(AQ44&gt;(Y44+Z44),1,0))</f>
        <v>0</v>
      </c>
      <c r="DH44" s="26">
        <f t="shared" si="52"/>
        <v>0</v>
      </c>
      <c r="DI44" s="26">
        <f t="shared" si="53"/>
        <v>0</v>
      </c>
      <c r="DJ44" s="26">
        <f t="shared" ref="DJ44" si="63">IF(AND((AK44+AL44)&gt;0,AS44=""),1,IF(AS44&gt;(AK44+AL44),1,0))</f>
        <v>0</v>
      </c>
      <c r="DK44" s="26">
        <f t="shared" si="54"/>
        <v>0</v>
      </c>
      <c r="DL44" s="26">
        <f t="shared" si="55"/>
        <v>0</v>
      </c>
      <c r="DM44" s="26">
        <f t="shared" si="56"/>
        <v>0</v>
      </c>
      <c r="DN44" s="26">
        <f t="shared" si="57"/>
        <v>0</v>
      </c>
      <c r="DO44" s="26">
        <f t="shared" si="58"/>
        <v>0</v>
      </c>
    </row>
    <row r="45" spans="1:119" ht="15" customHeight="1" x14ac:dyDescent="0.25">
      <c r="A45" s="4220" t="s">
        <v>70</v>
      </c>
      <c r="B45" s="4221"/>
      <c r="C45" s="4222"/>
      <c r="D45" s="98">
        <f>SUM(E45+F45)</f>
        <v>12</v>
      </c>
      <c r="E45" s="99">
        <f>S45+U45+W45+Y45+AA45+AC45+AE45+AG45+AI45+AK45+AM45+AO45</f>
        <v>2</v>
      </c>
      <c r="F45" s="100">
        <f>T45+V45+X45+Z45+AB45+AD45+AF45+AH45+AJ45+AL45+AN45+AP45</f>
        <v>10</v>
      </c>
      <c r="G45" s="101"/>
      <c r="H45" s="102"/>
      <c r="I45" s="101"/>
      <c r="J45" s="102"/>
      <c r="K45" s="101"/>
      <c r="L45" s="102"/>
      <c r="M45" s="101"/>
      <c r="N45" s="102"/>
      <c r="O45" s="101"/>
      <c r="P45" s="102"/>
      <c r="Q45" s="101"/>
      <c r="R45" s="102"/>
      <c r="S45" s="85"/>
      <c r="T45" s="88"/>
      <c r="U45" s="85"/>
      <c r="V45" s="88"/>
      <c r="W45" s="85"/>
      <c r="X45" s="88"/>
      <c r="Y45" s="4294">
        <v>0</v>
      </c>
      <c r="Z45" s="4295">
        <v>0</v>
      </c>
      <c r="AA45" s="103">
        <v>0</v>
      </c>
      <c r="AB45" s="104">
        <v>0</v>
      </c>
      <c r="AC45" s="4294">
        <v>0</v>
      </c>
      <c r="AD45" s="4295">
        <v>1</v>
      </c>
      <c r="AE45" s="4296">
        <v>0</v>
      </c>
      <c r="AF45" s="4295">
        <v>2</v>
      </c>
      <c r="AG45" s="4294">
        <v>0</v>
      </c>
      <c r="AH45" s="4295">
        <v>3</v>
      </c>
      <c r="AI45" s="4294">
        <v>1</v>
      </c>
      <c r="AJ45" s="4295">
        <v>1</v>
      </c>
      <c r="AK45" s="103">
        <v>1</v>
      </c>
      <c r="AL45" s="104">
        <v>0</v>
      </c>
      <c r="AM45" s="4294">
        <v>0</v>
      </c>
      <c r="AN45" s="4295">
        <v>2</v>
      </c>
      <c r="AO45" s="4296">
        <v>0</v>
      </c>
      <c r="AP45" s="4297">
        <v>1</v>
      </c>
      <c r="AQ45" s="4298">
        <v>0</v>
      </c>
      <c r="AR45" s="105">
        <v>0</v>
      </c>
      <c r="AS45" s="106"/>
      <c r="AT45" s="105">
        <v>0</v>
      </c>
      <c r="AU45" s="105">
        <v>0</v>
      </c>
      <c r="AV45" s="105">
        <v>0</v>
      </c>
      <c r="AW45" s="105">
        <v>0</v>
      </c>
      <c r="AX45" s="4299">
        <v>0</v>
      </c>
      <c r="AY45" t="str">
        <f t="shared" si="45"/>
        <v/>
      </c>
      <c r="CW45" s="25" t="str">
        <f t="shared" si="60"/>
        <v/>
      </c>
      <c r="CX45" s="25" t="str">
        <f t="shared" si="46"/>
        <v/>
      </c>
      <c r="CY45" s="25" t="str">
        <f>IF(AR45&gt;F45," * Las Embarazadas NO DEBEN ser mayor al total de mujeres. ","")</f>
        <v/>
      </c>
      <c r="CZ45"/>
      <c r="DA45" s="25" t="str">
        <f t="shared" si="47"/>
        <v/>
      </c>
      <c r="DB45" s="25" t="str">
        <f t="shared" si="48"/>
        <v/>
      </c>
      <c r="DC45" s="25" t="str">
        <f t="shared" si="49"/>
        <v/>
      </c>
      <c r="DD45" s="25" t="str">
        <f t="shared" si="50"/>
        <v/>
      </c>
      <c r="DE45" s="25" t="str">
        <f t="shared" si="51"/>
        <v/>
      </c>
      <c r="DG45" s="26">
        <f t="shared" si="62"/>
        <v>0</v>
      </c>
      <c r="DH45" s="26">
        <f t="shared" si="52"/>
        <v>0</v>
      </c>
      <c r="DI45" s="26">
        <f t="shared" si="53"/>
        <v>0</v>
      </c>
      <c r="DJ45"/>
      <c r="DK45" s="26">
        <f t="shared" si="54"/>
        <v>0</v>
      </c>
      <c r="DL45" s="26">
        <f t="shared" si="55"/>
        <v>0</v>
      </c>
      <c r="DM45" s="26">
        <f t="shared" si="56"/>
        <v>0</v>
      </c>
      <c r="DN45" s="26">
        <f t="shared" si="57"/>
        <v>0</v>
      </c>
      <c r="DO45" s="26">
        <f t="shared" si="58"/>
        <v>0</v>
      </c>
    </row>
    <row r="46" spans="1:119" x14ac:dyDescent="0.25">
      <c r="A46" s="4709" t="s">
        <v>71</v>
      </c>
      <c r="B46" s="4710"/>
      <c r="C46" s="4716"/>
      <c r="D46" s="4784">
        <f t="shared" ref="D46:D59" si="64">SUM(E46+F46)</f>
        <v>12</v>
      </c>
      <c r="E46" s="4785">
        <f>S46+U46+W46+Y46+AA46+AC46+AE46+AG46+AI46+AK46+AM46+AO46</f>
        <v>2</v>
      </c>
      <c r="F46" s="4786">
        <f>T46+V46+X46+Z46+AB46+AD46+AF46+AH46+AJ46+AL46+AN46+AP46</f>
        <v>10</v>
      </c>
      <c r="G46" s="4787"/>
      <c r="H46" s="4788"/>
      <c r="I46" s="4788"/>
      <c r="J46" s="4788"/>
      <c r="K46" s="4788"/>
      <c r="L46" s="4788"/>
      <c r="M46" s="4788"/>
      <c r="N46" s="4788"/>
      <c r="O46" s="4788"/>
      <c r="P46" s="4788"/>
      <c r="Q46" s="4788"/>
      <c r="R46" s="4789"/>
      <c r="S46" s="4784">
        <f t="shared" ref="S46:AB46" si="65">SUM(S44:S45)</f>
        <v>0</v>
      </c>
      <c r="T46" s="4786">
        <f t="shared" si="65"/>
        <v>0</v>
      </c>
      <c r="U46" s="4784">
        <f t="shared" si="65"/>
        <v>0</v>
      </c>
      <c r="V46" s="4786">
        <f t="shared" si="65"/>
        <v>0</v>
      </c>
      <c r="W46" s="4790">
        <f t="shared" si="65"/>
        <v>0</v>
      </c>
      <c r="X46" s="4790">
        <f t="shared" si="65"/>
        <v>0</v>
      </c>
      <c r="Y46" s="4784">
        <f t="shared" si="65"/>
        <v>0</v>
      </c>
      <c r="Z46" s="4790">
        <f t="shared" si="65"/>
        <v>0</v>
      </c>
      <c r="AA46" s="4784">
        <f t="shared" si="65"/>
        <v>0</v>
      </c>
      <c r="AB46" s="4790">
        <f t="shared" si="65"/>
        <v>0</v>
      </c>
      <c r="AC46" s="4784">
        <f>SUM(AC44:AC45)</f>
        <v>0</v>
      </c>
      <c r="AD46" s="4786">
        <f>SUM(AD44:AD45)</f>
        <v>1</v>
      </c>
      <c r="AE46" s="4790">
        <f>SUM(AE44:AE45)</f>
        <v>0</v>
      </c>
      <c r="AF46" s="4790">
        <f t="shared" ref="AF46:AN46" si="66">SUM(AF44:AF45)</f>
        <v>2</v>
      </c>
      <c r="AG46" s="4784">
        <f t="shared" si="66"/>
        <v>0</v>
      </c>
      <c r="AH46" s="4790">
        <f t="shared" si="66"/>
        <v>3</v>
      </c>
      <c r="AI46" s="4784">
        <f t="shared" si="66"/>
        <v>1</v>
      </c>
      <c r="AJ46" s="4790">
        <f t="shared" si="66"/>
        <v>1</v>
      </c>
      <c r="AK46" s="4784">
        <f t="shared" si="66"/>
        <v>1</v>
      </c>
      <c r="AL46" s="4790">
        <f t="shared" si="66"/>
        <v>0</v>
      </c>
      <c r="AM46" s="4784">
        <f t="shared" si="66"/>
        <v>0</v>
      </c>
      <c r="AN46" s="4786">
        <f t="shared" si="66"/>
        <v>2</v>
      </c>
      <c r="AO46" s="4790">
        <f>SUM(AO44:AO45)</f>
        <v>0</v>
      </c>
      <c r="AP46" s="4791">
        <f>SUM(AP44:AP45)</f>
        <v>1</v>
      </c>
      <c r="AQ46" s="4790">
        <f>SUM(AQ44:AQ45)</f>
        <v>0</v>
      </c>
      <c r="AR46" s="4792">
        <f>SUM(AR44:AR45)</f>
        <v>0</v>
      </c>
      <c r="AS46" s="4786">
        <f>SUM(AS44)</f>
        <v>0</v>
      </c>
      <c r="AT46" s="4786">
        <f>SUM(AT44:AT45)</f>
        <v>0</v>
      </c>
      <c r="AU46" s="4786">
        <f>SUM(AU44:AU45)</f>
        <v>0</v>
      </c>
      <c r="AV46" s="4786">
        <f>SUM(AV44:AV45)</f>
        <v>0</v>
      </c>
      <c r="AW46" s="4786">
        <f>SUM(AW44:AW45)</f>
        <v>0</v>
      </c>
      <c r="AX46" s="4792">
        <f>SUM(AX44:AX45)</f>
        <v>0</v>
      </c>
      <c r="CW46"/>
      <c r="CX46"/>
      <c r="CY46"/>
      <c r="CZ46"/>
      <c r="DA46"/>
      <c r="DB46"/>
      <c r="DC46"/>
      <c r="DD46"/>
      <c r="DE46"/>
      <c r="DG46"/>
      <c r="DH46"/>
      <c r="DI46"/>
      <c r="DJ46"/>
      <c r="DK46"/>
      <c r="DL46"/>
      <c r="DM46"/>
    </row>
    <row r="47" spans="1:119" x14ac:dyDescent="0.25">
      <c r="A47" s="4793" t="s">
        <v>72</v>
      </c>
      <c r="B47" s="4794"/>
      <c r="C47" s="4795"/>
      <c r="D47" s="4784">
        <f t="shared" si="64"/>
        <v>0</v>
      </c>
      <c r="E47" s="4785">
        <f>+G47+I47+K47+M47+O47+Q47+S47+U47+W47+Y47+AA47+AC47+AE47+AG47+AI47+AK47+AM47+AO47</f>
        <v>0</v>
      </c>
      <c r="F47" s="4786">
        <f>+H47+J47+L47+N47+P47+R47+T47+V47+X47+Z47+AB47+AD47+AF47+AH47+AJ47+AL47+AN47+AP47</f>
        <v>0</v>
      </c>
      <c r="G47" s="4796"/>
      <c r="H47" s="4797"/>
      <c r="I47" s="4796"/>
      <c r="J47" s="4798"/>
      <c r="K47" s="4796"/>
      <c r="L47" s="4797"/>
      <c r="M47" s="4796"/>
      <c r="N47" s="4797"/>
      <c r="O47" s="4796"/>
      <c r="P47" s="4797"/>
      <c r="Q47" s="4796"/>
      <c r="R47" s="4799"/>
      <c r="S47" s="4796"/>
      <c r="T47" s="4799"/>
      <c r="U47" s="4796"/>
      <c r="V47" s="4799"/>
      <c r="W47" s="4796"/>
      <c r="X47" s="4799"/>
      <c r="Y47" s="4796"/>
      <c r="Z47" s="4799"/>
      <c r="AA47" s="4796"/>
      <c r="AB47" s="4799"/>
      <c r="AC47" s="4800"/>
      <c r="AD47" s="4799"/>
      <c r="AE47" s="4801"/>
      <c r="AF47" s="4799"/>
      <c r="AG47" s="4796"/>
      <c r="AH47" s="4799"/>
      <c r="AI47" s="4796"/>
      <c r="AJ47" s="4799"/>
      <c r="AK47" s="4796"/>
      <c r="AL47" s="4799"/>
      <c r="AM47" s="4800"/>
      <c r="AN47" s="4799"/>
      <c r="AO47" s="4798"/>
      <c r="AP47" s="4802"/>
      <c r="AQ47" s="4803"/>
      <c r="AR47" s="4797"/>
      <c r="AS47" s="4797"/>
      <c r="AT47" s="4797"/>
      <c r="AU47" s="4797"/>
      <c r="AV47" s="4797"/>
      <c r="AW47" s="4797"/>
      <c r="AX47" s="4804"/>
      <c r="AY47" t="str">
        <f t="shared" si="45"/>
        <v/>
      </c>
      <c r="CW47" s="25" t="str">
        <f t="shared" ref="CW47:CW53" si="67">IF(AND((Y47+Z47)&gt;0,AQ47="")," * No olvide digitar la variable 12 años. Si no tiene digite Cero.",IF(AQ47&gt;(Y47+Z47),"* Las Consultas de 12 años NO DEBEN ser mayor que el total de Consultas entre 10-14 años",""))</f>
        <v/>
      </c>
      <c r="CX47" s="25" t="str">
        <f t="shared" ref="CX47:CX53" si="68">IF(AND(F47&gt;0,AR47="")," * No olvide digitar la variable Embarazadas. Digite cero si no tiene.","")</f>
        <v/>
      </c>
      <c r="CY47" s="25" t="str">
        <f t="shared" ref="CY47:CY53" si="69">IF(AR47&gt;F47," * Las Embarazadas NO DEBEN ser mayor al total de mujeres. ","")</f>
        <v/>
      </c>
      <c r="CZ47" s="25" t="str">
        <f t="shared" ref="CZ47:CZ53" si="70">IF(AND((AK47+AL47)&gt;0,AS47="")," * No olvide digitar la variable 60 años. Si no tiene digite Cero.",IF(AS47&gt;(AK47+AL47)," * Las consultas de 60 años NO DEBEN ser mayor que el Total de consultas del grupo 60-64 años",""))</f>
        <v/>
      </c>
      <c r="DA47" s="25" t="str">
        <f t="shared" ref="DA47:DA53" si="71">IF(AND(D47&gt;0,AT47="")," * No olvide digitar la variable Usuarios con Discapacidad. Digite Cero si no tiene.",IF(AT47&gt;D47," * La variable Usuarios con Discapacidad No puede ser mayor al Total Ambos Sexos.",""))</f>
        <v/>
      </c>
      <c r="DB47" s="25" t="str">
        <f t="shared" ref="DB47:DB53" si="72">IF(AND(D47&gt;0,AU47="")," * No olvide digitar la variable Niños, niñas, adolescentes y jóvenes población SENAME. Digite Cero si no tiene.",IF(AU47&gt;D47," * La variable Niños, niñas, adolescentes y jóvenes población SENAME No puede ser mayor al Total Ambos Sexos.",""))</f>
        <v/>
      </c>
      <c r="DC47" s="25" t="str">
        <f t="shared" ref="DC47:DC53" si="73">IF(AND(D47&gt;0,AV47="")," * No olvide digitar la variable Niños, niñas, adolescentes y jóvenes Mejor Niñez. Digite Cero si no tiene.",IF(AV47&gt;D47," * La variable Niños, niñas, adolescentes y jóvenes Mejor Niñez No puede ser mayor al Total Ambos Sexos.",""))</f>
        <v/>
      </c>
      <c r="DD47" s="25" t="str">
        <f t="shared" ref="DD47:DD53" si="74">IF(AND(D47&gt;0,AW47="")," * No olvide digitar la variable Migrantes. Digite Cero si no tiene.",IF(AW47&gt;D47," * La variable Migrantes No puede ser mayor al Total.",""))</f>
        <v/>
      </c>
      <c r="DE47" s="25" t="str">
        <f t="shared" si="51"/>
        <v/>
      </c>
      <c r="DG47" s="26">
        <f t="shared" ref="DG47:DG53" si="75">IF(AND((Y47+Z47)&gt;0,AQ47=""),1,IF(AQ47&gt;(Y47+Z47),1,0))</f>
        <v>0</v>
      </c>
      <c r="DH47" s="26">
        <f t="shared" ref="DH47:DH53" si="76">IF(AND(F47&gt;0,AR47=""),1,0)</f>
        <v>0</v>
      </c>
      <c r="DI47" s="26">
        <f t="shared" ref="DI47:DI53" si="77">IF(AR47&gt;F47,1,0)</f>
        <v>0</v>
      </c>
      <c r="DJ47" s="26">
        <f t="shared" ref="DJ47:DJ53" si="78">IF(AND((AK47+AL47)&gt;0,AS47=""),1,IF(AS47&gt;(AK47+AL47),1,0))</f>
        <v>0</v>
      </c>
      <c r="DK47" s="26">
        <f t="shared" ref="DK47:DK53" si="79">IF(AND(D47&gt;0,AT47=""),1,IF(AT47&gt;D47,1,0))</f>
        <v>0</v>
      </c>
      <c r="DL47" s="26">
        <f t="shared" ref="DL47:DL53" si="80">IF(AND(D47&gt;0,AU47=""),1,IF(AU47&gt;D47,1,0))</f>
        <v>0</v>
      </c>
      <c r="DM47" s="26">
        <f t="shared" ref="DM47:DM53" si="81">IF(AND(D47&gt;0,AV47=""),1,IF(AV47&gt;D47,1,0))</f>
        <v>0</v>
      </c>
      <c r="DN47" s="26">
        <f t="shared" ref="DN47:DN53" si="82">IF(AND(D47&gt;0,AW47=""),1,IF(AW47&gt;D47,1,0))</f>
        <v>0</v>
      </c>
      <c r="DO47" s="26">
        <f t="shared" ref="DO47:DO53" si="83">IF(AND(D47&gt;0,AX47=""),1,IF(AX47&gt;D47,1,0))</f>
        <v>0</v>
      </c>
    </row>
    <row r="48" spans="1:119" ht="15" customHeight="1" x14ac:dyDescent="0.25">
      <c r="A48" s="4805" t="s">
        <v>73</v>
      </c>
      <c r="B48" s="4806"/>
      <c r="C48" s="113">
        <v>0</v>
      </c>
      <c r="D48" s="114">
        <f t="shared" si="64"/>
        <v>0</v>
      </c>
      <c r="E48" s="115">
        <f>SUM(G48+I48+K48+M48+O48+Q48+S48+U48+W48+Y48+AA48+AC48+AE48+AG48+AI48+AK48+AM48+AO48)</f>
        <v>0</v>
      </c>
      <c r="F48" s="84">
        <f>SUM(H48+J48+L48+N48+P48+R48+T48+V48+X48+Z48+AB48+AD48+AF48+AH48+AJ48+AL48+AN48+AP48)</f>
        <v>0</v>
      </c>
      <c r="G48" s="85"/>
      <c r="H48" s="86"/>
      <c r="I48" s="85"/>
      <c r="J48" s="87"/>
      <c r="K48" s="85"/>
      <c r="L48" s="86"/>
      <c r="M48" s="85"/>
      <c r="N48" s="86"/>
      <c r="O48" s="85"/>
      <c r="P48" s="86"/>
      <c r="Q48" s="85"/>
      <c r="R48" s="88"/>
      <c r="S48" s="85"/>
      <c r="T48" s="88"/>
      <c r="U48" s="85"/>
      <c r="V48" s="88"/>
      <c r="W48" s="85"/>
      <c r="X48" s="88"/>
      <c r="Y48" s="85"/>
      <c r="Z48" s="88"/>
      <c r="AA48" s="85"/>
      <c r="AB48" s="88"/>
      <c r="AC48" s="116"/>
      <c r="AD48" s="88"/>
      <c r="AE48" s="117"/>
      <c r="AF48" s="88"/>
      <c r="AG48" s="85"/>
      <c r="AH48" s="88"/>
      <c r="AI48" s="85"/>
      <c r="AJ48" s="88"/>
      <c r="AK48" s="85"/>
      <c r="AL48" s="88"/>
      <c r="AM48" s="116"/>
      <c r="AN48" s="88"/>
      <c r="AO48" s="87"/>
      <c r="AP48" s="118"/>
      <c r="AQ48" s="119"/>
      <c r="AR48" s="86"/>
      <c r="AS48" s="86"/>
      <c r="AT48" s="86"/>
      <c r="AU48" s="86"/>
      <c r="AV48" s="86"/>
      <c r="AW48" s="86"/>
      <c r="AX48" s="93"/>
      <c r="AY48" t="str">
        <f t="shared" si="45"/>
        <v/>
      </c>
      <c r="CW48" s="25" t="str">
        <f t="shared" si="67"/>
        <v/>
      </c>
      <c r="CX48" s="25" t="str">
        <f t="shared" si="68"/>
        <v/>
      </c>
      <c r="CY48" s="25" t="str">
        <f t="shared" si="69"/>
        <v/>
      </c>
      <c r="CZ48" s="25" t="str">
        <f t="shared" si="70"/>
        <v/>
      </c>
      <c r="DA48" s="25" t="str">
        <f t="shared" si="71"/>
        <v/>
      </c>
      <c r="DB48" s="25" t="str">
        <f t="shared" si="72"/>
        <v/>
      </c>
      <c r="DC48" s="25" t="str">
        <f t="shared" si="73"/>
        <v/>
      </c>
      <c r="DD48" s="25" t="str">
        <f t="shared" si="74"/>
        <v/>
      </c>
      <c r="DE48" s="25" t="str">
        <f t="shared" si="51"/>
        <v/>
      </c>
      <c r="DG48" s="26">
        <f t="shared" si="75"/>
        <v>0</v>
      </c>
      <c r="DH48" s="26">
        <f t="shared" si="76"/>
        <v>0</v>
      </c>
      <c r="DI48" s="26">
        <f t="shared" si="77"/>
        <v>0</v>
      </c>
      <c r="DJ48" s="26">
        <f t="shared" si="78"/>
        <v>0</v>
      </c>
      <c r="DK48" s="26">
        <f t="shared" si="79"/>
        <v>0</v>
      </c>
      <c r="DL48" s="26">
        <f t="shared" si="80"/>
        <v>0</v>
      </c>
      <c r="DM48" s="26">
        <f t="shared" si="81"/>
        <v>0</v>
      </c>
      <c r="DN48" s="26">
        <f t="shared" si="82"/>
        <v>0</v>
      </c>
      <c r="DO48" s="26">
        <f t="shared" si="83"/>
        <v>0</v>
      </c>
    </row>
    <row r="49" spans="1:119" x14ac:dyDescent="0.25">
      <c r="A49" s="711"/>
      <c r="B49" s="712"/>
      <c r="C49" s="4300" t="s">
        <v>74</v>
      </c>
      <c r="D49" s="4286">
        <f t="shared" si="64"/>
        <v>0</v>
      </c>
      <c r="E49" s="115">
        <f t="shared" ref="E49:F58" si="84">SUM(G49+I49+K49+M49+O49+Q49+S49+U49+W49+Y49+AA49+AC49+AE49+AG49+AI49+AK49+AM49+AO49)</f>
        <v>0</v>
      </c>
      <c r="F49" s="84">
        <f t="shared" si="84"/>
        <v>0</v>
      </c>
      <c r="G49" s="4289"/>
      <c r="H49" s="4283"/>
      <c r="I49" s="4289"/>
      <c r="J49" s="4301"/>
      <c r="K49" s="4289"/>
      <c r="L49" s="4283"/>
      <c r="M49" s="4289"/>
      <c r="N49" s="4283"/>
      <c r="O49" s="4289"/>
      <c r="P49" s="4283"/>
      <c r="Q49" s="4289"/>
      <c r="R49" s="4290"/>
      <c r="S49" s="4289"/>
      <c r="T49" s="4290"/>
      <c r="U49" s="4289"/>
      <c r="V49" s="4290"/>
      <c r="W49" s="4289"/>
      <c r="X49" s="4290"/>
      <c r="Y49" s="4289"/>
      <c r="Z49" s="4290"/>
      <c r="AA49" s="4289"/>
      <c r="AB49" s="4290"/>
      <c r="AC49" s="4302"/>
      <c r="AD49" s="4290"/>
      <c r="AE49" s="4291"/>
      <c r="AF49" s="4290"/>
      <c r="AG49" s="4289"/>
      <c r="AH49" s="4290"/>
      <c r="AI49" s="4289"/>
      <c r="AJ49" s="4290"/>
      <c r="AK49" s="4289"/>
      <c r="AL49" s="4290"/>
      <c r="AM49" s="4302"/>
      <c r="AN49" s="4290"/>
      <c r="AO49" s="4301"/>
      <c r="AP49" s="4293"/>
      <c r="AQ49" s="4282"/>
      <c r="AR49" s="4283"/>
      <c r="AS49" s="4283"/>
      <c r="AT49" s="4283"/>
      <c r="AU49" s="4283"/>
      <c r="AV49" s="4283"/>
      <c r="AW49" s="4283"/>
      <c r="AX49" s="4285"/>
      <c r="AY49" t="str">
        <f t="shared" si="45"/>
        <v/>
      </c>
      <c r="CW49" s="25" t="str">
        <f t="shared" si="67"/>
        <v/>
      </c>
      <c r="CX49" s="25" t="str">
        <f t="shared" si="68"/>
        <v/>
      </c>
      <c r="CY49" s="25" t="str">
        <f t="shared" si="69"/>
        <v/>
      </c>
      <c r="CZ49" s="25" t="str">
        <f t="shared" si="70"/>
        <v/>
      </c>
      <c r="DA49" s="25" t="str">
        <f t="shared" si="71"/>
        <v/>
      </c>
      <c r="DB49" s="25" t="str">
        <f t="shared" si="72"/>
        <v/>
      </c>
      <c r="DC49" s="25" t="str">
        <f t="shared" si="73"/>
        <v/>
      </c>
      <c r="DD49" s="25" t="str">
        <f t="shared" si="74"/>
        <v/>
      </c>
      <c r="DE49" s="25" t="str">
        <f t="shared" si="51"/>
        <v/>
      </c>
      <c r="DG49" s="26">
        <f t="shared" si="75"/>
        <v>0</v>
      </c>
      <c r="DH49" s="26">
        <f t="shared" si="76"/>
        <v>0</v>
      </c>
      <c r="DI49" s="26">
        <f t="shared" si="77"/>
        <v>0</v>
      </c>
      <c r="DJ49" s="26">
        <f t="shared" si="78"/>
        <v>0</v>
      </c>
      <c r="DK49" s="26">
        <f t="shared" si="79"/>
        <v>0</v>
      </c>
      <c r="DL49" s="26">
        <f t="shared" si="80"/>
        <v>0</v>
      </c>
      <c r="DM49" s="26">
        <f t="shared" si="81"/>
        <v>0</v>
      </c>
      <c r="DN49" s="26">
        <f t="shared" si="82"/>
        <v>0</v>
      </c>
      <c r="DO49" s="26">
        <f t="shared" si="83"/>
        <v>0</v>
      </c>
    </row>
    <row r="50" spans="1:119" x14ac:dyDescent="0.25">
      <c r="A50" s="711"/>
      <c r="B50" s="712"/>
      <c r="C50" s="4300" t="s">
        <v>75</v>
      </c>
      <c r="D50" s="4286">
        <f t="shared" si="64"/>
        <v>0</v>
      </c>
      <c r="E50" s="115">
        <f t="shared" si="84"/>
        <v>0</v>
      </c>
      <c r="F50" s="84">
        <f t="shared" si="84"/>
        <v>0</v>
      </c>
      <c r="G50" s="4289"/>
      <c r="H50" s="4283"/>
      <c r="I50" s="4289"/>
      <c r="J50" s="4301"/>
      <c r="K50" s="4289"/>
      <c r="L50" s="4283"/>
      <c r="M50" s="4289"/>
      <c r="N50" s="4283"/>
      <c r="O50" s="4289"/>
      <c r="P50" s="4283"/>
      <c r="Q50" s="4289"/>
      <c r="R50" s="4290"/>
      <c r="S50" s="4289"/>
      <c r="T50" s="4290"/>
      <c r="U50" s="4289"/>
      <c r="V50" s="4290"/>
      <c r="W50" s="4289"/>
      <c r="X50" s="4290"/>
      <c r="Y50" s="4289"/>
      <c r="Z50" s="4290"/>
      <c r="AA50" s="4289"/>
      <c r="AB50" s="4290"/>
      <c r="AC50" s="4302"/>
      <c r="AD50" s="4290"/>
      <c r="AE50" s="4291"/>
      <c r="AF50" s="4290"/>
      <c r="AG50" s="4289"/>
      <c r="AH50" s="4290"/>
      <c r="AI50" s="4289"/>
      <c r="AJ50" s="4290"/>
      <c r="AK50" s="4289"/>
      <c r="AL50" s="4290"/>
      <c r="AM50" s="4302"/>
      <c r="AN50" s="4290"/>
      <c r="AO50" s="4301"/>
      <c r="AP50" s="4293"/>
      <c r="AQ50" s="4282"/>
      <c r="AR50" s="4283"/>
      <c r="AS50" s="4283"/>
      <c r="AT50" s="4283"/>
      <c r="AU50" s="4283"/>
      <c r="AV50" s="4283"/>
      <c r="AW50" s="4283"/>
      <c r="AX50" s="4285"/>
      <c r="AY50" t="str">
        <f t="shared" si="45"/>
        <v/>
      </c>
      <c r="CW50" s="25" t="str">
        <f t="shared" si="67"/>
        <v/>
      </c>
      <c r="CX50" s="25" t="str">
        <f t="shared" si="68"/>
        <v/>
      </c>
      <c r="CY50" s="25" t="str">
        <f t="shared" si="69"/>
        <v/>
      </c>
      <c r="CZ50" s="25" t="str">
        <f t="shared" si="70"/>
        <v/>
      </c>
      <c r="DA50" s="25" t="str">
        <f t="shared" si="71"/>
        <v/>
      </c>
      <c r="DB50" s="25" t="str">
        <f t="shared" si="72"/>
        <v/>
      </c>
      <c r="DC50" s="25" t="str">
        <f t="shared" si="73"/>
        <v/>
      </c>
      <c r="DD50" s="25" t="str">
        <f t="shared" si="74"/>
        <v/>
      </c>
      <c r="DE50" s="25" t="str">
        <f t="shared" si="51"/>
        <v/>
      </c>
      <c r="DG50" s="26">
        <f t="shared" si="75"/>
        <v>0</v>
      </c>
      <c r="DH50" s="26">
        <f t="shared" si="76"/>
        <v>0</v>
      </c>
      <c r="DI50" s="26">
        <f t="shared" si="77"/>
        <v>0</v>
      </c>
      <c r="DJ50" s="26">
        <f t="shared" si="78"/>
        <v>0</v>
      </c>
      <c r="DK50" s="26">
        <f t="shared" si="79"/>
        <v>0</v>
      </c>
      <c r="DL50" s="26">
        <f t="shared" si="80"/>
        <v>0</v>
      </c>
      <c r="DM50" s="26">
        <f t="shared" si="81"/>
        <v>0</v>
      </c>
      <c r="DN50" s="26">
        <f t="shared" si="82"/>
        <v>0</v>
      </c>
      <c r="DO50" s="26">
        <f t="shared" si="83"/>
        <v>0</v>
      </c>
    </row>
    <row r="51" spans="1:119" x14ac:dyDescent="0.25">
      <c r="A51" s="711"/>
      <c r="B51" s="712"/>
      <c r="C51" s="4300" t="s">
        <v>76</v>
      </c>
      <c r="D51" s="4286">
        <f t="shared" si="64"/>
        <v>0</v>
      </c>
      <c r="E51" s="115">
        <f t="shared" si="84"/>
        <v>0</v>
      </c>
      <c r="F51" s="84">
        <f t="shared" si="84"/>
        <v>0</v>
      </c>
      <c r="G51" s="4289"/>
      <c r="H51" s="4283"/>
      <c r="I51" s="4289"/>
      <c r="J51" s="4301"/>
      <c r="K51" s="4289"/>
      <c r="L51" s="4283"/>
      <c r="M51" s="4289"/>
      <c r="N51" s="4283"/>
      <c r="O51" s="4289"/>
      <c r="P51" s="4283"/>
      <c r="Q51" s="4289"/>
      <c r="R51" s="4290"/>
      <c r="S51" s="4289"/>
      <c r="T51" s="4290"/>
      <c r="U51" s="4289"/>
      <c r="V51" s="4290"/>
      <c r="W51" s="4289"/>
      <c r="X51" s="4290"/>
      <c r="Y51" s="4289"/>
      <c r="Z51" s="4290"/>
      <c r="AA51" s="4289"/>
      <c r="AB51" s="4290"/>
      <c r="AC51" s="4302"/>
      <c r="AD51" s="4290"/>
      <c r="AE51" s="4291"/>
      <c r="AF51" s="4290"/>
      <c r="AG51" s="4289"/>
      <c r="AH51" s="4290"/>
      <c r="AI51" s="4289"/>
      <c r="AJ51" s="4290"/>
      <c r="AK51" s="4289"/>
      <c r="AL51" s="4290"/>
      <c r="AM51" s="4302"/>
      <c r="AN51" s="4290"/>
      <c r="AO51" s="4301"/>
      <c r="AP51" s="4293"/>
      <c r="AQ51" s="4282"/>
      <c r="AR51" s="4283"/>
      <c r="AS51" s="4283"/>
      <c r="AT51" s="4283"/>
      <c r="AU51" s="4283"/>
      <c r="AV51" s="4283"/>
      <c r="AW51" s="4283"/>
      <c r="AX51" s="4285"/>
      <c r="AY51" t="str">
        <f t="shared" si="45"/>
        <v/>
      </c>
      <c r="CW51" s="25" t="str">
        <f t="shared" si="67"/>
        <v/>
      </c>
      <c r="CX51" s="25" t="str">
        <f t="shared" si="68"/>
        <v/>
      </c>
      <c r="CY51" s="25" t="str">
        <f t="shared" si="69"/>
        <v/>
      </c>
      <c r="CZ51" s="25" t="str">
        <f t="shared" si="70"/>
        <v/>
      </c>
      <c r="DA51" s="25" t="str">
        <f t="shared" si="71"/>
        <v/>
      </c>
      <c r="DB51" s="25" t="str">
        <f t="shared" si="72"/>
        <v/>
      </c>
      <c r="DC51" s="25" t="str">
        <f t="shared" si="73"/>
        <v/>
      </c>
      <c r="DD51" s="25" t="str">
        <f t="shared" si="74"/>
        <v/>
      </c>
      <c r="DE51" s="25" t="str">
        <f t="shared" si="51"/>
        <v/>
      </c>
      <c r="DG51" s="26">
        <f t="shared" si="75"/>
        <v>0</v>
      </c>
      <c r="DH51" s="26">
        <f t="shared" si="76"/>
        <v>0</v>
      </c>
      <c r="DI51" s="26">
        <f t="shared" si="77"/>
        <v>0</v>
      </c>
      <c r="DJ51" s="26">
        <f t="shared" si="78"/>
        <v>0</v>
      </c>
      <c r="DK51" s="26">
        <f t="shared" si="79"/>
        <v>0</v>
      </c>
      <c r="DL51" s="26">
        <f t="shared" si="80"/>
        <v>0</v>
      </c>
      <c r="DM51" s="26">
        <f t="shared" si="81"/>
        <v>0</v>
      </c>
      <c r="DN51" s="26">
        <f t="shared" si="82"/>
        <v>0</v>
      </c>
      <c r="DO51" s="26">
        <f t="shared" si="83"/>
        <v>0</v>
      </c>
    </row>
    <row r="52" spans="1:119" x14ac:dyDescent="0.25">
      <c r="A52" s="711"/>
      <c r="B52" s="712"/>
      <c r="C52" s="121" t="s">
        <v>77</v>
      </c>
      <c r="D52" s="98">
        <f>SUM(E52+F52)</f>
        <v>0</v>
      </c>
      <c r="E52" s="115">
        <f t="shared" si="84"/>
        <v>0</v>
      </c>
      <c r="F52" s="84">
        <f t="shared" si="84"/>
        <v>0</v>
      </c>
      <c r="G52" s="122"/>
      <c r="H52" s="123"/>
      <c r="I52" s="122"/>
      <c r="J52" s="124"/>
      <c r="K52" s="122"/>
      <c r="L52" s="123"/>
      <c r="M52" s="122"/>
      <c r="N52" s="123"/>
      <c r="O52" s="122"/>
      <c r="P52" s="123"/>
      <c r="Q52" s="122"/>
      <c r="R52" s="125"/>
      <c r="S52" s="122"/>
      <c r="T52" s="125"/>
      <c r="U52" s="122"/>
      <c r="V52" s="125"/>
      <c r="W52" s="122"/>
      <c r="X52" s="125"/>
      <c r="Y52" s="122"/>
      <c r="Z52" s="125"/>
      <c r="AA52" s="122"/>
      <c r="AB52" s="125"/>
      <c r="AC52" s="126"/>
      <c r="AD52" s="125"/>
      <c r="AE52" s="103"/>
      <c r="AF52" s="125"/>
      <c r="AG52" s="122"/>
      <c r="AH52" s="125"/>
      <c r="AI52" s="122"/>
      <c r="AJ52" s="125"/>
      <c r="AK52" s="122"/>
      <c r="AL52" s="125"/>
      <c r="AM52" s="126"/>
      <c r="AN52" s="125"/>
      <c r="AO52" s="124"/>
      <c r="AP52" s="127"/>
      <c r="AQ52" s="128"/>
      <c r="AR52" s="123"/>
      <c r="AS52" s="123"/>
      <c r="AT52" s="123"/>
      <c r="AU52" s="123"/>
      <c r="AV52" s="123"/>
      <c r="AW52" s="123"/>
      <c r="AX52" s="129"/>
      <c r="AY52" t="str">
        <f t="shared" si="45"/>
        <v/>
      </c>
      <c r="CW52" s="25" t="str">
        <f t="shared" si="67"/>
        <v/>
      </c>
      <c r="CX52" s="25" t="str">
        <f t="shared" si="68"/>
        <v/>
      </c>
      <c r="CY52" s="25" t="str">
        <f t="shared" si="69"/>
        <v/>
      </c>
      <c r="CZ52" s="25" t="str">
        <f t="shared" si="70"/>
        <v/>
      </c>
      <c r="DA52" s="25" t="str">
        <f t="shared" si="71"/>
        <v/>
      </c>
      <c r="DB52" s="25" t="str">
        <f t="shared" si="72"/>
        <v/>
      </c>
      <c r="DC52" s="25" t="str">
        <f t="shared" si="73"/>
        <v/>
      </c>
      <c r="DD52" s="25" t="str">
        <f t="shared" si="74"/>
        <v/>
      </c>
      <c r="DE52" s="25" t="str">
        <f t="shared" si="51"/>
        <v/>
      </c>
      <c r="DG52" s="26">
        <f t="shared" si="75"/>
        <v>0</v>
      </c>
      <c r="DH52" s="26">
        <f t="shared" si="76"/>
        <v>0</v>
      </c>
      <c r="DI52" s="26">
        <f t="shared" si="77"/>
        <v>0</v>
      </c>
      <c r="DJ52" s="26">
        <f t="shared" si="78"/>
        <v>0</v>
      </c>
      <c r="DK52" s="26">
        <f t="shared" si="79"/>
        <v>0</v>
      </c>
      <c r="DL52" s="26">
        <f t="shared" si="80"/>
        <v>0</v>
      </c>
      <c r="DM52" s="26">
        <f t="shared" si="81"/>
        <v>0</v>
      </c>
      <c r="DN52" s="26">
        <f t="shared" si="82"/>
        <v>0</v>
      </c>
      <c r="DO52" s="26">
        <f t="shared" si="83"/>
        <v>0</v>
      </c>
    </row>
    <row r="53" spans="1:119" x14ac:dyDescent="0.25">
      <c r="A53" s="711"/>
      <c r="B53" s="712"/>
      <c r="C53" s="121" t="s">
        <v>78</v>
      </c>
      <c r="D53" s="4303">
        <f t="shared" si="64"/>
        <v>0</v>
      </c>
      <c r="E53" s="4105">
        <f t="shared" si="84"/>
        <v>0</v>
      </c>
      <c r="F53" s="132">
        <f t="shared" si="84"/>
        <v>0</v>
      </c>
      <c r="G53" s="4294"/>
      <c r="H53" s="105"/>
      <c r="I53" s="4294"/>
      <c r="J53" s="133"/>
      <c r="K53" s="4294"/>
      <c r="L53" s="105"/>
      <c r="M53" s="4294"/>
      <c r="N53" s="105"/>
      <c r="O53" s="4294"/>
      <c r="P53" s="105"/>
      <c r="Q53" s="4294"/>
      <c r="R53" s="4295"/>
      <c r="S53" s="4294"/>
      <c r="T53" s="4295"/>
      <c r="U53" s="4294"/>
      <c r="V53" s="4295"/>
      <c r="W53" s="4294"/>
      <c r="X53" s="4295"/>
      <c r="Y53" s="4294"/>
      <c r="Z53" s="4295"/>
      <c r="AA53" s="4294"/>
      <c r="AB53" s="4295"/>
      <c r="AC53" s="4304"/>
      <c r="AD53" s="4295"/>
      <c r="AE53" s="4296"/>
      <c r="AF53" s="4295"/>
      <c r="AG53" s="4294"/>
      <c r="AH53" s="4295"/>
      <c r="AI53" s="4294"/>
      <c r="AJ53" s="4295"/>
      <c r="AK53" s="4294"/>
      <c r="AL53" s="4295"/>
      <c r="AM53" s="4304"/>
      <c r="AN53" s="4295"/>
      <c r="AO53" s="133"/>
      <c r="AP53" s="4297"/>
      <c r="AQ53" s="105"/>
      <c r="AR53" s="105"/>
      <c r="AS53" s="105"/>
      <c r="AT53" s="105"/>
      <c r="AU53" s="105"/>
      <c r="AV53" s="105"/>
      <c r="AW53" s="105"/>
      <c r="AX53" s="4299"/>
      <c r="AY53" t="str">
        <f t="shared" si="45"/>
        <v/>
      </c>
      <c r="CW53" s="25" t="str">
        <f t="shared" si="67"/>
        <v/>
      </c>
      <c r="CX53" s="25" t="str">
        <f t="shared" si="68"/>
        <v/>
      </c>
      <c r="CY53" s="25" t="str">
        <f t="shared" si="69"/>
        <v/>
      </c>
      <c r="CZ53" s="25" t="str">
        <f t="shared" si="70"/>
        <v/>
      </c>
      <c r="DA53" s="25" t="str">
        <f t="shared" si="71"/>
        <v/>
      </c>
      <c r="DB53" s="25" t="str">
        <f t="shared" si="72"/>
        <v/>
      </c>
      <c r="DC53" s="25" t="str">
        <f t="shared" si="73"/>
        <v/>
      </c>
      <c r="DD53" s="25" t="str">
        <f t="shared" si="74"/>
        <v/>
      </c>
      <c r="DE53" s="25" t="str">
        <f t="shared" si="51"/>
        <v/>
      </c>
      <c r="DG53" s="26">
        <f t="shared" si="75"/>
        <v>0</v>
      </c>
      <c r="DH53" s="26">
        <f t="shared" si="76"/>
        <v>0</v>
      </c>
      <c r="DI53" s="26">
        <f t="shared" si="77"/>
        <v>0</v>
      </c>
      <c r="DJ53" s="26">
        <f t="shared" si="78"/>
        <v>0</v>
      </c>
      <c r="DK53" s="26">
        <f t="shared" si="79"/>
        <v>0</v>
      </c>
      <c r="DL53" s="26">
        <f t="shared" si="80"/>
        <v>0</v>
      </c>
      <c r="DM53" s="26">
        <f t="shared" si="81"/>
        <v>0</v>
      </c>
      <c r="DN53" s="26">
        <f t="shared" si="82"/>
        <v>0</v>
      </c>
      <c r="DO53" s="26">
        <f t="shared" si="83"/>
        <v>0</v>
      </c>
    </row>
    <row r="54" spans="1:119" x14ac:dyDescent="0.25">
      <c r="A54" s="4751" t="s">
        <v>4</v>
      </c>
      <c r="B54" s="4751"/>
      <c r="C54" s="4751"/>
      <c r="D54" s="4784">
        <f>SUM(D48:D53)</f>
        <v>0</v>
      </c>
      <c r="E54" s="4790">
        <f>SUM(E48:E53)</f>
        <v>0</v>
      </c>
      <c r="F54" s="4786">
        <f>SUM(F48:F53)</f>
        <v>0</v>
      </c>
      <c r="G54" s="4784">
        <f>SUM(G48:G53)</f>
        <v>0</v>
      </c>
      <c r="H54" s="4790">
        <f t="shared" ref="H54:AW54" si="85">SUM(H48:H53)</f>
        <v>0</v>
      </c>
      <c r="I54" s="4784">
        <f t="shared" si="85"/>
        <v>0</v>
      </c>
      <c r="J54" s="4790">
        <f t="shared" si="85"/>
        <v>0</v>
      </c>
      <c r="K54" s="4784">
        <f t="shared" si="85"/>
        <v>0</v>
      </c>
      <c r="L54" s="4790">
        <f t="shared" si="85"/>
        <v>0</v>
      </c>
      <c r="M54" s="4784">
        <f t="shared" si="85"/>
        <v>0</v>
      </c>
      <c r="N54" s="4790">
        <f t="shared" si="85"/>
        <v>0</v>
      </c>
      <c r="O54" s="4784">
        <f t="shared" si="85"/>
        <v>0</v>
      </c>
      <c r="P54" s="4790">
        <f t="shared" si="85"/>
        <v>0</v>
      </c>
      <c r="Q54" s="4784">
        <f t="shared" si="85"/>
        <v>0</v>
      </c>
      <c r="R54" s="4790">
        <f t="shared" si="85"/>
        <v>0</v>
      </c>
      <c r="S54" s="4784">
        <f t="shared" si="85"/>
        <v>0</v>
      </c>
      <c r="T54" s="4790">
        <f t="shared" si="85"/>
        <v>0</v>
      </c>
      <c r="U54" s="4784">
        <f t="shared" si="85"/>
        <v>0</v>
      </c>
      <c r="V54" s="4790">
        <f t="shared" si="85"/>
        <v>0</v>
      </c>
      <c r="W54" s="4784">
        <f t="shared" si="85"/>
        <v>0</v>
      </c>
      <c r="X54" s="4790">
        <f t="shared" si="85"/>
        <v>0</v>
      </c>
      <c r="Y54" s="4784">
        <f>SUM(Y48:Y53)</f>
        <v>0</v>
      </c>
      <c r="Z54" s="4790">
        <f>SUM(Z48:Z53)</f>
        <v>0</v>
      </c>
      <c r="AA54" s="4784">
        <f t="shared" si="85"/>
        <v>0</v>
      </c>
      <c r="AB54" s="4790">
        <f t="shared" si="85"/>
        <v>0</v>
      </c>
      <c r="AC54" s="4784">
        <f t="shared" si="85"/>
        <v>0</v>
      </c>
      <c r="AD54" s="4790">
        <f t="shared" si="85"/>
        <v>0</v>
      </c>
      <c r="AE54" s="4784">
        <f t="shared" si="85"/>
        <v>0</v>
      </c>
      <c r="AF54" s="4790">
        <f t="shared" si="85"/>
        <v>0</v>
      </c>
      <c r="AG54" s="4784">
        <f t="shared" si="85"/>
        <v>0</v>
      </c>
      <c r="AH54" s="4790">
        <f t="shared" si="85"/>
        <v>0</v>
      </c>
      <c r="AI54" s="4784">
        <f t="shared" si="85"/>
        <v>0</v>
      </c>
      <c r="AJ54" s="4790">
        <f t="shared" si="85"/>
        <v>0</v>
      </c>
      <c r="AK54" s="4784">
        <f t="shared" si="85"/>
        <v>0</v>
      </c>
      <c r="AL54" s="4790">
        <f t="shared" si="85"/>
        <v>0</v>
      </c>
      <c r="AM54" s="4784">
        <f t="shared" si="85"/>
        <v>0</v>
      </c>
      <c r="AN54" s="4790">
        <f t="shared" si="85"/>
        <v>0</v>
      </c>
      <c r="AO54" s="4784">
        <f t="shared" si="85"/>
        <v>0</v>
      </c>
      <c r="AP54" s="4791">
        <f t="shared" si="85"/>
        <v>0</v>
      </c>
      <c r="AQ54" s="4790">
        <f t="shared" si="85"/>
        <v>0</v>
      </c>
      <c r="AR54" s="4784">
        <f t="shared" si="85"/>
        <v>0</v>
      </c>
      <c r="AS54" s="4784">
        <f t="shared" si="85"/>
        <v>0</v>
      </c>
      <c r="AT54" s="4784">
        <f t="shared" si="85"/>
        <v>0</v>
      </c>
      <c r="AU54" s="4792">
        <f t="shared" si="85"/>
        <v>0</v>
      </c>
      <c r="AV54" s="4786">
        <f>SUM(AV48:AV53)</f>
        <v>0</v>
      </c>
      <c r="AW54" s="4784">
        <f t="shared" si="85"/>
        <v>0</v>
      </c>
      <c r="AX54" s="4792">
        <f>SUM(AX48:AX53)</f>
        <v>0</v>
      </c>
      <c r="CW54"/>
      <c r="CX54"/>
      <c r="CY54"/>
      <c r="CZ54"/>
      <c r="DA54"/>
      <c r="DB54"/>
      <c r="DC54"/>
      <c r="DD54"/>
      <c r="DE54"/>
      <c r="DG54"/>
      <c r="DH54"/>
      <c r="DI54"/>
      <c r="DJ54"/>
      <c r="DK54"/>
      <c r="DL54"/>
      <c r="DM54"/>
    </row>
    <row r="55" spans="1:119" ht="15" customHeight="1" x14ac:dyDescent="0.25">
      <c r="A55" s="722" t="s">
        <v>79</v>
      </c>
      <c r="B55" s="723"/>
      <c r="C55" s="134">
        <v>0</v>
      </c>
      <c r="D55" s="4775">
        <f t="shared" si="64"/>
        <v>0</v>
      </c>
      <c r="E55" s="135">
        <f t="shared" si="84"/>
        <v>0</v>
      </c>
      <c r="F55" s="136">
        <f t="shared" si="84"/>
        <v>0</v>
      </c>
      <c r="G55" s="4777"/>
      <c r="H55" s="80"/>
      <c r="I55" s="4777"/>
      <c r="J55" s="80"/>
      <c r="K55" s="4777"/>
      <c r="L55" s="80"/>
      <c r="M55" s="4777"/>
      <c r="N55" s="80"/>
      <c r="O55" s="4777"/>
      <c r="P55" s="80"/>
      <c r="Q55" s="4777"/>
      <c r="R55" s="80"/>
      <c r="S55" s="4777"/>
      <c r="T55" s="80"/>
      <c r="U55" s="4777"/>
      <c r="V55" s="80"/>
      <c r="W55" s="4777"/>
      <c r="X55" s="80"/>
      <c r="Y55" s="4777"/>
      <c r="Z55" s="80"/>
      <c r="AA55" s="4777"/>
      <c r="AB55" s="80"/>
      <c r="AC55" s="4777"/>
      <c r="AD55" s="80"/>
      <c r="AE55" s="4777"/>
      <c r="AF55" s="80"/>
      <c r="AG55" s="4777"/>
      <c r="AH55" s="80"/>
      <c r="AI55" s="4777"/>
      <c r="AJ55" s="80"/>
      <c r="AK55" s="4777"/>
      <c r="AL55" s="80"/>
      <c r="AM55" s="4777"/>
      <c r="AN55" s="80"/>
      <c r="AO55" s="4777"/>
      <c r="AP55" s="81"/>
      <c r="AQ55" s="4782"/>
      <c r="AR55" s="4782"/>
      <c r="AS55" s="4783"/>
      <c r="AT55" s="4783"/>
      <c r="AU55" s="4783"/>
      <c r="AV55" s="4783"/>
      <c r="AW55" s="4783"/>
      <c r="AX55" s="4783"/>
      <c r="AY55" t="str">
        <f t="shared" si="45"/>
        <v/>
      </c>
      <c r="CW55" s="25" t="str">
        <f t="shared" ref="CW55:CW59" si="86">IF(AND((Y55+Z55)&gt;0,AQ55="")," * No olvide digitar la variable 12 años. Si no tiene digite Cero.",IF(AQ55&gt;(Y55+Z55),"* Las Consultas de 12 años NO DEBEN ser mayor que el total de Consultas entre 10-14 años",""))</f>
        <v/>
      </c>
      <c r="CX55" s="25" t="str">
        <f t="shared" ref="CX55:CX59" si="87">IF(AND(F55&gt;0,AR55="")," * No olvide digitar la variable Embarazadas. Digite cero si no tiene.","")</f>
        <v/>
      </c>
      <c r="CY55" s="25" t="str">
        <f t="shared" ref="CY55:CY59" si="88">IF(AR55&gt;F55," * Las Embarazadas NO DEBEN ser mayor al total de mujeres. ","")</f>
        <v/>
      </c>
      <c r="CZ55" s="25" t="str">
        <f t="shared" ref="CZ55:CZ59" si="89">IF(AND((AK55+AL55)&gt;0,AS55="")," * No olvide digitar la variable 60 años. Si no tiene digite Cero.",IF(AS55&gt;(AK55+AL55)," * Las consultas de 60 años NO DEBEN ser mayor que el Total de consultas del grupo 60-64 años",""))</f>
        <v/>
      </c>
      <c r="DA55" s="25" t="str">
        <f>IF(AND(D55&gt;0,AT55="")," * No olvide digitar la variable Usuarios con Discapacidad. Digite Cero si no tiene.",IF(AT55&gt;D55," * La variable Usuarios con Discapacidad No puede ser mayor al Total Ambos Sexos.",""))</f>
        <v/>
      </c>
      <c r="DB55" s="25" t="str">
        <f>IF(AND(D55&gt;0,AU55="")," * No olvide digitar la variable Niños, niñas, adolescentes y jóvenes población SENAME. Digite Cero si no tiene.",IF(AU55&gt;D55," * La variable Niños, niñas, adolescentes y jóvenes población SENAME No puede ser mayor al Total Ambos Sexos.",""))</f>
        <v/>
      </c>
      <c r="DC55" s="25" t="str">
        <f>IF(AND(D55&gt;0,AV55="")," * No olvide digitar la variable Niños, niñas, adolescentes y jóvenes Mejor Niñez. Digite Cero si no tiene.",IF(AV55&gt;D55," * La variable Niños, niñas, adolescentes y jóvenes Mejor Niñez No puede ser mayor al Total Ambos Sexos.",""))</f>
        <v/>
      </c>
      <c r="DD55" s="25" t="str">
        <f>IF(AND(D55&gt;0,AW55="")," * No olvide digitar la variable Migrantes. Digite Cero si no tiene.",IF(AW55&gt;D55," * La variable Migrantes No puede ser mayor al Total.",""))</f>
        <v/>
      </c>
      <c r="DE55" s="25" t="str">
        <f t="shared" si="51"/>
        <v/>
      </c>
      <c r="DG55" s="26">
        <f t="shared" ref="DG55:DG59" si="90">IF(AND((Y55+Z55)&gt;0,AQ55=""),1,IF(AQ55&gt;(Y55+Z55),1,0))</f>
        <v>0</v>
      </c>
      <c r="DH55" s="26">
        <f t="shared" ref="DH55:DH59" si="91">IF(AND(F55&gt;0,AR55=""),1,0)</f>
        <v>0</v>
      </c>
      <c r="DI55" s="26">
        <f t="shared" ref="DI55:DI59" si="92">IF(AR55&gt;F55,1,0)</f>
        <v>0</v>
      </c>
      <c r="DJ55" s="26">
        <f t="shared" ref="DJ55:DJ59" si="93">IF(AND((AK55+AL55)&gt;0,AS55=""),1,IF(AS55&gt;(AK55+AL55),1,0))</f>
        <v>0</v>
      </c>
      <c r="DK55" s="26">
        <f t="shared" ref="DK55:DK59" si="94">IF(AND(D55&gt;0,AT55=""),1,IF(AT55&gt;D55,1,0))</f>
        <v>0</v>
      </c>
      <c r="DL55" s="26">
        <f t="shared" ref="DL55:DL59" si="95">IF(AND(D55&gt;0,AU55=""),1,IF(AU55&gt;D55,1,0))</f>
        <v>0</v>
      </c>
      <c r="DM55" s="26">
        <f t="shared" ref="DM55:DM59" si="96">IF(AND(D55&gt;0,AV55=""),1,IF(AV55&gt;D55,1,0))</f>
        <v>0</v>
      </c>
      <c r="DN55" s="26">
        <f t="shared" ref="DN55:DN59" si="97">IF(AND(D55&gt;0,AW55=""),1,IF(AW55&gt;D55,1,0))</f>
        <v>0</v>
      </c>
      <c r="DO55" s="26">
        <f t="shared" ref="DO55:DO59" si="98">IF(AND(D55&gt;0,AX55=""),1,IF(AX55&gt;D55,1,0))</f>
        <v>0</v>
      </c>
    </row>
    <row r="56" spans="1:119" x14ac:dyDescent="0.25">
      <c r="A56" s="722"/>
      <c r="B56" s="723"/>
      <c r="C56" s="4300" t="s">
        <v>80</v>
      </c>
      <c r="D56" s="4286">
        <f t="shared" si="64"/>
        <v>0</v>
      </c>
      <c r="E56" s="4305">
        <f t="shared" si="84"/>
        <v>0</v>
      </c>
      <c r="F56" s="4306">
        <f t="shared" si="84"/>
        <v>0</v>
      </c>
      <c r="G56" s="4289"/>
      <c r="H56" s="4290"/>
      <c r="I56" s="4289"/>
      <c r="J56" s="4290"/>
      <c r="K56" s="4289"/>
      <c r="L56" s="4290"/>
      <c r="M56" s="4289"/>
      <c r="N56" s="4290"/>
      <c r="O56" s="4289"/>
      <c r="P56" s="4290"/>
      <c r="Q56" s="4289"/>
      <c r="R56" s="4290"/>
      <c r="S56" s="4289"/>
      <c r="T56" s="4290"/>
      <c r="U56" s="4289"/>
      <c r="V56" s="4290"/>
      <c r="W56" s="4289"/>
      <c r="X56" s="4290"/>
      <c r="Y56" s="4289"/>
      <c r="Z56" s="4290"/>
      <c r="AA56" s="4289"/>
      <c r="AB56" s="4290"/>
      <c r="AC56" s="4289"/>
      <c r="AD56" s="4290"/>
      <c r="AE56" s="4289"/>
      <c r="AF56" s="4290"/>
      <c r="AG56" s="4289"/>
      <c r="AH56" s="4290"/>
      <c r="AI56" s="4289"/>
      <c r="AJ56" s="4290"/>
      <c r="AK56" s="4289"/>
      <c r="AL56" s="4290"/>
      <c r="AM56" s="4289"/>
      <c r="AN56" s="4290"/>
      <c r="AO56" s="4289"/>
      <c r="AP56" s="4293"/>
      <c r="AQ56" s="4283"/>
      <c r="AR56" s="4283"/>
      <c r="AS56" s="4285"/>
      <c r="AT56" s="4285"/>
      <c r="AU56" s="4285"/>
      <c r="AV56" s="4285"/>
      <c r="AW56" s="4285"/>
      <c r="AX56" s="4285"/>
      <c r="AY56" t="str">
        <f t="shared" si="45"/>
        <v/>
      </c>
      <c r="CW56" s="25" t="str">
        <f t="shared" si="86"/>
        <v/>
      </c>
      <c r="CX56" s="25" t="str">
        <f t="shared" si="87"/>
        <v/>
      </c>
      <c r="CY56" s="25" t="str">
        <f t="shared" si="88"/>
        <v/>
      </c>
      <c r="CZ56" s="25" t="str">
        <f t="shared" si="89"/>
        <v/>
      </c>
      <c r="DA56" s="25" t="str">
        <f t="shared" ref="DA56:DA59" si="99">IF(AND(D56&gt;0,AT56="")," * No olvide digitar la variable Usuarios con Discapacidad. Digite Cero si no tiene.",IF(AT56&gt;D56," * La variable Usuarios con Discapacidad No puede ser mayor al Total Ambos Sexos.",""))</f>
        <v/>
      </c>
      <c r="DB56" s="25" t="str">
        <f t="shared" ref="DB56:DB59" si="100">IF(AND(D56&gt;0,AU56="")," * No olvide digitar la variable Niños, niñas, adolescentes y jóvenes población SENAME. Digite Cero si no tiene.",IF(AU56&gt;D56," * La variable Niños, niñas, adolescentes y jóvenes población SENAME No puede ser mayor al Total Ambos Sexos.",""))</f>
        <v/>
      </c>
      <c r="DC56" s="25" t="str">
        <f t="shared" ref="DC56:DC59" si="101">IF(AND(D56&gt;0,AV56="")," * No olvide digitar la variable Niños, niñas, adolescentes y jóvenes Mejor Niñez. Digite Cero si no tiene.",IF(AV56&gt;D56," * La variable Niños, niñas, adolescentes y jóvenes Mejor Niñez No puede ser mayor al Total Ambos Sexos.",""))</f>
        <v/>
      </c>
      <c r="DD56" s="25" t="str">
        <f t="shared" ref="DD56:DD59" si="102">IF(AND(D56&gt;0,AW56="")," * No olvide digitar la variable Migrantes. Digite Cero si no tiene.",IF(AW56&gt;D56," * La variable Migrantes No puede ser mayor al Total.",""))</f>
        <v/>
      </c>
      <c r="DE56" s="25" t="str">
        <f t="shared" si="51"/>
        <v/>
      </c>
      <c r="DG56" s="26">
        <f t="shared" si="90"/>
        <v>0</v>
      </c>
      <c r="DH56" s="26">
        <f t="shared" si="91"/>
        <v>0</v>
      </c>
      <c r="DI56" s="26">
        <f t="shared" si="92"/>
        <v>0</v>
      </c>
      <c r="DJ56" s="26">
        <f t="shared" si="93"/>
        <v>0</v>
      </c>
      <c r="DK56" s="26">
        <f t="shared" si="94"/>
        <v>0</v>
      </c>
      <c r="DL56" s="26">
        <f t="shared" si="95"/>
        <v>0</v>
      </c>
      <c r="DM56" s="26">
        <f t="shared" si="96"/>
        <v>0</v>
      </c>
      <c r="DN56" s="26">
        <f t="shared" si="97"/>
        <v>0</v>
      </c>
      <c r="DO56" s="26">
        <f t="shared" si="98"/>
        <v>0</v>
      </c>
    </row>
    <row r="57" spans="1:119" x14ac:dyDescent="0.25">
      <c r="A57" s="722"/>
      <c r="B57" s="723"/>
      <c r="C57" s="4300" t="s">
        <v>81</v>
      </c>
      <c r="D57" s="4286">
        <f t="shared" si="64"/>
        <v>0</v>
      </c>
      <c r="E57" s="4305">
        <f t="shared" si="84"/>
        <v>0</v>
      </c>
      <c r="F57" s="4306">
        <f t="shared" si="84"/>
        <v>0</v>
      </c>
      <c r="G57" s="4289"/>
      <c r="H57" s="4290"/>
      <c r="I57" s="4289"/>
      <c r="J57" s="4290"/>
      <c r="K57" s="4289"/>
      <c r="L57" s="4290"/>
      <c r="M57" s="4289"/>
      <c r="N57" s="4290"/>
      <c r="O57" s="4289"/>
      <c r="P57" s="4290"/>
      <c r="Q57" s="4289"/>
      <c r="R57" s="4290"/>
      <c r="S57" s="4289"/>
      <c r="T57" s="4290"/>
      <c r="U57" s="4289"/>
      <c r="V57" s="4290"/>
      <c r="W57" s="4289"/>
      <c r="X57" s="4290"/>
      <c r="Y57" s="4289"/>
      <c r="Z57" s="4290"/>
      <c r="AA57" s="4289"/>
      <c r="AB57" s="4290"/>
      <c r="AC57" s="4289"/>
      <c r="AD57" s="4290"/>
      <c r="AE57" s="4289"/>
      <c r="AF57" s="4290"/>
      <c r="AG57" s="4289"/>
      <c r="AH57" s="4290"/>
      <c r="AI57" s="4289"/>
      <c r="AJ57" s="4290"/>
      <c r="AK57" s="4289"/>
      <c r="AL57" s="4290"/>
      <c r="AM57" s="4289"/>
      <c r="AN57" s="4290"/>
      <c r="AO57" s="4289"/>
      <c r="AP57" s="4293"/>
      <c r="AQ57" s="4283"/>
      <c r="AR57" s="4283"/>
      <c r="AS57" s="4285"/>
      <c r="AT57" s="4285"/>
      <c r="AU57" s="4285"/>
      <c r="AV57" s="4285"/>
      <c r="AW57" s="4285"/>
      <c r="AX57" s="4285"/>
      <c r="AY57" t="str">
        <f t="shared" si="45"/>
        <v/>
      </c>
      <c r="CW57" s="25" t="str">
        <f t="shared" si="86"/>
        <v/>
      </c>
      <c r="CX57" s="25" t="str">
        <f t="shared" si="87"/>
        <v/>
      </c>
      <c r="CY57" s="25" t="str">
        <f t="shared" si="88"/>
        <v/>
      </c>
      <c r="CZ57" s="25" t="str">
        <f t="shared" si="89"/>
        <v/>
      </c>
      <c r="DA57" s="25" t="str">
        <f t="shared" si="99"/>
        <v/>
      </c>
      <c r="DB57" s="25" t="str">
        <f t="shared" si="100"/>
        <v/>
      </c>
      <c r="DC57" s="25" t="str">
        <f t="shared" si="101"/>
        <v/>
      </c>
      <c r="DD57" s="25" t="str">
        <f t="shared" si="102"/>
        <v/>
      </c>
      <c r="DE57" s="25" t="str">
        <f t="shared" si="51"/>
        <v/>
      </c>
      <c r="DG57" s="26">
        <f t="shared" si="90"/>
        <v>0</v>
      </c>
      <c r="DH57" s="26">
        <f t="shared" si="91"/>
        <v>0</v>
      </c>
      <c r="DI57" s="26">
        <f t="shared" si="92"/>
        <v>0</v>
      </c>
      <c r="DJ57" s="26">
        <f t="shared" si="93"/>
        <v>0</v>
      </c>
      <c r="DK57" s="26">
        <f t="shared" si="94"/>
        <v>0</v>
      </c>
      <c r="DL57" s="26">
        <f t="shared" si="95"/>
        <v>0</v>
      </c>
      <c r="DM57" s="26">
        <f t="shared" si="96"/>
        <v>0</v>
      </c>
      <c r="DN57" s="26">
        <f t="shared" si="97"/>
        <v>0</v>
      </c>
      <c r="DO57" s="26">
        <f t="shared" si="98"/>
        <v>0</v>
      </c>
    </row>
    <row r="58" spans="1:119" x14ac:dyDescent="0.25">
      <c r="A58" s="722"/>
      <c r="B58" s="723"/>
      <c r="C58" s="4300" t="s">
        <v>82</v>
      </c>
      <c r="D58" s="4286">
        <f t="shared" si="64"/>
        <v>0</v>
      </c>
      <c r="E58" s="4305">
        <f t="shared" si="84"/>
        <v>0</v>
      </c>
      <c r="F58" s="4306">
        <f t="shared" si="84"/>
        <v>0</v>
      </c>
      <c r="G58" s="4289"/>
      <c r="H58" s="4290"/>
      <c r="I58" s="4289"/>
      <c r="J58" s="4290"/>
      <c r="K58" s="4289"/>
      <c r="L58" s="4290"/>
      <c r="M58" s="4289"/>
      <c r="N58" s="4290"/>
      <c r="O58" s="4289"/>
      <c r="P58" s="4290"/>
      <c r="Q58" s="4289"/>
      <c r="R58" s="4290"/>
      <c r="S58" s="4289"/>
      <c r="T58" s="4290"/>
      <c r="U58" s="4289"/>
      <c r="V58" s="4290"/>
      <c r="W58" s="4289"/>
      <c r="X58" s="4290"/>
      <c r="Y58" s="4289"/>
      <c r="Z58" s="4290"/>
      <c r="AA58" s="4289"/>
      <c r="AB58" s="4290"/>
      <c r="AC58" s="4289"/>
      <c r="AD58" s="4290"/>
      <c r="AE58" s="4289"/>
      <c r="AF58" s="4290"/>
      <c r="AG58" s="4289"/>
      <c r="AH58" s="4290"/>
      <c r="AI58" s="4289"/>
      <c r="AJ58" s="4290"/>
      <c r="AK58" s="4289"/>
      <c r="AL58" s="4290"/>
      <c r="AM58" s="4289"/>
      <c r="AN58" s="4290"/>
      <c r="AO58" s="4289"/>
      <c r="AP58" s="4293"/>
      <c r="AQ58" s="4283"/>
      <c r="AR58" s="4283"/>
      <c r="AS58" s="4285"/>
      <c r="AT58" s="4285"/>
      <c r="AU58" s="4285"/>
      <c r="AV58" s="4285"/>
      <c r="AW58" s="4285"/>
      <c r="AX58" s="4285"/>
      <c r="AY58" t="str">
        <f t="shared" si="45"/>
        <v/>
      </c>
      <c r="CW58" s="25" t="str">
        <f t="shared" si="86"/>
        <v/>
      </c>
      <c r="CX58" s="25" t="str">
        <f t="shared" si="87"/>
        <v/>
      </c>
      <c r="CY58" s="25" t="str">
        <f t="shared" si="88"/>
        <v/>
      </c>
      <c r="CZ58" s="25" t="str">
        <f t="shared" si="89"/>
        <v/>
      </c>
      <c r="DA58" s="25" t="str">
        <f t="shared" si="99"/>
        <v/>
      </c>
      <c r="DB58" s="25" t="str">
        <f t="shared" si="100"/>
        <v/>
      </c>
      <c r="DC58" s="25" t="str">
        <f t="shared" si="101"/>
        <v/>
      </c>
      <c r="DD58" s="25" t="str">
        <f t="shared" si="102"/>
        <v/>
      </c>
      <c r="DE58" s="25" t="str">
        <f t="shared" si="51"/>
        <v/>
      </c>
      <c r="DG58" s="26">
        <f t="shared" si="90"/>
        <v>0</v>
      </c>
      <c r="DH58" s="26">
        <f t="shared" si="91"/>
        <v>0</v>
      </c>
      <c r="DI58" s="26">
        <f t="shared" si="92"/>
        <v>0</v>
      </c>
      <c r="DJ58" s="26">
        <f t="shared" si="93"/>
        <v>0</v>
      </c>
      <c r="DK58" s="26">
        <f t="shared" si="94"/>
        <v>0</v>
      </c>
      <c r="DL58" s="26">
        <f t="shared" si="95"/>
        <v>0</v>
      </c>
      <c r="DM58" s="26">
        <f t="shared" si="96"/>
        <v>0</v>
      </c>
      <c r="DN58" s="26">
        <f t="shared" si="97"/>
        <v>0</v>
      </c>
      <c r="DO58" s="26">
        <f t="shared" si="98"/>
        <v>0</v>
      </c>
    </row>
    <row r="59" spans="1:119" x14ac:dyDescent="0.25">
      <c r="A59" s="4508"/>
      <c r="B59" s="4509"/>
      <c r="C59" s="4307" t="s">
        <v>83</v>
      </c>
      <c r="D59" s="4303">
        <f t="shared" si="64"/>
        <v>0</v>
      </c>
      <c r="E59" s="4105">
        <f>SUM(G59+I59+K59+M59+O59+Q59+S59+U59+W59+Y59+AA59+AC59+AE59+AG59+AI59+AK59+AM59+AO59)</f>
        <v>0</v>
      </c>
      <c r="F59" s="4308">
        <f>SUM(H59+J59+L59+N59+P59+R59+T59+V59+X59+Z59+AB59+AD59+AF59+AH59+AJ59+AL59+AN59+AP59)</f>
        <v>0</v>
      </c>
      <c r="G59" s="4294"/>
      <c r="H59" s="4295"/>
      <c r="I59" s="4294"/>
      <c r="J59" s="4295"/>
      <c r="K59" s="4294"/>
      <c r="L59" s="4295"/>
      <c r="M59" s="4294"/>
      <c r="N59" s="4295"/>
      <c r="O59" s="4294"/>
      <c r="P59" s="4295"/>
      <c r="Q59" s="4294"/>
      <c r="R59" s="4295"/>
      <c r="S59" s="4294"/>
      <c r="T59" s="4295"/>
      <c r="U59" s="4294"/>
      <c r="V59" s="4295"/>
      <c r="W59" s="4294"/>
      <c r="X59" s="4295"/>
      <c r="Y59" s="4294"/>
      <c r="Z59" s="4295"/>
      <c r="AA59" s="4294"/>
      <c r="AB59" s="4295"/>
      <c r="AC59" s="4294"/>
      <c r="AD59" s="4295"/>
      <c r="AE59" s="4294"/>
      <c r="AF59" s="4295"/>
      <c r="AG59" s="4294"/>
      <c r="AH59" s="4295"/>
      <c r="AI59" s="4294"/>
      <c r="AJ59" s="4295"/>
      <c r="AK59" s="4294"/>
      <c r="AL59" s="4295"/>
      <c r="AM59" s="4294"/>
      <c r="AN59" s="4295"/>
      <c r="AO59" s="4294"/>
      <c r="AP59" s="4297"/>
      <c r="AQ59" s="105"/>
      <c r="AR59" s="105"/>
      <c r="AS59" s="4299"/>
      <c r="AT59" s="4299"/>
      <c r="AU59" s="4299"/>
      <c r="AV59" s="4299"/>
      <c r="AW59" s="4299"/>
      <c r="AX59" s="4299"/>
      <c r="AY59" t="str">
        <f t="shared" si="45"/>
        <v/>
      </c>
      <c r="CW59" s="25" t="str">
        <f t="shared" si="86"/>
        <v/>
      </c>
      <c r="CX59" s="25" t="str">
        <f t="shared" si="87"/>
        <v/>
      </c>
      <c r="CY59" s="25" t="str">
        <f t="shared" si="88"/>
        <v/>
      </c>
      <c r="CZ59" s="25" t="str">
        <f t="shared" si="89"/>
        <v/>
      </c>
      <c r="DA59" s="25" t="str">
        <f t="shared" si="99"/>
        <v/>
      </c>
      <c r="DB59" s="25" t="str">
        <f t="shared" si="100"/>
        <v/>
      </c>
      <c r="DC59" s="25" t="str">
        <f t="shared" si="101"/>
        <v/>
      </c>
      <c r="DD59" s="25" t="str">
        <f t="shared" si="102"/>
        <v/>
      </c>
      <c r="DE59" s="25" t="str">
        <f t="shared" si="51"/>
        <v/>
      </c>
      <c r="DG59" s="26">
        <f t="shared" si="90"/>
        <v>0</v>
      </c>
      <c r="DH59" s="26">
        <f t="shared" si="91"/>
        <v>0</v>
      </c>
      <c r="DI59" s="26">
        <f t="shared" si="92"/>
        <v>0</v>
      </c>
      <c r="DJ59" s="26">
        <f t="shared" si="93"/>
        <v>0</v>
      </c>
      <c r="DK59" s="26">
        <f t="shared" si="94"/>
        <v>0</v>
      </c>
      <c r="DL59" s="26">
        <f t="shared" si="95"/>
        <v>0</v>
      </c>
      <c r="DM59" s="26">
        <f t="shared" si="96"/>
        <v>0</v>
      </c>
      <c r="DN59" s="26">
        <f t="shared" si="97"/>
        <v>0</v>
      </c>
      <c r="DO59" s="26">
        <f t="shared" si="98"/>
        <v>0</v>
      </c>
    </row>
    <row r="60" spans="1:119" x14ac:dyDescent="0.25">
      <c r="A60" s="4709" t="s">
        <v>4</v>
      </c>
      <c r="B60" s="4710"/>
      <c r="C60" s="4442"/>
      <c r="D60" s="4784">
        <f t="shared" ref="D60:AX60" si="103">SUM(D55:D59)</f>
        <v>0</v>
      </c>
      <c r="E60" s="4785">
        <f>SUM(E55:E59)</f>
        <v>0</v>
      </c>
      <c r="F60" s="4807">
        <f>SUM(F55:F59)</f>
        <v>0</v>
      </c>
      <c r="G60" s="4784">
        <f t="shared" si="103"/>
        <v>0</v>
      </c>
      <c r="H60" s="4790">
        <f t="shared" si="103"/>
        <v>0</v>
      </c>
      <c r="I60" s="4784">
        <f t="shared" si="103"/>
        <v>0</v>
      </c>
      <c r="J60" s="4790">
        <f t="shared" si="103"/>
        <v>0</v>
      </c>
      <c r="K60" s="4784">
        <f t="shared" si="103"/>
        <v>0</v>
      </c>
      <c r="L60" s="4790">
        <f t="shared" si="103"/>
        <v>0</v>
      </c>
      <c r="M60" s="4784">
        <f t="shared" si="103"/>
        <v>0</v>
      </c>
      <c r="N60" s="4790">
        <f t="shared" si="103"/>
        <v>0</v>
      </c>
      <c r="O60" s="4784">
        <f t="shared" si="103"/>
        <v>0</v>
      </c>
      <c r="P60" s="4790">
        <f t="shared" si="103"/>
        <v>0</v>
      </c>
      <c r="Q60" s="4784">
        <f t="shared" si="103"/>
        <v>0</v>
      </c>
      <c r="R60" s="4790">
        <f t="shared" si="103"/>
        <v>0</v>
      </c>
      <c r="S60" s="4784">
        <f t="shared" si="103"/>
        <v>0</v>
      </c>
      <c r="T60" s="4807">
        <f t="shared" si="103"/>
        <v>0</v>
      </c>
      <c r="U60" s="4784">
        <f t="shared" si="103"/>
        <v>0</v>
      </c>
      <c r="V60" s="4790">
        <f t="shared" si="103"/>
        <v>0</v>
      </c>
      <c r="W60" s="4784">
        <f t="shared" si="103"/>
        <v>0</v>
      </c>
      <c r="X60" s="4790">
        <f t="shared" si="103"/>
        <v>0</v>
      </c>
      <c r="Y60" s="4784">
        <f t="shared" si="103"/>
        <v>0</v>
      </c>
      <c r="Z60" s="4790">
        <f t="shared" si="103"/>
        <v>0</v>
      </c>
      <c r="AA60" s="4784">
        <f t="shared" si="103"/>
        <v>0</v>
      </c>
      <c r="AB60" s="4790">
        <f t="shared" si="103"/>
        <v>0</v>
      </c>
      <c r="AC60" s="4784">
        <f t="shared" si="103"/>
        <v>0</v>
      </c>
      <c r="AD60" s="4790">
        <f t="shared" si="103"/>
        <v>0</v>
      </c>
      <c r="AE60" s="4784">
        <f t="shared" si="103"/>
        <v>0</v>
      </c>
      <c r="AF60" s="4790">
        <f t="shared" si="103"/>
        <v>0</v>
      </c>
      <c r="AG60" s="4784">
        <f t="shared" si="103"/>
        <v>0</v>
      </c>
      <c r="AH60" s="4790">
        <f t="shared" si="103"/>
        <v>0</v>
      </c>
      <c r="AI60" s="4784">
        <f t="shared" si="103"/>
        <v>0</v>
      </c>
      <c r="AJ60" s="4790">
        <f t="shared" si="103"/>
        <v>0</v>
      </c>
      <c r="AK60" s="4784">
        <f t="shared" si="103"/>
        <v>0</v>
      </c>
      <c r="AL60" s="4790">
        <f t="shared" si="103"/>
        <v>0</v>
      </c>
      <c r="AM60" s="4784">
        <f t="shared" si="103"/>
        <v>0</v>
      </c>
      <c r="AN60" s="4790">
        <f t="shared" si="103"/>
        <v>0</v>
      </c>
      <c r="AO60" s="4784">
        <f t="shared" si="103"/>
        <v>0</v>
      </c>
      <c r="AP60" s="4791">
        <f t="shared" si="103"/>
        <v>0</v>
      </c>
      <c r="AQ60" s="4790">
        <f t="shared" si="103"/>
        <v>0</v>
      </c>
      <c r="AR60" s="4784">
        <f t="shared" si="103"/>
        <v>0</v>
      </c>
      <c r="AS60" s="4784">
        <f t="shared" si="103"/>
        <v>0</v>
      </c>
      <c r="AT60" s="4784">
        <f t="shared" si="103"/>
        <v>0</v>
      </c>
      <c r="AU60" s="4784">
        <f t="shared" si="103"/>
        <v>0</v>
      </c>
      <c r="AV60" s="4786">
        <f>SUM(AV55:AV59)</f>
        <v>0</v>
      </c>
      <c r="AW60" s="4784">
        <f t="shared" si="103"/>
        <v>0</v>
      </c>
      <c r="AX60" s="4792">
        <f t="shared" si="103"/>
        <v>0</v>
      </c>
      <c r="CW60"/>
      <c r="CX60"/>
      <c r="CY60"/>
      <c r="CZ60"/>
      <c r="DA60"/>
      <c r="DB60"/>
      <c r="DC60"/>
      <c r="DD60"/>
      <c r="DE60"/>
      <c r="DG60"/>
      <c r="DH60"/>
      <c r="DI60"/>
      <c r="DJ60"/>
      <c r="DK60"/>
      <c r="DL60"/>
      <c r="DM60"/>
    </row>
    <row r="61" spans="1:119" ht="15" customHeight="1" x14ac:dyDescent="0.25">
      <c r="A61" s="4808" t="s">
        <v>84</v>
      </c>
      <c r="B61" s="4809"/>
      <c r="C61" s="4300">
        <v>0</v>
      </c>
      <c r="D61" s="98">
        <f>SUM(E61:F61)</f>
        <v>0</v>
      </c>
      <c r="E61" s="99">
        <f>SUM(Y61+AA61+AC61+AE61+AG61+AI61+AK61+AM61+AO61)</f>
        <v>0</v>
      </c>
      <c r="F61" s="4288">
        <f>SUM(Z61+AB61+AD61+AF61+AH61+AJ61+AL61+AN61+AP61)</f>
        <v>0</v>
      </c>
      <c r="G61" s="4810"/>
      <c r="H61" s="143"/>
      <c r="I61" s="4811"/>
      <c r="J61" s="143"/>
      <c r="K61" s="4811"/>
      <c r="L61" s="143"/>
      <c r="M61" s="4811"/>
      <c r="N61" s="143"/>
      <c r="O61" s="4811"/>
      <c r="P61" s="143"/>
      <c r="Q61" s="4811"/>
      <c r="R61" s="143"/>
      <c r="S61" s="145"/>
      <c r="T61" s="146"/>
      <c r="U61" s="4811"/>
      <c r="V61" s="143"/>
      <c r="W61" s="4811"/>
      <c r="X61" s="143"/>
      <c r="Y61" s="122"/>
      <c r="Z61" s="125"/>
      <c r="AA61" s="122"/>
      <c r="AB61" s="125"/>
      <c r="AC61" s="4812"/>
      <c r="AD61" s="4813"/>
      <c r="AE61" s="147"/>
      <c r="AF61" s="148"/>
      <c r="AG61" s="147"/>
      <c r="AH61" s="148"/>
      <c r="AI61" s="103"/>
      <c r="AJ61" s="125"/>
      <c r="AK61" s="122"/>
      <c r="AL61" s="125"/>
      <c r="AM61" s="4812"/>
      <c r="AN61" s="4813"/>
      <c r="AO61" s="103"/>
      <c r="AP61" s="81"/>
      <c r="AQ61" s="4814"/>
      <c r="AR61" s="123"/>
      <c r="AS61" s="123"/>
      <c r="AT61" s="4815"/>
      <c r="AU61" s="123"/>
      <c r="AV61" s="123"/>
      <c r="AW61" s="4815"/>
      <c r="AX61" s="4815"/>
      <c r="AY61" t="str">
        <f t="shared" si="45"/>
        <v/>
      </c>
      <c r="CW61" s="25" t="str">
        <f t="shared" ref="CW61:CW63" si="104">IF(AND((Y61+Z61)&gt;0,AQ61="")," * No olvide digitar la variable 12 años. Si no tiene digite Cero.",IF(AQ61&gt;(Y61+Z61),"* Las Consultas de 12 años NO DEBEN ser mayor que el total de Consultas entre 10-14 años",""))</f>
        <v/>
      </c>
      <c r="CX61" s="25" t="str">
        <f t="shared" ref="CX61:CX63" si="105">IF(AND(F61&gt;0,AR61="")," * No olvide digitar la variable Embarazadas. Digite cero si no tiene.","")</f>
        <v/>
      </c>
      <c r="CY61" s="25" t="str">
        <f t="shared" ref="CY61:CY63" si="106">IF(AR61&gt;F61," * Las Embarazadas NO DEBEN ser mayor al total de mujeres. ","")</f>
        <v/>
      </c>
      <c r="CZ61" s="25" t="str">
        <f t="shared" ref="CZ61:CZ63" si="107">IF(AND((AK61+AL61)&gt;0,AS61="")," * No olvide digitar la variable 60 años. Si no tiene digite Cero.",IF(AS61&gt;(AK61+AL61)," * Las consultas de 60 años NO DEBEN ser mayor que el Total de consultas del grupo 60-64 años",""))</f>
        <v/>
      </c>
      <c r="DA61" s="25" t="str">
        <f t="shared" ref="DA61:DA63" si="108">IF(AND(D61&gt;0,AT61="")," * No olvide digitar la variable Usuarios con Discapacidad. Digite Cero si no tiene.",IF(AT61&gt;D61," * La variable Usuarios con Discapacidad No puede ser mayor al Total Ambos Sexos.",""))</f>
        <v/>
      </c>
      <c r="DB61" s="25" t="str">
        <f t="shared" ref="DB61:DB63" si="109">IF(AND(D61&gt;0,AU61="")," * No olvide digitar la variable Niños, niñas, adolescentes y jóvenes población SENAME. Digite Cero si no tiene.",IF(AU61&gt;D61," * La variable Niños, niñas, adolescentes y jóvenes población SENAME No puede ser mayor al Total Ambos Sexos.",""))</f>
        <v/>
      </c>
      <c r="DC61" s="25" t="str">
        <f t="shared" ref="DC61:DC63" si="110">IF(AND(D61&gt;0,AV61="")," * No olvide digitar la variable Niños, niñas, adolescentes y jóvenes Mejor Niñez. Digite Cero si no tiene.",IF(AV61&gt;D61," * La variable Niños, niñas, adolescentes y jóvenes Mejor Niñez No puede ser mayor al Total Ambos Sexos.",""))</f>
        <v/>
      </c>
      <c r="DD61" s="25" t="str">
        <f t="shared" ref="DD61:DD63" si="111">IF(AND(D61&gt;0,AW61="")," * No olvide digitar la variable Migrantes. Digite Cero si no tiene.",IF(AW61&gt;D61," * La variable Migrantes No puede ser mayor al Total.",""))</f>
        <v/>
      </c>
      <c r="DE61" s="25" t="str">
        <f t="shared" si="51"/>
        <v/>
      </c>
      <c r="DG61" s="26">
        <f t="shared" ref="DG61:DG63" si="112">IF(AND((Y61+Z61)&gt;0,AQ61=""),1,IF(AQ61&gt;(Y61+Z61),1,0))</f>
        <v>0</v>
      </c>
      <c r="DH61" s="26">
        <f t="shared" ref="DH61:DH63" si="113">IF(AND(F61&gt;0,AR61=""),1,0)</f>
        <v>0</v>
      </c>
      <c r="DI61" s="26">
        <f t="shared" ref="DI61:DI63" si="114">IF(AR61&gt;F61,1,0)</f>
        <v>0</v>
      </c>
      <c r="DJ61" s="26">
        <f t="shared" ref="DJ61:DJ63" si="115">IF(AND((AK61+AL61)&gt;0,AS61=""),1,IF(AS61&gt;(AK61+AL61),1,0))</f>
        <v>0</v>
      </c>
      <c r="DK61" s="26">
        <f t="shared" ref="DK61:DK63" si="116">IF(AND(D61&gt;0,AT61=""),1,IF(AT61&gt;D61,1,0))</f>
        <v>0</v>
      </c>
      <c r="DL61" s="26">
        <f t="shared" ref="DL61:DL63" si="117">IF(AND(D61&gt;0,AU61=""),1,IF(AU61&gt;D61,1,0))</f>
        <v>0</v>
      </c>
      <c r="DM61" s="26">
        <f t="shared" ref="DM61:DM63" si="118">IF(AND(D61&gt;0,AV61=""),1,IF(AV61&gt;D61,1,0))</f>
        <v>0</v>
      </c>
      <c r="DN61" s="26">
        <f t="shared" ref="DN61:DN63" si="119">IF(AND(D61&gt;0,AW61=""),1,IF(AW61&gt;D61,1,0))</f>
        <v>0</v>
      </c>
      <c r="DO61" s="26">
        <f t="shared" ref="DO61:DO63" si="120">IF(AND(D61&gt;0,AX61=""),1,IF(AX61&gt;D61,1,0))</f>
        <v>0</v>
      </c>
    </row>
    <row r="62" spans="1:119" x14ac:dyDescent="0.25">
      <c r="A62" s="728"/>
      <c r="B62" s="729"/>
      <c r="C62" s="4300" t="s">
        <v>85</v>
      </c>
      <c r="D62" s="98">
        <f>SUM(E62:F62)</f>
        <v>0</v>
      </c>
      <c r="E62" s="99">
        <f t="shared" ref="E62:F63" si="121">SUM(Y62+AA62+AC62+AE62+AG62+AI62+AK62+AM62+AO62)</f>
        <v>0</v>
      </c>
      <c r="F62" s="4288">
        <f t="shared" si="121"/>
        <v>0</v>
      </c>
      <c r="G62" s="4309"/>
      <c r="H62" s="4310"/>
      <c r="I62" s="4309"/>
      <c r="J62" s="4310"/>
      <c r="K62" s="4309"/>
      <c r="L62" s="4310"/>
      <c r="M62" s="4309"/>
      <c r="N62" s="4310"/>
      <c r="O62" s="4309"/>
      <c r="P62" s="4310"/>
      <c r="Q62" s="4309"/>
      <c r="R62" s="4310"/>
      <c r="S62" s="145"/>
      <c r="T62" s="146"/>
      <c r="U62" s="4309"/>
      <c r="V62" s="4310"/>
      <c r="W62" s="4309"/>
      <c r="X62" s="4310"/>
      <c r="Y62" s="122"/>
      <c r="Z62" s="125"/>
      <c r="AA62" s="122"/>
      <c r="AB62" s="125"/>
      <c r="AC62" s="122"/>
      <c r="AD62" s="125"/>
      <c r="AE62" s="103"/>
      <c r="AF62" s="125"/>
      <c r="AG62" s="103"/>
      <c r="AH62" s="125"/>
      <c r="AI62" s="103"/>
      <c r="AJ62" s="125"/>
      <c r="AK62" s="122"/>
      <c r="AL62" s="125"/>
      <c r="AM62" s="122"/>
      <c r="AN62" s="125"/>
      <c r="AO62" s="103"/>
      <c r="AP62" s="127"/>
      <c r="AQ62" s="128"/>
      <c r="AR62" s="123"/>
      <c r="AS62" s="123"/>
      <c r="AT62" s="129"/>
      <c r="AU62" s="123"/>
      <c r="AV62" s="123"/>
      <c r="AW62" s="129"/>
      <c r="AX62" s="129"/>
      <c r="AY62" t="str">
        <f t="shared" si="45"/>
        <v/>
      </c>
      <c r="CW62" s="25" t="str">
        <f t="shared" si="104"/>
        <v/>
      </c>
      <c r="CX62" s="25" t="str">
        <f t="shared" si="105"/>
        <v/>
      </c>
      <c r="CY62" s="25" t="str">
        <f t="shared" si="106"/>
        <v/>
      </c>
      <c r="CZ62" s="25" t="str">
        <f t="shared" si="107"/>
        <v/>
      </c>
      <c r="DA62" s="25" t="str">
        <f t="shared" si="108"/>
        <v/>
      </c>
      <c r="DB62" s="25" t="str">
        <f t="shared" si="109"/>
        <v/>
      </c>
      <c r="DC62" s="25" t="str">
        <f t="shared" si="110"/>
        <v/>
      </c>
      <c r="DD62" s="25" t="str">
        <f t="shared" si="111"/>
        <v/>
      </c>
      <c r="DE62" s="25" t="str">
        <f t="shared" si="51"/>
        <v/>
      </c>
      <c r="DG62" s="26">
        <f t="shared" si="112"/>
        <v>0</v>
      </c>
      <c r="DH62" s="26">
        <f t="shared" si="113"/>
        <v>0</v>
      </c>
      <c r="DI62" s="26">
        <f t="shared" si="114"/>
        <v>0</v>
      </c>
      <c r="DJ62" s="26">
        <f t="shared" si="115"/>
        <v>0</v>
      </c>
      <c r="DK62" s="26">
        <f t="shared" si="116"/>
        <v>0</v>
      </c>
      <c r="DL62" s="26">
        <f t="shared" si="117"/>
        <v>0</v>
      </c>
      <c r="DM62" s="26">
        <f t="shared" si="118"/>
        <v>0</v>
      </c>
      <c r="DN62" s="26">
        <f t="shared" si="119"/>
        <v>0</v>
      </c>
      <c r="DO62" s="26">
        <f t="shared" si="120"/>
        <v>0</v>
      </c>
    </row>
    <row r="63" spans="1:119" x14ac:dyDescent="0.25">
      <c r="A63" s="728"/>
      <c r="B63" s="729"/>
      <c r="C63" s="121" t="s">
        <v>86</v>
      </c>
      <c r="D63" s="98">
        <f>SUM(E63:F63)</f>
        <v>0</v>
      </c>
      <c r="E63" s="99">
        <f t="shared" si="121"/>
        <v>0</v>
      </c>
      <c r="F63" s="4288">
        <f t="shared" si="121"/>
        <v>0</v>
      </c>
      <c r="G63" s="4309"/>
      <c r="H63" s="4310"/>
      <c r="I63" s="4309"/>
      <c r="J63" s="4310"/>
      <c r="K63" s="4309"/>
      <c r="L63" s="4310"/>
      <c r="M63" s="4309"/>
      <c r="N63" s="4310"/>
      <c r="O63" s="4309"/>
      <c r="P63" s="4310"/>
      <c r="Q63" s="4309"/>
      <c r="R63" s="4310"/>
      <c r="S63" s="145"/>
      <c r="T63" s="146"/>
      <c r="U63" s="4309"/>
      <c r="V63" s="4310"/>
      <c r="W63" s="4309"/>
      <c r="X63" s="4310"/>
      <c r="Y63" s="122"/>
      <c r="Z63" s="125"/>
      <c r="AA63" s="122"/>
      <c r="AB63" s="125"/>
      <c r="AC63" s="122"/>
      <c r="AD63" s="125"/>
      <c r="AE63" s="103"/>
      <c r="AF63" s="125"/>
      <c r="AG63" s="103"/>
      <c r="AH63" s="125"/>
      <c r="AI63" s="103"/>
      <c r="AJ63" s="125"/>
      <c r="AK63" s="122"/>
      <c r="AL63" s="125"/>
      <c r="AM63" s="4294"/>
      <c r="AN63" s="4295"/>
      <c r="AO63" s="103"/>
      <c r="AP63" s="127"/>
      <c r="AQ63" s="4298"/>
      <c r="AR63" s="123"/>
      <c r="AS63" s="123"/>
      <c r="AT63" s="129"/>
      <c r="AU63" s="123"/>
      <c r="AV63" s="123"/>
      <c r="AW63" s="129"/>
      <c r="AX63" s="129"/>
      <c r="AY63" t="str">
        <f t="shared" si="45"/>
        <v/>
      </c>
      <c r="CW63" s="25" t="str">
        <f t="shared" si="104"/>
        <v/>
      </c>
      <c r="CX63" s="25" t="str">
        <f t="shared" si="105"/>
        <v/>
      </c>
      <c r="CY63" s="25" t="str">
        <f t="shared" si="106"/>
        <v/>
      </c>
      <c r="CZ63" s="25" t="str">
        <f t="shared" si="107"/>
        <v/>
      </c>
      <c r="DA63" s="25" t="str">
        <f t="shared" si="108"/>
        <v/>
      </c>
      <c r="DB63" s="25" t="str">
        <f t="shared" si="109"/>
        <v/>
      </c>
      <c r="DC63" s="25" t="str">
        <f t="shared" si="110"/>
        <v/>
      </c>
      <c r="DD63" s="25" t="str">
        <f t="shared" si="111"/>
        <v/>
      </c>
      <c r="DE63" s="25" t="str">
        <f t="shared" si="51"/>
        <v/>
      </c>
      <c r="DG63" s="26">
        <f t="shared" si="112"/>
        <v>0</v>
      </c>
      <c r="DH63" s="26">
        <f t="shared" si="113"/>
        <v>0</v>
      </c>
      <c r="DI63" s="26">
        <f t="shared" si="114"/>
        <v>0</v>
      </c>
      <c r="DJ63" s="26">
        <f t="shared" si="115"/>
        <v>0</v>
      </c>
      <c r="DK63" s="26">
        <f t="shared" si="116"/>
        <v>0</v>
      </c>
      <c r="DL63" s="26">
        <f t="shared" si="117"/>
        <v>0</v>
      </c>
      <c r="DM63" s="26">
        <f t="shared" si="118"/>
        <v>0</v>
      </c>
      <c r="DN63" s="26">
        <f t="shared" si="119"/>
        <v>0</v>
      </c>
      <c r="DO63" s="26">
        <f t="shared" si="120"/>
        <v>0</v>
      </c>
    </row>
    <row r="64" spans="1:119" x14ac:dyDescent="0.25">
      <c r="A64" s="4519"/>
      <c r="B64" s="4406"/>
      <c r="C64" s="4816" t="s">
        <v>4</v>
      </c>
      <c r="D64" s="4784">
        <f>SUM(E64:F64)</f>
        <v>0</v>
      </c>
      <c r="E64" s="4785">
        <f>SUM(E61:E63)</f>
        <v>0</v>
      </c>
      <c r="F64" s="4786">
        <f>SUM(F61:F63)</f>
        <v>0</v>
      </c>
      <c r="G64" s="4817"/>
      <c r="H64" s="4818"/>
      <c r="I64" s="4818"/>
      <c r="J64" s="4818"/>
      <c r="K64" s="4818"/>
      <c r="L64" s="4818"/>
      <c r="M64" s="4818"/>
      <c r="N64" s="4818"/>
      <c r="O64" s="4818"/>
      <c r="P64" s="4818"/>
      <c r="Q64" s="4818"/>
      <c r="R64" s="4818"/>
      <c r="S64" s="4818"/>
      <c r="T64" s="4818"/>
      <c r="U64" s="4818"/>
      <c r="V64" s="4818"/>
      <c r="W64" s="4818"/>
      <c r="X64" s="4819"/>
      <c r="Y64" s="4784">
        <f>SUM(Y61:Y63)</f>
        <v>0</v>
      </c>
      <c r="Z64" s="4786">
        <f t="shared" ref="Z64:AX64" si="122">SUM(Z61:Z63)</f>
        <v>0</v>
      </c>
      <c r="AA64" s="4784">
        <f t="shared" si="122"/>
        <v>0</v>
      </c>
      <c r="AB64" s="4786">
        <f t="shared" si="122"/>
        <v>0</v>
      </c>
      <c r="AC64" s="4784">
        <f t="shared" si="122"/>
        <v>0</v>
      </c>
      <c r="AD64" s="4807">
        <f t="shared" si="122"/>
        <v>0</v>
      </c>
      <c r="AE64" s="4790">
        <f t="shared" si="122"/>
        <v>0</v>
      </c>
      <c r="AF64" s="4807">
        <f t="shared" si="122"/>
        <v>0</v>
      </c>
      <c r="AG64" s="4790">
        <f t="shared" si="122"/>
        <v>0</v>
      </c>
      <c r="AH64" s="4807">
        <f t="shared" si="122"/>
        <v>0</v>
      </c>
      <c r="AI64" s="4790">
        <f t="shared" si="122"/>
        <v>0</v>
      </c>
      <c r="AJ64" s="4786">
        <f t="shared" si="122"/>
        <v>0</v>
      </c>
      <c r="AK64" s="4784">
        <f t="shared" si="122"/>
        <v>0</v>
      </c>
      <c r="AL64" s="4786">
        <f t="shared" si="122"/>
        <v>0</v>
      </c>
      <c r="AM64" s="4784">
        <f t="shared" si="122"/>
        <v>0</v>
      </c>
      <c r="AN64" s="4807">
        <f t="shared" si="122"/>
        <v>0</v>
      </c>
      <c r="AO64" s="4790">
        <f t="shared" si="122"/>
        <v>0</v>
      </c>
      <c r="AP64" s="4791">
        <f t="shared" si="122"/>
        <v>0</v>
      </c>
      <c r="AQ64" s="4820">
        <f t="shared" si="122"/>
        <v>0</v>
      </c>
      <c r="AR64" s="4786">
        <f t="shared" si="122"/>
        <v>0</v>
      </c>
      <c r="AS64" s="4786">
        <f t="shared" si="122"/>
        <v>0</v>
      </c>
      <c r="AT64" s="4792">
        <f t="shared" si="122"/>
        <v>0</v>
      </c>
      <c r="AU64" s="4786">
        <f t="shared" si="122"/>
        <v>0</v>
      </c>
      <c r="AV64" s="4786">
        <f t="shared" si="122"/>
        <v>0</v>
      </c>
      <c r="AW64" s="4792">
        <f t="shared" si="122"/>
        <v>0</v>
      </c>
      <c r="AX64" s="4792">
        <f t="shared" si="122"/>
        <v>0</v>
      </c>
      <c r="CW64"/>
      <c r="CX64"/>
      <c r="CY64"/>
      <c r="CZ64"/>
      <c r="DA64"/>
      <c r="DB64"/>
      <c r="DC64"/>
      <c r="DD64"/>
      <c r="DE64"/>
      <c r="DG64"/>
      <c r="DH64"/>
      <c r="DI64"/>
      <c r="DJ64"/>
      <c r="DK64"/>
      <c r="DL64"/>
      <c r="DM64"/>
    </row>
    <row r="65" spans="1:117" x14ac:dyDescent="0.25">
      <c r="A65" s="43" t="s">
        <v>87</v>
      </c>
      <c r="B65" s="154"/>
      <c r="C65" s="154"/>
      <c r="D65" s="155"/>
      <c r="E65" s="46"/>
      <c r="F65" s="539"/>
      <c r="G65" s="539"/>
      <c r="H65" s="539"/>
      <c r="I65" s="539"/>
      <c r="J65" s="539"/>
      <c r="CW65"/>
      <c r="CX65"/>
      <c r="CY65"/>
      <c r="CZ65"/>
      <c r="DA65"/>
      <c r="DB65"/>
      <c r="DC65"/>
      <c r="DD65"/>
      <c r="DE65"/>
      <c r="DG65"/>
      <c r="DH65"/>
      <c r="DI65"/>
      <c r="DJ65"/>
      <c r="DK65"/>
      <c r="DL65"/>
      <c r="DM65"/>
    </row>
    <row r="66" spans="1:117" ht="42" x14ac:dyDescent="0.25">
      <c r="A66" s="4768" t="s">
        <v>88</v>
      </c>
      <c r="B66" s="4752"/>
      <c r="C66" s="4717"/>
      <c r="D66" s="4821" t="s">
        <v>4</v>
      </c>
      <c r="E66" s="4821" t="s">
        <v>89</v>
      </c>
      <c r="F66" s="4755" t="s">
        <v>90</v>
      </c>
      <c r="G66" s="4755" t="s">
        <v>9</v>
      </c>
      <c r="H66" s="4822" t="s">
        <v>91</v>
      </c>
      <c r="I66" s="4822" t="s">
        <v>92</v>
      </c>
      <c r="J66" s="4822" t="s">
        <v>10</v>
      </c>
      <c r="CW66"/>
      <c r="CX66"/>
      <c r="CY66"/>
      <c r="CZ66"/>
      <c r="DA66"/>
      <c r="DB66"/>
      <c r="DC66"/>
      <c r="DD66"/>
      <c r="DE66"/>
      <c r="DG66"/>
      <c r="DH66"/>
      <c r="DI66"/>
      <c r="DJ66"/>
      <c r="DK66"/>
      <c r="DL66"/>
      <c r="DM66"/>
    </row>
    <row r="67" spans="1:117" x14ac:dyDescent="0.25">
      <c r="A67" s="4793" t="s">
        <v>93</v>
      </c>
      <c r="B67" s="4794"/>
      <c r="C67" s="4795"/>
      <c r="D67" s="4823"/>
      <c r="E67" s="4823"/>
      <c r="F67" s="4823"/>
      <c r="G67" s="4823"/>
      <c r="H67" s="4823"/>
      <c r="I67" s="4823"/>
      <c r="J67" s="4823"/>
      <c r="K67" t="str">
        <f>CW67&amp;CX67&amp;CY67&amp;CZ67&amp;DA67&amp;DB67&amp;DC67&amp;DD67&amp;DE67</f>
        <v/>
      </c>
      <c r="CW67" s="25" t="str">
        <f>IF(AND(D67&gt;0,E67=""), "* No olvide digitar la variable Gestantes. Digite Cero si no tiene.",IF(E67&gt;D67,"  * La variable Gestantes No puede ser mayor al Total.",""))</f>
        <v/>
      </c>
      <c r="CX67" s="25" t="str">
        <f>IF(AND(D67&gt;0,F67=""), "* No olvide digitar la variable 60 años. Digite Cero si no tiene.",IF(F67&gt;D67,"  * La variable 60 años No puede ser mayor al Total.",""))</f>
        <v/>
      </c>
      <c r="CY67" s="25" t="str">
        <f>IF(AND(D67&gt;0,G67=""), "* No olvide digitar la variable Usuarios con Discapacidad. Digite Cero si no tiene.",IF(G67&gt;D67,"  * La variable Usuarios con Discapacidad No puede ser mayor al Total.",""))</f>
        <v/>
      </c>
      <c r="CZ67" s="25" t="str">
        <f>IF(AND(D67&gt;0,H67=""), "* No olvide digitar la variable Niños, niñas, adolescentes y jóvenes SENAME. Digite Cero si no tiene.",IF(H67&gt;D67,"  * La variable  Niños, niñas, adolescentes y jóvenes SENAME No puede ser mayor al Total.",""))</f>
        <v/>
      </c>
      <c r="DA67" s="25" t="str">
        <f>IF(AND(D67&gt;0,I67=""), "* No olvide digitar la variable Niños, niñas, adolescentes y jóvenes Mejor niñez. Digite Cero si no tiene.",IF(I67&gt;D67,"  * La variable  Niños, niñas, adolescentes y jóvenes Mejor niñez  No puede ser mayor al Total.",""))</f>
        <v/>
      </c>
      <c r="DB67" s="25" t="str">
        <f>IF(AND(D67&gt;0,J67=""), "* No olvide digitar la variable Migrantes. Digite Cero si no tiene.",IF(J67&gt;D67,"  * La variable Migrantes No puede ser mayor al Total.",""))</f>
        <v/>
      </c>
      <c r="DC67"/>
      <c r="DD67"/>
      <c r="DE67"/>
      <c r="DG67" s="26">
        <f>IF(AND(D67&gt;0,E67=""),1,IF(E67&gt;D67,1,0))</f>
        <v>0</v>
      </c>
      <c r="DH67" s="26">
        <f>IF(AND(D67&gt;0,F67=""),1,IF(F67&gt;D67,1,0))</f>
        <v>0</v>
      </c>
      <c r="DI67" s="26">
        <f>IF(AND(D67&gt;0,G67=""),1,IF(G67&gt;D67,1,0))</f>
        <v>0</v>
      </c>
      <c r="DJ67" s="26">
        <f>IF(AND(D67&gt;0,H67=""),1,IF(H67&gt;D67,1,0))</f>
        <v>0</v>
      </c>
      <c r="DK67" s="26">
        <f>IF(AND(D67&gt;0,I67=""),1,IF(I67&gt;D67,1,0))</f>
        <v>0</v>
      </c>
      <c r="DL67" s="26">
        <f>IF(AND(D67&gt;0,J67=""),1,IF(J67&gt;D67,1,0))</f>
        <v>0</v>
      </c>
      <c r="DM67"/>
    </row>
    <row r="68" spans="1:117" x14ac:dyDescent="0.25">
      <c r="A68" s="713" t="s">
        <v>94</v>
      </c>
      <c r="B68" s="714" t="s">
        <v>95</v>
      </c>
      <c r="C68" s="715"/>
      <c r="D68" s="159"/>
      <c r="E68" s="159"/>
      <c r="F68" s="159"/>
      <c r="G68" s="159"/>
      <c r="H68" s="159"/>
      <c r="I68" s="159"/>
      <c r="J68" s="159"/>
      <c r="K68" t="str">
        <f t="shared" ref="K68:K78" si="123">CW68&amp;CX68&amp;CY68&amp;CZ68&amp;DA68&amp;DB68&amp;DC68&amp;DD68&amp;DE68</f>
        <v/>
      </c>
      <c r="CW68" s="25" t="str">
        <f t="shared" ref="CW68:CW78" si="124">IF(AND(D68&gt;0,E68=""), "* No olvide digitar la variable Gestantes. Digite Cero si no tiene.",IF(E68&gt;D68,"  * La variable Gestantes No puede ser mayor al Total.",""))</f>
        <v/>
      </c>
      <c r="CX68" s="25" t="str">
        <f t="shared" ref="CX68:CX78" si="125">IF(AND(D68&gt;0,F68=""), "* No olvide digitar la variable 60 años. Digite Cero si no tiene.",IF(F68&gt;D68,"  * La variable 60 años No puede ser mayor al Total.",""))</f>
        <v/>
      </c>
      <c r="CY68" s="25" t="str">
        <f t="shared" ref="CY68:CY78" si="126">IF(AND(D68&gt;0,G68=""), "* No olvide digitar la variable Usuarios con Discapacidad. Digite Cero si no tiene.",IF(G68&gt;D68,"  * La variable Usuarios con Discapacidad No puede ser mayor al Total.",""))</f>
        <v/>
      </c>
      <c r="CZ68" s="25" t="str">
        <f t="shared" ref="CZ68:CZ78" si="127">IF(AND(D68&gt;0,H68=""), "* No olvide digitar la variable Niños, niñas, adolescentes y jóvenes SENAME. Digite Cero si no tiene.",IF(H68&gt;D68,"  * La variable  Niños, niñas, adolescentes y jóvenes SENAME No puede ser mayor al Total.",""))</f>
        <v/>
      </c>
      <c r="DA68" s="25" t="str">
        <f t="shared" ref="DA68:DA78" si="128">IF(AND(D68&gt;0,I68=""), "* No olvide digitar la variable Niños, niñas, adolescentes y jóvenes Mejor niñez. Digite Cero si no tiene.",IF(I68&gt;D68,"  * La variable  Niños, niñas, adolescentes y jóvenes Mejor niñez  No puede ser mayor al Total.",""))</f>
        <v/>
      </c>
      <c r="DB68" s="25" t="str">
        <f t="shared" ref="DB68:DB78" si="129">IF(AND(D68&gt;0,J68=""), "* No olvide digitar la variable Migrantes. Digite Cero si no tiene.",IF(J68&gt;D68,"  * La variable Migrantes No puede ser mayor al Total.",""))</f>
        <v/>
      </c>
      <c r="DC68"/>
      <c r="DD68"/>
      <c r="DE68"/>
      <c r="DG68" s="26">
        <f t="shared" ref="DG68:DG78" si="130">IF(AND(D68&gt;0,E68=""),1,IF(E68&gt;D68,1,0))</f>
        <v>0</v>
      </c>
      <c r="DH68" s="26">
        <f t="shared" ref="DH68:DH78" si="131">IF(AND(D68&gt;0,F68=""),1,IF(F68&gt;D68,1,0))</f>
        <v>0</v>
      </c>
      <c r="DI68" s="26">
        <f t="shared" ref="DI68:DI78" si="132">IF(AND(D68&gt;0,G68=""),1,IF(G68&gt;D68,1,0))</f>
        <v>0</v>
      </c>
      <c r="DJ68" s="26">
        <f t="shared" ref="DJ68:DJ78" si="133">IF(AND(D68&gt;0,H68=""),1,IF(H68&gt;D68,1,0))</f>
        <v>0</v>
      </c>
      <c r="DK68" s="26">
        <f t="shared" ref="DK68:DK78" si="134">IF(AND(D68&gt;0,I68=""),1,IF(I68&gt;D68,1,0))</f>
        <v>0</v>
      </c>
      <c r="DL68" s="26">
        <f t="shared" ref="DL68:DL78" si="135">IF(AND(D68&gt;0,J68=""),1,IF(J68&gt;D68,1,0))</f>
        <v>0</v>
      </c>
      <c r="DM68"/>
    </row>
    <row r="69" spans="1:117" x14ac:dyDescent="0.25">
      <c r="A69" s="713"/>
      <c r="B69" s="4220" t="s">
        <v>96</v>
      </c>
      <c r="C69" s="4222"/>
      <c r="D69" s="4311"/>
      <c r="E69" s="4311"/>
      <c r="F69" s="4311"/>
      <c r="G69" s="4311"/>
      <c r="H69" s="4311"/>
      <c r="I69" s="4311"/>
      <c r="J69" s="4311"/>
      <c r="K69" t="str">
        <f t="shared" si="123"/>
        <v/>
      </c>
      <c r="CW69" s="25" t="str">
        <f t="shared" si="124"/>
        <v/>
      </c>
      <c r="CX69" s="25" t="str">
        <f t="shared" si="125"/>
        <v/>
      </c>
      <c r="CY69" s="25" t="str">
        <f t="shared" si="126"/>
        <v/>
      </c>
      <c r="CZ69" s="25" t="str">
        <f t="shared" si="127"/>
        <v/>
      </c>
      <c r="DA69" s="25" t="str">
        <f t="shared" si="128"/>
        <v/>
      </c>
      <c r="DB69" s="25" t="str">
        <f t="shared" si="129"/>
        <v/>
      </c>
      <c r="DC69"/>
      <c r="DD69"/>
      <c r="DE69"/>
      <c r="DG69" s="26">
        <f t="shared" si="130"/>
        <v>0</v>
      </c>
      <c r="DH69" s="26">
        <f t="shared" si="131"/>
        <v>0</v>
      </c>
      <c r="DI69" s="26">
        <f t="shared" si="132"/>
        <v>0</v>
      </c>
      <c r="DJ69" s="26">
        <f t="shared" si="133"/>
        <v>0</v>
      </c>
      <c r="DK69" s="26">
        <f t="shared" si="134"/>
        <v>0</v>
      </c>
      <c r="DL69" s="26">
        <f t="shared" si="135"/>
        <v>0</v>
      </c>
      <c r="DM69"/>
    </row>
    <row r="70" spans="1:117" x14ac:dyDescent="0.25">
      <c r="A70" s="4725" t="s">
        <v>97</v>
      </c>
      <c r="B70" s="4726"/>
      <c r="C70" s="4727"/>
      <c r="D70" s="4824"/>
      <c r="E70" s="4824"/>
      <c r="F70" s="4824"/>
      <c r="G70" s="4824"/>
      <c r="H70" s="4824"/>
      <c r="I70" s="4824"/>
      <c r="J70" s="4824"/>
      <c r="K70" t="str">
        <f t="shared" si="123"/>
        <v/>
      </c>
      <c r="CW70" s="25" t="str">
        <f t="shared" si="124"/>
        <v/>
      </c>
      <c r="CX70" s="25" t="str">
        <f t="shared" si="125"/>
        <v/>
      </c>
      <c r="CY70" s="25" t="str">
        <f t="shared" si="126"/>
        <v/>
      </c>
      <c r="CZ70" s="25" t="str">
        <f t="shared" si="127"/>
        <v/>
      </c>
      <c r="DA70" s="25" t="str">
        <f t="shared" si="128"/>
        <v/>
      </c>
      <c r="DB70" s="25" t="str">
        <f t="shared" si="129"/>
        <v/>
      </c>
      <c r="DC70"/>
      <c r="DD70"/>
      <c r="DE70"/>
      <c r="DG70" s="26">
        <f t="shared" si="130"/>
        <v>0</v>
      </c>
      <c r="DH70" s="26">
        <f t="shared" si="131"/>
        <v>0</v>
      </c>
      <c r="DI70" s="26">
        <f t="shared" si="132"/>
        <v>0</v>
      </c>
      <c r="DJ70" s="26">
        <f t="shared" si="133"/>
        <v>0</v>
      </c>
      <c r="DK70" s="26">
        <f t="shared" si="134"/>
        <v>0</v>
      </c>
      <c r="DL70" s="26">
        <f t="shared" si="135"/>
        <v>0</v>
      </c>
      <c r="DM70"/>
    </row>
    <row r="71" spans="1:117" x14ac:dyDescent="0.25">
      <c r="A71" s="4220" t="s">
        <v>98</v>
      </c>
      <c r="B71" s="4221"/>
      <c r="C71" s="4222"/>
      <c r="D71" s="4311"/>
      <c r="E71" s="4311"/>
      <c r="F71" s="4311"/>
      <c r="G71" s="4311"/>
      <c r="H71" s="4311"/>
      <c r="I71" s="4311"/>
      <c r="J71" s="4311"/>
      <c r="K71" t="str">
        <f t="shared" si="123"/>
        <v/>
      </c>
      <c r="CW71" s="25" t="str">
        <f t="shared" si="124"/>
        <v/>
      </c>
      <c r="CX71" s="25" t="str">
        <f t="shared" si="125"/>
        <v/>
      </c>
      <c r="CY71" s="25" t="str">
        <f t="shared" si="126"/>
        <v/>
      </c>
      <c r="CZ71" s="25" t="str">
        <f t="shared" si="127"/>
        <v/>
      </c>
      <c r="DA71" s="25" t="str">
        <f t="shared" si="128"/>
        <v/>
      </c>
      <c r="DB71" s="25" t="str">
        <f t="shared" si="129"/>
        <v/>
      </c>
      <c r="DC71"/>
      <c r="DD71"/>
      <c r="DE71"/>
      <c r="DG71" s="26">
        <f t="shared" si="130"/>
        <v>0</v>
      </c>
      <c r="DH71" s="26">
        <f t="shared" si="131"/>
        <v>0</v>
      </c>
      <c r="DI71" s="26">
        <f t="shared" si="132"/>
        <v>0</v>
      </c>
      <c r="DJ71" s="26">
        <f t="shared" si="133"/>
        <v>0</v>
      </c>
      <c r="DK71" s="26">
        <f t="shared" si="134"/>
        <v>0</v>
      </c>
      <c r="DL71" s="26">
        <f t="shared" si="135"/>
        <v>0</v>
      </c>
      <c r="DM71"/>
    </row>
    <row r="72" spans="1:117" x14ac:dyDescent="0.25">
      <c r="A72" s="4519" t="s">
        <v>99</v>
      </c>
      <c r="B72" s="720"/>
      <c r="C72" s="4406"/>
      <c r="D72" s="162"/>
      <c r="E72" s="162"/>
      <c r="F72" s="162"/>
      <c r="G72" s="162"/>
      <c r="H72" s="162"/>
      <c r="I72" s="162"/>
      <c r="J72" s="162"/>
      <c r="K72" t="str">
        <f t="shared" si="123"/>
        <v/>
      </c>
      <c r="CW72" s="25" t="str">
        <f t="shared" si="124"/>
        <v/>
      </c>
      <c r="CX72" s="25" t="str">
        <f t="shared" si="125"/>
        <v/>
      </c>
      <c r="CY72" s="25" t="str">
        <f t="shared" si="126"/>
        <v/>
      </c>
      <c r="CZ72" s="25" t="str">
        <f t="shared" si="127"/>
        <v/>
      </c>
      <c r="DA72" s="25" t="str">
        <f t="shared" si="128"/>
        <v/>
      </c>
      <c r="DB72" s="25" t="str">
        <f t="shared" si="129"/>
        <v/>
      </c>
      <c r="DC72"/>
      <c r="DD72"/>
      <c r="DE72"/>
      <c r="DG72" s="26">
        <f t="shared" si="130"/>
        <v>0</v>
      </c>
      <c r="DH72" s="26">
        <f t="shared" si="131"/>
        <v>0</v>
      </c>
      <c r="DI72" s="26">
        <f t="shared" si="132"/>
        <v>0</v>
      </c>
      <c r="DJ72" s="26">
        <f t="shared" si="133"/>
        <v>0</v>
      </c>
      <c r="DK72" s="26">
        <f t="shared" si="134"/>
        <v>0</v>
      </c>
      <c r="DL72" s="26">
        <f t="shared" si="135"/>
        <v>0</v>
      </c>
      <c r="DM72"/>
    </row>
    <row r="73" spans="1:117" x14ac:dyDescent="0.25">
      <c r="A73" s="4793" t="s">
        <v>100</v>
      </c>
      <c r="B73" s="4794"/>
      <c r="C73" s="4795"/>
      <c r="D73" s="4824"/>
      <c r="E73" s="4824"/>
      <c r="F73" s="4825"/>
      <c r="G73" s="4826"/>
      <c r="H73" s="4826"/>
      <c r="I73" s="4826"/>
      <c r="J73" s="4826"/>
      <c r="K73" t="str">
        <f t="shared" si="123"/>
        <v/>
      </c>
      <c r="CW73" s="25" t="str">
        <f t="shared" si="124"/>
        <v/>
      </c>
      <c r="CX73" s="25" t="str">
        <f t="shared" si="125"/>
        <v/>
      </c>
      <c r="CY73" s="25" t="str">
        <f t="shared" si="126"/>
        <v/>
      </c>
      <c r="CZ73" s="25" t="str">
        <f t="shared" si="127"/>
        <v/>
      </c>
      <c r="DA73" s="25" t="str">
        <f t="shared" si="128"/>
        <v/>
      </c>
      <c r="DB73" s="25" t="str">
        <f t="shared" si="129"/>
        <v/>
      </c>
      <c r="DC73"/>
      <c r="DD73"/>
      <c r="DE73"/>
      <c r="DG73" s="26">
        <f t="shared" si="130"/>
        <v>0</v>
      </c>
      <c r="DH73" s="26">
        <f t="shared" si="131"/>
        <v>0</v>
      </c>
      <c r="DI73" s="26">
        <f t="shared" si="132"/>
        <v>0</v>
      </c>
      <c r="DJ73" s="26">
        <f t="shared" si="133"/>
        <v>0</v>
      </c>
      <c r="DK73" s="26">
        <f t="shared" si="134"/>
        <v>0</v>
      </c>
      <c r="DL73" s="26">
        <f t="shared" si="135"/>
        <v>0</v>
      </c>
      <c r="DM73"/>
    </row>
    <row r="74" spans="1:117" x14ac:dyDescent="0.25">
      <c r="A74" s="4725" t="s">
        <v>101</v>
      </c>
      <c r="B74" s="4726"/>
      <c r="C74" s="4727"/>
      <c r="D74" s="4824"/>
      <c r="E74" s="4824"/>
      <c r="F74" s="4824"/>
      <c r="G74" s="4824"/>
      <c r="H74" s="4824"/>
      <c r="I74" s="4824"/>
      <c r="J74" s="4824"/>
      <c r="K74" t="str">
        <f t="shared" si="123"/>
        <v/>
      </c>
      <c r="CW74" s="25" t="str">
        <f t="shared" si="124"/>
        <v/>
      </c>
      <c r="CX74" s="25" t="str">
        <f t="shared" si="125"/>
        <v/>
      </c>
      <c r="CY74" s="25" t="str">
        <f t="shared" si="126"/>
        <v/>
      </c>
      <c r="CZ74" s="25" t="str">
        <f t="shared" si="127"/>
        <v/>
      </c>
      <c r="DA74" s="25" t="str">
        <f t="shared" si="128"/>
        <v/>
      </c>
      <c r="DB74" s="25" t="str">
        <f t="shared" si="129"/>
        <v/>
      </c>
      <c r="DC74"/>
      <c r="DD74"/>
      <c r="DE74"/>
      <c r="DG74" s="26">
        <f t="shared" si="130"/>
        <v>0</v>
      </c>
      <c r="DH74" s="26">
        <f t="shared" si="131"/>
        <v>0</v>
      </c>
      <c r="DI74" s="26">
        <f t="shared" si="132"/>
        <v>0</v>
      </c>
      <c r="DJ74" s="26">
        <f t="shared" si="133"/>
        <v>0</v>
      </c>
      <c r="DK74" s="26">
        <f t="shared" si="134"/>
        <v>0</v>
      </c>
      <c r="DL74" s="26">
        <f t="shared" si="135"/>
        <v>0</v>
      </c>
      <c r="DM74"/>
    </row>
    <row r="75" spans="1:117" x14ac:dyDescent="0.25">
      <c r="A75" s="4220" t="s">
        <v>102</v>
      </c>
      <c r="B75" s="4221"/>
      <c r="C75" s="4222"/>
      <c r="D75" s="4311"/>
      <c r="E75" s="4311"/>
      <c r="F75" s="4312"/>
      <c r="G75" s="4313"/>
      <c r="H75" s="4313"/>
      <c r="I75" s="4313"/>
      <c r="J75" s="4313"/>
      <c r="K75" t="str">
        <f t="shared" si="123"/>
        <v/>
      </c>
      <c r="CW75" s="25" t="str">
        <f t="shared" si="124"/>
        <v/>
      </c>
      <c r="CX75" s="25" t="str">
        <f t="shared" si="125"/>
        <v/>
      </c>
      <c r="CY75" s="25" t="str">
        <f t="shared" si="126"/>
        <v/>
      </c>
      <c r="CZ75" s="25" t="str">
        <f t="shared" si="127"/>
        <v/>
      </c>
      <c r="DA75" s="25" t="str">
        <f t="shared" si="128"/>
        <v/>
      </c>
      <c r="DB75" s="25" t="str">
        <f t="shared" si="129"/>
        <v/>
      </c>
      <c r="DC75"/>
      <c r="DD75"/>
      <c r="DE75"/>
      <c r="DG75" s="26">
        <f t="shared" si="130"/>
        <v>0</v>
      </c>
      <c r="DH75" s="26">
        <f t="shared" si="131"/>
        <v>0</v>
      </c>
      <c r="DI75" s="26">
        <f t="shared" si="132"/>
        <v>0</v>
      </c>
      <c r="DJ75" s="26">
        <f t="shared" si="133"/>
        <v>0</v>
      </c>
      <c r="DK75" s="26">
        <f t="shared" si="134"/>
        <v>0</v>
      </c>
      <c r="DL75" s="26">
        <f t="shared" si="135"/>
        <v>0</v>
      </c>
      <c r="DM75"/>
    </row>
    <row r="76" spans="1:117" x14ac:dyDescent="0.25">
      <c r="A76" s="4220" t="s">
        <v>103</v>
      </c>
      <c r="B76" s="4221"/>
      <c r="C76" s="4222"/>
      <c r="D76" s="4311"/>
      <c r="E76" s="4311"/>
      <c r="F76" s="4312"/>
      <c r="G76" s="4313"/>
      <c r="H76" s="4313"/>
      <c r="I76" s="4313"/>
      <c r="J76" s="4313"/>
      <c r="K76" t="str">
        <f t="shared" si="123"/>
        <v/>
      </c>
      <c r="CW76" s="25" t="str">
        <f t="shared" si="124"/>
        <v/>
      </c>
      <c r="CX76" s="25" t="str">
        <f t="shared" si="125"/>
        <v/>
      </c>
      <c r="CY76" s="25" t="str">
        <f t="shared" si="126"/>
        <v/>
      </c>
      <c r="CZ76" s="25" t="str">
        <f t="shared" si="127"/>
        <v/>
      </c>
      <c r="DA76" s="25" t="str">
        <f t="shared" si="128"/>
        <v/>
      </c>
      <c r="DB76" s="25" t="str">
        <f t="shared" si="129"/>
        <v/>
      </c>
      <c r="DC76"/>
      <c r="DD76"/>
      <c r="DE76"/>
      <c r="DG76" s="26">
        <f t="shared" si="130"/>
        <v>0</v>
      </c>
      <c r="DH76" s="26">
        <f t="shared" si="131"/>
        <v>0</v>
      </c>
      <c r="DI76" s="26">
        <f t="shared" si="132"/>
        <v>0</v>
      </c>
      <c r="DJ76" s="26">
        <f t="shared" si="133"/>
        <v>0</v>
      </c>
      <c r="DK76" s="26">
        <f t="shared" si="134"/>
        <v>0</v>
      </c>
      <c r="DL76" s="26">
        <f t="shared" si="135"/>
        <v>0</v>
      </c>
      <c r="DM76"/>
    </row>
    <row r="77" spans="1:117" ht="15" customHeight="1" x14ac:dyDescent="0.25">
      <c r="A77" s="4220" t="s">
        <v>104</v>
      </c>
      <c r="B77" s="4221"/>
      <c r="C77" s="4222"/>
      <c r="D77" s="4311"/>
      <c r="E77" s="4311"/>
      <c r="F77" s="4312"/>
      <c r="G77" s="4313"/>
      <c r="H77" s="4313"/>
      <c r="I77" s="4313"/>
      <c r="J77" s="4313"/>
      <c r="K77" t="str">
        <f t="shared" si="123"/>
        <v/>
      </c>
      <c r="CW77" s="25" t="str">
        <f t="shared" si="124"/>
        <v/>
      </c>
      <c r="CX77" s="25" t="str">
        <f t="shared" si="125"/>
        <v/>
      </c>
      <c r="CY77" s="25" t="str">
        <f t="shared" si="126"/>
        <v/>
      </c>
      <c r="CZ77" s="25" t="str">
        <f t="shared" si="127"/>
        <v/>
      </c>
      <c r="DA77" s="25" t="str">
        <f t="shared" si="128"/>
        <v/>
      </c>
      <c r="DB77" s="25" t="str">
        <f t="shared" si="129"/>
        <v/>
      </c>
      <c r="DC77"/>
      <c r="DD77"/>
      <c r="DE77"/>
      <c r="DG77" s="26">
        <f t="shared" si="130"/>
        <v>0</v>
      </c>
      <c r="DH77" s="26">
        <f t="shared" si="131"/>
        <v>0</v>
      </c>
      <c r="DI77" s="26">
        <f t="shared" si="132"/>
        <v>0</v>
      </c>
      <c r="DJ77" s="26">
        <f t="shared" si="133"/>
        <v>0</v>
      </c>
      <c r="DK77" s="26">
        <f t="shared" si="134"/>
        <v>0</v>
      </c>
      <c r="DL77" s="26">
        <f t="shared" si="135"/>
        <v>0</v>
      </c>
      <c r="DM77"/>
    </row>
    <row r="78" spans="1:117" x14ac:dyDescent="0.25">
      <c r="A78" s="4314" t="s">
        <v>105</v>
      </c>
      <c r="B78" s="737"/>
      <c r="C78" s="738"/>
      <c r="D78" s="4315"/>
      <c r="E78" s="4315"/>
      <c r="F78" s="4316"/>
      <c r="G78" s="4317"/>
      <c r="H78" s="4317"/>
      <c r="I78" s="4317"/>
      <c r="J78" s="4317"/>
      <c r="K78" t="str">
        <f t="shared" si="123"/>
        <v/>
      </c>
      <c r="CW78" s="25" t="str">
        <f t="shared" si="124"/>
        <v/>
      </c>
      <c r="CX78" s="25" t="str">
        <f t="shared" si="125"/>
        <v/>
      </c>
      <c r="CY78" s="25" t="str">
        <f t="shared" si="126"/>
        <v/>
      </c>
      <c r="CZ78" s="25" t="str">
        <f t="shared" si="127"/>
        <v/>
      </c>
      <c r="DA78" s="25" t="str">
        <f t="shared" si="128"/>
        <v/>
      </c>
      <c r="DB78" s="25" t="str">
        <f t="shared" si="129"/>
        <v/>
      </c>
      <c r="DC78"/>
      <c r="DD78"/>
      <c r="DE78"/>
      <c r="DG78" s="26">
        <f t="shared" si="130"/>
        <v>0</v>
      </c>
      <c r="DH78" s="26">
        <f t="shared" si="131"/>
        <v>0</v>
      </c>
      <c r="DI78" s="26">
        <f t="shared" si="132"/>
        <v>0</v>
      </c>
      <c r="DJ78" s="26">
        <f t="shared" si="133"/>
        <v>0</v>
      </c>
      <c r="DK78" s="26">
        <f t="shared" si="134"/>
        <v>0</v>
      </c>
      <c r="DL78" s="26">
        <f t="shared" si="135"/>
        <v>0</v>
      </c>
      <c r="DM78"/>
    </row>
    <row r="79" spans="1:117" x14ac:dyDescent="0.25">
      <c r="A79" s="5" t="s">
        <v>106</v>
      </c>
      <c r="CW79"/>
      <c r="CX79"/>
      <c r="CY79"/>
      <c r="CZ79"/>
      <c r="DA79"/>
      <c r="DB79"/>
      <c r="DC79"/>
      <c r="DD79"/>
      <c r="DE79"/>
      <c r="DG79"/>
      <c r="DH79"/>
      <c r="DI79"/>
      <c r="DJ79"/>
      <c r="DK79"/>
      <c r="DL79"/>
      <c r="DM79"/>
    </row>
    <row r="80" spans="1:117" x14ac:dyDescent="0.25">
      <c r="A80" s="4703" t="s">
        <v>107</v>
      </c>
      <c r="B80" s="3811"/>
      <c r="C80" s="4705"/>
      <c r="D80" s="4768" t="s">
        <v>108</v>
      </c>
      <c r="E80" s="4752"/>
      <c r="F80" s="4717"/>
      <c r="CW80"/>
      <c r="CX80"/>
      <c r="CY80"/>
      <c r="CZ80"/>
      <c r="DA80"/>
      <c r="DB80"/>
      <c r="DC80"/>
      <c r="DD80"/>
      <c r="DE80"/>
      <c r="DG80"/>
      <c r="DH80"/>
      <c r="DI80"/>
      <c r="DJ80"/>
      <c r="DK80"/>
      <c r="DL80"/>
      <c r="DM80"/>
    </row>
    <row r="81" spans="1:118" x14ac:dyDescent="0.25">
      <c r="A81" s="4420"/>
      <c r="B81" s="636"/>
      <c r="C81" s="4421"/>
      <c r="D81" s="4827" t="s">
        <v>4</v>
      </c>
      <c r="E81" s="4718" t="s">
        <v>33</v>
      </c>
      <c r="F81" s="4828" t="s">
        <v>34</v>
      </c>
      <c r="CW81"/>
      <c r="CX81"/>
      <c r="CY81"/>
      <c r="CZ81"/>
      <c r="DA81"/>
      <c r="DB81"/>
      <c r="DC81"/>
      <c r="DD81"/>
      <c r="DE81"/>
      <c r="DG81"/>
      <c r="DH81"/>
      <c r="DI81"/>
      <c r="DJ81"/>
      <c r="DK81"/>
      <c r="DL81"/>
      <c r="DM81"/>
    </row>
    <row r="82" spans="1:118" x14ac:dyDescent="0.25">
      <c r="A82" s="4829" t="s">
        <v>109</v>
      </c>
      <c r="B82" s="4830" t="s">
        <v>110</v>
      </c>
      <c r="C82" s="4831"/>
      <c r="D82" s="4318">
        <f>SUM(E82+F82)</f>
        <v>0</v>
      </c>
      <c r="E82" s="19"/>
      <c r="F82" s="22"/>
      <c r="CW82"/>
      <c r="CX82"/>
      <c r="CY82"/>
      <c r="CZ82"/>
      <c r="DA82"/>
      <c r="DB82"/>
      <c r="DC82"/>
      <c r="DD82"/>
      <c r="DE82"/>
      <c r="DG82"/>
      <c r="DH82"/>
      <c r="DI82"/>
      <c r="DJ82"/>
      <c r="DK82"/>
      <c r="DL82"/>
      <c r="DM82"/>
    </row>
    <row r="83" spans="1:118" x14ac:dyDescent="0.25">
      <c r="A83" s="4661"/>
      <c r="B83" s="4233" t="s">
        <v>111</v>
      </c>
      <c r="C83" s="735"/>
      <c r="D83" s="4234">
        <f>SUM(E83+F83)</f>
        <v>0</v>
      </c>
      <c r="E83" s="4265"/>
      <c r="F83" s="4236"/>
      <c r="CW83"/>
      <c r="CX83"/>
      <c r="CY83"/>
      <c r="CZ83"/>
      <c r="DA83"/>
      <c r="DB83"/>
      <c r="DC83"/>
      <c r="DD83"/>
      <c r="DE83"/>
      <c r="DG83"/>
      <c r="DH83"/>
      <c r="DI83"/>
      <c r="DJ83"/>
      <c r="DK83"/>
      <c r="DL83"/>
      <c r="DM83"/>
    </row>
    <row r="84" spans="1:118" x14ac:dyDescent="0.25">
      <c r="A84" s="43" t="s">
        <v>112</v>
      </c>
      <c r="B84" s="174"/>
      <c r="C84" s="174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CW84"/>
      <c r="CX84"/>
      <c r="CY84"/>
      <c r="CZ84"/>
      <c r="DA84"/>
      <c r="DB84"/>
      <c r="DC84"/>
      <c r="DD84"/>
      <c r="DE84"/>
      <c r="DG84"/>
      <c r="DH84"/>
      <c r="DI84"/>
      <c r="DJ84"/>
      <c r="DK84"/>
      <c r="DL84"/>
      <c r="DM84"/>
    </row>
    <row r="85" spans="1:118" ht="15" customHeight="1" x14ac:dyDescent="0.25">
      <c r="A85" s="3811" t="s">
        <v>113</v>
      </c>
      <c r="B85" s="3811"/>
      <c r="C85" s="4705"/>
      <c r="D85" s="4703" t="s">
        <v>4</v>
      </c>
      <c r="E85" s="3811"/>
      <c r="F85" s="4705"/>
      <c r="G85" s="4709" t="s">
        <v>5</v>
      </c>
      <c r="H85" s="4710"/>
      <c r="I85" s="4710"/>
      <c r="J85" s="4710"/>
      <c r="K85" s="4710"/>
      <c r="L85" s="4710"/>
      <c r="M85" s="4710"/>
      <c r="N85" s="4710"/>
      <c r="O85" s="4710"/>
      <c r="P85" s="4710"/>
      <c r="Q85" s="4710"/>
      <c r="R85" s="4710"/>
      <c r="S85" s="4710"/>
      <c r="T85" s="4710"/>
      <c r="U85" s="4710"/>
      <c r="V85" s="4710"/>
      <c r="W85" s="4710"/>
      <c r="X85" s="4710"/>
      <c r="Y85" s="4710"/>
      <c r="Z85" s="4710"/>
      <c r="AA85" s="4710"/>
      <c r="AB85" s="4710"/>
      <c r="AC85" s="4710"/>
      <c r="AD85" s="4710"/>
      <c r="AE85" s="4710"/>
      <c r="AF85" s="4710"/>
      <c r="AG85" s="4710"/>
      <c r="AH85" s="4710"/>
      <c r="AI85" s="4710"/>
      <c r="AJ85" s="4710"/>
      <c r="AK85" s="4710"/>
      <c r="AL85" s="4710"/>
      <c r="AM85" s="4710"/>
      <c r="AN85" s="4711"/>
      <c r="AO85" s="4716" t="s">
        <v>114</v>
      </c>
      <c r="AP85" s="4751" t="s">
        <v>7</v>
      </c>
      <c r="AQ85" s="4832" t="s">
        <v>115</v>
      </c>
      <c r="AR85" s="4713" t="s">
        <v>116</v>
      </c>
      <c r="AS85" s="4713" t="s">
        <v>117</v>
      </c>
      <c r="AT85" s="4833" t="s">
        <v>118</v>
      </c>
      <c r="AU85" s="4833" t="s">
        <v>12</v>
      </c>
      <c r="AV85" s="4833" t="s">
        <v>13</v>
      </c>
      <c r="AW85" s="4834" t="s">
        <v>10</v>
      </c>
      <c r="CW85"/>
      <c r="CX85"/>
      <c r="CY85"/>
      <c r="CZ85"/>
      <c r="DA85"/>
      <c r="DB85"/>
      <c r="DC85"/>
      <c r="DD85"/>
      <c r="DE85"/>
      <c r="DG85"/>
      <c r="DH85"/>
      <c r="DI85"/>
      <c r="DJ85"/>
      <c r="DK85"/>
      <c r="DL85"/>
      <c r="DM85"/>
    </row>
    <row r="86" spans="1:118" ht="15" customHeight="1" x14ac:dyDescent="0.25">
      <c r="A86" s="634"/>
      <c r="B86" s="634"/>
      <c r="C86" s="635"/>
      <c r="D86" s="4420"/>
      <c r="E86" s="636"/>
      <c r="F86" s="4421"/>
      <c r="G86" s="4738" t="s">
        <v>119</v>
      </c>
      <c r="H86" s="4715"/>
      <c r="I86" s="4709" t="s">
        <v>16</v>
      </c>
      <c r="J86" s="4710"/>
      <c r="K86" s="4709" t="s">
        <v>17</v>
      </c>
      <c r="L86" s="4716"/>
      <c r="M86" s="4709" t="s">
        <v>18</v>
      </c>
      <c r="N86" s="4716"/>
      <c r="O86" s="4709" t="s">
        <v>19</v>
      </c>
      <c r="P86" s="4716"/>
      <c r="Q86" s="4709" t="s">
        <v>20</v>
      </c>
      <c r="R86" s="4716"/>
      <c r="S86" s="4709" t="s">
        <v>21</v>
      </c>
      <c r="T86" s="4716"/>
      <c r="U86" s="4710" t="s">
        <v>22</v>
      </c>
      <c r="V86" s="4716"/>
      <c r="W86" s="4709" t="s">
        <v>23</v>
      </c>
      <c r="X86" s="4717"/>
      <c r="Y86" s="4709" t="s">
        <v>24</v>
      </c>
      <c r="Z86" s="4717"/>
      <c r="AA86" s="4709" t="s">
        <v>25</v>
      </c>
      <c r="AB86" s="4717"/>
      <c r="AC86" s="4709" t="s">
        <v>26</v>
      </c>
      <c r="AD86" s="4717"/>
      <c r="AE86" s="4709" t="s">
        <v>27</v>
      </c>
      <c r="AF86" s="4717"/>
      <c r="AG86" s="4709" t="s">
        <v>28</v>
      </c>
      <c r="AH86" s="4717"/>
      <c r="AI86" s="4709" t="s">
        <v>29</v>
      </c>
      <c r="AJ86" s="4717"/>
      <c r="AK86" s="4710" t="s">
        <v>30</v>
      </c>
      <c r="AL86" s="4717"/>
      <c r="AM86" s="4709" t="s">
        <v>31</v>
      </c>
      <c r="AN86" s="4739"/>
      <c r="AO86" s="4716"/>
      <c r="AP86" s="4751"/>
      <c r="AQ86" s="744"/>
      <c r="AR86" s="647"/>
      <c r="AS86" s="647"/>
      <c r="AT86" s="4833"/>
      <c r="AU86" s="4833"/>
      <c r="AV86" s="4833"/>
      <c r="AW86" s="741"/>
      <c r="CW86"/>
      <c r="CX86"/>
      <c r="CY86"/>
      <c r="CZ86"/>
      <c r="DA86"/>
      <c r="DB86"/>
      <c r="DC86"/>
      <c r="DD86"/>
      <c r="DE86"/>
      <c r="DG86"/>
      <c r="DH86"/>
      <c r="DI86"/>
      <c r="DJ86"/>
      <c r="DK86"/>
      <c r="DL86"/>
      <c r="DM86"/>
    </row>
    <row r="87" spans="1:118" x14ac:dyDescent="0.25">
      <c r="A87" s="636"/>
      <c r="B87" s="636"/>
      <c r="C87" s="4421"/>
      <c r="D87" s="4722" t="s">
        <v>32</v>
      </c>
      <c r="E87" s="4720" t="s">
        <v>33</v>
      </c>
      <c r="F87" s="4721" t="s">
        <v>34</v>
      </c>
      <c r="G87" s="4722" t="s">
        <v>33</v>
      </c>
      <c r="H87" s="4721" t="s">
        <v>34</v>
      </c>
      <c r="I87" s="4722" t="s">
        <v>33</v>
      </c>
      <c r="J87" s="4756" t="s">
        <v>34</v>
      </c>
      <c r="K87" s="4722" t="s">
        <v>33</v>
      </c>
      <c r="L87" s="4721" t="s">
        <v>34</v>
      </c>
      <c r="M87" s="4722" t="s">
        <v>33</v>
      </c>
      <c r="N87" s="4721" t="s">
        <v>34</v>
      </c>
      <c r="O87" s="4720" t="s">
        <v>33</v>
      </c>
      <c r="P87" s="4721" t="s">
        <v>34</v>
      </c>
      <c r="Q87" s="4720" t="s">
        <v>33</v>
      </c>
      <c r="R87" s="4721" t="s">
        <v>34</v>
      </c>
      <c r="S87" s="4720" t="s">
        <v>33</v>
      </c>
      <c r="T87" s="4721" t="s">
        <v>34</v>
      </c>
      <c r="U87" s="4720" t="s">
        <v>33</v>
      </c>
      <c r="V87" s="4721" t="s">
        <v>34</v>
      </c>
      <c r="W87" s="4720" t="s">
        <v>33</v>
      </c>
      <c r="X87" s="4721" t="s">
        <v>34</v>
      </c>
      <c r="Y87" s="4720" t="s">
        <v>33</v>
      </c>
      <c r="Z87" s="4721" t="s">
        <v>34</v>
      </c>
      <c r="AA87" s="4720" t="s">
        <v>33</v>
      </c>
      <c r="AB87" s="4721" t="s">
        <v>34</v>
      </c>
      <c r="AC87" s="4720" t="s">
        <v>33</v>
      </c>
      <c r="AD87" s="4721" t="s">
        <v>34</v>
      </c>
      <c r="AE87" s="4720" t="s">
        <v>33</v>
      </c>
      <c r="AF87" s="4721" t="s">
        <v>34</v>
      </c>
      <c r="AG87" s="4720" t="s">
        <v>33</v>
      </c>
      <c r="AH87" s="4721" t="s">
        <v>34</v>
      </c>
      <c r="AI87" s="4720" t="s">
        <v>33</v>
      </c>
      <c r="AJ87" s="4721" t="s">
        <v>34</v>
      </c>
      <c r="AK87" s="4720" t="s">
        <v>33</v>
      </c>
      <c r="AL87" s="4721" t="s">
        <v>34</v>
      </c>
      <c r="AM87" s="4720" t="s">
        <v>33</v>
      </c>
      <c r="AN87" s="4741" t="s">
        <v>34</v>
      </c>
      <c r="AO87" s="4716"/>
      <c r="AP87" s="4751"/>
      <c r="AQ87" s="4835"/>
      <c r="AR87" s="4724"/>
      <c r="AS87" s="4724"/>
      <c r="AT87" s="4833"/>
      <c r="AU87" s="4833"/>
      <c r="AV87" s="4833"/>
      <c r="AW87" s="4836"/>
      <c r="CW87"/>
      <c r="CX87"/>
      <c r="CY87"/>
      <c r="CZ87"/>
      <c r="DA87"/>
      <c r="DB87"/>
      <c r="DC87"/>
      <c r="DD87"/>
      <c r="DE87"/>
      <c r="DG87"/>
      <c r="DH87"/>
      <c r="DI87"/>
      <c r="DJ87"/>
      <c r="DK87"/>
      <c r="DL87"/>
      <c r="DM87"/>
    </row>
    <row r="88" spans="1:118" x14ac:dyDescent="0.25">
      <c r="A88" s="4837" t="s">
        <v>120</v>
      </c>
      <c r="B88" s="4837"/>
      <c r="C88" s="4837"/>
      <c r="D88" s="4728">
        <f>SUM(E88:F88)</f>
        <v>3</v>
      </c>
      <c r="E88" s="4746">
        <f>SUM(G88+I88+K88+M88+O88+Q88+S88+U88+W88+Y88+AA88+AC88+AE88+AG88+AI88+AK88+AM88)</f>
        <v>2</v>
      </c>
      <c r="F88" s="18">
        <f>SUM(H88+J88+L88+N88+P88+R88+T88+V88+X88+Z88+AB88+AD88+AF88+AH88+AJ88+AL88+AN88)</f>
        <v>1</v>
      </c>
      <c r="G88" s="4747">
        <v>0</v>
      </c>
      <c r="H88" s="52">
        <v>0</v>
      </c>
      <c r="I88" s="4747">
        <v>0</v>
      </c>
      <c r="J88" s="4760">
        <v>0</v>
      </c>
      <c r="K88" s="4747">
        <v>0</v>
      </c>
      <c r="L88" s="52">
        <v>0</v>
      </c>
      <c r="M88" s="4747">
        <v>0</v>
      </c>
      <c r="N88" s="52">
        <v>0</v>
      </c>
      <c r="O88" s="4731">
        <v>0</v>
      </c>
      <c r="P88" s="52">
        <v>0</v>
      </c>
      <c r="Q88" s="4731">
        <v>0</v>
      </c>
      <c r="R88" s="52">
        <v>0</v>
      </c>
      <c r="S88" s="4731">
        <v>0</v>
      </c>
      <c r="T88" s="52">
        <v>0</v>
      </c>
      <c r="U88" s="4731">
        <v>0</v>
      </c>
      <c r="V88" s="52">
        <v>0</v>
      </c>
      <c r="W88" s="4731">
        <v>1</v>
      </c>
      <c r="X88" s="52">
        <v>0</v>
      </c>
      <c r="Y88" s="4731">
        <v>0</v>
      </c>
      <c r="Z88" s="52">
        <v>0</v>
      </c>
      <c r="AA88" s="4731">
        <v>0</v>
      </c>
      <c r="AB88" s="52">
        <v>1</v>
      </c>
      <c r="AC88" s="4731">
        <v>0</v>
      </c>
      <c r="AD88" s="52">
        <v>0</v>
      </c>
      <c r="AE88" s="4731">
        <v>0</v>
      </c>
      <c r="AF88" s="52">
        <v>0</v>
      </c>
      <c r="AG88" s="4731">
        <v>1</v>
      </c>
      <c r="AH88" s="52">
        <v>0</v>
      </c>
      <c r="AI88" s="4731">
        <v>0</v>
      </c>
      <c r="AJ88" s="52">
        <v>0</v>
      </c>
      <c r="AK88" s="4731">
        <v>0</v>
      </c>
      <c r="AL88" s="52">
        <v>0</v>
      </c>
      <c r="AM88" s="4731">
        <v>0</v>
      </c>
      <c r="AN88" s="55">
        <v>0</v>
      </c>
      <c r="AO88" s="4759">
        <v>0</v>
      </c>
      <c r="AP88" s="4736">
        <v>0</v>
      </c>
      <c r="AQ88" s="4736">
        <v>3</v>
      </c>
      <c r="AR88" s="4736">
        <v>0</v>
      </c>
      <c r="AS88" s="4736">
        <v>0</v>
      </c>
      <c r="AT88" s="4736">
        <v>0</v>
      </c>
      <c r="AU88" s="4736">
        <v>0</v>
      </c>
      <c r="AV88" s="4736">
        <v>0</v>
      </c>
      <c r="AW88" s="4736">
        <v>0</v>
      </c>
      <c r="AX88" t="str">
        <f>CW88&amp;CX88&amp;CY88&amp;CZ88&amp;DA88&amp;DB88&amp;DC88&amp;DD88</f>
        <v/>
      </c>
      <c r="CW88" s="25" t="str">
        <f>IF(AND((W88+X88)&gt;0,AO88="")," * No olvide digitar la variable 12 años. Si no tiene digite Cero.",IF(AO88&gt;(W88+X88),"* Las Consultas de 12 años NO DEBEN ser mayor que el total de Consultas entre 10-14 años",""))</f>
        <v/>
      </c>
      <c r="CX88" s="25" t="str">
        <f>IF(AND(F88&gt;0,AP88="")," * No olvide digitar la variable Embarazadas. Digite cero si no tiene.",IF(AP88&gt;F88," * Las embarazadas no pueden ser mayor al Total Mujeres.",""))</f>
        <v/>
      </c>
      <c r="CY88" s="25" t="str">
        <f>IF(AND(D88&gt;0,AQ88="")," * No olvide digitar Beneficiarios. Digite Cero si no tiene",IF(AQ88&gt;D88," * Los beneficiarios no pueden ser mayor al Total Ambos Sexos.",""))</f>
        <v/>
      </c>
      <c r="CZ88" s="25" t="str">
        <f>IF(AND((AI88+AJ88&gt;0),AR88="")," * No olvide digitar la variable 60 años. Si no tiene digite Cero.",IF(AR88&gt;(AI88+AJ88)," * Las consultas de 60 años NO DEBEN ser mayor que el total de consultas de entre 60-64 años",""))</f>
        <v/>
      </c>
      <c r="DA88" s="25" t="str">
        <f>IF(AND(D88&gt;0,AT88="")," * No olvide digitar la variable usuarios con discapacidad. Digite Cero si no tiene.",IF(AT88&gt;D88," * La variable Usuarios con discapacidad No puede ser mayor al Total Ambos Sexos.",""))</f>
        <v/>
      </c>
      <c r="DB88" s="25" t="str">
        <f>IF(AND(D88&gt;0,AU88="")," * No olvide digitar la variable Niños, niñas, adolescentes y jóvenes SENAME. Digite Cero si no tiene.",IF(AU88&gt;D88," * La variable Niños, niñas, adolescentes y jóvenes SENAME No puede ser mayor al Total Ambos Sexos.",""))</f>
        <v/>
      </c>
      <c r="DC88" s="25" t="str">
        <f>IF(AND(D88&gt;0,AV88="")," * No olvide digitar la variable Niños, niñas, adolescentes y jóvenes Mejor Niñez. Digite Cero si no tiene.",IF(AV88&gt;D88," * La variable Niños, niñas, adolescentes y jóvenes Mejor Niñez No puede ser mayor al Total Ambos Sexos.",""))</f>
        <v/>
      </c>
      <c r="DD88" s="25" t="str">
        <f>IF(AND(D88&gt;0,AW88="")," * No olvide digitar la variable Migrantes. Digite Cero si no tiene.",IF(AW88&gt;D88," * La variable Migrantes No puede ser mayor al Total Ambos Sexos.",""))</f>
        <v/>
      </c>
      <c r="DE88"/>
      <c r="DG88" s="26">
        <f>IF(AND((W88+X88)&gt;0,AO88=""),1,IF(AO88&gt;(W88+X88),1,0))</f>
        <v>0</v>
      </c>
      <c r="DH88" s="26">
        <f>IF(AND(F88&gt;0,AP88=""),1,IF(AP88&gt;F88,1,0))</f>
        <v>0</v>
      </c>
      <c r="DI88" s="26">
        <f>IF(AND(D88&gt;0,AQ88=""),1,IF(AQ88&gt;D88,1,0))</f>
        <v>0</v>
      </c>
      <c r="DJ88" s="26">
        <f>IF(AND((AI88+AJ88&gt;0),AR88=""),1,IF(AR88&gt;(AI88+AJ88),1,0))</f>
        <v>0</v>
      </c>
      <c r="DK88" s="26">
        <f>IF(AND(D88&gt;0,AT88=""),1,IF(AT88&gt;D88,1,0))</f>
        <v>0</v>
      </c>
      <c r="DL88" s="26">
        <f>IF(AND(D88&gt;0,AU88=""),1,IF(AU88&gt;D88,1,0))</f>
        <v>0</v>
      </c>
      <c r="DM88" s="26">
        <f>IF(AND(D88&gt;0,AV88=""),1,IF(AV88&gt;D88,1,0))</f>
        <v>0</v>
      </c>
      <c r="DN88" s="26">
        <f>IF(AND(D88&gt;0,AW88=""),1,IF(AW88&gt;D88,1,0))</f>
        <v>0</v>
      </c>
    </row>
    <row r="89" spans="1:118" ht="15" customHeight="1" x14ac:dyDescent="0.25">
      <c r="A89" s="4319" t="s">
        <v>121</v>
      </c>
      <c r="B89" s="4319"/>
      <c r="C89" s="4319"/>
      <c r="D89" s="4185">
        <f t="shared" ref="D89:D141" si="136">SUM(E89:F89)</f>
        <v>0</v>
      </c>
      <c r="E89" s="4257">
        <f t="shared" ref="E89:F141" si="137">SUM(G89+I89+K89+M89+O89+Q89+S89+U89+W89+Y89+AA89+AC89+AE89+AG89+AI89+AK89+AM89)</f>
        <v>0</v>
      </c>
      <c r="F89" s="4258">
        <f t="shared" si="137"/>
        <v>0</v>
      </c>
      <c r="G89" s="4259">
        <v>0</v>
      </c>
      <c r="H89" s="4226">
        <v>0</v>
      </c>
      <c r="I89" s="4259">
        <v>0</v>
      </c>
      <c r="J89" s="4272">
        <v>0</v>
      </c>
      <c r="K89" s="4259">
        <v>0</v>
      </c>
      <c r="L89" s="4226">
        <v>0</v>
      </c>
      <c r="M89" s="4259">
        <v>0</v>
      </c>
      <c r="N89" s="4226">
        <v>0</v>
      </c>
      <c r="O89" s="4225">
        <v>0</v>
      </c>
      <c r="P89" s="4226">
        <v>0</v>
      </c>
      <c r="Q89" s="4225">
        <v>0</v>
      </c>
      <c r="R89" s="4226">
        <v>0</v>
      </c>
      <c r="S89" s="4225">
        <v>0</v>
      </c>
      <c r="T89" s="4226">
        <v>0</v>
      </c>
      <c r="U89" s="4225">
        <v>0</v>
      </c>
      <c r="V89" s="4226">
        <v>0</v>
      </c>
      <c r="W89" s="4225">
        <v>0</v>
      </c>
      <c r="X89" s="4226">
        <v>0</v>
      </c>
      <c r="Y89" s="4225">
        <v>0</v>
      </c>
      <c r="Z89" s="4226">
        <v>0</v>
      </c>
      <c r="AA89" s="4225">
        <v>0</v>
      </c>
      <c r="AB89" s="4226">
        <v>0</v>
      </c>
      <c r="AC89" s="4225">
        <v>0</v>
      </c>
      <c r="AD89" s="4226">
        <v>0</v>
      </c>
      <c r="AE89" s="4225">
        <v>0</v>
      </c>
      <c r="AF89" s="4226">
        <v>0</v>
      </c>
      <c r="AG89" s="4225">
        <v>0</v>
      </c>
      <c r="AH89" s="4226">
        <v>0</v>
      </c>
      <c r="AI89" s="4225">
        <v>0</v>
      </c>
      <c r="AJ89" s="4226">
        <v>0</v>
      </c>
      <c r="AK89" s="4225">
        <v>0</v>
      </c>
      <c r="AL89" s="4226">
        <v>0</v>
      </c>
      <c r="AM89" s="4225">
        <v>0</v>
      </c>
      <c r="AN89" s="4227">
        <v>0</v>
      </c>
      <c r="AO89" s="4260">
        <v>0</v>
      </c>
      <c r="AP89" s="4260">
        <v>0</v>
      </c>
      <c r="AQ89" s="4229">
        <v>0</v>
      </c>
      <c r="AR89" s="4229">
        <v>0</v>
      </c>
      <c r="AS89" s="4229">
        <v>0</v>
      </c>
      <c r="AT89" s="4260">
        <v>0</v>
      </c>
      <c r="AU89" s="4260">
        <v>0</v>
      </c>
      <c r="AV89" s="4260">
        <v>0</v>
      </c>
      <c r="AW89" s="4260">
        <v>0</v>
      </c>
      <c r="AX89" t="str">
        <f t="shared" ref="AX89:AX140" si="138">CW89&amp;CX89&amp;CY89&amp;CZ89&amp;DA89&amp;DB89&amp;DC89&amp;DD89</f>
        <v/>
      </c>
      <c r="CW89" s="25" t="str">
        <f t="shared" ref="CW89:CW118" si="139">IF(AND((W89+X89)&gt;0,AO89="")," * No olvide digitar la variable 12 años. Si no tiene digite Cero.",IF(AO89&gt;(W89+X89),"* Las Consultas de 12 años NO DEBEN ser mayor que el total de Consultas entre 10-14 años",""))</f>
        <v/>
      </c>
      <c r="CX89" s="25" t="str">
        <f t="shared" ref="CX89:CX140" si="140">IF(AND(F89&gt;0,AP89="")," * No olvide digitar la variable Embarazadas. Digite cero si no tiene.",IF(AP89&gt;F89," * Las embarazadas no pueden ser mayor al Total Mujeres.",""))</f>
        <v/>
      </c>
      <c r="CY89" s="25" t="str">
        <f t="shared" ref="CY89:CY140" si="141">IF(AND(D89&gt;0,AQ89="")," * No olvide digitar Beneficiarios. Digite Cero si no tiene",IF(AQ89&gt;D89," * Los beneficiarios no pueden ser mayor al Total Ambos Sexos.",""))</f>
        <v/>
      </c>
      <c r="CZ89" s="25" t="str">
        <f t="shared" ref="CZ89:CZ140" si="142">IF(AND((AI89+AJ89&gt;0),AR89="")," * No olvide digitar la variable 60 años. Si no tiene digite Cero.",IF(AR89&gt;(AI89+AJ89)," * Las consultas de 60 años NO DEBEN ser mayor que el total de consultas de entre 60-64 años",""))</f>
        <v/>
      </c>
      <c r="DA89" s="25" t="str">
        <f t="shared" ref="DA89:DA140" si="143">IF(AND(D89&gt;0,AT89="")," * No olvide digitar la variable usuarios con discapacidad. Digite Cero si no tiene.",IF(AT89&gt;D89," * La variable Usuarios con discapacidad No puede ser mayor al Total Ambos Sexos.",""))</f>
        <v/>
      </c>
      <c r="DB89" s="25" t="str">
        <f t="shared" ref="DB89:DB140" si="144">IF(AND(D89&gt;0,AU89="")," * No olvide digitar la variable Niños, niñas, adolescentes y jóvenes SENAME. Digite Cero si no tiene.",IF(AU89&gt;D89," * La variable Niños, niñas, adolescentes y jóvenes SENAME No puede ser mayor al Total Ambos Sexos.",""))</f>
        <v/>
      </c>
      <c r="DC89" s="25" t="str">
        <f t="shared" ref="DC89:DC140" si="145">IF(AND(D89&gt;0,AV89="")," * No olvide digitar la variable Niños, niñas, adolescentes y jóvenes Mejor Niñez. Digite Cero si no tiene.",IF(AV89&gt;D89," * La variable Niños, niñas, adolescentes y jóvenes Mejor Niñez No puede ser mayor al Total Ambos Sexos.",""))</f>
        <v/>
      </c>
      <c r="DD89" s="25" t="str">
        <f t="shared" ref="DD89:DD140" si="146">IF(AND(D89&gt;0,AW89="")," * No olvide digitar la variable Migrantes. Digite Cero si no tiene.",IF(AW89&gt;D89," * La variable Migrantes No puede ser mayor al Total Ambos Sexos.",""))</f>
        <v/>
      </c>
      <c r="DE89"/>
      <c r="DG89" s="26">
        <f t="shared" ref="DG89:DG92" si="147">IF(AND((W89+X89)&gt;0,AO89=""),1,IF(AO89&gt;(W89+X89),1,0))</f>
        <v>0</v>
      </c>
      <c r="DH89" s="26">
        <f t="shared" ref="DH89:DH140" si="148">IF(AND(F89&gt;0,AP89=""),1,IF(AP89&gt;F89,1,0))</f>
        <v>0</v>
      </c>
      <c r="DI89" s="26">
        <f t="shared" ref="DI89:DI140" si="149">IF(AND(D89&gt;0,AQ89=""),1,IF(AQ89&gt;D89,1,0))</f>
        <v>0</v>
      </c>
      <c r="DJ89" s="26">
        <f t="shared" ref="DJ89:DJ140" si="150">IF(AND((AI89+AJ89&gt;0),AR89=""),1,IF(AR89&gt;(AI89+AJ89),1,0))</f>
        <v>0</v>
      </c>
      <c r="DK89" s="26">
        <f t="shared" ref="DK89:DK140" si="151">IF(AND(D89&gt;0,AT89=""),1,IF(AT89&gt;D89,1,0))</f>
        <v>0</v>
      </c>
      <c r="DL89" s="26">
        <f t="shared" ref="DL89:DL140" si="152">IF(AND(D89&gt;0,AU89=""),1,IF(AU89&gt;D89,1,0))</f>
        <v>0</v>
      </c>
      <c r="DM89" s="26">
        <f t="shared" ref="DM89:DM140" si="153">IF(AND(D89&gt;0,AV89=""),1,IF(AV89&gt;D89,1,0))</f>
        <v>0</v>
      </c>
      <c r="DN89" s="26">
        <f t="shared" ref="DN89:DN140" si="154">IF(AND(D89&gt;0,AW89=""),1,IF(AW89&gt;D89,1,0))</f>
        <v>0</v>
      </c>
    </row>
    <row r="90" spans="1:118" ht="15" customHeight="1" x14ac:dyDescent="0.25">
      <c r="A90" s="4320" t="s">
        <v>122</v>
      </c>
      <c r="B90" s="4321"/>
      <c r="C90" s="4322"/>
      <c r="D90" s="4185">
        <f t="shared" si="136"/>
        <v>17</v>
      </c>
      <c r="E90" s="4257">
        <f t="shared" si="137"/>
        <v>9</v>
      </c>
      <c r="F90" s="4258">
        <f t="shared" si="137"/>
        <v>8</v>
      </c>
      <c r="G90" s="4259">
        <v>1</v>
      </c>
      <c r="H90" s="22">
        <v>0</v>
      </c>
      <c r="I90" s="19">
        <v>0</v>
      </c>
      <c r="J90" s="177">
        <v>0</v>
      </c>
      <c r="K90" s="19">
        <v>0</v>
      </c>
      <c r="L90" s="4226">
        <v>0</v>
      </c>
      <c r="M90" s="4259">
        <v>0</v>
      </c>
      <c r="N90" s="4226">
        <v>0</v>
      </c>
      <c r="O90" s="4225">
        <v>0</v>
      </c>
      <c r="P90" s="4226">
        <v>0</v>
      </c>
      <c r="Q90" s="4225">
        <v>0</v>
      </c>
      <c r="R90" s="4226">
        <v>0</v>
      </c>
      <c r="S90" s="4225">
        <v>0</v>
      </c>
      <c r="T90" s="4226">
        <v>1</v>
      </c>
      <c r="U90" s="4225">
        <v>0</v>
      </c>
      <c r="V90" s="4226">
        <v>0</v>
      </c>
      <c r="W90" s="4225">
        <v>0</v>
      </c>
      <c r="X90" s="4226">
        <v>0</v>
      </c>
      <c r="Y90" s="4225">
        <v>1</v>
      </c>
      <c r="Z90" s="4226">
        <v>0</v>
      </c>
      <c r="AA90" s="4225">
        <v>0</v>
      </c>
      <c r="AB90" s="4226">
        <v>0</v>
      </c>
      <c r="AC90" s="4225">
        <v>1</v>
      </c>
      <c r="AD90" s="4226">
        <v>2</v>
      </c>
      <c r="AE90" s="4225">
        <v>2</v>
      </c>
      <c r="AF90" s="4226">
        <v>2</v>
      </c>
      <c r="AG90" s="4225">
        <v>4</v>
      </c>
      <c r="AH90" s="4226">
        <v>3</v>
      </c>
      <c r="AI90" s="4225">
        <v>0</v>
      </c>
      <c r="AJ90" s="4226">
        <v>0</v>
      </c>
      <c r="AK90" s="4225">
        <v>0</v>
      </c>
      <c r="AL90" s="4226">
        <v>0</v>
      </c>
      <c r="AM90" s="4225">
        <v>0</v>
      </c>
      <c r="AN90" s="4227">
        <v>0</v>
      </c>
      <c r="AO90" s="4260">
        <v>0</v>
      </c>
      <c r="AP90" s="20">
        <v>0</v>
      </c>
      <c r="AQ90" s="24">
        <v>17</v>
      </c>
      <c r="AR90" s="24">
        <v>0</v>
      </c>
      <c r="AS90" s="24">
        <v>0</v>
      </c>
      <c r="AT90" s="20">
        <v>0</v>
      </c>
      <c r="AU90" s="20">
        <v>0</v>
      </c>
      <c r="AV90" s="20">
        <v>0</v>
      </c>
      <c r="AW90" s="20">
        <v>0</v>
      </c>
      <c r="AX90" t="str">
        <f t="shared" si="138"/>
        <v/>
      </c>
      <c r="CW90" s="25" t="str">
        <f t="shared" si="139"/>
        <v/>
      </c>
      <c r="CX90" s="25" t="str">
        <f t="shared" si="140"/>
        <v/>
      </c>
      <c r="CY90" s="25" t="str">
        <f t="shared" si="141"/>
        <v/>
      </c>
      <c r="CZ90" s="25" t="str">
        <f t="shared" si="142"/>
        <v/>
      </c>
      <c r="DA90" s="25" t="str">
        <f t="shared" si="143"/>
        <v/>
      </c>
      <c r="DB90" s="25" t="str">
        <f t="shared" si="144"/>
        <v/>
      </c>
      <c r="DC90" s="25" t="str">
        <f t="shared" si="145"/>
        <v/>
      </c>
      <c r="DD90" s="25" t="str">
        <f t="shared" si="146"/>
        <v/>
      </c>
      <c r="DE90"/>
      <c r="DG90" s="26">
        <f t="shared" si="147"/>
        <v>0</v>
      </c>
      <c r="DH90" s="26">
        <f t="shared" si="148"/>
        <v>0</v>
      </c>
      <c r="DI90" s="26">
        <f t="shared" si="149"/>
        <v>0</v>
      </c>
      <c r="DJ90" s="26">
        <f t="shared" si="150"/>
        <v>0</v>
      </c>
      <c r="DK90" s="26">
        <f t="shared" si="151"/>
        <v>0</v>
      </c>
      <c r="DL90" s="26">
        <f t="shared" si="152"/>
        <v>0</v>
      </c>
      <c r="DM90" s="26">
        <f t="shared" si="153"/>
        <v>0</v>
      </c>
      <c r="DN90" s="26">
        <f t="shared" si="154"/>
        <v>0</v>
      </c>
    </row>
    <row r="91" spans="1:118" x14ac:dyDescent="0.25">
      <c r="A91" s="4320" t="s">
        <v>123</v>
      </c>
      <c r="B91" s="4321"/>
      <c r="C91" s="4322"/>
      <c r="D91" s="4185">
        <f t="shared" si="136"/>
        <v>11</v>
      </c>
      <c r="E91" s="4257">
        <f t="shared" si="137"/>
        <v>9</v>
      </c>
      <c r="F91" s="4258">
        <f t="shared" si="137"/>
        <v>2</v>
      </c>
      <c r="G91" s="4259">
        <v>0</v>
      </c>
      <c r="H91" s="22">
        <v>0</v>
      </c>
      <c r="I91" s="19">
        <v>0</v>
      </c>
      <c r="J91" s="177">
        <v>0</v>
      </c>
      <c r="K91" s="19">
        <v>0</v>
      </c>
      <c r="L91" s="4226">
        <v>0</v>
      </c>
      <c r="M91" s="4259">
        <v>0</v>
      </c>
      <c r="N91" s="4226">
        <v>0</v>
      </c>
      <c r="O91" s="4225">
        <v>0</v>
      </c>
      <c r="P91" s="4226">
        <v>0</v>
      </c>
      <c r="Q91" s="4225">
        <v>0</v>
      </c>
      <c r="R91" s="4226">
        <v>0</v>
      </c>
      <c r="S91" s="4225">
        <v>0</v>
      </c>
      <c r="T91" s="4226">
        <v>0</v>
      </c>
      <c r="U91" s="4225">
        <v>0</v>
      </c>
      <c r="V91" s="4226">
        <v>0</v>
      </c>
      <c r="W91" s="4225">
        <v>0</v>
      </c>
      <c r="X91" s="4226">
        <v>0</v>
      </c>
      <c r="Y91" s="4225">
        <v>0</v>
      </c>
      <c r="Z91" s="4226">
        <v>0</v>
      </c>
      <c r="AA91" s="4225">
        <v>0</v>
      </c>
      <c r="AB91" s="4226">
        <v>0</v>
      </c>
      <c r="AC91" s="4225">
        <v>0</v>
      </c>
      <c r="AD91" s="4226">
        <v>0</v>
      </c>
      <c r="AE91" s="4225">
        <v>3</v>
      </c>
      <c r="AF91" s="4226">
        <v>1</v>
      </c>
      <c r="AG91" s="4225">
        <v>3</v>
      </c>
      <c r="AH91" s="4226">
        <v>1</v>
      </c>
      <c r="AI91" s="4225">
        <v>3</v>
      </c>
      <c r="AJ91" s="4226">
        <v>0</v>
      </c>
      <c r="AK91" s="4225">
        <v>0</v>
      </c>
      <c r="AL91" s="4226">
        <v>0</v>
      </c>
      <c r="AM91" s="4225">
        <v>0</v>
      </c>
      <c r="AN91" s="4227">
        <v>0</v>
      </c>
      <c r="AO91" s="4260">
        <v>0</v>
      </c>
      <c r="AP91" s="20">
        <v>0</v>
      </c>
      <c r="AQ91" s="24">
        <v>11</v>
      </c>
      <c r="AR91" s="24">
        <v>0</v>
      </c>
      <c r="AS91" s="24">
        <v>0</v>
      </c>
      <c r="AT91" s="20">
        <v>0</v>
      </c>
      <c r="AU91" s="20">
        <v>0</v>
      </c>
      <c r="AV91" s="20">
        <v>0</v>
      </c>
      <c r="AW91" s="20">
        <v>0</v>
      </c>
      <c r="AX91" t="str">
        <f t="shared" si="138"/>
        <v/>
      </c>
      <c r="CW91" s="25" t="str">
        <f t="shared" si="139"/>
        <v/>
      </c>
      <c r="CX91" s="25" t="str">
        <f t="shared" si="140"/>
        <v/>
      </c>
      <c r="CY91" s="25" t="str">
        <f t="shared" si="141"/>
        <v/>
      </c>
      <c r="CZ91" s="25" t="str">
        <f t="shared" si="142"/>
        <v/>
      </c>
      <c r="DA91" s="25" t="str">
        <f t="shared" si="143"/>
        <v/>
      </c>
      <c r="DB91" s="25" t="str">
        <f t="shared" si="144"/>
        <v/>
      </c>
      <c r="DC91" s="25" t="str">
        <f t="shared" si="145"/>
        <v/>
      </c>
      <c r="DD91" s="25" t="str">
        <f t="shared" si="146"/>
        <v/>
      </c>
      <c r="DE91"/>
      <c r="DG91" s="26">
        <f t="shared" si="147"/>
        <v>0</v>
      </c>
      <c r="DH91" s="26">
        <f t="shared" si="148"/>
        <v>0</v>
      </c>
      <c r="DI91" s="26">
        <f t="shared" si="149"/>
        <v>0</v>
      </c>
      <c r="DJ91" s="26">
        <f t="shared" si="150"/>
        <v>0</v>
      </c>
      <c r="DK91" s="26">
        <f t="shared" si="151"/>
        <v>0</v>
      </c>
      <c r="DL91" s="26">
        <f t="shared" si="152"/>
        <v>0</v>
      </c>
      <c r="DM91" s="26">
        <f t="shared" si="153"/>
        <v>0</v>
      </c>
      <c r="DN91" s="26">
        <f t="shared" si="154"/>
        <v>0</v>
      </c>
    </row>
    <row r="92" spans="1:118" x14ac:dyDescent="0.25">
      <c r="A92" s="4320" t="s">
        <v>124</v>
      </c>
      <c r="B92" s="4321"/>
      <c r="C92" s="4322"/>
      <c r="D92" s="4185">
        <f t="shared" si="136"/>
        <v>95</v>
      </c>
      <c r="E92" s="4257">
        <f t="shared" si="137"/>
        <v>40</v>
      </c>
      <c r="F92" s="4258">
        <f>SUM(H92+J92+L92+N92+P92+R92+T92+V92+X92+Z92+AB92+AD92+AF92+AH92+AJ92+AL92+AN92)</f>
        <v>55</v>
      </c>
      <c r="G92" s="4259"/>
      <c r="H92" s="22"/>
      <c r="I92" s="19"/>
      <c r="J92" s="177"/>
      <c r="K92" s="19"/>
      <c r="L92" s="4226"/>
      <c r="M92" s="4259">
        <v>1</v>
      </c>
      <c r="N92" s="4226"/>
      <c r="O92" s="4225"/>
      <c r="P92" s="4226">
        <v>1</v>
      </c>
      <c r="Q92" s="4225"/>
      <c r="R92" s="4226">
        <v>2</v>
      </c>
      <c r="S92" s="4225">
        <v>3</v>
      </c>
      <c r="T92" s="4226">
        <v>2</v>
      </c>
      <c r="U92" s="4225">
        <v>4</v>
      </c>
      <c r="V92" s="4226">
        <v>3</v>
      </c>
      <c r="W92" s="4225">
        <v>6</v>
      </c>
      <c r="X92" s="4226">
        <v>7</v>
      </c>
      <c r="Y92" s="4225">
        <v>1</v>
      </c>
      <c r="Z92" s="4226">
        <v>1</v>
      </c>
      <c r="AA92" s="4225"/>
      <c r="AB92" s="4226">
        <v>2</v>
      </c>
      <c r="AC92" s="4225"/>
      <c r="AD92" s="4226">
        <v>5</v>
      </c>
      <c r="AE92" s="4225">
        <v>2</v>
      </c>
      <c r="AF92" s="4226">
        <v>1</v>
      </c>
      <c r="AG92" s="4225">
        <v>4</v>
      </c>
      <c r="AH92" s="4226">
        <v>8</v>
      </c>
      <c r="AI92" s="4225">
        <v>2</v>
      </c>
      <c r="AJ92" s="4226">
        <v>3</v>
      </c>
      <c r="AK92" s="4225">
        <v>7</v>
      </c>
      <c r="AL92" s="4226">
        <v>13</v>
      </c>
      <c r="AM92" s="4225">
        <v>10</v>
      </c>
      <c r="AN92" s="4227">
        <v>7</v>
      </c>
      <c r="AO92" s="4260">
        <v>2</v>
      </c>
      <c r="AP92" s="20">
        <v>0</v>
      </c>
      <c r="AQ92" s="24">
        <v>95</v>
      </c>
      <c r="AR92" s="24">
        <v>0</v>
      </c>
      <c r="AS92" s="24">
        <v>0</v>
      </c>
      <c r="AT92" s="20">
        <v>0</v>
      </c>
      <c r="AU92" s="20">
        <v>0</v>
      </c>
      <c r="AV92" s="20">
        <v>0</v>
      </c>
      <c r="AW92" s="20">
        <v>0</v>
      </c>
      <c r="AX92" t="str">
        <f t="shared" si="138"/>
        <v/>
      </c>
      <c r="CW92" s="25" t="str">
        <f t="shared" si="139"/>
        <v/>
      </c>
      <c r="CX92" s="25" t="str">
        <f t="shared" si="140"/>
        <v/>
      </c>
      <c r="CY92" s="25" t="str">
        <f t="shared" si="141"/>
        <v/>
      </c>
      <c r="CZ92" s="25" t="str">
        <f t="shared" si="142"/>
        <v/>
      </c>
      <c r="DA92" s="25" t="str">
        <f t="shared" si="143"/>
        <v/>
      </c>
      <c r="DB92" s="25" t="str">
        <f t="shared" si="144"/>
        <v/>
      </c>
      <c r="DC92" s="25" t="str">
        <f t="shared" si="145"/>
        <v/>
      </c>
      <c r="DD92" s="25" t="str">
        <f t="shared" si="146"/>
        <v/>
      </c>
      <c r="DE92"/>
      <c r="DG92" s="26">
        <f t="shared" si="147"/>
        <v>0</v>
      </c>
      <c r="DH92" s="26">
        <f t="shared" si="148"/>
        <v>0</v>
      </c>
      <c r="DI92" s="26">
        <f t="shared" si="149"/>
        <v>0</v>
      </c>
      <c r="DJ92" s="26">
        <f t="shared" si="150"/>
        <v>0</v>
      </c>
      <c r="DK92" s="26">
        <f t="shared" si="151"/>
        <v>0</v>
      </c>
      <c r="DL92" s="26">
        <f t="shared" si="152"/>
        <v>0</v>
      </c>
      <c r="DM92" s="26">
        <f t="shared" si="153"/>
        <v>0</v>
      </c>
      <c r="DN92" s="26">
        <f t="shared" si="154"/>
        <v>0</v>
      </c>
    </row>
    <row r="93" spans="1:118" x14ac:dyDescent="0.25">
      <c r="A93" s="4320" t="s">
        <v>125</v>
      </c>
      <c r="B93" s="4321"/>
      <c r="C93" s="4322"/>
      <c r="D93" s="4185">
        <f t="shared" si="136"/>
        <v>92</v>
      </c>
      <c r="E93" s="4257">
        <f>SUM(Y93+AA93+AC93+AE93+AG93+AI93+AK93+AM93)</f>
        <v>36</v>
      </c>
      <c r="F93" s="4258">
        <f>SUM(Z93+AB93+AD93+AF93+AH93+AJ93+AL93+AN93)</f>
        <v>56</v>
      </c>
      <c r="G93" s="4323"/>
      <c r="H93" s="4324"/>
      <c r="I93" s="4323"/>
      <c r="J93" s="4325"/>
      <c r="K93" s="4323"/>
      <c r="L93" s="4324"/>
      <c r="M93" s="4323"/>
      <c r="N93" s="4324"/>
      <c r="O93" s="4326"/>
      <c r="P93" s="4324"/>
      <c r="Q93" s="4326"/>
      <c r="R93" s="4324"/>
      <c r="S93" s="4326"/>
      <c r="T93" s="4324"/>
      <c r="U93" s="4326"/>
      <c r="V93" s="4324"/>
      <c r="W93" s="4326"/>
      <c r="X93" s="4324"/>
      <c r="Y93" s="4225">
        <v>17</v>
      </c>
      <c r="Z93" s="4226">
        <v>11</v>
      </c>
      <c r="AA93" s="4225">
        <v>5</v>
      </c>
      <c r="AB93" s="4226">
        <v>14</v>
      </c>
      <c r="AC93" s="4225">
        <v>11</v>
      </c>
      <c r="AD93" s="4226">
        <v>19</v>
      </c>
      <c r="AE93" s="4225">
        <v>1</v>
      </c>
      <c r="AF93" s="4226">
        <v>9</v>
      </c>
      <c r="AG93" s="4225">
        <v>0</v>
      </c>
      <c r="AH93" s="4226">
        <v>1</v>
      </c>
      <c r="AI93" s="4225">
        <v>1</v>
      </c>
      <c r="AJ93" s="4226">
        <v>0</v>
      </c>
      <c r="AK93" s="4225">
        <v>0</v>
      </c>
      <c r="AL93" s="4226">
        <v>2</v>
      </c>
      <c r="AM93" s="4225">
        <v>1</v>
      </c>
      <c r="AN93" s="4227">
        <v>0</v>
      </c>
      <c r="AO93" s="4327"/>
      <c r="AP93" s="20">
        <v>0</v>
      </c>
      <c r="AQ93" s="24">
        <v>92</v>
      </c>
      <c r="AR93" s="24">
        <v>0</v>
      </c>
      <c r="AS93" s="24">
        <v>0</v>
      </c>
      <c r="AT93" s="20">
        <v>0</v>
      </c>
      <c r="AU93" s="20">
        <v>0</v>
      </c>
      <c r="AV93" s="20">
        <v>0</v>
      </c>
      <c r="AW93" s="20">
        <v>0</v>
      </c>
      <c r="AX93" t="str">
        <f t="shared" si="138"/>
        <v/>
      </c>
      <c r="CW93" s="182"/>
      <c r="CX93" s="25" t="str">
        <f t="shared" si="140"/>
        <v/>
      </c>
      <c r="CY93" s="25" t="str">
        <f t="shared" si="141"/>
        <v/>
      </c>
      <c r="CZ93" s="25" t="str">
        <f t="shared" si="142"/>
        <v/>
      </c>
      <c r="DA93" s="25" t="str">
        <f t="shared" si="143"/>
        <v/>
      </c>
      <c r="DB93" s="25" t="str">
        <f t="shared" si="144"/>
        <v/>
      </c>
      <c r="DC93" s="25" t="str">
        <f t="shared" si="145"/>
        <v/>
      </c>
      <c r="DD93" s="25" t="str">
        <f t="shared" si="146"/>
        <v/>
      </c>
      <c r="DE93"/>
      <c r="DG93" s="182"/>
      <c r="DH93" s="26">
        <f t="shared" si="148"/>
        <v>0</v>
      </c>
      <c r="DI93" s="26">
        <f t="shared" si="149"/>
        <v>0</v>
      </c>
      <c r="DJ93" s="26">
        <f t="shared" si="150"/>
        <v>0</v>
      </c>
      <c r="DK93" s="26">
        <f t="shared" si="151"/>
        <v>0</v>
      </c>
      <c r="DL93" s="26">
        <f t="shared" si="152"/>
        <v>0</v>
      </c>
      <c r="DM93" s="26">
        <f t="shared" si="153"/>
        <v>0</v>
      </c>
      <c r="DN93" s="26">
        <f t="shared" si="154"/>
        <v>0</v>
      </c>
    </row>
    <row r="94" spans="1:118" x14ac:dyDescent="0.25">
      <c r="A94" s="4328" t="s">
        <v>126</v>
      </c>
      <c r="B94" s="4328"/>
      <c r="C94" s="4328"/>
      <c r="D94" s="4185">
        <f t="shared" si="136"/>
        <v>111</v>
      </c>
      <c r="E94" s="4257">
        <f t="shared" si="137"/>
        <v>48</v>
      </c>
      <c r="F94" s="4258">
        <f t="shared" si="137"/>
        <v>63</v>
      </c>
      <c r="G94" s="4259">
        <v>0</v>
      </c>
      <c r="H94" s="4226">
        <v>1</v>
      </c>
      <c r="I94" s="4259">
        <v>0</v>
      </c>
      <c r="J94" s="4272">
        <v>0</v>
      </c>
      <c r="K94" s="4259">
        <v>0</v>
      </c>
      <c r="L94" s="4226">
        <v>0</v>
      </c>
      <c r="M94" s="4259">
        <v>0</v>
      </c>
      <c r="N94" s="4226">
        <v>0</v>
      </c>
      <c r="O94" s="4225">
        <v>0</v>
      </c>
      <c r="P94" s="4226">
        <v>0</v>
      </c>
      <c r="Q94" s="4225">
        <v>0</v>
      </c>
      <c r="R94" s="4226">
        <v>0</v>
      </c>
      <c r="S94" s="4225">
        <v>0</v>
      </c>
      <c r="T94" s="4226">
        <v>0</v>
      </c>
      <c r="U94" s="4225">
        <v>3</v>
      </c>
      <c r="V94" s="4226">
        <v>0</v>
      </c>
      <c r="W94" s="4225">
        <v>5</v>
      </c>
      <c r="X94" s="4226">
        <v>0</v>
      </c>
      <c r="Y94" s="4225">
        <v>19</v>
      </c>
      <c r="Z94" s="4226">
        <v>11</v>
      </c>
      <c r="AA94" s="4225">
        <v>7</v>
      </c>
      <c r="AB94" s="4226">
        <v>14</v>
      </c>
      <c r="AC94" s="4225">
        <v>11</v>
      </c>
      <c r="AD94" s="4226">
        <v>22</v>
      </c>
      <c r="AE94" s="4225">
        <v>1</v>
      </c>
      <c r="AF94" s="4226">
        <v>10</v>
      </c>
      <c r="AG94" s="4225">
        <v>0</v>
      </c>
      <c r="AH94" s="4226">
        <v>3</v>
      </c>
      <c r="AI94" s="4225">
        <v>1</v>
      </c>
      <c r="AJ94" s="4226">
        <v>0</v>
      </c>
      <c r="AK94" s="4225">
        <v>0</v>
      </c>
      <c r="AL94" s="4226">
        <v>2</v>
      </c>
      <c r="AM94" s="4225">
        <v>1</v>
      </c>
      <c r="AN94" s="4227">
        <v>0</v>
      </c>
      <c r="AO94" s="4260">
        <v>0</v>
      </c>
      <c r="AP94" s="4260">
        <v>0</v>
      </c>
      <c r="AQ94" s="4229">
        <v>111</v>
      </c>
      <c r="AR94" s="4229">
        <v>0</v>
      </c>
      <c r="AS94" s="4229">
        <v>0</v>
      </c>
      <c r="AT94" s="4260">
        <v>0</v>
      </c>
      <c r="AU94" s="4260">
        <v>0</v>
      </c>
      <c r="AV94" s="4260">
        <v>0</v>
      </c>
      <c r="AW94" s="4260">
        <v>0</v>
      </c>
      <c r="AX94" t="str">
        <f t="shared" si="138"/>
        <v/>
      </c>
      <c r="CW94" s="25" t="str">
        <f t="shared" si="139"/>
        <v/>
      </c>
      <c r="CX94" s="25" t="str">
        <f t="shared" si="140"/>
        <v/>
      </c>
      <c r="CY94" s="25" t="str">
        <f t="shared" si="141"/>
        <v/>
      </c>
      <c r="CZ94" s="25" t="str">
        <f t="shared" si="142"/>
        <v/>
      </c>
      <c r="DA94" s="25" t="str">
        <f t="shared" si="143"/>
        <v/>
      </c>
      <c r="DB94" s="25" t="str">
        <f t="shared" si="144"/>
        <v/>
      </c>
      <c r="DC94" s="25" t="str">
        <f t="shared" si="145"/>
        <v/>
      </c>
      <c r="DD94" s="25" t="str">
        <f t="shared" si="146"/>
        <v/>
      </c>
      <c r="DE94"/>
      <c r="DG94" s="26">
        <f t="shared" ref="DG94:DG96" si="155">IF(AND((W94+X94)&gt;0,AO94=""),1,IF(AO94&gt;(W94+X94),1,0))</f>
        <v>0</v>
      </c>
      <c r="DH94" s="26">
        <f t="shared" si="148"/>
        <v>0</v>
      </c>
      <c r="DI94" s="26">
        <f t="shared" si="149"/>
        <v>0</v>
      </c>
      <c r="DJ94" s="26">
        <f t="shared" si="150"/>
        <v>0</v>
      </c>
      <c r="DK94" s="26">
        <f t="shared" si="151"/>
        <v>0</v>
      </c>
      <c r="DL94" s="26">
        <f t="shared" si="152"/>
        <v>0</v>
      </c>
      <c r="DM94" s="26">
        <f t="shared" si="153"/>
        <v>0</v>
      </c>
      <c r="DN94" s="26">
        <f t="shared" si="154"/>
        <v>0</v>
      </c>
    </row>
    <row r="95" spans="1:118" x14ac:dyDescent="0.25">
      <c r="A95" s="4112" t="s">
        <v>127</v>
      </c>
      <c r="B95" s="4112"/>
      <c r="C95" s="4112"/>
      <c r="D95" s="4185">
        <f t="shared" si="136"/>
        <v>4</v>
      </c>
      <c r="E95" s="4257">
        <f t="shared" si="137"/>
        <v>4</v>
      </c>
      <c r="F95" s="4258">
        <f t="shared" si="137"/>
        <v>0</v>
      </c>
      <c r="G95" s="4259">
        <v>0</v>
      </c>
      <c r="H95" s="4226">
        <v>0</v>
      </c>
      <c r="I95" s="4259">
        <v>0</v>
      </c>
      <c r="J95" s="4272">
        <v>0</v>
      </c>
      <c r="K95" s="4259">
        <v>0</v>
      </c>
      <c r="L95" s="4226">
        <v>0</v>
      </c>
      <c r="M95" s="4259">
        <v>1</v>
      </c>
      <c r="N95" s="4226">
        <v>0</v>
      </c>
      <c r="O95" s="4225">
        <v>1</v>
      </c>
      <c r="P95" s="4226">
        <v>0</v>
      </c>
      <c r="Q95" s="4225">
        <v>0</v>
      </c>
      <c r="R95" s="4226">
        <v>0</v>
      </c>
      <c r="S95" s="4225">
        <v>0</v>
      </c>
      <c r="T95" s="4226">
        <v>0</v>
      </c>
      <c r="U95" s="4225">
        <v>1</v>
      </c>
      <c r="V95" s="4226">
        <v>0</v>
      </c>
      <c r="W95" s="4225">
        <v>1</v>
      </c>
      <c r="X95" s="4226">
        <v>0</v>
      </c>
      <c r="Y95" s="4225">
        <v>0</v>
      </c>
      <c r="Z95" s="4226">
        <v>0</v>
      </c>
      <c r="AA95" s="4225">
        <v>0</v>
      </c>
      <c r="AB95" s="4226">
        <v>0</v>
      </c>
      <c r="AC95" s="4225">
        <v>0</v>
      </c>
      <c r="AD95" s="4226">
        <v>0</v>
      </c>
      <c r="AE95" s="4225">
        <v>0</v>
      </c>
      <c r="AF95" s="4226">
        <v>0</v>
      </c>
      <c r="AG95" s="4225">
        <v>0</v>
      </c>
      <c r="AH95" s="4226">
        <v>0</v>
      </c>
      <c r="AI95" s="4225">
        <v>0</v>
      </c>
      <c r="AJ95" s="4226">
        <v>0</v>
      </c>
      <c r="AK95" s="4225">
        <v>0</v>
      </c>
      <c r="AL95" s="4226">
        <v>0</v>
      </c>
      <c r="AM95" s="4225">
        <v>0</v>
      </c>
      <c r="AN95" s="4227">
        <v>0</v>
      </c>
      <c r="AO95" s="4260">
        <v>0</v>
      </c>
      <c r="AP95" s="4260">
        <v>0</v>
      </c>
      <c r="AQ95" s="4229">
        <v>4</v>
      </c>
      <c r="AR95" s="4229">
        <v>0</v>
      </c>
      <c r="AS95" s="4229">
        <v>0</v>
      </c>
      <c r="AT95" s="4260">
        <v>0</v>
      </c>
      <c r="AU95" s="4260">
        <v>0</v>
      </c>
      <c r="AV95" s="4260">
        <v>0</v>
      </c>
      <c r="AW95" s="4260">
        <v>0</v>
      </c>
      <c r="AX95" t="str">
        <f t="shared" si="138"/>
        <v/>
      </c>
      <c r="CW95" s="25" t="str">
        <f t="shared" si="139"/>
        <v/>
      </c>
      <c r="CX95" s="25" t="str">
        <f t="shared" si="140"/>
        <v/>
      </c>
      <c r="CY95" s="25" t="str">
        <f t="shared" si="141"/>
        <v/>
      </c>
      <c r="CZ95" s="25" t="str">
        <f t="shared" si="142"/>
        <v/>
      </c>
      <c r="DA95" s="25" t="str">
        <f t="shared" si="143"/>
        <v/>
      </c>
      <c r="DB95" s="25" t="str">
        <f t="shared" si="144"/>
        <v/>
      </c>
      <c r="DC95" s="25" t="str">
        <f t="shared" si="145"/>
        <v/>
      </c>
      <c r="DD95" s="25" t="str">
        <f t="shared" si="146"/>
        <v/>
      </c>
      <c r="DE95"/>
      <c r="DG95" s="26">
        <f t="shared" si="155"/>
        <v>0</v>
      </c>
      <c r="DH95" s="26">
        <f t="shared" si="148"/>
        <v>0</v>
      </c>
      <c r="DI95" s="26">
        <f t="shared" si="149"/>
        <v>0</v>
      </c>
      <c r="DJ95" s="26">
        <f t="shared" si="150"/>
        <v>0</v>
      </c>
      <c r="DK95" s="26">
        <f t="shared" si="151"/>
        <v>0</v>
      </c>
      <c r="DL95" s="26">
        <f t="shared" si="152"/>
        <v>0</v>
      </c>
      <c r="DM95" s="26">
        <f t="shared" si="153"/>
        <v>0</v>
      </c>
      <c r="DN95" s="26">
        <f t="shared" si="154"/>
        <v>0</v>
      </c>
    </row>
    <row r="96" spans="1:118" x14ac:dyDescent="0.25">
      <c r="A96" s="4220" t="s">
        <v>128</v>
      </c>
      <c r="B96" s="4221"/>
      <c r="C96" s="4222"/>
      <c r="D96" s="4185">
        <f t="shared" si="136"/>
        <v>112</v>
      </c>
      <c r="E96" s="4257">
        <f t="shared" si="137"/>
        <v>60</v>
      </c>
      <c r="F96" s="4258">
        <f t="shared" si="137"/>
        <v>52</v>
      </c>
      <c r="G96" s="4259">
        <v>0</v>
      </c>
      <c r="H96" s="22">
        <v>0</v>
      </c>
      <c r="I96" s="19">
        <v>0</v>
      </c>
      <c r="J96" s="177">
        <v>1</v>
      </c>
      <c r="K96" s="19">
        <v>6</v>
      </c>
      <c r="L96" s="4226">
        <v>5</v>
      </c>
      <c r="M96" s="4259">
        <v>4</v>
      </c>
      <c r="N96" s="4226">
        <v>4</v>
      </c>
      <c r="O96" s="4225">
        <v>8</v>
      </c>
      <c r="P96" s="4226">
        <v>4</v>
      </c>
      <c r="Q96" s="4225">
        <v>10</v>
      </c>
      <c r="R96" s="4226">
        <v>2</v>
      </c>
      <c r="S96" s="4225">
        <v>12</v>
      </c>
      <c r="T96" s="4226">
        <v>11</v>
      </c>
      <c r="U96" s="4225">
        <v>7</v>
      </c>
      <c r="V96" s="4226">
        <v>15</v>
      </c>
      <c r="W96" s="4225">
        <v>7</v>
      </c>
      <c r="X96" s="4226">
        <v>2</v>
      </c>
      <c r="Y96" s="4225">
        <v>5</v>
      </c>
      <c r="Z96" s="4226">
        <v>1</v>
      </c>
      <c r="AA96" s="4225">
        <v>0</v>
      </c>
      <c r="AB96" s="4226">
        <v>3</v>
      </c>
      <c r="AC96" s="4225">
        <v>0</v>
      </c>
      <c r="AD96" s="4226">
        <v>4</v>
      </c>
      <c r="AE96" s="4225">
        <v>0</v>
      </c>
      <c r="AF96" s="4226">
        <v>0</v>
      </c>
      <c r="AG96" s="4225">
        <v>1</v>
      </c>
      <c r="AH96" s="4226">
        <v>0</v>
      </c>
      <c r="AI96" s="4225">
        <v>0</v>
      </c>
      <c r="AJ96" s="4226">
        <v>0</v>
      </c>
      <c r="AK96" s="4225">
        <v>0</v>
      </c>
      <c r="AL96" s="4226">
        <v>0</v>
      </c>
      <c r="AM96" s="4225">
        <v>0</v>
      </c>
      <c r="AN96" s="4227">
        <v>0</v>
      </c>
      <c r="AO96" s="4260">
        <v>0</v>
      </c>
      <c r="AP96" s="20">
        <v>0</v>
      </c>
      <c r="AQ96" s="24">
        <v>112</v>
      </c>
      <c r="AR96" s="24">
        <v>0</v>
      </c>
      <c r="AS96" s="24">
        <v>0</v>
      </c>
      <c r="AT96" s="20">
        <v>0</v>
      </c>
      <c r="AU96" s="20">
        <v>0</v>
      </c>
      <c r="AV96" s="20">
        <v>0</v>
      </c>
      <c r="AW96" s="20">
        <v>2</v>
      </c>
      <c r="AX96" t="str">
        <f t="shared" si="138"/>
        <v/>
      </c>
      <c r="CW96" s="25" t="str">
        <f t="shared" si="139"/>
        <v/>
      </c>
      <c r="CX96" s="25" t="str">
        <f t="shared" si="140"/>
        <v/>
      </c>
      <c r="CY96" s="25" t="str">
        <f t="shared" si="141"/>
        <v/>
      </c>
      <c r="CZ96" s="25" t="str">
        <f t="shared" si="142"/>
        <v/>
      </c>
      <c r="DA96" s="25" t="str">
        <f t="shared" si="143"/>
        <v/>
      </c>
      <c r="DB96" s="25" t="str">
        <f t="shared" si="144"/>
        <v/>
      </c>
      <c r="DC96" s="25" t="str">
        <f t="shared" si="145"/>
        <v/>
      </c>
      <c r="DD96" s="25" t="str">
        <f t="shared" si="146"/>
        <v/>
      </c>
      <c r="DE96"/>
      <c r="DG96" s="26">
        <f t="shared" si="155"/>
        <v>0</v>
      </c>
      <c r="DH96" s="26">
        <f t="shared" si="148"/>
        <v>0</v>
      </c>
      <c r="DI96" s="26">
        <f t="shared" si="149"/>
        <v>0</v>
      </c>
      <c r="DJ96" s="26">
        <f t="shared" si="150"/>
        <v>0</v>
      </c>
      <c r="DK96" s="26">
        <f t="shared" si="151"/>
        <v>0</v>
      </c>
      <c r="DL96" s="26">
        <f t="shared" si="152"/>
        <v>0</v>
      </c>
      <c r="DM96" s="26">
        <f t="shared" si="153"/>
        <v>0</v>
      </c>
      <c r="DN96" s="26">
        <f t="shared" si="154"/>
        <v>0</v>
      </c>
    </row>
    <row r="97" spans="1:118" x14ac:dyDescent="0.25">
      <c r="A97" s="4320" t="s">
        <v>129</v>
      </c>
      <c r="B97" s="4321"/>
      <c r="C97" s="4322"/>
      <c r="D97" s="4185">
        <f t="shared" si="136"/>
        <v>2</v>
      </c>
      <c r="E97" s="4257">
        <f>SUM(Y97+AA97+AC97+AE97+AG97+AI97+AK97+AM97)</f>
        <v>1</v>
      </c>
      <c r="F97" s="4258">
        <f>SUM(Z97+AB97+AD97+AF97+AH97+AJ97+AL97+AN97)</f>
        <v>1</v>
      </c>
      <c r="G97" s="4323"/>
      <c r="H97" s="4324"/>
      <c r="I97" s="4323"/>
      <c r="J97" s="4325"/>
      <c r="K97" s="4323"/>
      <c r="L97" s="4324"/>
      <c r="M97" s="4323"/>
      <c r="N97" s="4324"/>
      <c r="O97" s="4326"/>
      <c r="P97" s="4324"/>
      <c r="Q97" s="4326"/>
      <c r="R97" s="4324"/>
      <c r="S97" s="4326"/>
      <c r="T97" s="4324"/>
      <c r="U97" s="4326"/>
      <c r="V97" s="4324"/>
      <c r="W97" s="4326"/>
      <c r="X97" s="4324"/>
      <c r="Y97" s="4225">
        <v>0</v>
      </c>
      <c r="Z97" s="4226">
        <v>0</v>
      </c>
      <c r="AA97" s="4225">
        <v>0</v>
      </c>
      <c r="AB97" s="4226">
        <v>0</v>
      </c>
      <c r="AC97" s="4225">
        <v>0</v>
      </c>
      <c r="AD97" s="4226">
        <v>0</v>
      </c>
      <c r="AE97" s="4225">
        <v>0</v>
      </c>
      <c r="AF97" s="4226">
        <v>0</v>
      </c>
      <c r="AG97" s="4225">
        <v>0</v>
      </c>
      <c r="AH97" s="4226">
        <v>1</v>
      </c>
      <c r="AI97" s="4225">
        <v>0</v>
      </c>
      <c r="AJ97" s="4226">
        <v>0</v>
      </c>
      <c r="AK97" s="4225">
        <v>1</v>
      </c>
      <c r="AL97" s="4226">
        <v>0</v>
      </c>
      <c r="AM97" s="4225">
        <v>0</v>
      </c>
      <c r="AN97" s="4227">
        <v>0</v>
      </c>
      <c r="AO97" s="4327"/>
      <c r="AP97" s="20">
        <v>0</v>
      </c>
      <c r="AQ97" s="24">
        <v>2</v>
      </c>
      <c r="AR97" s="24">
        <v>0</v>
      </c>
      <c r="AS97" s="24">
        <v>0</v>
      </c>
      <c r="AT97" s="20">
        <v>0</v>
      </c>
      <c r="AU97" s="20">
        <v>0</v>
      </c>
      <c r="AV97" s="20">
        <v>0</v>
      </c>
      <c r="AW97" s="20">
        <v>0</v>
      </c>
      <c r="AX97" t="str">
        <f t="shared" si="138"/>
        <v/>
      </c>
      <c r="CW97" s="182"/>
      <c r="CX97" s="25" t="str">
        <f t="shared" si="140"/>
        <v/>
      </c>
      <c r="CY97" s="25" t="str">
        <f t="shared" si="141"/>
        <v/>
      </c>
      <c r="CZ97" s="25" t="str">
        <f t="shared" si="142"/>
        <v/>
      </c>
      <c r="DA97" s="25" t="str">
        <f t="shared" si="143"/>
        <v/>
      </c>
      <c r="DB97" s="25" t="str">
        <f t="shared" si="144"/>
        <v/>
      </c>
      <c r="DC97" s="25" t="str">
        <f t="shared" si="145"/>
        <v/>
      </c>
      <c r="DD97" s="25" t="str">
        <f t="shared" si="146"/>
        <v/>
      </c>
      <c r="DE97"/>
      <c r="DG97" s="182"/>
      <c r="DH97" s="26">
        <f t="shared" si="148"/>
        <v>0</v>
      </c>
      <c r="DI97" s="26">
        <f t="shared" si="149"/>
        <v>0</v>
      </c>
      <c r="DJ97" s="26">
        <f t="shared" si="150"/>
        <v>0</v>
      </c>
      <c r="DK97" s="26">
        <f t="shared" si="151"/>
        <v>0</v>
      </c>
      <c r="DL97" s="26">
        <f t="shared" si="152"/>
        <v>0</v>
      </c>
      <c r="DM97" s="26">
        <f t="shared" si="153"/>
        <v>0</v>
      </c>
      <c r="DN97" s="26">
        <f t="shared" si="154"/>
        <v>0</v>
      </c>
    </row>
    <row r="98" spans="1:118" x14ac:dyDescent="0.25">
      <c r="A98" s="4328" t="s">
        <v>130</v>
      </c>
      <c r="B98" s="4328"/>
      <c r="C98" s="4328"/>
      <c r="D98" s="4185">
        <f t="shared" si="136"/>
        <v>19</v>
      </c>
      <c r="E98" s="4257">
        <f>SUM(G98+I98+K98+M98+O98+Q98+S98+U98+W98+Y98)</f>
        <v>13</v>
      </c>
      <c r="F98" s="4258">
        <f>SUM(H98+J98+L98+N98+P98+R98+T98+V98+X98+Z98)</f>
        <v>6</v>
      </c>
      <c r="G98" s="4259">
        <v>0</v>
      </c>
      <c r="H98" s="4226">
        <v>0</v>
      </c>
      <c r="I98" s="4259">
        <v>0</v>
      </c>
      <c r="J98" s="4272">
        <v>0</v>
      </c>
      <c r="K98" s="19">
        <v>0</v>
      </c>
      <c r="L98" s="4226">
        <v>0</v>
      </c>
      <c r="M98" s="4259">
        <v>0</v>
      </c>
      <c r="N98" s="4226">
        <v>0</v>
      </c>
      <c r="O98" s="4225">
        <v>0</v>
      </c>
      <c r="P98" s="4226">
        <v>0</v>
      </c>
      <c r="Q98" s="4225">
        <v>0</v>
      </c>
      <c r="R98" s="4226">
        <v>0</v>
      </c>
      <c r="S98" s="4225">
        <v>0</v>
      </c>
      <c r="T98" s="4226">
        <v>0</v>
      </c>
      <c r="U98" s="4225">
        <v>0</v>
      </c>
      <c r="V98" s="4226">
        <v>0</v>
      </c>
      <c r="W98" s="4225">
        <v>2</v>
      </c>
      <c r="X98" s="4226">
        <v>4</v>
      </c>
      <c r="Y98" s="4225">
        <v>11</v>
      </c>
      <c r="Z98" s="4226">
        <v>2</v>
      </c>
      <c r="AA98" s="4326"/>
      <c r="AB98" s="4324"/>
      <c r="AC98" s="4326"/>
      <c r="AD98" s="4324"/>
      <c r="AE98" s="4326"/>
      <c r="AF98" s="4324"/>
      <c r="AG98" s="4326"/>
      <c r="AH98" s="4324"/>
      <c r="AI98" s="4326"/>
      <c r="AJ98" s="4324"/>
      <c r="AK98" s="4326"/>
      <c r="AL98" s="4324"/>
      <c r="AM98" s="4326"/>
      <c r="AN98" s="4329"/>
      <c r="AO98" s="4260">
        <v>0</v>
      </c>
      <c r="AP98" s="4260">
        <v>0</v>
      </c>
      <c r="AQ98" s="4229">
        <v>19</v>
      </c>
      <c r="AR98" s="4330"/>
      <c r="AS98" s="4229">
        <v>0</v>
      </c>
      <c r="AT98" s="4260">
        <v>0</v>
      </c>
      <c r="AU98" s="4260">
        <v>0</v>
      </c>
      <c r="AV98" s="4260">
        <v>0</v>
      </c>
      <c r="AW98" s="4260">
        <v>0</v>
      </c>
      <c r="AX98" t="str">
        <f t="shared" si="138"/>
        <v/>
      </c>
      <c r="CW98" s="25" t="str">
        <f t="shared" si="139"/>
        <v/>
      </c>
      <c r="CX98" s="25" t="str">
        <f t="shared" si="140"/>
        <v/>
      </c>
      <c r="CY98" s="25" t="str">
        <f t="shared" si="141"/>
        <v/>
      </c>
      <c r="CZ98" s="182"/>
      <c r="DA98" s="25" t="str">
        <f t="shared" si="143"/>
        <v/>
      </c>
      <c r="DB98" s="25" t="str">
        <f t="shared" si="144"/>
        <v/>
      </c>
      <c r="DC98" s="25" t="str">
        <f t="shared" si="145"/>
        <v/>
      </c>
      <c r="DD98" s="25" t="str">
        <f t="shared" si="146"/>
        <v/>
      </c>
      <c r="DE98"/>
      <c r="DG98" s="26">
        <f t="shared" ref="DG98:DG116" si="156">IF(AND((W98+X98)&gt;0,AO98=""),1,IF(AO98&gt;(W98+X98),1,0))</f>
        <v>0</v>
      </c>
      <c r="DH98" s="26">
        <f t="shared" si="148"/>
        <v>0</v>
      </c>
      <c r="DI98" s="26">
        <f t="shared" si="149"/>
        <v>0</v>
      </c>
      <c r="DJ98" s="182"/>
      <c r="DK98" s="26">
        <f t="shared" si="151"/>
        <v>0</v>
      </c>
      <c r="DL98" s="26">
        <f t="shared" si="152"/>
        <v>0</v>
      </c>
      <c r="DM98" s="26">
        <f t="shared" si="153"/>
        <v>0</v>
      </c>
      <c r="DN98" s="26">
        <f t="shared" si="154"/>
        <v>0</v>
      </c>
    </row>
    <row r="99" spans="1:118" x14ac:dyDescent="0.25">
      <c r="A99" s="751" t="s">
        <v>131</v>
      </c>
      <c r="B99" s="752"/>
      <c r="C99" s="753"/>
      <c r="D99" s="4185">
        <f t="shared" si="136"/>
        <v>10</v>
      </c>
      <c r="E99" s="4257">
        <f t="shared" si="137"/>
        <v>4</v>
      </c>
      <c r="F99" s="4258">
        <f t="shared" si="137"/>
        <v>6</v>
      </c>
      <c r="G99" s="4259">
        <v>0</v>
      </c>
      <c r="H99" s="4226">
        <v>0</v>
      </c>
      <c r="I99" s="4259">
        <v>0</v>
      </c>
      <c r="J99" s="4272">
        <v>0</v>
      </c>
      <c r="K99" s="19">
        <v>0</v>
      </c>
      <c r="L99" s="4226">
        <v>0</v>
      </c>
      <c r="M99" s="4259">
        <v>0</v>
      </c>
      <c r="N99" s="4226">
        <v>0</v>
      </c>
      <c r="O99" s="4225">
        <v>0</v>
      </c>
      <c r="P99" s="4226">
        <v>0</v>
      </c>
      <c r="Q99" s="4225">
        <v>0</v>
      </c>
      <c r="R99" s="4226">
        <v>0</v>
      </c>
      <c r="S99" s="4225">
        <v>0</v>
      </c>
      <c r="T99" s="4226">
        <v>0</v>
      </c>
      <c r="U99" s="4225">
        <v>0</v>
      </c>
      <c r="V99" s="4226">
        <v>0</v>
      </c>
      <c r="W99" s="4225">
        <v>3</v>
      </c>
      <c r="X99" s="4226">
        <v>2</v>
      </c>
      <c r="Y99" s="4225">
        <v>1</v>
      </c>
      <c r="Z99" s="4226">
        <v>3</v>
      </c>
      <c r="AA99" s="4225">
        <v>0</v>
      </c>
      <c r="AB99" s="4226">
        <v>0</v>
      </c>
      <c r="AC99" s="4225">
        <v>0</v>
      </c>
      <c r="AD99" s="4226">
        <v>1</v>
      </c>
      <c r="AE99" s="4225">
        <v>0</v>
      </c>
      <c r="AF99" s="4226">
        <v>0</v>
      </c>
      <c r="AG99" s="4225">
        <v>0</v>
      </c>
      <c r="AH99" s="4226">
        <v>0</v>
      </c>
      <c r="AI99" s="4225">
        <v>0</v>
      </c>
      <c r="AJ99" s="4226">
        <v>0</v>
      </c>
      <c r="AK99" s="4225">
        <v>0</v>
      </c>
      <c r="AL99" s="4226">
        <v>0</v>
      </c>
      <c r="AM99" s="4225">
        <v>0</v>
      </c>
      <c r="AN99" s="4227">
        <v>0</v>
      </c>
      <c r="AO99" s="4260">
        <v>0</v>
      </c>
      <c r="AP99" s="4260">
        <v>0</v>
      </c>
      <c r="AQ99" s="4229">
        <v>10</v>
      </c>
      <c r="AR99" s="24">
        <v>0</v>
      </c>
      <c r="AS99" s="4229">
        <v>0</v>
      </c>
      <c r="AT99" s="4260">
        <v>0</v>
      </c>
      <c r="AU99" s="4260">
        <v>0</v>
      </c>
      <c r="AV99" s="4260">
        <v>0</v>
      </c>
      <c r="AW99" s="4260">
        <v>0</v>
      </c>
      <c r="AX99" t="str">
        <f t="shared" si="138"/>
        <v/>
      </c>
      <c r="CW99" s="25" t="str">
        <f t="shared" si="139"/>
        <v/>
      </c>
      <c r="CX99" s="25" t="str">
        <f t="shared" si="140"/>
        <v/>
      </c>
      <c r="CY99" s="25" t="str">
        <f t="shared" si="141"/>
        <v/>
      </c>
      <c r="CZ99" s="25" t="str">
        <f t="shared" si="142"/>
        <v/>
      </c>
      <c r="DA99" s="25" t="str">
        <f t="shared" si="143"/>
        <v/>
      </c>
      <c r="DB99" s="25" t="str">
        <f t="shared" si="144"/>
        <v/>
      </c>
      <c r="DC99" s="25" t="str">
        <f t="shared" si="145"/>
        <v/>
      </c>
      <c r="DD99" s="25" t="str">
        <f t="shared" si="146"/>
        <v/>
      </c>
      <c r="DE99"/>
      <c r="DG99" s="26">
        <f t="shared" si="156"/>
        <v>0</v>
      </c>
      <c r="DH99" s="26">
        <f t="shared" si="148"/>
        <v>0</v>
      </c>
      <c r="DI99" s="26">
        <f t="shared" si="149"/>
        <v>0</v>
      </c>
      <c r="DJ99" s="26">
        <f t="shared" si="150"/>
        <v>0</v>
      </c>
      <c r="DK99" s="26">
        <f t="shared" si="151"/>
        <v>0</v>
      </c>
      <c r="DL99" s="26">
        <f t="shared" si="152"/>
        <v>0</v>
      </c>
      <c r="DM99" s="26">
        <f t="shared" si="153"/>
        <v>0</v>
      </c>
      <c r="DN99" s="26">
        <f t="shared" si="154"/>
        <v>0</v>
      </c>
    </row>
    <row r="100" spans="1:118" ht="15" customHeight="1" x14ac:dyDescent="0.25">
      <c r="A100" s="751" t="s">
        <v>132</v>
      </c>
      <c r="B100" s="752"/>
      <c r="C100" s="753"/>
      <c r="D100" s="4185">
        <f t="shared" si="136"/>
        <v>9</v>
      </c>
      <c r="E100" s="4257">
        <f t="shared" si="137"/>
        <v>3</v>
      </c>
      <c r="F100" s="4258">
        <f t="shared" si="137"/>
        <v>6</v>
      </c>
      <c r="G100" s="4259">
        <v>0</v>
      </c>
      <c r="H100" s="4226">
        <v>0</v>
      </c>
      <c r="I100" s="4259">
        <v>0</v>
      </c>
      <c r="J100" s="4272">
        <v>0</v>
      </c>
      <c r="K100" s="19">
        <v>0</v>
      </c>
      <c r="L100" s="4226">
        <v>0</v>
      </c>
      <c r="M100" s="4259">
        <v>0</v>
      </c>
      <c r="N100" s="4226">
        <v>0</v>
      </c>
      <c r="O100" s="4225">
        <v>0</v>
      </c>
      <c r="P100" s="4226">
        <v>0</v>
      </c>
      <c r="Q100" s="4225">
        <v>0</v>
      </c>
      <c r="R100" s="4226">
        <v>0</v>
      </c>
      <c r="S100" s="4225">
        <v>0</v>
      </c>
      <c r="T100" s="4226">
        <v>0</v>
      </c>
      <c r="U100" s="4225">
        <v>0</v>
      </c>
      <c r="V100" s="4226">
        <v>0</v>
      </c>
      <c r="W100" s="4225">
        <v>0</v>
      </c>
      <c r="X100" s="4226">
        <v>0</v>
      </c>
      <c r="Y100" s="4225">
        <v>1</v>
      </c>
      <c r="Z100" s="4226">
        <v>3</v>
      </c>
      <c r="AA100" s="4225">
        <v>1</v>
      </c>
      <c r="AB100" s="4226">
        <v>0</v>
      </c>
      <c r="AC100" s="4225">
        <v>0</v>
      </c>
      <c r="AD100" s="4226">
        <v>0</v>
      </c>
      <c r="AE100" s="4225">
        <v>0</v>
      </c>
      <c r="AF100" s="4226">
        <v>0</v>
      </c>
      <c r="AG100" s="4225">
        <v>0</v>
      </c>
      <c r="AH100" s="4226">
        <v>2</v>
      </c>
      <c r="AI100" s="4225">
        <v>1</v>
      </c>
      <c r="AJ100" s="4226">
        <v>0</v>
      </c>
      <c r="AK100" s="4225">
        <v>0</v>
      </c>
      <c r="AL100" s="4226">
        <v>0</v>
      </c>
      <c r="AM100" s="4225">
        <v>0</v>
      </c>
      <c r="AN100" s="4227">
        <v>1</v>
      </c>
      <c r="AO100" s="4260">
        <v>0</v>
      </c>
      <c r="AP100" s="4260">
        <v>0</v>
      </c>
      <c r="AQ100" s="4229">
        <v>9</v>
      </c>
      <c r="AR100" s="24">
        <v>0</v>
      </c>
      <c r="AS100" s="4229">
        <v>0</v>
      </c>
      <c r="AT100" s="4260">
        <v>0</v>
      </c>
      <c r="AU100" s="4260">
        <v>0</v>
      </c>
      <c r="AV100" s="4260">
        <v>0</v>
      </c>
      <c r="AW100" s="4260">
        <v>0</v>
      </c>
      <c r="AX100" t="str">
        <f t="shared" si="138"/>
        <v/>
      </c>
      <c r="CW100" s="25" t="str">
        <f t="shared" si="139"/>
        <v/>
      </c>
      <c r="CX100" s="25" t="str">
        <f t="shared" si="140"/>
        <v/>
      </c>
      <c r="CY100" s="25" t="str">
        <f t="shared" si="141"/>
        <v/>
      </c>
      <c r="CZ100" s="25" t="str">
        <f t="shared" si="142"/>
        <v/>
      </c>
      <c r="DA100" s="25" t="str">
        <f t="shared" si="143"/>
        <v/>
      </c>
      <c r="DB100" s="25" t="str">
        <f t="shared" si="144"/>
        <v/>
      </c>
      <c r="DC100" s="25" t="str">
        <f t="shared" si="145"/>
        <v/>
      </c>
      <c r="DD100" s="25" t="str">
        <f t="shared" si="146"/>
        <v/>
      </c>
      <c r="DE100"/>
      <c r="DG100" s="26">
        <f t="shared" si="156"/>
        <v>0</v>
      </c>
      <c r="DH100" s="26">
        <f t="shared" si="148"/>
        <v>0</v>
      </c>
      <c r="DI100" s="26">
        <f t="shared" si="149"/>
        <v>0</v>
      </c>
      <c r="DJ100" s="26">
        <f t="shared" si="150"/>
        <v>0</v>
      </c>
      <c r="DK100" s="26">
        <f t="shared" si="151"/>
        <v>0</v>
      </c>
      <c r="DL100" s="26">
        <f t="shared" si="152"/>
        <v>0</v>
      </c>
      <c r="DM100" s="26">
        <f t="shared" si="153"/>
        <v>0</v>
      </c>
      <c r="DN100" s="26">
        <f t="shared" si="154"/>
        <v>0</v>
      </c>
    </row>
    <row r="101" spans="1:118" x14ac:dyDescent="0.25">
      <c r="A101" s="4328" t="s">
        <v>133</v>
      </c>
      <c r="B101" s="4328"/>
      <c r="C101" s="4328"/>
      <c r="D101" s="4185">
        <f t="shared" si="136"/>
        <v>7</v>
      </c>
      <c r="E101" s="4257">
        <f t="shared" si="137"/>
        <v>2</v>
      </c>
      <c r="F101" s="4258">
        <f t="shared" si="137"/>
        <v>5</v>
      </c>
      <c r="G101" s="4259">
        <v>0</v>
      </c>
      <c r="H101" s="4226">
        <v>0</v>
      </c>
      <c r="I101" s="4259">
        <v>0</v>
      </c>
      <c r="J101" s="4272">
        <v>0</v>
      </c>
      <c r="K101" s="4259">
        <v>0</v>
      </c>
      <c r="L101" s="4226">
        <v>0</v>
      </c>
      <c r="M101" s="4259">
        <v>0</v>
      </c>
      <c r="N101" s="4226">
        <v>0</v>
      </c>
      <c r="O101" s="4225">
        <v>0</v>
      </c>
      <c r="P101" s="4226">
        <v>0</v>
      </c>
      <c r="Q101" s="4225">
        <v>0</v>
      </c>
      <c r="R101" s="4226">
        <v>0</v>
      </c>
      <c r="S101" s="4225">
        <v>0</v>
      </c>
      <c r="T101" s="4226">
        <v>0</v>
      </c>
      <c r="U101" s="4225">
        <v>0</v>
      </c>
      <c r="V101" s="4226">
        <v>0</v>
      </c>
      <c r="W101" s="4225">
        <v>0</v>
      </c>
      <c r="X101" s="4226">
        <v>0</v>
      </c>
      <c r="Y101" s="4225">
        <v>0</v>
      </c>
      <c r="Z101" s="4226">
        <v>4</v>
      </c>
      <c r="AA101" s="4225">
        <v>2</v>
      </c>
      <c r="AB101" s="4226">
        <v>1</v>
      </c>
      <c r="AC101" s="4225">
        <v>0</v>
      </c>
      <c r="AD101" s="4226">
        <v>0</v>
      </c>
      <c r="AE101" s="4225">
        <v>0</v>
      </c>
      <c r="AF101" s="4226">
        <v>0</v>
      </c>
      <c r="AG101" s="4225">
        <v>0</v>
      </c>
      <c r="AH101" s="4226">
        <v>0</v>
      </c>
      <c r="AI101" s="4225">
        <v>0</v>
      </c>
      <c r="AJ101" s="4226">
        <v>0</v>
      </c>
      <c r="AK101" s="4225">
        <v>0</v>
      </c>
      <c r="AL101" s="4226">
        <v>0</v>
      </c>
      <c r="AM101" s="4225">
        <v>0</v>
      </c>
      <c r="AN101" s="4227">
        <v>0</v>
      </c>
      <c r="AO101" s="4260">
        <v>0</v>
      </c>
      <c r="AP101" s="4260">
        <v>0</v>
      </c>
      <c r="AQ101" s="4229">
        <v>7</v>
      </c>
      <c r="AR101" s="24">
        <v>0</v>
      </c>
      <c r="AS101" s="4229">
        <v>0</v>
      </c>
      <c r="AT101" s="4260">
        <v>0</v>
      </c>
      <c r="AU101" s="4260">
        <v>0</v>
      </c>
      <c r="AV101" s="4260">
        <v>0</v>
      </c>
      <c r="AW101" s="4260">
        <v>0</v>
      </c>
      <c r="AX101" t="str">
        <f t="shared" si="138"/>
        <v/>
      </c>
      <c r="CW101" s="25" t="str">
        <f t="shared" si="139"/>
        <v/>
      </c>
      <c r="CX101" s="25" t="str">
        <f t="shared" si="140"/>
        <v/>
      </c>
      <c r="CY101" s="25" t="str">
        <f t="shared" si="141"/>
        <v/>
      </c>
      <c r="CZ101" s="25" t="str">
        <f t="shared" si="142"/>
        <v/>
      </c>
      <c r="DA101" s="25" t="str">
        <f t="shared" si="143"/>
        <v/>
      </c>
      <c r="DB101" s="25" t="str">
        <f t="shared" si="144"/>
        <v/>
      </c>
      <c r="DC101" s="25" t="str">
        <f t="shared" si="145"/>
        <v/>
      </c>
      <c r="DD101" s="25" t="str">
        <f t="shared" si="146"/>
        <v/>
      </c>
      <c r="DE101"/>
      <c r="DG101" s="26">
        <f t="shared" si="156"/>
        <v>0</v>
      </c>
      <c r="DH101" s="26">
        <f t="shared" si="148"/>
        <v>0</v>
      </c>
      <c r="DI101" s="26">
        <f t="shared" si="149"/>
        <v>0</v>
      </c>
      <c r="DJ101" s="26">
        <f t="shared" si="150"/>
        <v>0</v>
      </c>
      <c r="DK101" s="26">
        <f t="shared" si="151"/>
        <v>0</v>
      </c>
      <c r="DL101" s="26">
        <f t="shared" si="152"/>
        <v>0</v>
      </c>
      <c r="DM101" s="26">
        <f t="shared" si="153"/>
        <v>0</v>
      </c>
      <c r="DN101" s="26">
        <f t="shared" si="154"/>
        <v>0</v>
      </c>
    </row>
    <row r="102" spans="1:118" x14ac:dyDescent="0.25">
      <c r="A102" s="4328" t="s">
        <v>134</v>
      </c>
      <c r="B102" s="4328"/>
      <c r="C102" s="4328"/>
      <c r="D102" s="4185">
        <f t="shared" si="136"/>
        <v>0</v>
      </c>
      <c r="E102" s="4257">
        <f t="shared" si="137"/>
        <v>0</v>
      </c>
      <c r="F102" s="4258">
        <f t="shared" si="137"/>
        <v>0</v>
      </c>
      <c r="G102" s="4259"/>
      <c r="H102" s="4226"/>
      <c r="I102" s="4259"/>
      <c r="J102" s="4272"/>
      <c r="K102" s="4259"/>
      <c r="L102" s="4226"/>
      <c r="M102" s="4259"/>
      <c r="N102" s="4226"/>
      <c r="O102" s="4225"/>
      <c r="P102" s="4226"/>
      <c r="Q102" s="4225"/>
      <c r="R102" s="4226"/>
      <c r="S102" s="4225"/>
      <c r="T102" s="4226"/>
      <c r="U102" s="4225"/>
      <c r="V102" s="4226"/>
      <c r="W102" s="4225"/>
      <c r="X102" s="4226"/>
      <c r="Y102" s="4225"/>
      <c r="Z102" s="4226"/>
      <c r="AA102" s="4225"/>
      <c r="AB102" s="4226"/>
      <c r="AC102" s="4225"/>
      <c r="AD102" s="4226"/>
      <c r="AE102" s="4225"/>
      <c r="AF102" s="4226"/>
      <c r="AG102" s="4225"/>
      <c r="AH102" s="4226"/>
      <c r="AI102" s="4225"/>
      <c r="AJ102" s="4226"/>
      <c r="AK102" s="4225"/>
      <c r="AL102" s="4226"/>
      <c r="AM102" s="4225"/>
      <c r="AN102" s="4227"/>
      <c r="AO102" s="4260">
        <v>0</v>
      </c>
      <c r="AP102" s="4260">
        <v>0</v>
      </c>
      <c r="AQ102" s="4229">
        <v>0</v>
      </c>
      <c r="AR102" s="24">
        <v>0</v>
      </c>
      <c r="AS102" s="4229">
        <v>0</v>
      </c>
      <c r="AT102" s="4260">
        <v>0</v>
      </c>
      <c r="AU102" s="4260">
        <v>0</v>
      </c>
      <c r="AV102" s="4260">
        <v>0</v>
      </c>
      <c r="AW102" s="4260">
        <v>0</v>
      </c>
      <c r="AX102" t="str">
        <f t="shared" si="138"/>
        <v/>
      </c>
      <c r="CW102" s="25" t="str">
        <f t="shared" si="139"/>
        <v/>
      </c>
      <c r="CX102" s="25" t="str">
        <f t="shared" si="140"/>
        <v/>
      </c>
      <c r="CY102" s="25" t="str">
        <f t="shared" si="141"/>
        <v/>
      </c>
      <c r="CZ102" s="25" t="str">
        <f t="shared" si="142"/>
        <v/>
      </c>
      <c r="DA102" s="25" t="str">
        <f t="shared" si="143"/>
        <v/>
      </c>
      <c r="DB102" s="25" t="str">
        <f t="shared" si="144"/>
        <v/>
      </c>
      <c r="DC102" s="25" t="str">
        <f t="shared" si="145"/>
        <v/>
      </c>
      <c r="DD102" s="25" t="str">
        <f t="shared" si="146"/>
        <v/>
      </c>
      <c r="DE102"/>
      <c r="DG102" s="26">
        <f t="shared" si="156"/>
        <v>0</v>
      </c>
      <c r="DH102" s="26">
        <f t="shared" si="148"/>
        <v>0</v>
      </c>
      <c r="DI102" s="26">
        <f t="shared" si="149"/>
        <v>0</v>
      </c>
      <c r="DJ102" s="26">
        <f t="shared" si="150"/>
        <v>0</v>
      </c>
      <c r="DK102" s="26">
        <f t="shared" si="151"/>
        <v>0</v>
      </c>
      <c r="DL102" s="26">
        <f t="shared" si="152"/>
        <v>0</v>
      </c>
      <c r="DM102" s="26">
        <f t="shared" si="153"/>
        <v>0</v>
      </c>
      <c r="DN102" s="26">
        <f t="shared" si="154"/>
        <v>0</v>
      </c>
    </row>
    <row r="103" spans="1:118" x14ac:dyDescent="0.25">
      <c r="A103" s="4328" t="s">
        <v>135</v>
      </c>
      <c r="B103" s="4328"/>
      <c r="C103" s="4328"/>
      <c r="D103" s="4185">
        <f t="shared" si="136"/>
        <v>0</v>
      </c>
      <c r="E103" s="4257">
        <f>SUM(G103+I103+K103+M103+O103+Q103+S103+U103+W103)</f>
        <v>0</v>
      </c>
      <c r="F103" s="4258">
        <f>SUM(H103+J103+L103+N103+P103+R103+T103+V103+X103)</f>
        <v>0</v>
      </c>
      <c r="G103" s="4331"/>
      <c r="H103" s="4226"/>
      <c r="I103" s="4331"/>
      <c r="J103" s="4272"/>
      <c r="K103" s="4259"/>
      <c r="L103" s="4226"/>
      <c r="M103" s="4259"/>
      <c r="N103" s="4226"/>
      <c r="O103" s="4225"/>
      <c r="P103" s="4226"/>
      <c r="Q103" s="4225"/>
      <c r="R103" s="4226"/>
      <c r="S103" s="4225"/>
      <c r="T103" s="4226"/>
      <c r="U103" s="4225"/>
      <c r="V103" s="4226"/>
      <c r="W103" s="4225"/>
      <c r="X103" s="4226"/>
      <c r="Y103" s="4326"/>
      <c r="Z103" s="4324"/>
      <c r="AA103" s="4326"/>
      <c r="AB103" s="4324"/>
      <c r="AC103" s="4326"/>
      <c r="AD103" s="4324"/>
      <c r="AE103" s="4326"/>
      <c r="AF103" s="4324"/>
      <c r="AG103" s="4326"/>
      <c r="AH103" s="4324"/>
      <c r="AI103" s="4326"/>
      <c r="AJ103" s="4324"/>
      <c r="AK103" s="4326"/>
      <c r="AL103" s="4324"/>
      <c r="AM103" s="4326"/>
      <c r="AN103" s="4329"/>
      <c r="AO103" s="4260">
        <v>0</v>
      </c>
      <c r="AP103" s="4260">
        <v>0</v>
      </c>
      <c r="AQ103" s="4229">
        <v>0</v>
      </c>
      <c r="AR103" s="4330"/>
      <c r="AS103" s="4229">
        <v>0</v>
      </c>
      <c r="AT103" s="4260">
        <v>0</v>
      </c>
      <c r="AU103" s="4260">
        <v>0</v>
      </c>
      <c r="AV103" s="4260">
        <v>0</v>
      </c>
      <c r="AW103" s="4260">
        <v>0</v>
      </c>
      <c r="AX103" t="str">
        <f t="shared" si="138"/>
        <v/>
      </c>
      <c r="CW103" s="25" t="str">
        <f t="shared" si="139"/>
        <v/>
      </c>
      <c r="CX103" s="25" t="str">
        <f t="shared" si="140"/>
        <v/>
      </c>
      <c r="CY103" s="25" t="str">
        <f t="shared" si="141"/>
        <v/>
      </c>
      <c r="CZ103" s="25" t="str">
        <f t="shared" si="142"/>
        <v/>
      </c>
      <c r="DA103" s="25" t="str">
        <f t="shared" si="143"/>
        <v/>
      </c>
      <c r="DB103" s="25" t="str">
        <f t="shared" si="144"/>
        <v/>
      </c>
      <c r="DC103" s="25" t="str">
        <f t="shared" si="145"/>
        <v/>
      </c>
      <c r="DD103" s="25" t="str">
        <f t="shared" si="146"/>
        <v/>
      </c>
      <c r="DE103"/>
      <c r="DG103" s="26">
        <f t="shared" si="156"/>
        <v>0</v>
      </c>
      <c r="DH103" s="26">
        <f t="shared" si="148"/>
        <v>0</v>
      </c>
      <c r="DI103" s="26">
        <f t="shared" si="149"/>
        <v>0</v>
      </c>
      <c r="DJ103" s="26">
        <f t="shared" si="150"/>
        <v>0</v>
      </c>
      <c r="DK103" s="26">
        <f t="shared" si="151"/>
        <v>0</v>
      </c>
      <c r="DL103" s="26">
        <f t="shared" si="152"/>
        <v>0</v>
      </c>
      <c r="DM103" s="26">
        <f t="shared" si="153"/>
        <v>0</v>
      </c>
      <c r="DN103" s="26">
        <f t="shared" si="154"/>
        <v>0</v>
      </c>
    </row>
    <row r="104" spans="1:118" x14ac:dyDescent="0.25">
      <c r="A104" s="4328" t="s">
        <v>136</v>
      </c>
      <c r="B104" s="4328"/>
      <c r="C104" s="4328"/>
      <c r="D104" s="4185">
        <f t="shared" si="136"/>
        <v>12</v>
      </c>
      <c r="E104" s="4257">
        <f t="shared" ref="E104:F106" si="157">SUM(Q104+S104+U104+W104+Y104+AA104+AC104+AE104+AG104+AI104+AK104+AM104)</f>
        <v>1</v>
      </c>
      <c r="F104" s="4258">
        <f t="shared" si="157"/>
        <v>11</v>
      </c>
      <c r="G104" s="4269"/>
      <c r="H104" s="4270"/>
      <c r="I104" s="4269"/>
      <c r="J104" s="4332"/>
      <c r="K104" s="4269"/>
      <c r="L104" s="4270"/>
      <c r="M104" s="4269"/>
      <c r="N104" s="4270"/>
      <c r="O104" s="4333"/>
      <c r="P104" s="4270"/>
      <c r="Q104" s="4225">
        <v>0</v>
      </c>
      <c r="R104" s="4226">
        <v>0</v>
      </c>
      <c r="S104" s="4225">
        <v>0</v>
      </c>
      <c r="T104" s="4226">
        <v>0</v>
      </c>
      <c r="U104" s="4225">
        <v>0</v>
      </c>
      <c r="V104" s="4226">
        <v>0</v>
      </c>
      <c r="W104" s="4225">
        <v>0</v>
      </c>
      <c r="X104" s="4226">
        <v>0</v>
      </c>
      <c r="Y104" s="4225">
        <v>1</v>
      </c>
      <c r="Z104" s="4226">
        <v>1</v>
      </c>
      <c r="AA104" s="4225">
        <v>0</v>
      </c>
      <c r="AB104" s="4226">
        <v>1</v>
      </c>
      <c r="AC104" s="4225">
        <v>0</v>
      </c>
      <c r="AD104" s="4226">
        <v>1</v>
      </c>
      <c r="AE104" s="4225">
        <v>0</v>
      </c>
      <c r="AF104" s="4226">
        <v>3</v>
      </c>
      <c r="AG104" s="4225">
        <v>0</v>
      </c>
      <c r="AH104" s="4226">
        <v>3</v>
      </c>
      <c r="AI104" s="4225">
        <v>0</v>
      </c>
      <c r="AJ104" s="4226">
        <v>1</v>
      </c>
      <c r="AK104" s="4225">
        <v>0</v>
      </c>
      <c r="AL104" s="4226">
        <v>1</v>
      </c>
      <c r="AM104" s="4225">
        <v>0</v>
      </c>
      <c r="AN104" s="4227">
        <v>0</v>
      </c>
      <c r="AO104" s="4260">
        <v>0</v>
      </c>
      <c r="AP104" s="4260">
        <v>0</v>
      </c>
      <c r="AQ104" s="4229">
        <v>12</v>
      </c>
      <c r="AR104" s="4229">
        <v>0</v>
      </c>
      <c r="AS104" s="4229">
        <v>0</v>
      </c>
      <c r="AT104" s="4260">
        <v>0</v>
      </c>
      <c r="AU104" s="4260">
        <v>0</v>
      </c>
      <c r="AV104" s="4260">
        <v>0</v>
      </c>
      <c r="AW104" s="4260">
        <v>0</v>
      </c>
      <c r="AX104" t="str">
        <f t="shared" si="138"/>
        <v/>
      </c>
      <c r="CW104" s="25" t="str">
        <f t="shared" si="139"/>
        <v/>
      </c>
      <c r="CX104" s="25" t="str">
        <f t="shared" si="140"/>
        <v/>
      </c>
      <c r="CY104" s="25" t="str">
        <f t="shared" si="141"/>
        <v/>
      </c>
      <c r="CZ104" s="25" t="str">
        <f t="shared" si="142"/>
        <v/>
      </c>
      <c r="DA104" s="25" t="str">
        <f t="shared" si="143"/>
        <v/>
      </c>
      <c r="DB104" s="25" t="str">
        <f t="shared" si="144"/>
        <v/>
      </c>
      <c r="DC104" s="25" t="str">
        <f t="shared" si="145"/>
        <v/>
      </c>
      <c r="DD104" s="25" t="str">
        <f t="shared" si="146"/>
        <v/>
      </c>
      <c r="DE104"/>
      <c r="DG104" s="26">
        <f t="shared" si="156"/>
        <v>0</v>
      </c>
      <c r="DH104" s="26">
        <f t="shared" si="148"/>
        <v>0</v>
      </c>
      <c r="DI104" s="26">
        <f t="shared" si="149"/>
        <v>0</v>
      </c>
      <c r="DJ104" s="26">
        <f t="shared" si="150"/>
        <v>0</v>
      </c>
      <c r="DK104" s="26">
        <f t="shared" si="151"/>
        <v>0</v>
      </c>
      <c r="DL104" s="26">
        <f t="shared" si="152"/>
        <v>0</v>
      </c>
      <c r="DM104" s="26">
        <f t="shared" si="153"/>
        <v>0</v>
      </c>
      <c r="DN104" s="26">
        <f t="shared" si="154"/>
        <v>0</v>
      </c>
    </row>
    <row r="105" spans="1:118" x14ac:dyDescent="0.25">
      <c r="A105" s="4328" t="s">
        <v>137</v>
      </c>
      <c r="B105" s="4328"/>
      <c r="C105" s="4328"/>
      <c r="D105" s="4185">
        <f t="shared" si="136"/>
        <v>12</v>
      </c>
      <c r="E105" s="4257">
        <f t="shared" si="157"/>
        <v>1</v>
      </c>
      <c r="F105" s="4258">
        <f t="shared" si="157"/>
        <v>11</v>
      </c>
      <c r="G105" s="4269"/>
      <c r="H105" s="4270"/>
      <c r="I105" s="4269"/>
      <c r="J105" s="4332"/>
      <c r="K105" s="4269"/>
      <c r="L105" s="4270"/>
      <c r="M105" s="4269"/>
      <c r="N105" s="4270"/>
      <c r="O105" s="4333"/>
      <c r="P105" s="4270"/>
      <c r="Q105" s="4225">
        <v>0</v>
      </c>
      <c r="R105" s="4226">
        <v>0</v>
      </c>
      <c r="S105" s="4225">
        <v>0</v>
      </c>
      <c r="T105" s="4226">
        <v>0</v>
      </c>
      <c r="U105" s="4225">
        <v>0</v>
      </c>
      <c r="V105" s="4226">
        <v>0</v>
      </c>
      <c r="W105" s="4225">
        <v>0</v>
      </c>
      <c r="X105" s="4226">
        <v>0</v>
      </c>
      <c r="Y105" s="4225">
        <v>1</v>
      </c>
      <c r="Z105" s="4226">
        <v>2</v>
      </c>
      <c r="AA105" s="4225">
        <v>0</v>
      </c>
      <c r="AB105" s="4226">
        <v>2</v>
      </c>
      <c r="AC105" s="4225">
        <v>0</v>
      </c>
      <c r="AD105" s="4226">
        <v>4</v>
      </c>
      <c r="AE105" s="4225">
        <v>0</v>
      </c>
      <c r="AF105" s="4226">
        <v>0</v>
      </c>
      <c r="AG105" s="4225">
        <v>0</v>
      </c>
      <c r="AH105" s="4226">
        <v>2</v>
      </c>
      <c r="AI105" s="4225">
        <v>0</v>
      </c>
      <c r="AJ105" s="4226">
        <v>0</v>
      </c>
      <c r="AK105" s="4225">
        <v>0</v>
      </c>
      <c r="AL105" s="4226">
        <v>1</v>
      </c>
      <c r="AM105" s="4225">
        <v>0</v>
      </c>
      <c r="AN105" s="4227">
        <v>0</v>
      </c>
      <c r="AO105" s="4260">
        <v>0</v>
      </c>
      <c r="AP105" s="4260">
        <v>1</v>
      </c>
      <c r="AQ105" s="4229">
        <v>12</v>
      </c>
      <c r="AR105" s="4229">
        <v>0</v>
      </c>
      <c r="AS105" s="4229">
        <v>0</v>
      </c>
      <c r="AT105" s="4260">
        <v>0</v>
      </c>
      <c r="AU105" s="4260">
        <v>0</v>
      </c>
      <c r="AV105" s="4260">
        <v>0</v>
      </c>
      <c r="AW105" s="4260">
        <v>0</v>
      </c>
      <c r="AX105" t="str">
        <f t="shared" si="138"/>
        <v/>
      </c>
      <c r="CW105" s="25" t="str">
        <f t="shared" si="139"/>
        <v/>
      </c>
      <c r="CX105" s="25" t="str">
        <f t="shared" si="140"/>
        <v/>
      </c>
      <c r="CY105" s="25" t="str">
        <f t="shared" si="141"/>
        <v/>
      </c>
      <c r="CZ105" s="25" t="str">
        <f t="shared" si="142"/>
        <v/>
      </c>
      <c r="DA105" s="25" t="str">
        <f t="shared" si="143"/>
        <v/>
      </c>
      <c r="DB105" s="25" t="str">
        <f t="shared" si="144"/>
        <v/>
      </c>
      <c r="DC105" s="25" t="str">
        <f t="shared" si="145"/>
        <v/>
      </c>
      <c r="DD105" s="25" t="str">
        <f t="shared" si="146"/>
        <v/>
      </c>
      <c r="DE105"/>
      <c r="DG105" s="26">
        <f t="shared" si="156"/>
        <v>0</v>
      </c>
      <c r="DH105" s="26">
        <f t="shared" si="148"/>
        <v>0</v>
      </c>
      <c r="DI105" s="26">
        <f t="shared" si="149"/>
        <v>0</v>
      </c>
      <c r="DJ105" s="26">
        <f t="shared" si="150"/>
        <v>0</v>
      </c>
      <c r="DK105" s="26">
        <f t="shared" si="151"/>
        <v>0</v>
      </c>
      <c r="DL105" s="26">
        <f t="shared" si="152"/>
        <v>0</v>
      </c>
      <c r="DM105" s="26">
        <f t="shared" si="153"/>
        <v>0</v>
      </c>
      <c r="DN105" s="26">
        <f t="shared" si="154"/>
        <v>0</v>
      </c>
    </row>
    <row r="106" spans="1:118" x14ac:dyDescent="0.25">
      <c r="A106" s="4328" t="s">
        <v>138</v>
      </c>
      <c r="B106" s="4328"/>
      <c r="C106" s="4328"/>
      <c r="D106" s="4185">
        <f t="shared" si="136"/>
        <v>12</v>
      </c>
      <c r="E106" s="4257">
        <f t="shared" si="157"/>
        <v>8</v>
      </c>
      <c r="F106" s="4258">
        <f t="shared" si="157"/>
        <v>4</v>
      </c>
      <c r="G106" s="4269"/>
      <c r="H106" s="4270"/>
      <c r="I106" s="4269"/>
      <c r="J106" s="4332"/>
      <c r="K106" s="4269"/>
      <c r="L106" s="4270"/>
      <c r="M106" s="4269"/>
      <c r="N106" s="4270"/>
      <c r="O106" s="4333"/>
      <c r="P106" s="4270"/>
      <c r="Q106" s="4225">
        <v>0</v>
      </c>
      <c r="R106" s="4226">
        <v>0</v>
      </c>
      <c r="S106" s="4225">
        <v>0</v>
      </c>
      <c r="T106" s="4226">
        <v>0</v>
      </c>
      <c r="U106" s="4225">
        <v>0</v>
      </c>
      <c r="V106" s="4226">
        <v>0</v>
      </c>
      <c r="W106" s="4225">
        <v>1</v>
      </c>
      <c r="X106" s="4226">
        <v>1</v>
      </c>
      <c r="Y106" s="4225">
        <v>1</v>
      </c>
      <c r="Z106" s="4226">
        <v>1</v>
      </c>
      <c r="AA106" s="4225">
        <v>0</v>
      </c>
      <c r="AB106" s="4226">
        <v>0</v>
      </c>
      <c r="AC106" s="4225">
        <v>2</v>
      </c>
      <c r="AD106" s="4226">
        <v>0</v>
      </c>
      <c r="AE106" s="4225">
        <v>1</v>
      </c>
      <c r="AF106" s="4226">
        <v>0</v>
      </c>
      <c r="AG106" s="4225">
        <v>2</v>
      </c>
      <c r="AH106" s="4226">
        <v>0</v>
      </c>
      <c r="AI106" s="4225">
        <v>0</v>
      </c>
      <c r="AJ106" s="4226">
        <v>1</v>
      </c>
      <c r="AK106" s="4225">
        <v>1</v>
      </c>
      <c r="AL106" s="4226">
        <v>1</v>
      </c>
      <c r="AM106" s="4225">
        <v>0</v>
      </c>
      <c r="AN106" s="4227">
        <v>0</v>
      </c>
      <c r="AO106" s="4260">
        <v>0</v>
      </c>
      <c r="AP106" s="4260">
        <v>0</v>
      </c>
      <c r="AQ106" s="4229">
        <v>12</v>
      </c>
      <c r="AR106" s="4229">
        <v>0</v>
      </c>
      <c r="AS106" s="4229">
        <v>0</v>
      </c>
      <c r="AT106" s="4260">
        <v>0</v>
      </c>
      <c r="AU106" s="4260">
        <v>0</v>
      </c>
      <c r="AV106" s="4260">
        <v>0</v>
      </c>
      <c r="AW106" s="4260">
        <v>0</v>
      </c>
      <c r="AX106" t="str">
        <f t="shared" si="138"/>
        <v/>
      </c>
      <c r="CW106" s="25" t="str">
        <f t="shared" si="139"/>
        <v/>
      </c>
      <c r="CX106" s="25" t="str">
        <f t="shared" si="140"/>
        <v/>
      </c>
      <c r="CY106" s="25" t="str">
        <f t="shared" si="141"/>
        <v/>
      </c>
      <c r="CZ106" s="25" t="str">
        <f t="shared" si="142"/>
        <v/>
      </c>
      <c r="DA106" s="25" t="str">
        <f t="shared" si="143"/>
        <v/>
      </c>
      <c r="DB106" s="25" t="str">
        <f t="shared" si="144"/>
        <v/>
      </c>
      <c r="DC106" s="25" t="str">
        <f t="shared" si="145"/>
        <v/>
      </c>
      <c r="DD106" s="25" t="str">
        <f t="shared" si="146"/>
        <v/>
      </c>
      <c r="DE106"/>
      <c r="DG106" s="26">
        <f t="shared" si="156"/>
        <v>0</v>
      </c>
      <c r="DH106" s="26">
        <f t="shared" si="148"/>
        <v>0</v>
      </c>
      <c r="DI106" s="26">
        <f t="shared" si="149"/>
        <v>0</v>
      </c>
      <c r="DJ106" s="26">
        <f t="shared" si="150"/>
        <v>0</v>
      </c>
      <c r="DK106" s="26">
        <f t="shared" si="151"/>
        <v>0</v>
      </c>
      <c r="DL106" s="26">
        <f t="shared" si="152"/>
        <v>0</v>
      </c>
      <c r="DM106" s="26">
        <f t="shared" si="153"/>
        <v>0</v>
      </c>
      <c r="DN106" s="26">
        <f t="shared" si="154"/>
        <v>0</v>
      </c>
    </row>
    <row r="107" spans="1:118" x14ac:dyDescent="0.25">
      <c r="A107" s="4320" t="s">
        <v>139</v>
      </c>
      <c r="B107" s="4321"/>
      <c r="C107" s="4322"/>
      <c r="D107" s="4185">
        <f t="shared" si="136"/>
        <v>0</v>
      </c>
      <c r="E107" s="4257">
        <f>SUM(Q107+S107+U107+W107+Y107)</f>
        <v>0</v>
      </c>
      <c r="F107" s="4258">
        <f>SUM(R107+T107+V107+X107+Z107)</f>
        <v>0</v>
      </c>
      <c r="G107" s="4323"/>
      <c r="H107" s="4324"/>
      <c r="I107" s="4323"/>
      <c r="J107" s="4325"/>
      <c r="K107" s="4323"/>
      <c r="L107" s="4324"/>
      <c r="M107" s="4323"/>
      <c r="N107" s="4324"/>
      <c r="O107" s="4326"/>
      <c r="P107" s="4324"/>
      <c r="Q107" s="4225"/>
      <c r="R107" s="4226"/>
      <c r="S107" s="4225"/>
      <c r="T107" s="4226"/>
      <c r="U107" s="4225"/>
      <c r="V107" s="4226"/>
      <c r="W107" s="4225"/>
      <c r="X107" s="4226"/>
      <c r="Y107" s="4225"/>
      <c r="Z107" s="4226"/>
      <c r="AA107" s="4326"/>
      <c r="AB107" s="4324"/>
      <c r="AC107" s="4326"/>
      <c r="AD107" s="4324"/>
      <c r="AE107" s="4326"/>
      <c r="AF107" s="4324"/>
      <c r="AG107" s="4326"/>
      <c r="AH107" s="4324"/>
      <c r="AI107" s="4326"/>
      <c r="AJ107" s="4324"/>
      <c r="AK107" s="4326"/>
      <c r="AL107" s="4324"/>
      <c r="AM107" s="4326"/>
      <c r="AN107" s="4329"/>
      <c r="AO107" s="4260"/>
      <c r="AP107" s="4260">
        <v>0</v>
      </c>
      <c r="AQ107" s="4229">
        <v>0</v>
      </c>
      <c r="AR107" s="4330"/>
      <c r="AS107" s="4229">
        <v>0</v>
      </c>
      <c r="AT107" s="4260">
        <v>0</v>
      </c>
      <c r="AU107" s="4260">
        <v>0</v>
      </c>
      <c r="AV107" s="4260">
        <v>0</v>
      </c>
      <c r="AW107" s="4260">
        <v>0</v>
      </c>
      <c r="AX107" t="str">
        <f t="shared" si="138"/>
        <v/>
      </c>
      <c r="CW107" s="25" t="str">
        <f t="shared" si="139"/>
        <v/>
      </c>
      <c r="CX107" s="25" t="str">
        <f t="shared" si="140"/>
        <v/>
      </c>
      <c r="CY107" s="25" t="str">
        <f t="shared" si="141"/>
        <v/>
      </c>
      <c r="CZ107" s="25" t="str">
        <f t="shared" si="142"/>
        <v/>
      </c>
      <c r="DA107" s="25" t="str">
        <f t="shared" si="143"/>
        <v/>
      </c>
      <c r="DB107" s="25" t="str">
        <f t="shared" si="144"/>
        <v/>
      </c>
      <c r="DC107" s="25" t="str">
        <f t="shared" si="145"/>
        <v/>
      </c>
      <c r="DD107" s="25" t="str">
        <f t="shared" si="146"/>
        <v/>
      </c>
      <c r="DE107"/>
      <c r="DG107" s="26">
        <f t="shared" si="156"/>
        <v>0</v>
      </c>
      <c r="DH107" s="26">
        <f t="shared" si="148"/>
        <v>0</v>
      </c>
      <c r="DI107" s="26">
        <f t="shared" si="149"/>
        <v>0</v>
      </c>
      <c r="DJ107" s="26">
        <f t="shared" si="150"/>
        <v>0</v>
      </c>
      <c r="DK107" s="26">
        <f t="shared" si="151"/>
        <v>0</v>
      </c>
      <c r="DL107" s="26">
        <f t="shared" si="152"/>
        <v>0</v>
      </c>
      <c r="DM107" s="26">
        <f t="shared" si="153"/>
        <v>0</v>
      </c>
      <c r="DN107" s="26">
        <f t="shared" si="154"/>
        <v>0</v>
      </c>
    </row>
    <row r="108" spans="1:118" x14ac:dyDescent="0.25">
      <c r="A108" s="4320" t="s">
        <v>140</v>
      </c>
      <c r="B108" s="4321"/>
      <c r="C108" s="4322"/>
      <c r="D108" s="4185">
        <f t="shared" si="136"/>
        <v>0</v>
      </c>
      <c r="E108" s="4257">
        <f>SUM(Q108+S108+U108+W108+Y108+AA108+AC108+AE108+AG108+AI108+AK108+AM108)</f>
        <v>0</v>
      </c>
      <c r="F108" s="4258">
        <f>SUM(R108+T108+V108+X108+Z108+AB108+AD108+AF108+AH108+AJ108+AL108+AN108)</f>
        <v>0</v>
      </c>
      <c r="G108" s="4323"/>
      <c r="H108" s="4324"/>
      <c r="I108" s="4323"/>
      <c r="J108" s="4325"/>
      <c r="K108" s="4323"/>
      <c r="L108" s="4324"/>
      <c r="M108" s="4323"/>
      <c r="N108" s="4324"/>
      <c r="O108" s="4326"/>
      <c r="P108" s="4324"/>
      <c r="Q108" s="4225"/>
      <c r="R108" s="4226"/>
      <c r="S108" s="4225"/>
      <c r="T108" s="4226"/>
      <c r="U108" s="4225"/>
      <c r="V108" s="4226"/>
      <c r="W108" s="4225"/>
      <c r="X108" s="4226"/>
      <c r="Y108" s="4225"/>
      <c r="Z108" s="4226"/>
      <c r="AA108" s="4225"/>
      <c r="AB108" s="4226"/>
      <c r="AC108" s="4225"/>
      <c r="AD108" s="4226"/>
      <c r="AE108" s="4225"/>
      <c r="AF108" s="4226"/>
      <c r="AG108" s="4225"/>
      <c r="AH108" s="4226"/>
      <c r="AI108" s="4225"/>
      <c r="AJ108" s="4226"/>
      <c r="AK108" s="4225"/>
      <c r="AL108" s="4226"/>
      <c r="AM108" s="4225"/>
      <c r="AN108" s="4227"/>
      <c r="AO108" s="4260"/>
      <c r="AP108" s="4260">
        <v>0</v>
      </c>
      <c r="AQ108" s="4229">
        <v>0</v>
      </c>
      <c r="AR108" s="4229"/>
      <c r="AS108" s="4229">
        <v>0</v>
      </c>
      <c r="AT108" s="4260">
        <v>0</v>
      </c>
      <c r="AU108" s="4260">
        <v>0</v>
      </c>
      <c r="AV108" s="4260">
        <v>0</v>
      </c>
      <c r="AW108" s="4260">
        <v>0</v>
      </c>
      <c r="AX108" t="str">
        <f t="shared" si="138"/>
        <v/>
      </c>
      <c r="CW108" s="25" t="str">
        <f t="shared" si="139"/>
        <v/>
      </c>
      <c r="CX108" s="25" t="str">
        <f t="shared" si="140"/>
        <v/>
      </c>
      <c r="CY108" s="25" t="str">
        <f t="shared" si="141"/>
        <v/>
      </c>
      <c r="CZ108" s="25" t="str">
        <f t="shared" si="142"/>
        <v/>
      </c>
      <c r="DA108" s="25" t="str">
        <f t="shared" si="143"/>
        <v/>
      </c>
      <c r="DB108" s="25" t="str">
        <f t="shared" si="144"/>
        <v/>
      </c>
      <c r="DC108" s="25" t="str">
        <f t="shared" si="145"/>
        <v/>
      </c>
      <c r="DD108" s="25" t="str">
        <f t="shared" si="146"/>
        <v/>
      </c>
      <c r="DE108"/>
      <c r="DG108" s="26">
        <f t="shared" si="156"/>
        <v>0</v>
      </c>
      <c r="DH108" s="26">
        <f t="shared" si="148"/>
        <v>0</v>
      </c>
      <c r="DI108" s="26">
        <f t="shared" si="149"/>
        <v>0</v>
      </c>
      <c r="DJ108" s="26">
        <f t="shared" si="150"/>
        <v>0</v>
      </c>
      <c r="DK108" s="26">
        <f t="shared" si="151"/>
        <v>0</v>
      </c>
      <c r="DL108" s="26">
        <f t="shared" si="152"/>
        <v>0</v>
      </c>
      <c r="DM108" s="26">
        <f t="shared" si="153"/>
        <v>0</v>
      </c>
      <c r="DN108" s="26">
        <f t="shared" si="154"/>
        <v>0</v>
      </c>
    </row>
    <row r="109" spans="1:118" x14ac:dyDescent="0.25">
      <c r="A109" s="4320" t="s">
        <v>141</v>
      </c>
      <c r="B109" s="4321"/>
      <c r="C109" s="4322"/>
      <c r="D109" s="4185">
        <f t="shared" si="136"/>
        <v>0</v>
      </c>
      <c r="E109" s="4257">
        <f>SUM(Q109+S109+U109+W109+Y109+AA109+AC109+AE109+AG109+AI109+AK109+AM109)</f>
        <v>0</v>
      </c>
      <c r="F109" s="4258">
        <f>SUM(R109+T109+V109+X109+Z109+AB109+AD109+AF109+AH109+AJ109+AL109+AN109)</f>
        <v>0</v>
      </c>
      <c r="G109" s="4323"/>
      <c r="H109" s="4324"/>
      <c r="I109" s="4323"/>
      <c r="J109" s="4325"/>
      <c r="K109" s="4323"/>
      <c r="L109" s="4324"/>
      <c r="M109" s="4323"/>
      <c r="N109" s="4324"/>
      <c r="O109" s="4326"/>
      <c r="P109" s="4324"/>
      <c r="Q109" s="4225"/>
      <c r="R109" s="4226"/>
      <c r="S109" s="4225"/>
      <c r="T109" s="4226"/>
      <c r="U109" s="4225"/>
      <c r="V109" s="4226"/>
      <c r="W109" s="4225"/>
      <c r="X109" s="4226"/>
      <c r="Y109" s="4225"/>
      <c r="Z109" s="4226"/>
      <c r="AA109" s="4225"/>
      <c r="AB109" s="4226"/>
      <c r="AC109" s="4225"/>
      <c r="AD109" s="4226"/>
      <c r="AE109" s="4225"/>
      <c r="AF109" s="4226"/>
      <c r="AG109" s="4225"/>
      <c r="AH109" s="4226"/>
      <c r="AI109" s="4225"/>
      <c r="AJ109" s="4226"/>
      <c r="AK109" s="4225"/>
      <c r="AL109" s="4226"/>
      <c r="AM109" s="4225"/>
      <c r="AN109" s="4227"/>
      <c r="AO109" s="4260"/>
      <c r="AP109" s="4260">
        <v>0</v>
      </c>
      <c r="AQ109" s="4229">
        <v>0</v>
      </c>
      <c r="AR109" s="4229"/>
      <c r="AS109" s="4229">
        <v>0</v>
      </c>
      <c r="AT109" s="4260">
        <v>0</v>
      </c>
      <c r="AU109" s="4260">
        <v>0</v>
      </c>
      <c r="AV109" s="4260">
        <v>0</v>
      </c>
      <c r="AW109" s="4260">
        <v>0</v>
      </c>
      <c r="AX109" t="str">
        <f t="shared" si="138"/>
        <v/>
      </c>
      <c r="CW109" s="25" t="str">
        <f t="shared" si="139"/>
        <v/>
      </c>
      <c r="CX109" s="25" t="str">
        <f t="shared" si="140"/>
        <v/>
      </c>
      <c r="CY109" s="25" t="str">
        <f t="shared" si="141"/>
        <v/>
      </c>
      <c r="CZ109" s="25" t="str">
        <f t="shared" si="142"/>
        <v/>
      </c>
      <c r="DA109" s="25" t="str">
        <f t="shared" si="143"/>
        <v/>
      </c>
      <c r="DB109" s="25" t="str">
        <f t="shared" si="144"/>
        <v/>
      </c>
      <c r="DC109" s="25" t="str">
        <f t="shared" si="145"/>
        <v/>
      </c>
      <c r="DD109" s="25" t="str">
        <f t="shared" si="146"/>
        <v/>
      </c>
      <c r="DE109"/>
      <c r="DG109" s="26">
        <f t="shared" si="156"/>
        <v>0</v>
      </c>
      <c r="DH109" s="26">
        <f t="shared" si="148"/>
        <v>0</v>
      </c>
      <c r="DI109" s="26">
        <f t="shared" si="149"/>
        <v>0</v>
      </c>
      <c r="DJ109" s="26">
        <f t="shared" si="150"/>
        <v>0</v>
      </c>
      <c r="DK109" s="26">
        <f t="shared" si="151"/>
        <v>0</v>
      </c>
      <c r="DL109" s="26">
        <f t="shared" si="152"/>
        <v>0</v>
      </c>
      <c r="DM109" s="26">
        <f t="shared" si="153"/>
        <v>0</v>
      </c>
      <c r="DN109" s="26">
        <f t="shared" si="154"/>
        <v>0</v>
      </c>
    </row>
    <row r="110" spans="1:118" x14ac:dyDescent="0.25">
      <c r="A110" s="4320" t="s">
        <v>142</v>
      </c>
      <c r="B110" s="4321"/>
      <c r="C110" s="4322"/>
      <c r="D110" s="4185">
        <f t="shared" si="136"/>
        <v>0</v>
      </c>
      <c r="E110" s="4257">
        <f t="shared" si="137"/>
        <v>0</v>
      </c>
      <c r="F110" s="4258">
        <f t="shared" si="137"/>
        <v>0</v>
      </c>
      <c r="G110" s="4331"/>
      <c r="H110" s="4334"/>
      <c r="I110" s="4259"/>
      <c r="J110" s="4272"/>
      <c r="K110" s="4259"/>
      <c r="L110" s="4226"/>
      <c r="M110" s="4259"/>
      <c r="N110" s="4226"/>
      <c r="O110" s="4225"/>
      <c r="P110" s="4226"/>
      <c r="Q110" s="4225"/>
      <c r="R110" s="4226"/>
      <c r="S110" s="4225"/>
      <c r="T110" s="4226"/>
      <c r="U110" s="4225"/>
      <c r="V110" s="4226"/>
      <c r="W110" s="4225"/>
      <c r="X110" s="4226"/>
      <c r="Y110" s="4225"/>
      <c r="Z110" s="4226"/>
      <c r="AA110" s="4225"/>
      <c r="AB110" s="4226"/>
      <c r="AC110" s="4225"/>
      <c r="AD110" s="4226"/>
      <c r="AE110" s="4225"/>
      <c r="AF110" s="4226"/>
      <c r="AG110" s="4225"/>
      <c r="AH110" s="4226"/>
      <c r="AI110" s="4225"/>
      <c r="AJ110" s="4226"/>
      <c r="AK110" s="4225"/>
      <c r="AL110" s="4226"/>
      <c r="AM110" s="4225"/>
      <c r="AN110" s="4227"/>
      <c r="AO110" s="4260"/>
      <c r="AP110" s="4260">
        <v>0</v>
      </c>
      <c r="AQ110" s="4229">
        <v>0</v>
      </c>
      <c r="AR110" s="4229"/>
      <c r="AS110" s="4229">
        <v>0</v>
      </c>
      <c r="AT110" s="4260">
        <v>0</v>
      </c>
      <c r="AU110" s="4260">
        <v>0</v>
      </c>
      <c r="AV110" s="4260">
        <v>0</v>
      </c>
      <c r="AW110" s="4260">
        <v>0</v>
      </c>
      <c r="AX110" t="str">
        <f t="shared" si="138"/>
        <v/>
      </c>
      <c r="CW110" s="25" t="str">
        <f t="shared" si="139"/>
        <v/>
      </c>
      <c r="CX110" s="25" t="str">
        <f t="shared" si="140"/>
        <v/>
      </c>
      <c r="CY110" s="25" t="str">
        <f t="shared" si="141"/>
        <v/>
      </c>
      <c r="CZ110" s="25" t="str">
        <f t="shared" si="142"/>
        <v/>
      </c>
      <c r="DA110" s="25" t="str">
        <f t="shared" si="143"/>
        <v/>
      </c>
      <c r="DB110" s="25" t="str">
        <f t="shared" si="144"/>
        <v/>
      </c>
      <c r="DC110" s="25" t="str">
        <f t="shared" si="145"/>
        <v/>
      </c>
      <c r="DD110" s="25" t="str">
        <f t="shared" si="146"/>
        <v/>
      </c>
      <c r="DE110"/>
      <c r="DG110" s="26">
        <f t="shared" si="156"/>
        <v>0</v>
      </c>
      <c r="DH110" s="26">
        <f t="shared" si="148"/>
        <v>0</v>
      </c>
      <c r="DI110" s="26">
        <f t="shared" si="149"/>
        <v>0</v>
      </c>
      <c r="DJ110" s="26">
        <f t="shared" si="150"/>
        <v>0</v>
      </c>
      <c r="DK110" s="26">
        <f t="shared" si="151"/>
        <v>0</v>
      </c>
      <c r="DL110" s="26">
        <f t="shared" si="152"/>
        <v>0</v>
      </c>
      <c r="DM110" s="26">
        <f t="shared" si="153"/>
        <v>0</v>
      </c>
      <c r="DN110" s="26">
        <f t="shared" si="154"/>
        <v>0</v>
      </c>
    </row>
    <row r="111" spans="1:118" x14ac:dyDescent="0.25">
      <c r="A111" s="4320" t="s">
        <v>143</v>
      </c>
      <c r="B111" s="4321"/>
      <c r="C111" s="4322"/>
      <c r="D111" s="4185">
        <f t="shared" si="136"/>
        <v>0</v>
      </c>
      <c r="E111" s="4257">
        <f t="shared" si="137"/>
        <v>0</v>
      </c>
      <c r="F111" s="4258">
        <f t="shared" si="137"/>
        <v>0</v>
      </c>
      <c r="G111" s="4331"/>
      <c r="H111" s="4334"/>
      <c r="I111" s="4259"/>
      <c r="J111" s="4272"/>
      <c r="K111" s="4259"/>
      <c r="L111" s="4226"/>
      <c r="M111" s="4259"/>
      <c r="N111" s="4226"/>
      <c r="O111" s="4225"/>
      <c r="P111" s="4226"/>
      <c r="Q111" s="4225"/>
      <c r="R111" s="4226"/>
      <c r="S111" s="4225"/>
      <c r="T111" s="4226"/>
      <c r="U111" s="4225"/>
      <c r="V111" s="4226"/>
      <c r="W111" s="4225"/>
      <c r="X111" s="4226"/>
      <c r="Y111" s="4225"/>
      <c r="Z111" s="4226"/>
      <c r="AA111" s="4225"/>
      <c r="AB111" s="4226"/>
      <c r="AC111" s="4225"/>
      <c r="AD111" s="4226"/>
      <c r="AE111" s="4225"/>
      <c r="AF111" s="4226"/>
      <c r="AG111" s="4225"/>
      <c r="AH111" s="4226"/>
      <c r="AI111" s="4225"/>
      <c r="AJ111" s="4226"/>
      <c r="AK111" s="4225"/>
      <c r="AL111" s="4226"/>
      <c r="AM111" s="4225"/>
      <c r="AN111" s="4227"/>
      <c r="AO111" s="4260"/>
      <c r="AP111" s="4260">
        <v>0</v>
      </c>
      <c r="AQ111" s="4229">
        <v>0</v>
      </c>
      <c r="AR111" s="4229"/>
      <c r="AS111" s="4229">
        <v>0</v>
      </c>
      <c r="AT111" s="4260">
        <v>0</v>
      </c>
      <c r="AU111" s="4260">
        <v>0</v>
      </c>
      <c r="AV111" s="4260">
        <v>0</v>
      </c>
      <c r="AW111" s="4260">
        <v>0</v>
      </c>
      <c r="AX111" t="str">
        <f t="shared" si="138"/>
        <v/>
      </c>
      <c r="CW111" s="25" t="str">
        <f t="shared" si="139"/>
        <v/>
      </c>
      <c r="CX111" s="25" t="str">
        <f t="shared" si="140"/>
        <v/>
      </c>
      <c r="CY111" s="25" t="str">
        <f t="shared" si="141"/>
        <v/>
      </c>
      <c r="CZ111" s="25" t="str">
        <f t="shared" si="142"/>
        <v/>
      </c>
      <c r="DA111" s="25" t="str">
        <f t="shared" si="143"/>
        <v/>
      </c>
      <c r="DB111" s="25" t="str">
        <f t="shared" si="144"/>
        <v/>
      </c>
      <c r="DC111" s="25" t="str">
        <f t="shared" si="145"/>
        <v/>
      </c>
      <c r="DD111" s="25" t="str">
        <f t="shared" si="146"/>
        <v/>
      </c>
      <c r="DE111"/>
      <c r="DG111" s="26">
        <f t="shared" si="156"/>
        <v>0</v>
      </c>
      <c r="DH111" s="26">
        <f t="shared" si="148"/>
        <v>0</v>
      </c>
      <c r="DI111" s="26">
        <f t="shared" si="149"/>
        <v>0</v>
      </c>
      <c r="DJ111" s="26">
        <f t="shared" si="150"/>
        <v>0</v>
      </c>
      <c r="DK111" s="26">
        <f t="shared" si="151"/>
        <v>0</v>
      </c>
      <c r="DL111" s="26">
        <f t="shared" si="152"/>
        <v>0</v>
      </c>
      <c r="DM111" s="26">
        <f t="shared" si="153"/>
        <v>0</v>
      </c>
      <c r="DN111" s="26">
        <f t="shared" si="154"/>
        <v>0</v>
      </c>
    </row>
    <row r="112" spans="1:118" x14ac:dyDescent="0.25">
      <c r="A112" s="4320" t="s">
        <v>144</v>
      </c>
      <c r="B112" s="4321"/>
      <c r="C112" s="4322"/>
      <c r="D112" s="4185">
        <f t="shared" si="136"/>
        <v>0</v>
      </c>
      <c r="E112" s="4257">
        <f t="shared" si="137"/>
        <v>0</v>
      </c>
      <c r="F112" s="4258">
        <f t="shared" si="137"/>
        <v>0</v>
      </c>
      <c r="G112" s="4331"/>
      <c r="H112" s="4334"/>
      <c r="I112" s="4259"/>
      <c r="J112" s="4272"/>
      <c r="K112" s="4259"/>
      <c r="L112" s="4226"/>
      <c r="M112" s="4259"/>
      <c r="N112" s="4226"/>
      <c r="O112" s="4225"/>
      <c r="P112" s="4226"/>
      <c r="Q112" s="4225"/>
      <c r="R112" s="4226"/>
      <c r="S112" s="4225"/>
      <c r="T112" s="4226"/>
      <c r="U112" s="4225"/>
      <c r="V112" s="4226"/>
      <c r="W112" s="4225"/>
      <c r="X112" s="4226"/>
      <c r="Y112" s="4225"/>
      <c r="Z112" s="4226"/>
      <c r="AA112" s="4225"/>
      <c r="AB112" s="4226"/>
      <c r="AC112" s="4225"/>
      <c r="AD112" s="4226"/>
      <c r="AE112" s="4225"/>
      <c r="AF112" s="4226"/>
      <c r="AG112" s="4225"/>
      <c r="AH112" s="4226"/>
      <c r="AI112" s="4225"/>
      <c r="AJ112" s="4226"/>
      <c r="AK112" s="4225"/>
      <c r="AL112" s="4226"/>
      <c r="AM112" s="4225"/>
      <c r="AN112" s="4227"/>
      <c r="AO112" s="4260"/>
      <c r="AP112" s="4260">
        <v>0</v>
      </c>
      <c r="AQ112" s="4229">
        <v>0</v>
      </c>
      <c r="AR112" s="4229"/>
      <c r="AS112" s="4229">
        <v>0</v>
      </c>
      <c r="AT112" s="4260">
        <v>0</v>
      </c>
      <c r="AU112" s="4260">
        <v>0</v>
      </c>
      <c r="AV112" s="4260">
        <v>0</v>
      </c>
      <c r="AW112" s="4260">
        <v>0</v>
      </c>
      <c r="AX112" t="str">
        <f t="shared" si="138"/>
        <v/>
      </c>
      <c r="CW112" s="25" t="str">
        <f t="shared" si="139"/>
        <v/>
      </c>
      <c r="CX112" s="25" t="str">
        <f t="shared" si="140"/>
        <v/>
      </c>
      <c r="CY112" s="25" t="str">
        <f t="shared" si="141"/>
        <v/>
      </c>
      <c r="CZ112" s="25" t="str">
        <f t="shared" si="142"/>
        <v/>
      </c>
      <c r="DA112" s="25" t="str">
        <f t="shared" si="143"/>
        <v/>
      </c>
      <c r="DB112" s="25" t="str">
        <f t="shared" si="144"/>
        <v/>
      </c>
      <c r="DC112" s="25" t="str">
        <f t="shared" si="145"/>
        <v/>
      </c>
      <c r="DD112" s="25" t="str">
        <f t="shared" si="146"/>
        <v/>
      </c>
      <c r="DE112"/>
      <c r="DG112" s="26">
        <f t="shared" si="156"/>
        <v>0</v>
      </c>
      <c r="DH112" s="26">
        <f t="shared" si="148"/>
        <v>0</v>
      </c>
      <c r="DI112" s="26">
        <f t="shared" si="149"/>
        <v>0</v>
      </c>
      <c r="DJ112" s="26">
        <f t="shared" si="150"/>
        <v>0</v>
      </c>
      <c r="DK112" s="26">
        <f t="shared" si="151"/>
        <v>0</v>
      </c>
      <c r="DL112" s="26">
        <f t="shared" si="152"/>
        <v>0</v>
      </c>
      <c r="DM112" s="26">
        <f t="shared" si="153"/>
        <v>0</v>
      </c>
      <c r="DN112" s="26">
        <f t="shared" si="154"/>
        <v>0</v>
      </c>
    </row>
    <row r="113" spans="1:118" x14ac:dyDescent="0.25">
      <c r="A113" s="4320" t="s">
        <v>145</v>
      </c>
      <c r="B113" s="4321"/>
      <c r="C113" s="4322"/>
      <c r="D113" s="4185">
        <f t="shared" si="136"/>
        <v>0</v>
      </c>
      <c r="E113" s="4257">
        <f t="shared" si="137"/>
        <v>0</v>
      </c>
      <c r="F113" s="4258">
        <f t="shared" si="137"/>
        <v>0</v>
      </c>
      <c r="G113" s="4331"/>
      <c r="H113" s="4334"/>
      <c r="I113" s="4259"/>
      <c r="J113" s="4272"/>
      <c r="K113" s="4259"/>
      <c r="L113" s="4226"/>
      <c r="M113" s="4259"/>
      <c r="N113" s="4226"/>
      <c r="O113" s="4225"/>
      <c r="P113" s="4226"/>
      <c r="Q113" s="4225"/>
      <c r="R113" s="4226"/>
      <c r="S113" s="4225"/>
      <c r="T113" s="4226"/>
      <c r="U113" s="4225"/>
      <c r="V113" s="4226"/>
      <c r="W113" s="4225"/>
      <c r="X113" s="4226"/>
      <c r="Y113" s="4225"/>
      <c r="Z113" s="4226"/>
      <c r="AA113" s="4225"/>
      <c r="AB113" s="4226"/>
      <c r="AC113" s="4225"/>
      <c r="AD113" s="4226"/>
      <c r="AE113" s="4225"/>
      <c r="AF113" s="4226"/>
      <c r="AG113" s="4225"/>
      <c r="AH113" s="4226"/>
      <c r="AI113" s="4225"/>
      <c r="AJ113" s="4226"/>
      <c r="AK113" s="4225"/>
      <c r="AL113" s="4226"/>
      <c r="AM113" s="4225"/>
      <c r="AN113" s="4227"/>
      <c r="AO113" s="4260"/>
      <c r="AP113" s="4260">
        <v>0</v>
      </c>
      <c r="AQ113" s="4229">
        <v>0</v>
      </c>
      <c r="AR113" s="4229"/>
      <c r="AS113" s="4229">
        <v>0</v>
      </c>
      <c r="AT113" s="4260">
        <v>0</v>
      </c>
      <c r="AU113" s="4260">
        <v>0</v>
      </c>
      <c r="AV113" s="4260">
        <v>0</v>
      </c>
      <c r="AW113" s="4260">
        <v>0</v>
      </c>
      <c r="AX113" t="str">
        <f t="shared" si="138"/>
        <v/>
      </c>
      <c r="CW113" s="25" t="str">
        <f t="shared" si="139"/>
        <v/>
      </c>
      <c r="CX113" s="25" t="str">
        <f t="shared" si="140"/>
        <v/>
      </c>
      <c r="CY113" s="25" t="str">
        <f t="shared" si="141"/>
        <v/>
      </c>
      <c r="CZ113" s="25" t="str">
        <f t="shared" si="142"/>
        <v/>
      </c>
      <c r="DA113" s="25" t="str">
        <f t="shared" si="143"/>
        <v/>
      </c>
      <c r="DB113" s="25" t="str">
        <f t="shared" si="144"/>
        <v/>
      </c>
      <c r="DC113" s="25" t="str">
        <f t="shared" si="145"/>
        <v/>
      </c>
      <c r="DD113" s="25" t="str">
        <f t="shared" si="146"/>
        <v/>
      </c>
      <c r="DE113"/>
      <c r="DG113" s="26">
        <f t="shared" si="156"/>
        <v>0</v>
      </c>
      <c r="DH113" s="26">
        <f t="shared" si="148"/>
        <v>0</v>
      </c>
      <c r="DI113" s="26">
        <f t="shared" si="149"/>
        <v>0</v>
      </c>
      <c r="DJ113" s="26">
        <f t="shared" si="150"/>
        <v>0</v>
      </c>
      <c r="DK113" s="26">
        <f t="shared" si="151"/>
        <v>0</v>
      </c>
      <c r="DL113" s="26">
        <f t="shared" si="152"/>
        <v>0</v>
      </c>
      <c r="DM113" s="26">
        <f t="shared" si="153"/>
        <v>0</v>
      </c>
      <c r="DN113" s="26">
        <f t="shared" si="154"/>
        <v>0</v>
      </c>
    </row>
    <row r="114" spans="1:118" x14ac:dyDescent="0.25">
      <c r="A114" s="4328" t="s">
        <v>146</v>
      </c>
      <c r="B114" s="4328"/>
      <c r="C114" s="4328"/>
      <c r="D114" s="4185">
        <f t="shared" si="136"/>
        <v>0</v>
      </c>
      <c r="E114" s="4257">
        <f>SUM(S114+U114+W114+Y114+AA114+AC114+AE114+AG114+AI114+AK114+AM114)</f>
        <v>0</v>
      </c>
      <c r="F114" s="4258">
        <f>SUM(T114+V114+X114+Z114+AB114+AD114+AF114+AH114+AJ114+AL114+AN114)</f>
        <v>0</v>
      </c>
      <c r="G114" s="4269"/>
      <c r="H114" s="4270"/>
      <c r="I114" s="4269"/>
      <c r="J114" s="4332"/>
      <c r="K114" s="4269"/>
      <c r="L114" s="4270"/>
      <c r="M114" s="4269"/>
      <c r="N114" s="4270"/>
      <c r="O114" s="4333"/>
      <c r="P114" s="4270"/>
      <c r="Q114" s="4333"/>
      <c r="R114" s="4270"/>
      <c r="S114" s="4225"/>
      <c r="T114" s="4226"/>
      <c r="U114" s="4225"/>
      <c r="V114" s="4226"/>
      <c r="W114" s="4225"/>
      <c r="X114" s="4226"/>
      <c r="Y114" s="4225"/>
      <c r="Z114" s="4226"/>
      <c r="AA114" s="4225"/>
      <c r="AB114" s="4226"/>
      <c r="AC114" s="4225"/>
      <c r="AD114" s="4226"/>
      <c r="AE114" s="4225"/>
      <c r="AF114" s="4226"/>
      <c r="AG114" s="4225"/>
      <c r="AH114" s="4226"/>
      <c r="AI114" s="4225"/>
      <c r="AJ114" s="4226"/>
      <c r="AK114" s="4225"/>
      <c r="AL114" s="4226"/>
      <c r="AM114" s="4225"/>
      <c r="AN114" s="4227"/>
      <c r="AO114" s="4260"/>
      <c r="AP114" s="4260">
        <v>0</v>
      </c>
      <c r="AQ114" s="4229">
        <v>0</v>
      </c>
      <c r="AR114" s="4229"/>
      <c r="AS114" s="4229">
        <v>0</v>
      </c>
      <c r="AT114" s="4260">
        <v>0</v>
      </c>
      <c r="AU114" s="4260">
        <v>0</v>
      </c>
      <c r="AV114" s="4260">
        <v>0</v>
      </c>
      <c r="AW114" s="4260">
        <v>0</v>
      </c>
      <c r="AX114" t="str">
        <f t="shared" si="138"/>
        <v/>
      </c>
      <c r="CW114" s="25" t="str">
        <f t="shared" si="139"/>
        <v/>
      </c>
      <c r="CX114" s="25" t="str">
        <f t="shared" si="140"/>
        <v/>
      </c>
      <c r="CY114" s="25" t="str">
        <f t="shared" si="141"/>
        <v/>
      </c>
      <c r="CZ114" s="25" t="str">
        <f t="shared" si="142"/>
        <v/>
      </c>
      <c r="DA114" s="25" t="str">
        <f t="shared" si="143"/>
        <v/>
      </c>
      <c r="DB114" s="25" t="str">
        <f t="shared" si="144"/>
        <v/>
      </c>
      <c r="DC114" s="25" t="str">
        <f t="shared" si="145"/>
        <v/>
      </c>
      <c r="DD114" s="25" t="str">
        <f t="shared" si="146"/>
        <v/>
      </c>
      <c r="DE114"/>
      <c r="DG114" s="26">
        <f t="shared" si="156"/>
        <v>0</v>
      </c>
      <c r="DH114" s="26">
        <f t="shared" si="148"/>
        <v>0</v>
      </c>
      <c r="DI114" s="26">
        <f t="shared" si="149"/>
        <v>0</v>
      </c>
      <c r="DJ114" s="26">
        <f t="shared" si="150"/>
        <v>0</v>
      </c>
      <c r="DK114" s="26">
        <f t="shared" si="151"/>
        <v>0</v>
      </c>
      <c r="DL114" s="26">
        <f t="shared" si="152"/>
        <v>0</v>
      </c>
      <c r="DM114" s="26">
        <f t="shared" si="153"/>
        <v>0</v>
      </c>
      <c r="DN114" s="26">
        <f t="shared" si="154"/>
        <v>0</v>
      </c>
    </row>
    <row r="115" spans="1:118" x14ac:dyDescent="0.25">
      <c r="A115" s="4328" t="s">
        <v>147</v>
      </c>
      <c r="B115" s="4328"/>
      <c r="C115" s="4328"/>
      <c r="D115" s="4185">
        <f t="shared" si="136"/>
        <v>25</v>
      </c>
      <c r="E115" s="4257">
        <f>SUM(S115+U115+W115+Y115+AA115+AC115+AE115+AG115+AI115+AK115+AM115)</f>
        <v>5</v>
      </c>
      <c r="F115" s="4258">
        <f>SUM(T115+V115+X115+Z115+AB115+AD115+AF115+AH115+AJ115+AL115+AN115)</f>
        <v>20</v>
      </c>
      <c r="G115" s="4323"/>
      <c r="H115" s="4324"/>
      <c r="I115" s="4323"/>
      <c r="J115" s="4325"/>
      <c r="K115" s="4323"/>
      <c r="L115" s="4324"/>
      <c r="M115" s="4323"/>
      <c r="N115" s="4324"/>
      <c r="O115" s="4326"/>
      <c r="P115" s="4324"/>
      <c r="Q115" s="4326"/>
      <c r="R115" s="4324"/>
      <c r="S115" s="4225"/>
      <c r="T115" s="4226"/>
      <c r="U115" s="4225">
        <v>0</v>
      </c>
      <c r="V115" s="4226">
        <v>0</v>
      </c>
      <c r="W115" s="4225">
        <v>1</v>
      </c>
      <c r="X115" s="4226">
        <v>0</v>
      </c>
      <c r="Y115" s="4225">
        <v>0</v>
      </c>
      <c r="Z115" s="4226">
        <v>1</v>
      </c>
      <c r="AA115" s="4225">
        <v>0</v>
      </c>
      <c r="AB115" s="4226">
        <v>1</v>
      </c>
      <c r="AC115" s="4225">
        <v>0</v>
      </c>
      <c r="AD115" s="4226">
        <v>2</v>
      </c>
      <c r="AE115" s="4225">
        <v>3</v>
      </c>
      <c r="AF115" s="4226">
        <v>9</v>
      </c>
      <c r="AG115" s="4225">
        <v>1</v>
      </c>
      <c r="AH115" s="4226">
        <v>2</v>
      </c>
      <c r="AI115" s="4225">
        <v>0</v>
      </c>
      <c r="AJ115" s="4226">
        <v>3</v>
      </c>
      <c r="AK115" s="4225">
        <v>0</v>
      </c>
      <c r="AL115" s="4226">
        <v>0</v>
      </c>
      <c r="AM115" s="4225">
        <v>0</v>
      </c>
      <c r="AN115" s="4227">
        <v>2</v>
      </c>
      <c r="AO115" s="4260">
        <v>0</v>
      </c>
      <c r="AP115" s="4260">
        <v>0</v>
      </c>
      <c r="AQ115" s="4229">
        <v>25</v>
      </c>
      <c r="AR115" s="4229">
        <v>0</v>
      </c>
      <c r="AS115" s="4229">
        <v>0</v>
      </c>
      <c r="AT115" s="4260">
        <v>0</v>
      </c>
      <c r="AU115" s="4260">
        <v>0</v>
      </c>
      <c r="AV115" s="4260">
        <v>0</v>
      </c>
      <c r="AW115" s="4260">
        <v>0</v>
      </c>
      <c r="AX115" t="str">
        <f t="shared" si="138"/>
        <v/>
      </c>
      <c r="CW115" s="25" t="str">
        <f t="shared" si="139"/>
        <v/>
      </c>
      <c r="CX115" s="25" t="str">
        <f t="shared" si="140"/>
        <v/>
      </c>
      <c r="CY115" s="25" t="str">
        <f t="shared" si="141"/>
        <v/>
      </c>
      <c r="CZ115" s="25" t="str">
        <f t="shared" si="142"/>
        <v/>
      </c>
      <c r="DA115" s="25" t="str">
        <f t="shared" si="143"/>
        <v/>
      </c>
      <c r="DB115" s="25" t="str">
        <f t="shared" si="144"/>
        <v/>
      </c>
      <c r="DC115" s="25" t="str">
        <f t="shared" si="145"/>
        <v/>
      </c>
      <c r="DD115" s="25" t="str">
        <f t="shared" si="146"/>
        <v/>
      </c>
      <c r="DE115"/>
      <c r="DG115" s="26">
        <f t="shared" si="156"/>
        <v>0</v>
      </c>
      <c r="DH115" s="26">
        <f t="shared" si="148"/>
        <v>0</v>
      </c>
      <c r="DI115" s="26">
        <f t="shared" si="149"/>
        <v>0</v>
      </c>
      <c r="DJ115" s="26">
        <f t="shared" si="150"/>
        <v>0</v>
      </c>
      <c r="DK115" s="26">
        <f t="shared" si="151"/>
        <v>0</v>
      </c>
      <c r="DL115" s="26">
        <f t="shared" si="152"/>
        <v>0</v>
      </c>
      <c r="DM115" s="26">
        <f t="shared" si="153"/>
        <v>0</v>
      </c>
      <c r="DN115" s="26">
        <f t="shared" si="154"/>
        <v>0</v>
      </c>
    </row>
    <row r="116" spans="1:118" x14ac:dyDescent="0.25">
      <c r="A116" s="4320" t="s">
        <v>148</v>
      </c>
      <c r="B116" s="4321"/>
      <c r="C116" s="4322"/>
      <c r="D116" s="4185">
        <f t="shared" si="136"/>
        <v>6</v>
      </c>
      <c r="E116" s="4257">
        <f>SUM(U116+W116+Y116+AA116+AC116+AE116+AG116+AI116+AK116+AM116)</f>
        <v>4</v>
      </c>
      <c r="F116" s="4258">
        <f>SUM(V116+X116+Z116+AB116+AD116+AF116+AH116+AJ116+AL116+AN116)</f>
        <v>2</v>
      </c>
      <c r="G116" s="4323"/>
      <c r="H116" s="4324"/>
      <c r="I116" s="4323"/>
      <c r="J116" s="4325"/>
      <c r="K116" s="4323"/>
      <c r="L116" s="4324"/>
      <c r="M116" s="4323"/>
      <c r="N116" s="4324"/>
      <c r="O116" s="4326"/>
      <c r="P116" s="4324"/>
      <c r="Q116" s="4326"/>
      <c r="R116" s="4324"/>
      <c r="S116" s="4326"/>
      <c r="T116" s="4324"/>
      <c r="U116" s="4225">
        <v>0</v>
      </c>
      <c r="V116" s="4226">
        <v>0</v>
      </c>
      <c r="W116" s="4225">
        <v>0</v>
      </c>
      <c r="X116" s="4226">
        <v>0</v>
      </c>
      <c r="Y116" s="4225">
        <v>2</v>
      </c>
      <c r="Z116" s="4226">
        <v>0</v>
      </c>
      <c r="AA116" s="4225">
        <v>2</v>
      </c>
      <c r="AB116" s="4226">
        <v>0</v>
      </c>
      <c r="AC116" s="4225">
        <v>0</v>
      </c>
      <c r="AD116" s="4226">
        <v>1</v>
      </c>
      <c r="AE116" s="4225">
        <v>0</v>
      </c>
      <c r="AF116" s="4226">
        <v>0</v>
      </c>
      <c r="AG116" s="4225">
        <v>0</v>
      </c>
      <c r="AH116" s="4226">
        <v>1</v>
      </c>
      <c r="AI116" s="4225">
        <v>0</v>
      </c>
      <c r="AJ116" s="4226">
        <v>0</v>
      </c>
      <c r="AK116" s="4225">
        <v>0</v>
      </c>
      <c r="AL116" s="4226">
        <v>0</v>
      </c>
      <c r="AM116" s="4225">
        <v>0</v>
      </c>
      <c r="AN116" s="4227">
        <v>0</v>
      </c>
      <c r="AO116" s="4260">
        <v>0</v>
      </c>
      <c r="AP116" s="4260">
        <v>0</v>
      </c>
      <c r="AQ116" s="4229">
        <v>6</v>
      </c>
      <c r="AR116" s="4229">
        <v>0</v>
      </c>
      <c r="AS116" s="4229">
        <v>0</v>
      </c>
      <c r="AT116" s="4260">
        <v>0</v>
      </c>
      <c r="AU116" s="4260">
        <v>0</v>
      </c>
      <c r="AV116" s="4260">
        <v>0</v>
      </c>
      <c r="AW116" s="4260">
        <v>0</v>
      </c>
      <c r="AX116" t="str">
        <f t="shared" si="138"/>
        <v/>
      </c>
      <c r="CW116" s="25" t="str">
        <f t="shared" si="139"/>
        <v/>
      </c>
      <c r="CX116" s="25" t="str">
        <f t="shared" si="140"/>
        <v/>
      </c>
      <c r="CY116" s="25" t="str">
        <f t="shared" si="141"/>
        <v/>
      </c>
      <c r="CZ116" s="25" t="str">
        <f t="shared" si="142"/>
        <v/>
      </c>
      <c r="DA116" s="25" t="str">
        <f t="shared" si="143"/>
        <v/>
      </c>
      <c r="DB116" s="25" t="str">
        <f t="shared" si="144"/>
        <v/>
      </c>
      <c r="DC116" s="25" t="str">
        <f t="shared" si="145"/>
        <v/>
      </c>
      <c r="DD116" s="25" t="str">
        <f t="shared" si="146"/>
        <v/>
      </c>
      <c r="DE116"/>
      <c r="DG116" s="26">
        <f t="shared" si="156"/>
        <v>0</v>
      </c>
      <c r="DH116" s="26">
        <f t="shared" si="148"/>
        <v>0</v>
      </c>
      <c r="DI116" s="26">
        <f t="shared" si="149"/>
        <v>0</v>
      </c>
      <c r="DJ116" s="26">
        <f t="shared" si="150"/>
        <v>0</v>
      </c>
      <c r="DK116" s="26">
        <f t="shared" si="151"/>
        <v>0</v>
      </c>
      <c r="DL116" s="26">
        <f t="shared" si="152"/>
        <v>0</v>
      </c>
      <c r="DM116" s="26">
        <f t="shared" si="153"/>
        <v>0</v>
      </c>
      <c r="DN116" s="26">
        <f t="shared" si="154"/>
        <v>0</v>
      </c>
    </row>
    <row r="117" spans="1:118" ht="15" customHeight="1" x14ac:dyDescent="0.25">
      <c r="A117" s="4320" t="s">
        <v>149</v>
      </c>
      <c r="B117" s="4321"/>
      <c r="C117" s="4322"/>
      <c r="D117" s="4185">
        <f t="shared" si="136"/>
        <v>0</v>
      </c>
      <c r="E117" s="4257">
        <f>SUM(Y117+AA117+AC117+AE117+AG117+AI117+AK117+AM117)</f>
        <v>0</v>
      </c>
      <c r="F117" s="4258">
        <f>SUM(Z117+AB117+AD117+AF117+AH117+AJ117+AL117+AN117)</f>
        <v>0</v>
      </c>
      <c r="G117" s="4323"/>
      <c r="H117" s="4324"/>
      <c r="I117" s="4323"/>
      <c r="J117" s="4325"/>
      <c r="K117" s="4323"/>
      <c r="L117" s="4324"/>
      <c r="M117" s="4323"/>
      <c r="N117" s="4324"/>
      <c r="O117" s="4326"/>
      <c r="P117" s="4324"/>
      <c r="Q117" s="4326"/>
      <c r="R117" s="4324"/>
      <c r="S117" s="4326"/>
      <c r="T117" s="4324"/>
      <c r="U117" s="4326"/>
      <c r="V117" s="4324"/>
      <c r="W117" s="4326"/>
      <c r="X117" s="4324"/>
      <c r="Y117" s="4225"/>
      <c r="Z117" s="4226"/>
      <c r="AA117" s="4225"/>
      <c r="AB117" s="4226"/>
      <c r="AC117" s="4225"/>
      <c r="AD117" s="4226"/>
      <c r="AE117" s="4225"/>
      <c r="AF117" s="4226"/>
      <c r="AG117" s="4225"/>
      <c r="AH117" s="4226"/>
      <c r="AI117" s="4225"/>
      <c r="AJ117" s="4226"/>
      <c r="AK117" s="4225"/>
      <c r="AL117" s="4226"/>
      <c r="AM117" s="4225"/>
      <c r="AN117" s="4227"/>
      <c r="AO117" s="4327"/>
      <c r="AP117" s="4260">
        <v>0</v>
      </c>
      <c r="AQ117" s="4229">
        <v>0</v>
      </c>
      <c r="AR117" s="4229"/>
      <c r="AS117" s="4229">
        <v>0</v>
      </c>
      <c r="AT117" s="4260">
        <v>0</v>
      </c>
      <c r="AU117" s="4260">
        <v>0</v>
      </c>
      <c r="AV117" s="4260">
        <v>0</v>
      </c>
      <c r="AW117" s="4260">
        <v>0</v>
      </c>
      <c r="AX117" t="str">
        <f t="shared" si="138"/>
        <v/>
      </c>
      <c r="CW117" s="182"/>
      <c r="CX117" s="25" t="str">
        <f t="shared" si="140"/>
        <v/>
      </c>
      <c r="CY117" s="25" t="str">
        <f t="shared" si="141"/>
        <v/>
      </c>
      <c r="CZ117" s="25" t="str">
        <f t="shared" si="142"/>
        <v/>
      </c>
      <c r="DA117" s="25" t="str">
        <f t="shared" si="143"/>
        <v/>
      </c>
      <c r="DB117" s="25" t="str">
        <f t="shared" si="144"/>
        <v/>
      </c>
      <c r="DC117" s="25" t="str">
        <f t="shared" si="145"/>
        <v/>
      </c>
      <c r="DD117" s="25" t="str">
        <f t="shared" si="146"/>
        <v/>
      </c>
      <c r="DE117"/>
      <c r="DG117" s="182"/>
      <c r="DH117" s="26">
        <f t="shared" si="148"/>
        <v>0</v>
      </c>
      <c r="DI117" s="26">
        <f t="shared" si="149"/>
        <v>0</v>
      </c>
      <c r="DJ117" s="26">
        <f t="shared" si="150"/>
        <v>0</v>
      </c>
      <c r="DK117" s="26">
        <f t="shared" si="151"/>
        <v>0</v>
      </c>
      <c r="DL117" s="26">
        <f t="shared" si="152"/>
        <v>0</v>
      </c>
      <c r="DM117" s="26">
        <f t="shared" si="153"/>
        <v>0</v>
      </c>
      <c r="DN117" s="26">
        <f t="shared" si="154"/>
        <v>0</v>
      </c>
    </row>
    <row r="118" spans="1:118" x14ac:dyDescent="0.25">
      <c r="A118" s="4319" t="s">
        <v>150</v>
      </c>
      <c r="B118" s="4319"/>
      <c r="C118" s="4319"/>
      <c r="D118" s="4185">
        <f t="shared" si="136"/>
        <v>9</v>
      </c>
      <c r="E118" s="4257">
        <f>SUM(G118+I118+K118+M118+O118+Q118+S118+U118+W118+Y118+AA118+AC118+AE118+AG118+AI118+AK118+AM118)</f>
        <v>3</v>
      </c>
      <c r="F118" s="4258">
        <f t="shared" si="137"/>
        <v>6</v>
      </c>
      <c r="G118" s="4259">
        <v>0</v>
      </c>
      <c r="H118" s="4226">
        <v>0</v>
      </c>
      <c r="I118" s="4259">
        <v>0</v>
      </c>
      <c r="J118" s="4272">
        <v>0</v>
      </c>
      <c r="K118" s="4259">
        <v>0</v>
      </c>
      <c r="L118" s="4226">
        <v>0</v>
      </c>
      <c r="M118" s="4259">
        <v>0</v>
      </c>
      <c r="N118" s="4226">
        <v>0</v>
      </c>
      <c r="O118" s="4225">
        <v>0</v>
      </c>
      <c r="P118" s="4226">
        <v>0</v>
      </c>
      <c r="Q118" s="4225">
        <v>0</v>
      </c>
      <c r="R118" s="4226">
        <v>0</v>
      </c>
      <c r="S118" s="4225">
        <v>0</v>
      </c>
      <c r="T118" s="4226">
        <v>0</v>
      </c>
      <c r="U118" s="4225">
        <v>0</v>
      </c>
      <c r="V118" s="4226">
        <v>0</v>
      </c>
      <c r="W118" s="4225">
        <v>0</v>
      </c>
      <c r="X118" s="4226">
        <v>0</v>
      </c>
      <c r="Y118" s="4225">
        <v>1</v>
      </c>
      <c r="Z118" s="4226">
        <v>3</v>
      </c>
      <c r="AA118" s="4225">
        <v>1</v>
      </c>
      <c r="AB118" s="4226">
        <v>0</v>
      </c>
      <c r="AC118" s="4225">
        <v>0</v>
      </c>
      <c r="AD118" s="4226">
        <v>0</v>
      </c>
      <c r="AE118" s="4225">
        <v>0</v>
      </c>
      <c r="AF118" s="4226">
        <v>0</v>
      </c>
      <c r="AG118" s="4225">
        <v>0</v>
      </c>
      <c r="AH118" s="4226">
        <v>2</v>
      </c>
      <c r="AI118" s="4225">
        <v>1</v>
      </c>
      <c r="AJ118" s="4226">
        <v>0</v>
      </c>
      <c r="AK118" s="4225">
        <v>0</v>
      </c>
      <c r="AL118" s="4226">
        <v>0</v>
      </c>
      <c r="AM118" s="4225">
        <v>0</v>
      </c>
      <c r="AN118" s="4227">
        <v>1</v>
      </c>
      <c r="AO118" s="4260">
        <v>0</v>
      </c>
      <c r="AP118" s="4260">
        <v>0</v>
      </c>
      <c r="AQ118" s="4229">
        <v>9</v>
      </c>
      <c r="AR118" s="4229">
        <v>0</v>
      </c>
      <c r="AS118" s="4229">
        <v>0</v>
      </c>
      <c r="AT118" s="4260">
        <v>0</v>
      </c>
      <c r="AU118" s="4260">
        <v>0</v>
      </c>
      <c r="AV118" s="4260">
        <v>0</v>
      </c>
      <c r="AW118" s="4260">
        <v>0</v>
      </c>
      <c r="AX118" t="str">
        <f t="shared" si="138"/>
        <v/>
      </c>
      <c r="CW118" s="25" t="str">
        <f t="shared" si="139"/>
        <v/>
      </c>
      <c r="CX118" s="25" t="str">
        <f t="shared" si="140"/>
        <v/>
      </c>
      <c r="CY118" s="25" t="str">
        <f t="shared" si="141"/>
        <v/>
      </c>
      <c r="CZ118" s="25" t="str">
        <f t="shared" si="142"/>
        <v/>
      </c>
      <c r="DA118" s="25" t="str">
        <f t="shared" si="143"/>
        <v/>
      </c>
      <c r="DB118" s="25" t="str">
        <f t="shared" si="144"/>
        <v/>
      </c>
      <c r="DC118" s="25" t="str">
        <f t="shared" si="145"/>
        <v/>
      </c>
      <c r="DD118" s="25" t="str">
        <f t="shared" si="146"/>
        <v/>
      </c>
      <c r="DE118"/>
      <c r="DG118" s="26">
        <f>IF(AND((W118+X118)&gt;0,AO118=""),1,IF(AO118&gt;(W118+X118),1,0))</f>
        <v>0</v>
      </c>
      <c r="DH118" s="26">
        <f t="shared" si="148"/>
        <v>0</v>
      </c>
      <c r="DI118" s="26">
        <f t="shared" si="149"/>
        <v>0</v>
      </c>
      <c r="DJ118" s="26">
        <f t="shared" si="150"/>
        <v>0</v>
      </c>
      <c r="DK118" s="26">
        <f t="shared" si="151"/>
        <v>0</v>
      </c>
      <c r="DL118" s="26">
        <f t="shared" si="152"/>
        <v>0</v>
      </c>
      <c r="DM118" s="26">
        <f t="shared" si="153"/>
        <v>0</v>
      </c>
      <c r="DN118" s="26">
        <f t="shared" si="154"/>
        <v>0</v>
      </c>
    </row>
    <row r="119" spans="1:118" ht="15" customHeight="1" x14ac:dyDescent="0.25">
      <c r="A119" s="800" t="s">
        <v>151</v>
      </c>
      <c r="B119" s="801"/>
      <c r="C119" s="883"/>
      <c r="D119" s="4185">
        <f t="shared" si="136"/>
        <v>54</v>
      </c>
      <c r="E119" s="4257">
        <f>SUM(Y119+AA119+AC119+AE119+AG119+AI119+AK119+AM119)</f>
        <v>12</v>
      </c>
      <c r="F119" s="4258">
        <f>SUM(Z119+AB119+AD119+AF119+AH119+AJ119+AL119+AN119)</f>
        <v>42</v>
      </c>
      <c r="G119" s="4323"/>
      <c r="H119" s="4324"/>
      <c r="I119" s="4323"/>
      <c r="J119" s="4325"/>
      <c r="K119" s="4323"/>
      <c r="L119" s="4324"/>
      <c r="M119" s="4323"/>
      <c r="N119" s="4324"/>
      <c r="O119" s="4326"/>
      <c r="P119" s="4324"/>
      <c r="Q119" s="4326"/>
      <c r="R119" s="4324"/>
      <c r="S119" s="4326"/>
      <c r="T119" s="4324"/>
      <c r="U119" s="4326"/>
      <c r="V119" s="4324"/>
      <c r="W119" s="4326"/>
      <c r="X119" s="4324"/>
      <c r="Y119" s="4225">
        <v>0</v>
      </c>
      <c r="Z119" s="4226">
        <v>0</v>
      </c>
      <c r="AA119" s="4225">
        <v>0</v>
      </c>
      <c r="AB119" s="4226">
        <v>0</v>
      </c>
      <c r="AC119" s="4225">
        <v>0</v>
      </c>
      <c r="AD119" s="4226">
        <v>0</v>
      </c>
      <c r="AE119" s="4225">
        <v>0</v>
      </c>
      <c r="AF119" s="4226">
        <v>2</v>
      </c>
      <c r="AG119" s="4225">
        <v>4</v>
      </c>
      <c r="AH119" s="4226">
        <v>14</v>
      </c>
      <c r="AI119" s="4225">
        <v>2</v>
      </c>
      <c r="AJ119" s="4226">
        <v>2</v>
      </c>
      <c r="AK119" s="4225">
        <v>4</v>
      </c>
      <c r="AL119" s="4226">
        <v>14</v>
      </c>
      <c r="AM119" s="4225">
        <v>2</v>
      </c>
      <c r="AN119" s="4227">
        <v>10</v>
      </c>
      <c r="AO119" s="4327"/>
      <c r="AP119" s="4260">
        <v>0</v>
      </c>
      <c r="AQ119" s="4229">
        <v>54</v>
      </c>
      <c r="AR119" s="4335">
        <v>0</v>
      </c>
      <c r="AS119" s="4229">
        <v>0</v>
      </c>
      <c r="AT119" s="4260">
        <v>0</v>
      </c>
      <c r="AU119" s="4260">
        <v>0</v>
      </c>
      <c r="AV119" s="4260">
        <v>0</v>
      </c>
      <c r="AW119" s="4260">
        <v>0</v>
      </c>
      <c r="AX119" t="str">
        <f t="shared" si="138"/>
        <v/>
      </c>
      <c r="CW119" s="182"/>
      <c r="CX119" s="25" t="str">
        <f t="shared" si="140"/>
        <v/>
      </c>
      <c r="CY119" s="25" t="str">
        <f t="shared" si="141"/>
        <v/>
      </c>
      <c r="CZ119" s="25" t="str">
        <f t="shared" si="142"/>
        <v/>
      </c>
      <c r="DA119" s="25" t="str">
        <f t="shared" si="143"/>
        <v/>
      </c>
      <c r="DB119" s="25" t="str">
        <f t="shared" si="144"/>
        <v/>
      </c>
      <c r="DC119" s="25" t="str">
        <f t="shared" si="145"/>
        <v/>
      </c>
      <c r="DD119" s="25" t="str">
        <f t="shared" si="146"/>
        <v/>
      </c>
      <c r="DE119"/>
      <c r="DG119" s="182"/>
      <c r="DH119" s="26">
        <f t="shared" si="148"/>
        <v>0</v>
      </c>
      <c r="DI119" s="26">
        <f t="shared" si="149"/>
        <v>0</v>
      </c>
      <c r="DJ119" s="26">
        <f t="shared" si="150"/>
        <v>0</v>
      </c>
      <c r="DK119" s="26">
        <f t="shared" si="151"/>
        <v>0</v>
      </c>
      <c r="DL119" s="26">
        <f t="shared" si="152"/>
        <v>0</v>
      </c>
      <c r="DM119" s="26">
        <f t="shared" si="153"/>
        <v>0</v>
      </c>
      <c r="DN119" s="26">
        <f t="shared" si="154"/>
        <v>0</v>
      </c>
    </row>
    <row r="120" spans="1:118" ht="15" customHeight="1" x14ac:dyDescent="0.25">
      <c r="A120" s="800" t="s">
        <v>152</v>
      </c>
      <c r="B120" s="801"/>
      <c r="C120" s="883"/>
      <c r="D120" s="4185">
        <f t="shared" si="136"/>
        <v>0</v>
      </c>
      <c r="E120" s="4257">
        <f t="shared" ref="E120:F125" si="158">SUM(Y120+AA120+AC120+AE120+AG120+AI120+AK120+AM120)</f>
        <v>0</v>
      </c>
      <c r="F120" s="4258">
        <f t="shared" si="158"/>
        <v>0</v>
      </c>
      <c r="G120" s="4323"/>
      <c r="H120" s="4324"/>
      <c r="I120" s="4323"/>
      <c r="J120" s="4325"/>
      <c r="K120" s="4323"/>
      <c r="L120" s="4324"/>
      <c r="M120" s="4323"/>
      <c r="N120" s="4324"/>
      <c r="O120" s="4326"/>
      <c r="P120" s="4324"/>
      <c r="Q120" s="4326"/>
      <c r="R120" s="4324"/>
      <c r="S120" s="4326"/>
      <c r="T120" s="4324"/>
      <c r="U120" s="4326"/>
      <c r="V120" s="4324"/>
      <c r="W120" s="4326"/>
      <c r="X120" s="4324"/>
      <c r="Y120" s="4225"/>
      <c r="Z120" s="4226"/>
      <c r="AA120" s="4225"/>
      <c r="AB120" s="4226"/>
      <c r="AC120" s="4225"/>
      <c r="AD120" s="4226"/>
      <c r="AE120" s="4225"/>
      <c r="AF120" s="4226"/>
      <c r="AG120" s="4225"/>
      <c r="AH120" s="4226"/>
      <c r="AI120" s="4225"/>
      <c r="AJ120" s="4226"/>
      <c r="AK120" s="4225"/>
      <c r="AL120" s="4226"/>
      <c r="AM120" s="4225"/>
      <c r="AN120" s="4227"/>
      <c r="AO120" s="4327"/>
      <c r="AP120" s="4260">
        <v>0</v>
      </c>
      <c r="AQ120" s="4229">
        <v>0</v>
      </c>
      <c r="AR120" s="4335"/>
      <c r="AS120" s="4229">
        <v>0</v>
      </c>
      <c r="AT120" s="4260">
        <v>0</v>
      </c>
      <c r="AU120" s="4260">
        <v>0</v>
      </c>
      <c r="AV120" s="4260">
        <v>0</v>
      </c>
      <c r="AW120" s="4260">
        <v>0</v>
      </c>
      <c r="AX120" t="str">
        <f t="shared" si="138"/>
        <v/>
      </c>
      <c r="CW120" s="182"/>
      <c r="CX120" s="25" t="str">
        <f t="shared" si="140"/>
        <v/>
      </c>
      <c r="CY120" s="25" t="str">
        <f t="shared" si="141"/>
        <v/>
      </c>
      <c r="CZ120" s="25" t="str">
        <f t="shared" si="142"/>
        <v/>
      </c>
      <c r="DA120" s="25" t="str">
        <f t="shared" si="143"/>
        <v/>
      </c>
      <c r="DB120" s="25" t="str">
        <f t="shared" si="144"/>
        <v/>
      </c>
      <c r="DC120" s="25" t="str">
        <f t="shared" si="145"/>
        <v/>
      </c>
      <c r="DD120" s="25" t="str">
        <f t="shared" si="146"/>
        <v/>
      </c>
      <c r="DE120"/>
      <c r="DG120" s="182"/>
      <c r="DH120" s="26">
        <f t="shared" si="148"/>
        <v>0</v>
      </c>
      <c r="DI120" s="26">
        <f t="shared" si="149"/>
        <v>0</v>
      </c>
      <c r="DJ120" s="26">
        <f t="shared" si="150"/>
        <v>0</v>
      </c>
      <c r="DK120" s="26">
        <f t="shared" si="151"/>
        <v>0</v>
      </c>
      <c r="DL120" s="26">
        <f t="shared" si="152"/>
        <v>0</v>
      </c>
      <c r="DM120" s="26">
        <f t="shared" si="153"/>
        <v>0</v>
      </c>
      <c r="DN120" s="26">
        <f t="shared" si="154"/>
        <v>0</v>
      </c>
    </row>
    <row r="121" spans="1:118" ht="15" customHeight="1" x14ac:dyDescent="0.25">
      <c r="A121" s="4319" t="s">
        <v>153</v>
      </c>
      <c r="B121" s="4319"/>
      <c r="C121" s="4319"/>
      <c r="D121" s="4185">
        <f t="shared" si="136"/>
        <v>3</v>
      </c>
      <c r="E121" s="4257">
        <f t="shared" si="158"/>
        <v>0</v>
      </c>
      <c r="F121" s="4258">
        <f t="shared" si="158"/>
        <v>3</v>
      </c>
      <c r="G121" s="4323"/>
      <c r="H121" s="4324"/>
      <c r="I121" s="4323"/>
      <c r="J121" s="4325"/>
      <c r="K121" s="4323"/>
      <c r="L121" s="4324"/>
      <c r="M121" s="4323"/>
      <c r="N121" s="4324"/>
      <c r="O121" s="4326"/>
      <c r="P121" s="4324"/>
      <c r="Q121" s="4326"/>
      <c r="R121" s="4324"/>
      <c r="S121" s="4326"/>
      <c r="T121" s="4324"/>
      <c r="U121" s="4326"/>
      <c r="V121" s="4324"/>
      <c r="W121" s="4326"/>
      <c r="X121" s="4324"/>
      <c r="Y121" s="4225">
        <v>0</v>
      </c>
      <c r="Z121" s="4226">
        <v>0</v>
      </c>
      <c r="AA121" s="4225">
        <v>0</v>
      </c>
      <c r="AB121" s="4226">
        <v>0</v>
      </c>
      <c r="AC121" s="4225">
        <v>0</v>
      </c>
      <c r="AD121" s="4226">
        <v>1</v>
      </c>
      <c r="AE121" s="4225">
        <v>0</v>
      </c>
      <c r="AF121" s="4226">
        <v>0</v>
      </c>
      <c r="AG121" s="4225">
        <v>0</v>
      </c>
      <c r="AH121" s="4226">
        <v>2</v>
      </c>
      <c r="AI121" s="4225">
        <v>0</v>
      </c>
      <c r="AJ121" s="4226">
        <v>0</v>
      </c>
      <c r="AK121" s="4225">
        <v>0</v>
      </c>
      <c r="AL121" s="4226">
        <v>0</v>
      </c>
      <c r="AM121" s="4225">
        <v>0</v>
      </c>
      <c r="AN121" s="4227">
        <v>0</v>
      </c>
      <c r="AO121" s="4327"/>
      <c r="AP121" s="4260">
        <v>0</v>
      </c>
      <c r="AQ121" s="4229">
        <v>3</v>
      </c>
      <c r="AR121" s="4229">
        <v>0</v>
      </c>
      <c r="AS121" s="4229">
        <v>0</v>
      </c>
      <c r="AT121" s="4260">
        <v>0</v>
      </c>
      <c r="AU121" s="4260">
        <v>0</v>
      </c>
      <c r="AV121" s="4260">
        <v>0</v>
      </c>
      <c r="AW121" s="4260">
        <v>0</v>
      </c>
      <c r="AX121" t="str">
        <f t="shared" si="138"/>
        <v/>
      </c>
      <c r="CW121" s="182"/>
      <c r="CX121" s="25" t="str">
        <f t="shared" si="140"/>
        <v/>
      </c>
      <c r="CY121" s="25" t="str">
        <f t="shared" si="141"/>
        <v/>
      </c>
      <c r="CZ121" s="25" t="str">
        <f t="shared" si="142"/>
        <v/>
      </c>
      <c r="DA121" s="25" t="str">
        <f t="shared" si="143"/>
        <v/>
      </c>
      <c r="DB121" s="25" t="str">
        <f t="shared" si="144"/>
        <v/>
      </c>
      <c r="DC121" s="25" t="str">
        <f t="shared" si="145"/>
        <v/>
      </c>
      <c r="DD121" s="25" t="str">
        <f t="shared" si="146"/>
        <v/>
      </c>
      <c r="DE121"/>
      <c r="DG121" s="182"/>
      <c r="DH121" s="26">
        <f t="shared" si="148"/>
        <v>0</v>
      </c>
      <c r="DI121" s="26">
        <f t="shared" si="149"/>
        <v>0</v>
      </c>
      <c r="DJ121" s="26">
        <f t="shared" si="150"/>
        <v>0</v>
      </c>
      <c r="DK121" s="26">
        <f t="shared" si="151"/>
        <v>0</v>
      </c>
      <c r="DL121" s="26">
        <f t="shared" si="152"/>
        <v>0</v>
      </c>
      <c r="DM121" s="26">
        <f t="shared" si="153"/>
        <v>0</v>
      </c>
      <c r="DN121" s="26">
        <f t="shared" si="154"/>
        <v>0</v>
      </c>
    </row>
    <row r="122" spans="1:118" ht="15" customHeight="1" x14ac:dyDescent="0.25">
      <c r="A122" s="4328" t="s">
        <v>154</v>
      </c>
      <c r="B122" s="4328"/>
      <c r="C122" s="4328"/>
      <c r="D122" s="4185">
        <f t="shared" si="136"/>
        <v>0</v>
      </c>
      <c r="E122" s="4257">
        <f t="shared" si="158"/>
        <v>0</v>
      </c>
      <c r="F122" s="4258">
        <f t="shared" si="158"/>
        <v>0</v>
      </c>
      <c r="G122" s="4323"/>
      <c r="H122" s="4324"/>
      <c r="I122" s="4323"/>
      <c r="J122" s="4325"/>
      <c r="K122" s="4323"/>
      <c r="L122" s="4324"/>
      <c r="M122" s="4323"/>
      <c r="N122" s="4324"/>
      <c r="O122" s="4326"/>
      <c r="P122" s="4324"/>
      <c r="Q122" s="4326"/>
      <c r="R122" s="4324"/>
      <c r="S122" s="4326"/>
      <c r="T122" s="4324"/>
      <c r="U122" s="4326"/>
      <c r="V122" s="4324"/>
      <c r="W122" s="4326"/>
      <c r="X122" s="4324"/>
      <c r="Y122" s="4225"/>
      <c r="Z122" s="4226"/>
      <c r="AA122" s="4225"/>
      <c r="AB122" s="4226"/>
      <c r="AC122" s="4225"/>
      <c r="AD122" s="4226"/>
      <c r="AE122" s="4225"/>
      <c r="AF122" s="4226"/>
      <c r="AG122" s="4225"/>
      <c r="AH122" s="4226"/>
      <c r="AI122" s="4225"/>
      <c r="AJ122" s="4226"/>
      <c r="AK122" s="4225"/>
      <c r="AL122" s="4226"/>
      <c r="AM122" s="4225"/>
      <c r="AN122" s="4227"/>
      <c r="AO122" s="4327"/>
      <c r="AP122" s="4260">
        <v>0</v>
      </c>
      <c r="AQ122" s="4229">
        <v>0</v>
      </c>
      <c r="AR122" s="4229"/>
      <c r="AS122" s="4229">
        <v>0</v>
      </c>
      <c r="AT122" s="4260">
        <v>0</v>
      </c>
      <c r="AU122" s="4260">
        <v>0</v>
      </c>
      <c r="AV122" s="4260">
        <v>0</v>
      </c>
      <c r="AW122" s="4260">
        <v>0</v>
      </c>
      <c r="AX122" t="str">
        <f t="shared" si="138"/>
        <v/>
      </c>
      <c r="CW122" s="182"/>
      <c r="CX122" s="25" t="str">
        <f t="shared" si="140"/>
        <v/>
      </c>
      <c r="CY122" s="25" t="str">
        <f t="shared" si="141"/>
        <v/>
      </c>
      <c r="CZ122" s="25" t="str">
        <f t="shared" si="142"/>
        <v/>
      </c>
      <c r="DA122" s="25" t="str">
        <f t="shared" si="143"/>
        <v/>
      </c>
      <c r="DB122" s="25" t="str">
        <f t="shared" si="144"/>
        <v/>
      </c>
      <c r="DC122" s="25" t="str">
        <f t="shared" si="145"/>
        <v/>
      </c>
      <c r="DD122" s="25" t="str">
        <f t="shared" si="146"/>
        <v/>
      </c>
      <c r="DE122"/>
      <c r="DG122" s="182"/>
      <c r="DH122" s="26">
        <f t="shared" si="148"/>
        <v>0</v>
      </c>
      <c r="DI122" s="26">
        <f t="shared" si="149"/>
        <v>0</v>
      </c>
      <c r="DJ122" s="26">
        <f t="shared" si="150"/>
        <v>0</v>
      </c>
      <c r="DK122" s="26">
        <f t="shared" si="151"/>
        <v>0</v>
      </c>
      <c r="DL122" s="26">
        <f t="shared" si="152"/>
        <v>0</v>
      </c>
      <c r="DM122" s="26">
        <f t="shared" si="153"/>
        <v>0</v>
      </c>
      <c r="DN122" s="26">
        <f t="shared" si="154"/>
        <v>0</v>
      </c>
    </row>
    <row r="123" spans="1:118" ht="15" customHeight="1" x14ac:dyDescent="0.25">
      <c r="A123" s="4328" t="s">
        <v>155</v>
      </c>
      <c r="B123" s="4328"/>
      <c r="C123" s="4328"/>
      <c r="D123" s="4185">
        <f t="shared" si="136"/>
        <v>0</v>
      </c>
      <c r="E123" s="4257">
        <f>SUM(Y123+AA123+AC123+AE123+AG123+AI123+AK123+AM123)</f>
        <v>0</v>
      </c>
      <c r="F123" s="4258">
        <f t="shared" si="158"/>
        <v>0</v>
      </c>
      <c r="G123" s="4323"/>
      <c r="H123" s="4324"/>
      <c r="I123" s="4323"/>
      <c r="J123" s="4325"/>
      <c r="K123" s="4323"/>
      <c r="L123" s="4324"/>
      <c r="M123" s="4323"/>
      <c r="N123" s="4324"/>
      <c r="O123" s="4326"/>
      <c r="P123" s="4324"/>
      <c r="Q123" s="4326"/>
      <c r="R123" s="4324"/>
      <c r="S123" s="4326"/>
      <c r="T123" s="4324"/>
      <c r="U123" s="4326"/>
      <c r="V123" s="4324"/>
      <c r="W123" s="4326"/>
      <c r="X123" s="4324"/>
      <c r="Y123" s="4225"/>
      <c r="Z123" s="4226"/>
      <c r="AA123" s="4225"/>
      <c r="AB123" s="4226"/>
      <c r="AC123" s="4225"/>
      <c r="AD123" s="4226"/>
      <c r="AE123" s="4225"/>
      <c r="AF123" s="4226"/>
      <c r="AG123" s="4225"/>
      <c r="AH123" s="4226"/>
      <c r="AI123" s="4225"/>
      <c r="AJ123" s="4226"/>
      <c r="AK123" s="4225"/>
      <c r="AL123" s="4226"/>
      <c r="AM123" s="4225"/>
      <c r="AN123" s="4227"/>
      <c r="AO123" s="4327"/>
      <c r="AP123" s="4260">
        <v>0</v>
      </c>
      <c r="AQ123" s="4229">
        <v>0</v>
      </c>
      <c r="AR123" s="4229"/>
      <c r="AS123" s="4229">
        <v>0</v>
      </c>
      <c r="AT123" s="4260">
        <v>0</v>
      </c>
      <c r="AU123" s="4260">
        <v>0</v>
      </c>
      <c r="AV123" s="4260">
        <v>0</v>
      </c>
      <c r="AW123" s="4260">
        <v>0</v>
      </c>
      <c r="AX123" t="str">
        <f t="shared" si="138"/>
        <v/>
      </c>
      <c r="CW123" s="182"/>
      <c r="CX123" s="25" t="str">
        <f t="shared" si="140"/>
        <v/>
      </c>
      <c r="CY123" s="25" t="str">
        <f t="shared" si="141"/>
        <v/>
      </c>
      <c r="CZ123" s="25" t="str">
        <f t="shared" si="142"/>
        <v/>
      </c>
      <c r="DA123" s="25" t="str">
        <f t="shared" si="143"/>
        <v/>
      </c>
      <c r="DB123" s="25" t="str">
        <f t="shared" si="144"/>
        <v/>
      </c>
      <c r="DC123" s="25" t="str">
        <f t="shared" si="145"/>
        <v/>
      </c>
      <c r="DD123" s="25" t="str">
        <f t="shared" si="146"/>
        <v/>
      </c>
      <c r="DE123"/>
      <c r="DG123" s="182"/>
      <c r="DH123" s="26">
        <f t="shared" si="148"/>
        <v>0</v>
      </c>
      <c r="DI123" s="26">
        <f t="shared" si="149"/>
        <v>0</v>
      </c>
      <c r="DJ123" s="26">
        <f t="shared" si="150"/>
        <v>0</v>
      </c>
      <c r="DK123" s="26">
        <f t="shared" si="151"/>
        <v>0</v>
      </c>
      <c r="DL123" s="26">
        <f t="shared" si="152"/>
        <v>0</v>
      </c>
      <c r="DM123" s="26">
        <f t="shared" si="153"/>
        <v>0</v>
      </c>
      <c r="DN123" s="26">
        <f t="shared" si="154"/>
        <v>0</v>
      </c>
    </row>
    <row r="124" spans="1:118" x14ac:dyDescent="0.25">
      <c r="A124" s="751" t="s">
        <v>156</v>
      </c>
      <c r="B124" s="752"/>
      <c r="C124" s="753"/>
      <c r="D124" s="4185">
        <f t="shared" si="136"/>
        <v>7</v>
      </c>
      <c r="E124" s="4257">
        <f t="shared" si="158"/>
        <v>1</v>
      </c>
      <c r="F124" s="4258">
        <f t="shared" si="158"/>
        <v>6</v>
      </c>
      <c r="G124" s="4323"/>
      <c r="H124" s="4324"/>
      <c r="I124" s="4323"/>
      <c r="J124" s="4325"/>
      <c r="K124" s="4323"/>
      <c r="L124" s="4324"/>
      <c r="M124" s="4323"/>
      <c r="N124" s="4324"/>
      <c r="O124" s="4326"/>
      <c r="P124" s="4324"/>
      <c r="Q124" s="4326"/>
      <c r="R124" s="4324"/>
      <c r="S124" s="4326"/>
      <c r="T124" s="4324"/>
      <c r="U124" s="4326"/>
      <c r="V124" s="4324"/>
      <c r="W124" s="4326"/>
      <c r="X124" s="4324"/>
      <c r="Y124" s="4225">
        <v>0</v>
      </c>
      <c r="Z124" s="4226">
        <v>0</v>
      </c>
      <c r="AA124" s="4225">
        <v>0</v>
      </c>
      <c r="AB124" s="4226">
        <v>0</v>
      </c>
      <c r="AC124" s="4225">
        <v>0</v>
      </c>
      <c r="AD124" s="4226">
        <v>0</v>
      </c>
      <c r="AE124" s="4225">
        <v>0</v>
      </c>
      <c r="AF124" s="4226">
        <v>0</v>
      </c>
      <c r="AG124" s="4225">
        <v>0</v>
      </c>
      <c r="AH124" s="4226">
        <v>0</v>
      </c>
      <c r="AI124" s="4225">
        <v>0</v>
      </c>
      <c r="AJ124" s="4226">
        <v>4</v>
      </c>
      <c r="AK124" s="4225">
        <v>1</v>
      </c>
      <c r="AL124" s="4226">
        <v>0</v>
      </c>
      <c r="AM124" s="4225">
        <v>0</v>
      </c>
      <c r="AN124" s="4227">
        <v>2</v>
      </c>
      <c r="AO124" s="4327"/>
      <c r="AP124" s="4260">
        <v>0</v>
      </c>
      <c r="AQ124" s="4229">
        <v>7</v>
      </c>
      <c r="AR124" s="4335">
        <v>0</v>
      </c>
      <c r="AS124" s="4229">
        <v>0</v>
      </c>
      <c r="AT124" s="4260">
        <v>0</v>
      </c>
      <c r="AU124" s="4260">
        <v>0</v>
      </c>
      <c r="AV124" s="4260">
        <v>0</v>
      </c>
      <c r="AW124" s="4260">
        <v>0</v>
      </c>
      <c r="AX124" t="str">
        <f t="shared" si="138"/>
        <v/>
      </c>
      <c r="CW124" s="182"/>
      <c r="CX124" s="25" t="str">
        <f t="shared" si="140"/>
        <v/>
      </c>
      <c r="CY124" s="25" t="str">
        <f t="shared" si="141"/>
        <v/>
      </c>
      <c r="CZ124" s="25" t="str">
        <f t="shared" si="142"/>
        <v/>
      </c>
      <c r="DA124" s="25" t="str">
        <f t="shared" si="143"/>
        <v/>
      </c>
      <c r="DB124" s="25" t="str">
        <f t="shared" si="144"/>
        <v/>
      </c>
      <c r="DC124" s="25" t="str">
        <f t="shared" si="145"/>
        <v/>
      </c>
      <c r="DD124" s="25" t="str">
        <f t="shared" si="146"/>
        <v/>
      </c>
      <c r="DE124"/>
      <c r="DG124" s="182"/>
      <c r="DH124" s="26">
        <f t="shared" si="148"/>
        <v>0</v>
      </c>
      <c r="DI124" s="26">
        <f t="shared" si="149"/>
        <v>0</v>
      </c>
      <c r="DJ124" s="26">
        <f t="shared" si="150"/>
        <v>0</v>
      </c>
      <c r="DK124" s="26">
        <f t="shared" si="151"/>
        <v>0</v>
      </c>
      <c r="DL124" s="26">
        <f t="shared" si="152"/>
        <v>0</v>
      </c>
      <c r="DM124" s="26">
        <f t="shared" si="153"/>
        <v>0</v>
      </c>
      <c r="DN124" s="26">
        <f t="shared" si="154"/>
        <v>0</v>
      </c>
    </row>
    <row r="125" spans="1:118" x14ac:dyDescent="0.25">
      <c r="A125" s="4320" t="s">
        <v>157</v>
      </c>
      <c r="B125" s="4321"/>
      <c r="C125" s="4322"/>
      <c r="D125" s="4185">
        <f t="shared" si="136"/>
        <v>0</v>
      </c>
      <c r="E125" s="4257">
        <f t="shared" si="158"/>
        <v>0</v>
      </c>
      <c r="F125" s="4258">
        <f t="shared" si="158"/>
        <v>0</v>
      </c>
      <c r="G125" s="4323"/>
      <c r="H125" s="4324"/>
      <c r="I125" s="4323"/>
      <c r="J125" s="4325"/>
      <c r="K125" s="4323"/>
      <c r="L125" s="4324"/>
      <c r="M125" s="4323"/>
      <c r="N125" s="4324"/>
      <c r="O125" s="4326"/>
      <c r="P125" s="4324"/>
      <c r="Q125" s="4326"/>
      <c r="R125" s="4324"/>
      <c r="S125" s="4326"/>
      <c r="T125" s="4324"/>
      <c r="U125" s="4326"/>
      <c r="V125" s="4324"/>
      <c r="W125" s="4326"/>
      <c r="X125" s="4324"/>
      <c r="Y125" s="4225"/>
      <c r="Z125" s="4226"/>
      <c r="AA125" s="4225"/>
      <c r="AB125" s="4226"/>
      <c r="AC125" s="4225"/>
      <c r="AD125" s="4226"/>
      <c r="AE125" s="4225"/>
      <c r="AF125" s="4226"/>
      <c r="AG125" s="4225"/>
      <c r="AH125" s="4226"/>
      <c r="AI125" s="4225"/>
      <c r="AJ125" s="4226"/>
      <c r="AK125" s="4225"/>
      <c r="AL125" s="4226"/>
      <c r="AM125" s="4225"/>
      <c r="AN125" s="4227"/>
      <c r="AO125" s="4327"/>
      <c r="AP125" s="4260">
        <v>0</v>
      </c>
      <c r="AQ125" s="4229">
        <v>0</v>
      </c>
      <c r="AR125" s="4335">
        <v>0</v>
      </c>
      <c r="AS125" s="4229">
        <v>0</v>
      </c>
      <c r="AT125" s="4260">
        <v>0</v>
      </c>
      <c r="AU125" s="4260">
        <v>0</v>
      </c>
      <c r="AV125" s="4260">
        <v>0</v>
      </c>
      <c r="AW125" s="4260">
        <v>0</v>
      </c>
      <c r="AX125" t="str">
        <f t="shared" si="138"/>
        <v/>
      </c>
      <c r="CW125" s="182"/>
      <c r="CX125" s="25" t="str">
        <f t="shared" si="140"/>
        <v/>
      </c>
      <c r="CY125" s="25" t="str">
        <f t="shared" si="141"/>
        <v/>
      </c>
      <c r="CZ125" s="25" t="str">
        <f t="shared" si="142"/>
        <v/>
      </c>
      <c r="DA125" s="25" t="str">
        <f t="shared" si="143"/>
        <v/>
      </c>
      <c r="DB125" s="25" t="str">
        <f t="shared" si="144"/>
        <v/>
      </c>
      <c r="DC125" s="25" t="str">
        <f t="shared" si="145"/>
        <v/>
      </c>
      <c r="DD125" s="25" t="str">
        <f t="shared" si="146"/>
        <v/>
      </c>
      <c r="DE125"/>
      <c r="DG125" s="182"/>
      <c r="DH125" s="26">
        <f t="shared" si="148"/>
        <v>0</v>
      </c>
      <c r="DI125" s="26">
        <f t="shared" si="149"/>
        <v>0</v>
      </c>
      <c r="DJ125" s="26">
        <f t="shared" si="150"/>
        <v>0</v>
      </c>
      <c r="DK125" s="26">
        <f t="shared" si="151"/>
        <v>0</v>
      </c>
      <c r="DL125" s="26">
        <f t="shared" si="152"/>
        <v>0</v>
      </c>
      <c r="DM125" s="26">
        <f t="shared" si="153"/>
        <v>0</v>
      </c>
      <c r="DN125" s="26">
        <f t="shared" si="154"/>
        <v>0</v>
      </c>
    </row>
    <row r="126" spans="1:118" x14ac:dyDescent="0.25">
      <c r="A126" s="4320" t="s">
        <v>158</v>
      </c>
      <c r="B126" s="4321"/>
      <c r="C126" s="4322"/>
      <c r="D126" s="4185">
        <f t="shared" si="136"/>
        <v>1</v>
      </c>
      <c r="E126" s="4257">
        <f t="shared" si="137"/>
        <v>1</v>
      </c>
      <c r="F126" s="4258">
        <f t="shared" si="137"/>
        <v>0</v>
      </c>
      <c r="G126" s="4331">
        <v>0</v>
      </c>
      <c r="H126" s="4334">
        <v>0</v>
      </c>
      <c r="I126" s="4331">
        <v>0</v>
      </c>
      <c r="J126" s="4336">
        <v>0</v>
      </c>
      <c r="K126" s="4331">
        <v>0</v>
      </c>
      <c r="L126" s="4334">
        <v>0</v>
      </c>
      <c r="M126" s="4331">
        <v>0</v>
      </c>
      <c r="N126" s="4334">
        <v>0</v>
      </c>
      <c r="O126" s="4337">
        <v>0</v>
      </c>
      <c r="P126" s="4226">
        <v>0</v>
      </c>
      <c r="Q126" s="4225">
        <v>0</v>
      </c>
      <c r="R126" s="4226">
        <v>0</v>
      </c>
      <c r="S126" s="4225">
        <v>0</v>
      </c>
      <c r="T126" s="4334">
        <v>0</v>
      </c>
      <c r="U126" s="4337">
        <v>0</v>
      </c>
      <c r="V126" s="4226">
        <v>0</v>
      </c>
      <c r="W126" s="4225">
        <v>0</v>
      </c>
      <c r="X126" s="4226">
        <v>0</v>
      </c>
      <c r="Y126" s="4225">
        <v>0</v>
      </c>
      <c r="Z126" s="4226">
        <v>0</v>
      </c>
      <c r="AA126" s="4225">
        <v>0</v>
      </c>
      <c r="AB126" s="4226">
        <v>0</v>
      </c>
      <c r="AC126" s="4225">
        <v>0</v>
      </c>
      <c r="AD126" s="4226">
        <v>0</v>
      </c>
      <c r="AE126" s="4225">
        <v>0</v>
      </c>
      <c r="AF126" s="4226">
        <v>0</v>
      </c>
      <c r="AG126" s="4225">
        <v>0</v>
      </c>
      <c r="AH126" s="4226">
        <v>0</v>
      </c>
      <c r="AI126" s="4225">
        <v>1</v>
      </c>
      <c r="AJ126" s="4226">
        <v>0</v>
      </c>
      <c r="AK126" s="4225">
        <v>0</v>
      </c>
      <c r="AL126" s="4226">
        <v>0</v>
      </c>
      <c r="AM126" s="4225">
        <v>0</v>
      </c>
      <c r="AN126" s="4227">
        <v>0</v>
      </c>
      <c r="AO126" s="4260">
        <v>0</v>
      </c>
      <c r="AP126" s="4338">
        <v>0</v>
      </c>
      <c r="AQ126" s="4335">
        <v>1</v>
      </c>
      <c r="AR126" s="4335">
        <v>0</v>
      </c>
      <c r="AS126" s="4229">
        <v>0</v>
      </c>
      <c r="AT126" s="4260">
        <v>0</v>
      </c>
      <c r="AU126" s="4260">
        <v>0</v>
      </c>
      <c r="AV126" s="4260">
        <v>0</v>
      </c>
      <c r="AW126" s="4260">
        <v>0</v>
      </c>
      <c r="AX126" t="str">
        <f t="shared" si="138"/>
        <v/>
      </c>
      <c r="CW126" s="25" t="str">
        <f t="shared" ref="CW126:CW140" si="159">IF(AND((W126+X126)&gt;0,AO126="")," * No olvide digitar la variable 12 años. Si no tiene digite Cero.",IF(AO126&gt;(W126+X126),"* Las Consultas de 12 años NO DEBEN ser mayor que el total de Consultas entre 10-14 años",""))</f>
        <v/>
      </c>
      <c r="CX126" s="25" t="str">
        <f t="shared" si="140"/>
        <v/>
      </c>
      <c r="CY126" s="25" t="str">
        <f t="shared" si="141"/>
        <v/>
      </c>
      <c r="CZ126" s="25" t="str">
        <f t="shared" si="142"/>
        <v/>
      </c>
      <c r="DA126" s="25" t="str">
        <f t="shared" si="143"/>
        <v/>
      </c>
      <c r="DB126" s="25" t="str">
        <f t="shared" si="144"/>
        <v/>
      </c>
      <c r="DC126" s="25" t="str">
        <f t="shared" si="145"/>
        <v/>
      </c>
      <c r="DD126" s="25" t="str">
        <f t="shared" si="146"/>
        <v/>
      </c>
      <c r="DE126"/>
      <c r="DG126" s="26">
        <f t="shared" ref="DG126:DG140" si="160">IF(AND((W126+X126)&gt;0,AO126=""),1,IF(AO126&gt;(W126+X126),1,0))</f>
        <v>0</v>
      </c>
      <c r="DH126" s="26">
        <f t="shared" si="148"/>
        <v>0</v>
      </c>
      <c r="DI126" s="26">
        <f t="shared" si="149"/>
        <v>0</v>
      </c>
      <c r="DJ126" s="26">
        <f t="shared" si="150"/>
        <v>0</v>
      </c>
      <c r="DK126" s="26">
        <f t="shared" si="151"/>
        <v>0</v>
      </c>
      <c r="DL126" s="26">
        <f t="shared" si="152"/>
        <v>0</v>
      </c>
      <c r="DM126" s="26">
        <f t="shared" si="153"/>
        <v>0</v>
      </c>
      <c r="DN126" s="26">
        <f t="shared" si="154"/>
        <v>0</v>
      </c>
    </row>
    <row r="127" spans="1:118" x14ac:dyDescent="0.25">
      <c r="A127" s="4320" t="s">
        <v>159</v>
      </c>
      <c r="B127" s="4321"/>
      <c r="C127" s="4322"/>
      <c r="D127" s="4185">
        <f t="shared" si="136"/>
        <v>0</v>
      </c>
      <c r="E127" s="4257">
        <f t="shared" si="137"/>
        <v>0</v>
      </c>
      <c r="F127" s="4258">
        <f t="shared" si="137"/>
        <v>0</v>
      </c>
      <c r="G127" s="4331"/>
      <c r="H127" s="4334"/>
      <c r="I127" s="4331"/>
      <c r="J127" s="4336"/>
      <c r="K127" s="4331"/>
      <c r="L127" s="4334"/>
      <c r="M127" s="4331"/>
      <c r="N127" s="4334"/>
      <c r="O127" s="4337"/>
      <c r="P127" s="4226"/>
      <c r="Q127" s="4225"/>
      <c r="R127" s="4226"/>
      <c r="S127" s="4225"/>
      <c r="T127" s="4334"/>
      <c r="U127" s="4337"/>
      <c r="V127" s="4226"/>
      <c r="W127" s="4225"/>
      <c r="X127" s="4226"/>
      <c r="Y127" s="4225"/>
      <c r="Z127" s="4226"/>
      <c r="AA127" s="4225"/>
      <c r="AB127" s="4226"/>
      <c r="AC127" s="4225"/>
      <c r="AD127" s="4226"/>
      <c r="AE127" s="4225"/>
      <c r="AF127" s="4226"/>
      <c r="AG127" s="4225"/>
      <c r="AH127" s="4226"/>
      <c r="AI127" s="4225"/>
      <c r="AJ127" s="4226"/>
      <c r="AK127" s="4225"/>
      <c r="AL127" s="4226"/>
      <c r="AM127" s="4225"/>
      <c r="AN127" s="4227"/>
      <c r="AO127" s="4260"/>
      <c r="AP127" s="4338"/>
      <c r="AQ127" s="4335"/>
      <c r="AR127" s="4335"/>
      <c r="AS127" s="4229"/>
      <c r="AT127" s="4260"/>
      <c r="AU127" s="4260"/>
      <c r="AV127" s="4260"/>
      <c r="AW127" s="4260"/>
      <c r="AX127" t="str">
        <f t="shared" si="138"/>
        <v/>
      </c>
      <c r="CW127" s="25" t="str">
        <f t="shared" si="159"/>
        <v/>
      </c>
      <c r="CX127" s="25" t="str">
        <f t="shared" si="140"/>
        <v/>
      </c>
      <c r="CY127" s="25" t="str">
        <f t="shared" si="141"/>
        <v/>
      </c>
      <c r="CZ127" s="25" t="str">
        <f t="shared" si="142"/>
        <v/>
      </c>
      <c r="DA127" s="25" t="str">
        <f t="shared" si="143"/>
        <v/>
      </c>
      <c r="DB127" s="25" t="str">
        <f t="shared" si="144"/>
        <v/>
      </c>
      <c r="DC127" s="25" t="str">
        <f t="shared" si="145"/>
        <v/>
      </c>
      <c r="DD127" s="25" t="str">
        <f t="shared" si="146"/>
        <v/>
      </c>
      <c r="DE127"/>
      <c r="DG127" s="26">
        <f t="shared" si="160"/>
        <v>0</v>
      </c>
      <c r="DH127" s="26">
        <f t="shared" si="148"/>
        <v>0</v>
      </c>
      <c r="DI127" s="26">
        <f t="shared" si="149"/>
        <v>0</v>
      </c>
      <c r="DJ127" s="26">
        <f t="shared" si="150"/>
        <v>0</v>
      </c>
      <c r="DK127" s="26">
        <f t="shared" si="151"/>
        <v>0</v>
      </c>
      <c r="DL127" s="26">
        <f t="shared" si="152"/>
        <v>0</v>
      </c>
      <c r="DM127" s="26">
        <f t="shared" si="153"/>
        <v>0</v>
      </c>
      <c r="DN127" s="26">
        <f t="shared" si="154"/>
        <v>0</v>
      </c>
    </row>
    <row r="128" spans="1:118" x14ac:dyDescent="0.25">
      <c r="A128" s="4320" t="s">
        <v>160</v>
      </c>
      <c r="B128" s="4321"/>
      <c r="C128" s="4322"/>
      <c r="D128" s="4185">
        <f t="shared" si="136"/>
        <v>0</v>
      </c>
      <c r="E128" s="4257">
        <f t="shared" si="137"/>
        <v>0</v>
      </c>
      <c r="F128" s="4258">
        <f t="shared" si="137"/>
        <v>0</v>
      </c>
      <c r="G128" s="4331"/>
      <c r="H128" s="4334"/>
      <c r="I128" s="4331"/>
      <c r="J128" s="4336"/>
      <c r="K128" s="4331"/>
      <c r="L128" s="4334"/>
      <c r="M128" s="4331"/>
      <c r="N128" s="4334"/>
      <c r="O128" s="4337"/>
      <c r="P128" s="4226"/>
      <c r="Q128" s="4225"/>
      <c r="R128" s="4226"/>
      <c r="S128" s="4225"/>
      <c r="T128" s="4334"/>
      <c r="U128" s="4337"/>
      <c r="V128" s="4226"/>
      <c r="W128" s="4225"/>
      <c r="X128" s="4226"/>
      <c r="Y128" s="4225"/>
      <c r="Z128" s="4226"/>
      <c r="AA128" s="4225"/>
      <c r="AB128" s="4226"/>
      <c r="AC128" s="4225"/>
      <c r="AD128" s="4226"/>
      <c r="AE128" s="4225"/>
      <c r="AF128" s="4226"/>
      <c r="AG128" s="4225"/>
      <c r="AH128" s="4226"/>
      <c r="AI128" s="4225"/>
      <c r="AJ128" s="4226"/>
      <c r="AK128" s="4225"/>
      <c r="AL128" s="4226"/>
      <c r="AM128" s="4225"/>
      <c r="AN128" s="4227"/>
      <c r="AO128" s="4260"/>
      <c r="AP128" s="4338"/>
      <c r="AQ128" s="4335"/>
      <c r="AR128" s="4335"/>
      <c r="AS128" s="4229"/>
      <c r="AT128" s="4260"/>
      <c r="AU128" s="4260"/>
      <c r="AV128" s="4260"/>
      <c r="AW128" s="4260"/>
      <c r="AX128" t="str">
        <f t="shared" si="138"/>
        <v/>
      </c>
      <c r="CW128" s="25" t="str">
        <f t="shared" si="159"/>
        <v/>
      </c>
      <c r="CX128" s="25" t="str">
        <f t="shared" si="140"/>
        <v/>
      </c>
      <c r="CY128" s="25" t="str">
        <f t="shared" si="141"/>
        <v/>
      </c>
      <c r="CZ128" s="25" t="str">
        <f t="shared" si="142"/>
        <v/>
      </c>
      <c r="DA128" s="25" t="str">
        <f t="shared" si="143"/>
        <v/>
      </c>
      <c r="DB128" s="25" t="str">
        <f t="shared" si="144"/>
        <v/>
      </c>
      <c r="DC128" s="25" t="str">
        <f t="shared" si="145"/>
        <v/>
      </c>
      <c r="DD128" s="25" t="str">
        <f t="shared" si="146"/>
        <v/>
      </c>
      <c r="DE128"/>
      <c r="DG128" s="26">
        <f t="shared" si="160"/>
        <v>0</v>
      </c>
      <c r="DH128" s="26">
        <f t="shared" si="148"/>
        <v>0</v>
      </c>
      <c r="DI128" s="26">
        <f t="shared" si="149"/>
        <v>0</v>
      </c>
      <c r="DJ128" s="26">
        <f t="shared" si="150"/>
        <v>0</v>
      </c>
      <c r="DK128" s="26">
        <f t="shared" si="151"/>
        <v>0</v>
      </c>
      <c r="DL128" s="26">
        <f t="shared" si="152"/>
        <v>0</v>
      </c>
      <c r="DM128" s="26">
        <f t="shared" si="153"/>
        <v>0</v>
      </c>
      <c r="DN128" s="26">
        <f t="shared" si="154"/>
        <v>0</v>
      </c>
    </row>
    <row r="129" spans="1:118" ht="15" customHeight="1" x14ac:dyDescent="0.25">
      <c r="A129" s="4320" t="s">
        <v>161</v>
      </c>
      <c r="B129" s="4321"/>
      <c r="C129" s="4322"/>
      <c r="D129" s="4185">
        <f t="shared" si="136"/>
        <v>0</v>
      </c>
      <c r="E129" s="4257">
        <f t="shared" si="137"/>
        <v>0</v>
      </c>
      <c r="F129" s="4258">
        <f t="shared" si="137"/>
        <v>0</v>
      </c>
      <c r="G129" s="4331"/>
      <c r="H129" s="4334"/>
      <c r="I129" s="4331"/>
      <c r="J129" s="4336"/>
      <c r="K129" s="4331"/>
      <c r="L129" s="4334"/>
      <c r="M129" s="4331"/>
      <c r="N129" s="4334"/>
      <c r="O129" s="4337"/>
      <c r="P129" s="4226"/>
      <c r="Q129" s="4225"/>
      <c r="R129" s="4226"/>
      <c r="S129" s="4225"/>
      <c r="T129" s="4334"/>
      <c r="U129" s="4337"/>
      <c r="V129" s="4226"/>
      <c r="W129" s="4225"/>
      <c r="X129" s="4226"/>
      <c r="Y129" s="4225"/>
      <c r="Z129" s="4226"/>
      <c r="AA129" s="4225"/>
      <c r="AB129" s="4226"/>
      <c r="AC129" s="4225"/>
      <c r="AD129" s="4226"/>
      <c r="AE129" s="4225"/>
      <c r="AF129" s="4226"/>
      <c r="AG129" s="4225"/>
      <c r="AH129" s="4226"/>
      <c r="AI129" s="4225"/>
      <c r="AJ129" s="4226"/>
      <c r="AK129" s="4225"/>
      <c r="AL129" s="4226"/>
      <c r="AM129" s="4225"/>
      <c r="AN129" s="4227"/>
      <c r="AO129" s="4260"/>
      <c r="AP129" s="4338"/>
      <c r="AQ129" s="4335"/>
      <c r="AR129" s="4335"/>
      <c r="AS129" s="4229"/>
      <c r="AT129" s="4260"/>
      <c r="AU129" s="4260"/>
      <c r="AV129" s="4260"/>
      <c r="AW129" s="4260"/>
      <c r="AX129" t="str">
        <f t="shared" si="138"/>
        <v/>
      </c>
      <c r="CW129" s="25" t="str">
        <f t="shared" si="159"/>
        <v/>
      </c>
      <c r="CX129" s="25" t="str">
        <f t="shared" si="140"/>
        <v/>
      </c>
      <c r="CY129" s="25" t="str">
        <f t="shared" si="141"/>
        <v/>
      </c>
      <c r="CZ129" s="25" t="str">
        <f t="shared" si="142"/>
        <v/>
      </c>
      <c r="DA129" s="25" t="str">
        <f t="shared" si="143"/>
        <v/>
      </c>
      <c r="DB129" s="25" t="str">
        <f t="shared" si="144"/>
        <v/>
      </c>
      <c r="DC129" s="25" t="str">
        <f t="shared" si="145"/>
        <v/>
      </c>
      <c r="DD129" s="25" t="str">
        <f t="shared" si="146"/>
        <v/>
      </c>
      <c r="DE129"/>
      <c r="DG129" s="26">
        <f t="shared" si="160"/>
        <v>0</v>
      </c>
      <c r="DH129" s="26">
        <f t="shared" si="148"/>
        <v>0</v>
      </c>
      <c r="DI129" s="26">
        <f t="shared" si="149"/>
        <v>0</v>
      </c>
      <c r="DJ129" s="26">
        <f t="shared" si="150"/>
        <v>0</v>
      </c>
      <c r="DK129" s="26">
        <f t="shared" si="151"/>
        <v>0</v>
      </c>
      <c r="DL129" s="26">
        <f t="shared" si="152"/>
        <v>0</v>
      </c>
      <c r="DM129" s="26">
        <f t="shared" si="153"/>
        <v>0</v>
      </c>
      <c r="DN129" s="26">
        <f t="shared" si="154"/>
        <v>0</v>
      </c>
    </row>
    <row r="130" spans="1:118" ht="15" customHeight="1" x14ac:dyDescent="0.25">
      <c r="A130" s="4320" t="s">
        <v>162</v>
      </c>
      <c r="B130" s="4321"/>
      <c r="C130" s="4322"/>
      <c r="D130" s="4185">
        <f t="shared" si="136"/>
        <v>0</v>
      </c>
      <c r="E130" s="4257">
        <f t="shared" si="137"/>
        <v>0</v>
      </c>
      <c r="F130" s="4258">
        <f t="shared" si="137"/>
        <v>0</v>
      </c>
      <c r="G130" s="4331"/>
      <c r="H130" s="4334"/>
      <c r="I130" s="4331"/>
      <c r="J130" s="4336"/>
      <c r="K130" s="4331"/>
      <c r="L130" s="4334"/>
      <c r="M130" s="4331"/>
      <c r="N130" s="4334"/>
      <c r="O130" s="4337"/>
      <c r="P130" s="4226"/>
      <c r="Q130" s="4225"/>
      <c r="R130" s="4226"/>
      <c r="S130" s="4225"/>
      <c r="T130" s="4334"/>
      <c r="U130" s="4337"/>
      <c r="V130" s="4226"/>
      <c r="W130" s="4225"/>
      <c r="X130" s="4226"/>
      <c r="Y130" s="4225"/>
      <c r="Z130" s="4226"/>
      <c r="AA130" s="4225"/>
      <c r="AB130" s="4226"/>
      <c r="AC130" s="4225"/>
      <c r="AD130" s="4226"/>
      <c r="AE130" s="4225"/>
      <c r="AF130" s="4226"/>
      <c r="AG130" s="4225"/>
      <c r="AH130" s="4226"/>
      <c r="AI130" s="4225"/>
      <c r="AJ130" s="4226"/>
      <c r="AK130" s="4225"/>
      <c r="AL130" s="4226"/>
      <c r="AM130" s="4225"/>
      <c r="AN130" s="4227"/>
      <c r="AO130" s="4260"/>
      <c r="AP130" s="4338"/>
      <c r="AQ130" s="4335"/>
      <c r="AR130" s="4335"/>
      <c r="AS130" s="4229"/>
      <c r="AT130" s="4260"/>
      <c r="AU130" s="4260"/>
      <c r="AV130" s="4260"/>
      <c r="AW130" s="4260"/>
      <c r="AX130" t="str">
        <f t="shared" si="138"/>
        <v/>
      </c>
      <c r="CW130" s="25" t="str">
        <f t="shared" si="159"/>
        <v/>
      </c>
      <c r="CX130" s="25" t="str">
        <f t="shared" si="140"/>
        <v/>
      </c>
      <c r="CY130" s="25" t="str">
        <f t="shared" si="141"/>
        <v/>
      </c>
      <c r="CZ130" s="25" t="str">
        <f t="shared" si="142"/>
        <v/>
      </c>
      <c r="DA130" s="25" t="str">
        <f t="shared" si="143"/>
        <v/>
      </c>
      <c r="DB130" s="25" t="str">
        <f t="shared" si="144"/>
        <v/>
      </c>
      <c r="DC130" s="25" t="str">
        <f t="shared" si="145"/>
        <v/>
      </c>
      <c r="DD130" s="25" t="str">
        <f t="shared" si="146"/>
        <v/>
      </c>
      <c r="DE130"/>
      <c r="DG130" s="26">
        <f t="shared" si="160"/>
        <v>0</v>
      </c>
      <c r="DH130" s="26">
        <f t="shared" si="148"/>
        <v>0</v>
      </c>
      <c r="DI130" s="26">
        <f t="shared" si="149"/>
        <v>0</v>
      </c>
      <c r="DJ130" s="26">
        <f t="shared" si="150"/>
        <v>0</v>
      </c>
      <c r="DK130" s="26">
        <f t="shared" si="151"/>
        <v>0</v>
      </c>
      <c r="DL130" s="26">
        <f t="shared" si="152"/>
        <v>0</v>
      </c>
      <c r="DM130" s="26">
        <f t="shared" si="153"/>
        <v>0</v>
      </c>
      <c r="DN130" s="26">
        <f t="shared" si="154"/>
        <v>0</v>
      </c>
    </row>
    <row r="131" spans="1:118" ht="15" customHeight="1" x14ac:dyDescent="0.25">
      <c r="A131" s="4320" t="s">
        <v>163</v>
      </c>
      <c r="B131" s="4321"/>
      <c r="C131" s="4322"/>
      <c r="D131" s="4185">
        <f t="shared" si="136"/>
        <v>0</v>
      </c>
      <c r="E131" s="4257">
        <f t="shared" si="137"/>
        <v>0</v>
      </c>
      <c r="F131" s="4258">
        <f t="shared" si="137"/>
        <v>0</v>
      </c>
      <c r="G131" s="4331"/>
      <c r="H131" s="4334"/>
      <c r="I131" s="4331"/>
      <c r="J131" s="4336"/>
      <c r="K131" s="4331"/>
      <c r="L131" s="4334"/>
      <c r="M131" s="4331"/>
      <c r="N131" s="4334"/>
      <c r="O131" s="4337"/>
      <c r="P131" s="4226"/>
      <c r="Q131" s="4225"/>
      <c r="R131" s="4226"/>
      <c r="S131" s="4225"/>
      <c r="T131" s="4334"/>
      <c r="U131" s="4337"/>
      <c r="V131" s="4226"/>
      <c r="W131" s="4225"/>
      <c r="X131" s="4226"/>
      <c r="Y131" s="4225"/>
      <c r="Z131" s="4226"/>
      <c r="AA131" s="4225"/>
      <c r="AB131" s="4226"/>
      <c r="AC131" s="4225"/>
      <c r="AD131" s="4226"/>
      <c r="AE131" s="4225"/>
      <c r="AF131" s="4226"/>
      <c r="AG131" s="4225"/>
      <c r="AH131" s="4226"/>
      <c r="AI131" s="4225"/>
      <c r="AJ131" s="4226"/>
      <c r="AK131" s="4225"/>
      <c r="AL131" s="4226"/>
      <c r="AM131" s="4225"/>
      <c r="AN131" s="4227"/>
      <c r="AO131" s="4260"/>
      <c r="AP131" s="4338"/>
      <c r="AQ131" s="4335"/>
      <c r="AR131" s="4335"/>
      <c r="AS131" s="4229"/>
      <c r="AT131" s="4260"/>
      <c r="AU131" s="4260"/>
      <c r="AV131" s="4260"/>
      <c r="AW131" s="4260"/>
      <c r="AX131" t="str">
        <f t="shared" si="138"/>
        <v/>
      </c>
      <c r="CW131" s="25" t="str">
        <f t="shared" si="159"/>
        <v/>
      </c>
      <c r="CX131" s="25" t="str">
        <f t="shared" si="140"/>
        <v/>
      </c>
      <c r="CY131" s="25" t="str">
        <f t="shared" si="141"/>
        <v/>
      </c>
      <c r="CZ131" s="25" t="str">
        <f t="shared" si="142"/>
        <v/>
      </c>
      <c r="DA131" s="25" t="str">
        <f t="shared" si="143"/>
        <v/>
      </c>
      <c r="DB131" s="25" t="str">
        <f t="shared" si="144"/>
        <v/>
      </c>
      <c r="DC131" s="25" t="str">
        <f t="shared" si="145"/>
        <v/>
      </c>
      <c r="DD131" s="25" t="str">
        <f t="shared" si="146"/>
        <v/>
      </c>
      <c r="DE131"/>
      <c r="DG131" s="26">
        <f t="shared" si="160"/>
        <v>0</v>
      </c>
      <c r="DH131" s="26">
        <f t="shared" si="148"/>
        <v>0</v>
      </c>
      <c r="DI131" s="26">
        <f t="shared" si="149"/>
        <v>0</v>
      </c>
      <c r="DJ131" s="26">
        <f t="shared" si="150"/>
        <v>0</v>
      </c>
      <c r="DK131" s="26">
        <f t="shared" si="151"/>
        <v>0</v>
      </c>
      <c r="DL131" s="26">
        <f t="shared" si="152"/>
        <v>0</v>
      </c>
      <c r="DM131" s="26">
        <f t="shared" si="153"/>
        <v>0</v>
      </c>
      <c r="DN131" s="26">
        <f t="shared" si="154"/>
        <v>0</v>
      </c>
    </row>
    <row r="132" spans="1:118" ht="15" customHeight="1" x14ac:dyDescent="0.25">
      <c r="A132" s="4328" t="s">
        <v>164</v>
      </c>
      <c r="B132" s="4328"/>
      <c r="C132" s="4328"/>
      <c r="D132" s="4185">
        <f t="shared" si="136"/>
        <v>0</v>
      </c>
      <c r="E132" s="4257">
        <f t="shared" si="137"/>
        <v>0</v>
      </c>
      <c r="F132" s="4258">
        <f t="shared" si="137"/>
        <v>0</v>
      </c>
      <c r="G132" s="4259"/>
      <c r="H132" s="4226"/>
      <c r="I132" s="4259"/>
      <c r="J132" s="4272"/>
      <c r="K132" s="4259"/>
      <c r="L132" s="4226"/>
      <c r="M132" s="4259"/>
      <c r="N132" s="4226"/>
      <c r="O132" s="4225"/>
      <c r="P132" s="4226"/>
      <c r="Q132" s="4225"/>
      <c r="R132" s="4226"/>
      <c r="S132" s="4225"/>
      <c r="T132" s="4226"/>
      <c r="U132" s="4225"/>
      <c r="V132" s="4226"/>
      <c r="W132" s="4225"/>
      <c r="X132" s="4226"/>
      <c r="Y132" s="4225"/>
      <c r="Z132" s="4226"/>
      <c r="AA132" s="4225"/>
      <c r="AB132" s="4226"/>
      <c r="AC132" s="4225"/>
      <c r="AD132" s="4226"/>
      <c r="AE132" s="4225"/>
      <c r="AF132" s="4226"/>
      <c r="AG132" s="4225"/>
      <c r="AH132" s="4226"/>
      <c r="AI132" s="4225"/>
      <c r="AJ132" s="4226"/>
      <c r="AK132" s="4225"/>
      <c r="AL132" s="4226"/>
      <c r="AM132" s="4225"/>
      <c r="AN132" s="4227"/>
      <c r="AO132" s="4260"/>
      <c r="AP132" s="4260"/>
      <c r="AQ132" s="4229"/>
      <c r="AR132" s="4229"/>
      <c r="AS132" s="4229"/>
      <c r="AT132" s="4260"/>
      <c r="AU132" s="4260"/>
      <c r="AV132" s="4260"/>
      <c r="AW132" s="4260"/>
      <c r="AX132" t="str">
        <f t="shared" si="138"/>
        <v/>
      </c>
      <c r="CW132" s="25" t="str">
        <f t="shared" si="159"/>
        <v/>
      </c>
      <c r="CX132" s="25" t="str">
        <f t="shared" si="140"/>
        <v/>
      </c>
      <c r="CY132" s="25" t="str">
        <f t="shared" si="141"/>
        <v/>
      </c>
      <c r="CZ132" s="25" t="str">
        <f t="shared" si="142"/>
        <v/>
      </c>
      <c r="DA132" s="25" t="str">
        <f t="shared" si="143"/>
        <v/>
      </c>
      <c r="DB132" s="25" t="str">
        <f t="shared" si="144"/>
        <v/>
      </c>
      <c r="DC132" s="25" t="str">
        <f t="shared" si="145"/>
        <v/>
      </c>
      <c r="DD132" s="25" t="str">
        <f t="shared" si="146"/>
        <v/>
      </c>
      <c r="DE132"/>
      <c r="DG132" s="26">
        <f t="shared" si="160"/>
        <v>0</v>
      </c>
      <c r="DH132" s="26">
        <f t="shared" si="148"/>
        <v>0</v>
      </c>
      <c r="DI132" s="26">
        <f t="shared" si="149"/>
        <v>0</v>
      </c>
      <c r="DJ132" s="26">
        <f t="shared" si="150"/>
        <v>0</v>
      </c>
      <c r="DK132" s="26">
        <f t="shared" si="151"/>
        <v>0</v>
      </c>
      <c r="DL132" s="26">
        <f t="shared" si="152"/>
        <v>0</v>
      </c>
      <c r="DM132" s="26">
        <f t="shared" si="153"/>
        <v>0</v>
      </c>
      <c r="DN132" s="26">
        <f t="shared" si="154"/>
        <v>0</v>
      </c>
    </row>
    <row r="133" spans="1:118" ht="15" customHeight="1" x14ac:dyDescent="0.25">
      <c r="A133" s="4320" t="s">
        <v>165</v>
      </c>
      <c r="B133" s="4321"/>
      <c r="C133" s="4322"/>
      <c r="D133" s="4185">
        <f t="shared" si="136"/>
        <v>0</v>
      </c>
      <c r="E133" s="4257">
        <f t="shared" si="137"/>
        <v>0</v>
      </c>
      <c r="F133" s="4258">
        <f t="shared" si="137"/>
        <v>0</v>
      </c>
      <c r="G133" s="4259"/>
      <c r="H133" s="4226"/>
      <c r="I133" s="4259"/>
      <c r="J133" s="4272"/>
      <c r="K133" s="4259"/>
      <c r="L133" s="4226"/>
      <c r="M133" s="4259"/>
      <c r="N133" s="4226"/>
      <c r="O133" s="4225"/>
      <c r="P133" s="4226"/>
      <c r="Q133" s="4225"/>
      <c r="R133" s="4226"/>
      <c r="S133" s="4225"/>
      <c r="T133" s="4226"/>
      <c r="U133" s="4225"/>
      <c r="V133" s="4226"/>
      <c r="W133" s="4225"/>
      <c r="X133" s="4226"/>
      <c r="Y133" s="4225"/>
      <c r="Z133" s="4226"/>
      <c r="AA133" s="4225"/>
      <c r="AB133" s="4226"/>
      <c r="AC133" s="4225"/>
      <c r="AD133" s="4226"/>
      <c r="AE133" s="4225"/>
      <c r="AF133" s="4226"/>
      <c r="AG133" s="4225"/>
      <c r="AH133" s="4226"/>
      <c r="AI133" s="4225"/>
      <c r="AJ133" s="4226"/>
      <c r="AK133" s="4225"/>
      <c r="AL133" s="4226"/>
      <c r="AM133" s="4225"/>
      <c r="AN133" s="4227"/>
      <c r="AO133" s="4260"/>
      <c r="AP133" s="4260"/>
      <c r="AQ133" s="4229"/>
      <c r="AR133" s="4229"/>
      <c r="AS133" s="4229"/>
      <c r="AT133" s="4260"/>
      <c r="AU133" s="4260"/>
      <c r="AV133" s="4260"/>
      <c r="AW133" s="4260"/>
      <c r="AX133" t="str">
        <f t="shared" si="138"/>
        <v/>
      </c>
      <c r="CW133" s="25" t="str">
        <f t="shared" si="159"/>
        <v/>
      </c>
      <c r="CX133" s="25" t="str">
        <f t="shared" si="140"/>
        <v/>
      </c>
      <c r="CY133" s="25" t="str">
        <f t="shared" si="141"/>
        <v/>
      </c>
      <c r="CZ133" s="25" t="str">
        <f t="shared" si="142"/>
        <v/>
      </c>
      <c r="DA133" s="25" t="str">
        <f t="shared" si="143"/>
        <v/>
      </c>
      <c r="DB133" s="25" t="str">
        <f t="shared" si="144"/>
        <v/>
      </c>
      <c r="DC133" s="25" t="str">
        <f t="shared" si="145"/>
        <v/>
      </c>
      <c r="DD133" s="25" t="str">
        <f t="shared" si="146"/>
        <v/>
      </c>
      <c r="DE133"/>
      <c r="DG133" s="26">
        <f t="shared" si="160"/>
        <v>0</v>
      </c>
      <c r="DH133" s="26">
        <f t="shared" si="148"/>
        <v>0</v>
      </c>
      <c r="DI133" s="26">
        <f t="shared" si="149"/>
        <v>0</v>
      </c>
      <c r="DJ133" s="26">
        <f t="shared" si="150"/>
        <v>0</v>
      </c>
      <c r="DK133" s="26">
        <f t="shared" si="151"/>
        <v>0</v>
      </c>
      <c r="DL133" s="26">
        <f t="shared" si="152"/>
        <v>0</v>
      </c>
      <c r="DM133" s="26">
        <f t="shared" si="153"/>
        <v>0</v>
      </c>
      <c r="DN133" s="26">
        <f t="shared" si="154"/>
        <v>0</v>
      </c>
    </row>
    <row r="134" spans="1:118" ht="15" customHeight="1" x14ac:dyDescent="0.25">
      <c r="A134" s="4320" t="s">
        <v>166</v>
      </c>
      <c r="B134" s="4321"/>
      <c r="C134" s="4322"/>
      <c r="D134" s="4185">
        <f t="shared" si="136"/>
        <v>0</v>
      </c>
      <c r="E134" s="4257">
        <f t="shared" si="137"/>
        <v>0</v>
      </c>
      <c r="F134" s="4258">
        <f t="shared" si="137"/>
        <v>0</v>
      </c>
      <c r="G134" s="185"/>
      <c r="H134" s="186"/>
      <c r="I134" s="185"/>
      <c r="J134" s="187"/>
      <c r="K134" s="185"/>
      <c r="L134" s="4226"/>
      <c r="M134" s="4259"/>
      <c r="N134" s="4226"/>
      <c r="O134" s="4225"/>
      <c r="P134" s="4226"/>
      <c r="Q134" s="4225"/>
      <c r="R134" s="4226"/>
      <c r="S134" s="4225"/>
      <c r="T134" s="4226"/>
      <c r="U134" s="4225"/>
      <c r="V134" s="4226"/>
      <c r="W134" s="4225"/>
      <c r="X134" s="4226"/>
      <c r="Y134" s="4225"/>
      <c r="Z134" s="4226"/>
      <c r="AA134" s="4225"/>
      <c r="AB134" s="4226"/>
      <c r="AC134" s="4225"/>
      <c r="AD134" s="4226"/>
      <c r="AE134" s="4225"/>
      <c r="AF134" s="4226"/>
      <c r="AG134" s="4225"/>
      <c r="AH134" s="4226"/>
      <c r="AI134" s="4225"/>
      <c r="AJ134" s="4226"/>
      <c r="AK134" s="4225"/>
      <c r="AL134" s="4226"/>
      <c r="AM134" s="4225"/>
      <c r="AN134" s="4227"/>
      <c r="AO134" s="4260"/>
      <c r="AP134" s="188"/>
      <c r="AQ134" s="4229"/>
      <c r="AR134" s="4229"/>
      <c r="AS134" s="189"/>
      <c r="AT134" s="4260"/>
      <c r="AU134" s="4260"/>
      <c r="AV134" s="4260"/>
      <c r="AW134" s="4260"/>
      <c r="AX134" t="str">
        <f t="shared" si="138"/>
        <v/>
      </c>
      <c r="CW134" s="25" t="str">
        <f t="shared" si="159"/>
        <v/>
      </c>
      <c r="CX134" s="25" t="str">
        <f t="shared" si="140"/>
        <v/>
      </c>
      <c r="CY134" s="25" t="str">
        <f t="shared" si="141"/>
        <v/>
      </c>
      <c r="CZ134" s="25" t="str">
        <f t="shared" si="142"/>
        <v/>
      </c>
      <c r="DA134" s="25" t="str">
        <f t="shared" si="143"/>
        <v/>
      </c>
      <c r="DB134" s="25" t="str">
        <f t="shared" si="144"/>
        <v/>
      </c>
      <c r="DC134" s="25" t="str">
        <f t="shared" si="145"/>
        <v/>
      </c>
      <c r="DD134" s="25" t="str">
        <f t="shared" si="146"/>
        <v/>
      </c>
      <c r="DE134"/>
      <c r="DG134" s="26">
        <f t="shared" si="160"/>
        <v>0</v>
      </c>
      <c r="DH134" s="26">
        <f t="shared" si="148"/>
        <v>0</v>
      </c>
      <c r="DI134" s="26">
        <f t="shared" si="149"/>
        <v>0</v>
      </c>
      <c r="DJ134" s="26">
        <f t="shared" si="150"/>
        <v>0</v>
      </c>
      <c r="DK134" s="26">
        <f t="shared" si="151"/>
        <v>0</v>
      </c>
      <c r="DL134" s="26">
        <f t="shared" si="152"/>
        <v>0</v>
      </c>
      <c r="DM134" s="26">
        <f t="shared" si="153"/>
        <v>0</v>
      </c>
      <c r="DN134" s="26">
        <f t="shared" si="154"/>
        <v>0</v>
      </c>
    </row>
    <row r="135" spans="1:118" x14ac:dyDescent="0.25">
      <c r="A135" s="4320" t="s">
        <v>167</v>
      </c>
      <c r="B135" s="4321"/>
      <c r="C135" s="4322"/>
      <c r="D135" s="4185">
        <f t="shared" si="136"/>
        <v>0</v>
      </c>
      <c r="E135" s="4257">
        <f t="shared" si="137"/>
        <v>0</v>
      </c>
      <c r="F135" s="4258">
        <f t="shared" si="137"/>
        <v>0</v>
      </c>
      <c r="G135" s="185"/>
      <c r="H135" s="186"/>
      <c r="I135" s="185"/>
      <c r="J135" s="187"/>
      <c r="K135" s="185"/>
      <c r="L135" s="4226"/>
      <c r="M135" s="4259"/>
      <c r="N135" s="4226"/>
      <c r="O135" s="4225"/>
      <c r="P135" s="4226"/>
      <c r="Q135" s="4225"/>
      <c r="R135" s="4226"/>
      <c r="S135" s="4225"/>
      <c r="T135" s="4226"/>
      <c r="U135" s="4225"/>
      <c r="V135" s="4226"/>
      <c r="W135" s="4225"/>
      <c r="X135" s="4226"/>
      <c r="Y135" s="4225"/>
      <c r="Z135" s="4226"/>
      <c r="AA135" s="4225"/>
      <c r="AB135" s="4226"/>
      <c r="AC135" s="4225"/>
      <c r="AD135" s="4226"/>
      <c r="AE135" s="4225"/>
      <c r="AF135" s="4226"/>
      <c r="AG135" s="4225"/>
      <c r="AH135" s="4226"/>
      <c r="AI135" s="4225"/>
      <c r="AJ135" s="4226"/>
      <c r="AK135" s="4225"/>
      <c r="AL135" s="4226"/>
      <c r="AM135" s="4225"/>
      <c r="AN135" s="4227"/>
      <c r="AO135" s="4260"/>
      <c r="AP135" s="188"/>
      <c r="AQ135" s="4229"/>
      <c r="AR135" s="4229"/>
      <c r="AS135" s="189"/>
      <c r="AT135" s="4260"/>
      <c r="AU135" s="4260"/>
      <c r="AV135" s="4260"/>
      <c r="AW135" s="4260"/>
      <c r="AX135" t="str">
        <f t="shared" si="138"/>
        <v/>
      </c>
      <c r="CW135" s="25" t="str">
        <f t="shared" si="159"/>
        <v/>
      </c>
      <c r="CX135" s="25" t="str">
        <f t="shared" si="140"/>
        <v/>
      </c>
      <c r="CY135" s="25" t="str">
        <f t="shared" si="141"/>
        <v/>
      </c>
      <c r="CZ135" s="25" t="str">
        <f t="shared" si="142"/>
        <v/>
      </c>
      <c r="DA135" s="25" t="str">
        <f t="shared" si="143"/>
        <v/>
      </c>
      <c r="DB135" s="25" t="str">
        <f t="shared" si="144"/>
        <v/>
      </c>
      <c r="DC135" s="25" t="str">
        <f t="shared" si="145"/>
        <v/>
      </c>
      <c r="DD135" s="25" t="str">
        <f t="shared" si="146"/>
        <v/>
      </c>
      <c r="DE135"/>
      <c r="DG135" s="26">
        <f t="shared" si="160"/>
        <v>0</v>
      </c>
      <c r="DH135" s="26">
        <f t="shared" si="148"/>
        <v>0</v>
      </c>
      <c r="DI135" s="26">
        <f t="shared" si="149"/>
        <v>0</v>
      </c>
      <c r="DJ135" s="26">
        <f t="shared" si="150"/>
        <v>0</v>
      </c>
      <c r="DK135" s="26">
        <f t="shared" si="151"/>
        <v>0</v>
      </c>
      <c r="DL135" s="26">
        <f t="shared" si="152"/>
        <v>0</v>
      </c>
      <c r="DM135" s="26">
        <f t="shared" si="153"/>
        <v>0</v>
      </c>
      <c r="DN135" s="26">
        <f t="shared" si="154"/>
        <v>0</v>
      </c>
    </row>
    <row r="136" spans="1:118" x14ac:dyDescent="0.25">
      <c r="A136" s="4320" t="s">
        <v>168</v>
      </c>
      <c r="B136" s="4321"/>
      <c r="C136" s="4322"/>
      <c r="D136" s="4185">
        <f t="shared" si="136"/>
        <v>0</v>
      </c>
      <c r="E136" s="4257">
        <f t="shared" si="137"/>
        <v>0</v>
      </c>
      <c r="F136" s="4258">
        <f t="shared" si="137"/>
        <v>0</v>
      </c>
      <c r="G136" s="185"/>
      <c r="H136" s="186"/>
      <c r="I136" s="185"/>
      <c r="J136" s="187"/>
      <c r="K136" s="185"/>
      <c r="L136" s="4226"/>
      <c r="M136" s="4259"/>
      <c r="N136" s="4226"/>
      <c r="O136" s="4225"/>
      <c r="P136" s="4226"/>
      <c r="Q136" s="4225"/>
      <c r="R136" s="4226"/>
      <c r="S136" s="4225"/>
      <c r="T136" s="4226"/>
      <c r="U136" s="4225"/>
      <c r="V136" s="4226"/>
      <c r="W136" s="4225"/>
      <c r="X136" s="4226"/>
      <c r="Y136" s="4225"/>
      <c r="Z136" s="4226"/>
      <c r="AA136" s="4225"/>
      <c r="AB136" s="4226"/>
      <c r="AC136" s="4225"/>
      <c r="AD136" s="4226"/>
      <c r="AE136" s="4225"/>
      <c r="AF136" s="4226"/>
      <c r="AG136" s="4225"/>
      <c r="AH136" s="4226"/>
      <c r="AI136" s="4225"/>
      <c r="AJ136" s="4226"/>
      <c r="AK136" s="4225"/>
      <c r="AL136" s="4226"/>
      <c r="AM136" s="4225"/>
      <c r="AN136" s="4227"/>
      <c r="AO136" s="4260"/>
      <c r="AP136" s="188"/>
      <c r="AQ136" s="4229"/>
      <c r="AR136" s="4229"/>
      <c r="AS136" s="189"/>
      <c r="AT136" s="4260"/>
      <c r="AU136" s="4260"/>
      <c r="AV136" s="4260"/>
      <c r="AW136" s="4260"/>
      <c r="AX136" t="str">
        <f t="shared" si="138"/>
        <v/>
      </c>
      <c r="CW136" s="25" t="str">
        <f t="shared" si="159"/>
        <v/>
      </c>
      <c r="CX136" s="25" t="str">
        <f t="shared" si="140"/>
        <v/>
      </c>
      <c r="CY136" s="25" t="str">
        <f t="shared" si="141"/>
        <v/>
      </c>
      <c r="CZ136" s="25" t="str">
        <f t="shared" si="142"/>
        <v/>
      </c>
      <c r="DA136" s="25" t="str">
        <f t="shared" si="143"/>
        <v/>
      </c>
      <c r="DB136" s="25" t="str">
        <f t="shared" si="144"/>
        <v/>
      </c>
      <c r="DC136" s="25" t="str">
        <f t="shared" si="145"/>
        <v/>
      </c>
      <c r="DD136" s="25" t="str">
        <f t="shared" si="146"/>
        <v/>
      </c>
      <c r="DE136"/>
      <c r="DG136" s="26">
        <f t="shared" si="160"/>
        <v>0</v>
      </c>
      <c r="DH136" s="26">
        <f t="shared" si="148"/>
        <v>0</v>
      </c>
      <c r="DI136" s="26">
        <f t="shared" si="149"/>
        <v>0</v>
      </c>
      <c r="DJ136" s="26">
        <f t="shared" si="150"/>
        <v>0</v>
      </c>
      <c r="DK136" s="26">
        <f t="shared" si="151"/>
        <v>0</v>
      </c>
      <c r="DL136" s="26">
        <f t="shared" si="152"/>
        <v>0</v>
      </c>
      <c r="DM136" s="26">
        <f t="shared" si="153"/>
        <v>0</v>
      </c>
      <c r="DN136" s="26">
        <f t="shared" si="154"/>
        <v>0</v>
      </c>
    </row>
    <row r="137" spans="1:118" x14ac:dyDescent="0.25">
      <c r="A137" s="4320" t="s">
        <v>169</v>
      </c>
      <c r="B137" s="4321"/>
      <c r="C137" s="4322"/>
      <c r="D137" s="4185">
        <f t="shared" si="136"/>
        <v>0</v>
      </c>
      <c r="E137" s="4257">
        <f t="shared" si="137"/>
        <v>0</v>
      </c>
      <c r="F137" s="4258">
        <f t="shared" si="137"/>
        <v>0</v>
      </c>
      <c r="G137" s="185"/>
      <c r="H137" s="186"/>
      <c r="I137" s="185"/>
      <c r="J137" s="187"/>
      <c r="K137" s="185"/>
      <c r="L137" s="4226"/>
      <c r="M137" s="4259"/>
      <c r="N137" s="4226"/>
      <c r="O137" s="4225"/>
      <c r="P137" s="4226"/>
      <c r="Q137" s="4225"/>
      <c r="R137" s="4226"/>
      <c r="S137" s="4225"/>
      <c r="T137" s="4226"/>
      <c r="U137" s="4225"/>
      <c r="V137" s="4226"/>
      <c r="W137" s="4225"/>
      <c r="X137" s="4226"/>
      <c r="Y137" s="4225"/>
      <c r="Z137" s="4226"/>
      <c r="AA137" s="4225"/>
      <c r="AB137" s="4226"/>
      <c r="AC137" s="4225"/>
      <c r="AD137" s="4226"/>
      <c r="AE137" s="4225"/>
      <c r="AF137" s="4226"/>
      <c r="AG137" s="4225"/>
      <c r="AH137" s="4226"/>
      <c r="AI137" s="4225"/>
      <c r="AJ137" s="4226"/>
      <c r="AK137" s="4225"/>
      <c r="AL137" s="4226"/>
      <c r="AM137" s="4225"/>
      <c r="AN137" s="4227"/>
      <c r="AO137" s="4260"/>
      <c r="AP137" s="188"/>
      <c r="AQ137" s="4229"/>
      <c r="AR137" s="4229"/>
      <c r="AS137" s="189"/>
      <c r="AT137" s="4260"/>
      <c r="AU137" s="4260"/>
      <c r="AV137" s="4260"/>
      <c r="AW137" s="4260"/>
      <c r="AX137" t="str">
        <f t="shared" si="138"/>
        <v/>
      </c>
      <c r="CW137" s="25" t="str">
        <f t="shared" si="159"/>
        <v/>
      </c>
      <c r="CX137" s="25" t="str">
        <f t="shared" si="140"/>
        <v/>
      </c>
      <c r="CY137" s="25" t="str">
        <f t="shared" si="141"/>
        <v/>
      </c>
      <c r="CZ137" s="25" t="str">
        <f t="shared" si="142"/>
        <v/>
      </c>
      <c r="DA137" s="25" t="str">
        <f t="shared" si="143"/>
        <v/>
      </c>
      <c r="DB137" s="25" t="str">
        <f t="shared" si="144"/>
        <v/>
      </c>
      <c r="DC137" s="25" t="str">
        <f t="shared" si="145"/>
        <v/>
      </c>
      <c r="DD137" s="25" t="str">
        <f t="shared" si="146"/>
        <v/>
      </c>
      <c r="DE137"/>
      <c r="DG137" s="26">
        <f t="shared" si="160"/>
        <v>0</v>
      </c>
      <c r="DH137" s="26">
        <f t="shared" si="148"/>
        <v>0</v>
      </c>
      <c r="DI137" s="26">
        <f t="shared" si="149"/>
        <v>0</v>
      </c>
      <c r="DJ137" s="26">
        <f t="shared" si="150"/>
        <v>0</v>
      </c>
      <c r="DK137" s="26">
        <f t="shared" si="151"/>
        <v>0</v>
      </c>
      <c r="DL137" s="26">
        <f t="shared" si="152"/>
        <v>0</v>
      </c>
      <c r="DM137" s="26">
        <f t="shared" si="153"/>
        <v>0</v>
      </c>
      <c r="DN137" s="26">
        <f t="shared" si="154"/>
        <v>0</v>
      </c>
    </row>
    <row r="138" spans="1:118" x14ac:dyDescent="0.25">
      <c r="A138" s="4320" t="s">
        <v>170</v>
      </c>
      <c r="B138" s="4321"/>
      <c r="C138" s="4322"/>
      <c r="D138" s="4185">
        <f t="shared" si="136"/>
        <v>0</v>
      </c>
      <c r="E138" s="4257">
        <f t="shared" si="137"/>
        <v>0</v>
      </c>
      <c r="F138" s="4258">
        <f t="shared" si="137"/>
        <v>0</v>
      </c>
      <c r="G138" s="185"/>
      <c r="H138" s="186"/>
      <c r="I138" s="185"/>
      <c r="J138" s="187"/>
      <c r="K138" s="185"/>
      <c r="L138" s="4226"/>
      <c r="M138" s="4259"/>
      <c r="N138" s="4226"/>
      <c r="O138" s="4225"/>
      <c r="P138" s="4226"/>
      <c r="Q138" s="4225"/>
      <c r="R138" s="4226"/>
      <c r="S138" s="4225"/>
      <c r="T138" s="4226"/>
      <c r="U138" s="4225"/>
      <c r="V138" s="4226"/>
      <c r="W138" s="4225"/>
      <c r="X138" s="4226"/>
      <c r="Y138" s="4225"/>
      <c r="Z138" s="4226"/>
      <c r="AA138" s="4225"/>
      <c r="AB138" s="4226"/>
      <c r="AC138" s="4225"/>
      <c r="AD138" s="4226"/>
      <c r="AE138" s="4225"/>
      <c r="AF138" s="4226"/>
      <c r="AG138" s="4225"/>
      <c r="AH138" s="4226"/>
      <c r="AI138" s="4225"/>
      <c r="AJ138" s="4226"/>
      <c r="AK138" s="4225"/>
      <c r="AL138" s="4226"/>
      <c r="AM138" s="4225"/>
      <c r="AN138" s="4227"/>
      <c r="AO138" s="4260"/>
      <c r="AP138" s="188"/>
      <c r="AQ138" s="4229"/>
      <c r="AR138" s="4229"/>
      <c r="AS138" s="189"/>
      <c r="AT138" s="4260"/>
      <c r="AU138" s="4260"/>
      <c r="AV138" s="4260"/>
      <c r="AW138" s="4260"/>
      <c r="AX138" t="str">
        <f t="shared" si="138"/>
        <v/>
      </c>
      <c r="CW138" s="25" t="str">
        <f t="shared" si="159"/>
        <v/>
      </c>
      <c r="CX138" s="25" t="str">
        <f t="shared" si="140"/>
        <v/>
      </c>
      <c r="CY138" s="25" t="str">
        <f t="shared" si="141"/>
        <v/>
      </c>
      <c r="CZ138" s="25" t="str">
        <f t="shared" si="142"/>
        <v/>
      </c>
      <c r="DA138" s="25" t="str">
        <f t="shared" si="143"/>
        <v/>
      </c>
      <c r="DB138" s="25" t="str">
        <f t="shared" si="144"/>
        <v/>
      </c>
      <c r="DC138" s="25" t="str">
        <f t="shared" si="145"/>
        <v/>
      </c>
      <c r="DD138" s="25" t="str">
        <f t="shared" si="146"/>
        <v/>
      </c>
      <c r="DE138"/>
      <c r="DG138" s="26">
        <f t="shared" si="160"/>
        <v>0</v>
      </c>
      <c r="DH138" s="26">
        <f t="shared" si="148"/>
        <v>0</v>
      </c>
      <c r="DI138" s="26">
        <f t="shared" si="149"/>
        <v>0</v>
      </c>
      <c r="DJ138" s="26">
        <f t="shared" si="150"/>
        <v>0</v>
      </c>
      <c r="DK138" s="26">
        <f t="shared" si="151"/>
        <v>0</v>
      </c>
      <c r="DL138" s="26">
        <f t="shared" si="152"/>
        <v>0</v>
      </c>
      <c r="DM138" s="26">
        <f t="shared" si="153"/>
        <v>0</v>
      </c>
      <c r="DN138" s="26">
        <f t="shared" si="154"/>
        <v>0</v>
      </c>
    </row>
    <row r="139" spans="1:118" x14ac:dyDescent="0.25">
      <c r="A139" s="4320" t="s">
        <v>171</v>
      </c>
      <c r="B139" s="4321"/>
      <c r="C139" s="4322"/>
      <c r="D139" s="4185">
        <f t="shared" si="136"/>
        <v>0</v>
      </c>
      <c r="E139" s="4257">
        <f t="shared" si="137"/>
        <v>0</v>
      </c>
      <c r="F139" s="4258">
        <f t="shared" si="137"/>
        <v>0</v>
      </c>
      <c r="G139" s="4331"/>
      <c r="H139" s="4334"/>
      <c r="I139" s="4331"/>
      <c r="J139" s="4272"/>
      <c r="K139" s="4259"/>
      <c r="L139" s="4226"/>
      <c r="M139" s="4259"/>
      <c r="N139" s="4226"/>
      <c r="O139" s="4225"/>
      <c r="P139" s="4226"/>
      <c r="Q139" s="4225"/>
      <c r="R139" s="4226"/>
      <c r="S139" s="4225"/>
      <c r="T139" s="4226"/>
      <c r="U139" s="4225"/>
      <c r="V139" s="4226"/>
      <c r="W139" s="4225"/>
      <c r="X139" s="4226"/>
      <c r="Y139" s="4225"/>
      <c r="Z139" s="4226"/>
      <c r="AA139" s="4225"/>
      <c r="AB139" s="4226"/>
      <c r="AC139" s="4225"/>
      <c r="AD139" s="4226"/>
      <c r="AE139" s="4225"/>
      <c r="AF139" s="4226"/>
      <c r="AG139" s="4225"/>
      <c r="AH139" s="4226"/>
      <c r="AI139" s="4225"/>
      <c r="AJ139" s="4226"/>
      <c r="AK139" s="4225"/>
      <c r="AL139" s="4226"/>
      <c r="AM139" s="4225"/>
      <c r="AN139" s="4227"/>
      <c r="AO139" s="4260"/>
      <c r="AP139" s="4260"/>
      <c r="AQ139" s="4229"/>
      <c r="AR139" s="4229"/>
      <c r="AS139" s="4229"/>
      <c r="AT139" s="4260"/>
      <c r="AU139" s="4260"/>
      <c r="AV139" s="4260"/>
      <c r="AW139" s="4260"/>
      <c r="AX139" t="str">
        <f t="shared" si="138"/>
        <v/>
      </c>
      <c r="CW139" s="25" t="str">
        <f t="shared" si="159"/>
        <v/>
      </c>
      <c r="CX139" s="25" t="str">
        <f t="shared" si="140"/>
        <v/>
      </c>
      <c r="CY139" s="25" t="str">
        <f t="shared" si="141"/>
        <v/>
      </c>
      <c r="CZ139" s="25" t="str">
        <f t="shared" si="142"/>
        <v/>
      </c>
      <c r="DA139" s="25" t="str">
        <f t="shared" si="143"/>
        <v/>
      </c>
      <c r="DB139" s="25" t="str">
        <f t="shared" si="144"/>
        <v/>
      </c>
      <c r="DC139" s="25" t="str">
        <f t="shared" si="145"/>
        <v/>
      </c>
      <c r="DD139" s="25" t="str">
        <f t="shared" si="146"/>
        <v/>
      </c>
      <c r="DE139"/>
      <c r="DG139" s="26">
        <f t="shared" si="160"/>
        <v>0</v>
      </c>
      <c r="DH139" s="26">
        <f t="shared" si="148"/>
        <v>0</v>
      </c>
      <c r="DI139" s="26">
        <f t="shared" si="149"/>
        <v>0</v>
      </c>
      <c r="DJ139" s="26">
        <f t="shared" si="150"/>
        <v>0</v>
      </c>
      <c r="DK139" s="26">
        <f t="shared" si="151"/>
        <v>0</v>
      </c>
      <c r="DL139" s="26">
        <f t="shared" si="152"/>
        <v>0</v>
      </c>
      <c r="DM139" s="26">
        <f t="shared" si="153"/>
        <v>0</v>
      </c>
      <c r="DN139" s="26">
        <f t="shared" si="154"/>
        <v>0</v>
      </c>
    </row>
    <row r="140" spans="1:118" x14ac:dyDescent="0.25">
      <c r="A140" s="4339" t="s">
        <v>172</v>
      </c>
      <c r="B140" s="764"/>
      <c r="C140" s="765"/>
      <c r="D140" s="4186">
        <f t="shared" si="136"/>
        <v>0</v>
      </c>
      <c r="E140" s="4263">
        <f t="shared" si="137"/>
        <v>0</v>
      </c>
      <c r="F140" s="4264">
        <f t="shared" si="137"/>
        <v>0</v>
      </c>
      <c r="G140" s="191"/>
      <c r="H140" s="192"/>
      <c r="I140" s="191"/>
      <c r="J140" s="493"/>
      <c r="K140" s="193"/>
      <c r="L140" s="4236"/>
      <c r="M140" s="4265"/>
      <c r="N140" s="4236"/>
      <c r="O140" s="4235"/>
      <c r="P140" s="4236"/>
      <c r="Q140" s="4235"/>
      <c r="R140" s="4236"/>
      <c r="S140" s="4235"/>
      <c r="T140" s="4236"/>
      <c r="U140" s="4235"/>
      <c r="V140" s="4236"/>
      <c r="W140" s="4235"/>
      <c r="X140" s="4236"/>
      <c r="Y140" s="4235"/>
      <c r="Z140" s="4236"/>
      <c r="AA140" s="4235"/>
      <c r="AB140" s="4236"/>
      <c r="AC140" s="4235"/>
      <c r="AD140" s="4236"/>
      <c r="AE140" s="4235"/>
      <c r="AF140" s="4236"/>
      <c r="AG140" s="4235"/>
      <c r="AH140" s="4236"/>
      <c r="AI140" s="4235"/>
      <c r="AJ140" s="4236"/>
      <c r="AK140" s="4235"/>
      <c r="AL140" s="4236"/>
      <c r="AM140" s="4235"/>
      <c r="AN140" s="4237"/>
      <c r="AO140" s="39"/>
      <c r="AP140" s="4260"/>
      <c r="AQ140" s="4229"/>
      <c r="AR140" s="4229"/>
      <c r="AS140" s="4229"/>
      <c r="AT140" s="4260"/>
      <c r="AU140" s="63"/>
      <c r="AV140" s="63"/>
      <c r="AW140" s="63"/>
      <c r="AX140" t="str">
        <f t="shared" si="138"/>
        <v/>
      </c>
      <c r="CW140" s="25" t="str">
        <f t="shared" si="159"/>
        <v/>
      </c>
      <c r="CX140" s="25" t="str">
        <f t="shared" si="140"/>
        <v/>
      </c>
      <c r="CY140" s="25" t="str">
        <f t="shared" si="141"/>
        <v/>
      </c>
      <c r="CZ140" s="25" t="str">
        <f t="shared" si="142"/>
        <v/>
      </c>
      <c r="DA140" s="25" t="str">
        <f t="shared" si="143"/>
        <v/>
      </c>
      <c r="DB140" s="25" t="str">
        <f t="shared" si="144"/>
        <v/>
      </c>
      <c r="DC140" s="25" t="str">
        <f t="shared" si="145"/>
        <v/>
      </c>
      <c r="DD140" s="25" t="str">
        <f t="shared" si="146"/>
        <v/>
      </c>
      <c r="DE140"/>
      <c r="DG140" s="26">
        <f t="shared" si="160"/>
        <v>0</v>
      </c>
      <c r="DH140" s="26">
        <f t="shared" si="148"/>
        <v>0</v>
      </c>
      <c r="DI140" s="26">
        <f t="shared" si="149"/>
        <v>0</v>
      </c>
      <c r="DJ140" s="26">
        <f t="shared" si="150"/>
        <v>0</v>
      </c>
      <c r="DK140" s="26">
        <f t="shared" si="151"/>
        <v>0</v>
      </c>
      <c r="DL140" s="26">
        <f t="shared" si="152"/>
        <v>0</v>
      </c>
      <c r="DM140" s="26">
        <f t="shared" si="153"/>
        <v>0</v>
      </c>
      <c r="DN140" s="26">
        <f t="shared" si="154"/>
        <v>0</v>
      </c>
    </row>
    <row r="141" spans="1:118" x14ac:dyDescent="0.25">
      <c r="A141" s="4709" t="s">
        <v>4</v>
      </c>
      <c r="B141" s="4710"/>
      <c r="C141" s="4716"/>
      <c r="D141" s="4838">
        <f t="shared" si="136"/>
        <v>633</v>
      </c>
      <c r="E141" s="4762">
        <f t="shared" si="137"/>
        <v>267</v>
      </c>
      <c r="F141" s="4839">
        <f t="shared" si="137"/>
        <v>366</v>
      </c>
      <c r="G141" s="4838">
        <f t="shared" ref="G141:AW141" si="161">SUM(G88:G140)</f>
        <v>1</v>
      </c>
      <c r="H141" s="4840">
        <f t="shared" si="161"/>
        <v>1</v>
      </c>
      <c r="I141" s="4838">
        <f t="shared" si="161"/>
        <v>0</v>
      </c>
      <c r="J141" s="4841">
        <f t="shared" si="161"/>
        <v>1</v>
      </c>
      <c r="K141" s="4838">
        <f t="shared" si="161"/>
        <v>6</v>
      </c>
      <c r="L141" s="4840">
        <f t="shared" si="161"/>
        <v>5</v>
      </c>
      <c r="M141" s="4842">
        <f t="shared" si="161"/>
        <v>6</v>
      </c>
      <c r="N141" s="4843">
        <f t="shared" si="161"/>
        <v>4</v>
      </c>
      <c r="O141" s="4844">
        <f t="shared" si="161"/>
        <v>9</v>
      </c>
      <c r="P141" s="4843">
        <f t="shared" si="161"/>
        <v>5</v>
      </c>
      <c r="Q141" s="4844">
        <f t="shared" si="161"/>
        <v>10</v>
      </c>
      <c r="R141" s="4843">
        <f t="shared" si="161"/>
        <v>4</v>
      </c>
      <c r="S141" s="4844">
        <f t="shared" si="161"/>
        <v>15</v>
      </c>
      <c r="T141" s="4843">
        <f t="shared" si="161"/>
        <v>14</v>
      </c>
      <c r="U141" s="4844">
        <f t="shared" si="161"/>
        <v>15</v>
      </c>
      <c r="V141" s="4843">
        <f t="shared" si="161"/>
        <v>18</v>
      </c>
      <c r="W141" s="4844">
        <f t="shared" si="161"/>
        <v>27</v>
      </c>
      <c r="X141" s="4843">
        <f t="shared" si="161"/>
        <v>16</v>
      </c>
      <c r="Y141" s="4844">
        <f t="shared" si="161"/>
        <v>62</v>
      </c>
      <c r="Z141" s="4843">
        <f t="shared" si="161"/>
        <v>44</v>
      </c>
      <c r="AA141" s="4844">
        <f t="shared" si="161"/>
        <v>18</v>
      </c>
      <c r="AB141" s="4843">
        <f t="shared" si="161"/>
        <v>39</v>
      </c>
      <c r="AC141" s="4844">
        <f t="shared" si="161"/>
        <v>25</v>
      </c>
      <c r="AD141" s="4843">
        <f t="shared" si="161"/>
        <v>62</v>
      </c>
      <c r="AE141" s="4844">
        <f t="shared" si="161"/>
        <v>13</v>
      </c>
      <c r="AF141" s="4843">
        <f t="shared" si="161"/>
        <v>37</v>
      </c>
      <c r="AG141" s="4844">
        <f t="shared" si="161"/>
        <v>20</v>
      </c>
      <c r="AH141" s="4843">
        <f t="shared" si="161"/>
        <v>45</v>
      </c>
      <c r="AI141" s="4844">
        <f t="shared" si="161"/>
        <v>12</v>
      </c>
      <c r="AJ141" s="4843">
        <f t="shared" si="161"/>
        <v>14</v>
      </c>
      <c r="AK141" s="4844">
        <f t="shared" si="161"/>
        <v>14</v>
      </c>
      <c r="AL141" s="4843">
        <f t="shared" si="161"/>
        <v>34</v>
      </c>
      <c r="AM141" s="4844">
        <f t="shared" si="161"/>
        <v>14</v>
      </c>
      <c r="AN141" s="4845">
        <f t="shared" si="161"/>
        <v>23</v>
      </c>
      <c r="AO141" s="4846">
        <f t="shared" si="161"/>
        <v>2</v>
      </c>
      <c r="AP141" s="4847">
        <f t="shared" si="161"/>
        <v>1</v>
      </c>
      <c r="AQ141" s="4847">
        <f t="shared" si="161"/>
        <v>633</v>
      </c>
      <c r="AR141" s="4847">
        <f t="shared" si="161"/>
        <v>0</v>
      </c>
      <c r="AS141" s="4847">
        <f t="shared" si="161"/>
        <v>0</v>
      </c>
      <c r="AT141" s="4847">
        <f t="shared" si="161"/>
        <v>0</v>
      </c>
      <c r="AU141" s="4847">
        <f t="shared" si="161"/>
        <v>0</v>
      </c>
      <c r="AV141" s="4847">
        <f t="shared" si="161"/>
        <v>0</v>
      </c>
      <c r="AW141" s="4847">
        <f t="shared" si="161"/>
        <v>2</v>
      </c>
      <c r="CW141"/>
      <c r="CX141" t="str">
        <f t="shared" ref="CX141" si="162">IF(AND(F141&gt;0,AP141="")," * Recuerde que las Embarazadas deben ser incluidas en el ingreso por rango etario. Digite Cero si no tiene","")</f>
        <v/>
      </c>
      <c r="CY141"/>
      <c r="CZ141"/>
      <c r="DA141"/>
      <c r="DB141"/>
      <c r="DC141"/>
      <c r="DD141"/>
      <c r="DE141"/>
      <c r="DG141"/>
      <c r="DH141"/>
      <c r="DI141"/>
      <c r="DJ141"/>
      <c r="DK141"/>
      <c r="DL141"/>
      <c r="DM141"/>
    </row>
    <row r="142" spans="1:118" x14ac:dyDescent="0.25">
      <c r="A142" s="43" t="s">
        <v>173</v>
      </c>
      <c r="B142" s="204"/>
      <c r="C142" s="204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CW142"/>
      <c r="CX142"/>
      <c r="CY142"/>
      <c r="CZ142"/>
      <c r="DA142"/>
      <c r="DB142"/>
      <c r="DC142"/>
      <c r="DD142"/>
      <c r="DE142"/>
      <c r="DG142"/>
      <c r="DH142"/>
      <c r="DI142"/>
      <c r="DJ142"/>
      <c r="DK142"/>
      <c r="DL142"/>
      <c r="DM142"/>
    </row>
    <row r="143" spans="1:118" ht="15" customHeight="1" x14ac:dyDescent="0.25">
      <c r="A143" s="4848" t="s">
        <v>174</v>
      </c>
      <c r="B143" s="4848"/>
      <c r="C143" s="4848"/>
      <c r="D143" s="4767" t="s">
        <v>4</v>
      </c>
      <c r="E143" s="4252"/>
      <c r="F143" s="4737"/>
      <c r="G143" s="4709" t="s">
        <v>175</v>
      </c>
      <c r="H143" s="4710"/>
      <c r="I143" s="4710"/>
      <c r="J143" s="4710"/>
      <c r="K143" s="4710"/>
      <c r="L143" s="4710"/>
      <c r="M143" s="4710"/>
      <c r="N143" s="4710"/>
      <c r="O143" s="4710"/>
      <c r="P143" s="4710"/>
      <c r="Q143" s="4710"/>
      <c r="R143" s="4710"/>
      <c r="S143" s="4710"/>
      <c r="T143" s="4710"/>
      <c r="U143" s="4710"/>
      <c r="V143" s="4710"/>
      <c r="W143" s="4710"/>
      <c r="X143" s="4710"/>
      <c r="Y143" s="4710"/>
      <c r="Z143" s="4710"/>
      <c r="AA143" s="4710"/>
      <c r="AB143" s="4710"/>
      <c r="AC143" s="4710"/>
      <c r="AD143" s="4710"/>
      <c r="AE143" s="4710"/>
      <c r="AF143" s="4710"/>
      <c r="AG143" s="4710"/>
      <c r="AH143" s="4710"/>
      <c r="AI143" s="4710"/>
      <c r="AJ143" s="4710"/>
      <c r="AK143" s="4710"/>
      <c r="AL143" s="4710"/>
      <c r="AM143" s="4710"/>
      <c r="AN143" s="4710"/>
      <c r="AO143" s="4710"/>
      <c r="AP143" s="4711"/>
      <c r="AQ143" s="4716" t="s">
        <v>114</v>
      </c>
      <c r="AR143" s="4751" t="s">
        <v>7</v>
      </c>
      <c r="AS143" s="4751" t="s">
        <v>8</v>
      </c>
      <c r="AT143" s="4751" t="s">
        <v>42</v>
      </c>
      <c r="AU143" s="4833" t="s">
        <v>118</v>
      </c>
      <c r="AV143" s="4833" t="s">
        <v>12</v>
      </c>
      <c r="AW143" s="4833" t="s">
        <v>13</v>
      </c>
      <c r="AX143" s="4833" t="s">
        <v>10</v>
      </c>
      <c r="CW143"/>
      <c r="CX143"/>
      <c r="CY143"/>
      <c r="CZ143"/>
      <c r="DA143"/>
      <c r="DB143"/>
      <c r="DC143"/>
      <c r="DD143"/>
      <c r="DE143"/>
      <c r="DG143"/>
      <c r="DH143"/>
      <c r="DI143"/>
      <c r="DJ143"/>
      <c r="DK143"/>
      <c r="DL143"/>
      <c r="DM143"/>
    </row>
    <row r="144" spans="1:118" ht="15" customHeight="1" x14ac:dyDescent="0.25">
      <c r="A144" s="4848"/>
      <c r="B144" s="4848"/>
      <c r="C144" s="4848"/>
      <c r="D144" s="4552"/>
      <c r="E144" s="640"/>
      <c r="F144" s="4442"/>
      <c r="G144" s="4738" t="s">
        <v>14</v>
      </c>
      <c r="H144" s="4715"/>
      <c r="I144" s="4709" t="s">
        <v>15</v>
      </c>
      <c r="J144" s="4716"/>
      <c r="K144" s="4710" t="s">
        <v>16</v>
      </c>
      <c r="L144" s="4716"/>
      <c r="M144" s="4709" t="s">
        <v>17</v>
      </c>
      <c r="N144" s="4716"/>
      <c r="O144" s="4709" t="s">
        <v>18</v>
      </c>
      <c r="P144" s="4716"/>
      <c r="Q144" s="4709" t="s">
        <v>19</v>
      </c>
      <c r="R144" s="4716"/>
      <c r="S144" s="4709" t="s">
        <v>20</v>
      </c>
      <c r="T144" s="4716"/>
      <c r="U144" s="4709" t="s">
        <v>21</v>
      </c>
      <c r="V144" s="4716"/>
      <c r="W144" s="4709" t="s">
        <v>22</v>
      </c>
      <c r="X144" s="4716"/>
      <c r="Y144" s="4709" t="s">
        <v>23</v>
      </c>
      <c r="Z144" s="4717"/>
      <c r="AA144" s="4709" t="s">
        <v>24</v>
      </c>
      <c r="AB144" s="4717"/>
      <c r="AC144" s="4709" t="s">
        <v>25</v>
      </c>
      <c r="AD144" s="4717"/>
      <c r="AE144" s="4709" t="s">
        <v>26</v>
      </c>
      <c r="AF144" s="4717"/>
      <c r="AG144" s="4709" t="s">
        <v>27</v>
      </c>
      <c r="AH144" s="4717"/>
      <c r="AI144" s="4709" t="s">
        <v>28</v>
      </c>
      <c r="AJ144" s="4717"/>
      <c r="AK144" s="4709" t="s">
        <v>29</v>
      </c>
      <c r="AL144" s="4717"/>
      <c r="AM144" s="4709" t="s">
        <v>30</v>
      </c>
      <c r="AN144" s="4717"/>
      <c r="AO144" s="4709" t="s">
        <v>31</v>
      </c>
      <c r="AP144" s="4739"/>
      <c r="AQ144" s="4716"/>
      <c r="AR144" s="4751"/>
      <c r="AS144" s="4751"/>
      <c r="AT144" s="4751"/>
      <c r="AU144" s="4833"/>
      <c r="AV144" s="4833"/>
      <c r="AW144" s="4833"/>
      <c r="AX144" s="4833"/>
      <c r="CW144"/>
      <c r="CX144"/>
      <c r="CY144"/>
      <c r="CZ144"/>
      <c r="DA144"/>
      <c r="DB144"/>
      <c r="DC144"/>
      <c r="DD144"/>
      <c r="DE144"/>
      <c r="DG144"/>
      <c r="DH144"/>
      <c r="DI144"/>
      <c r="DJ144"/>
      <c r="DK144"/>
      <c r="DL144"/>
      <c r="DM144"/>
    </row>
    <row r="145" spans="1:118" x14ac:dyDescent="0.25">
      <c r="A145" s="4848"/>
      <c r="B145" s="4848"/>
      <c r="C145" s="4848"/>
      <c r="D145" s="4722" t="s">
        <v>176</v>
      </c>
      <c r="E145" s="4720" t="s">
        <v>33</v>
      </c>
      <c r="F145" s="4721" t="s">
        <v>34</v>
      </c>
      <c r="G145" s="4722" t="s">
        <v>33</v>
      </c>
      <c r="H145" s="4721" t="s">
        <v>34</v>
      </c>
      <c r="I145" s="4722" t="s">
        <v>33</v>
      </c>
      <c r="J145" s="4721" t="s">
        <v>34</v>
      </c>
      <c r="K145" s="4722" t="s">
        <v>33</v>
      </c>
      <c r="L145" s="4721" t="s">
        <v>34</v>
      </c>
      <c r="M145" s="4722" t="s">
        <v>33</v>
      </c>
      <c r="N145" s="4721" t="s">
        <v>34</v>
      </c>
      <c r="O145" s="4722" t="s">
        <v>33</v>
      </c>
      <c r="P145" s="4721" t="s">
        <v>34</v>
      </c>
      <c r="Q145" s="4722" t="s">
        <v>33</v>
      </c>
      <c r="R145" s="4721" t="s">
        <v>34</v>
      </c>
      <c r="S145" s="4722" t="s">
        <v>33</v>
      </c>
      <c r="T145" s="4721" t="s">
        <v>34</v>
      </c>
      <c r="U145" s="4722" t="s">
        <v>33</v>
      </c>
      <c r="V145" s="4721" t="s">
        <v>34</v>
      </c>
      <c r="W145" s="4722" t="s">
        <v>33</v>
      </c>
      <c r="X145" s="4721" t="s">
        <v>34</v>
      </c>
      <c r="Y145" s="4722" t="s">
        <v>33</v>
      </c>
      <c r="Z145" s="4721" t="s">
        <v>34</v>
      </c>
      <c r="AA145" s="4722" t="s">
        <v>33</v>
      </c>
      <c r="AB145" s="4721" t="s">
        <v>34</v>
      </c>
      <c r="AC145" s="4722" t="s">
        <v>33</v>
      </c>
      <c r="AD145" s="4721" t="s">
        <v>34</v>
      </c>
      <c r="AE145" s="4722" t="s">
        <v>33</v>
      </c>
      <c r="AF145" s="4721" t="s">
        <v>34</v>
      </c>
      <c r="AG145" s="4722" t="s">
        <v>33</v>
      </c>
      <c r="AH145" s="4721" t="s">
        <v>34</v>
      </c>
      <c r="AI145" s="4722" t="s">
        <v>33</v>
      </c>
      <c r="AJ145" s="4721" t="s">
        <v>34</v>
      </c>
      <c r="AK145" s="4722" t="s">
        <v>33</v>
      </c>
      <c r="AL145" s="4721" t="s">
        <v>34</v>
      </c>
      <c r="AM145" s="4722" t="s">
        <v>33</v>
      </c>
      <c r="AN145" s="4721" t="s">
        <v>34</v>
      </c>
      <c r="AO145" s="4722" t="s">
        <v>33</v>
      </c>
      <c r="AP145" s="4741" t="s">
        <v>34</v>
      </c>
      <c r="AQ145" s="4716"/>
      <c r="AR145" s="4751"/>
      <c r="AS145" s="4751"/>
      <c r="AT145" s="4751"/>
      <c r="AU145" s="4833"/>
      <c r="AV145" s="4833"/>
      <c r="AW145" s="4833"/>
      <c r="AX145" s="4833"/>
      <c r="CW145"/>
      <c r="CX145"/>
      <c r="CY145"/>
      <c r="CZ145"/>
      <c r="DA145"/>
      <c r="DB145"/>
      <c r="DC145"/>
      <c r="DD145"/>
      <c r="DE145"/>
      <c r="DG145"/>
      <c r="DH145"/>
      <c r="DI145"/>
      <c r="DJ145"/>
      <c r="DK145"/>
      <c r="DL145"/>
      <c r="DM145"/>
    </row>
    <row r="146" spans="1:118" ht="15" customHeight="1" x14ac:dyDescent="0.25">
      <c r="A146" s="4849" t="s">
        <v>177</v>
      </c>
      <c r="B146" s="4850"/>
      <c r="C146" s="4851"/>
      <c r="D146" s="4746">
        <f>E146+F146</f>
        <v>329</v>
      </c>
      <c r="E146" s="4746">
        <f>SUM(G146+I146+K146+M146+O146+Q146+S146+U146+W146+Y146+AA146+AC146+AE146+AG146+AI146+AK146+AM146+AO146)</f>
        <v>109</v>
      </c>
      <c r="F146" s="18">
        <f>SUM(H146+J146+L146+N146+P146+R146+T146+V146+X146+Z146+AB146+AD146+AF146+AH146+AJ146+AL146+AN146+AP146)</f>
        <v>220</v>
      </c>
      <c r="G146" s="4747">
        <v>0</v>
      </c>
      <c r="H146" s="52">
        <v>0</v>
      </c>
      <c r="I146" s="4731">
        <v>0</v>
      </c>
      <c r="J146" s="52">
        <v>0</v>
      </c>
      <c r="K146" s="4731">
        <v>0</v>
      </c>
      <c r="L146" s="52">
        <v>0</v>
      </c>
      <c r="M146" s="4731">
        <v>0</v>
      </c>
      <c r="N146" s="52">
        <v>0</v>
      </c>
      <c r="O146" s="205">
        <v>3</v>
      </c>
      <c r="P146" s="52">
        <v>2</v>
      </c>
      <c r="Q146" s="205">
        <v>2</v>
      </c>
      <c r="R146" s="52">
        <v>4</v>
      </c>
      <c r="S146" s="205">
        <v>0</v>
      </c>
      <c r="T146" s="52">
        <v>0</v>
      </c>
      <c r="U146" s="4731">
        <v>0</v>
      </c>
      <c r="V146" s="52">
        <v>0</v>
      </c>
      <c r="W146" s="4731">
        <v>10</v>
      </c>
      <c r="X146" s="52">
        <v>4</v>
      </c>
      <c r="Y146" s="4731">
        <v>9</v>
      </c>
      <c r="Z146" s="52">
        <v>10</v>
      </c>
      <c r="AA146" s="4731">
        <v>10</v>
      </c>
      <c r="AB146" s="52">
        <v>12</v>
      </c>
      <c r="AC146" s="4731">
        <v>3</v>
      </c>
      <c r="AD146" s="52">
        <v>9</v>
      </c>
      <c r="AE146" s="4731">
        <v>11</v>
      </c>
      <c r="AF146" s="52">
        <v>41</v>
      </c>
      <c r="AG146" s="4731">
        <v>5</v>
      </c>
      <c r="AH146" s="52">
        <v>44</v>
      </c>
      <c r="AI146" s="4731">
        <v>26</v>
      </c>
      <c r="AJ146" s="52">
        <v>68</v>
      </c>
      <c r="AK146" s="4731">
        <v>5</v>
      </c>
      <c r="AL146" s="52">
        <v>19</v>
      </c>
      <c r="AM146" s="4731">
        <v>19</v>
      </c>
      <c r="AN146" s="52">
        <v>7</v>
      </c>
      <c r="AO146" s="4731">
        <v>6</v>
      </c>
      <c r="AP146" s="55">
        <v>0</v>
      </c>
      <c r="AQ146" s="4759">
        <v>0</v>
      </c>
      <c r="AR146" s="20">
        <v>1</v>
      </c>
      <c r="AS146" s="24">
        <v>0</v>
      </c>
      <c r="AT146" s="24">
        <v>0</v>
      </c>
      <c r="AU146" s="24">
        <v>0</v>
      </c>
      <c r="AV146" s="24">
        <v>0</v>
      </c>
      <c r="AW146" s="24">
        <v>0</v>
      </c>
      <c r="AX146" s="24">
        <v>0</v>
      </c>
      <c r="AY146" t="str">
        <f>CW146&amp;CX146&amp;CY146&amp;CZ146&amp;DA146&amp;DB146&amp;DC146&amp;DD146</f>
        <v/>
      </c>
      <c r="CW146" s="25" t="str">
        <f>IF(AND((Y146+Z146)&gt;0,AQ146="")," * No olvide digitar la variable 12 años. Si no tiene digite Cero.",IF(AQ146&gt;(Y146+Z146),"* Las Consultas de 12 años NO DEBEN ser mayor que el total de Consultas entre 10-14 años",""))</f>
        <v/>
      </c>
      <c r="CX146" s="25" t="str">
        <f>IF(AND(F146&gt;0,AR146="")," * No olvide digitar la variable Embarazadas. Digite cero si no tiene.","")</f>
        <v/>
      </c>
      <c r="CY146" s="25" t="str">
        <f>IF(AR146&gt;F146," * Las Embarazadas NO DEBEN ser mayor al Total Mujeres. ","")</f>
        <v/>
      </c>
      <c r="CZ146" s="25" t="str">
        <f>IF(AND((AK146+AL146)&gt;0,AS146=""),"* No olvide digitar la variable 60 años. Si no tiene digite Cero.",IF(AS146&gt;(AK146+AL146)," * Las consultas de 60 años NO DEBEN ser mayor que el Total de consultas de entre 60-64 años",""))</f>
        <v/>
      </c>
      <c r="DA146" s="25" t="str">
        <f>IF(AND(D146&gt;0,AU146="")," * No olvide digitar la variable Usuarios con Discapacidad. Digite Cero si no tiene.",IF(AU146&gt;D146," * La variable Usuarios con Discapacidad No puede ser mayor al Total.",""))</f>
        <v/>
      </c>
      <c r="DB146" s="25" t="str">
        <f>IF(AND(D146&gt;0,AV146="")," * No olvide digitar la variable Niños, niñas adolescentes y Jóvenes SENAME. Digite Cero si no tiene.",IF(AV146&gt;D146," * La variable Niños, niñas adolescentes y Jóvenes SENAME No puede ser mayor al Total.",""))</f>
        <v/>
      </c>
      <c r="DC146" s="25" t="str">
        <f>IF(AND(D146&gt;0,AW146="")," * No olvide digitar la variable Niños, niñas adolescentes y Jóvenes Mejor Niñez. Digite Cero si no tiene.",IF(AW146&gt;D146," * La variable Niños, niñas adolescentes y Jóvenes mejor Niñez No puede ser mayor al Total.",""))</f>
        <v/>
      </c>
      <c r="DD146" s="25" t="str">
        <f>IF(AND(D146&gt;0,AX146="")," * No olvide digitar la variable Migrantes. Digite Cero si no tiene.",IF(AX146&gt;D146," * La variable Migrantes No puede ser mayor al Total.",""))</f>
        <v/>
      </c>
      <c r="DE146"/>
      <c r="DG146" s="26">
        <f>IF(AND((Y146+Z146)&gt;0,AQ146=""),1,IF(AQ146&gt;(Y146+Z146),1,0))</f>
        <v>0</v>
      </c>
      <c r="DH146" s="26">
        <f>IF(AND(F146&gt;0,AR146=""),1,0)</f>
        <v>0</v>
      </c>
      <c r="DI146" s="26">
        <f>IF(AR146&gt;F146,1,0)</f>
        <v>0</v>
      </c>
      <c r="DJ146" s="26">
        <f>IF(AND((AK146+AL146)&gt;0,AS146=""),1,IF(AS146&gt;(AK146+AL146),1,0))</f>
        <v>0</v>
      </c>
      <c r="DK146" s="26">
        <f>IF(AND(D146&gt;0,AU146=""),1,IF(AU146&gt;D146,1,0))</f>
        <v>0</v>
      </c>
      <c r="DL146" s="26">
        <f>IF(AND(D146&gt;0,AV146=""),1,IF(AV146&gt;D146,1,0))</f>
        <v>0</v>
      </c>
      <c r="DM146" s="26">
        <f>IF(AND(D146&gt;0,AW146=""),1,IF(AW146&gt;D146,1,0))</f>
        <v>0</v>
      </c>
      <c r="DN146" s="26">
        <f>IF(AND(D146&gt;0,AX146=""),1,IF(AX146&gt;D146,1,0))</f>
        <v>0</v>
      </c>
    </row>
    <row r="147" spans="1:118" ht="15" customHeight="1" x14ac:dyDescent="0.25">
      <c r="A147" s="4320" t="s">
        <v>178</v>
      </c>
      <c r="B147" s="4321"/>
      <c r="C147" s="4322"/>
      <c r="D147" s="4257">
        <f t="shared" ref="D147:D154" si="163">E147+F147</f>
        <v>64</v>
      </c>
      <c r="E147" s="4257">
        <f t="shared" ref="E147:F154" si="164">SUM(G147+I147+K147+M147+O147+Q147+S147+U147+W147+Y147+AA147+AC147+AE147+AG147+AI147+AK147+AM147+AO147)</f>
        <v>28</v>
      </c>
      <c r="F147" s="4258">
        <f t="shared" si="164"/>
        <v>36</v>
      </c>
      <c r="G147" s="4259">
        <v>0</v>
      </c>
      <c r="H147" s="4226">
        <v>0</v>
      </c>
      <c r="I147" s="4225">
        <v>0</v>
      </c>
      <c r="J147" s="4226">
        <v>0</v>
      </c>
      <c r="K147" s="4225">
        <v>0</v>
      </c>
      <c r="L147" s="4226">
        <v>0</v>
      </c>
      <c r="M147" s="4225">
        <v>0</v>
      </c>
      <c r="N147" s="4226">
        <v>0</v>
      </c>
      <c r="O147" s="4340">
        <v>0</v>
      </c>
      <c r="P147" s="4226">
        <v>0</v>
      </c>
      <c r="Q147" s="4340">
        <v>0</v>
      </c>
      <c r="R147" s="4226">
        <v>0</v>
      </c>
      <c r="S147" s="4340">
        <v>0</v>
      </c>
      <c r="T147" s="4226">
        <v>0</v>
      </c>
      <c r="U147" s="4225">
        <v>0</v>
      </c>
      <c r="V147" s="4226">
        <v>0</v>
      </c>
      <c r="W147" s="4225">
        <v>4</v>
      </c>
      <c r="X147" s="4226">
        <v>0</v>
      </c>
      <c r="Y147" s="4225">
        <v>8</v>
      </c>
      <c r="Z147" s="4226">
        <v>4</v>
      </c>
      <c r="AA147" s="4225">
        <v>12</v>
      </c>
      <c r="AB147" s="4226">
        <v>0</v>
      </c>
      <c r="AC147" s="4225">
        <v>0</v>
      </c>
      <c r="AD147" s="4226">
        <v>0</v>
      </c>
      <c r="AE147" s="4225">
        <v>0</v>
      </c>
      <c r="AF147" s="4226">
        <v>12</v>
      </c>
      <c r="AG147" s="4225">
        <v>0</v>
      </c>
      <c r="AH147" s="4226">
        <v>8</v>
      </c>
      <c r="AI147" s="4225">
        <v>0</v>
      </c>
      <c r="AJ147" s="4226">
        <v>12</v>
      </c>
      <c r="AK147" s="4225">
        <v>0</v>
      </c>
      <c r="AL147" s="4226">
        <v>0</v>
      </c>
      <c r="AM147" s="4225">
        <v>4</v>
      </c>
      <c r="AN147" s="4226">
        <v>0</v>
      </c>
      <c r="AO147" s="4225">
        <v>0</v>
      </c>
      <c r="AP147" s="4227">
        <v>0</v>
      </c>
      <c r="AQ147" s="4260">
        <v>0</v>
      </c>
      <c r="AR147" s="20">
        <v>0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0</v>
      </c>
      <c r="AY147" t="str">
        <f t="shared" ref="AY147:AY154" si="165">CW147&amp;CX147&amp;CY147&amp;CZ147&amp;DA147&amp;DB147&amp;DC147&amp;DD147&amp;DE147</f>
        <v/>
      </c>
      <c r="CW147" s="25" t="str">
        <f t="shared" ref="CW147:CW154" si="166">IF(AND((Y147+Z147)&gt;0,AQ147="")," * No olvide digitar la variable 12 años. Si no tiene digite Cero.",IF(AQ147&gt;(Y147+Z147),"* Las Consultas de 12 años NO DEBEN ser mayor que el total de Consultas entre 10-14 años",""))</f>
        <v/>
      </c>
      <c r="CX147" s="25" t="str">
        <f t="shared" ref="CX147:CX154" si="167">IF(AND(F147&gt;0,AR147="")," * No olvide digitar la variable Embarazadas. Digite cero si no tiene.","")</f>
        <v/>
      </c>
      <c r="CY147" s="25" t="str">
        <f t="shared" ref="CY147:CY154" si="168">IF(AR147&gt;F147," * Las Embarazadas NO DEBEN ser mayor al Total Mujeres. ","")</f>
        <v/>
      </c>
      <c r="CZ147" s="25" t="str">
        <f t="shared" ref="CZ147:CZ154" si="169">IF(AND((AK147+AL147)&gt;0,AS147=""),"* No olvide digitar la variable 60 años. Si no tiene digite Cero.",IF(AS147&gt;(AK147+AL147)," * Las consultas de 60 años NO DEBEN ser mayor que el Total de consultas de entre 60-64 años",""))</f>
        <v/>
      </c>
      <c r="DA147" s="25" t="str">
        <f t="shared" ref="DA147:DA154" si="170">IF(AND(D147&gt;0,AU147="")," * No olvide digitar la variable Usuarios con Discapacidad. Digite Cero si no tiene.",IF(AU147&gt;D147," * La variable Usuarios con Discapacidad No puede ser mayor al Total.",""))</f>
        <v/>
      </c>
      <c r="DB147" s="25" t="str">
        <f t="shared" ref="DB147:DB154" si="171">IF(AND(D147&gt;0,AV147="")," * No olvide digitar la variable Niños, niñas adolescentes y Jóvenes SENAME. Digite Cero si no tiene.",IF(AV147&gt;D147," * La variable Niños, niñas adolescentes y Jóvenes SENAME No puede ser mayor al Total.",""))</f>
        <v/>
      </c>
      <c r="DC147" s="25" t="str">
        <f t="shared" ref="DC147:DC154" si="172">IF(AND(D147&gt;0,AW147="")," * No olvide digitar la variable Niños, niñas adolescentes y Jóvenes Mejor Niñez. Digite Cero si no tiene.",IF(AW147&gt;D147," * La variable Niños, niñas adolescentes y Jóvenes mejor Niñez No puede ser mayor al Total.",""))</f>
        <v/>
      </c>
      <c r="DD147" s="25" t="str">
        <f t="shared" ref="DD147:DD154" si="173">IF(AND(D147&gt;0,AX147="")," * No olvide digitar la variable Migrantes. Digite Cero si no tiene.",IF(AX147&gt;D147," * La variable Migrantes No puede ser mayor al Total.",""))</f>
        <v/>
      </c>
      <c r="DE147"/>
      <c r="DG147" s="26">
        <f t="shared" ref="DG147:DG154" si="174">IF(AND((Y147+Z147)&gt;0,AQ147=""),1,IF(AQ147&gt;(Y147+Z147),1,0))</f>
        <v>0</v>
      </c>
      <c r="DH147" s="26">
        <f t="shared" ref="DH147:DH154" si="175">IF(AND(F147&gt;0,AR147=""),1,0)</f>
        <v>0</v>
      </c>
      <c r="DI147" s="26">
        <f t="shared" ref="DI147:DI154" si="176">IF(AR147&gt;F147,1,0)</f>
        <v>0</v>
      </c>
      <c r="DJ147" s="26">
        <f t="shared" ref="DJ147:DJ154" si="177">IF(AND((AK147+AL147)&gt;0,AS147=""),1,IF(AS147&gt;(AK147+AL147),1,0))</f>
        <v>0</v>
      </c>
      <c r="DK147" s="26">
        <f t="shared" ref="DK147:DK154" si="178">IF(AND(D147&gt;0,AU147=""),1,IF(AU147&gt;D147,1,0))</f>
        <v>0</v>
      </c>
      <c r="DL147" s="26">
        <f t="shared" ref="DL147:DL154" si="179">IF(AND(D147&gt;0,AV147=""),1,IF(AV147&gt;D147,1,0))</f>
        <v>0</v>
      </c>
      <c r="DM147" s="26">
        <f t="shared" ref="DM147:DM154" si="180">IF(AND(D147&gt;0,AW147=""),1,IF(AW147&gt;D147,1,0))</f>
        <v>0</v>
      </c>
      <c r="DN147" s="26">
        <f t="shared" ref="DN147:DN154" si="181">IF(AND(D147&gt;0,AX147=""),1,IF(AX147&gt;D147,1,0))</f>
        <v>0</v>
      </c>
    </row>
    <row r="148" spans="1:118" x14ac:dyDescent="0.25">
      <c r="A148" s="4220" t="s">
        <v>179</v>
      </c>
      <c r="B148" s="4221"/>
      <c r="C148" s="4222"/>
      <c r="D148" s="4257">
        <f t="shared" si="163"/>
        <v>0</v>
      </c>
      <c r="E148" s="4257">
        <f t="shared" si="164"/>
        <v>0</v>
      </c>
      <c r="F148" s="4258">
        <f t="shared" si="164"/>
        <v>0</v>
      </c>
      <c r="G148" s="4259">
        <v>0</v>
      </c>
      <c r="H148" s="4226">
        <v>0</v>
      </c>
      <c r="I148" s="4225">
        <v>0</v>
      </c>
      <c r="J148" s="4226">
        <v>0</v>
      </c>
      <c r="K148" s="4225">
        <v>0</v>
      </c>
      <c r="L148" s="4226">
        <v>0</v>
      </c>
      <c r="M148" s="4225">
        <v>0</v>
      </c>
      <c r="N148" s="4226">
        <v>0</v>
      </c>
      <c r="O148" s="4340">
        <v>0</v>
      </c>
      <c r="P148" s="4226">
        <v>0</v>
      </c>
      <c r="Q148" s="4340">
        <v>0</v>
      </c>
      <c r="R148" s="4226">
        <v>0</v>
      </c>
      <c r="S148" s="4340">
        <v>0</v>
      </c>
      <c r="T148" s="4226">
        <v>0</v>
      </c>
      <c r="U148" s="4225">
        <v>0</v>
      </c>
      <c r="V148" s="4226">
        <v>0</v>
      </c>
      <c r="W148" s="4225">
        <v>0</v>
      </c>
      <c r="X148" s="4226">
        <v>0</v>
      </c>
      <c r="Y148" s="4225">
        <v>0</v>
      </c>
      <c r="Z148" s="4226">
        <v>0</v>
      </c>
      <c r="AA148" s="4225">
        <v>0</v>
      </c>
      <c r="AB148" s="4226">
        <v>0</v>
      </c>
      <c r="AC148" s="4225">
        <v>0</v>
      </c>
      <c r="AD148" s="4226">
        <v>0</v>
      </c>
      <c r="AE148" s="4225">
        <v>0</v>
      </c>
      <c r="AF148" s="4226">
        <v>0</v>
      </c>
      <c r="AG148" s="4225">
        <v>0</v>
      </c>
      <c r="AH148" s="4226">
        <v>0</v>
      </c>
      <c r="AI148" s="4225">
        <v>0</v>
      </c>
      <c r="AJ148" s="4226">
        <v>0</v>
      </c>
      <c r="AK148" s="4225">
        <v>0</v>
      </c>
      <c r="AL148" s="4226">
        <v>0</v>
      </c>
      <c r="AM148" s="4225">
        <v>0</v>
      </c>
      <c r="AN148" s="4226">
        <v>0</v>
      </c>
      <c r="AO148" s="4225">
        <v>0</v>
      </c>
      <c r="AP148" s="4227">
        <v>0</v>
      </c>
      <c r="AQ148" s="4260">
        <v>0</v>
      </c>
      <c r="AR148" s="20">
        <v>0</v>
      </c>
      <c r="AS148" s="24">
        <v>0</v>
      </c>
      <c r="AT148" s="24">
        <v>0</v>
      </c>
      <c r="AU148" s="24">
        <v>0</v>
      </c>
      <c r="AV148" s="24">
        <v>0</v>
      </c>
      <c r="AW148" s="24">
        <v>0</v>
      </c>
      <c r="AX148" s="24">
        <v>0</v>
      </c>
      <c r="AY148" t="str">
        <f t="shared" si="165"/>
        <v/>
      </c>
      <c r="CW148" s="25" t="str">
        <f t="shared" si="166"/>
        <v/>
      </c>
      <c r="CX148" s="25" t="str">
        <f t="shared" si="167"/>
        <v/>
      </c>
      <c r="CY148" s="25" t="str">
        <f t="shared" si="168"/>
        <v/>
      </c>
      <c r="CZ148" s="25" t="str">
        <f t="shared" si="169"/>
        <v/>
      </c>
      <c r="DA148" s="25" t="str">
        <f t="shared" si="170"/>
        <v/>
      </c>
      <c r="DB148" s="25" t="str">
        <f t="shared" si="171"/>
        <v/>
      </c>
      <c r="DC148" s="25" t="str">
        <f t="shared" si="172"/>
        <v/>
      </c>
      <c r="DD148" s="25" t="str">
        <f t="shared" si="173"/>
        <v/>
      </c>
      <c r="DE148"/>
      <c r="DG148" s="26">
        <f t="shared" si="174"/>
        <v>0</v>
      </c>
      <c r="DH148" s="26">
        <f t="shared" si="175"/>
        <v>0</v>
      </c>
      <c r="DI148" s="26">
        <f t="shared" si="176"/>
        <v>0</v>
      </c>
      <c r="DJ148" s="26">
        <f t="shared" si="177"/>
        <v>0</v>
      </c>
      <c r="DK148" s="26">
        <f t="shared" si="178"/>
        <v>0</v>
      </c>
      <c r="DL148" s="26">
        <f t="shared" si="179"/>
        <v>0</v>
      </c>
      <c r="DM148" s="26">
        <f t="shared" si="180"/>
        <v>0</v>
      </c>
      <c r="DN148" s="26">
        <f t="shared" si="181"/>
        <v>0</v>
      </c>
    </row>
    <row r="149" spans="1:118" x14ac:dyDescent="0.25">
      <c r="A149" s="4220" t="s">
        <v>180</v>
      </c>
      <c r="B149" s="4221"/>
      <c r="C149" s="4222"/>
      <c r="D149" s="4257">
        <f t="shared" si="163"/>
        <v>0</v>
      </c>
      <c r="E149" s="4257">
        <f t="shared" si="164"/>
        <v>0</v>
      </c>
      <c r="F149" s="4258">
        <f t="shared" si="164"/>
        <v>0</v>
      </c>
      <c r="G149" s="4259">
        <v>0</v>
      </c>
      <c r="H149" s="4226">
        <v>0</v>
      </c>
      <c r="I149" s="4225">
        <v>0</v>
      </c>
      <c r="J149" s="4226">
        <v>0</v>
      </c>
      <c r="K149" s="4225">
        <v>0</v>
      </c>
      <c r="L149" s="4226">
        <v>0</v>
      </c>
      <c r="M149" s="4225">
        <v>0</v>
      </c>
      <c r="N149" s="4226">
        <v>0</v>
      </c>
      <c r="O149" s="4340">
        <v>0</v>
      </c>
      <c r="P149" s="4226">
        <v>0</v>
      </c>
      <c r="Q149" s="4340">
        <v>0</v>
      </c>
      <c r="R149" s="4226">
        <v>0</v>
      </c>
      <c r="S149" s="4340">
        <v>0</v>
      </c>
      <c r="T149" s="4226">
        <v>0</v>
      </c>
      <c r="U149" s="4225">
        <v>0</v>
      </c>
      <c r="V149" s="4226">
        <v>0</v>
      </c>
      <c r="W149" s="4225">
        <v>0</v>
      </c>
      <c r="X149" s="4226">
        <v>0</v>
      </c>
      <c r="Y149" s="4225">
        <v>0</v>
      </c>
      <c r="Z149" s="4226">
        <v>0</v>
      </c>
      <c r="AA149" s="4225">
        <v>0</v>
      </c>
      <c r="AB149" s="4226">
        <v>0</v>
      </c>
      <c r="AC149" s="4225">
        <v>0</v>
      </c>
      <c r="AD149" s="4226">
        <v>0</v>
      </c>
      <c r="AE149" s="4225">
        <v>0</v>
      </c>
      <c r="AF149" s="4226">
        <v>0</v>
      </c>
      <c r="AG149" s="4225">
        <v>0</v>
      </c>
      <c r="AH149" s="4226">
        <v>0</v>
      </c>
      <c r="AI149" s="4225">
        <v>0</v>
      </c>
      <c r="AJ149" s="4226">
        <v>0</v>
      </c>
      <c r="AK149" s="4225">
        <v>0</v>
      </c>
      <c r="AL149" s="4226">
        <v>0</v>
      </c>
      <c r="AM149" s="4225">
        <v>0</v>
      </c>
      <c r="AN149" s="4226">
        <v>0</v>
      </c>
      <c r="AO149" s="4225">
        <v>0</v>
      </c>
      <c r="AP149" s="4227">
        <v>0</v>
      </c>
      <c r="AQ149" s="4260">
        <v>0</v>
      </c>
      <c r="AR149" s="20">
        <v>0</v>
      </c>
      <c r="AS149" s="24">
        <v>0</v>
      </c>
      <c r="AT149" s="24">
        <v>0</v>
      </c>
      <c r="AU149" s="24">
        <v>0</v>
      </c>
      <c r="AV149" s="24">
        <v>0</v>
      </c>
      <c r="AW149" s="24">
        <v>0</v>
      </c>
      <c r="AX149" s="24">
        <v>0</v>
      </c>
      <c r="AY149" t="str">
        <f t="shared" si="165"/>
        <v/>
      </c>
      <c r="CW149" s="25" t="str">
        <f t="shared" si="166"/>
        <v/>
      </c>
      <c r="CX149" s="25" t="str">
        <f t="shared" si="167"/>
        <v/>
      </c>
      <c r="CY149" s="25" t="str">
        <f t="shared" si="168"/>
        <v/>
      </c>
      <c r="CZ149" s="25" t="str">
        <f t="shared" si="169"/>
        <v/>
      </c>
      <c r="DA149" s="25" t="str">
        <f t="shared" si="170"/>
        <v/>
      </c>
      <c r="DB149" s="25" t="str">
        <f t="shared" si="171"/>
        <v/>
      </c>
      <c r="DC149" s="25" t="str">
        <f t="shared" si="172"/>
        <v/>
      </c>
      <c r="DD149" s="25" t="str">
        <f t="shared" si="173"/>
        <v/>
      </c>
      <c r="DE149"/>
      <c r="DG149" s="26">
        <f t="shared" si="174"/>
        <v>0</v>
      </c>
      <c r="DH149" s="26">
        <f t="shared" si="175"/>
        <v>0</v>
      </c>
      <c r="DI149" s="26">
        <f t="shared" si="176"/>
        <v>0</v>
      </c>
      <c r="DJ149" s="26">
        <f t="shared" si="177"/>
        <v>0</v>
      </c>
      <c r="DK149" s="26">
        <f t="shared" si="178"/>
        <v>0</v>
      </c>
      <c r="DL149" s="26">
        <f t="shared" si="179"/>
        <v>0</v>
      </c>
      <c r="DM149" s="26">
        <f t="shared" si="180"/>
        <v>0</v>
      </c>
      <c r="DN149" s="26">
        <f t="shared" si="181"/>
        <v>0</v>
      </c>
    </row>
    <row r="150" spans="1:118" x14ac:dyDescent="0.25">
      <c r="A150" s="4123" t="s">
        <v>181</v>
      </c>
      <c r="B150" s="4341"/>
      <c r="C150" s="4124"/>
      <c r="D150" s="4257">
        <f t="shared" si="163"/>
        <v>13</v>
      </c>
      <c r="E150" s="4257">
        <f t="shared" si="164"/>
        <v>5</v>
      </c>
      <c r="F150" s="4258">
        <f t="shared" si="164"/>
        <v>8</v>
      </c>
      <c r="G150" s="4259">
        <v>0</v>
      </c>
      <c r="H150" s="4226">
        <v>0</v>
      </c>
      <c r="I150" s="4225">
        <v>0</v>
      </c>
      <c r="J150" s="4226">
        <v>0</v>
      </c>
      <c r="K150" s="4225">
        <v>0</v>
      </c>
      <c r="L150" s="4226">
        <v>0</v>
      </c>
      <c r="M150" s="4225">
        <v>0</v>
      </c>
      <c r="N150" s="4226">
        <v>0</v>
      </c>
      <c r="O150" s="4340">
        <v>0</v>
      </c>
      <c r="P150" s="4226">
        <v>0</v>
      </c>
      <c r="Q150" s="4340">
        <v>0</v>
      </c>
      <c r="R150" s="4226">
        <v>0</v>
      </c>
      <c r="S150" s="4340">
        <v>0</v>
      </c>
      <c r="T150" s="4226">
        <v>0</v>
      </c>
      <c r="U150" s="4225">
        <v>0</v>
      </c>
      <c r="V150" s="4226">
        <v>0</v>
      </c>
      <c r="W150" s="4225">
        <v>0</v>
      </c>
      <c r="X150" s="4226">
        <v>0</v>
      </c>
      <c r="Y150" s="4225">
        <v>2</v>
      </c>
      <c r="Z150" s="4226">
        <v>1</v>
      </c>
      <c r="AA150" s="4225">
        <v>2</v>
      </c>
      <c r="AB150" s="4226">
        <v>7</v>
      </c>
      <c r="AC150" s="4225">
        <v>1</v>
      </c>
      <c r="AD150" s="4226">
        <v>0</v>
      </c>
      <c r="AE150" s="4225">
        <v>0</v>
      </c>
      <c r="AF150" s="4226">
        <v>0</v>
      </c>
      <c r="AG150" s="4225">
        <v>0</v>
      </c>
      <c r="AH150" s="4226">
        <v>0</v>
      </c>
      <c r="AI150" s="4225">
        <v>0</v>
      </c>
      <c r="AJ150" s="4226">
        <v>0</v>
      </c>
      <c r="AK150" s="4225">
        <v>0</v>
      </c>
      <c r="AL150" s="4226">
        <v>0</v>
      </c>
      <c r="AM150" s="4225">
        <v>0</v>
      </c>
      <c r="AN150" s="4226">
        <v>0</v>
      </c>
      <c r="AO150" s="4225">
        <v>0</v>
      </c>
      <c r="AP150" s="4227">
        <v>0</v>
      </c>
      <c r="AQ150" s="4260">
        <v>0</v>
      </c>
      <c r="AR150" s="20">
        <v>0</v>
      </c>
      <c r="AS150" s="24">
        <v>0</v>
      </c>
      <c r="AT150" s="24">
        <v>0</v>
      </c>
      <c r="AU150" s="24">
        <v>0</v>
      </c>
      <c r="AV150" s="24">
        <v>0</v>
      </c>
      <c r="AW150" s="24">
        <v>0</v>
      </c>
      <c r="AX150" s="24">
        <v>0</v>
      </c>
      <c r="AY150" t="str">
        <f t="shared" si="165"/>
        <v/>
      </c>
      <c r="CW150" s="25" t="str">
        <f t="shared" si="166"/>
        <v/>
      </c>
      <c r="CX150" s="25" t="str">
        <f t="shared" si="167"/>
        <v/>
      </c>
      <c r="CY150" s="25" t="str">
        <f t="shared" si="168"/>
        <v/>
      </c>
      <c r="CZ150" s="25" t="str">
        <f t="shared" si="169"/>
        <v/>
      </c>
      <c r="DA150" s="25" t="str">
        <f t="shared" si="170"/>
        <v/>
      </c>
      <c r="DB150" s="25" t="str">
        <f t="shared" si="171"/>
        <v/>
      </c>
      <c r="DC150" s="25" t="str">
        <f t="shared" si="172"/>
        <v/>
      </c>
      <c r="DD150" s="25" t="str">
        <f t="shared" si="173"/>
        <v/>
      </c>
      <c r="DE150"/>
      <c r="DG150" s="26">
        <f t="shared" si="174"/>
        <v>0</v>
      </c>
      <c r="DH150" s="26">
        <f t="shared" si="175"/>
        <v>0</v>
      </c>
      <c r="DI150" s="26">
        <f t="shared" si="176"/>
        <v>0</v>
      </c>
      <c r="DJ150" s="26">
        <f t="shared" si="177"/>
        <v>0</v>
      </c>
      <c r="DK150" s="26">
        <f t="shared" si="178"/>
        <v>0</v>
      </c>
      <c r="DL150" s="26">
        <f t="shared" si="179"/>
        <v>0</v>
      </c>
      <c r="DM150" s="26">
        <f t="shared" si="180"/>
        <v>0</v>
      </c>
      <c r="DN150" s="26">
        <f t="shared" si="181"/>
        <v>0</v>
      </c>
    </row>
    <row r="151" spans="1:118" x14ac:dyDescent="0.25">
      <c r="A151" s="4123" t="s">
        <v>182</v>
      </c>
      <c r="B151" s="4341"/>
      <c r="C151" s="4124"/>
      <c r="D151" s="4257">
        <f t="shared" si="163"/>
        <v>65</v>
      </c>
      <c r="E151" s="4257">
        <f t="shared" si="164"/>
        <v>16</v>
      </c>
      <c r="F151" s="4258">
        <f t="shared" si="164"/>
        <v>49</v>
      </c>
      <c r="G151" s="4259">
        <v>0</v>
      </c>
      <c r="H151" s="4226">
        <v>0</v>
      </c>
      <c r="I151" s="4225">
        <v>0</v>
      </c>
      <c r="J151" s="4226">
        <v>0</v>
      </c>
      <c r="K151" s="4225">
        <v>0</v>
      </c>
      <c r="L151" s="4226">
        <v>0</v>
      </c>
      <c r="M151" s="4225">
        <v>0</v>
      </c>
      <c r="N151" s="4226">
        <v>0</v>
      </c>
      <c r="O151" s="4340">
        <v>0</v>
      </c>
      <c r="P151" s="4226">
        <v>0</v>
      </c>
      <c r="Q151" s="4340">
        <v>0</v>
      </c>
      <c r="R151" s="4226">
        <v>0</v>
      </c>
      <c r="S151" s="4340">
        <v>0</v>
      </c>
      <c r="T151" s="4226">
        <v>0</v>
      </c>
      <c r="U151" s="4225">
        <v>1</v>
      </c>
      <c r="V151" s="4226">
        <v>2</v>
      </c>
      <c r="W151" s="4225">
        <v>1</v>
      </c>
      <c r="X151" s="4226">
        <v>3</v>
      </c>
      <c r="Y151" s="4225">
        <v>0</v>
      </c>
      <c r="Z151" s="4226">
        <v>3</v>
      </c>
      <c r="AA151" s="4225">
        <v>6</v>
      </c>
      <c r="AB151" s="4226">
        <v>11</v>
      </c>
      <c r="AC151" s="4225">
        <v>4</v>
      </c>
      <c r="AD151" s="4226">
        <v>6</v>
      </c>
      <c r="AE151" s="4225">
        <v>1</v>
      </c>
      <c r="AF151" s="4226">
        <v>5</v>
      </c>
      <c r="AG151" s="4225">
        <v>0</v>
      </c>
      <c r="AH151" s="4226">
        <v>6</v>
      </c>
      <c r="AI151" s="4225">
        <v>2</v>
      </c>
      <c r="AJ151" s="4226">
        <v>8</v>
      </c>
      <c r="AK151" s="4225">
        <v>0</v>
      </c>
      <c r="AL151" s="4226">
        <v>1</v>
      </c>
      <c r="AM151" s="4225">
        <v>0</v>
      </c>
      <c r="AN151" s="4226">
        <v>3</v>
      </c>
      <c r="AO151" s="4225">
        <v>1</v>
      </c>
      <c r="AP151" s="4227">
        <v>1</v>
      </c>
      <c r="AQ151" s="4260">
        <v>0</v>
      </c>
      <c r="AR151" s="20">
        <v>0</v>
      </c>
      <c r="AS151" s="24">
        <v>0</v>
      </c>
      <c r="AT151" s="24">
        <v>0</v>
      </c>
      <c r="AU151" s="24">
        <v>0</v>
      </c>
      <c r="AV151" s="24">
        <v>0</v>
      </c>
      <c r="AW151" s="24">
        <v>0</v>
      </c>
      <c r="AX151" s="24">
        <v>0</v>
      </c>
      <c r="AY151" t="str">
        <f t="shared" si="165"/>
        <v/>
      </c>
      <c r="CW151" s="25" t="str">
        <f t="shared" si="166"/>
        <v/>
      </c>
      <c r="CX151" s="25" t="str">
        <f t="shared" si="167"/>
        <v/>
      </c>
      <c r="CY151" s="25" t="str">
        <f t="shared" si="168"/>
        <v/>
      </c>
      <c r="CZ151" s="25" t="str">
        <f t="shared" si="169"/>
        <v/>
      </c>
      <c r="DA151" s="25" t="str">
        <f t="shared" si="170"/>
        <v/>
      </c>
      <c r="DB151" s="25" t="str">
        <f t="shared" si="171"/>
        <v/>
      </c>
      <c r="DC151" s="25" t="str">
        <f t="shared" si="172"/>
        <v/>
      </c>
      <c r="DD151" s="25" t="str">
        <f t="shared" si="173"/>
        <v/>
      </c>
      <c r="DE151"/>
      <c r="DG151" s="26">
        <f t="shared" si="174"/>
        <v>0</v>
      </c>
      <c r="DH151" s="26">
        <f t="shared" si="175"/>
        <v>0</v>
      </c>
      <c r="DI151" s="26">
        <f t="shared" si="176"/>
        <v>0</v>
      </c>
      <c r="DJ151" s="26">
        <f t="shared" si="177"/>
        <v>0</v>
      </c>
      <c r="DK151" s="26">
        <f t="shared" si="178"/>
        <v>0</v>
      </c>
      <c r="DL151" s="26">
        <f t="shared" si="179"/>
        <v>0</v>
      </c>
      <c r="DM151" s="26">
        <f t="shared" si="180"/>
        <v>0</v>
      </c>
      <c r="DN151" s="26">
        <f t="shared" si="181"/>
        <v>0</v>
      </c>
    </row>
    <row r="152" spans="1:118" ht="15" customHeight="1" x14ac:dyDescent="0.25">
      <c r="A152" s="4123" t="s">
        <v>183</v>
      </c>
      <c r="B152" s="4341"/>
      <c r="C152" s="4124"/>
      <c r="D152" s="4257">
        <f t="shared" si="163"/>
        <v>28</v>
      </c>
      <c r="E152" s="4257">
        <f t="shared" si="164"/>
        <v>6</v>
      </c>
      <c r="F152" s="4258">
        <f t="shared" si="164"/>
        <v>22</v>
      </c>
      <c r="G152" s="4259">
        <v>0</v>
      </c>
      <c r="H152" s="4226">
        <v>0</v>
      </c>
      <c r="I152" s="4225">
        <v>0</v>
      </c>
      <c r="J152" s="4226">
        <v>0</v>
      </c>
      <c r="K152" s="4225">
        <v>0</v>
      </c>
      <c r="L152" s="4226">
        <v>0</v>
      </c>
      <c r="M152" s="4225">
        <v>0</v>
      </c>
      <c r="N152" s="4226">
        <v>0</v>
      </c>
      <c r="O152" s="4340">
        <v>0</v>
      </c>
      <c r="P152" s="4226">
        <v>0</v>
      </c>
      <c r="Q152" s="4340">
        <v>0</v>
      </c>
      <c r="R152" s="4226">
        <v>0</v>
      </c>
      <c r="S152" s="4340">
        <v>0</v>
      </c>
      <c r="T152" s="4226">
        <v>0</v>
      </c>
      <c r="U152" s="4225">
        <v>0</v>
      </c>
      <c r="V152" s="4226">
        <v>0</v>
      </c>
      <c r="W152" s="4225">
        <v>0</v>
      </c>
      <c r="X152" s="4226">
        <v>0</v>
      </c>
      <c r="Y152" s="4225">
        <v>2</v>
      </c>
      <c r="Z152" s="4226">
        <v>1</v>
      </c>
      <c r="AA152" s="4225">
        <v>1</v>
      </c>
      <c r="AB152" s="4226">
        <v>4</v>
      </c>
      <c r="AC152" s="4225">
        <v>2</v>
      </c>
      <c r="AD152" s="4226">
        <v>1</v>
      </c>
      <c r="AE152" s="4225">
        <v>0</v>
      </c>
      <c r="AF152" s="4226">
        <v>2</v>
      </c>
      <c r="AG152" s="4225">
        <v>0</v>
      </c>
      <c r="AH152" s="4226">
        <v>7</v>
      </c>
      <c r="AI152" s="4225">
        <v>0</v>
      </c>
      <c r="AJ152" s="4226">
        <v>4</v>
      </c>
      <c r="AK152" s="4225">
        <v>0</v>
      </c>
      <c r="AL152" s="4226">
        <v>2</v>
      </c>
      <c r="AM152" s="4225">
        <v>0</v>
      </c>
      <c r="AN152" s="4226">
        <v>1</v>
      </c>
      <c r="AO152" s="4225">
        <v>1</v>
      </c>
      <c r="AP152" s="4227">
        <v>0</v>
      </c>
      <c r="AQ152" s="4260">
        <v>0</v>
      </c>
      <c r="AR152" s="20">
        <v>0</v>
      </c>
      <c r="AS152" s="24">
        <v>0</v>
      </c>
      <c r="AT152" s="24">
        <v>0</v>
      </c>
      <c r="AU152" s="24">
        <v>0</v>
      </c>
      <c r="AV152" s="24">
        <v>0</v>
      </c>
      <c r="AW152" s="24">
        <v>0</v>
      </c>
      <c r="AX152" s="24">
        <v>0</v>
      </c>
      <c r="AY152" t="str">
        <f t="shared" si="165"/>
        <v/>
      </c>
      <c r="CW152" s="25" t="str">
        <f t="shared" si="166"/>
        <v/>
      </c>
      <c r="CX152" s="25" t="str">
        <f t="shared" si="167"/>
        <v/>
      </c>
      <c r="CY152" s="25" t="str">
        <f t="shared" si="168"/>
        <v/>
      </c>
      <c r="CZ152" s="25" t="str">
        <f t="shared" si="169"/>
        <v/>
      </c>
      <c r="DA152" s="25" t="str">
        <f t="shared" si="170"/>
        <v/>
      </c>
      <c r="DB152" s="25" t="str">
        <f t="shared" si="171"/>
        <v/>
      </c>
      <c r="DC152" s="25" t="str">
        <f t="shared" si="172"/>
        <v/>
      </c>
      <c r="DD152" s="25" t="str">
        <f t="shared" si="173"/>
        <v/>
      </c>
      <c r="DE152"/>
      <c r="DG152" s="26">
        <f t="shared" si="174"/>
        <v>0</v>
      </c>
      <c r="DH152" s="26">
        <f t="shared" si="175"/>
        <v>0</v>
      </c>
      <c r="DI152" s="26">
        <f t="shared" si="176"/>
        <v>0</v>
      </c>
      <c r="DJ152" s="26">
        <f t="shared" si="177"/>
        <v>0</v>
      </c>
      <c r="DK152" s="26">
        <f t="shared" si="178"/>
        <v>0</v>
      </c>
      <c r="DL152" s="26">
        <f t="shared" si="179"/>
        <v>0</v>
      </c>
      <c r="DM152" s="26">
        <f t="shared" si="180"/>
        <v>0</v>
      </c>
      <c r="DN152" s="26">
        <f t="shared" si="181"/>
        <v>0</v>
      </c>
    </row>
    <row r="153" spans="1:118" x14ac:dyDescent="0.25">
      <c r="A153" s="4220" t="s">
        <v>184</v>
      </c>
      <c r="B153" s="4221"/>
      <c r="C153" s="4222"/>
      <c r="D153" s="4257">
        <f t="shared" si="163"/>
        <v>0</v>
      </c>
      <c r="E153" s="4257">
        <f t="shared" si="164"/>
        <v>0</v>
      </c>
      <c r="F153" s="4258">
        <f t="shared" si="164"/>
        <v>0</v>
      </c>
      <c r="G153" s="4259"/>
      <c r="H153" s="4226"/>
      <c r="I153" s="4225"/>
      <c r="J153" s="4226"/>
      <c r="K153" s="4225"/>
      <c r="L153" s="4226"/>
      <c r="M153" s="4225"/>
      <c r="N153" s="4226"/>
      <c r="O153" s="4340"/>
      <c r="P153" s="4226"/>
      <c r="Q153" s="4340"/>
      <c r="R153" s="4226"/>
      <c r="S153" s="4340"/>
      <c r="T153" s="4226"/>
      <c r="U153" s="4225"/>
      <c r="V153" s="4226"/>
      <c r="W153" s="4225"/>
      <c r="X153" s="4226"/>
      <c r="Y153" s="4225"/>
      <c r="Z153" s="4226"/>
      <c r="AA153" s="4225"/>
      <c r="AB153" s="4226"/>
      <c r="AC153" s="4225"/>
      <c r="AD153" s="4226"/>
      <c r="AE153" s="4225"/>
      <c r="AF153" s="4226"/>
      <c r="AG153" s="4225"/>
      <c r="AH153" s="4226"/>
      <c r="AI153" s="4225"/>
      <c r="AJ153" s="4226"/>
      <c r="AK153" s="4225"/>
      <c r="AL153" s="4226"/>
      <c r="AM153" s="4225"/>
      <c r="AN153" s="4226"/>
      <c r="AO153" s="4225"/>
      <c r="AP153" s="4227"/>
      <c r="AQ153" s="4260"/>
      <c r="AR153" s="20"/>
      <c r="AS153" s="24"/>
      <c r="AT153" s="24"/>
      <c r="AU153" s="24"/>
      <c r="AV153" s="24"/>
      <c r="AW153" s="24"/>
      <c r="AX153" s="24"/>
      <c r="AY153" t="str">
        <f t="shared" si="165"/>
        <v/>
      </c>
      <c r="CW153" s="25" t="str">
        <f t="shared" si="166"/>
        <v/>
      </c>
      <c r="CX153" s="25" t="str">
        <f t="shared" si="167"/>
        <v/>
      </c>
      <c r="CY153" s="25" t="str">
        <f t="shared" si="168"/>
        <v/>
      </c>
      <c r="CZ153" s="25" t="str">
        <f t="shared" si="169"/>
        <v/>
      </c>
      <c r="DA153" s="25" t="str">
        <f t="shared" si="170"/>
        <v/>
      </c>
      <c r="DB153" s="25" t="str">
        <f t="shared" si="171"/>
        <v/>
      </c>
      <c r="DC153" s="25" t="str">
        <f t="shared" si="172"/>
        <v/>
      </c>
      <c r="DD153" s="25" t="str">
        <f t="shared" si="173"/>
        <v/>
      </c>
      <c r="DE153"/>
      <c r="DG153" s="26">
        <f t="shared" si="174"/>
        <v>0</v>
      </c>
      <c r="DH153" s="26">
        <f t="shared" si="175"/>
        <v>0</v>
      </c>
      <c r="DI153" s="26">
        <f t="shared" si="176"/>
        <v>0</v>
      </c>
      <c r="DJ153" s="26">
        <f t="shared" si="177"/>
        <v>0</v>
      </c>
      <c r="DK153" s="26">
        <f t="shared" si="178"/>
        <v>0</v>
      </c>
      <c r="DL153" s="26">
        <f t="shared" si="179"/>
        <v>0</v>
      </c>
      <c r="DM153" s="26">
        <f t="shared" si="180"/>
        <v>0</v>
      </c>
      <c r="DN153" s="26">
        <f t="shared" si="181"/>
        <v>0</v>
      </c>
    </row>
    <row r="154" spans="1:118" x14ac:dyDescent="0.25">
      <c r="A154" s="771" t="s">
        <v>185</v>
      </c>
      <c r="B154" s="771"/>
      <c r="C154" s="772"/>
      <c r="D154" s="4257">
        <f t="shared" si="163"/>
        <v>0</v>
      </c>
      <c r="E154" s="4257">
        <f>SUM(G154+I154+K154+M154+O154+Q154+S154+U154+W154+Y154+AA154+AC154+AE154+AG154+AI154+AK154+AM154+AO154)</f>
        <v>0</v>
      </c>
      <c r="F154" s="4258">
        <f t="shared" si="164"/>
        <v>0</v>
      </c>
      <c r="G154" s="4265"/>
      <c r="H154" s="4236"/>
      <c r="I154" s="4235"/>
      <c r="J154" s="4236"/>
      <c r="K154" s="4235"/>
      <c r="L154" s="4236"/>
      <c r="M154" s="4235"/>
      <c r="N154" s="4236"/>
      <c r="O154" s="4342"/>
      <c r="P154" s="4236"/>
      <c r="Q154" s="4342"/>
      <c r="R154" s="4236"/>
      <c r="S154" s="4342"/>
      <c r="T154" s="4236"/>
      <c r="U154" s="4235"/>
      <c r="V154" s="4236"/>
      <c r="W154" s="4235"/>
      <c r="X154" s="4236"/>
      <c r="Y154" s="4235"/>
      <c r="Z154" s="4236"/>
      <c r="AA154" s="4235"/>
      <c r="AB154" s="4236"/>
      <c r="AC154" s="4235"/>
      <c r="AD154" s="4236"/>
      <c r="AE154" s="4235"/>
      <c r="AF154" s="4236"/>
      <c r="AG154" s="4235"/>
      <c r="AH154" s="4236"/>
      <c r="AI154" s="4235"/>
      <c r="AJ154" s="4236"/>
      <c r="AK154" s="4235"/>
      <c r="AL154" s="4236"/>
      <c r="AM154" s="4235"/>
      <c r="AN154" s="4236"/>
      <c r="AO154" s="4235"/>
      <c r="AP154" s="4237"/>
      <c r="AQ154" s="188"/>
      <c r="AR154" s="4260"/>
      <c r="AS154" s="4229"/>
      <c r="AT154" s="189"/>
      <c r="AU154" s="189"/>
      <c r="AV154" s="189"/>
      <c r="AW154" s="189"/>
      <c r="AX154" s="189"/>
      <c r="AY154" t="str">
        <f t="shared" si="165"/>
        <v/>
      </c>
      <c r="CW154" s="25" t="str">
        <f t="shared" si="166"/>
        <v/>
      </c>
      <c r="CX154" s="25" t="str">
        <f t="shared" si="167"/>
        <v/>
      </c>
      <c r="CY154" s="25" t="str">
        <f t="shared" si="168"/>
        <v/>
      </c>
      <c r="CZ154" s="25" t="str">
        <f t="shared" si="169"/>
        <v/>
      </c>
      <c r="DA154" s="25" t="str">
        <f t="shared" si="170"/>
        <v/>
      </c>
      <c r="DB154" s="25" t="str">
        <f t="shared" si="171"/>
        <v/>
      </c>
      <c r="DC154" s="25" t="str">
        <f t="shared" si="172"/>
        <v/>
      </c>
      <c r="DD154" s="25" t="str">
        <f t="shared" si="173"/>
        <v/>
      </c>
      <c r="DE154"/>
      <c r="DG154" s="26">
        <f t="shared" si="174"/>
        <v>0</v>
      </c>
      <c r="DH154" s="26">
        <f t="shared" si="175"/>
        <v>0</v>
      </c>
      <c r="DI154" s="26">
        <f t="shared" si="176"/>
        <v>0</v>
      </c>
      <c r="DJ154" s="26">
        <f t="shared" si="177"/>
        <v>0</v>
      </c>
      <c r="DK154" s="26">
        <f t="shared" si="178"/>
        <v>0</v>
      </c>
      <c r="DL154" s="26">
        <f t="shared" si="179"/>
        <v>0</v>
      </c>
      <c r="DM154" s="26">
        <f t="shared" si="180"/>
        <v>0</v>
      </c>
      <c r="DN154" s="26">
        <f t="shared" si="181"/>
        <v>0</v>
      </c>
    </row>
    <row r="155" spans="1:118" x14ac:dyDescent="0.25">
      <c r="A155" s="4709" t="s">
        <v>4</v>
      </c>
      <c r="B155" s="4710"/>
      <c r="C155" s="4716"/>
      <c r="D155" s="4838">
        <f>SUM(D146:D154)</f>
        <v>499</v>
      </c>
      <c r="E155" s="4852">
        <f>SUM(E146:E154)</f>
        <v>164</v>
      </c>
      <c r="F155" s="4843">
        <f>SUM(F146:F154)</f>
        <v>335</v>
      </c>
      <c r="G155" s="4853">
        <f t="shared" ref="G155:AT155" si="182">SUM(G146:G154)</f>
        <v>0</v>
      </c>
      <c r="H155" s="4843">
        <f t="shared" si="182"/>
        <v>0</v>
      </c>
      <c r="I155" s="4853">
        <f t="shared" si="182"/>
        <v>0</v>
      </c>
      <c r="J155" s="4854">
        <f t="shared" si="182"/>
        <v>0</v>
      </c>
      <c r="K155" s="4853">
        <f t="shared" si="182"/>
        <v>0</v>
      </c>
      <c r="L155" s="4854">
        <f t="shared" si="182"/>
        <v>0</v>
      </c>
      <c r="M155" s="4853">
        <f t="shared" si="182"/>
        <v>0</v>
      </c>
      <c r="N155" s="4843">
        <f t="shared" si="182"/>
        <v>0</v>
      </c>
      <c r="O155" s="4853">
        <f t="shared" si="182"/>
        <v>3</v>
      </c>
      <c r="P155" s="4843">
        <f t="shared" si="182"/>
        <v>2</v>
      </c>
      <c r="Q155" s="4853">
        <f t="shared" si="182"/>
        <v>2</v>
      </c>
      <c r="R155" s="4843">
        <f t="shared" si="182"/>
        <v>4</v>
      </c>
      <c r="S155" s="4853">
        <f t="shared" si="182"/>
        <v>0</v>
      </c>
      <c r="T155" s="4843">
        <f t="shared" si="182"/>
        <v>0</v>
      </c>
      <c r="U155" s="4853">
        <f t="shared" si="182"/>
        <v>1</v>
      </c>
      <c r="V155" s="4843">
        <f t="shared" si="182"/>
        <v>2</v>
      </c>
      <c r="W155" s="4853">
        <f t="shared" si="182"/>
        <v>15</v>
      </c>
      <c r="X155" s="4843">
        <f t="shared" si="182"/>
        <v>7</v>
      </c>
      <c r="Y155" s="4853">
        <f t="shared" si="182"/>
        <v>21</v>
      </c>
      <c r="Z155" s="4843">
        <f t="shared" si="182"/>
        <v>19</v>
      </c>
      <c r="AA155" s="4853">
        <f t="shared" si="182"/>
        <v>31</v>
      </c>
      <c r="AB155" s="4843">
        <f t="shared" si="182"/>
        <v>34</v>
      </c>
      <c r="AC155" s="4853">
        <f t="shared" si="182"/>
        <v>10</v>
      </c>
      <c r="AD155" s="4843">
        <f t="shared" si="182"/>
        <v>16</v>
      </c>
      <c r="AE155" s="4853">
        <f t="shared" si="182"/>
        <v>12</v>
      </c>
      <c r="AF155" s="4843">
        <f t="shared" si="182"/>
        <v>60</v>
      </c>
      <c r="AG155" s="4853">
        <f t="shared" si="182"/>
        <v>5</v>
      </c>
      <c r="AH155" s="4843">
        <f t="shared" si="182"/>
        <v>65</v>
      </c>
      <c r="AI155" s="4853">
        <f t="shared" si="182"/>
        <v>28</v>
      </c>
      <c r="AJ155" s="4843">
        <f t="shared" si="182"/>
        <v>92</v>
      </c>
      <c r="AK155" s="4853">
        <f t="shared" si="182"/>
        <v>5</v>
      </c>
      <c r="AL155" s="4843">
        <f t="shared" si="182"/>
        <v>22</v>
      </c>
      <c r="AM155" s="4853">
        <f t="shared" si="182"/>
        <v>23</v>
      </c>
      <c r="AN155" s="4843">
        <f t="shared" si="182"/>
        <v>11</v>
      </c>
      <c r="AO155" s="4853">
        <f t="shared" si="182"/>
        <v>8</v>
      </c>
      <c r="AP155" s="4845">
        <f t="shared" si="182"/>
        <v>1</v>
      </c>
      <c r="AQ155" s="4843">
        <f t="shared" si="182"/>
        <v>0</v>
      </c>
      <c r="AR155" s="4844">
        <f t="shared" si="182"/>
        <v>1</v>
      </c>
      <c r="AS155" s="4843">
        <f t="shared" si="182"/>
        <v>0</v>
      </c>
      <c r="AT155" s="4855">
        <f t="shared" si="182"/>
        <v>0</v>
      </c>
      <c r="AU155" s="4855">
        <f>SUM(AU146:AU154)</f>
        <v>0</v>
      </c>
      <c r="AV155" s="4855">
        <f>SUM(AV146:AV154)</f>
        <v>0</v>
      </c>
      <c r="AW155" s="4855">
        <f>SUM(AW146:AW154)</f>
        <v>0</v>
      </c>
      <c r="AX155" s="4855">
        <f>SUM(AX146:AX154)</f>
        <v>0</v>
      </c>
      <c r="CW155"/>
      <c r="CX155"/>
      <c r="CY155"/>
      <c r="CZ155"/>
      <c r="DA155"/>
      <c r="DB155"/>
      <c r="DC155"/>
      <c r="DD155"/>
      <c r="DE155"/>
      <c r="DG155"/>
      <c r="DH155"/>
      <c r="DI155"/>
      <c r="DJ155"/>
      <c r="DK155"/>
      <c r="DL155"/>
      <c r="DM155"/>
    </row>
    <row r="156" spans="1:118" x14ac:dyDescent="0.25">
      <c r="A156" s="43" t="s">
        <v>186</v>
      </c>
      <c r="B156" s="212"/>
      <c r="C156" s="212"/>
      <c r="D156" s="212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4"/>
      <c r="R156" s="46"/>
      <c r="S156" s="10"/>
      <c r="T156" s="10"/>
      <c r="U156" s="10"/>
      <c r="V156" s="10"/>
      <c r="W156" s="10"/>
      <c r="X156" s="204"/>
      <c r="Y156" s="10"/>
      <c r="Z156" s="10"/>
      <c r="AA156" s="10"/>
      <c r="AB156" s="10"/>
      <c r="AC156" s="10"/>
      <c r="AD156" s="10"/>
      <c r="AE156" s="10"/>
      <c r="AF156" s="10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CW156"/>
      <c r="CX156"/>
      <c r="CY156"/>
      <c r="CZ156"/>
      <c r="DA156"/>
      <c r="DB156"/>
      <c r="DC156"/>
      <c r="DD156"/>
      <c r="DE156"/>
      <c r="DG156"/>
      <c r="DH156"/>
      <c r="DI156"/>
      <c r="DJ156"/>
      <c r="DK156"/>
      <c r="DL156"/>
      <c r="DM156"/>
    </row>
    <row r="157" spans="1:118" ht="15" customHeight="1" x14ac:dyDescent="0.25">
      <c r="A157" s="4703" t="s">
        <v>187</v>
      </c>
      <c r="B157" s="3811"/>
      <c r="C157" s="4705"/>
      <c r="D157" s="4767" t="s">
        <v>4</v>
      </c>
      <c r="E157" s="4252"/>
      <c r="F157" s="4737"/>
      <c r="G157" s="4709" t="s">
        <v>5</v>
      </c>
      <c r="H157" s="4710"/>
      <c r="I157" s="4710"/>
      <c r="J157" s="4710"/>
      <c r="K157" s="4710"/>
      <c r="L157" s="4710"/>
      <c r="M157" s="4710"/>
      <c r="N157" s="4710"/>
      <c r="O157" s="4710"/>
      <c r="P157" s="4710"/>
      <c r="Q157" s="4710"/>
      <c r="R157" s="4710"/>
      <c r="S157" s="4710"/>
      <c r="T157" s="4710"/>
      <c r="U157" s="4710"/>
      <c r="V157" s="4710"/>
      <c r="W157" s="4710"/>
      <c r="X157" s="4710"/>
      <c r="Y157" s="4710"/>
      <c r="Z157" s="4710"/>
      <c r="AA157" s="4710"/>
      <c r="AB157" s="4710"/>
      <c r="AC157" s="4710"/>
      <c r="AD157" s="4710"/>
      <c r="AE157" s="4710"/>
      <c r="AF157" s="4710"/>
      <c r="AG157" s="4710"/>
      <c r="AH157" s="4710"/>
      <c r="AI157" s="4710"/>
      <c r="AJ157" s="4710"/>
      <c r="AK157" s="4710"/>
      <c r="AL157" s="4710"/>
      <c r="AM157" s="4710"/>
      <c r="AN157" s="4710"/>
      <c r="AO157" s="4710"/>
      <c r="AP157" s="4716"/>
      <c r="AQ157" s="4712" t="s">
        <v>42</v>
      </c>
      <c r="AR157" s="4806" t="s">
        <v>9</v>
      </c>
      <c r="AS157" s="4833" t="s">
        <v>12</v>
      </c>
      <c r="AT157" s="4833" t="s">
        <v>13</v>
      </c>
      <c r="AU157" s="4834" t="s">
        <v>10</v>
      </c>
      <c r="AV157" s="4834" t="s">
        <v>188</v>
      </c>
      <c r="AW157" s="4708" t="s">
        <v>189</v>
      </c>
      <c r="CW157"/>
      <c r="CX157"/>
      <c r="CY157"/>
      <c r="CZ157"/>
      <c r="DA157"/>
      <c r="DB157"/>
      <c r="DC157"/>
      <c r="DD157"/>
      <c r="DE157"/>
      <c r="DG157"/>
      <c r="DH157"/>
      <c r="DI157"/>
      <c r="DJ157"/>
      <c r="DK157"/>
      <c r="DL157"/>
      <c r="DM157"/>
    </row>
    <row r="158" spans="1:118" ht="15" customHeight="1" x14ac:dyDescent="0.25">
      <c r="A158" s="783"/>
      <c r="B158" s="634"/>
      <c r="C158" s="635"/>
      <c r="D158" s="688"/>
      <c r="E158" s="689"/>
      <c r="F158" s="645"/>
      <c r="G158" s="4738" t="s">
        <v>14</v>
      </c>
      <c r="H158" s="4715"/>
      <c r="I158" s="4709" t="s">
        <v>15</v>
      </c>
      <c r="J158" s="4716"/>
      <c r="K158" s="4710" t="s">
        <v>16</v>
      </c>
      <c r="L158" s="4716"/>
      <c r="M158" s="4709" t="s">
        <v>17</v>
      </c>
      <c r="N158" s="4716"/>
      <c r="O158" s="4709" t="s">
        <v>18</v>
      </c>
      <c r="P158" s="4716"/>
      <c r="Q158" s="4709" t="s">
        <v>19</v>
      </c>
      <c r="R158" s="4716"/>
      <c r="S158" s="4709" t="s">
        <v>20</v>
      </c>
      <c r="T158" s="4716"/>
      <c r="U158" s="4709" t="s">
        <v>21</v>
      </c>
      <c r="V158" s="4716"/>
      <c r="W158" s="4709" t="s">
        <v>22</v>
      </c>
      <c r="X158" s="4716"/>
      <c r="Y158" s="4709" t="s">
        <v>23</v>
      </c>
      <c r="Z158" s="4717"/>
      <c r="AA158" s="4709" t="s">
        <v>24</v>
      </c>
      <c r="AB158" s="4717"/>
      <c r="AC158" s="4856" t="s">
        <v>25</v>
      </c>
      <c r="AD158" s="4857"/>
      <c r="AE158" s="4856" t="s">
        <v>26</v>
      </c>
      <c r="AF158" s="4857"/>
      <c r="AG158" s="4856" t="s">
        <v>27</v>
      </c>
      <c r="AH158" s="4857"/>
      <c r="AI158" s="4856" t="s">
        <v>28</v>
      </c>
      <c r="AJ158" s="4857"/>
      <c r="AK158" s="4709" t="s">
        <v>29</v>
      </c>
      <c r="AL158" s="4717"/>
      <c r="AM158" s="4709" t="s">
        <v>30</v>
      </c>
      <c r="AN158" s="4717"/>
      <c r="AO158" s="4709" t="s">
        <v>31</v>
      </c>
      <c r="AP158" s="4717"/>
      <c r="AQ158" s="694"/>
      <c r="AR158" s="712"/>
      <c r="AS158" s="4833"/>
      <c r="AT158" s="4833"/>
      <c r="AU158" s="741"/>
      <c r="AV158" s="741"/>
      <c r="AW158" s="650"/>
      <c r="CW158"/>
      <c r="CX158"/>
      <c r="CY158"/>
      <c r="CZ158"/>
      <c r="DA158"/>
      <c r="DB158"/>
      <c r="DC158"/>
      <c r="DD158"/>
      <c r="DE158"/>
      <c r="DG158"/>
      <c r="DH158"/>
      <c r="DI158"/>
      <c r="DJ158"/>
      <c r="DK158"/>
      <c r="DL158"/>
      <c r="DM158"/>
    </row>
    <row r="159" spans="1:118" x14ac:dyDescent="0.25">
      <c r="A159" s="4420"/>
      <c r="B159" s="636"/>
      <c r="C159" s="4421"/>
      <c r="D159" s="4718" t="s">
        <v>32</v>
      </c>
      <c r="E159" s="4769" t="s">
        <v>33</v>
      </c>
      <c r="F159" s="4721" t="s">
        <v>34</v>
      </c>
      <c r="G159" s="4720" t="s">
        <v>33</v>
      </c>
      <c r="H159" s="4721" t="s">
        <v>34</v>
      </c>
      <c r="I159" s="4722" t="s">
        <v>33</v>
      </c>
      <c r="J159" s="4721" t="s">
        <v>34</v>
      </c>
      <c r="K159" s="4722" t="s">
        <v>33</v>
      </c>
      <c r="L159" s="4721" t="s">
        <v>34</v>
      </c>
      <c r="M159" s="4722" t="s">
        <v>33</v>
      </c>
      <c r="N159" s="4721" t="s">
        <v>34</v>
      </c>
      <c r="O159" s="4722" t="s">
        <v>33</v>
      </c>
      <c r="P159" s="4721" t="s">
        <v>34</v>
      </c>
      <c r="Q159" s="4722" t="s">
        <v>33</v>
      </c>
      <c r="R159" s="4721" t="s">
        <v>34</v>
      </c>
      <c r="S159" s="4722" t="s">
        <v>33</v>
      </c>
      <c r="T159" s="4721" t="s">
        <v>34</v>
      </c>
      <c r="U159" s="4722" t="s">
        <v>33</v>
      </c>
      <c r="V159" s="4721" t="s">
        <v>34</v>
      </c>
      <c r="W159" s="4722" t="s">
        <v>33</v>
      </c>
      <c r="X159" s="4721" t="s">
        <v>34</v>
      </c>
      <c r="Y159" s="4722" t="s">
        <v>33</v>
      </c>
      <c r="Z159" s="4721" t="s">
        <v>34</v>
      </c>
      <c r="AA159" s="4722" t="s">
        <v>33</v>
      </c>
      <c r="AB159" s="4721" t="s">
        <v>34</v>
      </c>
      <c r="AC159" s="4722" t="s">
        <v>33</v>
      </c>
      <c r="AD159" s="4721" t="s">
        <v>34</v>
      </c>
      <c r="AE159" s="4722" t="s">
        <v>33</v>
      </c>
      <c r="AF159" s="4721" t="s">
        <v>34</v>
      </c>
      <c r="AG159" s="4722" t="s">
        <v>33</v>
      </c>
      <c r="AH159" s="4721" t="s">
        <v>34</v>
      </c>
      <c r="AI159" s="4722" t="s">
        <v>33</v>
      </c>
      <c r="AJ159" s="4721" t="s">
        <v>34</v>
      </c>
      <c r="AK159" s="4722" t="s">
        <v>33</v>
      </c>
      <c r="AL159" s="4721" t="s">
        <v>34</v>
      </c>
      <c r="AM159" s="4722" t="s">
        <v>33</v>
      </c>
      <c r="AN159" s="4721" t="s">
        <v>34</v>
      </c>
      <c r="AO159" s="4722" t="s">
        <v>33</v>
      </c>
      <c r="AP159" s="4721" t="s">
        <v>34</v>
      </c>
      <c r="AQ159" s="4723"/>
      <c r="AR159" s="4562"/>
      <c r="AS159" s="4833"/>
      <c r="AT159" s="4833"/>
      <c r="AU159" s="4836"/>
      <c r="AV159" s="4836"/>
      <c r="AW159" s="4416"/>
      <c r="CW159"/>
      <c r="CX159"/>
      <c r="CY159"/>
      <c r="CZ159"/>
      <c r="DA159"/>
      <c r="DB159"/>
      <c r="DC159"/>
      <c r="DD159"/>
      <c r="DE159"/>
      <c r="DG159"/>
      <c r="DH159"/>
      <c r="DI159"/>
      <c r="DJ159"/>
      <c r="DK159"/>
      <c r="DL159"/>
      <c r="DM159"/>
    </row>
    <row r="160" spans="1:118" ht="15" customHeight="1" x14ac:dyDescent="0.25">
      <c r="A160" s="4829" t="s">
        <v>190</v>
      </c>
      <c r="B160" s="4858" t="s">
        <v>191</v>
      </c>
      <c r="C160" s="4859"/>
      <c r="D160" s="4860">
        <f t="shared" ref="D160:D170" si="183">SUM(F160)</f>
        <v>0</v>
      </c>
      <c r="E160" s="216"/>
      <c r="F160" s="4861">
        <f>SUM(AD160+AF160+AH160+AJ160+AL160+AN160+AP160)</f>
        <v>0</v>
      </c>
      <c r="G160" s="4862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20"/>
      <c r="AD160" s="52"/>
      <c r="AE160" s="4863"/>
      <c r="AF160" s="52"/>
      <c r="AG160" s="4863"/>
      <c r="AH160" s="52"/>
      <c r="AI160" s="4863"/>
      <c r="AJ160" s="52"/>
      <c r="AK160" s="4863"/>
      <c r="AL160" s="52"/>
      <c r="AM160" s="4863"/>
      <c r="AN160" s="52"/>
      <c r="AO160" s="4863"/>
      <c r="AP160" s="52"/>
      <c r="AQ160" s="4864"/>
      <c r="AR160" s="52"/>
      <c r="AS160" s="4759"/>
      <c r="AT160" s="4759"/>
      <c r="AU160" s="4736"/>
      <c r="AV160" s="4865"/>
      <c r="AW160" s="4865"/>
      <c r="AX160" t="str">
        <f>CW160&amp;CW160&amp;CX160&amp;CY160&amp;CZ160&amp;DA160&amp;DB160&amp;DC160</f>
        <v/>
      </c>
      <c r="CW160"/>
      <c r="CX160" s="25" t="str">
        <f>IF(AND(D160&gt;0,AR160=""),"  * No olvide digitar la variable  Usuarios con Discapacidad. Digite Cero si no tiene.",IF(AR160&gt;D160," * La variable Usuarios con Discapacidad no pueden superar el Total Ambos Sexos.",""))</f>
        <v/>
      </c>
      <c r="CY160" s="25" t="str">
        <f>IF(AND(D160&gt;0,AS160=""),"  * No olvide digitar la variable Niños, niñas, adolescentes y jóvenes SENAME. Digite Cero si no tiene.",IF(AS160&gt;D160," * La variable Niños, niñas, adolescentes y jóvenes SENAME no pueden superar el Total Ambos Sexos.",""))</f>
        <v/>
      </c>
      <c r="CZ160" s="25" t="str">
        <f>IF(AND(D160&gt;0,AT160=""),"  * No olvide digitar la variable Niños, niñas, adolescentes y jóvenes Mejor Niñez. Digite Cero si no tiene.",IF(AT160&gt;D160," * La variable Niños, niñas, adolescentes y jóvenes Mejor Niñez  no pueden superar el Total Ambos Sexos.",""))</f>
        <v/>
      </c>
      <c r="DA160" s="25" t="str">
        <f>IF(AND(D160&gt;0,AU160=""),"  * No olvide digitar la variable Migrantes. Digite Cero si no tiene.",IF(AU160&gt;D160," * La variable Migrantes no pueden superar el Total Ambos Sexos.",""))</f>
        <v/>
      </c>
      <c r="DB160" s="224"/>
      <c r="DC160" s="224"/>
      <c r="DD160"/>
      <c r="DE160"/>
      <c r="DG160"/>
      <c r="DH160" s="26">
        <f>IF(AND(D160&gt;0,AR160=""),1,IF(AR160&gt;D160,1,0))</f>
        <v>0</v>
      </c>
      <c r="DI160" s="26">
        <f>IF(AND(D160&gt;0,AS160=""),1,IF(AS160&gt;D160,1,0))</f>
        <v>0</v>
      </c>
      <c r="DJ160" s="26">
        <f>IF(AND(D160&gt;0,AT160=""),1,IF(AT160&gt;D160,1,0))</f>
        <v>0</v>
      </c>
      <c r="DK160" s="26">
        <f>IF(AND(D160&gt;0,AU160=""),1,IF(AU160&gt;D160,1,0))</f>
        <v>0</v>
      </c>
      <c r="DL160" s="224"/>
      <c r="DM160" s="224"/>
    </row>
    <row r="161" spans="1:117" x14ac:dyDescent="0.25">
      <c r="A161" s="713"/>
      <c r="B161" s="4123" t="s">
        <v>95</v>
      </c>
      <c r="C161" s="4124"/>
      <c r="D161" s="4113">
        <f t="shared" si="183"/>
        <v>0</v>
      </c>
      <c r="E161" s="4343"/>
      <c r="F161" s="4344">
        <f t="shared" ref="F161:F170" si="184">SUM(AD161+AF161+AH161+AJ161+AL161+AN161+AP161)</f>
        <v>0</v>
      </c>
      <c r="G161" s="4333"/>
      <c r="H161" s="4345"/>
      <c r="I161" s="4345"/>
      <c r="J161" s="4345"/>
      <c r="K161" s="4345"/>
      <c r="L161" s="4345"/>
      <c r="M161" s="4345"/>
      <c r="N161" s="4345"/>
      <c r="O161" s="4345"/>
      <c r="P161" s="4345"/>
      <c r="Q161" s="4345"/>
      <c r="R161" s="4345"/>
      <c r="S161" s="4345"/>
      <c r="T161" s="4345"/>
      <c r="U161" s="4345"/>
      <c r="V161" s="4345"/>
      <c r="W161" s="4345"/>
      <c r="X161" s="4345"/>
      <c r="Y161" s="4345"/>
      <c r="Z161" s="4345"/>
      <c r="AA161" s="4345"/>
      <c r="AB161" s="4345"/>
      <c r="AC161" s="4346"/>
      <c r="AD161" s="22"/>
      <c r="AE161" s="4323"/>
      <c r="AF161" s="22"/>
      <c r="AG161" s="4323"/>
      <c r="AH161" s="22"/>
      <c r="AI161" s="4323"/>
      <c r="AJ161" s="22"/>
      <c r="AK161" s="4323"/>
      <c r="AL161" s="22"/>
      <c r="AM161" s="4323"/>
      <c r="AN161" s="22"/>
      <c r="AO161" s="4323"/>
      <c r="AP161" s="22"/>
      <c r="AQ161" s="230"/>
      <c r="AR161" s="22"/>
      <c r="AS161" s="20"/>
      <c r="AT161" s="20"/>
      <c r="AU161" s="4229"/>
      <c r="AV161" s="231"/>
      <c r="AW161" s="24"/>
      <c r="AX161" t="str">
        <f t="shared" ref="AX161:AX163" si="185">CW161&amp;CW161&amp;CX161&amp;CY161&amp;CZ161&amp;DA161&amp;DB161&amp;DC161</f>
        <v/>
      </c>
      <c r="CW161"/>
      <c r="CX161" s="25" t="str">
        <f t="shared" ref="CX161:CX163" si="186">IF(AND(D161&gt;0,AR161=""),"  * No olvide digitar la variable  Usuarios con Discapacidad. Digite Cero si no tiene.",IF(AR161&gt;D161," * La variable Usuarios con Discapacidad no pueden superar el Total Ambos Sexos.",""))</f>
        <v/>
      </c>
      <c r="CY161" s="25" t="str">
        <f t="shared" ref="CY161:CY163" si="187">IF(AND(D161&gt;0,AS161=""),"  * No olvide digitar la variable Niños, niñas, adolescentes y jóvenes SENAME. Digite Cero si no tiene.",IF(AS161&gt;D161," * La variable Niños, niñas, adolescentes y jóvenes SENAME no pueden superar el Total Ambos Sexos.",""))</f>
        <v/>
      </c>
      <c r="CZ161" s="25" t="str">
        <f t="shared" ref="CZ161:CZ163" si="188">IF(AND(D161&gt;0,AT161=""),"  * No olvide digitar la variable Niños, niñas, adolescentes y jóvenes Mejor Niñez. Digite Cero si no tiene.",IF(AT161&gt;D161," * La variable Niños, niñas, adolescentes y jóvenes Mejor Niñez  no pueden superar el Total Ambos Sexos.",""))</f>
        <v/>
      </c>
      <c r="DA161" s="25" t="str">
        <f t="shared" ref="DA161:DA163" si="189">IF(AND(D161&gt;0,AU161=""),"  * No olvide digitar la variable Migrantes. Digite Cero si no tiene.",IF(AU161&gt;D161," * La variable Migrantes no pueden superar el Total Ambos Sexos.",""))</f>
        <v/>
      </c>
      <c r="DB161" s="224"/>
      <c r="DC161" s="25" t="str">
        <f>IF(AND(D161&gt;0,AW161=""),"  * No olvide digitar la variable Paciente Diabético en control PSCV. Digite Cero si no tiene.",IF(AW161&gt;D161," * La variable Paciente Diabético en control PSCV no pueden superar el Total Ambos Sexos.",""))</f>
        <v/>
      </c>
      <c r="DD161"/>
      <c r="DE161"/>
      <c r="DG161"/>
      <c r="DH161" s="26">
        <f t="shared" ref="DH161:DH163" si="190">IF(AND(D161&gt;0,AR161=""),1,IF(AR161&gt;D161,1,0))</f>
        <v>0</v>
      </c>
      <c r="DI161" s="26">
        <f t="shared" ref="DI161:DI163" si="191">IF(AND(D161&gt;0,AS161=""),1,IF(AS161&gt;D161,1,0))</f>
        <v>0</v>
      </c>
      <c r="DJ161" s="26">
        <f t="shared" ref="DJ161:DJ163" si="192">IF(AND(D161&gt;0,AT161=""),1,IF(AT161&gt;D161,1,0))</f>
        <v>0</v>
      </c>
      <c r="DK161" s="26">
        <f t="shared" ref="DK161:DK163" si="193">IF(AND(D161&gt;0,AU161=""),1,IF(AU161&gt;D161,1,0))</f>
        <v>0</v>
      </c>
      <c r="DL161" s="224"/>
      <c r="DM161" s="26">
        <f>IF(AND(D161&gt;0,AW161=""),1,IF(AW161&gt;D161,1,0))</f>
        <v>0</v>
      </c>
    </row>
    <row r="162" spans="1:117" x14ac:dyDescent="0.25">
      <c r="A162" s="713"/>
      <c r="B162" s="4347" t="s">
        <v>93</v>
      </c>
      <c r="C162" s="4348"/>
      <c r="D162" s="4113">
        <f t="shared" si="183"/>
        <v>0</v>
      </c>
      <c r="E162" s="4343"/>
      <c r="F162" s="4344">
        <f t="shared" si="184"/>
        <v>0</v>
      </c>
      <c r="G162" s="4333"/>
      <c r="H162" s="4345"/>
      <c r="I162" s="4345"/>
      <c r="J162" s="4345"/>
      <c r="K162" s="4345"/>
      <c r="L162" s="4345"/>
      <c r="M162" s="4345"/>
      <c r="N162" s="4345"/>
      <c r="O162" s="4345"/>
      <c r="P162" s="4345"/>
      <c r="Q162" s="4345"/>
      <c r="R162" s="4345"/>
      <c r="S162" s="4345"/>
      <c r="T162" s="4345"/>
      <c r="U162" s="4345"/>
      <c r="V162" s="4345"/>
      <c r="W162" s="4345"/>
      <c r="X162" s="4345"/>
      <c r="Y162" s="4345"/>
      <c r="Z162" s="4345"/>
      <c r="AA162" s="4345"/>
      <c r="AB162" s="4345"/>
      <c r="AC162" s="4346"/>
      <c r="AD162" s="232"/>
      <c r="AE162" s="4323"/>
      <c r="AF162" s="232"/>
      <c r="AG162" s="4323"/>
      <c r="AH162" s="232"/>
      <c r="AI162" s="4323"/>
      <c r="AJ162" s="232"/>
      <c r="AK162" s="4323"/>
      <c r="AL162" s="232"/>
      <c r="AM162" s="4323"/>
      <c r="AN162" s="232"/>
      <c r="AO162" s="4323"/>
      <c r="AP162" s="232"/>
      <c r="AQ162" s="4228"/>
      <c r="AR162" s="4226"/>
      <c r="AS162" s="4260"/>
      <c r="AT162" s="4260"/>
      <c r="AU162" s="4229"/>
      <c r="AV162" s="234"/>
      <c r="AW162" s="235"/>
      <c r="AX162" t="str">
        <f t="shared" si="185"/>
        <v/>
      </c>
      <c r="CW162"/>
      <c r="CX162" s="25" t="str">
        <f t="shared" si="186"/>
        <v/>
      </c>
      <c r="CY162" s="25" t="str">
        <f t="shared" si="187"/>
        <v/>
      </c>
      <c r="CZ162" s="25" t="str">
        <f t="shared" si="188"/>
        <v/>
      </c>
      <c r="DA162" s="25" t="str">
        <f t="shared" si="189"/>
        <v/>
      </c>
      <c r="DB162" s="224"/>
      <c r="DC162" s="25" t="str">
        <f>IF(AND(D162&gt;0,AW162=""),"  * No olvide digitar la variable Paciente Diabético en control PSCV. Digite Cero si no tiene.",IF(AW162&gt;D162," * La variable Paciente Diabético en control PSCV no pueden superar el Total Ambos Sexos.",""))</f>
        <v/>
      </c>
      <c r="DD162"/>
      <c r="DE162"/>
      <c r="DG162"/>
      <c r="DH162" s="26">
        <f t="shared" si="190"/>
        <v>0</v>
      </c>
      <c r="DI162" s="26">
        <f t="shared" si="191"/>
        <v>0</v>
      </c>
      <c r="DJ162" s="26">
        <f t="shared" si="192"/>
        <v>0</v>
      </c>
      <c r="DK162" s="26">
        <f t="shared" si="193"/>
        <v>0</v>
      </c>
      <c r="DL162" s="224"/>
      <c r="DM162" s="26">
        <f>IF(AND(D162&gt;0,AW162=""),1,IF(AW162&gt;D162,1,0))</f>
        <v>0</v>
      </c>
    </row>
    <row r="163" spans="1:117" x14ac:dyDescent="0.25">
      <c r="A163" s="713"/>
      <c r="B163" s="4274" t="s">
        <v>156</v>
      </c>
      <c r="C163" s="686"/>
      <c r="D163" s="4126">
        <f t="shared" si="183"/>
        <v>0</v>
      </c>
      <c r="E163" s="4343"/>
      <c r="F163" s="237">
        <f t="shared" si="184"/>
        <v>0</v>
      </c>
      <c r="G163" s="4333"/>
      <c r="H163" s="4345"/>
      <c r="I163" s="4345"/>
      <c r="J163" s="4345"/>
      <c r="K163" s="4345"/>
      <c r="L163" s="4345"/>
      <c r="M163" s="4345"/>
      <c r="N163" s="4345"/>
      <c r="O163" s="4345"/>
      <c r="P163" s="4345"/>
      <c r="Q163" s="4345"/>
      <c r="R163" s="4345"/>
      <c r="S163" s="4345"/>
      <c r="T163" s="4345"/>
      <c r="U163" s="4345"/>
      <c r="V163" s="4345"/>
      <c r="W163" s="4345"/>
      <c r="X163" s="4345"/>
      <c r="Y163" s="4345"/>
      <c r="Z163" s="4345"/>
      <c r="AA163" s="4345"/>
      <c r="AB163" s="4345"/>
      <c r="AC163" s="4346"/>
      <c r="AD163" s="4236"/>
      <c r="AE163" s="4323"/>
      <c r="AF163" s="4236"/>
      <c r="AG163" s="4323"/>
      <c r="AH163" s="4236"/>
      <c r="AI163" s="4323"/>
      <c r="AJ163" s="4236"/>
      <c r="AK163" s="4323"/>
      <c r="AL163" s="4236"/>
      <c r="AM163" s="4323"/>
      <c r="AN163" s="4236"/>
      <c r="AO163" s="4323"/>
      <c r="AP163" s="4236"/>
      <c r="AQ163" s="4238"/>
      <c r="AR163" s="4236"/>
      <c r="AS163" s="39"/>
      <c r="AT163" s="39"/>
      <c r="AU163" s="4239"/>
      <c r="AV163" s="4866"/>
      <c r="AW163" s="4866"/>
      <c r="AX163" t="str">
        <f t="shared" si="185"/>
        <v/>
      </c>
      <c r="CW163"/>
      <c r="CX163" s="25" t="str">
        <f t="shared" si="186"/>
        <v/>
      </c>
      <c r="CY163" s="25" t="str">
        <f t="shared" si="187"/>
        <v/>
      </c>
      <c r="CZ163" s="25" t="str">
        <f t="shared" si="188"/>
        <v/>
      </c>
      <c r="DA163" s="25" t="str">
        <f t="shared" si="189"/>
        <v/>
      </c>
      <c r="DB163" s="224"/>
      <c r="DC163" s="224"/>
      <c r="DD163"/>
      <c r="DE163"/>
      <c r="DG163"/>
      <c r="DH163" s="26">
        <f t="shared" si="190"/>
        <v>0</v>
      </c>
      <c r="DI163" s="26">
        <f t="shared" si="191"/>
        <v>0</v>
      </c>
      <c r="DJ163" s="26">
        <f t="shared" si="192"/>
        <v>0</v>
      </c>
      <c r="DK163" s="26">
        <f t="shared" si="193"/>
        <v>0</v>
      </c>
      <c r="DL163" s="224"/>
      <c r="DM163" s="224"/>
    </row>
    <row r="164" spans="1:117" x14ac:dyDescent="0.25">
      <c r="A164" s="713"/>
      <c r="B164" s="4829" t="s">
        <v>192</v>
      </c>
      <c r="C164" s="4827" t="s">
        <v>4</v>
      </c>
      <c r="D164" s="4665">
        <f t="shared" si="183"/>
        <v>0</v>
      </c>
      <c r="E164" s="4343"/>
      <c r="F164" s="4867">
        <f t="shared" si="184"/>
        <v>0</v>
      </c>
      <c r="G164" s="4333"/>
      <c r="H164" s="4345"/>
      <c r="I164" s="4345"/>
      <c r="J164" s="4345"/>
      <c r="K164" s="4345"/>
      <c r="L164" s="4345"/>
      <c r="M164" s="4345"/>
      <c r="N164" s="4345"/>
      <c r="O164" s="4345"/>
      <c r="P164" s="4345"/>
      <c r="Q164" s="4345"/>
      <c r="R164" s="4345"/>
      <c r="S164" s="4345"/>
      <c r="T164" s="4345"/>
      <c r="U164" s="4345"/>
      <c r="V164" s="4345"/>
      <c r="W164" s="4345"/>
      <c r="X164" s="4345"/>
      <c r="Y164" s="4345"/>
      <c r="Z164" s="4345"/>
      <c r="AA164" s="4345"/>
      <c r="AB164" s="4345"/>
      <c r="AC164" s="4346"/>
      <c r="AD164" s="4839">
        <f>SUM(AD165:AD170)</f>
        <v>0</v>
      </c>
      <c r="AE164" s="4323"/>
      <c r="AF164" s="4839">
        <f t="shared" ref="AF164:AW164" si="194">SUM(AF165:AF170)</f>
        <v>0</v>
      </c>
      <c r="AG164" s="4323"/>
      <c r="AH164" s="4839">
        <f t="shared" si="194"/>
        <v>0</v>
      </c>
      <c r="AI164" s="4323"/>
      <c r="AJ164" s="4839">
        <f t="shared" si="194"/>
        <v>0</v>
      </c>
      <c r="AK164" s="4323"/>
      <c r="AL164" s="4839">
        <f t="shared" si="194"/>
        <v>0</v>
      </c>
      <c r="AM164" s="4323"/>
      <c r="AN164" s="4839">
        <f t="shared" si="194"/>
        <v>0</v>
      </c>
      <c r="AO164" s="4323"/>
      <c r="AP164" s="4839">
        <f t="shared" si="194"/>
        <v>0</v>
      </c>
      <c r="AQ164" s="4868">
        <f>SUM(AQ165:AQ170)</f>
        <v>0</v>
      </c>
      <c r="AR164" s="4839">
        <f t="shared" si="194"/>
        <v>0</v>
      </c>
      <c r="AS164" s="4763">
        <f>SUM(AS165:AS170)</f>
        <v>0</v>
      </c>
      <c r="AT164" s="4763">
        <f>SUM(AT165:AT170)</f>
        <v>0</v>
      </c>
      <c r="AU164" s="4763">
        <f>SUM(AU165:AU170)</f>
        <v>0</v>
      </c>
      <c r="AV164" s="4766">
        <f t="shared" si="194"/>
        <v>0</v>
      </c>
      <c r="AW164" s="4763">
        <f t="shared" si="194"/>
        <v>0</v>
      </c>
      <c r="CW164"/>
      <c r="CX164"/>
      <c r="CY164"/>
      <c r="CZ164"/>
      <c r="DA164" s="540"/>
      <c r="DB164"/>
      <c r="DC164"/>
      <c r="DD164"/>
      <c r="DE164"/>
      <c r="DG164"/>
      <c r="DH164"/>
      <c r="DI164"/>
      <c r="DJ164"/>
      <c r="DK164"/>
      <c r="DL164"/>
      <c r="DM164"/>
    </row>
    <row r="165" spans="1:117" x14ac:dyDescent="0.25">
      <c r="A165" s="713"/>
      <c r="B165" s="713"/>
      <c r="C165" s="244" t="s">
        <v>193</v>
      </c>
      <c r="D165" s="245">
        <f t="shared" si="183"/>
        <v>0</v>
      </c>
      <c r="E165" s="4343"/>
      <c r="F165" s="246">
        <f>SUM(AD165+AF165+AH165+AJ165+AL165+AN165+AP165)</f>
        <v>0</v>
      </c>
      <c r="G165" s="4333"/>
      <c r="H165" s="4345"/>
      <c r="I165" s="4345"/>
      <c r="J165" s="4345"/>
      <c r="K165" s="4345"/>
      <c r="L165" s="4345"/>
      <c r="M165" s="4345"/>
      <c r="N165" s="4345"/>
      <c r="O165" s="4345"/>
      <c r="P165" s="4345"/>
      <c r="Q165" s="4345"/>
      <c r="R165" s="4345"/>
      <c r="S165" s="4345"/>
      <c r="T165" s="4345"/>
      <c r="U165" s="4345"/>
      <c r="V165" s="4345"/>
      <c r="W165" s="4345"/>
      <c r="X165" s="4345"/>
      <c r="Y165" s="4345"/>
      <c r="Z165" s="4345"/>
      <c r="AA165" s="4345"/>
      <c r="AB165" s="4345"/>
      <c r="AC165" s="4346"/>
      <c r="AD165" s="22"/>
      <c r="AE165" s="4323"/>
      <c r="AF165" s="22"/>
      <c r="AG165" s="4323"/>
      <c r="AH165" s="22"/>
      <c r="AI165" s="4323"/>
      <c r="AJ165" s="22"/>
      <c r="AK165" s="4323"/>
      <c r="AL165" s="22"/>
      <c r="AM165" s="4323"/>
      <c r="AN165" s="22"/>
      <c r="AO165" s="4323"/>
      <c r="AP165" s="22"/>
      <c r="AQ165" s="230"/>
      <c r="AR165" s="22"/>
      <c r="AS165" s="20"/>
      <c r="AT165" s="20"/>
      <c r="AU165" s="20"/>
      <c r="AV165" s="24"/>
      <c r="AW165" s="20"/>
      <c r="AX165" t="str">
        <f t="shared" ref="AX165:AX196" si="195">CW165&amp;CX165&amp;CY165&amp;CZ165&amp;DA165&amp;DB165&amp;DC165&amp;DD165&amp;DE165</f>
        <v/>
      </c>
      <c r="CW165"/>
      <c r="CX165" s="25" t="str">
        <f t="shared" ref="CX165:CX175" si="196">IF(AND(D165&gt;0,AR165=""),"  * No olvide digitar la variable  Usuarios con Discapacidad. Digite Cero si no tiene.",IF(AR165&gt;D165," * La variable Usuarios con Discapacidad no pueden superar el Total Ambos Sexos.",""))</f>
        <v/>
      </c>
      <c r="CY165" s="25" t="str">
        <f t="shared" ref="CY165:CY175" si="197">IF(AND(D165&gt;0,AS165=""),"  * No olvide digitar la variable Niños, niñas, adolescentes y jóvenes SENAME. Digite Cero si no tiene.",IF(AS165&gt;D165," * La variable Niños, niñas, adolescentes y jóvenes SENAME no pueden superar el Total Ambos Sexos.",""))</f>
        <v/>
      </c>
      <c r="CZ165" s="25" t="str">
        <f t="shared" ref="CZ165:CZ175" si="198">IF(AND(D165&gt;0,AT165=""),"  * No olvide digitar la variable Niños, niñas, adolescentes y jóvenes Mejor Niñez. Digite Cero si no tiene.",IF(AT165&gt;D165," * La variable Niños, niñas, adolescentes y jóvenes Mejor Niñez  no pueden superar el Total Ambos Sexos.",""))</f>
        <v/>
      </c>
      <c r="DA165" s="25" t="str">
        <f t="shared" ref="DA165:DA175" si="199">IF(AND(D165&gt;0,AU165=""),"  * No olvide digitar la variable Migrantes. Digite Cero si no tiene.",IF(AU165&gt;D165," * La variable Migrantes no pueden superar el Total Ambos Sexos.",""))</f>
        <v/>
      </c>
      <c r="DB165" s="25" t="str">
        <f>IF(AND($D165&gt;0,AV165=""),"  * No olvide digitar la variable Egreso por Abandono. Digite Cero si no tiene.",IF(AV165&gt;$D165," * La variable Egreso por Abandono no pueden superar el Total Ambos Sexos.",""))</f>
        <v/>
      </c>
      <c r="DC165" s="25" t="str">
        <f t="shared" ref="DC165:DC175" si="200">IF(AND(D165&gt;0,AW165=""),"  * No olvide digitar la variable Paciente Diabético en control PSCV. Digite Cero si no tiene.",IF(AW165&gt;D165," * La variable Paciente Diabético en control PSCV no pueden superar el Total Ambos Sexos.",""))</f>
        <v/>
      </c>
      <c r="DD165"/>
      <c r="DE165"/>
      <c r="DG165"/>
      <c r="DH165" s="26">
        <f>IF(AND(D165&gt;0,AR165=""),1,IF(AR165&gt;D165,1,0))</f>
        <v>0</v>
      </c>
      <c r="DI165" s="26">
        <f>IF(AND(D165&gt;0,AS165=""),1,IF(AS165&gt;D165,1,0))</f>
        <v>0</v>
      </c>
      <c r="DJ165" s="26">
        <f>IF(AND(D165&gt;0,AT165=""),1,IF(AT165&gt;D165,1,0))</f>
        <v>0</v>
      </c>
      <c r="DK165" s="26">
        <f>IF(AND(D165&gt;0,AU165=""),1,IF(AU165&gt;D165,1,0))</f>
        <v>0</v>
      </c>
      <c r="DL165" s="26">
        <f>IF(AND(D165&gt;0,AV165=""),1,IF(AV165&gt;D165,1,0))</f>
        <v>0</v>
      </c>
      <c r="DM165" s="26">
        <f>IF(AND(D165&gt;0,AW165=""),1,IF(AW165&gt;D165,1,0))</f>
        <v>0</v>
      </c>
    </row>
    <row r="166" spans="1:117" x14ac:dyDescent="0.25">
      <c r="A166" s="713"/>
      <c r="B166" s="713"/>
      <c r="C166" s="4349" t="s">
        <v>194</v>
      </c>
      <c r="D166" s="245">
        <f t="shared" si="183"/>
        <v>0</v>
      </c>
      <c r="E166" s="4343"/>
      <c r="F166" s="4344">
        <f t="shared" si="184"/>
        <v>0</v>
      </c>
      <c r="G166" s="4333"/>
      <c r="H166" s="4345"/>
      <c r="I166" s="4345"/>
      <c r="J166" s="4345"/>
      <c r="K166" s="4345"/>
      <c r="L166" s="4345"/>
      <c r="M166" s="4345"/>
      <c r="N166" s="4345"/>
      <c r="O166" s="4345"/>
      <c r="P166" s="4345"/>
      <c r="Q166" s="4345"/>
      <c r="R166" s="4345"/>
      <c r="S166" s="4345"/>
      <c r="T166" s="4345"/>
      <c r="U166" s="4345"/>
      <c r="V166" s="4345"/>
      <c r="W166" s="4345"/>
      <c r="X166" s="4345"/>
      <c r="Y166" s="4345"/>
      <c r="Z166" s="4345"/>
      <c r="AA166" s="4345"/>
      <c r="AB166" s="4345"/>
      <c r="AC166" s="4346"/>
      <c r="AD166" s="22"/>
      <c r="AE166" s="4323"/>
      <c r="AF166" s="22"/>
      <c r="AG166" s="4323"/>
      <c r="AH166" s="22"/>
      <c r="AI166" s="4323"/>
      <c r="AJ166" s="22"/>
      <c r="AK166" s="4323"/>
      <c r="AL166" s="22"/>
      <c r="AM166" s="4323"/>
      <c r="AN166" s="22"/>
      <c r="AO166" s="4323"/>
      <c r="AP166" s="22"/>
      <c r="AQ166" s="230"/>
      <c r="AR166" s="22"/>
      <c r="AS166" s="20"/>
      <c r="AT166" s="20"/>
      <c r="AU166" s="20"/>
      <c r="AV166" s="24"/>
      <c r="AW166" s="20"/>
      <c r="AX166" t="str">
        <f t="shared" si="195"/>
        <v/>
      </c>
      <c r="CW166"/>
      <c r="CX166" s="25" t="str">
        <f t="shared" si="196"/>
        <v/>
      </c>
      <c r="CY166" s="25" t="str">
        <f t="shared" si="197"/>
        <v/>
      </c>
      <c r="CZ166" s="25" t="str">
        <f t="shared" si="198"/>
        <v/>
      </c>
      <c r="DA166" s="25" t="str">
        <f t="shared" si="199"/>
        <v/>
      </c>
      <c r="DB166" s="25" t="str">
        <f t="shared" ref="DB166:DB170" si="201">IF(AND($D166&gt;0,AV166=""),"  * No olvide digitar la variable Egreso por Abandono. Digite Cero si no tiene.",IF(AV166&gt;$D166," * La variable Egreso por Abandono no pueden superar el Total Ambos Sexos.",""))</f>
        <v/>
      </c>
      <c r="DC166" s="25" t="str">
        <f t="shared" si="200"/>
        <v/>
      </c>
      <c r="DD166"/>
      <c r="DE166"/>
      <c r="DG166"/>
      <c r="DH166" s="26">
        <f t="shared" ref="DH166:DH170" si="202">IF(AND(D166&gt;0,AR166=""),1,IF(AR166&gt;D166,1,0))</f>
        <v>0</v>
      </c>
      <c r="DI166" s="26">
        <f t="shared" ref="DI166:DI170" si="203">IF(AND(D166&gt;0,AS166=""),1,IF(AS166&gt;D166,1,0))</f>
        <v>0</v>
      </c>
      <c r="DJ166" s="26">
        <f t="shared" ref="DJ166:DJ170" si="204">IF(AND(D166&gt;0,AT166=""),1,IF(AT166&gt;D166,1,0))</f>
        <v>0</v>
      </c>
      <c r="DK166" s="26">
        <f t="shared" ref="DK166:DK170" si="205">IF(AND(D166&gt;0,AU166=""),1,IF(AU166&gt;D166,1,0))</f>
        <v>0</v>
      </c>
      <c r="DL166" s="26">
        <f t="shared" ref="DL166:DL170" si="206">IF(AND(D166&gt;0,AV166=""),1,IF(AV166&gt;D166,1,0))</f>
        <v>0</v>
      </c>
      <c r="DM166" s="26">
        <f t="shared" ref="DM166:DM170" si="207">IF(AND(D166&gt;0,AW166=""),1,IF(AW166&gt;D166,1,0))</f>
        <v>0</v>
      </c>
    </row>
    <row r="167" spans="1:117" x14ac:dyDescent="0.25">
      <c r="A167" s="713"/>
      <c r="B167" s="713"/>
      <c r="C167" s="244" t="s">
        <v>195</v>
      </c>
      <c r="D167" s="245">
        <f t="shared" si="183"/>
        <v>0</v>
      </c>
      <c r="E167" s="4343"/>
      <c r="F167" s="4344">
        <f t="shared" si="184"/>
        <v>0</v>
      </c>
      <c r="G167" s="4333"/>
      <c r="H167" s="4345"/>
      <c r="I167" s="4345"/>
      <c r="J167" s="4345"/>
      <c r="K167" s="4345"/>
      <c r="L167" s="4345"/>
      <c r="M167" s="4345"/>
      <c r="N167" s="4345"/>
      <c r="O167" s="4345"/>
      <c r="P167" s="4345"/>
      <c r="Q167" s="4345"/>
      <c r="R167" s="4345"/>
      <c r="S167" s="4345"/>
      <c r="T167" s="4345"/>
      <c r="U167" s="4345"/>
      <c r="V167" s="4345"/>
      <c r="W167" s="4345"/>
      <c r="X167" s="4345"/>
      <c r="Y167" s="4345"/>
      <c r="Z167" s="4345"/>
      <c r="AA167" s="4345"/>
      <c r="AB167" s="4345"/>
      <c r="AC167" s="4346"/>
      <c r="AD167" s="22"/>
      <c r="AE167" s="4323"/>
      <c r="AF167" s="22"/>
      <c r="AG167" s="4323"/>
      <c r="AH167" s="22"/>
      <c r="AI167" s="4323"/>
      <c r="AJ167" s="22"/>
      <c r="AK167" s="4323"/>
      <c r="AL167" s="22"/>
      <c r="AM167" s="4323"/>
      <c r="AN167" s="22"/>
      <c r="AO167" s="4323"/>
      <c r="AP167" s="22"/>
      <c r="AQ167" s="230"/>
      <c r="AR167" s="22"/>
      <c r="AS167" s="20"/>
      <c r="AT167" s="20"/>
      <c r="AU167" s="20"/>
      <c r="AV167" s="24"/>
      <c r="AW167" s="20"/>
      <c r="AX167" t="str">
        <f t="shared" si="195"/>
        <v/>
      </c>
      <c r="CW167"/>
      <c r="CX167" s="25" t="str">
        <f t="shared" si="196"/>
        <v/>
      </c>
      <c r="CY167" s="25" t="str">
        <f t="shared" si="197"/>
        <v/>
      </c>
      <c r="CZ167" s="25" t="str">
        <f t="shared" si="198"/>
        <v/>
      </c>
      <c r="DA167" s="25" t="str">
        <f t="shared" si="199"/>
        <v/>
      </c>
      <c r="DB167" s="25" t="str">
        <f t="shared" si="201"/>
        <v/>
      </c>
      <c r="DC167" s="25" t="str">
        <f t="shared" si="200"/>
        <v/>
      </c>
      <c r="DD167"/>
      <c r="DE167"/>
      <c r="DG167"/>
      <c r="DH167" s="26">
        <f t="shared" si="202"/>
        <v>0</v>
      </c>
      <c r="DI167" s="26">
        <f t="shared" si="203"/>
        <v>0</v>
      </c>
      <c r="DJ167" s="26">
        <f t="shared" si="204"/>
        <v>0</v>
      </c>
      <c r="DK167" s="26">
        <f t="shared" si="205"/>
        <v>0</v>
      </c>
      <c r="DL167" s="26">
        <f t="shared" si="206"/>
        <v>0</v>
      </c>
      <c r="DM167" s="26">
        <f t="shared" si="207"/>
        <v>0</v>
      </c>
    </row>
    <row r="168" spans="1:117" x14ac:dyDescent="0.25">
      <c r="A168" s="713"/>
      <c r="B168" s="713"/>
      <c r="C168" s="244" t="s">
        <v>196</v>
      </c>
      <c r="D168" s="245">
        <f t="shared" si="183"/>
        <v>0</v>
      </c>
      <c r="E168" s="4343"/>
      <c r="F168" s="4344">
        <f t="shared" si="184"/>
        <v>0</v>
      </c>
      <c r="G168" s="4333"/>
      <c r="H168" s="4345"/>
      <c r="I168" s="4345"/>
      <c r="J168" s="4345"/>
      <c r="K168" s="4345"/>
      <c r="L168" s="4345"/>
      <c r="M168" s="4345"/>
      <c r="N168" s="4345"/>
      <c r="O168" s="4345"/>
      <c r="P168" s="4345"/>
      <c r="Q168" s="4345"/>
      <c r="R168" s="4345"/>
      <c r="S168" s="4345"/>
      <c r="T168" s="4345"/>
      <c r="U168" s="4345"/>
      <c r="V168" s="4345"/>
      <c r="W168" s="4345"/>
      <c r="X168" s="4345"/>
      <c r="Y168" s="4345"/>
      <c r="Z168" s="4345"/>
      <c r="AA168" s="4345"/>
      <c r="AB168" s="4345"/>
      <c r="AC168" s="4346"/>
      <c r="AD168" s="22"/>
      <c r="AE168" s="4323"/>
      <c r="AF168" s="22"/>
      <c r="AG168" s="4323"/>
      <c r="AH168" s="22"/>
      <c r="AI168" s="4323"/>
      <c r="AJ168" s="22"/>
      <c r="AK168" s="4323"/>
      <c r="AL168" s="22"/>
      <c r="AM168" s="4323"/>
      <c r="AN168" s="22"/>
      <c r="AO168" s="4323"/>
      <c r="AP168" s="22"/>
      <c r="AQ168" s="230"/>
      <c r="AR168" s="4229"/>
      <c r="AS168" s="20"/>
      <c r="AT168" s="20"/>
      <c r="AU168" s="20"/>
      <c r="AV168" s="24"/>
      <c r="AW168" s="20"/>
      <c r="AX168" t="str">
        <f t="shared" si="195"/>
        <v/>
      </c>
      <c r="CW168"/>
      <c r="CX168" s="25" t="str">
        <f t="shared" si="196"/>
        <v/>
      </c>
      <c r="CY168" s="25" t="str">
        <f t="shared" si="197"/>
        <v/>
      </c>
      <c r="CZ168" s="25" t="str">
        <f t="shared" si="198"/>
        <v/>
      </c>
      <c r="DA168" s="25" t="str">
        <f t="shared" si="199"/>
        <v/>
      </c>
      <c r="DB168" s="25" t="str">
        <f t="shared" si="201"/>
        <v/>
      </c>
      <c r="DC168" s="25" t="str">
        <f t="shared" si="200"/>
        <v/>
      </c>
      <c r="DD168"/>
      <c r="DE168"/>
      <c r="DG168"/>
      <c r="DH168" s="26">
        <f t="shared" si="202"/>
        <v>0</v>
      </c>
      <c r="DI168" s="26">
        <f t="shared" si="203"/>
        <v>0</v>
      </c>
      <c r="DJ168" s="26">
        <f t="shared" si="204"/>
        <v>0</v>
      </c>
      <c r="DK168" s="26">
        <f t="shared" si="205"/>
        <v>0</v>
      </c>
      <c r="DL168" s="26">
        <f t="shared" si="206"/>
        <v>0</v>
      </c>
      <c r="DM168" s="26">
        <f t="shared" si="207"/>
        <v>0</v>
      </c>
    </row>
    <row r="169" spans="1:117" x14ac:dyDescent="0.25">
      <c r="A169" s="713"/>
      <c r="B169" s="713"/>
      <c r="C169" s="4349" t="s">
        <v>197</v>
      </c>
      <c r="D169" s="245">
        <f t="shared" si="183"/>
        <v>0</v>
      </c>
      <c r="E169" s="4343"/>
      <c r="F169" s="4344">
        <f t="shared" si="184"/>
        <v>0</v>
      </c>
      <c r="G169" s="4333"/>
      <c r="H169" s="4345"/>
      <c r="I169" s="4345"/>
      <c r="J169" s="4345"/>
      <c r="K169" s="4345"/>
      <c r="L169" s="4345"/>
      <c r="M169" s="4345"/>
      <c r="N169" s="4345"/>
      <c r="O169" s="4345"/>
      <c r="P169" s="4345"/>
      <c r="Q169" s="4345"/>
      <c r="R169" s="4345"/>
      <c r="S169" s="4345"/>
      <c r="T169" s="4345"/>
      <c r="U169" s="4345"/>
      <c r="V169" s="4345"/>
      <c r="W169" s="4345"/>
      <c r="X169" s="4345"/>
      <c r="Y169" s="4345"/>
      <c r="Z169" s="4345"/>
      <c r="AA169" s="4345"/>
      <c r="AB169" s="4345"/>
      <c r="AC169" s="4346"/>
      <c r="AD169" s="22"/>
      <c r="AE169" s="4323"/>
      <c r="AF169" s="22"/>
      <c r="AG169" s="4323"/>
      <c r="AH169" s="22"/>
      <c r="AI169" s="4323"/>
      <c r="AJ169" s="22"/>
      <c r="AK169" s="4323"/>
      <c r="AL169" s="22"/>
      <c r="AM169" s="4323"/>
      <c r="AN169" s="22"/>
      <c r="AO169" s="4323"/>
      <c r="AP169" s="22"/>
      <c r="AQ169" s="4228"/>
      <c r="AR169" s="24"/>
      <c r="AS169" s="4260"/>
      <c r="AT169" s="4260"/>
      <c r="AU169" s="20"/>
      <c r="AV169" s="24"/>
      <c r="AW169" s="20"/>
      <c r="AX169" t="str">
        <f t="shared" si="195"/>
        <v/>
      </c>
      <c r="CW169"/>
      <c r="CX169" s="25" t="str">
        <f t="shared" si="196"/>
        <v/>
      </c>
      <c r="CY169" s="25" t="str">
        <f t="shared" si="197"/>
        <v/>
      </c>
      <c r="CZ169" s="25" t="str">
        <f t="shared" si="198"/>
        <v/>
      </c>
      <c r="DA169" s="25" t="str">
        <f t="shared" si="199"/>
        <v/>
      </c>
      <c r="DB169" s="25" t="str">
        <f t="shared" si="201"/>
        <v/>
      </c>
      <c r="DC169" s="25" t="str">
        <f t="shared" si="200"/>
        <v/>
      </c>
      <c r="DD169"/>
      <c r="DE169"/>
      <c r="DG169"/>
      <c r="DH169" s="26">
        <f t="shared" si="202"/>
        <v>0</v>
      </c>
      <c r="DI169" s="26">
        <f t="shared" si="203"/>
        <v>0</v>
      </c>
      <c r="DJ169" s="26">
        <f t="shared" si="204"/>
        <v>0</v>
      </c>
      <c r="DK169" s="26">
        <f t="shared" si="205"/>
        <v>0</v>
      </c>
      <c r="DL169" s="26">
        <f t="shared" si="206"/>
        <v>0</v>
      </c>
      <c r="DM169" s="26">
        <f t="shared" si="207"/>
        <v>0</v>
      </c>
    </row>
    <row r="170" spans="1:117" x14ac:dyDescent="0.25">
      <c r="A170" s="4661"/>
      <c r="B170" s="4661"/>
      <c r="C170" s="244" t="s">
        <v>198</v>
      </c>
      <c r="D170" s="4126">
        <f t="shared" si="183"/>
        <v>0</v>
      </c>
      <c r="E170" s="4350"/>
      <c r="F170" s="249">
        <f t="shared" si="184"/>
        <v>0</v>
      </c>
      <c r="G170" s="4333"/>
      <c r="H170" s="4345"/>
      <c r="I170" s="4345"/>
      <c r="J170" s="4345"/>
      <c r="K170" s="4345"/>
      <c r="L170" s="4345"/>
      <c r="M170" s="4345"/>
      <c r="N170" s="4345"/>
      <c r="O170" s="4345"/>
      <c r="P170" s="4345"/>
      <c r="Q170" s="4345"/>
      <c r="R170" s="4345"/>
      <c r="S170" s="4345"/>
      <c r="T170" s="4345"/>
      <c r="U170" s="4345"/>
      <c r="V170" s="4345"/>
      <c r="W170" s="4345"/>
      <c r="X170" s="4345"/>
      <c r="Y170" s="4345"/>
      <c r="Z170" s="4345"/>
      <c r="AA170" s="4345"/>
      <c r="AB170" s="4345"/>
      <c r="AC170" s="4351"/>
      <c r="AD170" s="232"/>
      <c r="AE170" s="4352"/>
      <c r="AF170" s="232"/>
      <c r="AG170" s="4352"/>
      <c r="AH170" s="232"/>
      <c r="AI170" s="4352"/>
      <c r="AJ170" s="232"/>
      <c r="AK170" s="4352"/>
      <c r="AL170" s="232"/>
      <c r="AM170" s="4352"/>
      <c r="AN170" s="232"/>
      <c r="AO170" s="4352"/>
      <c r="AP170" s="232"/>
      <c r="AQ170" s="252"/>
      <c r="AR170" s="232"/>
      <c r="AS170" s="63"/>
      <c r="AT170" s="63"/>
      <c r="AU170" s="63"/>
      <c r="AV170" s="235"/>
      <c r="AW170" s="4239"/>
      <c r="AX170" t="str">
        <f t="shared" si="195"/>
        <v/>
      </c>
      <c r="CW170"/>
      <c r="CX170" s="25" t="str">
        <f t="shared" si="196"/>
        <v/>
      </c>
      <c r="CY170" s="25" t="str">
        <f t="shared" si="197"/>
        <v/>
      </c>
      <c r="CZ170" s="25" t="str">
        <f t="shared" si="198"/>
        <v/>
      </c>
      <c r="DA170" s="25" t="str">
        <f t="shared" si="199"/>
        <v/>
      </c>
      <c r="DB170" s="25" t="str">
        <f t="shared" si="201"/>
        <v/>
      </c>
      <c r="DC170" s="25" t="str">
        <f t="shared" si="200"/>
        <v/>
      </c>
      <c r="DD170"/>
      <c r="DE170"/>
      <c r="DG170"/>
      <c r="DH170" s="26">
        <f t="shared" si="202"/>
        <v>0</v>
      </c>
      <c r="DI170" s="26">
        <f t="shared" si="203"/>
        <v>0</v>
      </c>
      <c r="DJ170" s="26">
        <f t="shared" si="204"/>
        <v>0</v>
      </c>
      <c r="DK170" s="26">
        <f t="shared" si="205"/>
        <v>0</v>
      </c>
      <c r="DL170" s="26">
        <f t="shared" si="206"/>
        <v>0</v>
      </c>
      <c r="DM170" s="26">
        <f t="shared" si="207"/>
        <v>0</v>
      </c>
    </row>
    <row r="171" spans="1:117" ht="15" customHeight="1" x14ac:dyDescent="0.25">
      <c r="A171" s="4829" t="s">
        <v>199</v>
      </c>
      <c r="B171" s="4829" t="s">
        <v>200</v>
      </c>
      <c r="C171" s="4869" t="s">
        <v>95</v>
      </c>
      <c r="D171" s="245">
        <f t="shared" ref="D171:D175" si="208">SUM(E171)</f>
        <v>0</v>
      </c>
      <c r="E171" s="254">
        <f>SUM(AC171+AE171+AG171+AI171+AK171+AM171+AO171)</f>
        <v>0</v>
      </c>
      <c r="F171" s="4870"/>
      <c r="G171" s="256"/>
      <c r="H171" s="257"/>
      <c r="I171" s="257"/>
      <c r="J171" s="258"/>
      <c r="K171" s="257"/>
      <c r="L171" s="257"/>
      <c r="M171" s="257"/>
      <c r="N171" s="258"/>
      <c r="O171" s="257"/>
      <c r="P171" s="257"/>
      <c r="Q171" s="257"/>
      <c r="R171" s="258"/>
      <c r="S171" s="257"/>
      <c r="T171" s="257"/>
      <c r="U171" s="257"/>
      <c r="V171" s="258"/>
      <c r="W171" s="257"/>
      <c r="X171" s="257"/>
      <c r="Y171" s="257"/>
      <c r="Z171" s="258"/>
      <c r="AA171" s="257"/>
      <c r="AB171" s="259"/>
      <c r="AC171" s="4747"/>
      <c r="AD171" s="4871"/>
      <c r="AE171" s="4747"/>
      <c r="AF171" s="4871"/>
      <c r="AG171" s="4747"/>
      <c r="AH171" s="4871"/>
      <c r="AI171" s="4747"/>
      <c r="AJ171" s="4871"/>
      <c r="AK171" s="4747"/>
      <c r="AL171" s="4871"/>
      <c r="AM171" s="4747"/>
      <c r="AN171" s="4871"/>
      <c r="AO171" s="4747"/>
      <c r="AP171" s="4871"/>
      <c r="AQ171" s="4864"/>
      <c r="AR171" s="4759"/>
      <c r="AS171" s="4759"/>
      <c r="AT171" s="4759"/>
      <c r="AU171" s="4759"/>
      <c r="AV171" s="4865"/>
      <c r="AW171" s="20"/>
      <c r="AX171" t="str">
        <f t="shared" si="195"/>
        <v/>
      </c>
      <c r="CW171"/>
      <c r="CX171" s="25" t="str">
        <f t="shared" si="196"/>
        <v/>
      </c>
      <c r="CY171" s="25" t="str">
        <f t="shared" si="197"/>
        <v/>
      </c>
      <c r="CZ171" s="25" t="str">
        <f t="shared" si="198"/>
        <v/>
      </c>
      <c r="DA171" s="25" t="str">
        <f t="shared" si="199"/>
        <v/>
      </c>
      <c r="DB171" s="261"/>
      <c r="DC171" s="25" t="str">
        <f t="shared" si="200"/>
        <v/>
      </c>
      <c r="DD171"/>
      <c r="DE171"/>
      <c r="DG171"/>
      <c r="DH171" s="26">
        <f>IF(AND(D171&gt;0,AR171=""),1,IF(AR171&gt;D171,1,0))</f>
        <v>0</v>
      </c>
      <c r="DI171" s="26">
        <f>IF(AND(D171&gt;0,AS171=""),1,IF(AS171&gt;D171,1,0))</f>
        <v>0</v>
      </c>
      <c r="DJ171" s="26">
        <f>IF(AND(D171&gt;0,AT171=""),1,IF(AT171&gt;D171,1,0))</f>
        <v>0</v>
      </c>
      <c r="DK171" s="26">
        <f>IF(AND(D171&gt;0,AU171=""),1,IF(AU171&gt;D171,1,0))</f>
        <v>0</v>
      </c>
      <c r="DL171" s="261"/>
      <c r="DM171" s="26">
        <f>IF(AND(D171&gt;0,AW171=""),1,IF(AW171&gt;D171,1,0))</f>
        <v>0</v>
      </c>
    </row>
    <row r="172" spans="1:117" x14ac:dyDescent="0.25">
      <c r="A172" s="713"/>
      <c r="B172" s="713"/>
      <c r="C172" s="4349" t="s">
        <v>201</v>
      </c>
      <c r="D172" s="245">
        <f t="shared" si="208"/>
        <v>0</v>
      </c>
      <c r="E172" s="4353">
        <f>SUM(AC172+AE172+AG172+AI172+AK172+AM172+AO172)</f>
        <v>0</v>
      </c>
      <c r="F172" s="4354"/>
      <c r="G172" s="4333"/>
      <c r="H172" s="4345"/>
      <c r="I172" s="4345"/>
      <c r="J172" s="4346"/>
      <c r="K172" s="4345"/>
      <c r="L172" s="4345"/>
      <c r="M172" s="4345"/>
      <c r="N172" s="4346"/>
      <c r="O172" s="4345"/>
      <c r="P172" s="4345"/>
      <c r="Q172" s="4345"/>
      <c r="R172" s="4346"/>
      <c r="S172" s="4345"/>
      <c r="T172" s="4345"/>
      <c r="U172" s="4345"/>
      <c r="V172" s="4346"/>
      <c r="W172" s="4345"/>
      <c r="X172" s="4345"/>
      <c r="Y172" s="4345"/>
      <c r="Z172" s="4346"/>
      <c r="AA172" s="4345"/>
      <c r="AB172" s="4324"/>
      <c r="AC172" s="4259"/>
      <c r="AD172" s="264"/>
      <c r="AE172" s="4259"/>
      <c r="AF172" s="264"/>
      <c r="AG172" s="4259"/>
      <c r="AH172" s="264"/>
      <c r="AI172" s="4259"/>
      <c r="AJ172" s="264"/>
      <c r="AK172" s="4259"/>
      <c r="AL172" s="264"/>
      <c r="AM172" s="4259"/>
      <c r="AN172" s="264"/>
      <c r="AO172" s="4259"/>
      <c r="AP172" s="264"/>
      <c r="AQ172" s="4228"/>
      <c r="AR172" s="20"/>
      <c r="AS172" s="4260"/>
      <c r="AT172" s="4260"/>
      <c r="AU172" s="20"/>
      <c r="AV172" s="24"/>
      <c r="AW172" s="20"/>
      <c r="AX172" t="str">
        <f t="shared" si="195"/>
        <v/>
      </c>
      <c r="CW172"/>
      <c r="CX172" s="25" t="str">
        <f t="shared" si="196"/>
        <v/>
      </c>
      <c r="CY172" s="25" t="str">
        <f t="shared" si="197"/>
        <v/>
      </c>
      <c r="CZ172" s="25" t="str">
        <f t="shared" si="198"/>
        <v/>
      </c>
      <c r="DA172" s="25" t="str">
        <f t="shared" si="199"/>
        <v/>
      </c>
      <c r="DB172" s="25" t="str">
        <f>IF(AND($D172&gt;0,AV172=""),"  * No olvide digitar la variable Egreso por Abandono. Digite Cero si no tiene.",IF(AV172&gt;$D172," * La variable Egreso por Abandono no pueden superar el Total Ambos Sexos.",""))</f>
        <v/>
      </c>
      <c r="DC172" s="25" t="str">
        <f t="shared" si="200"/>
        <v/>
      </c>
      <c r="DD172"/>
      <c r="DE172"/>
      <c r="DG172"/>
      <c r="DH172" s="26">
        <f t="shared" ref="DH172:DH175" si="209">IF(AND(D172&gt;0,AR172=""),1,IF(AR172&gt;D172,1,0))</f>
        <v>0</v>
      </c>
      <c r="DI172" s="26">
        <f t="shared" ref="DI172:DI175" si="210">IF(AND(D172&gt;0,AS172=""),1,IF(AS172&gt;D172,1,0))</f>
        <v>0</v>
      </c>
      <c r="DJ172" s="26">
        <f t="shared" ref="DJ172:DJ175" si="211">IF(AND(D172&gt;0,AT172=""),1,IF(AT172&gt;D172,1,0))</f>
        <v>0</v>
      </c>
      <c r="DK172" s="26">
        <f t="shared" ref="DK172:DK175" si="212">IF(AND(D172&gt;0,AU172=""),1,IF(AU172&gt;D172,1,0))</f>
        <v>0</v>
      </c>
      <c r="DL172" s="26">
        <f t="shared" ref="DL172" si="213">IF(AND(D172&gt;0,AV172=""),1,IF(AV172&gt;D172,1,0))</f>
        <v>0</v>
      </c>
      <c r="DM172" s="26">
        <f t="shared" ref="DM172:DM175" si="214">IF(AND(D172&gt;0,AW172=""),1,IF(AW172&gt;D172,1,0))</f>
        <v>0</v>
      </c>
    </row>
    <row r="173" spans="1:117" x14ac:dyDescent="0.25">
      <c r="A173" s="713"/>
      <c r="B173" s="713"/>
      <c r="C173" s="265" t="s">
        <v>202</v>
      </c>
      <c r="D173" s="245">
        <f t="shared" si="208"/>
        <v>0</v>
      </c>
      <c r="E173" s="4353">
        <f>SUM(AC173+AE173+AG173+AI173+AK173+AM173+AO173)</f>
        <v>0</v>
      </c>
      <c r="F173" s="4355"/>
      <c r="G173" s="4333"/>
      <c r="H173" s="4345"/>
      <c r="I173" s="4345"/>
      <c r="J173" s="4346"/>
      <c r="K173" s="4345"/>
      <c r="L173" s="4345"/>
      <c r="M173" s="4345"/>
      <c r="N173" s="4346"/>
      <c r="O173" s="4345"/>
      <c r="P173" s="4345"/>
      <c r="Q173" s="4345"/>
      <c r="R173" s="4346"/>
      <c r="S173" s="4345"/>
      <c r="T173" s="4345"/>
      <c r="U173" s="4345"/>
      <c r="V173" s="4346"/>
      <c r="W173" s="4345"/>
      <c r="X173" s="4345"/>
      <c r="Y173" s="4345"/>
      <c r="Z173" s="4346"/>
      <c r="AA173" s="4345"/>
      <c r="AB173" s="4324"/>
      <c r="AC173" s="4259"/>
      <c r="AD173" s="264"/>
      <c r="AE173" s="4259"/>
      <c r="AF173" s="264"/>
      <c r="AG173" s="4259"/>
      <c r="AH173" s="264"/>
      <c r="AI173" s="4259"/>
      <c r="AJ173" s="264"/>
      <c r="AK173" s="4259"/>
      <c r="AL173" s="264"/>
      <c r="AM173" s="4259"/>
      <c r="AN173" s="264"/>
      <c r="AO173" s="4259"/>
      <c r="AP173" s="264"/>
      <c r="AQ173" s="4228"/>
      <c r="AR173" s="4260"/>
      <c r="AS173" s="4260"/>
      <c r="AT173" s="4260"/>
      <c r="AU173" s="20"/>
      <c r="AV173" s="231"/>
      <c r="AW173" s="20"/>
      <c r="AX173" t="str">
        <f t="shared" si="195"/>
        <v/>
      </c>
      <c r="CW173"/>
      <c r="CX173" s="25" t="str">
        <f t="shared" si="196"/>
        <v/>
      </c>
      <c r="CY173" s="25" t="str">
        <f t="shared" si="197"/>
        <v/>
      </c>
      <c r="CZ173" s="25" t="str">
        <f t="shared" si="198"/>
        <v/>
      </c>
      <c r="DA173" s="25" t="str">
        <f t="shared" si="199"/>
        <v/>
      </c>
      <c r="DB173" s="261"/>
      <c r="DC173" s="25" t="str">
        <f t="shared" si="200"/>
        <v/>
      </c>
      <c r="DD173"/>
      <c r="DE173"/>
      <c r="DG173"/>
      <c r="DH173" s="26">
        <f t="shared" si="209"/>
        <v>0</v>
      </c>
      <c r="DI173" s="26">
        <f t="shared" si="210"/>
        <v>0</v>
      </c>
      <c r="DJ173" s="26">
        <f t="shared" si="211"/>
        <v>0</v>
      </c>
      <c r="DK173" s="26">
        <f t="shared" si="212"/>
        <v>0</v>
      </c>
      <c r="DL173" s="261"/>
      <c r="DM173" s="26">
        <f t="shared" si="214"/>
        <v>0</v>
      </c>
    </row>
    <row r="174" spans="1:117" x14ac:dyDescent="0.25">
      <c r="A174" s="713"/>
      <c r="B174" s="713"/>
      <c r="C174" s="244" t="s">
        <v>93</v>
      </c>
      <c r="D174" s="245">
        <f t="shared" si="208"/>
        <v>0</v>
      </c>
      <c r="E174" s="4353">
        <f>SUM(AC174+AE174+AG174+AI174+AK174+AM174+AO174)</f>
        <v>0</v>
      </c>
      <c r="F174" s="4355"/>
      <c r="G174" s="4333"/>
      <c r="H174" s="4345"/>
      <c r="I174" s="4345"/>
      <c r="J174" s="4346"/>
      <c r="K174" s="4345"/>
      <c r="L174" s="4345"/>
      <c r="M174" s="4345"/>
      <c r="N174" s="4346"/>
      <c r="O174" s="4345"/>
      <c r="P174" s="4345"/>
      <c r="Q174" s="4345"/>
      <c r="R174" s="4346"/>
      <c r="S174" s="4345"/>
      <c r="T174" s="4345"/>
      <c r="U174" s="4345"/>
      <c r="V174" s="4346"/>
      <c r="W174" s="4345"/>
      <c r="X174" s="4345"/>
      <c r="Y174" s="4345"/>
      <c r="Z174" s="4346"/>
      <c r="AA174" s="4345"/>
      <c r="AB174" s="4324"/>
      <c r="AC174" s="185"/>
      <c r="AD174" s="267"/>
      <c r="AE174" s="185"/>
      <c r="AF174" s="267"/>
      <c r="AG174" s="185"/>
      <c r="AH174" s="267"/>
      <c r="AI174" s="185"/>
      <c r="AJ174" s="267"/>
      <c r="AK174" s="185"/>
      <c r="AL174" s="267"/>
      <c r="AM174" s="185"/>
      <c r="AN174" s="267"/>
      <c r="AO174" s="185"/>
      <c r="AP174" s="267"/>
      <c r="AQ174" s="268"/>
      <c r="AR174" s="188"/>
      <c r="AS174" s="188"/>
      <c r="AT174" s="188"/>
      <c r="AU174" s="63"/>
      <c r="AV174" s="234"/>
      <c r="AW174" s="63"/>
      <c r="AX174" t="str">
        <f t="shared" si="195"/>
        <v/>
      </c>
      <c r="CW174"/>
      <c r="CX174" s="25" t="str">
        <f t="shared" si="196"/>
        <v/>
      </c>
      <c r="CY174" s="25" t="str">
        <f t="shared" si="197"/>
        <v/>
      </c>
      <c r="CZ174" s="25" t="str">
        <f t="shared" si="198"/>
        <v/>
      </c>
      <c r="DA174" s="25" t="str">
        <f t="shared" si="199"/>
        <v/>
      </c>
      <c r="DB174" s="261"/>
      <c r="DC174" s="25" t="str">
        <f t="shared" si="200"/>
        <v/>
      </c>
      <c r="DD174"/>
      <c r="DE174"/>
      <c r="DG174"/>
      <c r="DH174" s="26">
        <f t="shared" si="209"/>
        <v>0</v>
      </c>
      <c r="DI174" s="26">
        <f t="shared" si="210"/>
        <v>0</v>
      </c>
      <c r="DJ174" s="26">
        <f t="shared" si="211"/>
        <v>0</v>
      </c>
      <c r="DK174" s="26">
        <f t="shared" si="212"/>
        <v>0</v>
      </c>
      <c r="DL174" s="261"/>
      <c r="DM174" s="26">
        <f t="shared" si="214"/>
        <v>0</v>
      </c>
    </row>
    <row r="175" spans="1:117" x14ac:dyDescent="0.25">
      <c r="A175" s="4661"/>
      <c r="B175" s="713"/>
      <c r="C175" s="265" t="s">
        <v>156</v>
      </c>
      <c r="D175" s="4126">
        <f t="shared" si="208"/>
        <v>0</v>
      </c>
      <c r="E175" s="4193">
        <f>SUM(AC175+AE175+AG175+AI175+AK175+AM175+AO175)</f>
        <v>0</v>
      </c>
      <c r="F175" s="270"/>
      <c r="G175" s="4356"/>
      <c r="H175" s="4357"/>
      <c r="I175" s="4357"/>
      <c r="J175" s="4351"/>
      <c r="K175" s="4357"/>
      <c r="L175" s="4357"/>
      <c r="M175" s="4357"/>
      <c r="N175" s="4351"/>
      <c r="O175" s="4357"/>
      <c r="P175" s="4357"/>
      <c r="Q175" s="4357"/>
      <c r="R175" s="4351"/>
      <c r="S175" s="4357"/>
      <c r="T175" s="4357"/>
      <c r="U175" s="4357"/>
      <c r="V175" s="4351"/>
      <c r="W175" s="4357"/>
      <c r="X175" s="4357"/>
      <c r="Y175" s="4357"/>
      <c r="Z175" s="4351"/>
      <c r="AA175" s="4357"/>
      <c r="AB175" s="4358"/>
      <c r="AC175" s="4265"/>
      <c r="AD175" s="4577"/>
      <c r="AE175" s="4265"/>
      <c r="AF175" s="4577"/>
      <c r="AG175" s="4265"/>
      <c r="AH175" s="4577"/>
      <c r="AI175" s="4265"/>
      <c r="AJ175" s="4577"/>
      <c r="AK175" s="4265"/>
      <c r="AL175" s="4577"/>
      <c r="AM175" s="4265"/>
      <c r="AN175" s="4577"/>
      <c r="AO175" s="4265"/>
      <c r="AP175" s="4577"/>
      <c r="AQ175" s="4238"/>
      <c r="AR175" s="39"/>
      <c r="AS175" s="39"/>
      <c r="AT175" s="39"/>
      <c r="AU175" s="39"/>
      <c r="AV175" s="4359"/>
      <c r="AW175" s="39"/>
      <c r="AX175" t="str">
        <f t="shared" si="195"/>
        <v/>
      </c>
      <c r="CW175"/>
      <c r="CX175" s="25" t="str">
        <f t="shared" si="196"/>
        <v/>
      </c>
      <c r="CY175" s="25" t="str">
        <f t="shared" si="197"/>
        <v/>
      </c>
      <c r="CZ175" s="25" t="str">
        <f t="shared" si="198"/>
        <v/>
      </c>
      <c r="DA175" s="25" t="str">
        <f t="shared" si="199"/>
        <v/>
      </c>
      <c r="DB175" s="261"/>
      <c r="DC175" s="25" t="str">
        <f t="shared" si="200"/>
        <v/>
      </c>
      <c r="DD175"/>
      <c r="DE175"/>
      <c r="DG175"/>
      <c r="DH175" s="26">
        <f t="shared" si="209"/>
        <v>0</v>
      </c>
      <c r="DI175" s="26">
        <f t="shared" si="210"/>
        <v>0</v>
      </c>
      <c r="DJ175" s="26">
        <f t="shared" si="211"/>
        <v>0</v>
      </c>
      <c r="DK175" s="26">
        <f t="shared" si="212"/>
        <v>0</v>
      </c>
      <c r="DL175" s="261"/>
      <c r="DM175" s="26">
        <f t="shared" si="214"/>
        <v>0</v>
      </c>
    </row>
    <row r="176" spans="1:117" ht="15" customHeight="1" x14ac:dyDescent="0.25">
      <c r="A176" s="4872" t="s">
        <v>203</v>
      </c>
      <c r="B176" s="4873" t="s">
        <v>204</v>
      </c>
      <c r="C176" s="4874" t="s">
        <v>205</v>
      </c>
      <c r="D176" s="4875">
        <f>SUM(E176:F176)</f>
        <v>0</v>
      </c>
      <c r="E176" s="497">
        <f>+G176+I176+K176+M176+O176+Q176+S176+U176+W176+Y176+AA176+AC176+AE176+AG176+AI176+AK176+AM176+AO176</f>
        <v>0</v>
      </c>
      <c r="F176" s="4581">
        <f t="shared" ref="E176:F178" si="215">+H176+J176+L176+N176+P176+R176+T176+V176+X176+Z176+AB176+AD176+AF176+AH176+AJ176+AL176+AN176+AP176</f>
        <v>0</v>
      </c>
      <c r="G176" s="4582">
        <f>SUM(G177:G178)</f>
        <v>0</v>
      </c>
      <c r="H176" s="4583">
        <f t="shared" ref="H176:AS176" si="216">SUM(H177:H178)</f>
        <v>0</v>
      </c>
      <c r="I176" s="4876">
        <f t="shared" si="216"/>
        <v>0</v>
      </c>
      <c r="J176" s="4583">
        <f t="shared" si="216"/>
        <v>0</v>
      </c>
      <c r="K176" s="4876">
        <f>SUM(K177:K178)</f>
        <v>0</v>
      </c>
      <c r="L176" s="283">
        <f t="shared" si="216"/>
        <v>0</v>
      </c>
      <c r="M176" s="4876">
        <f t="shared" si="216"/>
        <v>0</v>
      </c>
      <c r="N176" s="4877">
        <f t="shared" si="216"/>
        <v>0</v>
      </c>
      <c r="O176" s="4878">
        <f t="shared" si="216"/>
        <v>0</v>
      </c>
      <c r="P176" s="4583">
        <f t="shared" si="216"/>
        <v>0</v>
      </c>
      <c r="Q176" s="4878">
        <f t="shared" si="216"/>
        <v>0</v>
      </c>
      <c r="R176" s="4583">
        <f t="shared" si="216"/>
        <v>0</v>
      </c>
      <c r="S176" s="4878">
        <f t="shared" si="216"/>
        <v>0</v>
      </c>
      <c r="T176" s="4583">
        <f t="shared" si="216"/>
        <v>0</v>
      </c>
      <c r="U176" s="4878">
        <f t="shared" si="216"/>
        <v>0</v>
      </c>
      <c r="V176" s="4583">
        <f t="shared" si="216"/>
        <v>0</v>
      </c>
      <c r="W176" s="4878">
        <f t="shared" si="216"/>
        <v>0</v>
      </c>
      <c r="X176" s="4583">
        <f t="shared" si="216"/>
        <v>0</v>
      </c>
      <c r="Y176" s="4878">
        <f t="shared" si="216"/>
        <v>0</v>
      </c>
      <c r="Z176" s="4583">
        <f t="shared" si="216"/>
        <v>0</v>
      </c>
      <c r="AA176" s="4878">
        <f t="shared" si="216"/>
        <v>0</v>
      </c>
      <c r="AB176" s="4583">
        <f t="shared" si="216"/>
        <v>0</v>
      </c>
      <c r="AC176" s="4876">
        <f>SUM(AC177:AC178)</f>
        <v>0</v>
      </c>
      <c r="AD176" s="4583">
        <f t="shared" si="216"/>
        <v>0</v>
      </c>
      <c r="AE176" s="4876">
        <f t="shared" si="216"/>
        <v>0</v>
      </c>
      <c r="AF176" s="4583">
        <f t="shared" si="216"/>
        <v>0</v>
      </c>
      <c r="AG176" s="4876">
        <f t="shared" si="216"/>
        <v>0</v>
      </c>
      <c r="AH176" s="4583">
        <f t="shared" si="216"/>
        <v>0</v>
      </c>
      <c r="AI176" s="4876">
        <f t="shared" si="216"/>
        <v>0</v>
      </c>
      <c r="AJ176" s="4583">
        <f t="shared" si="216"/>
        <v>0</v>
      </c>
      <c r="AK176" s="4876">
        <f t="shared" si="216"/>
        <v>0</v>
      </c>
      <c r="AL176" s="4583">
        <f t="shared" si="216"/>
        <v>0</v>
      </c>
      <c r="AM176" s="4876">
        <f t="shared" si="216"/>
        <v>0</v>
      </c>
      <c r="AN176" s="4583">
        <f t="shared" si="216"/>
        <v>0</v>
      </c>
      <c r="AO176" s="4876">
        <f t="shared" si="216"/>
        <v>0</v>
      </c>
      <c r="AP176" s="4583">
        <f t="shared" si="216"/>
        <v>0</v>
      </c>
      <c r="AQ176" s="4879">
        <f t="shared" si="216"/>
        <v>0</v>
      </c>
      <c r="AR176" s="4583">
        <f t="shared" si="216"/>
        <v>0</v>
      </c>
      <c r="AS176" s="4583">
        <f t="shared" si="216"/>
        <v>0</v>
      </c>
      <c r="AT176" s="4583">
        <f>SUM(AT177:AT178)</f>
        <v>0</v>
      </c>
      <c r="AU176" s="4583">
        <f>SUM(AU177:AU178)</f>
        <v>0</v>
      </c>
      <c r="AV176" s="4880">
        <f>SUM(AV177:AV178)</f>
        <v>0</v>
      </c>
      <c r="AW176" s="4583">
        <f>SUM(AW177:AW178)</f>
        <v>0</v>
      </c>
      <c r="CW176"/>
      <c r="CX176"/>
      <c r="CY176"/>
      <c r="CZ176"/>
      <c r="DA176" s="288"/>
      <c r="DB176"/>
      <c r="DC176"/>
      <c r="DD176"/>
      <c r="DE176"/>
      <c r="DG176"/>
      <c r="DH176"/>
      <c r="DI176"/>
      <c r="DJ176"/>
      <c r="DK176"/>
      <c r="DL176"/>
      <c r="DM176"/>
    </row>
    <row r="177" spans="1:117" x14ac:dyDescent="0.25">
      <c r="A177" s="791"/>
      <c r="B177" s="794"/>
      <c r="C177" s="4881" t="s">
        <v>206</v>
      </c>
      <c r="D177" s="245">
        <f>SUM(E177:F177)</f>
        <v>0</v>
      </c>
      <c r="E177" s="290">
        <f t="shared" si="215"/>
        <v>0</v>
      </c>
      <c r="F177" s="4882">
        <f t="shared" si="215"/>
        <v>0</v>
      </c>
      <c r="G177" s="4731"/>
      <c r="H177" s="52"/>
      <c r="I177" s="4747"/>
      <c r="J177" s="4759"/>
      <c r="K177" s="4747"/>
      <c r="L177" s="4883"/>
      <c r="M177" s="4747"/>
      <c r="N177" s="52"/>
      <c r="O177" s="4747"/>
      <c r="P177" s="20"/>
      <c r="Q177" s="4747"/>
      <c r="R177" s="20"/>
      <c r="S177" s="4747"/>
      <c r="T177" s="20"/>
      <c r="U177" s="4747"/>
      <c r="V177" s="20"/>
      <c r="W177" s="4747"/>
      <c r="X177" s="20"/>
      <c r="Y177" s="4747"/>
      <c r="Z177" s="20"/>
      <c r="AA177" s="19"/>
      <c r="AB177" s="20"/>
      <c r="AC177" s="19"/>
      <c r="AD177" s="20"/>
      <c r="AE177" s="19"/>
      <c r="AF177" s="20"/>
      <c r="AG177" s="19"/>
      <c r="AH177" s="20"/>
      <c r="AI177" s="19"/>
      <c r="AJ177" s="20"/>
      <c r="AK177" s="19"/>
      <c r="AL177" s="20"/>
      <c r="AM177" s="19"/>
      <c r="AN177" s="20"/>
      <c r="AO177" s="19"/>
      <c r="AP177" s="20"/>
      <c r="AQ177" s="230"/>
      <c r="AR177" s="20"/>
      <c r="AS177" s="20"/>
      <c r="AT177" s="20"/>
      <c r="AU177" s="20"/>
      <c r="AV177" s="24"/>
      <c r="AW177" s="20"/>
      <c r="AX177" t="str">
        <f t="shared" si="195"/>
        <v/>
      </c>
      <c r="CW177"/>
      <c r="CX177" s="25" t="str">
        <f t="shared" ref="CX177:CX196" si="217">IF(AND(D177&gt;0,AR177=""),"  * No olvide digitar la variable  Usuarios con Discapacidad. Digite Cero si no tiene.",IF(AR177&gt;D177," * La variable Usuarios con Discapacidad no pueden superar el Total Ambos Sexos.",""))</f>
        <v/>
      </c>
      <c r="CY177" s="25" t="str">
        <f t="shared" ref="CY177:CY186" si="218">IF(AND(D177&gt;0,AS177=""),"  * No olvide digitar la variable Niños, niñas, adolescentes y jóvenes SENAME. Digite Cero si no tiene.",IF(AS177&gt;D177," * La variable Niños, niñas, adolescentes y jóvenes SENAME no pueden superar el Total Ambos Sexos.",""))</f>
        <v/>
      </c>
      <c r="CZ177" s="25" t="str">
        <f t="shared" ref="CZ177:CZ186" si="219">IF(AND(D177&gt;0,AT177=""),"  * No olvide digitar la variable Niños, niñas, adolescentes y jóvenes Mejor Niñez. Digite Cero si no tiene.",IF(AT177&gt;D177," * La variable Niños, niñas, adolescentes y jóvenes Mejor Niñez  no pueden superar el Total Ambos Sexos.",""))</f>
        <v/>
      </c>
      <c r="DA177" s="25" t="str">
        <f t="shared" ref="DA177:DA196" si="220">IF(AND(D177&gt;0,AU177=""),"  * No olvide digitar la variable Migrantes. Digite Cero si no tiene.",IF(AU177&gt;D177," * La variable Migrantes no pueden superar el Total Ambos Sexos.",""))</f>
        <v/>
      </c>
      <c r="DB177" s="25" t="str">
        <f>IF(AND($D177&gt;0,AV177=""),"  * No olvide digitar la variable Egreso por Abandono. Digite Cero si no tiene.",IF(AV177&gt;$D177," * La variable Egreso por Abandono no pueden superar el Total Ambos Sexos.",""))</f>
        <v/>
      </c>
      <c r="DC177" s="25" t="str">
        <f t="shared" ref="DC177:DC196" si="221">IF(AND(D177&gt;0,AW177=""),"  * No olvide digitar la variable Paciente Diabético en control PSCV. Digite Cero si no tiene.",IF(AW177&gt;D177," * La variable Paciente Diabético en control PSCV no pueden superar el Total Ambos Sexos.",""))</f>
        <v/>
      </c>
      <c r="DD177"/>
      <c r="DE177"/>
      <c r="DG177"/>
      <c r="DH177" s="26">
        <f>IF(AND(D177&gt;0,AR177=""),1,IF(AR177&gt;D177,1,0))</f>
        <v>0</v>
      </c>
      <c r="DI177" s="26">
        <f>IF(AND(D177&gt;0,AS177=""),1,IF(AS177&gt;D177,1,0))</f>
        <v>0</v>
      </c>
      <c r="DJ177" s="26">
        <f>IF(AND(D177&gt;0,AT177=""),1,IF(AT177&gt;D177,1,0))</f>
        <v>0</v>
      </c>
      <c r="DK177" s="26">
        <f>IF(AND(D177&gt;0,AU177=""),1,IF(AU177&gt;D177,1,0))</f>
        <v>0</v>
      </c>
      <c r="DL177" s="26">
        <f>IF(AND(D177&gt;0,AV177=""),1,IF(AV177&gt;D177,1,0))</f>
        <v>0</v>
      </c>
      <c r="DM177" s="26">
        <f>IF(AND(D177&gt;0,AW177=""),1,IF(AW177&gt;D177,1,0))</f>
        <v>0</v>
      </c>
    </row>
    <row r="178" spans="1:117" x14ac:dyDescent="0.25">
      <c r="A178" s="4884"/>
      <c r="B178" s="4885"/>
      <c r="C178" s="293" t="s">
        <v>207</v>
      </c>
      <c r="D178" s="4126">
        <f>SUM(E178:F178)</f>
        <v>0</v>
      </c>
      <c r="E178" s="4193">
        <f t="shared" si="215"/>
        <v>0</v>
      </c>
      <c r="F178" s="294">
        <f t="shared" si="215"/>
        <v>0</v>
      </c>
      <c r="G178" s="4235"/>
      <c r="H178" s="4236"/>
      <c r="I178" s="4265"/>
      <c r="J178" s="39"/>
      <c r="K178" s="4265"/>
      <c r="L178" s="295"/>
      <c r="M178" s="4265"/>
      <c r="N178" s="4236"/>
      <c r="O178" s="4265"/>
      <c r="P178" s="39"/>
      <c r="Q178" s="4265"/>
      <c r="R178" s="39"/>
      <c r="S178" s="4265"/>
      <c r="T178" s="39"/>
      <c r="U178" s="4265"/>
      <c r="V178" s="39"/>
      <c r="W178" s="4265"/>
      <c r="X178" s="39"/>
      <c r="Y178" s="4265"/>
      <c r="Z178" s="39"/>
      <c r="AA178" s="4265"/>
      <c r="AB178" s="39"/>
      <c r="AC178" s="4265"/>
      <c r="AD178" s="39"/>
      <c r="AE178" s="4265"/>
      <c r="AF178" s="39"/>
      <c r="AG178" s="4265"/>
      <c r="AH178" s="39"/>
      <c r="AI178" s="4265"/>
      <c r="AJ178" s="39"/>
      <c r="AK178" s="4265"/>
      <c r="AL178" s="39"/>
      <c r="AM178" s="4265"/>
      <c r="AN178" s="39"/>
      <c r="AO178" s="4265"/>
      <c r="AP178" s="39"/>
      <c r="AQ178" s="4238"/>
      <c r="AR178" s="39"/>
      <c r="AS178" s="39"/>
      <c r="AT178" s="39"/>
      <c r="AU178" s="39"/>
      <c r="AV178" s="4239"/>
      <c r="AW178" s="39"/>
      <c r="AX178" t="str">
        <f t="shared" si="195"/>
        <v/>
      </c>
      <c r="CW178"/>
      <c r="CX178" s="25" t="str">
        <f t="shared" si="217"/>
        <v/>
      </c>
      <c r="CY178" s="25" t="str">
        <f t="shared" si="218"/>
        <v/>
      </c>
      <c r="CZ178" s="25" t="str">
        <f t="shared" si="219"/>
        <v/>
      </c>
      <c r="DA178" s="25" t="str">
        <f t="shared" si="220"/>
        <v/>
      </c>
      <c r="DB178" s="25" t="str">
        <f t="shared" ref="DB178:DB194" si="222">IF(AND($D178&gt;0,AV178=""),"  * No olvide digitar la variable Egreso por Abandono. Digite Cero si no tiene.",IF(AV178&gt;$D178," * La variable Egreso por Abandono no pueden superar el Total Ambos Sexos.",""))</f>
        <v/>
      </c>
      <c r="DC178" s="25" t="str">
        <f t="shared" si="221"/>
        <v/>
      </c>
      <c r="DD178"/>
      <c r="DE178"/>
      <c r="DG178"/>
      <c r="DH178" s="26">
        <f t="shared" ref="DH178:DH196" si="223">IF(AND(D178&gt;0,AR178=""),1,IF(AR178&gt;D178,1,0))</f>
        <v>0</v>
      </c>
      <c r="DI178" s="26">
        <f t="shared" ref="DI178:DI196" si="224">IF(AND(D178&gt;0,AS178=""),1,IF(AS178&gt;D178,1,0))</f>
        <v>0</v>
      </c>
      <c r="DJ178" s="26">
        <f t="shared" ref="DJ178:DJ196" si="225">IF(AND(D178&gt;0,AT178=""),1,IF(AT178&gt;D178,1,0))</f>
        <v>0</v>
      </c>
      <c r="DK178" s="26">
        <f t="shared" ref="DK178:DK196" si="226">IF(AND(D178&gt;0,AU178=""),1,IF(AU178&gt;D178,1,0))</f>
        <v>0</v>
      </c>
      <c r="DL178" s="26">
        <f t="shared" ref="DL178:DL194" si="227">IF(AND(D178&gt;0,AV178=""),1,IF(AV178&gt;D178,1,0))</f>
        <v>0</v>
      </c>
      <c r="DM178" s="26">
        <f t="shared" ref="DM178:DM196" si="228">IF(AND(D178&gt;0,AW178=""),1,IF(AW178&gt;D178,1,0))</f>
        <v>0</v>
      </c>
    </row>
    <row r="179" spans="1:117" ht="15" customHeight="1" x14ac:dyDescent="0.25">
      <c r="A179" s="4872" t="s">
        <v>208</v>
      </c>
      <c r="B179" s="4829" t="s">
        <v>209</v>
      </c>
      <c r="C179" s="4886" t="s">
        <v>210</v>
      </c>
      <c r="D179" s="245">
        <f>SUM(E179+F179)</f>
        <v>0</v>
      </c>
      <c r="E179" s="290">
        <f>SUM(AA179+AC179+AE179+AG179+AI179+AK179+AM179+AO179)</f>
        <v>0</v>
      </c>
      <c r="F179" s="297">
        <f>SUM(AB179+AD179+AF179+AH179+AJ179+AL179+AN179+AP179)</f>
        <v>0</v>
      </c>
      <c r="G179" s="4887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4888"/>
      <c r="Y179" s="220"/>
      <c r="Z179" s="220"/>
      <c r="AA179" s="300"/>
      <c r="AB179" s="20"/>
      <c r="AC179" s="19"/>
      <c r="AD179" s="20"/>
      <c r="AE179" s="19"/>
      <c r="AF179" s="20"/>
      <c r="AG179" s="19"/>
      <c r="AH179" s="20"/>
      <c r="AI179" s="19"/>
      <c r="AJ179" s="20"/>
      <c r="AK179" s="19"/>
      <c r="AL179" s="20"/>
      <c r="AM179" s="19"/>
      <c r="AN179" s="20"/>
      <c r="AO179" s="19"/>
      <c r="AP179" s="20"/>
      <c r="AQ179" s="230"/>
      <c r="AR179" s="22"/>
      <c r="AS179" s="20"/>
      <c r="AT179" s="20"/>
      <c r="AU179" s="20"/>
      <c r="AV179" s="24"/>
      <c r="AW179" s="20"/>
      <c r="AX179" t="str">
        <f t="shared" si="195"/>
        <v/>
      </c>
      <c r="CW179"/>
      <c r="CX179" s="25" t="str">
        <f t="shared" si="217"/>
        <v/>
      </c>
      <c r="CY179" s="25" t="str">
        <f t="shared" si="218"/>
        <v/>
      </c>
      <c r="CZ179" s="25" t="str">
        <f t="shared" si="219"/>
        <v/>
      </c>
      <c r="DA179" s="25" t="str">
        <f t="shared" si="220"/>
        <v/>
      </c>
      <c r="DB179" s="25" t="str">
        <f t="shared" si="222"/>
        <v/>
      </c>
      <c r="DC179" s="25" t="str">
        <f t="shared" si="221"/>
        <v/>
      </c>
      <c r="DD179"/>
      <c r="DE179"/>
      <c r="DG179"/>
      <c r="DH179" s="26">
        <f t="shared" si="223"/>
        <v>0</v>
      </c>
      <c r="DI179" s="26">
        <f t="shared" si="224"/>
        <v>0</v>
      </c>
      <c r="DJ179" s="26">
        <f t="shared" si="225"/>
        <v>0</v>
      </c>
      <c r="DK179" s="26">
        <f t="shared" si="226"/>
        <v>0</v>
      </c>
      <c r="DL179" s="26">
        <f t="shared" si="227"/>
        <v>0</v>
      </c>
      <c r="DM179" s="26">
        <f t="shared" si="228"/>
        <v>0</v>
      </c>
    </row>
    <row r="180" spans="1:117" x14ac:dyDescent="0.25">
      <c r="A180" s="791"/>
      <c r="B180" s="713"/>
      <c r="C180" s="4349" t="s">
        <v>211</v>
      </c>
      <c r="D180" s="301">
        <f>SUM(E180+F180)</f>
        <v>0</v>
      </c>
      <c r="E180" s="290">
        <f t="shared" ref="E180:F183" si="229">SUM(AA180+AC180+AE180+AG180+AI180+AK180+AM180+AO180)</f>
        <v>0</v>
      </c>
      <c r="F180" s="297">
        <f t="shared" si="229"/>
        <v>0</v>
      </c>
      <c r="G180" s="4326"/>
      <c r="H180" s="4346"/>
      <c r="I180" s="4346"/>
      <c r="J180" s="4346"/>
      <c r="K180" s="4346"/>
      <c r="L180" s="4346"/>
      <c r="M180" s="4346"/>
      <c r="N180" s="4346"/>
      <c r="O180" s="4346"/>
      <c r="P180" s="4346"/>
      <c r="Q180" s="4346"/>
      <c r="R180" s="4346"/>
      <c r="S180" s="4346"/>
      <c r="T180" s="4346"/>
      <c r="U180" s="4346"/>
      <c r="V180" s="4346"/>
      <c r="W180" s="4346"/>
      <c r="X180" s="4325"/>
      <c r="Y180" s="4346"/>
      <c r="Z180" s="4346"/>
      <c r="AA180" s="302"/>
      <c r="AB180" s="63"/>
      <c r="AC180" s="193"/>
      <c r="AD180" s="63"/>
      <c r="AE180" s="193"/>
      <c r="AF180" s="63"/>
      <c r="AG180" s="193"/>
      <c r="AH180" s="63"/>
      <c r="AI180" s="193"/>
      <c r="AJ180" s="63"/>
      <c r="AK180" s="193"/>
      <c r="AL180" s="63"/>
      <c r="AM180" s="193"/>
      <c r="AN180" s="63"/>
      <c r="AO180" s="193"/>
      <c r="AP180" s="63"/>
      <c r="AQ180" s="252"/>
      <c r="AR180" s="232"/>
      <c r="AS180" s="63"/>
      <c r="AT180" s="63"/>
      <c r="AU180" s="63"/>
      <c r="AV180" s="303"/>
      <c r="AW180" s="63"/>
      <c r="AX180" t="str">
        <f t="shared" si="195"/>
        <v/>
      </c>
      <c r="CW180"/>
      <c r="CX180" s="25" t="str">
        <f t="shared" si="217"/>
        <v/>
      </c>
      <c r="CY180" s="25" t="str">
        <f t="shared" si="218"/>
        <v/>
      </c>
      <c r="CZ180" s="25" t="str">
        <f t="shared" si="219"/>
        <v/>
      </c>
      <c r="DA180" s="25" t="str">
        <f t="shared" si="220"/>
        <v/>
      </c>
      <c r="DB180" s="304"/>
      <c r="DC180" s="25" t="str">
        <f t="shared" si="221"/>
        <v/>
      </c>
      <c r="DD180"/>
      <c r="DE180"/>
      <c r="DG180"/>
      <c r="DH180" s="26">
        <f t="shared" si="223"/>
        <v>0</v>
      </c>
      <c r="DI180" s="26">
        <f t="shared" si="224"/>
        <v>0</v>
      </c>
      <c r="DJ180" s="26">
        <f t="shared" si="225"/>
        <v>0</v>
      </c>
      <c r="DK180" s="26">
        <f t="shared" si="226"/>
        <v>0</v>
      </c>
      <c r="DL180" s="304"/>
      <c r="DM180" s="26">
        <f t="shared" si="228"/>
        <v>0</v>
      </c>
    </row>
    <row r="181" spans="1:117" x14ac:dyDescent="0.25">
      <c r="A181" s="791"/>
      <c r="B181" s="4661"/>
      <c r="C181" s="305" t="s">
        <v>212</v>
      </c>
      <c r="D181" s="301">
        <f t="shared" ref="D181:D194" si="230">SUM(E181+F181)</f>
        <v>0</v>
      </c>
      <c r="E181" s="4193">
        <f>SUM(AA181+AC181+AE181+AG181+AI181+AK181+AM181+AO181)</f>
        <v>0</v>
      </c>
      <c r="F181" s="294">
        <f t="shared" si="229"/>
        <v>0</v>
      </c>
      <c r="G181" s="4326"/>
      <c r="H181" s="4346"/>
      <c r="I181" s="4346"/>
      <c r="J181" s="4346"/>
      <c r="K181" s="4346"/>
      <c r="L181" s="4346"/>
      <c r="M181" s="4346"/>
      <c r="N181" s="4346"/>
      <c r="O181" s="4346"/>
      <c r="P181" s="4346"/>
      <c r="Q181" s="4346"/>
      <c r="R181" s="4346"/>
      <c r="S181" s="4346"/>
      <c r="T181" s="4346"/>
      <c r="U181" s="4346"/>
      <c r="V181" s="4346"/>
      <c r="W181" s="4346"/>
      <c r="X181" s="4325"/>
      <c r="Y181" s="4346"/>
      <c r="Z181" s="4346"/>
      <c r="AA181" s="4235"/>
      <c r="AB181" s="39"/>
      <c r="AC181" s="4265"/>
      <c r="AD181" s="39"/>
      <c r="AE181" s="4265"/>
      <c r="AF181" s="39"/>
      <c r="AG181" s="4265"/>
      <c r="AH181" s="39"/>
      <c r="AI181" s="4265"/>
      <c r="AJ181" s="39"/>
      <c r="AK181" s="4265"/>
      <c r="AL181" s="39"/>
      <c r="AM181" s="4265"/>
      <c r="AN181" s="39"/>
      <c r="AO181" s="4265"/>
      <c r="AP181" s="39"/>
      <c r="AQ181" s="4238"/>
      <c r="AR181" s="4236"/>
      <c r="AS181" s="39"/>
      <c r="AT181" s="39"/>
      <c r="AU181" s="39"/>
      <c r="AV181" s="4359"/>
      <c r="AW181" s="39"/>
      <c r="AX181" t="str">
        <f t="shared" si="195"/>
        <v/>
      </c>
      <c r="CW181"/>
      <c r="CX181" s="25" t="str">
        <f t="shared" si="217"/>
        <v/>
      </c>
      <c r="CY181" s="25" t="str">
        <f t="shared" si="218"/>
        <v/>
      </c>
      <c r="CZ181" s="25" t="str">
        <f t="shared" si="219"/>
        <v/>
      </c>
      <c r="DA181" s="25" t="str">
        <f t="shared" si="220"/>
        <v/>
      </c>
      <c r="DB181" s="304"/>
      <c r="DC181" s="25" t="str">
        <f t="shared" si="221"/>
        <v/>
      </c>
      <c r="DD181"/>
      <c r="DE181"/>
      <c r="DG181"/>
      <c r="DH181" s="26">
        <f t="shared" si="223"/>
        <v>0</v>
      </c>
      <c r="DI181" s="26">
        <f t="shared" si="224"/>
        <v>0</v>
      </c>
      <c r="DJ181" s="26">
        <f t="shared" si="225"/>
        <v>0</v>
      </c>
      <c r="DK181" s="26">
        <f t="shared" si="226"/>
        <v>0</v>
      </c>
      <c r="DL181" s="304"/>
      <c r="DM181" s="26">
        <f t="shared" si="228"/>
        <v>0</v>
      </c>
    </row>
    <row r="182" spans="1:117" x14ac:dyDescent="0.25">
      <c r="A182" s="791"/>
      <c r="B182" s="4873" t="s">
        <v>213</v>
      </c>
      <c r="C182" s="4881" t="s">
        <v>210</v>
      </c>
      <c r="D182" s="4860">
        <f t="shared" si="230"/>
        <v>0</v>
      </c>
      <c r="E182" s="290">
        <f>SUM(AA182+AC182+AE182+AG182+AI182+AK182+AM182+AO182)</f>
        <v>0</v>
      </c>
      <c r="F182" s="297">
        <f t="shared" si="229"/>
        <v>0</v>
      </c>
      <c r="G182" s="4326"/>
      <c r="H182" s="4346"/>
      <c r="I182" s="4346"/>
      <c r="J182" s="4346"/>
      <c r="K182" s="4346"/>
      <c r="L182" s="4346"/>
      <c r="M182" s="4346"/>
      <c r="N182" s="4346"/>
      <c r="O182" s="4346"/>
      <c r="P182" s="4346"/>
      <c r="Q182" s="4346"/>
      <c r="R182" s="4346"/>
      <c r="S182" s="4346"/>
      <c r="T182" s="4346"/>
      <c r="U182" s="4346"/>
      <c r="V182" s="4346"/>
      <c r="W182" s="4346"/>
      <c r="X182" s="4325"/>
      <c r="Y182" s="4346"/>
      <c r="Z182" s="4346"/>
      <c r="AA182" s="205"/>
      <c r="AB182" s="4759"/>
      <c r="AC182" s="4747"/>
      <c r="AD182" s="4759"/>
      <c r="AE182" s="4747"/>
      <c r="AF182" s="4759"/>
      <c r="AG182" s="4747"/>
      <c r="AH182" s="4759"/>
      <c r="AI182" s="4747"/>
      <c r="AJ182" s="4759"/>
      <c r="AK182" s="4747"/>
      <c r="AL182" s="4759"/>
      <c r="AM182" s="4747"/>
      <c r="AN182" s="4759"/>
      <c r="AO182" s="4747"/>
      <c r="AP182" s="4759"/>
      <c r="AQ182" s="4864"/>
      <c r="AR182" s="52"/>
      <c r="AS182" s="4759"/>
      <c r="AT182" s="4759"/>
      <c r="AU182" s="4759"/>
      <c r="AV182" s="4736"/>
      <c r="AW182" s="4759"/>
      <c r="AX182" t="str">
        <f t="shared" si="195"/>
        <v/>
      </c>
      <c r="CW182"/>
      <c r="CX182" s="25" t="str">
        <f t="shared" si="217"/>
        <v/>
      </c>
      <c r="CY182" s="25" t="str">
        <f t="shared" si="218"/>
        <v/>
      </c>
      <c r="CZ182" s="25" t="str">
        <f t="shared" si="219"/>
        <v/>
      </c>
      <c r="DA182" s="25" t="str">
        <f t="shared" si="220"/>
        <v/>
      </c>
      <c r="DB182" s="25" t="str">
        <f t="shared" si="222"/>
        <v/>
      </c>
      <c r="DC182" s="25" t="str">
        <f t="shared" si="221"/>
        <v/>
      </c>
      <c r="DD182"/>
      <c r="DE182"/>
      <c r="DG182"/>
      <c r="DH182" s="26">
        <f t="shared" si="223"/>
        <v>0</v>
      </c>
      <c r="DI182" s="26">
        <f t="shared" si="224"/>
        <v>0</v>
      </c>
      <c r="DJ182" s="26">
        <f t="shared" si="225"/>
        <v>0</v>
      </c>
      <c r="DK182" s="26">
        <f t="shared" si="226"/>
        <v>0</v>
      </c>
      <c r="DL182" s="26">
        <f t="shared" si="227"/>
        <v>0</v>
      </c>
      <c r="DM182" s="26">
        <f t="shared" si="228"/>
        <v>0</v>
      </c>
    </row>
    <row r="183" spans="1:117" x14ac:dyDescent="0.25">
      <c r="A183" s="791"/>
      <c r="B183" s="4885"/>
      <c r="C183" s="4360" t="s">
        <v>214</v>
      </c>
      <c r="D183" s="4665">
        <f t="shared" si="230"/>
        <v>0</v>
      </c>
      <c r="E183" s="4193">
        <f>SUM(AA183+AC183+AE183+AG183+AI183+AK183+AM183+AO183)</f>
        <v>0</v>
      </c>
      <c r="F183" s="294">
        <f t="shared" si="229"/>
        <v>0</v>
      </c>
      <c r="G183" s="4326"/>
      <c r="H183" s="4346"/>
      <c r="I183" s="4346"/>
      <c r="J183" s="4346"/>
      <c r="K183" s="4346"/>
      <c r="L183" s="4346"/>
      <c r="M183" s="4346"/>
      <c r="N183" s="4346"/>
      <c r="O183" s="4346"/>
      <c r="P183" s="4346"/>
      <c r="Q183" s="4346"/>
      <c r="R183" s="4346"/>
      <c r="S183" s="4346"/>
      <c r="T183" s="4346"/>
      <c r="U183" s="4346"/>
      <c r="V183" s="4346"/>
      <c r="W183" s="4346"/>
      <c r="X183" s="4325"/>
      <c r="Y183" s="4346"/>
      <c r="Z183" s="4346"/>
      <c r="AA183" s="4342"/>
      <c r="AB183" s="39"/>
      <c r="AC183" s="4265"/>
      <c r="AD183" s="39"/>
      <c r="AE183" s="4265"/>
      <c r="AF183" s="39"/>
      <c r="AG183" s="4265"/>
      <c r="AH183" s="39"/>
      <c r="AI183" s="4265"/>
      <c r="AJ183" s="39"/>
      <c r="AK183" s="4265"/>
      <c r="AL183" s="39"/>
      <c r="AM183" s="4265"/>
      <c r="AN183" s="39"/>
      <c r="AO183" s="4265"/>
      <c r="AP183" s="39"/>
      <c r="AQ183" s="4238"/>
      <c r="AR183" s="4236"/>
      <c r="AS183" s="39"/>
      <c r="AT183" s="39"/>
      <c r="AU183" s="39"/>
      <c r="AV183" s="4359"/>
      <c r="AW183" s="39"/>
      <c r="AX183" t="str">
        <f t="shared" si="195"/>
        <v/>
      </c>
      <c r="CW183"/>
      <c r="CX183" s="25" t="str">
        <f t="shared" si="217"/>
        <v/>
      </c>
      <c r="CY183" s="25" t="str">
        <f t="shared" si="218"/>
        <v/>
      </c>
      <c r="CZ183" s="25" t="str">
        <f t="shared" si="219"/>
        <v/>
      </c>
      <c r="DA183" s="25" t="str">
        <f t="shared" si="220"/>
        <v/>
      </c>
      <c r="DB183" s="304"/>
      <c r="DC183" s="25" t="str">
        <f t="shared" si="221"/>
        <v/>
      </c>
      <c r="DD183"/>
      <c r="DE183"/>
      <c r="DG183"/>
      <c r="DH183" s="26">
        <f t="shared" si="223"/>
        <v>0</v>
      </c>
      <c r="DI183" s="26">
        <f t="shared" si="224"/>
        <v>0</v>
      </c>
      <c r="DJ183" s="26">
        <f t="shared" si="225"/>
        <v>0</v>
      </c>
      <c r="DK183" s="26">
        <f t="shared" si="226"/>
        <v>0</v>
      </c>
      <c r="DL183" s="304"/>
      <c r="DM183" s="26">
        <f t="shared" si="228"/>
        <v>0</v>
      </c>
    </row>
    <row r="184" spans="1:117" x14ac:dyDescent="0.25">
      <c r="A184" s="791"/>
      <c r="B184" s="4808" t="s">
        <v>95</v>
      </c>
      <c r="C184" s="4886" t="s">
        <v>210</v>
      </c>
      <c r="D184" s="245">
        <f t="shared" si="230"/>
        <v>0</v>
      </c>
      <c r="E184" s="290">
        <f t="shared" ref="E184:F186" si="231">SUM(AC184+AE184+AG184+AI184+AK184+AM184+AO184)</f>
        <v>0</v>
      </c>
      <c r="F184" s="297">
        <f t="shared" si="231"/>
        <v>0</v>
      </c>
      <c r="G184" s="4326"/>
      <c r="H184" s="4346"/>
      <c r="I184" s="4346"/>
      <c r="J184" s="4346"/>
      <c r="K184" s="4346"/>
      <c r="L184" s="4346"/>
      <c r="M184" s="4346"/>
      <c r="N184" s="4346"/>
      <c r="O184" s="4346"/>
      <c r="P184" s="4346"/>
      <c r="Q184" s="4346"/>
      <c r="R184" s="4346"/>
      <c r="S184" s="4346"/>
      <c r="T184" s="4346"/>
      <c r="U184" s="4346"/>
      <c r="V184" s="4346"/>
      <c r="W184" s="4346"/>
      <c r="X184" s="4325"/>
      <c r="Y184" s="4346"/>
      <c r="Z184" s="4346"/>
      <c r="AA184" s="220"/>
      <c r="AB184" s="220"/>
      <c r="AC184" s="4731"/>
      <c r="AD184" s="4759"/>
      <c r="AE184" s="4747"/>
      <c r="AF184" s="4759"/>
      <c r="AG184" s="4747"/>
      <c r="AH184" s="4759"/>
      <c r="AI184" s="4747"/>
      <c r="AJ184" s="4759"/>
      <c r="AK184" s="4747"/>
      <c r="AL184" s="4759"/>
      <c r="AM184" s="4747"/>
      <c r="AN184" s="4759"/>
      <c r="AO184" s="4747"/>
      <c r="AP184" s="4759"/>
      <c r="AQ184" s="4864"/>
      <c r="AR184" s="52"/>
      <c r="AS184" s="4759"/>
      <c r="AT184" s="4759"/>
      <c r="AU184" s="4759"/>
      <c r="AV184" s="4736"/>
      <c r="AW184" s="4759"/>
      <c r="AX184" t="str">
        <f t="shared" si="195"/>
        <v/>
      </c>
      <c r="CW184"/>
      <c r="CX184" s="25" t="str">
        <f t="shared" si="217"/>
        <v/>
      </c>
      <c r="CY184" s="25" t="str">
        <f t="shared" si="218"/>
        <v/>
      </c>
      <c r="CZ184" s="25" t="str">
        <f t="shared" si="219"/>
        <v/>
      </c>
      <c r="DA184" s="25" t="str">
        <f t="shared" si="220"/>
        <v/>
      </c>
      <c r="DB184" s="25" t="str">
        <f t="shared" si="222"/>
        <v/>
      </c>
      <c r="DC184" s="25" t="str">
        <f t="shared" si="221"/>
        <v/>
      </c>
      <c r="DD184"/>
      <c r="DE184"/>
      <c r="DG184"/>
      <c r="DH184" s="26">
        <f t="shared" si="223"/>
        <v>0</v>
      </c>
      <c r="DI184" s="26">
        <f t="shared" si="224"/>
        <v>0</v>
      </c>
      <c r="DJ184" s="26">
        <f t="shared" si="225"/>
        <v>0</v>
      </c>
      <c r="DK184" s="26">
        <f t="shared" si="226"/>
        <v>0</v>
      </c>
      <c r="DL184" s="26">
        <f t="shared" si="227"/>
        <v>0</v>
      </c>
      <c r="DM184" s="26">
        <f t="shared" si="228"/>
        <v>0</v>
      </c>
    </row>
    <row r="185" spans="1:117" x14ac:dyDescent="0.25">
      <c r="A185" s="791"/>
      <c r="B185" s="728"/>
      <c r="C185" s="4349" t="s">
        <v>215</v>
      </c>
      <c r="D185" s="301">
        <f t="shared" si="230"/>
        <v>0</v>
      </c>
      <c r="E185" s="290">
        <f t="shared" si="231"/>
        <v>0</v>
      </c>
      <c r="F185" s="297">
        <f t="shared" si="231"/>
        <v>0</v>
      </c>
      <c r="G185" s="4326"/>
      <c r="H185" s="4346"/>
      <c r="I185" s="4346"/>
      <c r="J185" s="4346"/>
      <c r="K185" s="4346"/>
      <c r="L185" s="4346"/>
      <c r="M185" s="4346"/>
      <c r="N185" s="4346"/>
      <c r="O185" s="4346"/>
      <c r="P185" s="4346"/>
      <c r="Q185" s="4346"/>
      <c r="R185" s="4346"/>
      <c r="S185" s="4346"/>
      <c r="T185" s="4346"/>
      <c r="U185" s="4346"/>
      <c r="V185" s="4346"/>
      <c r="W185" s="4346"/>
      <c r="X185" s="4325"/>
      <c r="Y185" s="4346"/>
      <c r="Z185" s="4346"/>
      <c r="AA185" s="4346"/>
      <c r="AB185" s="4346"/>
      <c r="AC185" s="302"/>
      <c r="AD185" s="63"/>
      <c r="AE185" s="193"/>
      <c r="AF185" s="63"/>
      <c r="AG185" s="193"/>
      <c r="AH185" s="63"/>
      <c r="AI185" s="193"/>
      <c r="AJ185" s="63"/>
      <c r="AK185" s="193"/>
      <c r="AL185" s="63"/>
      <c r="AM185" s="193"/>
      <c r="AN185" s="63"/>
      <c r="AO185" s="193"/>
      <c r="AP185" s="63"/>
      <c r="AQ185" s="252"/>
      <c r="AR185" s="232"/>
      <c r="AS185" s="63"/>
      <c r="AT185" s="63"/>
      <c r="AU185" s="63"/>
      <c r="AV185" s="234"/>
      <c r="AW185" s="63"/>
      <c r="AX185" t="str">
        <f t="shared" si="195"/>
        <v/>
      </c>
      <c r="CW185"/>
      <c r="CX185" s="25" t="str">
        <f t="shared" si="217"/>
        <v/>
      </c>
      <c r="CY185" s="25" t="str">
        <f t="shared" si="218"/>
        <v/>
      </c>
      <c r="CZ185" s="25" t="str">
        <f t="shared" si="219"/>
        <v/>
      </c>
      <c r="DA185" s="25" t="str">
        <f t="shared" si="220"/>
        <v/>
      </c>
      <c r="DB185" s="304"/>
      <c r="DC185" s="25" t="str">
        <f t="shared" si="221"/>
        <v/>
      </c>
      <c r="DD185"/>
      <c r="DE185"/>
      <c r="DG185"/>
      <c r="DH185" s="26">
        <f t="shared" si="223"/>
        <v>0</v>
      </c>
      <c r="DI185" s="26">
        <f t="shared" si="224"/>
        <v>0</v>
      </c>
      <c r="DJ185" s="26">
        <f t="shared" si="225"/>
        <v>0</v>
      </c>
      <c r="DK185" s="26">
        <f t="shared" si="226"/>
        <v>0</v>
      </c>
      <c r="DL185" s="304"/>
      <c r="DM185" s="26">
        <f t="shared" si="228"/>
        <v>0</v>
      </c>
    </row>
    <row r="186" spans="1:117" x14ac:dyDescent="0.25">
      <c r="A186" s="4884"/>
      <c r="B186" s="4519"/>
      <c r="C186" s="4889" t="s">
        <v>216</v>
      </c>
      <c r="D186" s="301">
        <f t="shared" si="230"/>
        <v>0</v>
      </c>
      <c r="E186" s="4193">
        <f t="shared" si="231"/>
        <v>0</v>
      </c>
      <c r="F186" s="294">
        <f t="shared" si="231"/>
        <v>0</v>
      </c>
      <c r="G186" s="4326"/>
      <c r="H186" s="4346"/>
      <c r="I186" s="4346"/>
      <c r="J186" s="4346"/>
      <c r="K186" s="4346"/>
      <c r="L186" s="4346"/>
      <c r="M186" s="4346"/>
      <c r="N186" s="4346"/>
      <c r="O186" s="4346"/>
      <c r="P186" s="4346"/>
      <c r="Q186" s="4346"/>
      <c r="R186" s="4346"/>
      <c r="S186" s="4346"/>
      <c r="T186" s="4346"/>
      <c r="U186" s="4346"/>
      <c r="V186" s="4346"/>
      <c r="W186" s="4346"/>
      <c r="X186" s="4325"/>
      <c r="Y186" s="4346"/>
      <c r="Z186" s="4346"/>
      <c r="AA186" s="4346"/>
      <c r="AB186" s="4346"/>
      <c r="AC186" s="4235"/>
      <c r="AD186" s="39"/>
      <c r="AE186" s="4265"/>
      <c r="AF186" s="39"/>
      <c r="AG186" s="4265"/>
      <c r="AH186" s="39"/>
      <c r="AI186" s="4265"/>
      <c r="AJ186" s="39"/>
      <c r="AK186" s="4265"/>
      <c r="AL186" s="39"/>
      <c r="AM186" s="4265"/>
      <c r="AN186" s="39"/>
      <c r="AO186" s="4265"/>
      <c r="AP186" s="39"/>
      <c r="AQ186" s="4238"/>
      <c r="AR186" s="4236"/>
      <c r="AS186" s="39"/>
      <c r="AT186" s="39"/>
      <c r="AU186" s="39"/>
      <c r="AV186" s="4359"/>
      <c r="AW186" s="39"/>
      <c r="AX186" t="str">
        <f t="shared" si="195"/>
        <v/>
      </c>
      <c r="CW186"/>
      <c r="CX186" s="25" t="str">
        <f t="shared" si="217"/>
        <v/>
      </c>
      <c r="CY186" s="25" t="str">
        <f t="shared" si="218"/>
        <v/>
      </c>
      <c r="CZ186" s="25" t="str">
        <f t="shared" si="219"/>
        <v/>
      </c>
      <c r="DA186" s="25" t="str">
        <f t="shared" si="220"/>
        <v/>
      </c>
      <c r="DB186" s="304"/>
      <c r="DC186" s="25" t="str">
        <f t="shared" si="221"/>
        <v/>
      </c>
      <c r="DD186"/>
      <c r="DE186"/>
      <c r="DG186"/>
      <c r="DH186" s="26">
        <f t="shared" si="223"/>
        <v>0</v>
      </c>
      <c r="DI186" s="26">
        <f t="shared" si="224"/>
        <v>0</v>
      </c>
      <c r="DJ186" s="26">
        <f t="shared" si="225"/>
        <v>0</v>
      </c>
      <c r="DK186" s="26">
        <f t="shared" si="226"/>
        <v>0</v>
      </c>
      <c r="DL186" s="304"/>
      <c r="DM186" s="26">
        <f t="shared" si="228"/>
        <v>0</v>
      </c>
    </row>
    <row r="187" spans="1:117" ht="15" customHeight="1" x14ac:dyDescent="0.25">
      <c r="A187" s="4829" t="s">
        <v>217</v>
      </c>
      <c r="B187" s="4768" t="s">
        <v>218</v>
      </c>
      <c r="C187" s="4717"/>
      <c r="D187" s="4890">
        <f>SUM(E187+F187)</f>
        <v>0</v>
      </c>
      <c r="E187" s="4891">
        <f t="shared" ref="E187:F191" si="232">SUM(AK187)</f>
        <v>0</v>
      </c>
      <c r="F187" s="4892">
        <f t="shared" si="232"/>
        <v>0</v>
      </c>
      <c r="G187" s="4333"/>
      <c r="H187" s="4345"/>
      <c r="I187" s="4345"/>
      <c r="J187" s="4345"/>
      <c r="K187" s="4345"/>
      <c r="L187" s="4345"/>
      <c r="M187" s="4345"/>
      <c r="N187" s="4345"/>
      <c r="O187" s="4345"/>
      <c r="P187" s="4345"/>
      <c r="Q187" s="4345"/>
      <c r="R187" s="4345"/>
      <c r="S187" s="4345"/>
      <c r="T187" s="4345"/>
      <c r="U187" s="4345"/>
      <c r="V187" s="4345"/>
      <c r="W187" s="4345"/>
      <c r="X187" s="4332"/>
      <c r="Y187" s="4345"/>
      <c r="Z187" s="4345"/>
      <c r="AA187" s="4345"/>
      <c r="AB187" s="4345"/>
      <c r="AC187" s="4862"/>
      <c r="AD187" s="219"/>
      <c r="AE187" s="219"/>
      <c r="AF187" s="219"/>
      <c r="AG187" s="219"/>
      <c r="AH187" s="219"/>
      <c r="AI187" s="219"/>
      <c r="AJ187" s="311"/>
      <c r="AK187" s="4893"/>
      <c r="AL187" s="4894"/>
      <c r="AM187" s="4895"/>
      <c r="AN187" s="219"/>
      <c r="AO187" s="219"/>
      <c r="AP187" s="311"/>
      <c r="AQ187" s="4896"/>
      <c r="AR187" s="4897"/>
      <c r="AS187" s="4345"/>
      <c r="AT187" s="4332"/>
      <c r="AU187" s="4898"/>
      <c r="AV187" s="4898"/>
      <c r="AW187" s="4898"/>
      <c r="AX187" t="str">
        <f t="shared" si="195"/>
        <v/>
      </c>
      <c r="CW187"/>
      <c r="CX187" s="25" t="str">
        <f t="shared" si="217"/>
        <v/>
      </c>
      <c r="CY187" s="304"/>
      <c r="CZ187" s="304"/>
      <c r="DA187" s="25" t="str">
        <f t="shared" si="220"/>
        <v/>
      </c>
      <c r="DB187" s="25" t="str">
        <f t="shared" si="222"/>
        <v/>
      </c>
      <c r="DC187" s="25" t="str">
        <f t="shared" si="221"/>
        <v/>
      </c>
      <c r="DD187"/>
      <c r="DE187"/>
      <c r="DG187"/>
      <c r="DH187" s="26">
        <f t="shared" si="223"/>
        <v>0</v>
      </c>
      <c r="DI187" s="304"/>
      <c r="DJ187" s="304"/>
      <c r="DK187" s="26">
        <f t="shared" si="226"/>
        <v>0</v>
      </c>
      <c r="DL187" s="26">
        <f t="shared" si="227"/>
        <v>0</v>
      </c>
      <c r="DM187" s="26">
        <f t="shared" si="228"/>
        <v>0</v>
      </c>
    </row>
    <row r="188" spans="1:117" x14ac:dyDescent="0.25">
      <c r="A188" s="713"/>
      <c r="B188" s="713" t="s">
        <v>209</v>
      </c>
      <c r="C188" s="244" t="s">
        <v>210</v>
      </c>
      <c r="D188" s="4860">
        <f t="shared" si="230"/>
        <v>0</v>
      </c>
      <c r="E188" s="254">
        <f t="shared" si="232"/>
        <v>0</v>
      </c>
      <c r="F188" s="297">
        <f t="shared" si="232"/>
        <v>0</v>
      </c>
      <c r="G188" s="4333"/>
      <c r="H188" s="4345"/>
      <c r="I188" s="4345"/>
      <c r="J188" s="4345"/>
      <c r="K188" s="4345"/>
      <c r="L188" s="4345"/>
      <c r="M188" s="4345"/>
      <c r="N188" s="4345"/>
      <c r="O188" s="4345"/>
      <c r="P188" s="4345"/>
      <c r="Q188" s="4345"/>
      <c r="R188" s="4345"/>
      <c r="S188" s="4345"/>
      <c r="T188" s="4345"/>
      <c r="U188" s="4345"/>
      <c r="V188" s="4345"/>
      <c r="W188" s="4345"/>
      <c r="X188" s="4332"/>
      <c r="Y188" s="4345"/>
      <c r="Z188" s="4345"/>
      <c r="AA188" s="4345"/>
      <c r="AB188" s="4345"/>
      <c r="AC188" s="4333"/>
      <c r="AD188" s="4345"/>
      <c r="AE188" s="4345"/>
      <c r="AF188" s="4345"/>
      <c r="AG188" s="4345"/>
      <c r="AH188" s="4345"/>
      <c r="AI188" s="4345"/>
      <c r="AJ188" s="4270"/>
      <c r="AK188" s="19"/>
      <c r="AL188" s="20"/>
      <c r="AM188" s="4269"/>
      <c r="AN188" s="4345"/>
      <c r="AO188" s="4345"/>
      <c r="AP188" s="4270"/>
      <c r="AQ188" s="230"/>
      <c r="AR188" s="22"/>
      <c r="AS188" s="4345"/>
      <c r="AT188" s="4332"/>
      <c r="AU188" s="24"/>
      <c r="AV188" s="24"/>
      <c r="AW188" s="20"/>
      <c r="AX188" t="str">
        <f t="shared" si="195"/>
        <v/>
      </c>
      <c r="CW188"/>
      <c r="CX188" s="25" t="str">
        <f t="shared" si="217"/>
        <v/>
      </c>
      <c r="CY188" s="304"/>
      <c r="CZ188" s="304"/>
      <c r="DA188" s="25" t="str">
        <f t="shared" si="220"/>
        <v/>
      </c>
      <c r="DB188" s="25" t="str">
        <f t="shared" si="222"/>
        <v/>
      </c>
      <c r="DC188" s="25" t="str">
        <f t="shared" si="221"/>
        <v/>
      </c>
      <c r="DD188"/>
      <c r="DE188"/>
      <c r="DG188"/>
      <c r="DH188" s="26">
        <f t="shared" si="223"/>
        <v>0</v>
      </c>
      <c r="DI188" s="304"/>
      <c r="DJ188" s="304"/>
      <c r="DK188" s="26">
        <f t="shared" si="226"/>
        <v>0</v>
      </c>
      <c r="DL188" s="26">
        <f t="shared" si="227"/>
        <v>0</v>
      </c>
      <c r="DM188" s="26">
        <f t="shared" si="228"/>
        <v>0</v>
      </c>
    </row>
    <row r="189" spans="1:117" x14ac:dyDescent="0.25">
      <c r="A189" s="713"/>
      <c r="B189" s="713"/>
      <c r="C189" s="318" t="s">
        <v>219</v>
      </c>
      <c r="D189" s="4126">
        <f t="shared" si="230"/>
        <v>0</v>
      </c>
      <c r="E189" s="4193">
        <f t="shared" si="232"/>
        <v>0</v>
      </c>
      <c r="F189" s="294">
        <f t="shared" si="232"/>
        <v>0</v>
      </c>
      <c r="G189" s="4333"/>
      <c r="H189" s="4345"/>
      <c r="I189" s="4345"/>
      <c r="J189" s="4345"/>
      <c r="K189" s="4345"/>
      <c r="L189" s="4345"/>
      <c r="M189" s="4345"/>
      <c r="N189" s="4345"/>
      <c r="O189" s="4345"/>
      <c r="P189" s="4345"/>
      <c r="Q189" s="4345"/>
      <c r="R189" s="4345"/>
      <c r="S189" s="4345"/>
      <c r="T189" s="4345"/>
      <c r="U189" s="4345"/>
      <c r="V189" s="4345"/>
      <c r="W189" s="4345"/>
      <c r="X189" s="4332"/>
      <c r="Y189" s="4345"/>
      <c r="Z189" s="4345"/>
      <c r="AA189" s="4345"/>
      <c r="AB189" s="4345"/>
      <c r="AC189" s="4333"/>
      <c r="AD189" s="4345"/>
      <c r="AE189" s="4345"/>
      <c r="AF189" s="4345"/>
      <c r="AG189" s="4345"/>
      <c r="AH189" s="4345"/>
      <c r="AI189" s="4345"/>
      <c r="AJ189" s="4270"/>
      <c r="AK189" s="193"/>
      <c r="AL189" s="63"/>
      <c r="AM189" s="4269"/>
      <c r="AN189" s="4345"/>
      <c r="AO189" s="4345"/>
      <c r="AP189" s="4270"/>
      <c r="AQ189" s="252"/>
      <c r="AR189" s="232"/>
      <c r="AS189" s="4345"/>
      <c r="AT189" s="4332"/>
      <c r="AU189" s="4239"/>
      <c r="AV189" s="4359"/>
      <c r="AW189" s="4239"/>
      <c r="AX189" t="str">
        <f t="shared" si="195"/>
        <v/>
      </c>
      <c r="CW189"/>
      <c r="CX189" s="25" t="str">
        <f t="shared" si="217"/>
        <v/>
      </c>
      <c r="CY189" s="304"/>
      <c r="CZ189" s="304"/>
      <c r="DA189" s="25" t="str">
        <f t="shared" si="220"/>
        <v/>
      </c>
      <c r="DB189" s="304"/>
      <c r="DC189" s="25" t="str">
        <f t="shared" si="221"/>
        <v/>
      </c>
      <c r="DD189"/>
      <c r="DE189"/>
      <c r="DG189"/>
      <c r="DH189" s="26">
        <f t="shared" si="223"/>
        <v>0</v>
      </c>
      <c r="DI189" s="304"/>
      <c r="DJ189" s="304"/>
      <c r="DK189" s="26">
        <f t="shared" si="226"/>
        <v>0</v>
      </c>
      <c r="DL189" s="304"/>
      <c r="DM189" s="26">
        <f t="shared" si="228"/>
        <v>0</v>
      </c>
    </row>
    <row r="190" spans="1:117" x14ac:dyDescent="0.25">
      <c r="A190" s="713"/>
      <c r="B190" s="4829" t="s">
        <v>95</v>
      </c>
      <c r="C190" s="4886" t="s">
        <v>220</v>
      </c>
      <c r="D190" s="4860">
        <f t="shared" si="230"/>
        <v>0</v>
      </c>
      <c r="E190" s="290">
        <f t="shared" si="232"/>
        <v>0</v>
      </c>
      <c r="F190" s="297">
        <f t="shared" si="232"/>
        <v>0</v>
      </c>
      <c r="G190" s="4333"/>
      <c r="H190" s="4345"/>
      <c r="I190" s="4345"/>
      <c r="J190" s="4345"/>
      <c r="K190" s="4345"/>
      <c r="L190" s="4345"/>
      <c r="M190" s="4345"/>
      <c r="N190" s="4345"/>
      <c r="O190" s="4345"/>
      <c r="P190" s="4345"/>
      <c r="Q190" s="4345"/>
      <c r="R190" s="4345"/>
      <c r="S190" s="4345"/>
      <c r="T190" s="4345"/>
      <c r="U190" s="4345"/>
      <c r="V190" s="4345"/>
      <c r="W190" s="4345"/>
      <c r="X190" s="4332"/>
      <c r="Y190" s="4345"/>
      <c r="Z190" s="4345"/>
      <c r="AA190" s="4345"/>
      <c r="AB190" s="4345"/>
      <c r="AC190" s="4333"/>
      <c r="AD190" s="4345"/>
      <c r="AE190" s="4345"/>
      <c r="AF190" s="4345"/>
      <c r="AG190" s="4345"/>
      <c r="AH190" s="4345"/>
      <c r="AI190" s="4345"/>
      <c r="AJ190" s="4270"/>
      <c r="AK190" s="4747"/>
      <c r="AL190" s="4759"/>
      <c r="AM190" s="4269"/>
      <c r="AN190" s="4345"/>
      <c r="AO190" s="4345"/>
      <c r="AP190" s="4270"/>
      <c r="AQ190" s="4864"/>
      <c r="AR190" s="52"/>
      <c r="AS190" s="4345"/>
      <c r="AT190" s="4332"/>
      <c r="AU190" s="24"/>
      <c r="AV190" s="24"/>
      <c r="AW190" s="24"/>
      <c r="AX190" t="str">
        <f t="shared" si="195"/>
        <v/>
      </c>
      <c r="CW190"/>
      <c r="CX190" s="25" t="str">
        <f t="shared" si="217"/>
        <v/>
      </c>
      <c r="CY190" s="304"/>
      <c r="CZ190" s="304"/>
      <c r="DA190" s="25" t="str">
        <f t="shared" si="220"/>
        <v/>
      </c>
      <c r="DB190" s="25" t="str">
        <f t="shared" si="222"/>
        <v/>
      </c>
      <c r="DC190" s="25" t="str">
        <f t="shared" si="221"/>
        <v/>
      </c>
      <c r="DD190"/>
      <c r="DE190"/>
      <c r="DG190"/>
      <c r="DH190" s="26">
        <f t="shared" si="223"/>
        <v>0</v>
      </c>
      <c r="DI190" s="304"/>
      <c r="DJ190" s="304"/>
      <c r="DK190" s="26">
        <f t="shared" si="226"/>
        <v>0</v>
      </c>
      <c r="DL190" s="26">
        <f t="shared" si="227"/>
        <v>0</v>
      </c>
      <c r="DM190" s="26">
        <f t="shared" si="228"/>
        <v>0</v>
      </c>
    </row>
    <row r="191" spans="1:117" x14ac:dyDescent="0.25">
      <c r="A191" s="4661"/>
      <c r="B191" s="4661"/>
      <c r="C191" s="4361" t="s">
        <v>221</v>
      </c>
      <c r="D191" s="4126">
        <f t="shared" si="230"/>
        <v>0</v>
      </c>
      <c r="E191" s="290">
        <f t="shared" si="232"/>
        <v>0</v>
      </c>
      <c r="F191" s="297">
        <f t="shared" si="232"/>
        <v>0</v>
      </c>
      <c r="G191" s="4333"/>
      <c r="H191" s="4345"/>
      <c r="I191" s="4345"/>
      <c r="J191" s="4345"/>
      <c r="K191" s="4345"/>
      <c r="L191" s="4345"/>
      <c r="M191" s="4345"/>
      <c r="N191" s="4345"/>
      <c r="O191" s="4345"/>
      <c r="P191" s="4345"/>
      <c r="Q191" s="4345"/>
      <c r="R191" s="4345"/>
      <c r="S191" s="4345"/>
      <c r="T191" s="4345"/>
      <c r="U191" s="4345"/>
      <c r="V191" s="4345"/>
      <c r="W191" s="4345"/>
      <c r="X191" s="4332"/>
      <c r="Y191" s="4357"/>
      <c r="Z191" s="4357"/>
      <c r="AA191" s="4357"/>
      <c r="AB191" s="4357"/>
      <c r="AC191" s="4356"/>
      <c r="AD191" s="4357"/>
      <c r="AE191" s="4357"/>
      <c r="AF191" s="4357"/>
      <c r="AG191" s="4357"/>
      <c r="AH191" s="4357"/>
      <c r="AI191" s="4357"/>
      <c r="AJ191" s="4362"/>
      <c r="AK191" s="4899"/>
      <c r="AL191" s="4603"/>
      <c r="AM191" s="4129"/>
      <c r="AN191" s="4357"/>
      <c r="AO191" s="4357"/>
      <c r="AP191" s="4362"/>
      <c r="AQ191" s="4900"/>
      <c r="AR191" s="4901"/>
      <c r="AS191" s="4129"/>
      <c r="AT191" s="4363"/>
      <c r="AU191" s="4902"/>
      <c r="AV191" s="4359"/>
      <c r="AW191" s="39"/>
      <c r="AX191" t="str">
        <f t="shared" si="195"/>
        <v/>
      </c>
      <c r="CW191"/>
      <c r="CX191" s="25" t="str">
        <f t="shared" si="217"/>
        <v/>
      </c>
      <c r="CY191" s="304"/>
      <c r="CZ191" s="304"/>
      <c r="DA191" s="25" t="str">
        <f t="shared" si="220"/>
        <v/>
      </c>
      <c r="DB191" s="304"/>
      <c r="DC191" s="25" t="str">
        <f t="shared" si="221"/>
        <v/>
      </c>
      <c r="DD191"/>
      <c r="DE191"/>
      <c r="DG191"/>
      <c r="DH191" s="26">
        <f t="shared" si="223"/>
        <v>0</v>
      </c>
      <c r="DI191" s="304"/>
      <c r="DJ191" s="304"/>
      <c r="DK191" s="26">
        <f t="shared" si="226"/>
        <v>0</v>
      </c>
      <c r="DL191" s="304"/>
      <c r="DM191" s="26">
        <f t="shared" si="228"/>
        <v>0</v>
      </c>
    </row>
    <row r="192" spans="1:117" ht="15" customHeight="1" x14ac:dyDescent="0.25">
      <c r="A192" s="4903" t="s">
        <v>222</v>
      </c>
      <c r="B192" s="4904" t="s">
        <v>223</v>
      </c>
      <c r="C192" s="4905" t="s">
        <v>224</v>
      </c>
      <c r="D192" s="4860">
        <f t="shared" si="230"/>
        <v>0</v>
      </c>
      <c r="E192" s="254">
        <f t="shared" ref="E192:F194" si="233">SUM(Y192+AA192+AC192+AE192+AG192+AI192+AK192+AM192+AO192)</f>
        <v>0</v>
      </c>
      <c r="F192" s="4861">
        <f t="shared" si="233"/>
        <v>0</v>
      </c>
      <c r="G192" s="4326"/>
      <c r="H192" s="4346"/>
      <c r="I192" s="4346"/>
      <c r="J192" s="4346"/>
      <c r="K192" s="4346"/>
      <c r="L192" s="4346"/>
      <c r="M192" s="4346"/>
      <c r="N192" s="4346"/>
      <c r="O192" s="4346"/>
      <c r="P192" s="4346"/>
      <c r="Q192" s="4346"/>
      <c r="R192" s="4346"/>
      <c r="S192" s="4346"/>
      <c r="T192" s="4346"/>
      <c r="U192" s="4346"/>
      <c r="V192" s="4346"/>
      <c r="W192" s="4346"/>
      <c r="X192" s="4324"/>
      <c r="Y192" s="19"/>
      <c r="Z192" s="20"/>
      <c r="AA192" s="19"/>
      <c r="AB192" s="20"/>
      <c r="AC192" s="19"/>
      <c r="AD192" s="20"/>
      <c r="AE192" s="19"/>
      <c r="AF192" s="20"/>
      <c r="AG192" s="19"/>
      <c r="AH192" s="20"/>
      <c r="AI192" s="19"/>
      <c r="AJ192" s="20"/>
      <c r="AK192" s="19"/>
      <c r="AL192" s="20"/>
      <c r="AM192" s="19"/>
      <c r="AN192" s="20"/>
      <c r="AO192" s="19"/>
      <c r="AP192" s="20"/>
      <c r="AQ192" s="230"/>
      <c r="AR192" s="22"/>
      <c r="AS192" s="20"/>
      <c r="AT192" s="20"/>
      <c r="AU192" s="20"/>
      <c r="AV192" s="24"/>
      <c r="AW192" s="20"/>
      <c r="AX192" t="str">
        <f t="shared" si="195"/>
        <v/>
      </c>
      <c r="CW192"/>
      <c r="CX192" s="25" t="str">
        <f t="shared" si="217"/>
        <v/>
      </c>
      <c r="CY192" s="25" t="str">
        <f t="shared" ref="CY192:CY196" si="234">IF(AND(D192&gt;0,AS192=""),"  * No olvide digitar la variable Niños, niñas, adolescentes y jóvenes SENAME. Digite Cero si no tiene.",IF(AS192&gt;D192," * La variable Niños, niñas, adolescentes y jóvenes SENAME no pueden superar el Total Ambos Sexos.",""))</f>
        <v/>
      </c>
      <c r="CZ192" s="25" t="str">
        <f t="shared" ref="CZ192:CZ196" si="235">IF(AND(D192&gt;0,AT192=""),"  * No olvide digitar la variable Niños, niñas, adolescentes y jóvenes Mejor Niñez. Digite Cero si no tiene.",IF(AT192&gt;D192," * La variable Niños, niñas, adolescentes y jóvenes Mejor Niñez  no pueden superar el Total Ambos Sexos.",""))</f>
        <v/>
      </c>
      <c r="DA192" s="25" t="str">
        <f t="shared" si="220"/>
        <v/>
      </c>
      <c r="DB192" s="25" t="str">
        <f t="shared" si="222"/>
        <v/>
      </c>
      <c r="DC192" s="25" t="str">
        <f t="shared" si="221"/>
        <v/>
      </c>
      <c r="DD192"/>
      <c r="DE192"/>
      <c r="DG192"/>
      <c r="DH192" s="26">
        <f t="shared" si="223"/>
        <v>0</v>
      </c>
      <c r="DI192" s="26">
        <f t="shared" si="224"/>
        <v>0</v>
      </c>
      <c r="DJ192" s="26">
        <f t="shared" si="225"/>
        <v>0</v>
      </c>
      <c r="DK192" s="26">
        <f t="shared" si="226"/>
        <v>0</v>
      </c>
      <c r="DL192" s="26">
        <f t="shared" si="227"/>
        <v>0</v>
      </c>
      <c r="DM192" s="26">
        <f t="shared" si="228"/>
        <v>0</v>
      </c>
    </row>
    <row r="193" spans="1:117" x14ac:dyDescent="0.25">
      <c r="A193" s="785"/>
      <c r="B193" s="788"/>
      <c r="C193" s="329" t="s">
        <v>225</v>
      </c>
      <c r="D193" s="4113">
        <f t="shared" si="230"/>
        <v>0</v>
      </c>
      <c r="E193" s="4353">
        <f t="shared" si="233"/>
        <v>0</v>
      </c>
      <c r="F193" s="4344">
        <f t="shared" si="233"/>
        <v>0</v>
      </c>
      <c r="G193" s="4326"/>
      <c r="H193" s="4346"/>
      <c r="I193" s="4346"/>
      <c r="J193" s="4346"/>
      <c r="K193" s="4346"/>
      <c r="L193" s="4346"/>
      <c r="M193" s="4346"/>
      <c r="N193" s="4346"/>
      <c r="O193" s="4346"/>
      <c r="P193" s="4346"/>
      <c r="Q193" s="4346"/>
      <c r="R193" s="4346"/>
      <c r="S193" s="4346"/>
      <c r="T193" s="4346"/>
      <c r="U193" s="4346"/>
      <c r="V193" s="4346"/>
      <c r="W193" s="4346"/>
      <c r="X193" s="4324"/>
      <c r="Y193" s="193"/>
      <c r="Z193" s="63"/>
      <c r="AA193" s="193"/>
      <c r="AB193" s="63"/>
      <c r="AC193" s="193"/>
      <c r="AD193" s="63"/>
      <c r="AE193" s="193"/>
      <c r="AF193" s="63"/>
      <c r="AG193" s="193"/>
      <c r="AH193" s="63"/>
      <c r="AI193" s="193"/>
      <c r="AJ193" s="63"/>
      <c r="AK193" s="193"/>
      <c r="AL193" s="63"/>
      <c r="AM193" s="193"/>
      <c r="AN193" s="63"/>
      <c r="AO193" s="193"/>
      <c r="AP193" s="63"/>
      <c r="AQ193" s="252"/>
      <c r="AR193" s="232"/>
      <c r="AS193" s="63"/>
      <c r="AT193" s="63"/>
      <c r="AU193" s="63"/>
      <c r="AV193" s="235"/>
      <c r="AW193" s="63"/>
      <c r="AX193" t="str">
        <f t="shared" si="195"/>
        <v/>
      </c>
      <c r="CW193"/>
      <c r="CX193" s="25" t="str">
        <f t="shared" si="217"/>
        <v/>
      </c>
      <c r="CY193" s="25" t="str">
        <f t="shared" si="234"/>
        <v/>
      </c>
      <c r="CZ193" s="25" t="str">
        <f t="shared" si="235"/>
        <v/>
      </c>
      <c r="DA193" s="25" t="str">
        <f t="shared" si="220"/>
        <v/>
      </c>
      <c r="DB193" s="25" t="str">
        <f t="shared" si="222"/>
        <v/>
      </c>
      <c r="DC193" s="25" t="str">
        <f t="shared" si="221"/>
        <v/>
      </c>
      <c r="DD193"/>
      <c r="DE193"/>
      <c r="DG193"/>
      <c r="DH193" s="26">
        <f t="shared" si="223"/>
        <v>0</v>
      </c>
      <c r="DI193" s="26">
        <f t="shared" si="224"/>
        <v>0</v>
      </c>
      <c r="DJ193" s="26">
        <f t="shared" si="225"/>
        <v>0</v>
      </c>
      <c r="DK193" s="26">
        <f t="shared" si="226"/>
        <v>0</v>
      </c>
      <c r="DL193" s="26">
        <f t="shared" si="227"/>
        <v>0</v>
      </c>
      <c r="DM193" s="26">
        <f t="shared" si="228"/>
        <v>0</v>
      </c>
    </row>
    <row r="194" spans="1:117" x14ac:dyDescent="0.25">
      <c r="A194" s="4906"/>
      <c r="B194" s="4907"/>
      <c r="C194" s="4364" t="s">
        <v>226</v>
      </c>
      <c r="D194" s="4126">
        <f t="shared" si="230"/>
        <v>0</v>
      </c>
      <c r="E194" s="4193">
        <f t="shared" si="233"/>
        <v>0</v>
      </c>
      <c r="F194" s="249">
        <f t="shared" si="233"/>
        <v>0</v>
      </c>
      <c r="G194" s="4326"/>
      <c r="H194" s="4346"/>
      <c r="I194" s="4346"/>
      <c r="J194" s="4346"/>
      <c r="K194" s="4346"/>
      <c r="L194" s="4346"/>
      <c r="M194" s="4346"/>
      <c r="N194" s="4346"/>
      <c r="O194" s="4346"/>
      <c r="P194" s="4346"/>
      <c r="Q194" s="4346"/>
      <c r="R194" s="4346"/>
      <c r="S194" s="4346"/>
      <c r="T194" s="4346"/>
      <c r="U194" s="4346"/>
      <c r="V194" s="4346"/>
      <c r="W194" s="4346"/>
      <c r="X194" s="4324"/>
      <c r="Y194" s="4265"/>
      <c r="Z194" s="39"/>
      <c r="AA194" s="4265"/>
      <c r="AB194" s="39"/>
      <c r="AC194" s="4265"/>
      <c r="AD194" s="39"/>
      <c r="AE194" s="4265"/>
      <c r="AF194" s="39"/>
      <c r="AG194" s="4265"/>
      <c r="AH194" s="39"/>
      <c r="AI194" s="4265"/>
      <c r="AJ194" s="39"/>
      <c r="AK194" s="4265"/>
      <c r="AL194" s="39"/>
      <c r="AM194" s="4265"/>
      <c r="AN194" s="39"/>
      <c r="AO194" s="4265"/>
      <c r="AP194" s="39"/>
      <c r="AQ194" s="4238"/>
      <c r="AR194" s="39"/>
      <c r="AS194" s="39"/>
      <c r="AT194" s="39"/>
      <c r="AU194" s="39"/>
      <c r="AV194" s="4239"/>
      <c r="AW194" s="39"/>
      <c r="AX194" t="str">
        <f t="shared" si="195"/>
        <v/>
      </c>
      <c r="CW194"/>
      <c r="CX194" s="25" t="str">
        <f t="shared" si="217"/>
        <v/>
      </c>
      <c r="CY194" s="25" t="str">
        <f t="shared" si="234"/>
        <v/>
      </c>
      <c r="CZ194" s="25" t="str">
        <f t="shared" si="235"/>
        <v/>
      </c>
      <c r="DA194" s="25" t="str">
        <f t="shared" si="220"/>
        <v/>
      </c>
      <c r="DB194" s="25" t="str">
        <f t="shared" si="222"/>
        <v/>
      </c>
      <c r="DC194" s="25" t="str">
        <f t="shared" si="221"/>
        <v/>
      </c>
      <c r="DD194"/>
      <c r="DE194"/>
      <c r="DG194"/>
      <c r="DH194" s="26">
        <f t="shared" si="223"/>
        <v>0</v>
      </c>
      <c r="DI194" s="26">
        <f t="shared" si="224"/>
        <v>0</v>
      </c>
      <c r="DJ194" s="26">
        <f t="shared" si="225"/>
        <v>0</v>
      </c>
      <c r="DK194" s="26">
        <f t="shared" si="226"/>
        <v>0</v>
      </c>
      <c r="DL194" s="26">
        <f t="shared" si="227"/>
        <v>0</v>
      </c>
      <c r="DM194" s="26">
        <f t="shared" si="228"/>
        <v>0</v>
      </c>
    </row>
    <row r="195" spans="1:117" ht="21" x14ac:dyDescent="0.25">
      <c r="A195" s="791" t="s">
        <v>227</v>
      </c>
      <c r="B195" s="4829" t="s">
        <v>228</v>
      </c>
      <c r="C195" s="4908" t="s">
        <v>229</v>
      </c>
      <c r="D195" s="245">
        <f>SUM(E195+F195)</f>
        <v>0</v>
      </c>
      <c r="E195" s="290">
        <f>SUM(AC195+AE195+AG195+AI195+AK195+AM195+AO195)</f>
        <v>0</v>
      </c>
      <c r="F195" s="246">
        <f>SUM(AD195+AF195+AH195+AJ195+AL195+AN195+AP195)</f>
        <v>0</v>
      </c>
      <c r="G195" s="4333"/>
      <c r="H195" s="4345"/>
      <c r="I195" s="4345"/>
      <c r="J195" s="4345"/>
      <c r="K195" s="4345"/>
      <c r="L195" s="4345"/>
      <c r="M195" s="4345"/>
      <c r="N195" s="4345"/>
      <c r="O195" s="4345"/>
      <c r="P195" s="4345"/>
      <c r="Q195" s="4345"/>
      <c r="R195" s="4345"/>
      <c r="S195" s="4345"/>
      <c r="T195" s="4345"/>
      <c r="U195" s="4345"/>
      <c r="V195" s="4345"/>
      <c r="W195" s="4345"/>
      <c r="X195" s="4345"/>
      <c r="Y195" s="219"/>
      <c r="Z195" s="219"/>
      <c r="AA195" s="219"/>
      <c r="AB195" s="219"/>
      <c r="AC195" s="4731"/>
      <c r="AD195" s="4759"/>
      <c r="AE195" s="4747"/>
      <c r="AF195" s="4759"/>
      <c r="AG195" s="4747"/>
      <c r="AH195" s="4759"/>
      <c r="AI195" s="4747"/>
      <c r="AJ195" s="4759"/>
      <c r="AK195" s="4747"/>
      <c r="AL195" s="4759"/>
      <c r="AM195" s="4747"/>
      <c r="AN195" s="4759"/>
      <c r="AO195" s="4747"/>
      <c r="AP195" s="4883"/>
      <c r="AQ195" s="4864"/>
      <c r="AR195" s="4759"/>
      <c r="AS195" s="4759"/>
      <c r="AT195" s="4759"/>
      <c r="AU195" s="4759"/>
      <c r="AV195" s="4909"/>
      <c r="AW195" s="4759"/>
      <c r="AX195" t="str">
        <f t="shared" si="195"/>
        <v/>
      </c>
      <c r="CW195"/>
      <c r="CX195" s="25" t="str">
        <f t="shared" si="217"/>
        <v/>
      </c>
      <c r="CY195" s="25" t="str">
        <f t="shared" si="234"/>
        <v/>
      </c>
      <c r="CZ195" s="25" t="str">
        <f t="shared" si="235"/>
        <v/>
      </c>
      <c r="DA195" s="25" t="str">
        <f t="shared" si="220"/>
        <v/>
      </c>
      <c r="DB195" s="304"/>
      <c r="DC195" s="25" t="str">
        <f t="shared" si="221"/>
        <v/>
      </c>
      <c r="DD195"/>
      <c r="DE195"/>
      <c r="DG195"/>
      <c r="DH195" s="26">
        <f t="shared" si="223"/>
        <v>0</v>
      </c>
      <c r="DI195" s="26">
        <f t="shared" si="224"/>
        <v>0</v>
      </c>
      <c r="DJ195" s="26">
        <f t="shared" si="225"/>
        <v>0</v>
      </c>
      <c r="DK195" s="26">
        <f t="shared" si="226"/>
        <v>0</v>
      </c>
      <c r="DL195" s="304"/>
      <c r="DM195" s="26">
        <f t="shared" si="228"/>
        <v>0</v>
      </c>
    </row>
    <row r="196" spans="1:117" ht="21" x14ac:dyDescent="0.25">
      <c r="A196" s="4884"/>
      <c r="B196" s="4661"/>
      <c r="C196" s="4365" t="s">
        <v>230</v>
      </c>
      <c r="D196" s="4126">
        <f>SUM(E196+F196)</f>
        <v>0</v>
      </c>
      <c r="E196" s="4193">
        <f>SUM(AC196+AE196+AG196+AI196+AK196+AM196+AO196)</f>
        <v>0</v>
      </c>
      <c r="F196" s="249">
        <f>SUM(AD196+AF196+AH196+AJ196+AL196+AN196+AP196)</f>
        <v>0</v>
      </c>
      <c r="G196" s="4356"/>
      <c r="H196" s="4357"/>
      <c r="I196" s="4357"/>
      <c r="J196" s="4357"/>
      <c r="K196" s="4357"/>
      <c r="L196" s="4357"/>
      <c r="M196" s="4357"/>
      <c r="N196" s="4357"/>
      <c r="O196" s="4357"/>
      <c r="P196" s="4357"/>
      <c r="Q196" s="4357"/>
      <c r="R196" s="4357"/>
      <c r="S196" s="4357"/>
      <c r="T196" s="4357"/>
      <c r="U196" s="4357"/>
      <c r="V196" s="4357"/>
      <c r="W196" s="4357"/>
      <c r="X196" s="4357"/>
      <c r="Y196" s="4357"/>
      <c r="Z196" s="4357"/>
      <c r="AA196" s="4357"/>
      <c r="AB196" s="4357"/>
      <c r="AC196" s="4235"/>
      <c r="AD196" s="39"/>
      <c r="AE196" s="4265"/>
      <c r="AF196" s="39"/>
      <c r="AG196" s="4265"/>
      <c r="AH196" s="39"/>
      <c r="AI196" s="4265"/>
      <c r="AJ196" s="39"/>
      <c r="AK196" s="4265"/>
      <c r="AL196" s="39"/>
      <c r="AM196" s="4265"/>
      <c r="AN196" s="39"/>
      <c r="AO196" s="4265"/>
      <c r="AP196" s="295"/>
      <c r="AQ196" s="4238"/>
      <c r="AR196" s="39"/>
      <c r="AS196" s="39"/>
      <c r="AT196" s="39"/>
      <c r="AU196" s="39"/>
      <c r="AV196" s="4366"/>
      <c r="AW196" s="39"/>
      <c r="AX196" t="str">
        <f t="shared" si="195"/>
        <v/>
      </c>
      <c r="CW196"/>
      <c r="CX196" s="25" t="str">
        <f t="shared" si="217"/>
        <v/>
      </c>
      <c r="CY196" s="25" t="str">
        <f t="shared" si="234"/>
        <v/>
      </c>
      <c r="CZ196" s="25" t="str">
        <f t="shared" si="235"/>
        <v/>
      </c>
      <c r="DA196" s="25" t="str">
        <f t="shared" si="220"/>
        <v/>
      </c>
      <c r="DB196" s="304"/>
      <c r="DC196" s="25" t="str">
        <f t="shared" si="221"/>
        <v/>
      </c>
      <c r="DD196"/>
      <c r="DE196"/>
      <c r="DG196"/>
      <c r="DH196" s="26">
        <f t="shared" si="223"/>
        <v>0</v>
      </c>
      <c r="DI196" s="26">
        <f t="shared" si="224"/>
        <v>0</v>
      </c>
      <c r="DJ196" s="26">
        <f t="shared" si="225"/>
        <v>0</v>
      </c>
      <c r="DK196" s="26">
        <f t="shared" si="226"/>
        <v>0</v>
      </c>
      <c r="DL196" s="304"/>
      <c r="DM196" s="26">
        <f t="shared" si="228"/>
        <v>0</v>
      </c>
    </row>
    <row r="197" spans="1:117" x14ac:dyDescent="0.25">
      <c r="A197" s="43" t="s">
        <v>231</v>
      </c>
      <c r="B197" s="212"/>
      <c r="C197" s="212"/>
      <c r="D197" s="212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10"/>
      <c r="Z197" s="10"/>
      <c r="AA197" s="10"/>
      <c r="AB197" s="10"/>
      <c r="AC197" s="10"/>
      <c r="AD197" s="10"/>
      <c r="AE197" s="10"/>
      <c r="AF197" s="10"/>
      <c r="AG197" s="10"/>
      <c r="CW197"/>
      <c r="CX197"/>
      <c r="CY197"/>
      <c r="CZ197"/>
      <c r="DA197"/>
      <c r="DB197"/>
      <c r="DC197"/>
      <c r="DD197"/>
      <c r="DE197"/>
      <c r="DG197"/>
      <c r="DH197"/>
      <c r="DI197"/>
      <c r="DJ197"/>
      <c r="DK197"/>
      <c r="DL197"/>
      <c r="DM197"/>
    </row>
    <row r="198" spans="1:117" ht="15" customHeight="1" x14ac:dyDescent="0.25">
      <c r="A198" s="4703" t="s">
        <v>232</v>
      </c>
      <c r="B198" s="3811"/>
      <c r="C198" s="4705"/>
      <c r="D198" s="4767" t="s">
        <v>4</v>
      </c>
      <c r="E198" s="4252"/>
      <c r="F198" s="4737"/>
      <c r="G198" s="4709" t="s">
        <v>5</v>
      </c>
      <c r="H198" s="4710"/>
      <c r="I198" s="4710"/>
      <c r="J198" s="4710"/>
      <c r="K198" s="4710"/>
      <c r="L198" s="4710"/>
      <c r="M198" s="4710"/>
      <c r="N198" s="4710"/>
      <c r="O198" s="4710"/>
      <c r="P198" s="4710"/>
      <c r="Q198" s="4710"/>
      <c r="R198" s="4710"/>
      <c r="S198" s="4710"/>
      <c r="T198" s="4710"/>
      <c r="U198" s="4710"/>
      <c r="V198" s="4710"/>
      <c r="W198" s="4710"/>
      <c r="X198" s="4710"/>
      <c r="Y198" s="4710"/>
      <c r="Z198" s="4710"/>
      <c r="AA198" s="4710"/>
      <c r="AB198" s="4711"/>
      <c r="AC198" s="4910" t="s">
        <v>9</v>
      </c>
      <c r="AD198" s="4806" t="s">
        <v>233</v>
      </c>
      <c r="AE198" s="4806" t="s">
        <v>234</v>
      </c>
      <c r="AF198" s="4806" t="s">
        <v>235</v>
      </c>
      <c r="AG198" s="4806" t="s">
        <v>236</v>
      </c>
      <c r="CW198"/>
      <c r="CX198"/>
      <c r="CY198"/>
      <c r="CZ198"/>
      <c r="DA198"/>
      <c r="DB198"/>
      <c r="DC198"/>
      <c r="DD198"/>
      <c r="DE198"/>
      <c r="DG198"/>
      <c r="DH198"/>
      <c r="DI198"/>
      <c r="DJ198"/>
      <c r="DK198"/>
      <c r="DL198"/>
      <c r="DM198"/>
    </row>
    <row r="199" spans="1:117" x14ac:dyDescent="0.25">
      <c r="A199" s="783"/>
      <c r="B199" s="634"/>
      <c r="C199" s="635"/>
      <c r="D199" s="688"/>
      <c r="E199" s="689"/>
      <c r="F199" s="645"/>
      <c r="G199" s="4738" t="s">
        <v>14</v>
      </c>
      <c r="H199" s="4715"/>
      <c r="I199" s="4709" t="s">
        <v>15</v>
      </c>
      <c r="J199" s="4716"/>
      <c r="K199" s="4710" t="s">
        <v>16</v>
      </c>
      <c r="L199" s="4716"/>
      <c r="M199" s="4709" t="s">
        <v>17</v>
      </c>
      <c r="N199" s="4716"/>
      <c r="O199" s="4709" t="s">
        <v>18</v>
      </c>
      <c r="P199" s="4716"/>
      <c r="Q199" s="4709" t="s">
        <v>19</v>
      </c>
      <c r="R199" s="4716"/>
      <c r="S199" s="4709" t="s">
        <v>20</v>
      </c>
      <c r="T199" s="4716"/>
      <c r="U199" s="4709" t="s">
        <v>21</v>
      </c>
      <c r="V199" s="4716"/>
      <c r="W199" s="4709" t="s">
        <v>22</v>
      </c>
      <c r="X199" s="4716"/>
      <c r="Y199" s="4709" t="s">
        <v>23</v>
      </c>
      <c r="Z199" s="4717"/>
      <c r="AA199" s="4709" t="s">
        <v>24</v>
      </c>
      <c r="AB199" s="4717"/>
      <c r="AC199" s="797"/>
      <c r="AD199" s="712"/>
      <c r="AE199" s="712"/>
      <c r="AF199" s="712"/>
      <c r="AG199" s="712"/>
      <c r="CW199"/>
      <c r="CX199"/>
      <c r="CY199"/>
      <c r="CZ199"/>
      <c r="DA199"/>
      <c r="DB199"/>
      <c r="DC199"/>
      <c r="DD199"/>
      <c r="DE199"/>
      <c r="DG199"/>
      <c r="DH199"/>
      <c r="DI199"/>
      <c r="DJ199"/>
      <c r="DK199"/>
      <c r="DL199"/>
      <c r="DM199"/>
    </row>
    <row r="200" spans="1:117" x14ac:dyDescent="0.25">
      <c r="A200" s="4420"/>
      <c r="B200" s="636"/>
      <c r="C200" s="4421"/>
      <c r="D200" s="4718" t="s">
        <v>32</v>
      </c>
      <c r="E200" s="4769" t="s">
        <v>33</v>
      </c>
      <c r="F200" s="4721" t="s">
        <v>34</v>
      </c>
      <c r="G200" s="4771" t="s">
        <v>33</v>
      </c>
      <c r="H200" s="4721" t="s">
        <v>34</v>
      </c>
      <c r="I200" s="4771" t="s">
        <v>33</v>
      </c>
      <c r="J200" s="4721" t="s">
        <v>34</v>
      </c>
      <c r="K200" s="4722" t="s">
        <v>33</v>
      </c>
      <c r="L200" s="4721" t="s">
        <v>34</v>
      </c>
      <c r="M200" s="4722" t="s">
        <v>33</v>
      </c>
      <c r="N200" s="4721" t="s">
        <v>34</v>
      </c>
      <c r="O200" s="4722" t="s">
        <v>33</v>
      </c>
      <c r="P200" s="4721" t="s">
        <v>34</v>
      </c>
      <c r="Q200" s="4722" t="s">
        <v>33</v>
      </c>
      <c r="R200" s="4721" t="s">
        <v>34</v>
      </c>
      <c r="S200" s="4722" t="s">
        <v>33</v>
      </c>
      <c r="T200" s="4721" t="s">
        <v>34</v>
      </c>
      <c r="U200" s="4722" t="s">
        <v>33</v>
      </c>
      <c r="V200" s="4721" t="s">
        <v>34</v>
      </c>
      <c r="W200" s="4722" t="s">
        <v>33</v>
      </c>
      <c r="X200" s="4721" t="s">
        <v>34</v>
      </c>
      <c r="Y200" s="4722" t="s">
        <v>33</v>
      </c>
      <c r="Z200" s="4721" t="s">
        <v>34</v>
      </c>
      <c r="AA200" s="4722" t="s">
        <v>33</v>
      </c>
      <c r="AB200" s="4721" t="s">
        <v>34</v>
      </c>
      <c r="AC200" s="4911"/>
      <c r="AD200" s="4562"/>
      <c r="AE200" s="4562"/>
      <c r="AF200" s="4562"/>
      <c r="AG200" s="4562"/>
      <c r="CW200"/>
      <c r="CX200"/>
      <c r="CY200"/>
      <c r="CZ200"/>
      <c r="DA200"/>
      <c r="DB200"/>
      <c r="DC200"/>
      <c r="DD200"/>
      <c r="DE200"/>
      <c r="DG200"/>
      <c r="DH200"/>
      <c r="DI200"/>
      <c r="DJ200"/>
      <c r="DK200"/>
      <c r="DL200"/>
      <c r="DM200"/>
    </row>
    <row r="201" spans="1:117" x14ac:dyDescent="0.25">
      <c r="A201" s="4772" t="s">
        <v>237</v>
      </c>
      <c r="B201" s="4773"/>
      <c r="C201" s="4774"/>
      <c r="D201" s="4860">
        <f>SUM(E201+F201)</f>
        <v>0</v>
      </c>
      <c r="E201" s="335">
        <f>+K201+M201+O201+Q201+S201</f>
        <v>0</v>
      </c>
      <c r="F201" s="4729">
        <f>+L201+N201+P201+R201+T201</f>
        <v>0</v>
      </c>
      <c r="G201" s="4895"/>
      <c r="H201" s="4912"/>
      <c r="I201" s="4895"/>
      <c r="J201" s="4912"/>
      <c r="K201" s="4747"/>
      <c r="L201" s="4759"/>
      <c r="M201" s="4747"/>
      <c r="N201" s="4759"/>
      <c r="O201" s="4747"/>
      <c r="P201" s="4759"/>
      <c r="Q201" s="4747"/>
      <c r="R201" s="4759"/>
      <c r="S201" s="4747"/>
      <c r="T201" s="4759"/>
      <c r="U201" s="4863"/>
      <c r="V201" s="4871"/>
      <c r="W201" s="4863"/>
      <c r="X201" s="4871"/>
      <c r="Y201" s="4863"/>
      <c r="Z201" s="4871"/>
      <c r="AA201" s="4863"/>
      <c r="AB201" s="4913"/>
      <c r="AC201" s="4864"/>
      <c r="AD201" s="4730">
        <f t="shared" ref="AD201:AD206" si="236">SUM(AE201:AG201)</f>
        <v>0</v>
      </c>
      <c r="AE201" s="4759"/>
      <c r="AF201" s="4759"/>
      <c r="AG201" s="4759"/>
      <c r="AH201" t="str">
        <f>CW201&amp;CX201&amp;CY201&amp;CZ201&amp;DA201</f>
        <v/>
      </c>
      <c r="CW201"/>
      <c r="CX201" s="25" t="str">
        <f>IF(AND(D201&gt;0,AC201=""),"  * No olvide digitar la variable  Usuarios con Discapacidad. Digite Cero si no tiene.",IF(AC201&gt;D201," * La variable Usuarios con Discapacidad no pueden superar el Total Ambos Sexos.",""))</f>
        <v/>
      </c>
      <c r="CY201"/>
      <c r="CZ201" s="25" t="str">
        <f>IF((AE201+AF201+AG201)&gt;D201," * El total de actividades de JUNJI, INTEGRA y MINEDUC no puede ser mayor al Total Ambos Sexos.","")</f>
        <v/>
      </c>
      <c r="DA201"/>
      <c r="DB201"/>
      <c r="DC201"/>
      <c r="DD201"/>
      <c r="DE201"/>
      <c r="DG201"/>
      <c r="DH201"/>
      <c r="DI201"/>
      <c r="DJ201" s="26">
        <f>IF((AE201+AF201+AG201)&gt;D201,1,0)</f>
        <v>0</v>
      </c>
      <c r="DK201" s="26">
        <f>IF(AND(D201&gt;0,AC201=""),1,IF(AC201&gt;D201,1,0))</f>
        <v>0</v>
      </c>
      <c r="DL201"/>
      <c r="DM201"/>
    </row>
    <row r="202" spans="1:117" x14ac:dyDescent="0.25">
      <c r="A202" s="4123" t="s">
        <v>238</v>
      </c>
      <c r="B202" s="4341"/>
      <c r="C202" s="4124"/>
      <c r="D202" s="245">
        <f>SUM(E202+F202)</f>
        <v>0</v>
      </c>
      <c r="E202" s="4367">
        <f t="shared" ref="E202:F204" si="237">+K202+M202+O202+Q202+S202</f>
        <v>0</v>
      </c>
      <c r="F202" s="4223">
        <f t="shared" si="237"/>
        <v>0</v>
      </c>
      <c r="G202" s="342"/>
      <c r="H202" s="343"/>
      <c r="I202" s="342"/>
      <c r="J202" s="343"/>
      <c r="K202" s="19"/>
      <c r="L202" s="20"/>
      <c r="M202" s="19"/>
      <c r="N202" s="20"/>
      <c r="O202" s="19"/>
      <c r="P202" s="20"/>
      <c r="Q202" s="19"/>
      <c r="R202" s="20"/>
      <c r="S202" s="19"/>
      <c r="T202" s="20"/>
      <c r="U202" s="344"/>
      <c r="V202" s="264"/>
      <c r="W202" s="344"/>
      <c r="X202" s="264"/>
      <c r="Y202" s="344"/>
      <c r="Z202" s="264"/>
      <c r="AA202" s="344"/>
      <c r="AB202" s="345"/>
      <c r="AC202" s="230"/>
      <c r="AD202" s="4224">
        <f t="shared" si="236"/>
        <v>0</v>
      </c>
      <c r="AE202" s="20"/>
      <c r="AF202" s="20"/>
      <c r="AG202" s="20"/>
      <c r="AH202" t="str">
        <f t="shared" ref="AH202:AH206" si="238">CW202&amp;CX202&amp;CY202&amp;CZ202&amp;DA202</f>
        <v/>
      </c>
      <c r="CW202"/>
      <c r="CX202" s="25" t="str">
        <f t="shared" ref="CX202:CX204" si="239">IF(AND(D202&gt;0,AC202=""),"  * No olvide digitar la variable  Usuarios con Discapacidad. Digite Cero si no tiene.",IF(AC202&gt;D202," * La variable Usuarios con Discapacidad no pueden superar el Total Ambos Sexos.",""))</f>
        <v/>
      </c>
      <c r="CY202"/>
      <c r="CZ202" s="25" t="str">
        <f t="shared" ref="CZ202:CZ203" si="240">IF((AE202+AF202+AG202)&gt;D202," * El total de actividades de JUNJI, INTEGRA y MINEDUC no puede ser mayor al Total Ambos Sexos.","")</f>
        <v/>
      </c>
      <c r="DA202"/>
      <c r="DB202"/>
      <c r="DC202"/>
      <c r="DD202"/>
      <c r="DE202"/>
      <c r="DG202"/>
      <c r="DH202"/>
      <c r="DI202"/>
      <c r="DJ202" s="26">
        <f t="shared" ref="DJ202:DJ204" si="241">IF((AE202+AF202+AG202)&gt;D202,1,0)</f>
        <v>0</v>
      </c>
      <c r="DK202" s="26">
        <f t="shared" ref="DK202:DK204" si="242">IF(AND(D202&gt;0,AC202=""),1,IF(AC202&gt;D202,1,0))</f>
        <v>0</v>
      </c>
      <c r="DL202"/>
      <c r="DM202"/>
    </row>
    <row r="203" spans="1:117" x14ac:dyDescent="0.25">
      <c r="A203" s="722" t="s">
        <v>239</v>
      </c>
      <c r="B203" s="799"/>
      <c r="C203" s="723"/>
      <c r="D203" s="4113">
        <f>SUM(E203+F203)</f>
        <v>0</v>
      </c>
      <c r="E203" s="4368">
        <f t="shared" si="237"/>
        <v>0</v>
      </c>
      <c r="F203" s="348">
        <f t="shared" si="237"/>
        <v>0</v>
      </c>
      <c r="G203" s="342"/>
      <c r="H203" s="343"/>
      <c r="I203" s="342"/>
      <c r="J203" s="343"/>
      <c r="K203" s="19"/>
      <c r="L203" s="20"/>
      <c r="M203" s="19"/>
      <c r="N203" s="20"/>
      <c r="O203" s="19"/>
      <c r="P203" s="20"/>
      <c r="Q203" s="19"/>
      <c r="R203" s="20"/>
      <c r="S203" s="19"/>
      <c r="T203" s="20"/>
      <c r="U203" s="344"/>
      <c r="V203" s="264"/>
      <c r="W203" s="344"/>
      <c r="X203" s="264"/>
      <c r="Y203" s="344"/>
      <c r="Z203" s="264"/>
      <c r="AA203" s="344"/>
      <c r="AB203" s="345"/>
      <c r="AC203" s="230"/>
      <c r="AD203" s="4224">
        <f t="shared" si="236"/>
        <v>0</v>
      </c>
      <c r="AE203" s="20"/>
      <c r="AF203" s="20"/>
      <c r="AG203" s="20"/>
      <c r="AH203" t="str">
        <f t="shared" si="238"/>
        <v/>
      </c>
      <c r="CW203"/>
      <c r="CX203" s="25" t="str">
        <f t="shared" si="239"/>
        <v/>
      </c>
      <c r="CY203"/>
      <c r="CZ203" s="25" t="str">
        <f t="shared" si="240"/>
        <v/>
      </c>
      <c r="DA203"/>
      <c r="DB203"/>
      <c r="DC203"/>
      <c r="DD203"/>
      <c r="DE203"/>
      <c r="DG203"/>
      <c r="DH203"/>
      <c r="DI203"/>
      <c r="DJ203" s="26">
        <f t="shared" si="241"/>
        <v>0</v>
      </c>
      <c r="DK203" s="26">
        <f t="shared" si="242"/>
        <v>0</v>
      </c>
      <c r="DL203"/>
      <c r="DM203"/>
    </row>
    <row r="204" spans="1:117" x14ac:dyDescent="0.25">
      <c r="A204" s="4123" t="s">
        <v>240</v>
      </c>
      <c r="B204" s="4341"/>
      <c r="C204" s="4124"/>
      <c r="D204" s="4113">
        <f>SUM(E204+F204)</f>
        <v>0</v>
      </c>
      <c r="E204" s="4368">
        <f t="shared" si="237"/>
        <v>0</v>
      </c>
      <c r="F204" s="4369">
        <f t="shared" si="237"/>
        <v>0</v>
      </c>
      <c r="G204" s="4269"/>
      <c r="H204" s="4271"/>
      <c r="I204" s="4269"/>
      <c r="J204" s="4271"/>
      <c r="K204" s="4259"/>
      <c r="L204" s="4260"/>
      <c r="M204" s="4259"/>
      <c r="N204" s="4260"/>
      <c r="O204" s="4259"/>
      <c r="P204" s="4260"/>
      <c r="Q204" s="4259"/>
      <c r="R204" s="4260"/>
      <c r="S204" s="4259"/>
      <c r="T204" s="4260"/>
      <c r="U204" s="4323"/>
      <c r="V204" s="4370"/>
      <c r="W204" s="4323"/>
      <c r="X204" s="4370"/>
      <c r="Y204" s="4323"/>
      <c r="Z204" s="4370"/>
      <c r="AA204" s="4323"/>
      <c r="AB204" s="4371"/>
      <c r="AC204" s="4228"/>
      <c r="AD204" s="4224">
        <f t="shared" si="236"/>
        <v>0</v>
      </c>
      <c r="AE204" s="4260"/>
      <c r="AF204" s="4260"/>
      <c r="AG204" s="4260"/>
      <c r="AH204" t="str">
        <f t="shared" si="238"/>
        <v/>
      </c>
      <c r="CW204"/>
      <c r="CX204" s="25" t="str">
        <f t="shared" si="239"/>
        <v/>
      </c>
      <c r="CY204"/>
      <c r="CZ204" s="25" t="str">
        <f>IF((AE204+AF204+AG204)&gt;D204," * El total de actividades de JUNJI, INTEGRA y MINEDUC no puede ser mayor al Total Ambos Sexos.","")</f>
        <v/>
      </c>
      <c r="DA204"/>
      <c r="DB204"/>
      <c r="DC204"/>
      <c r="DD204"/>
      <c r="DE204"/>
      <c r="DG204"/>
      <c r="DH204"/>
      <c r="DI204"/>
      <c r="DJ204" s="26">
        <f t="shared" si="241"/>
        <v>0</v>
      </c>
      <c r="DK204" s="26">
        <f t="shared" si="242"/>
        <v>0</v>
      </c>
      <c r="DL204"/>
      <c r="DM204"/>
    </row>
    <row r="205" spans="1:117" ht="15" customHeight="1" x14ac:dyDescent="0.25">
      <c r="A205" s="800" t="s">
        <v>241</v>
      </c>
      <c r="B205" s="801"/>
      <c r="C205" s="801"/>
      <c r="D205" s="352"/>
      <c r="E205" s="353"/>
      <c r="F205" s="354"/>
      <c r="G205" s="355"/>
      <c r="H205" s="356"/>
      <c r="I205" s="357"/>
      <c r="J205" s="356"/>
      <c r="K205" s="357"/>
      <c r="L205" s="356"/>
      <c r="M205" s="357"/>
      <c r="N205" s="356"/>
      <c r="O205" s="357"/>
      <c r="P205" s="356"/>
      <c r="Q205" s="357"/>
      <c r="R205" s="356"/>
      <c r="S205" s="357"/>
      <c r="T205" s="356"/>
      <c r="U205" s="357"/>
      <c r="V205" s="356"/>
      <c r="W205" s="357"/>
      <c r="X205" s="356"/>
      <c r="Y205" s="357"/>
      <c r="Z205" s="356"/>
      <c r="AA205" s="357"/>
      <c r="AB205" s="358"/>
      <c r="AC205" s="359"/>
      <c r="AD205" s="360">
        <f t="shared" si="236"/>
        <v>0</v>
      </c>
      <c r="AE205" s="20"/>
      <c r="AF205" s="20"/>
      <c r="AG205" s="20"/>
      <c r="AH205" t="str">
        <f t="shared" si="238"/>
        <v/>
      </c>
      <c r="CW205"/>
      <c r="CX205"/>
      <c r="CY205"/>
      <c r="CZ205"/>
      <c r="DA205"/>
      <c r="DB205"/>
      <c r="DC205"/>
      <c r="DD205"/>
      <c r="DE205"/>
      <c r="DG205"/>
      <c r="DH205"/>
      <c r="DI205"/>
      <c r="DJ205"/>
      <c r="DK205"/>
      <c r="DL205"/>
      <c r="DM205"/>
    </row>
    <row r="206" spans="1:117" ht="15" customHeight="1" x14ac:dyDescent="0.25">
      <c r="A206" s="685" t="s">
        <v>242</v>
      </c>
      <c r="B206" s="685"/>
      <c r="C206" s="685"/>
      <c r="D206" s="4198"/>
      <c r="E206" s="4372"/>
      <c r="F206" s="270"/>
      <c r="G206" s="4129"/>
      <c r="H206" s="363"/>
      <c r="I206" s="4129"/>
      <c r="J206" s="363"/>
      <c r="K206" s="4129"/>
      <c r="L206" s="363"/>
      <c r="M206" s="4129"/>
      <c r="N206" s="363"/>
      <c r="O206" s="4129"/>
      <c r="P206" s="363"/>
      <c r="Q206" s="4129"/>
      <c r="R206" s="363"/>
      <c r="S206" s="4129"/>
      <c r="T206" s="363"/>
      <c r="U206" s="4129"/>
      <c r="V206" s="363"/>
      <c r="W206" s="4129"/>
      <c r="X206" s="363"/>
      <c r="Y206" s="4129"/>
      <c r="Z206" s="363"/>
      <c r="AA206" s="4129"/>
      <c r="AB206" s="4363"/>
      <c r="AC206" s="4373"/>
      <c r="AD206" s="4234">
        <f t="shared" si="236"/>
        <v>0</v>
      </c>
      <c r="AE206" s="4239"/>
      <c r="AF206" s="39"/>
      <c r="AG206" s="39"/>
      <c r="AH206" t="str">
        <f t="shared" si="238"/>
        <v/>
      </c>
      <c r="CW206"/>
      <c r="CX206"/>
      <c r="CY206"/>
      <c r="CZ206"/>
      <c r="DA206"/>
      <c r="DB206"/>
      <c r="DC206"/>
      <c r="DD206"/>
      <c r="DE206"/>
      <c r="DG206"/>
      <c r="DH206"/>
      <c r="DI206"/>
      <c r="DJ206"/>
      <c r="DK206"/>
      <c r="DL206"/>
      <c r="DM206"/>
    </row>
    <row r="207" spans="1:117" x14ac:dyDescent="0.25">
      <c r="A207" s="43" t="s">
        <v>243</v>
      </c>
      <c r="B207" s="365"/>
      <c r="C207" s="70"/>
      <c r="D207" s="46"/>
      <c r="E207" s="46"/>
      <c r="F207" s="43"/>
      <c r="G207" s="43"/>
      <c r="H207" s="43"/>
      <c r="I207" s="46"/>
      <c r="J207" s="4914"/>
      <c r="K207" s="367"/>
      <c r="L207" s="46"/>
      <c r="M207" s="368"/>
      <c r="N207" s="368"/>
      <c r="O207" s="539"/>
      <c r="P207" s="539"/>
      <c r="Q207" s="539"/>
      <c r="R207" s="539"/>
      <c r="S207" s="539"/>
      <c r="T207" s="539"/>
      <c r="U207" s="539"/>
      <c r="V207" s="539"/>
      <c r="W207" s="539"/>
      <c r="X207" s="539"/>
      <c r="Y207" s="539"/>
      <c r="Z207" s="539"/>
      <c r="AA207" s="539"/>
      <c r="AB207" s="539"/>
      <c r="AC207" s="539"/>
      <c r="AD207" s="539"/>
      <c r="AE207" s="539"/>
      <c r="AF207" s="539"/>
      <c r="AG207" s="539"/>
      <c r="AH207" s="539"/>
      <c r="AI207" s="539"/>
      <c r="AJ207" s="539"/>
      <c r="AK207" s="539"/>
      <c r="AL207" s="71"/>
      <c r="AM207" s="71"/>
      <c r="AN207" s="71"/>
      <c r="AO207" s="71"/>
      <c r="AP207" s="71"/>
      <c r="CW207"/>
      <c r="CX207"/>
      <c r="CY207"/>
      <c r="CZ207"/>
      <c r="DA207"/>
      <c r="DB207"/>
      <c r="DC207"/>
      <c r="DD207"/>
      <c r="DE207"/>
      <c r="DG207"/>
      <c r="DH207"/>
      <c r="DI207"/>
      <c r="DJ207"/>
      <c r="DK207"/>
      <c r="DL207"/>
      <c r="DM207"/>
    </row>
    <row r="208" spans="1:117" ht="15" customHeight="1" x14ac:dyDescent="0.25">
      <c r="A208" s="4703" t="s">
        <v>232</v>
      </c>
      <c r="B208" s="3811"/>
      <c r="C208" s="4705"/>
      <c r="D208" s="4767" t="s">
        <v>4</v>
      </c>
      <c r="E208" s="4252"/>
      <c r="F208" s="4915"/>
      <c r="G208" s="4916" t="s">
        <v>5</v>
      </c>
      <c r="H208" s="4710"/>
      <c r="I208" s="4710"/>
      <c r="J208" s="4710"/>
      <c r="K208" s="4710"/>
      <c r="L208" s="4710"/>
      <c r="M208" s="4710"/>
      <c r="N208" s="4710"/>
      <c r="O208" s="4710"/>
      <c r="P208" s="4710"/>
      <c r="Q208" s="4710"/>
      <c r="R208" s="4710"/>
      <c r="S208" s="4710"/>
      <c r="T208" s="4710"/>
      <c r="U208" s="4710"/>
      <c r="V208" s="4710"/>
      <c r="W208" s="4710"/>
      <c r="X208" s="4710"/>
      <c r="Y208" s="4710"/>
      <c r="Z208" s="4710"/>
      <c r="AA208" s="4710"/>
      <c r="AB208" s="4710"/>
      <c r="AC208" s="4710"/>
      <c r="AD208" s="4710"/>
      <c r="AE208" s="4710"/>
      <c r="AF208" s="4710"/>
      <c r="AG208" s="4710"/>
      <c r="AH208" s="4710"/>
      <c r="AI208" s="4710"/>
      <c r="AJ208" s="4710"/>
      <c r="AK208" s="4710"/>
      <c r="AL208" s="4710"/>
      <c r="AM208" s="4710"/>
      <c r="AN208" s="4710"/>
      <c r="AO208" s="4710"/>
      <c r="AP208" s="4716"/>
      <c r="CW208"/>
      <c r="CX208"/>
      <c r="CY208"/>
      <c r="CZ208"/>
      <c r="DA208"/>
      <c r="DB208"/>
      <c r="DC208"/>
      <c r="DD208"/>
      <c r="DE208"/>
      <c r="DG208"/>
      <c r="DH208"/>
      <c r="DI208"/>
      <c r="DJ208"/>
      <c r="DK208"/>
      <c r="DL208"/>
      <c r="DM208"/>
    </row>
    <row r="209" spans="1:117" ht="15" customHeight="1" x14ac:dyDescent="0.25">
      <c r="A209" s="783"/>
      <c r="B209" s="634"/>
      <c r="C209" s="635"/>
      <c r="D209" s="4552"/>
      <c r="E209" s="640"/>
      <c r="F209" s="4617"/>
      <c r="G209" s="4768" t="s">
        <v>14</v>
      </c>
      <c r="H209" s="4717"/>
      <c r="I209" s="4709" t="s">
        <v>15</v>
      </c>
      <c r="J209" s="4716"/>
      <c r="K209" s="4710" t="s">
        <v>16</v>
      </c>
      <c r="L209" s="4716"/>
      <c r="M209" s="4709" t="s">
        <v>17</v>
      </c>
      <c r="N209" s="4716"/>
      <c r="O209" s="4709" t="s">
        <v>18</v>
      </c>
      <c r="P209" s="4716"/>
      <c r="Q209" s="4709" t="s">
        <v>19</v>
      </c>
      <c r="R209" s="4716"/>
      <c r="S209" s="4709" t="s">
        <v>20</v>
      </c>
      <c r="T209" s="4716"/>
      <c r="U209" s="4709" t="s">
        <v>21</v>
      </c>
      <c r="V209" s="4716"/>
      <c r="W209" s="4709" t="s">
        <v>22</v>
      </c>
      <c r="X209" s="4716"/>
      <c r="Y209" s="4709" t="s">
        <v>23</v>
      </c>
      <c r="Z209" s="4717"/>
      <c r="AA209" s="4709" t="s">
        <v>24</v>
      </c>
      <c r="AB209" s="4717"/>
      <c r="AC209" s="4709" t="s">
        <v>244</v>
      </c>
      <c r="AD209" s="4717"/>
      <c r="AE209" s="4709" t="s">
        <v>245</v>
      </c>
      <c r="AF209" s="4717"/>
      <c r="AG209" s="4709" t="s">
        <v>246</v>
      </c>
      <c r="AH209" s="4717"/>
      <c r="AI209" s="4709" t="s">
        <v>247</v>
      </c>
      <c r="AJ209" s="4717"/>
      <c r="AK209" s="4709" t="s">
        <v>29</v>
      </c>
      <c r="AL209" s="4717"/>
      <c r="AM209" s="4709" t="s">
        <v>30</v>
      </c>
      <c r="AN209" s="4717"/>
      <c r="AO209" s="4709" t="s">
        <v>31</v>
      </c>
      <c r="AP209" s="4717"/>
      <c r="CW209"/>
      <c r="CX209"/>
      <c r="CY209"/>
      <c r="CZ209"/>
      <c r="DA209"/>
      <c r="DB209"/>
      <c r="DC209"/>
      <c r="DD209"/>
      <c r="DE209"/>
      <c r="DG209"/>
      <c r="DH209"/>
      <c r="DI209"/>
      <c r="DJ209"/>
      <c r="DK209"/>
      <c r="DL209"/>
      <c r="DM209"/>
    </row>
    <row r="210" spans="1:117" x14ac:dyDescent="0.25">
      <c r="A210" s="4420"/>
      <c r="B210" s="636"/>
      <c r="C210" s="4421"/>
      <c r="D210" s="4718" t="s">
        <v>32</v>
      </c>
      <c r="E210" s="4770" t="s">
        <v>33</v>
      </c>
      <c r="F210" s="369" t="s">
        <v>34</v>
      </c>
      <c r="G210" s="4722" t="s">
        <v>33</v>
      </c>
      <c r="H210" s="4721" t="s">
        <v>34</v>
      </c>
      <c r="I210" s="4722" t="s">
        <v>33</v>
      </c>
      <c r="J210" s="4721" t="s">
        <v>34</v>
      </c>
      <c r="K210" s="4722" t="s">
        <v>33</v>
      </c>
      <c r="L210" s="4721" t="s">
        <v>34</v>
      </c>
      <c r="M210" s="4722" t="s">
        <v>33</v>
      </c>
      <c r="N210" s="4721" t="s">
        <v>34</v>
      </c>
      <c r="O210" s="4722" t="s">
        <v>33</v>
      </c>
      <c r="P210" s="4721" t="s">
        <v>34</v>
      </c>
      <c r="Q210" s="4722" t="s">
        <v>33</v>
      </c>
      <c r="R210" s="4721" t="s">
        <v>34</v>
      </c>
      <c r="S210" s="4722" t="s">
        <v>33</v>
      </c>
      <c r="T210" s="4721" t="s">
        <v>34</v>
      </c>
      <c r="U210" s="4722" t="s">
        <v>33</v>
      </c>
      <c r="V210" s="4721" t="s">
        <v>34</v>
      </c>
      <c r="W210" s="4722" t="s">
        <v>33</v>
      </c>
      <c r="X210" s="4721" t="s">
        <v>34</v>
      </c>
      <c r="Y210" s="4722" t="s">
        <v>33</v>
      </c>
      <c r="Z210" s="4721" t="s">
        <v>34</v>
      </c>
      <c r="AA210" s="4722" t="s">
        <v>33</v>
      </c>
      <c r="AB210" s="4721" t="s">
        <v>34</v>
      </c>
      <c r="AC210" s="4722" t="s">
        <v>33</v>
      </c>
      <c r="AD210" s="4721" t="s">
        <v>34</v>
      </c>
      <c r="AE210" s="4722" t="s">
        <v>33</v>
      </c>
      <c r="AF210" s="4721" t="s">
        <v>34</v>
      </c>
      <c r="AG210" s="4722" t="s">
        <v>33</v>
      </c>
      <c r="AH210" s="4721" t="s">
        <v>34</v>
      </c>
      <c r="AI210" s="4722" t="s">
        <v>33</v>
      </c>
      <c r="AJ210" s="4721" t="s">
        <v>34</v>
      </c>
      <c r="AK210" s="4722" t="s">
        <v>33</v>
      </c>
      <c r="AL210" s="4721" t="s">
        <v>34</v>
      </c>
      <c r="AM210" s="4722" t="s">
        <v>33</v>
      </c>
      <c r="AN210" s="4721" t="s">
        <v>34</v>
      </c>
      <c r="AO210" s="4722" t="s">
        <v>33</v>
      </c>
      <c r="AP210" s="4721" t="s">
        <v>34</v>
      </c>
      <c r="CW210"/>
      <c r="CX210"/>
      <c r="CY210"/>
      <c r="CZ210"/>
      <c r="DA210"/>
      <c r="DB210"/>
      <c r="DC210"/>
      <c r="DD210"/>
      <c r="DE210"/>
      <c r="DG210"/>
      <c r="DH210"/>
      <c r="DI210"/>
      <c r="DJ210"/>
      <c r="DK210"/>
      <c r="DL210"/>
      <c r="DM210"/>
    </row>
    <row r="211" spans="1:117" ht="15" customHeight="1" x14ac:dyDescent="0.25">
      <c r="A211" s="4758" t="s">
        <v>248</v>
      </c>
      <c r="B211" s="674"/>
      <c r="C211" s="4917"/>
      <c r="D211" s="4728">
        <f>SUM(E211:F211)</f>
        <v>0</v>
      </c>
      <c r="E211" s="4729">
        <f>SUM(G211+I211+K211+M211+O211+Q211+S211+U211+W211+Y211+AA211+AC211+AE211+AG211+AI211+AK211+AM211+AO211)</f>
        <v>0</v>
      </c>
      <c r="F211" s="4918">
        <f t="shared" ref="E211:F214" si="243">SUM(H211+J211+L211+N211+P211+R211+T211+V211+X211+Z211+AB211+AD211+AF211+AH211+AJ211+AL211+AN211+AP211)</f>
        <v>0</v>
      </c>
      <c r="G211" s="4919"/>
      <c r="H211" s="52"/>
      <c r="I211" s="4731"/>
      <c r="J211" s="52"/>
      <c r="K211" s="4731"/>
      <c r="L211" s="52"/>
      <c r="M211" s="4731"/>
      <c r="N211" s="52"/>
      <c r="O211" s="4731"/>
      <c r="P211" s="52"/>
      <c r="Q211" s="4731"/>
      <c r="R211" s="52"/>
      <c r="S211" s="4731"/>
      <c r="T211" s="52"/>
      <c r="U211" s="4731"/>
      <c r="V211" s="52"/>
      <c r="W211" s="205"/>
      <c r="X211" s="52"/>
      <c r="Y211" s="4731"/>
      <c r="Z211" s="52"/>
      <c r="AA211" s="4731"/>
      <c r="AB211" s="52"/>
      <c r="AC211" s="4731"/>
      <c r="AD211" s="52"/>
      <c r="AE211" s="4731"/>
      <c r="AF211" s="52"/>
      <c r="AG211" s="4731"/>
      <c r="AH211" s="52"/>
      <c r="AI211" s="4731"/>
      <c r="AJ211" s="52"/>
      <c r="AK211" s="205"/>
      <c r="AL211" s="52"/>
      <c r="AM211" s="4731"/>
      <c r="AN211" s="52"/>
      <c r="AO211" s="4731"/>
      <c r="AP211" s="52"/>
      <c r="CW211"/>
      <c r="CX211"/>
      <c r="CY211"/>
      <c r="CZ211"/>
      <c r="DA211"/>
      <c r="DB211"/>
      <c r="DC211"/>
      <c r="DD211"/>
      <c r="DE211"/>
      <c r="DG211"/>
      <c r="DH211"/>
      <c r="DI211"/>
      <c r="DJ211"/>
      <c r="DK211"/>
      <c r="DL211"/>
      <c r="DM211"/>
    </row>
    <row r="212" spans="1:117" x14ac:dyDescent="0.25">
      <c r="A212" s="4220" t="s">
        <v>249</v>
      </c>
      <c r="B212" s="4221"/>
      <c r="C212" s="4222"/>
      <c r="D212" s="4185">
        <f>SUM(E212:F212)</f>
        <v>0</v>
      </c>
      <c r="E212" s="4223">
        <f t="shared" si="243"/>
        <v>0</v>
      </c>
      <c r="F212" s="4374">
        <f t="shared" si="243"/>
        <v>0</v>
      </c>
      <c r="G212" s="4375"/>
      <c r="H212" s="4226"/>
      <c r="I212" s="4225"/>
      <c r="J212" s="4226"/>
      <c r="K212" s="4225"/>
      <c r="L212" s="4226"/>
      <c r="M212" s="4225"/>
      <c r="N212" s="4226"/>
      <c r="O212" s="4225"/>
      <c r="P212" s="4226"/>
      <c r="Q212" s="4225"/>
      <c r="R212" s="4226"/>
      <c r="S212" s="4225"/>
      <c r="T212" s="4226"/>
      <c r="U212" s="4225"/>
      <c r="V212" s="4226"/>
      <c r="W212" s="4340"/>
      <c r="X212" s="4226"/>
      <c r="Y212" s="4225"/>
      <c r="Z212" s="4226"/>
      <c r="AA212" s="4225"/>
      <c r="AB212" s="4226"/>
      <c r="AC212" s="4225"/>
      <c r="AD212" s="4226"/>
      <c r="AE212" s="4225"/>
      <c r="AF212" s="4226"/>
      <c r="AG212" s="4225"/>
      <c r="AH212" s="4226"/>
      <c r="AI212" s="4225"/>
      <c r="AJ212" s="4226"/>
      <c r="AK212" s="4340"/>
      <c r="AL212" s="4226"/>
      <c r="AM212" s="4225"/>
      <c r="AN212" s="4226"/>
      <c r="AO212" s="4225"/>
      <c r="AP212" s="4226"/>
      <c r="CW212"/>
      <c r="CX212"/>
      <c r="CY212"/>
      <c r="CZ212"/>
      <c r="DA212"/>
      <c r="DB212"/>
      <c r="DC212"/>
      <c r="DD212"/>
      <c r="DE212"/>
      <c r="DG212"/>
      <c r="DH212"/>
      <c r="DI212"/>
      <c r="DJ212"/>
      <c r="DK212"/>
      <c r="DL212"/>
      <c r="DM212"/>
    </row>
    <row r="213" spans="1:117" x14ac:dyDescent="0.25">
      <c r="A213" s="4266" t="s">
        <v>250</v>
      </c>
      <c r="B213" s="4267"/>
      <c r="C213" s="4268"/>
      <c r="D213" s="4185">
        <f>SUM(E213:F213)</f>
        <v>0</v>
      </c>
      <c r="E213" s="4223">
        <f t="shared" si="243"/>
        <v>0</v>
      </c>
      <c r="F213" s="4374">
        <f t="shared" si="243"/>
        <v>0</v>
      </c>
      <c r="G213" s="4375"/>
      <c r="H213" s="4226"/>
      <c r="I213" s="4225"/>
      <c r="J213" s="4226"/>
      <c r="K213" s="4225"/>
      <c r="L213" s="4226"/>
      <c r="M213" s="4225"/>
      <c r="N213" s="4226"/>
      <c r="O213" s="4225"/>
      <c r="P213" s="4226"/>
      <c r="Q213" s="4225"/>
      <c r="R213" s="4226"/>
      <c r="S213" s="4225"/>
      <c r="T213" s="4226"/>
      <c r="U213" s="4225"/>
      <c r="V213" s="4226"/>
      <c r="W213" s="4340"/>
      <c r="X213" s="4226"/>
      <c r="Y213" s="4225"/>
      <c r="Z213" s="4226"/>
      <c r="AA213" s="4225"/>
      <c r="AB213" s="4226"/>
      <c r="AC213" s="4225"/>
      <c r="AD213" s="4226"/>
      <c r="AE213" s="4225"/>
      <c r="AF213" s="4226"/>
      <c r="AG213" s="4225"/>
      <c r="AH213" s="4226"/>
      <c r="AI213" s="4225"/>
      <c r="AJ213" s="4226"/>
      <c r="AK213" s="4340"/>
      <c r="AL213" s="4226"/>
      <c r="AM213" s="4225"/>
      <c r="AN213" s="4226"/>
      <c r="AO213" s="4225"/>
      <c r="AP213" s="4226"/>
      <c r="CW213"/>
      <c r="CX213"/>
      <c r="CY213"/>
      <c r="CZ213"/>
      <c r="DA213"/>
      <c r="DB213"/>
      <c r="DC213"/>
      <c r="DD213"/>
      <c r="DE213"/>
      <c r="DG213"/>
      <c r="DH213"/>
      <c r="DI213"/>
      <c r="DJ213"/>
      <c r="DK213"/>
      <c r="DL213"/>
      <c r="DM213"/>
    </row>
    <row r="214" spans="1:117" x14ac:dyDescent="0.25">
      <c r="A214" s="803" t="s">
        <v>251</v>
      </c>
      <c r="B214" s="803"/>
      <c r="C214" s="735"/>
      <c r="D214" s="4186">
        <f>SUM(E214:F214)</f>
        <v>0</v>
      </c>
      <c r="E214" s="541">
        <f t="shared" si="243"/>
        <v>0</v>
      </c>
      <c r="F214" s="4376">
        <f t="shared" si="243"/>
        <v>0</v>
      </c>
      <c r="G214" s="4377"/>
      <c r="H214" s="4236"/>
      <c r="I214" s="4235"/>
      <c r="J214" s="4236"/>
      <c r="K214" s="4235"/>
      <c r="L214" s="4236"/>
      <c r="M214" s="4235"/>
      <c r="N214" s="4236"/>
      <c r="O214" s="4235"/>
      <c r="P214" s="4236"/>
      <c r="Q214" s="4235"/>
      <c r="R214" s="4236"/>
      <c r="S214" s="4235"/>
      <c r="T214" s="4236"/>
      <c r="U214" s="4235"/>
      <c r="V214" s="4236"/>
      <c r="W214" s="4342"/>
      <c r="X214" s="4236"/>
      <c r="Y214" s="4235"/>
      <c r="Z214" s="4236"/>
      <c r="AA214" s="4235"/>
      <c r="AB214" s="4236"/>
      <c r="AC214" s="4235"/>
      <c r="AD214" s="4236"/>
      <c r="AE214" s="4235"/>
      <c r="AF214" s="4236"/>
      <c r="AG214" s="4235"/>
      <c r="AH214" s="4236"/>
      <c r="AI214" s="4235"/>
      <c r="AJ214" s="4236"/>
      <c r="AK214" s="4342"/>
      <c r="AL214" s="4236"/>
      <c r="AM214" s="4235"/>
      <c r="AN214" s="4236"/>
      <c r="AO214" s="4235"/>
      <c r="AP214" s="4236"/>
      <c r="CW214"/>
      <c r="CX214"/>
      <c r="CY214"/>
      <c r="CZ214"/>
      <c r="DA214"/>
      <c r="DB214"/>
      <c r="DC214"/>
      <c r="DD214"/>
      <c r="DE214"/>
      <c r="DG214"/>
      <c r="DH214"/>
      <c r="DI214"/>
      <c r="DJ214"/>
      <c r="DK214"/>
      <c r="DL214"/>
      <c r="DM214"/>
    </row>
    <row r="215" spans="1:117" x14ac:dyDescent="0.25">
      <c r="A215" s="43" t="s">
        <v>252</v>
      </c>
      <c r="B215" s="377"/>
      <c r="C215" s="377"/>
      <c r="D215" s="378"/>
      <c r="E215" s="378"/>
      <c r="F215" s="378"/>
      <c r="G215" s="379"/>
      <c r="H215" s="379"/>
      <c r="I215" s="379"/>
      <c r="J215" s="380"/>
      <c r="K215" s="4076"/>
      <c r="L215" s="379"/>
      <c r="M215" s="4076"/>
      <c r="N215" s="4077"/>
      <c r="O215" s="10"/>
      <c r="P215" s="10"/>
      <c r="Q215" s="10"/>
      <c r="R215" s="10"/>
      <c r="S215" s="10"/>
      <c r="T215" s="10"/>
      <c r="U215" s="10"/>
      <c r="V215" s="10"/>
      <c r="W215" s="10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CW215"/>
      <c r="CX215"/>
      <c r="CY215"/>
      <c r="CZ215"/>
      <c r="DA215"/>
      <c r="DB215"/>
      <c r="DC215"/>
      <c r="DD215"/>
      <c r="DE215"/>
      <c r="DG215"/>
      <c r="DH215"/>
      <c r="DI215"/>
      <c r="DJ215"/>
      <c r="DK215"/>
      <c r="DL215"/>
      <c r="DM215"/>
    </row>
    <row r="216" spans="1:117" ht="15" customHeight="1" x14ac:dyDescent="0.25">
      <c r="A216" s="4805" t="s">
        <v>253</v>
      </c>
      <c r="B216" s="4378"/>
      <c r="C216" s="4806"/>
      <c r="D216" s="4767" t="s">
        <v>254</v>
      </c>
      <c r="E216" s="4252"/>
      <c r="F216" s="4737"/>
      <c r="G216" s="4709" t="s">
        <v>5</v>
      </c>
      <c r="H216" s="4710"/>
      <c r="I216" s="4710"/>
      <c r="J216" s="4710"/>
      <c r="K216" s="4710"/>
      <c r="L216" s="4710"/>
      <c r="M216" s="4710"/>
      <c r="N216" s="4710"/>
      <c r="O216" s="4710"/>
      <c r="P216" s="4710"/>
      <c r="Q216" s="4710"/>
      <c r="R216" s="4710"/>
      <c r="S216" s="4710"/>
      <c r="T216" s="4710"/>
      <c r="U216" s="4710"/>
      <c r="V216" s="4710"/>
      <c r="W216" s="4710"/>
      <c r="X216" s="4710"/>
      <c r="Y216" s="4710"/>
      <c r="Z216" s="4710"/>
      <c r="AA216" s="4710"/>
      <c r="AB216" s="4710"/>
      <c r="AC216" s="4710"/>
      <c r="AD216" s="4710"/>
      <c r="AE216" s="4710"/>
      <c r="AF216" s="4710"/>
      <c r="AG216" s="4710"/>
      <c r="AH216" s="4710"/>
      <c r="AI216" s="4710"/>
      <c r="AJ216" s="4710"/>
      <c r="AK216" s="4710"/>
      <c r="AL216" s="4710"/>
      <c r="AM216" s="4710"/>
      <c r="AN216" s="4711"/>
      <c r="AO216" s="4920" t="s">
        <v>7</v>
      </c>
      <c r="AP216" s="4921" t="s">
        <v>255</v>
      </c>
      <c r="AQ216" s="4922" t="s">
        <v>256</v>
      </c>
      <c r="AR216" s="4923"/>
      <c r="AS216" s="4924" t="s">
        <v>257</v>
      </c>
      <c r="AT216" s="4925" t="s">
        <v>42</v>
      </c>
      <c r="AU216" s="4925" t="s">
        <v>258</v>
      </c>
      <c r="AV216" s="4926" t="s">
        <v>9</v>
      </c>
      <c r="AW216" s="4926" t="s">
        <v>259</v>
      </c>
      <c r="AX216" s="4923" t="s">
        <v>10</v>
      </c>
      <c r="CW216"/>
      <c r="CX216"/>
      <c r="CY216"/>
      <c r="CZ216"/>
      <c r="DA216"/>
      <c r="DB216"/>
      <c r="DC216"/>
      <c r="DD216"/>
      <c r="DE216"/>
      <c r="DG216"/>
      <c r="DH216"/>
      <c r="DI216"/>
      <c r="DJ216"/>
      <c r="DK216"/>
      <c r="DL216"/>
      <c r="DM216"/>
    </row>
    <row r="217" spans="1:117" ht="15" customHeight="1" x14ac:dyDescent="0.25">
      <c r="A217" s="711"/>
      <c r="B217" s="805"/>
      <c r="C217" s="712"/>
      <c r="D217" s="4552"/>
      <c r="E217" s="640"/>
      <c r="F217" s="4442"/>
      <c r="G217" s="4738" t="s">
        <v>119</v>
      </c>
      <c r="H217" s="4715"/>
      <c r="I217" s="4710" t="s">
        <v>16</v>
      </c>
      <c r="J217" s="4716"/>
      <c r="K217" s="4709" t="s">
        <v>17</v>
      </c>
      <c r="L217" s="4716"/>
      <c r="M217" s="4709" t="s">
        <v>18</v>
      </c>
      <c r="N217" s="4716"/>
      <c r="O217" s="4709" t="s">
        <v>19</v>
      </c>
      <c r="P217" s="4716"/>
      <c r="Q217" s="4709" t="s">
        <v>20</v>
      </c>
      <c r="R217" s="4716"/>
      <c r="S217" s="4709" t="s">
        <v>21</v>
      </c>
      <c r="T217" s="4716"/>
      <c r="U217" s="4709" t="s">
        <v>22</v>
      </c>
      <c r="V217" s="4716"/>
      <c r="W217" s="4709" t="s">
        <v>23</v>
      </c>
      <c r="X217" s="4717"/>
      <c r="Y217" s="4709" t="s">
        <v>24</v>
      </c>
      <c r="Z217" s="4717"/>
      <c r="AA217" s="4709" t="s">
        <v>244</v>
      </c>
      <c r="AB217" s="4717"/>
      <c r="AC217" s="4709" t="s">
        <v>245</v>
      </c>
      <c r="AD217" s="4717"/>
      <c r="AE217" s="4709" t="s">
        <v>246</v>
      </c>
      <c r="AF217" s="4717"/>
      <c r="AG217" s="4709" t="s">
        <v>247</v>
      </c>
      <c r="AH217" s="4717"/>
      <c r="AI217" s="4709" t="s">
        <v>29</v>
      </c>
      <c r="AJ217" s="4717"/>
      <c r="AK217" s="4709" t="s">
        <v>30</v>
      </c>
      <c r="AL217" s="4717"/>
      <c r="AM217" s="4709" t="s">
        <v>31</v>
      </c>
      <c r="AN217" s="4717"/>
      <c r="AO217" s="819"/>
      <c r="AP217" s="822"/>
      <c r="AQ217" s="4927" t="s">
        <v>260</v>
      </c>
      <c r="AR217" s="4928" t="s">
        <v>261</v>
      </c>
      <c r="AS217" s="826"/>
      <c r="AT217" s="812"/>
      <c r="AU217" s="812"/>
      <c r="AV217" s="815"/>
      <c r="AW217" s="815"/>
      <c r="AX217" s="4923"/>
      <c r="CW217"/>
      <c r="CX217"/>
      <c r="CY217"/>
      <c r="CZ217"/>
      <c r="DA217"/>
      <c r="DB217"/>
      <c r="DC217"/>
      <c r="DD217"/>
      <c r="DE217"/>
      <c r="DG217"/>
      <c r="DH217"/>
      <c r="DI217"/>
      <c r="DJ217"/>
      <c r="DK217"/>
      <c r="DL217"/>
      <c r="DM217"/>
    </row>
    <row r="218" spans="1:117" x14ac:dyDescent="0.25">
      <c r="A218" s="4630"/>
      <c r="B218" s="807"/>
      <c r="C218" s="4562"/>
      <c r="D218" s="4929" t="s">
        <v>32</v>
      </c>
      <c r="E218" s="4930" t="s">
        <v>33</v>
      </c>
      <c r="F218" s="538" t="s">
        <v>34</v>
      </c>
      <c r="G218" s="4722" t="s">
        <v>33</v>
      </c>
      <c r="H218" s="4721" t="s">
        <v>34</v>
      </c>
      <c r="I218" s="4722" t="s">
        <v>33</v>
      </c>
      <c r="J218" s="4721" t="s">
        <v>34</v>
      </c>
      <c r="K218" s="4722" t="s">
        <v>33</v>
      </c>
      <c r="L218" s="4721" t="s">
        <v>34</v>
      </c>
      <c r="M218" s="4722" t="s">
        <v>33</v>
      </c>
      <c r="N218" s="4721" t="s">
        <v>34</v>
      </c>
      <c r="O218" s="4722" t="s">
        <v>33</v>
      </c>
      <c r="P218" s="4721" t="s">
        <v>34</v>
      </c>
      <c r="Q218" s="4722" t="s">
        <v>33</v>
      </c>
      <c r="R218" s="4721" t="s">
        <v>34</v>
      </c>
      <c r="S218" s="4722" t="s">
        <v>33</v>
      </c>
      <c r="T218" s="4721" t="s">
        <v>34</v>
      </c>
      <c r="U218" s="4722" t="s">
        <v>33</v>
      </c>
      <c r="V218" s="4721" t="s">
        <v>34</v>
      </c>
      <c r="W218" s="4722" t="s">
        <v>33</v>
      </c>
      <c r="X218" s="4721" t="s">
        <v>34</v>
      </c>
      <c r="Y218" s="4722" t="s">
        <v>33</v>
      </c>
      <c r="Z218" s="4721" t="s">
        <v>34</v>
      </c>
      <c r="AA218" s="4722" t="s">
        <v>33</v>
      </c>
      <c r="AB218" s="4721" t="s">
        <v>34</v>
      </c>
      <c r="AC218" s="4722" t="s">
        <v>33</v>
      </c>
      <c r="AD218" s="4721" t="s">
        <v>34</v>
      </c>
      <c r="AE218" s="4722" t="s">
        <v>33</v>
      </c>
      <c r="AF218" s="4721" t="s">
        <v>34</v>
      </c>
      <c r="AG218" s="4722" t="s">
        <v>33</v>
      </c>
      <c r="AH218" s="4721" t="s">
        <v>34</v>
      </c>
      <c r="AI218" s="4722" t="s">
        <v>33</v>
      </c>
      <c r="AJ218" s="4721" t="s">
        <v>34</v>
      </c>
      <c r="AK218" s="4722" t="s">
        <v>33</v>
      </c>
      <c r="AL218" s="4721" t="s">
        <v>34</v>
      </c>
      <c r="AM218" s="4722" t="s">
        <v>33</v>
      </c>
      <c r="AN218" s="4721" t="s">
        <v>34</v>
      </c>
      <c r="AO218" s="4931"/>
      <c r="AP218" s="4932"/>
      <c r="AQ218" s="4933"/>
      <c r="AR218" s="4934"/>
      <c r="AS218" s="4633"/>
      <c r="AT218" s="4634"/>
      <c r="AU218" s="4634"/>
      <c r="AV218" s="918"/>
      <c r="AW218" s="918"/>
      <c r="AX218" s="4923"/>
      <c r="CW218"/>
      <c r="CX218"/>
      <c r="CY218"/>
      <c r="CZ218"/>
      <c r="DA218"/>
      <c r="DB218"/>
      <c r="DC218"/>
      <c r="DD218"/>
      <c r="DE218"/>
      <c r="DG218"/>
      <c r="DH218"/>
      <c r="DI218"/>
      <c r="DJ218"/>
      <c r="DK218"/>
      <c r="DL218"/>
      <c r="DM218"/>
    </row>
    <row r="219" spans="1:117" x14ac:dyDescent="0.25">
      <c r="A219" s="4837" t="s">
        <v>262</v>
      </c>
      <c r="B219" s="4935" t="s">
        <v>263</v>
      </c>
      <c r="C219" s="4936"/>
      <c r="D219" s="4937">
        <f t="shared" ref="D219:D263" si="244">SUM(E219+F219)</f>
        <v>5</v>
      </c>
      <c r="E219" s="135">
        <f t="shared" ref="E219:F234" si="245">SUM(G219+I219+K219+M219+O219+Q219+S219+U219+W219+Y219+AA219+AC219+AE219+AG219+AI219+AK219+AM219)</f>
        <v>4</v>
      </c>
      <c r="F219" s="4776">
        <f t="shared" si="245"/>
        <v>1</v>
      </c>
      <c r="G219" s="4938">
        <v>0</v>
      </c>
      <c r="H219" s="386">
        <v>0</v>
      </c>
      <c r="I219" s="4939">
        <v>0</v>
      </c>
      <c r="J219" s="386">
        <v>0</v>
      </c>
      <c r="K219" s="4939">
        <v>0</v>
      </c>
      <c r="L219" s="386">
        <v>0</v>
      </c>
      <c r="M219" s="4939">
        <v>1</v>
      </c>
      <c r="N219" s="386">
        <v>0</v>
      </c>
      <c r="O219" s="4939">
        <v>1</v>
      </c>
      <c r="P219" s="386">
        <v>0</v>
      </c>
      <c r="Q219" s="4939">
        <v>0</v>
      </c>
      <c r="R219" s="386">
        <v>0</v>
      </c>
      <c r="S219" s="4939">
        <v>0</v>
      </c>
      <c r="T219" s="386">
        <v>0</v>
      </c>
      <c r="U219" s="4939">
        <v>1</v>
      </c>
      <c r="V219" s="4940">
        <v>0</v>
      </c>
      <c r="W219" s="4939">
        <v>1</v>
      </c>
      <c r="X219" s="4940">
        <v>0</v>
      </c>
      <c r="Y219" s="4939">
        <v>0</v>
      </c>
      <c r="Z219" s="4940">
        <v>0</v>
      </c>
      <c r="AA219" s="4939">
        <v>0</v>
      </c>
      <c r="AB219" s="4940">
        <v>0</v>
      </c>
      <c r="AC219" s="4939">
        <v>0</v>
      </c>
      <c r="AD219" s="4940">
        <v>0</v>
      </c>
      <c r="AE219" s="4939">
        <v>0</v>
      </c>
      <c r="AF219" s="4940">
        <v>0</v>
      </c>
      <c r="AG219" s="4939">
        <v>0</v>
      </c>
      <c r="AH219" s="4940">
        <v>0</v>
      </c>
      <c r="AI219" s="4939">
        <v>0</v>
      </c>
      <c r="AJ219" s="4940">
        <v>0</v>
      </c>
      <c r="AK219" s="4939">
        <v>0</v>
      </c>
      <c r="AL219" s="4940">
        <v>0</v>
      </c>
      <c r="AM219" s="4939">
        <v>0</v>
      </c>
      <c r="AN219" s="4940">
        <v>1</v>
      </c>
      <c r="AO219" s="4941">
        <v>0</v>
      </c>
      <c r="AP219" s="4942">
        <v>0</v>
      </c>
      <c r="AQ219" s="4099"/>
      <c r="AR219" s="4100"/>
      <c r="AS219" s="4101"/>
      <c r="AT219" s="4939">
        <v>0</v>
      </c>
      <c r="AU219" s="4939">
        <v>0</v>
      </c>
      <c r="AV219" s="387">
        <v>0</v>
      </c>
      <c r="AW219" s="387">
        <v>0</v>
      </c>
      <c r="AX219" s="4940">
        <v>0</v>
      </c>
      <c r="AY219" t="str">
        <f>CW219&amp;CX219&amp;CY219&amp;CZ219&amp;DA219&amp;DB219&amp;DC219</f>
        <v/>
      </c>
      <c r="CW219" s="25" t="str">
        <f>IF(AND(F219&gt;0,AO219=""),"  * No olvide digitar Embarazadas. Digite Cero si no tiene.",IF(AO219&gt;F219," * Las Embarazadas no pueden superar el Total Mujeres.",""))</f>
        <v/>
      </c>
      <c r="CX219" s="25" t="str">
        <f>IF(AND(D219&gt;0,AV219="")," * No olvide ingresar datos en Usuarios con Discapacidad. (Digite cero si no tiene).",IF(AV219&gt;D219," * La variable Usuarios con discapacidad No puede ser mayor al Total.",""))</f>
        <v/>
      </c>
      <c r="CY219" s="25" t="str">
        <f>IF(AND(D219&gt;0,AW219="")," * No olvide ingresar datos en Usuarios Oncológicos. (Digite cero si no tiene).",IF(AW219&gt;D219," * La variable Usuarios oncológicos No puede ser mayor al Total.",""))</f>
        <v/>
      </c>
      <c r="CZ219" s="25" t="str">
        <f>IF(AND((AI219+AJ219)&gt;0,AP219="")," * No olvide digitar la variable 60 años. Si no tiene digite Cero.",IF(AP219&gt;(AI219+AJ219), "* El número de pacientes de 60 años NO DEBE ser mayor a lo registrado en el grupo etario de 60 a 64 años.",""))</f>
        <v/>
      </c>
      <c r="DA219" s="25" t="str">
        <f t="shared" ref="DA219:DA282" si="246">IF(AND(D219&gt;0,AX219="")," * No olvide ingresar datos en Usuarios Migrantes. (Digite cero si no tiene).","")</f>
        <v/>
      </c>
      <c r="DB219" s="25" t="str">
        <f t="shared" ref="DB219:DB282" si="247">IF(AX219&gt;D219, "* Migrantes no puede ser mayor al Total","")</f>
        <v/>
      </c>
      <c r="DC219"/>
      <c r="DD219"/>
      <c r="DE219"/>
      <c r="DG219" s="26">
        <f>IF(AND(F219&gt;0,AO219=""),1,IF(AO219&gt;F219,1,0))</f>
        <v>0</v>
      </c>
      <c r="DH219" s="26">
        <f>IF(AND(D219&gt;0,AV219=""),1,IF(AV219&gt;D219,1,0))</f>
        <v>0</v>
      </c>
      <c r="DI219" s="26">
        <f>IF(AND(D219&gt;0,AW219=""),1,IF(AW219&gt;D219,1,0))</f>
        <v>0</v>
      </c>
      <c r="DJ219" s="26">
        <f>IF(AND((AI219+AJ219)&gt;0,AP219=""),1,IF(AP219&gt;(AI219+AJ219),1,0))</f>
        <v>0</v>
      </c>
      <c r="DK219" s="26">
        <f>IF(AND(D219&gt;0,AX219=""),1,0)</f>
        <v>0</v>
      </c>
      <c r="DL219" s="26">
        <f>IF(AX219&gt;D219,1,0)</f>
        <v>0</v>
      </c>
      <c r="DM219"/>
    </row>
    <row r="220" spans="1:117" x14ac:dyDescent="0.25">
      <c r="A220" s="4102"/>
      <c r="B220" s="4103" t="s">
        <v>264</v>
      </c>
      <c r="C220" s="838"/>
      <c r="D220" s="4104">
        <f>SUM(E220+F220)</f>
        <v>53</v>
      </c>
      <c r="E220" s="4105">
        <f t="shared" si="245"/>
        <v>21</v>
      </c>
      <c r="F220" s="132">
        <f t="shared" si="245"/>
        <v>32</v>
      </c>
      <c r="G220" s="4106">
        <v>1</v>
      </c>
      <c r="H220" s="4107">
        <v>1</v>
      </c>
      <c r="I220" s="4108">
        <v>0</v>
      </c>
      <c r="J220" s="4107">
        <v>1</v>
      </c>
      <c r="K220" s="4108">
        <v>0</v>
      </c>
      <c r="L220" s="4107">
        <v>1</v>
      </c>
      <c r="M220" s="4108">
        <v>1</v>
      </c>
      <c r="N220" s="4107">
        <v>0</v>
      </c>
      <c r="O220" s="4108">
        <v>4</v>
      </c>
      <c r="P220" s="4107">
        <v>2</v>
      </c>
      <c r="Q220" s="4108">
        <v>2</v>
      </c>
      <c r="R220" s="4107">
        <v>0</v>
      </c>
      <c r="S220" s="4108">
        <v>1</v>
      </c>
      <c r="T220" s="4107">
        <v>1</v>
      </c>
      <c r="U220" s="4108">
        <v>4</v>
      </c>
      <c r="V220" s="389">
        <v>2</v>
      </c>
      <c r="W220" s="4108">
        <v>2</v>
      </c>
      <c r="X220" s="389">
        <v>1</v>
      </c>
      <c r="Y220" s="4108">
        <v>0</v>
      </c>
      <c r="Z220" s="389">
        <v>1</v>
      </c>
      <c r="AA220" s="4108">
        <v>0</v>
      </c>
      <c r="AB220" s="389">
        <v>2</v>
      </c>
      <c r="AC220" s="4108">
        <v>0</v>
      </c>
      <c r="AD220" s="389">
        <v>4</v>
      </c>
      <c r="AE220" s="4108">
        <v>1</v>
      </c>
      <c r="AF220" s="389">
        <v>6</v>
      </c>
      <c r="AG220" s="4108">
        <v>4</v>
      </c>
      <c r="AH220" s="389">
        <v>5</v>
      </c>
      <c r="AI220" s="4108">
        <v>0</v>
      </c>
      <c r="AJ220" s="389">
        <v>3</v>
      </c>
      <c r="AK220" s="4108">
        <v>1</v>
      </c>
      <c r="AL220" s="389">
        <v>1</v>
      </c>
      <c r="AM220" s="4108">
        <v>0</v>
      </c>
      <c r="AN220" s="389">
        <v>1</v>
      </c>
      <c r="AO220" s="4109">
        <v>0</v>
      </c>
      <c r="AP220" s="4110">
        <v>0</v>
      </c>
      <c r="AQ220" s="4099"/>
      <c r="AR220" s="4100"/>
      <c r="AS220" s="4101"/>
      <c r="AT220" s="4108">
        <v>0</v>
      </c>
      <c r="AU220" s="4108">
        <v>0</v>
      </c>
      <c r="AV220" s="4111">
        <v>6</v>
      </c>
      <c r="AW220" s="4111">
        <v>0</v>
      </c>
      <c r="AX220" s="389">
        <v>1</v>
      </c>
      <c r="AY220" t="str">
        <f t="shared" ref="AY220:AY283" si="248">CW220&amp;CX220&amp;CY220&amp;CZ220&amp;DA220&amp;DB220&amp;DC220</f>
        <v/>
      </c>
      <c r="CW220" s="25" t="str">
        <f t="shared" ref="CW220:CW283" si="249">IF(AND(F220&gt;0,AO220=""),"  * No olvide digitar Embarazadas. Digite Cero si no tiene.",IF(AO220&gt;F220," * Las Embarazadas no pueden superar el Total Mujeres.",""))</f>
        <v/>
      </c>
      <c r="CX220" s="25" t="str">
        <f t="shared" ref="CX220:CX283" si="250">IF(AND(D220&gt;0,AV220="")," * No olvide ingresar datos en Usuarios con Discapacidad. (Digite cero si no tiene).",IF(AV220&gt;D220," * La variable Usuarios con discapacidad No puede ser mayor al Total.",""))</f>
        <v/>
      </c>
      <c r="CY220" s="25" t="str">
        <f t="shared" ref="CY220:CY283" si="251">IF(AND(D220&gt;0,AW220="")," * No olvide ingresar datos en Usuarios Oncológicos. (Digite cero si no tiene).",IF(AW220&gt;D220," * La variable Usuarios oncológicos No puede ser mayor al Total.",""))</f>
        <v/>
      </c>
      <c r="CZ220" s="25" t="str">
        <f t="shared" ref="CZ220:CZ283" si="252">IF(AND((AI220+AJ220)&gt;0,AP220="")," * No olvide digitar la variable 60 años. Si no tiene digite Cero.",IF(AP220&gt;(AI220+AJ220), "* El número de pacientes de 60 años NO DEBE ser mayor a lo registrado en el grupo etario de 60 a 64 años.",""))</f>
        <v/>
      </c>
      <c r="DA220" s="25" t="str">
        <f t="shared" si="246"/>
        <v/>
      </c>
      <c r="DB220" s="25" t="str">
        <f t="shared" si="247"/>
        <v/>
      </c>
      <c r="DC220"/>
      <c r="DD220"/>
      <c r="DE220"/>
      <c r="DG220" s="26">
        <f t="shared" ref="DG220:DG283" si="253">IF(AND(F220&gt;0,AO220=""),1,IF(AO220&gt;F220,1,0))</f>
        <v>0</v>
      </c>
      <c r="DH220" s="26">
        <f t="shared" ref="DH220:DH283" si="254">IF(AND(D220&gt;0,AV220=""),1,IF(AV220&gt;D220,1,0))</f>
        <v>0</v>
      </c>
      <c r="DI220" s="26">
        <f t="shared" ref="DI220:DI283" si="255">IF(AND(D220&gt;0,AW220=""),1,IF(AW220&gt;D220,1,0))</f>
        <v>0</v>
      </c>
      <c r="DJ220" s="26">
        <f t="shared" ref="DJ220:DJ283" si="256">IF(AND((AI220+AJ220)&gt;0,AP220=""),1,IF(AP220&gt;(AI220+AJ220),1,0))</f>
        <v>0</v>
      </c>
      <c r="DK220" s="26">
        <f t="shared" ref="DK220:DK283" si="257">IF(AND(D220&gt;0,AX220=""),1,0)</f>
        <v>0</v>
      </c>
      <c r="DL220" s="26">
        <f t="shared" ref="DL220:DL283" si="258">IF(AX220&gt;D220,1,0)</f>
        <v>0</v>
      </c>
      <c r="DM220"/>
    </row>
    <row r="221" spans="1:117" x14ac:dyDescent="0.25">
      <c r="A221" s="713" t="s">
        <v>265</v>
      </c>
      <c r="B221" s="830" t="s">
        <v>266</v>
      </c>
      <c r="C221" s="830"/>
      <c r="D221" s="245">
        <f t="shared" si="244"/>
        <v>0</v>
      </c>
      <c r="E221" s="390">
        <f t="shared" si="245"/>
        <v>0</v>
      </c>
      <c r="F221" s="391">
        <f t="shared" si="245"/>
        <v>0</v>
      </c>
      <c r="G221" s="392"/>
      <c r="H221" s="393"/>
      <c r="I221" s="394"/>
      <c r="J221" s="393"/>
      <c r="K221" s="394"/>
      <c r="L221" s="393"/>
      <c r="M221" s="394"/>
      <c r="N221" s="393"/>
      <c r="O221" s="394"/>
      <c r="P221" s="393"/>
      <c r="Q221" s="394"/>
      <c r="R221" s="393"/>
      <c r="S221" s="394"/>
      <c r="T221" s="393"/>
      <c r="U221" s="394"/>
      <c r="V221" s="395"/>
      <c r="W221" s="394"/>
      <c r="X221" s="395"/>
      <c r="Y221" s="394"/>
      <c r="Z221" s="395"/>
      <c r="AA221" s="394"/>
      <c r="AB221" s="395"/>
      <c r="AC221" s="394"/>
      <c r="AD221" s="395"/>
      <c r="AE221" s="394"/>
      <c r="AF221" s="395"/>
      <c r="AG221" s="394"/>
      <c r="AH221" s="395"/>
      <c r="AI221" s="394"/>
      <c r="AJ221" s="395"/>
      <c r="AK221" s="394"/>
      <c r="AL221" s="395"/>
      <c r="AM221" s="394"/>
      <c r="AN221" s="395"/>
      <c r="AO221" s="396"/>
      <c r="AP221" s="397"/>
      <c r="AQ221" s="392"/>
      <c r="AR221" s="393"/>
      <c r="AS221" s="4939"/>
      <c r="AT221" s="394">
        <v>0</v>
      </c>
      <c r="AU221" s="394">
        <v>0</v>
      </c>
      <c r="AV221" s="398">
        <v>0</v>
      </c>
      <c r="AW221" s="398">
        <v>0</v>
      </c>
      <c r="AX221" s="393">
        <v>0</v>
      </c>
      <c r="AY221" t="str">
        <f t="shared" si="248"/>
        <v/>
      </c>
      <c r="CW221" s="25" t="str">
        <f t="shared" si="249"/>
        <v/>
      </c>
      <c r="CX221" s="25" t="str">
        <f t="shared" si="250"/>
        <v/>
      </c>
      <c r="CY221" s="25" t="str">
        <f t="shared" si="251"/>
        <v/>
      </c>
      <c r="CZ221" s="25" t="str">
        <f t="shared" si="252"/>
        <v/>
      </c>
      <c r="DA221" s="25" t="str">
        <f t="shared" si="246"/>
        <v/>
      </c>
      <c r="DB221" s="25" t="str">
        <f t="shared" si="247"/>
        <v/>
      </c>
      <c r="DC221"/>
      <c r="DD221"/>
      <c r="DE221"/>
      <c r="DG221" s="26">
        <f t="shared" si="253"/>
        <v>0</v>
      </c>
      <c r="DH221" s="26">
        <f t="shared" si="254"/>
        <v>0</v>
      </c>
      <c r="DI221" s="26">
        <f t="shared" si="255"/>
        <v>0</v>
      </c>
      <c r="DJ221" s="26">
        <f t="shared" si="256"/>
        <v>0</v>
      </c>
      <c r="DK221" s="26">
        <f t="shared" si="257"/>
        <v>0</v>
      </c>
      <c r="DL221" s="26">
        <f t="shared" si="258"/>
        <v>0</v>
      </c>
      <c r="DM221"/>
    </row>
    <row r="222" spans="1:117" x14ac:dyDescent="0.25">
      <c r="A222" s="713"/>
      <c r="B222" s="4112" t="s">
        <v>267</v>
      </c>
      <c r="C222" s="4112"/>
      <c r="D222" s="4113">
        <f t="shared" si="244"/>
        <v>0</v>
      </c>
      <c r="E222" s="4114">
        <f t="shared" si="245"/>
        <v>0</v>
      </c>
      <c r="F222" s="4115">
        <f t="shared" si="245"/>
        <v>0</v>
      </c>
      <c r="G222" s="4116"/>
      <c r="H222" s="4117"/>
      <c r="I222" s="4118"/>
      <c r="J222" s="4117"/>
      <c r="K222" s="4118"/>
      <c r="L222" s="4117"/>
      <c r="M222" s="4118"/>
      <c r="N222" s="4117"/>
      <c r="O222" s="4118"/>
      <c r="P222" s="4117"/>
      <c r="Q222" s="4118"/>
      <c r="R222" s="4117"/>
      <c r="S222" s="4118"/>
      <c r="T222" s="4117"/>
      <c r="U222" s="4118"/>
      <c r="V222" s="4119"/>
      <c r="W222" s="4118"/>
      <c r="X222" s="4119"/>
      <c r="Y222" s="4118"/>
      <c r="Z222" s="4119"/>
      <c r="AA222" s="4118"/>
      <c r="AB222" s="4119"/>
      <c r="AC222" s="4118"/>
      <c r="AD222" s="4119"/>
      <c r="AE222" s="4118"/>
      <c r="AF222" s="4119"/>
      <c r="AG222" s="4118"/>
      <c r="AH222" s="4119"/>
      <c r="AI222" s="4118"/>
      <c r="AJ222" s="4119"/>
      <c r="AK222" s="4118"/>
      <c r="AL222" s="4119"/>
      <c r="AM222" s="4118"/>
      <c r="AN222" s="4119"/>
      <c r="AO222" s="4120"/>
      <c r="AP222" s="4121"/>
      <c r="AQ222" s="4099"/>
      <c r="AR222" s="4100"/>
      <c r="AS222" s="394"/>
      <c r="AT222" s="4118">
        <v>0</v>
      </c>
      <c r="AU222" s="4118">
        <v>0</v>
      </c>
      <c r="AV222" s="4122">
        <v>0</v>
      </c>
      <c r="AW222" s="4122">
        <v>0</v>
      </c>
      <c r="AX222" s="4117">
        <v>0</v>
      </c>
      <c r="AY222" t="str">
        <f t="shared" si="248"/>
        <v/>
      </c>
      <c r="CW222" s="25" t="str">
        <f t="shared" si="249"/>
        <v/>
      </c>
      <c r="CX222" s="25" t="str">
        <f t="shared" si="250"/>
        <v/>
      </c>
      <c r="CY222" s="25" t="str">
        <f t="shared" si="251"/>
        <v/>
      </c>
      <c r="CZ222" s="25" t="str">
        <f t="shared" si="252"/>
        <v/>
      </c>
      <c r="DA222" s="25" t="str">
        <f t="shared" si="246"/>
        <v/>
      </c>
      <c r="DB222" s="25" t="str">
        <f t="shared" si="247"/>
        <v/>
      </c>
      <c r="DC222"/>
      <c r="DD222"/>
      <c r="DE222"/>
      <c r="DG222" s="26">
        <f t="shared" si="253"/>
        <v>0</v>
      </c>
      <c r="DH222" s="26">
        <f t="shared" si="254"/>
        <v>0</v>
      </c>
      <c r="DI222" s="26">
        <f t="shared" si="255"/>
        <v>0</v>
      </c>
      <c r="DJ222" s="26">
        <f t="shared" si="256"/>
        <v>0</v>
      </c>
      <c r="DK222" s="26">
        <f t="shared" si="257"/>
        <v>0</v>
      </c>
      <c r="DL222" s="26">
        <f t="shared" si="258"/>
        <v>0</v>
      </c>
      <c r="DM222"/>
    </row>
    <row r="223" spans="1:117" x14ac:dyDescent="0.25">
      <c r="A223" s="713"/>
      <c r="B223" s="4112" t="s">
        <v>268</v>
      </c>
      <c r="C223" s="4112"/>
      <c r="D223" s="4113">
        <f t="shared" si="244"/>
        <v>0</v>
      </c>
      <c r="E223" s="4114">
        <f t="shared" si="245"/>
        <v>0</v>
      </c>
      <c r="F223" s="4115">
        <f t="shared" si="245"/>
        <v>0</v>
      </c>
      <c r="G223" s="4116"/>
      <c r="H223" s="4117"/>
      <c r="I223" s="4118"/>
      <c r="J223" s="4117"/>
      <c r="K223" s="4118"/>
      <c r="L223" s="4117"/>
      <c r="M223" s="4118"/>
      <c r="N223" s="4117"/>
      <c r="O223" s="4118"/>
      <c r="P223" s="4117"/>
      <c r="Q223" s="4118"/>
      <c r="R223" s="4117"/>
      <c r="S223" s="4118"/>
      <c r="T223" s="4117"/>
      <c r="U223" s="4118"/>
      <c r="V223" s="4119"/>
      <c r="W223" s="4118"/>
      <c r="X223" s="4119"/>
      <c r="Y223" s="4118"/>
      <c r="Z223" s="4119"/>
      <c r="AA223" s="4118"/>
      <c r="AB223" s="4119"/>
      <c r="AC223" s="4118"/>
      <c r="AD223" s="4119"/>
      <c r="AE223" s="4118"/>
      <c r="AF223" s="4119"/>
      <c r="AG223" s="4118"/>
      <c r="AH223" s="4119"/>
      <c r="AI223" s="4118"/>
      <c r="AJ223" s="4119"/>
      <c r="AK223" s="4118"/>
      <c r="AL223" s="4119"/>
      <c r="AM223" s="4118"/>
      <c r="AN223" s="4119"/>
      <c r="AO223" s="4120"/>
      <c r="AP223" s="4121"/>
      <c r="AQ223" s="4099"/>
      <c r="AR223" s="4100"/>
      <c r="AS223" s="4101"/>
      <c r="AT223" s="4118">
        <v>0</v>
      </c>
      <c r="AU223" s="4118">
        <v>0</v>
      </c>
      <c r="AV223" s="4122">
        <v>0</v>
      </c>
      <c r="AW223" s="4122">
        <v>0</v>
      </c>
      <c r="AX223" s="4117">
        <v>0</v>
      </c>
      <c r="AY223" t="str">
        <f t="shared" si="248"/>
        <v/>
      </c>
      <c r="CW223" s="25" t="str">
        <f t="shared" si="249"/>
        <v/>
      </c>
      <c r="CX223" s="25" t="str">
        <f t="shared" si="250"/>
        <v/>
      </c>
      <c r="CY223" s="25" t="str">
        <f t="shared" si="251"/>
        <v/>
      </c>
      <c r="CZ223" s="25" t="str">
        <f t="shared" si="252"/>
        <v/>
      </c>
      <c r="DA223" s="25" t="str">
        <f t="shared" si="246"/>
        <v/>
      </c>
      <c r="DB223" s="25" t="str">
        <f t="shared" si="247"/>
        <v/>
      </c>
      <c r="DC223"/>
      <c r="DD223"/>
      <c r="DE223"/>
      <c r="DG223" s="26">
        <f t="shared" si="253"/>
        <v>0</v>
      </c>
      <c r="DH223" s="26">
        <f t="shared" si="254"/>
        <v>0</v>
      </c>
      <c r="DI223" s="26">
        <f t="shared" si="255"/>
        <v>0</v>
      </c>
      <c r="DJ223" s="26">
        <f t="shared" si="256"/>
        <v>0</v>
      </c>
      <c r="DK223" s="26">
        <f t="shared" si="257"/>
        <v>0</v>
      </c>
      <c r="DL223" s="26">
        <f t="shared" si="258"/>
        <v>0</v>
      </c>
      <c r="DM223"/>
    </row>
    <row r="224" spans="1:117" x14ac:dyDescent="0.25">
      <c r="A224" s="713"/>
      <c r="B224" s="4123" t="s">
        <v>269</v>
      </c>
      <c r="C224" s="4124"/>
      <c r="D224" s="4113">
        <f t="shared" si="244"/>
        <v>0</v>
      </c>
      <c r="E224" s="4114">
        <f t="shared" si="245"/>
        <v>0</v>
      </c>
      <c r="F224" s="4115">
        <f t="shared" si="245"/>
        <v>0</v>
      </c>
      <c r="G224" s="401"/>
      <c r="H224" s="402"/>
      <c r="I224" s="403"/>
      <c r="J224" s="402"/>
      <c r="K224" s="403"/>
      <c r="L224" s="402"/>
      <c r="M224" s="403"/>
      <c r="N224" s="402"/>
      <c r="O224" s="403"/>
      <c r="P224" s="402"/>
      <c r="Q224" s="403"/>
      <c r="R224" s="402"/>
      <c r="S224" s="403"/>
      <c r="T224" s="402"/>
      <c r="U224" s="403"/>
      <c r="V224" s="404"/>
      <c r="W224" s="403"/>
      <c r="X224" s="404"/>
      <c r="Y224" s="403"/>
      <c r="Z224" s="404"/>
      <c r="AA224" s="403"/>
      <c r="AB224" s="404"/>
      <c r="AC224" s="403"/>
      <c r="AD224" s="404"/>
      <c r="AE224" s="403"/>
      <c r="AF224" s="404"/>
      <c r="AG224" s="403"/>
      <c r="AH224" s="404"/>
      <c r="AI224" s="403"/>
      <c r="AJ224" s="404"/>
      <c r="AK224" s="403"/>
      <c r="AL224" s="404"/>
      <c r="AM224" s="403"/>
      <c r="AN224" s="404"/>
      <c r="AO224" s="405"/>
      <c r="AP224" s="406"/>
      <c r="AQ224" s="407"/>
      <c r="AR224" s="408"/>
      <c r="AS224" s="409"/>
      <c r="AT224" s="403">
        <v>0</v>
      </c>
      <c r="AU224" s="403">
        <v>0</v>
      </c>
      <c r="AV224" s="410">
        <v>0</v>
      </c>
      <c r="AW224" s="410">
        <v>0</v>
      </c>
      <c r="AX224" s="402">
        <v>0</v>
      </c>
      <c r="AY224" t="str">
        <f t="shared" si="248"/>
        <v/>
      </c>
      <c r="CW224" s="25" t="str">
        <f t="shared" si="249"/>
        <v/>
      </c>
      <c r="CX224" s="25" t="str">
        <f t="shared" si="250"/>
        <v/>
      </c>
      <c r="CY224" s="25" t="str">
        <f t="shared" si="251"/>
        <v/>
      </c>
      <c r="CZ224" s="25" t="str">
        <f t="shared" si="252"/>
        <v/>
      </c>
      <c r="DA224" s="25" t="str">
        <f t="shared" si="246"/>
        <v/>
      </c>
      <c r="DB224" s="25" t="str">
        <f t="shared" si="247"/>
        <v/>
      </c>
      <c r="DC224"/>
      <c r="DD224"/>
      <c r="DE224"/>
      <c r="DG224" s="26">
        <f t="shared" si="253"/>
        <v>0</v>
      </c>
      <c r="DH224" s="26">
        <f t="shared" si="254"/>
        <v>0</v>
      </c>
      <c r="DI224" s="26">
        <f t="shared" si="255"/>
        <v>0</v>
      </c>
      <c r="DJ224" s="26">
        <f t="shared" si="256"/>
        <v>0</v>
      </c>
      <c r="DK224" s="26">
        <f t="shared" si="257"/>
        <v>0</v>
      </c>
      <c r="DL224" s="26">
        <f t="shared" si="258"/>
        <v>0</v>
      </c>
      <c r="DM224"/>
    </row>
    <row r="225" spans="1:117" ht="15" customHeight="1" x14ac:dyDescent="0.25">
      <c r="A225" s="713"/>
      <c r="B225" s="4123" t="s">
        <v>270</v>
      </c>
      <c r="C225" s="4124"/>
      <c r="D225" s="4113">
        <f t="shared" si="244"/>
        <v>0</v>
      </c>
      <c r="E225" s="4114">
        <f t="shared" si="245"/>
        <v>0</v>
      </c>
      <c r="F225" s="4115">
        <f t="shared" si="245"/>
        <v>0</v>
      </c>
      <c r="G225" s="401"/>
      <c r="H225" s="402"/>
      <c r="I225" s="403"/>
      <c r="J225" s="402"/>
      <c r="K225" s="403"/>
      <c r="L225" s="402"/>
      <c r="M225" s="403"/>
      <c r="N225" s="402"/>
      <c r="O225" s="403"/>
      <c r="P225" s="402"/>
      <c r="Q225" s="403"/>
      <c r="R225" s="402"/>
      <c r="S225" s="403"/>
      <c r="T225" s="402"/>
      <c r="U225" s="403"/>
      <c r="V225" s="404"/>
      <c r="W225" s="403"/>
      <c r="X225" s="404"/>
      <c r="Y225" s="403"/>
      <c r="Z225" s="404"/>
      <c r="AA225" s="403"/>
      <c r="AB225" s="404"/>
      <c r="AC225" s="403"/>
      <c r="AD225" s="404"/>
      <c r="AE225" s="403"/>
      <c r="AF225" s="404"/>
      <c r="AG225" s="403"/>
      <c r="AH225" s="404"/>
      <c r="AI225" s="403"/>
      <c r="AJ225" s="404"/>
      <c r="AK225" s="403"/>
      <c r="AL225" s="404"/>
      <c r="AM225" s="403"/>
      <c r="AN225" s="404"/>
      <c r="AO225" s="405"/>
      <c r="AP225" s="406"/>
      <c r="AQ225" s="407"/>
      <c r="AR225" s="408"/>
      <c r="AS225" s="409"/>
      <c r="AT225" s="403">
        <v>0</v>
      </c>
      <c r="AU225" s="403">
        <v>0</v>
      </c>
      <c r="AV225" s="410">
        <v>0</v>
      </c>
      <c r="AW225" s="410">
        <v>0</v>
      </c>
      <c r="AX225" s="402">
        <v>0</v>
      </c>
      <c r="AY225" t="str">
        <f t="shared" si="248"/>
        <v/>
      </c>
      <c r="CW225" s="25" t="str">
        <f t="shared" si="249"/>
        <v/>
      </c>
      <c r="CX225" s="25" t="str">
        <f t="shared" si="250"/>
        <v/>
      </c>
      <c r="CY225" s="25" t="str">
        <f t="shared" si="251"/>
        <v/>
      </c>
      <c r="CZ225" s="25" t="str">
        <f t="shared" si="252"/>
        <v/>
      </c>
      <c r="DA225" s="25" t="str">
        <f t="shared" si="246"/>
        <v/>
      </c>
      <c r="DB225" s="25" t="str">
        <f t="shared" si="247"/>
        <v/>
      </c>
      <c r="DC225"/>
      <c r="DD225"/>
      <c r="DE225"/>
      <c r="DG225" s="26">
        <f t="shared" si="253"/>
        <v>0</v>
      </c>
      <c r="DH225" s="26">
        <f t="shared" si="254"/>
        <v>0</v>
      </c>
      <c r="DI225" s="26">
        <f t="shared" si="255"/>
        <v>0</v>
      </c>
      <c r="DJ225" s="26">
        <f t="shared" si="256"/>
        <v>0</v>
      </c>
      <c r="DK225" s="26">
        <f t="shared" si="257"/>
        <v>0</v>
      </c>
      <c r="DL225" s="26">
        <f t="shared" si="258"/>
        <v>0</v>
      </c>
      <c r="DM225"/>
    </row>
    <row r="226" spans="1:117" x14ac:dyDescent="0.25">
      <c r="A226" s="4661"/>
      <c r="B226" s="4125" t="s">
        <v>271</v>
      </c>
      <c r="C226" s="4125"/>
      <c r="D226" s="4126">
        <f t="shared" si="244"/>
        <v>0</v>
      </c>
      <c r="E226" s="4127">
        <f>SUM(I226+K226+M226+O226+Q226+S226+U226+W226+Y226+AA226+AC226+AE226+AG226+AI226+AK226+AM226)</f>
        <v>0</v>
      </c>
      <c r="F226" s="4128">
        <f>SUM(J226+L226+N226+P226+R226+T226+V226+X226+Z226+AB226+AD226+AF226+AH226+AJ226+AL226+AN226)</f>
        <v>0</v>
      </c>
      <c r="G226" s="4129"/>
      <c r="H226" s="363"/>
      <c r="I226" s="4108"/>
      <c r="J226" s="4107"/>
      <c r="K226" s="4108"/>
      <c r="L226" s="4107"/>
      <c r="M226" s="4108"/>
      <c r="N226" s="4107"/>
      <c r="O226" s="4108"/>
      <c r="P226" s="4107"/>
      <c r="Q226" s="4108"/>
      <c r="R226" s="4107"/>
      <c r="S226" s="4108"/>
      <c r="T226" s="4107"/>
      <c r="U226" s="4108"/>
      <c r="V226" s="389"/>
      <c r="W226" s="4108"/>
      <c r="X226" s="389"/>
      <c r="Y226" s="4108"/>
      <c r="Z226" s="389"/>
      <c r="AA226" s="4108"/>
      <c r="AB226" s="389"/>
      <c r="AC226" s="4108"/>
      <c r="AD226" s="389"/>
      <c r="AE226" s="4108"/>
      <c r="AF226" s="389"/>
      <c r="AG226" s="4108"/>
      <c r="AH226" s="389"/>
      <c r="AI226" s="4108"/>
      <c r="AJ226" s="389"/>
      <c r="AK226" s="4108"/>
      <c r="AL226" s="389"/>
      <c r="AM226" s="4108"/>
      <c r="AN226" s="389"/>
      <c r="AO226" s="4109"/>
      <c r="AP226" s="4110"/>
      <c r="AQ226" s="4130"/>
      <c r="AR226" s="4131"/>
      <c r="AS226" s="413"/>
      <c r="AT226" s="4108">
        <v>0</v>
      </c>
      <c r="AU226" s="4108">
        <v>0</v>
      </c>
      <c r="AV226" s="4111">
        <v>0</v>
      </c>
      <c r="AW226" s="4111">
        <v>0</v>
      </c>
      <c r="AX226" s="4107">
        <v>0</v>
      </c>
      <c r="AY226" t="str">
        <f t="shared" si="248"/>
        <v/>
      </c>
      <c r="CW226" s="25" t="str">
        <f t="shared" si="249"/>
        <v/>
      </c>
      <c r="CX226" s="25" t="str">
        <f t="shared" si="250"/>
        <v/>
      </c>
      <c r="CY226" s="25" t="str">
        <f t="shared" si="251"/>
        <v/>
      </c>
      <c r="CZ226" s="25" t="str">
        <f t="shared" si="252"/>
        <v/>
      </c>
      <c r="DA226" s="25" t="str">
        <f t="shared" si="246"/>
        <v/>
      </c>
      <c r="DB226" s="25" t="str">
        <f t="shared" si="247"/>
        <v/>
      </c>
      <c r="DC226"/>
      <c r="DD226"/>
      <c r="DE226"/>
      <c r="DG226" s="26">
        <f t="shared" si="253"/>
        <v>0</v>
      </c>
      <c r="DH226" s="26">
        <f t="shared" si="254"/>
        <v>0</v>
      </c>
      <c r="DI226" s="26">
        <f t="shared" si="255"/>
        <v>0</v>
      </c>
      <c r="DJ226" s="26">
        <f t="shared" si="256"/>
        <v>0</v>
      </c>
      <c r="DK226" s="26">
        <f t="shared" si="257"/>
        <v>0</v>
      </c>
      <c r="DL226" s="26">
        <f t="shared" si="258"/>
        <v>0</v>
      </c>
      <c r="DM226"/>
    </row>
    <row r="227" spans="1:117" x14ac:dyDescent="0.25">
      <c r="A227" s="4829" t="s">
        <v>272</v>
      </c>
      <c r="B227" s="830" t="s">
        <v>266</v>
      </c>
      <c r="C227" s="830"/>
      <c r="D227" s="4860">
        <f t="shared" si="244"/>
        <v>258</v>
      </c>
      <c r="E227" s="414">
        <f t="shared" si="245"/>
        <v>105</v>
      </c>
      <c r="F227" s="4943">
        <f t="shared" si="245"/>
        <v>153</v>
      </c>
      <c r="G227" s="4938">
        <v>5</v>
      </c>
      <c r="H227" s="386">
        <v>3</v>
      </c>
      <c r="I227" s="4939">
        <v>1</v>
      </c>
      <c r="J227" s="386">
        <v>0</v>
      </c>
      <c r="K227" s="4939">
        <v>1</v>
      </c>
      <c r="L227" s="386">
        <v>0</v>
      </c>
      <c r="M227" s="4939">
        <v>1</v>
      </c>
      <c r="N227" s="386">
        <v>0</v>
      </c>
      <c r="O227" s="4939">
        <v>2</v>
      </c>
      <c r="P227" s="386">
        <v>1</v>
      </c>
      <c r="Q227" s="4939">
        <v>3</v>
      </c>
      <c r="R227" s="386">
        <v>0</v>
      </c>
      <c r="S227" s="4939">
        <v>0</v>
      </c>
      <c r="T227" s="386">
        <v>2</v>
      </c>
      <c r="U227" s="4939">
        <v>3</v>
      </c>
      <c r="V227" s="4940">
        <v>5</v>
      </c>
      <c r="W227" s="4939">
        <v>11</v>
      </c>
      <c r="X227" s="4940">
        <v>7</v>
      </c>
      <c r="Y227" s="4939">
        <v>33</v>
      </c>
      <c r="Z227" s="4940">
        <v>40</v>
      </c>
      <c r="AA227" s="4939">
        <v>11</v>
      </c>
      <c r="AB227" s="4940">
        <v>29</v>
      </c>
      <c r="AC227" s="4939">
        <v>10</v>
      </c>
      <c r="AD227" s="4940">
        <v>25</v>
      </c>
      <c r="AE227" s="4939">
        <v>8</v>
      </c>
      <c r="AF227" s="4940">
        <v>16</v>
      </c>
      <c r="AG227" s="4939">
        <v>10</v>
      </c>
      <c r="AH227" s="4940">
        <v>12</v>
      </c>
      <c r="AI227" s="4939">
        <v>2</v>
      </c>
      <c r="AJ227" s="4940">
        <v>5</v>
      </c>
      <c r="AK227" s="4939">
        <v>3</v>
      </c>
      <c r="AL227" s="4940">
        <v>6</v>
      </c>
      <c r="AM227" s="4939">
        <v>1</v>
      </c>
      <c r="AN227" s="4940">
        <v>2</v>
      </c>
      <c r="AO227" s="396">
        <v>0</v>
      </c>
      <c r="AP227" s="397">
        <v>0</v>
      </c>
      <c r="AQ227" s="4938">
        <v>92</v>
      </c>
      <c r="AR227" s="393">
        <v>92</v>
      </c>
      <c r="AS227" s="4939">
        <v>71</v>
      </c>
      <c r="AT227" s="394">
        <v>39</v>
      </c>
      <c r="AU227" s="394">
        <v>0</v>
      </c>
      <c r="AV227" s="398">
        <v>3</v>
      </c>
      <c r="AW227" s="398">
        <v>0</v>
      </c>
      <c r="AX227" s="393">
        <v>0</v>
      </c>
      <c r="AY227" t="str">
        <f t="shared" si="248"/>
        <v/>
      </c>
      <c r="CW227" s="25" t="str">
        <f t="shared" si="249"/>
        <v/>
      </c>
      <c r="CX227" s="25" t="str">
        <f t="shared" si="250"/>
        <v/>
      </c>
      <c r="CY227" s="25" t="str">
        <f t="shared" si="251"/>
        <v/>
      </c>
      <c r="CZ227" s="25" t="str">
        <f t="shared" si="252"/>
        <v/>
      </c>
      <c r="DA227" s="25" t="str">
        <f t="shared" si="246"/>
        <v/>
      </c>
      <c r="DB227" s="25" t="str">
        <f t="shared" si="247"/>
        <v/>
      </c>
      <c r="DC227"/>
      <c r="DD227"/>
      <c r="DE227"/>
      <c r="DG227" s="26">
        <f t="shared" si="253"/>
        <v>0</v>
      </c>
      <c r="DH227" s="26">
        <f t="shared" si="254"/>
        <v>0</v>
      </c>
      <c r="DI227" s="26">
        <f t="shared" si="255"/>
        <v>0</v>
      </c>
      <c r="DJ227" s="26">
        <f t="shared" si="256"/>
        <v>0</v>
      </c>
      <c r="DK227" s="26">
        <f t="shared" si="257"/>
        <v>0</v>
      </c>
      <c r="DL227" s="26">
        <f t="shared" si="258"/>
        <v>0</v>
      </c>
      <c r="DM227"/>
    </row>
    <row r="228" spans="1:117" x14ac:dyDescent="0.25">
      <c r="A228" s="713"/>
      <c r="B228" s="4112" t="s">
        <v>267</v>
      </c>
      <c r="C228" s="4112"/>
      <c r="D228" s="4113">
        <f t="shared" si="244"/>
        <v>144</v>
      </c>
      <c r="E228" s="4114">
        <f t="shared" si="245"/>
        <v>65</v>
      </c>
      <c r="F228" s="4115">
        <f t="shared" si="245"/>
        <v>79</v>
      </c>
      <c r="G228" s="4116">
        <v>2</v>
      </c>
      <c r="H228" s="4117">
        <v>2</v>
      </c>
      <c r="I228" s="4118">
        <v>0</v>
      </c>
      <c r="J228" s="4117">
        <v>0</v>
      </c>
      <c r="K228" s="4118">
        <v>2</v>
      </c>
      <c r="L228" s="4117">
        <v>0</v>
      </c>
      <c r="M228" s="4118">
        <v>0</v>
      </c>
      <c r="N228" s="4117">
        <v>0</v>
      </c>
      <c r="O228" s="4118">
        <v>0</v>
      </c>
      <c r="P228" s="4117">
        <v>0</v>
      </c>
      <c r="Q228" s="4118">
        <v>0</v>
      </c>
      <c r="R228" s="4117">
        <v>0</v>
      </c>
      <c r="S228" s="4118">
        <v>0</v>
      </c>
      <c r="T228" s="4117">
        <v>0</v>
      </c>
      <c r="U228" s="4118">
        <v>4</v>
      </c>
      <c r="V228" s="4119">
        <v>1</v>
      </c>
      <c r="W228" s="4118">
        <v>4</v>
      </c>
      <c r="X228" s="4119">
        <v>2</v>
      </c>
      <c r="Y228" s="4118">
        <v>11</v>
      </c>
      <c r="Z228" s="4119">
        <v>12</v>
      </c>
      <c r="AA228" s="4118">
        <v>8</v>
      </c>
      <c r="AB228" s="4119">
        <v>19</v>
      </c>
      <c r="AC228" s="4118">
        <v>13</v>
      </c>
      <c r="AD228" s="4119">
        <v>21</v>
      </c>
      <c r="AE228" s="4118">
        <v>9</v>
      </c>
      <c r="AF228" s="4119">
        <v>6</v>
      </c>
      <c r="AG228" s="4118">
        <v>4</v>
      </c>
      <c r="AH228" s="4119">
        <v>7</v>
      </c>
      <c r="AI228" s="4118">
        <v>6</v>
      </c>
      <c r="AJ228" s="4119">
        <v>0</v>
      </c>
      <c r="AK228" s="4118">
        <v>1</v>
      </c>
      <c r="AL228" s="4119">
        <v>7</v>
      </c>
      <c r="AM228" s="4118">
        <v>1</v>
      </c>
      <c r="AN228" s="4119">
        <v>2</v>
      </c>
      <c r="AO228" s="4120">
        <v>0</v>
      </c>
      <c r="AP228" s="4121">
        <v>0</v>
      </c>
      <c r="AQ228" s="4099"/>
      <c r="AR228" s="4100"/>
      <c r="AS228" s="394">
        <v>23</v>
      </c>
      <c r="AT228" s="4118">
        <v>0</v>
      </c>
      <c r="AU228" s="4118">
        <v>0</v>
      </c>
      <c r="AV228" s="4122">
        <v>1</v>
      </c>
      <c r="AW228" s="4122">
        <v>0</v>
      </c>
      <c r="AX228" s="4117">
        <v>1</v>
      </c>
      <c r="AY228" t="str">
        <f t="shared" si="248"/>
        <v/>
      </c>
      <c r="CW228" s="25" t="str">
        <f t="shared" si="249"/>
        <v/>
      </c>
      <c r="CX228" s="25" t="str">
        <f t="shared" si="250"/>
        <v/>
      </c>
      <c r="CY228" s="25" t="str">
        <f t="shared" si="251"/>
        <v/>
      </c>
      <c r="CZ228" s="25" t="str">
        <f t="shared" si="252"/>
        <v/>
      </c>
      <c r="DA228" s="25" t="str">
        <f t="shared" si="246"/>
        <v/>
      </c>
      <c r="DB228" s="25" t="str">
        <f t="shared" si="247"/>
        <v/>
      </c>
      <c r="DC228"/>
      <c r="DD228"/>
      <c r="DE228"/>
      <c r="DG228" s="26">
        <f t="shared" si="253"/>
        <v>0</v>
      </c>
      <c r="DH228" s="26">
        <f t="shared" si="254"/>
        <v>0</v>
      </c>
      <c r="DI228" s="26">
        <f t="shared" si="255"/>
        <v>0</v>
      </c>
      <c r="DJ228" s="26">
        <f t="shared" si="256"/>
        <v>0</v>
      </c>
      <c r="DK228" s="26">
        <f t="shared" si="257"/>
        <v>0</v>
      </c>
      <c r="DL228" s="26">
        <f t="shared" si="258"/>
        <v>0</v>
      </c>
      <c r="DM228"/>
    </row>
    <row r="229" spans="1:117" x14ac:dyDescent="0.25">
      <c r="A229" s="713"/>
      <c r="B229" s="4112" t="s">
        <v>268</v>
      </c>
      <c r="C229" s="4112"/>
      <c r="D229" s="4113">
        <f t="shared" si="244"/>
        <v>109</v>
      </c>
      <c r="E229" s="4114">
        <f t="shared" si="245"/>
        <v>47</v>
      </c>
      <c r="F229" s="4115">
        <f t="shared" si="245"/>
        <v>62</v>
      </c>
      <c r="G229" s="4116">
        <v>3</v>
      </c>
      <c r="H229" s="4117">
        <v>3</v>
      </c>
      <c r="I229" s="4118">
        <v>0</v>
      </c>
      <c r="J229" s="4117">
        <v>0</v>
      </c>
      <c r="K229" s="4118">
        <v>0</v>
      </c>
      <c r="L229" s="4117">
        <v>0</v>
      </c>
      <c r="M229" s="4118">
        <v>0</v>
      </c>
      <c r="N229" s="4117">
        <v>0</v>
      </c>
      <c r="O229" s="4118">
        <v>0</v>
      </c>
      <c r="P229" s="4117">
        <v>1</v>
      </c>
      <c r="Q229" s="4118">
        <v>2</v>
      </c>
      <c r="R229" s="4117">
        <v>0</v>
      </c>
      <c r="S229" s="4118">
        <v>0</v>
      </c>
      <c r="T229" s="4117">
        <v>0</v>
      </c>
      <c r="U229" s="4118">
        <v>1</v>
      </c>
      <c r="V229" s="4119">
        <v>2</v>
      </c>
      <c r="W229" s="4118">
        <v>6</v>
      </c>
      <c r="X229" s="4119">
        <v>6</v>
      </c>
      <c r="Y229" s="4118">
        <v>11</v>
      </c>
      <c r="Z229" s="4119">
        <v>15</v>
      </c>
      <c r="AA229" s="4118">
        <v>5</v>
      </c>
      <c r="AB229" s="4119">
        <v>14</v>
      </c>
      <c r="AC229" s="4118">
        <v>5</v>
      </c>
      <c r="AD229" s="4119">
        <v>6</v>
      </c>
      <c r="AE229" s="4118">
        <v>6</v>
      </c>
      <c r="AF229" s="4119">
        <v>5</v>
      </c>
      <c r="AG229" s="4118">
        <v>6</v>
      </c>
      <c r="AH229" s="4119">
        <v>6</v>
      </c>
      <c r="AI229" s="4118">
        <v>1</v>
      </c>
      <c r="AJ229" s="4119">
        <v>2</v>
      </c>
      <c r="AK229" s="4118">
        <v>0</v>
      </c>
      <c r="AL229" s="4119">
        <v>1</v>
      </c>
      <c r="AM229" s="4118">
        <v>1</v>
      </c>
      <c r="AN229" s="4119">
        <v>1</v>
      </c>
      <c r="AO229" s="4120">
        <v>0</v>
      </c>
      <c r="AP229" s="4121">
        <v>0</v>
      </c>
      <c r="AQ229" s="4099"/>
      <c r="AR229" s="4100"/>
      <c r="AS229" s="4133"/>
      <c r="AT229" s="4118">
        <v>0</v>
      </c>
      <c r="AU229" s="4118">
        <v>0</v>
      </c>
      <c r="AV229" s="4122">
        <v>3</v>
      </c>
      <c r="AW229" s="4122">
        <v>0</v>
      </c>
      <c r="AX229" s="4117">
        <v>0</v>
      </c>
      <c r="AY229" t="str">
        <f t="shared" si="248"/>
        <v/>
      </c>
      <c r="CW229" s="25" t="str">
        <f t="shared" si="249"/>
        <v/>
      </c>
      <c r="CX229" s="25" t="str">
        <f t="shared" si="250"/>
        <v/>
      </c>
      <c r="CY229" s="25" t="str">
        <f t="shared" si="251"/>
        <v/>
      </c>
      <c r="CZ229" s="25" t="str">
        <f t="shared" si="252"/>
        <v/>
      </c>
      <c r="DA229" s="25" t="str">
        <f t="shared" si="246"/>
        <v/>
      </c>
      <c r="DB229" s="25" t="str">
        <f t="shared" si="247"/>
        <v/>
      </c>
      <c r="DC229"/>
      <c r="DD229"/>
      <c r="DE229"/>
      <c r="DG229" s="26">
        <f t="shared" si="253"/>
        <v>0</v>
      </c>
      <c r="DH229" s="26">
        <f t="shared" si="254"/>
        <v>0</v>
      </c>
      <c r="DI229" s="26">
        <f t="shared" si="255"/>
        <v>0</v>
      </c>
      <c r="DJ229" s="26">
        <f t="shared" si="256"/>
        <v>0</v>
      </c>
      <c r="DK229" s="26">
        <f t="shared" si="257"/>
        <v>0</v>
      </c>
      <c r="DL229" s="26">
        <f t="shared" si="258"/>
        <v>0</v>
      </c>
      <c r="DM229"/>
    </row>
    <row r="230" spans="1:117" x14ac:dyDescent="0.25">
      <c r="A230" s="713"/>
      <c r="B230" s="4123" t="s">
        <v>269</v>
      </c>
      <c r="C230" s="4124"/>
      <c r="D230" s="4113">
        <f t="shared" si="244"/>
        <v>69</v>
      </c>
      <c r="E230" s="4114">
        <f t="shared" si="245"/>
        <v>32</v>
      </c>
      <c r="F230" s="4115">
        <f t="shared" si="245"/>
        <v>37</v>
      </c>
      <c r="G230" s="401">
        <v>1</v>
      </c>
      <c r="H230" s="402">
        <v>1</v>
      </c>
      <c r="I230" s="403">
        <v>0</v>
      </c>
      <c r="J230" s="402">
        <v>0</v>
      </c>
      <c r="K230" s="403">
        <v>1</v>
      </c>
      <c r="L230" s="402">
        <v>0</v>
      </c>
      <c r="M230" s="403">
        <v>0</v>
      </c>
      <c r="N230" s="402">
        <v>0</v>
      </c>
      <c r="O230" s="403">
        <v>0</v>
      </c>
      <c r="P230" s="402">
        <v>0</v>
      </c>
      <c r="Q230" s="403">
        <v>0</v>
      </c>
      <c r="R230" s="402">
        <v>0</v>
      </c>
      <c r="S230" s="403">
        <v>0</v>
      </c>
      <c r="T230" s="402">
        <v>1</v>
      </c>
      <c r="U230" s="403">
        <v>2</v>
      </c>
      <c r="V230" s="404">
        <v>0</v>
      </c>
      <c r="W230" s="403">
        <v>4</v>
      </c>
      <c r="X230" s="404">
        <v>1</v>
      </c>
      <c r="Y230" s="403">
        <v>5</v>
      </c>
      <c r="Z230" s="404">
        <v>4</v>
      </c>
      <c r="AA230" s="403">
        <v>6</v>
      </c>
      <c r="AB230" s="404">
        <v>13</v>
      </c>
      <c r="AC230" s="403">
        <v>8</v>
      </c>
      <c r="AD230" s="404">
        <v>9</v>
      </c>
      <c r="AE230" s="403">
        <v>5</v>
      </c>
      <c r="AF230" s="404">
        <v>3</v>
      </c>
      <c r="AG230" s="403">
        <v>0</v>
      </c>
      <c r="AH230" s="404">
        <v>2</v>
      </c>
      <c r="AI230" s="403">
        <v>0</v>
      </c>
      <c r="AJ230" s="404">
        <v>0</v>
      </c>
      <c r="AK230" s="403">
        <v>0</v>
      </c>
      <c r="AL230" s="404">
        <v>2</v>
      </c>
      <c r="AM230" s="403">
        <v>0</v>
      </c>
      <c r="AN230" s="404">
        <v>1</v>
      </c>
      <c r="AO230" s="405">
        <v>0</v>
      </c>
      <c r="AP230" s="406">
        <v>0</v>
      </c>
      <c r="AQ230" s="4099"/>
      <c r="AR230" s="4100"/>
      <c r="AS230" s="4133"/>
      <c r="AT230" s="403">
        <v>0</v>
      </c>
      <c r="AU230" s="403">
        <v>0</v>
      </c>
      <c r="AV230" s="410">
        <v>1</v>
      </c>
      <c r="AW230" s="410">
        <v>0</v>
      </c>
      <c r="AX230" s="402">
        <v>0</v>
      </c>
      <c r="AY230" t="str">
        <f t="shared" si="248"/>
        <v/>
      </c>
      <c r="CW230" s="25" t="str">
        <f t="shared" si="249"/>
        <v/>
      </c>
      <c r="CX230" s="25" t="str">
        <f t="shared" si="250"/>
        <v/>
      </c>
      <c r="CY230" s="25" t="str">
        <f t="shared" si="251"/>
        <v/>
      </c>
      <c r="CZ230" s="25" t="str">
        <f t="shared" si="252"/>
        <v/>
      </c>
      <c r="DA230" s="25" t="str">
        <f t="shared" si="246"/>
        <v/>
      </c>
      <c r="DB230" s="25" t="str">
        <f t="shared" si="247"/>
        <v/>
      </c>
      <c r="DC230"/>
      <c r="DD230"/>
      <c r="DE230"/>
      <c r="DG230" s="26">
        <f t="shared" si="253"/>
        <v>0</v>
      </c>
      <c r="DH230" s="26">
        <f t="shared" si="254"/>
        <v>0</v>
      </c>
      <c r="DI230" s="26">
        <f t="shared" si="255"/>
        <v>0</v>
      </c>
      <c r="DJ230" s="26">
        <f t="shared" si="256"/>
        <v>0</v>
      </c>
      <c r="DK230" s="26">
        <f t="shared" si="257"/>
        <v>0</v>
      </c>
      <c r="DL230" s="26">
        <f t="shared" si="258"/>
        <v>0</v>
      </c>
      <c r="DM230"/>
    </row>
    <row r="231" spans="1:117" ht="15" customHeight="1" x14ac:dyDescent="0.25">
      <c r="A231" s="713"/>
      <c r="B231" s="4123" t="s">
        <v>270</v>
      </c>
      <c r="C231" s="4124"/>
      <c r="D231" s="4113">
        <f t="shared" si="244"/>
        <v>7</v>
      </c>
      <c r="E231" s="4114">
        <f t="shared" si="245"/>
        <v>4</v>
      </c>
      <c r="F231" s="4115">
        <f t="shared" si="245"/>
        <v>3</v>
      </c>
      <c r="G231" s="401">
        <v>0</v>
      </c>
      <c r="H231" s="402">
        <v>1</v>
      </c>
      <c r="I231" s="403">
        <v>0</v>
      </c>
      <c r="J231" s="402">
        <v>0</v>
      </c>
      <c r="K231" s="403">
        <v>0</v>
      </c>
      <c r="L231" s="402">
        <v>0</v>
      </c>
      <c r="M231" s="403">
        <v>0</v>
      </c>
      <c r="N231" s="402">
        <v>0</v>
      </c>
      <c r="O231" s="403">
        <v>0</v>
      </c>
      <c r="P231" s="402">
        <v>0</v>
      </c>
      <c r="Q231" s="403">
        <v>0</v>
      </c>
      <c r="R231" s="402">
        <v>0</v>
      </c>
      <c r="S231" s="403">
        <v>0</v>
      </c>
      <c r="T231" s="402">
        <v>0</v>
      </c>
      <c r="U231" s="403">
        <v>1</v>
      </c>
      <c r="V231" s="404">
        <v>0</v>
      </c>
      <c r="W231" s="403">
        <v>0</v>
      </c>
      <c r="X231" s="404">
        <v>0</v>
      </c>
      <c r="Y231" s="403">
        <v>1</v>
      </c>
      <c r="Z231" s="404">
        <v>0</v>
      </c>
      <c r="AA231" s="403">
        <v>1</v>
      </c>
      <c r="AB231" s="404">
        <v>0</v>
      </c>
      <c r="AC231" s="403">
        <v>0</v>
      </c>
      <c r="AD231" s="404">
        <v>1</v>
      </c>
      <c r="AE231" s="403">
        <v>0</v>
      </c>
      <c r="AF231" s="404">
        <v>0</v>
      </c>
      <c r="AG231" s="403">
        <v>0</v>
      </c>
      <c r="AH231" s="404">
        <v>0</v>
      </c>
      <c r="AI231" s="403">
        <v>0</v>
      </c>
      <c r="AJ231" s="404">
        <v>0</v>
      </c>
      <c r="AK231" s="403">
        <v>1</v>
      </c>
      <c r="AL231" s="404">
        <v>1</v>
      </c>
      <c r="AM231" s="403">
        <v>0</v>
      </c>
      <c r="AN231" s="404">
        <v>0</v>
      </c>
      <c r="AO231" s="405">
        <v>0</v>
      </c>
      <c r="AP231" s="406">
        <v>0</v>
      </c>
      <c r="AQ231" s="407"/>
      <c r="AR231" s="408"/>
      <c r="AS231" s="409"/>
      <c r="AT231" s="403">
        <v>0</v>
      </c>
      <c r="AU231" s="403">
        <v>0</v>
      </c>
      <c r="AV231" s="410">
        <v>0</v>
      </c>
      <c r="AW231" s="410">
        <v>0</v>
      </c>
      <c r="AX231" s="402">
        <v>0</v>
      </c>
      <c r="AY231" t="str">
        <f t="shared" si="248"/>
        <v/>
      </c>
      <c r="CW231" s="25" t="str">
        <f t="shared" si="249"/>
        <v/>
      </c>
      <c r="CX231" s="25" t="str">
        <f t="shared" si="250"/>
        <v/>
      </c>
      <c r="CY231" s="25" t="str">
        <f t="shared" si="251"/>
        <v/>
      </c>
      <c r="CZ231" s="25" t="str">
        <f t="shared" si="252"/>
        <v/>
      </c>
      <c r="DA231" s="25" t="str">
        <f t="shared" si="246"/>
        <v/>
      </c>
      <c r="DB231" s="25" t="str">
        <f t="shared" si="247"/>
        <v/>
      </c>
      <c r="DC231"/>
      <c r="DD231"/>
      <c r="DE231"/>
      <c r="DG231" s="26">
        <f t="shared" si="253"/>
        <v>0</v>
      </c>
      <c r="DH231" s="26">
        <f t="shared" si="254"/>
        <v>0</v>
      </c>
      <c r="DI231" s="26">
        <f t="shared" si="255"/>
        <v>0</v>
      </c>
      <c r="DJ231" s="26">
        <f t="shared" si="256"/>
        <v>0</v>
      </c>
      <c r="DK231" s="26">
        <f t="shared" si="257"/>
        <v>0</v>
      </c>
      <c r="DL231" s="26">
        <f t="shared" si="258"/>
        <v>0</v>
      </c>
      <c r="DM231"/>
    </row>
    <row r="232" spans="1:117" x14ac:dyDescent="0.25">
      <c r="A232" s="4661"/>
      <c r="B232" s="4125" t="s">
        <v>271</v>
      </c>
      <c r="C232" s="4125"/>
      <c r="D232" s="4126">
        <f t="shared" si="244"/>
        <v>0</v>
      </c>
      <c r="E232" s="4127">
        <f>SUM(I232+K232+M232+O232+Q232+S232+U232+W232+Y232+AA232+AC232+AE232+AG232+AI232+AK232+AM232)</f>
        <v>0</v>
      </c>
      <c r="F232" s="4128">
        <f>SUM(J232+L232+N232+P232+R232+T232+V232+X232+Z232+AB232+AD232+AF232+AH232+AJ232+AL232+AN232)</f>
        <v>0</v>
      </c>
      <c r="G232" s="4129"/>
      <c r="H232" s="363"/>
      <c r="I232" s="4108"/>
      <c r="J232" s="4107"/>
      <c r="K232" s="4108"/>
      <c r="L232" s="4107"/>
      <c r="M232" s="4108"/>
      <c r="N232" s="4107"/>
      <c r="O232" s="4108"/>
      <c r="P232" s="4107"/>
      <c r="Q232" s="4108"/>
      <c r="R232" s="4107"/>
      <c r="S232" s="4108"/>
      <c r="T232" s="4107"/>
      <c r="U232" s="4108"/>
      <c r="V232" s="389"/>
      <c r="W232" s="4108"/>
      <c r="X232" s="389"/>
      <c r="Y232" s="4108"/>
      <c r="Z232" s="389"/>
      <c r="AA232" s="4108"/>
      <c r="AB232" s="389"/>
      <c r="AC232" s="4108"/>
      <c r="AD232" s="389"/>
      <c r="AE232" s="4108"/>
      <c r="AF232" s="389"/>
      <c r="AG232" s="4108"/>
      <c r="AH232" s="389"/>
      <c r="AI232" s="4108"/>
      <c r="AJ232" s="389"/>
      <c r="AK232" s="4108"/>
      <c r="AL232" s="389"/>
      <c r="AM232" s="4108"/>
      <c r="AN232" s="389"/>
      <c r="AO232" s="4109">
        <v>0</v>
      </c>
      <c r="AP232" s="4110">
        <v>0</v>
      </c>
      <c r="AQ232" s="4130"/>
      <c r="AR232" s="4131"/>
      <c r="AS232" s="413"/>
      <c r="AT232" s="4108">
        <v>0</v>
      </c>
      <c r="AU232" s="4108">
        <v>0</v>
      </c>
      <c r="AV232" s="4111">
        <v>0</v>
      </c>
      <c r="AW232" s="4111">
        <v>0</v>
      </c>
      <c r="AX232" s="4107">
        <v>0</v>
      </c>
      <c r="AY232" t="str">
        <f t="shared" si="248"/>
        <v/>
      </c>
      <c r="CW232" s="25" t="str">
        <f t="shared" si="249"/>
        <v/>
      </c>
      <c r="CX232" s="25" t="str">
        <f t="shared" si="250"/>
        <v/>
      </c>
      <c r="CY232" s="25" t="str">
        <f t="shared" si="251"/>
        <v/>
      </c>
      <c r="CZ232" s="25" t="str">
        <f t="shared" si="252"/>
        <v/>
      </c>
      <c r="DA232" s="25" t="str">
        <f t="shared" si="246"/>
        <v/>
      </c>
      <c r="DB232" s="25" t="str">
        <f t="shared" si="247"/>
        <v/>
      </c>
      <c r="DC232"/>
      <c r="DD232"/>
      <c r="DE232"/>
      <c r="DG232" s="26">
        <f t="shared" si="253"/>
        <v>0</v>
      </c>
      <c r="DH232" s="26">
        <f t="shared" si="254"/>
        <v>0</v>
      </c>
      <c r="DI232" s="26">
        <f t="shared" si="255"/>
        <v>0</v>
      </c>
      <c r="DJ232" s="26">
        <f t="shared" si="256"/>
        <v>0</v>
      </c>
      <c r="DK232" s="26">
        <f t="shared" si="257"/>
        <v>0</v>
      </c>
      <c r="DL232" s="26">
        <f t="shared" si="258"/>
        <v>0</v>
      </c>
      <c r="DM232"/>
    </row>
    <row r="233" spans="1:117" x14ac:dyDescent="0.25">
      <c r="A233" s="4829" t="s">
        <v>93</v>
      </c>
      <c r="B233" s="830" t="s">
        <v>266</v>
      </c>
      <c r="C233" s="830"/>
      <c r="D233" s="4860">
        <f t="shared" si="244"/>
        <v>37</v>
      </c>
      <c r="E233" s="414">
        <f t="shared" si="245"/>
        <v>10</v>
      </c>
      <c r="F233" s="4943">
        <f t="shared" si="245"/>
        <v>27</v>
      </c>
      <c r="G233" s="4938">
        <v>0</v>
      </c>
      <c r="H233" s="386">
        <v>0</v>
      </c>
      <c r="I233" s="4939">
        <v>0</v>
      </c>
      <c r="J233" s="386">
        <v>0</v>
      </c>
      <c r="K233" s="4939">
        <v>0</v>
      </c>
      <c r="L233" s="386">
        <v>0</v>
      </c>
      <c r="M233" s="4939">
        <v>0</v>
      </c>
      <c r="N233" s="386">
        <v>0</v>
      </c>
      <c r="O233" s="4939">
        <v>0</v>
      </c>
      <c r="P233" s="386">
        <v>0</v>
      </c>
      <c r="Q233" s="4939">
        <v>0</v>
      </c>
      <c r="R233" s="386">
        <v>0</v>
      </c>
      <c r="S233" s="4939">
        <v>0</v>
      </c>
      <c r="T233" s="386">
        <v>0</v>
      </c>
      <c r="U233" s="4939">
        <v>0</v>
      </c>
      <c r="V233" s="4940">
        <v>1</v>
      </c>
      <c r="W233" s="4939">
        <v>3</v>
      </c>
      <c r="X233" s="4940">
        <v>2</v>
      </c>
      <c r="Y233" s="4939">
        <v>3</v>
      </c>
      <c r="Z233" s="4940">
        <v>4</v>
      </c>
      <c r="AA233" s="4939">
        <v>0</v>
      </c>
      <c r="AB233" s="4940">
        <v>4</v>
      </c>
      <c r="AC233" s="4939">
        <v>1</v>
      </c>
      <c r="AD233" s="4940">
        <v>8</v>
      </c>
      <c r="AE233" s="4939">
        <v>1</v>
      </c>
      <c r="AF233" s="4940">
        <v>1</v>
      </c>
      <c r="AG233" s="4939">
        <v>2</v>
      </c>
      <c r="AH233" s="4940">
        <v>7</v>
      </c>
      <c r="AI233" s="4939">
        <v>0</v>
      </c>
      <c r="AJ233" s="4940">
        <v>0</v>
      </c>
      <c r="AK233" s="4939">
        <v>0</v>
      </c>
      <c r="AL233" s="4940">
        <v>0</v>
      </c>
      <c r="AM233" s="4939">
        <v>0</v>
      </c>
      <c r="AN233" s="4940">
        <v>0</v>
      </c>
      <c r="AO233" s="396">
        <v>1</v>
      </c>
      <c r="AP233" s="397">
        <v>0</v>
      </c>
      <c r="AQ233" s="4938">
        <v>32</v>
      </c>
      <c r="AR233" s="393">
        <v>27</v>
      </c>
      <c r="AS233" s="4939">
        <v>11</v>
      </c>
      <c r="AT233" s="394">
        <v>0</v>
      </c>
      <c r="AU233" s="394">
        <v>0</v>
      </c>
      <c r="AV233" s="398">
        <v>0</v>
      </c>
      <c r="AW233" s="398">
        <v>0</v>
      </c>
      <c r="AX233" s="393">
        <v>0</v>
      </c>
      <c r="AY233" t="str">
        <f t="shared" si="248"/>
        <v/>
      </c>
      <c r="CW233" s="25" t="str">
        <f t="shared" si="249"/>
        <v/>
      </c>
      <c r="CX233" s="25" t="str">
        <f t="shared" si="250"/>
        <v/>
      </c>
      <c r="CY233" s="25" t="str">
        <f t="shared" si="251"/>
        <v/>
      </c>
      <c r="CZ233" s="25" t="str">
        <f t="shared" si="252"/>
        <v/>
      </c>
      <c r="DA233" s="25" t="str">
        <f t="shared" si="246"/>
        <v/>
      </c>
      <c r="DB233" s="25" t="str">
        <f t="shared" si="247"/>
        <v/>
      </c>
      <c r="DC233"/>
      <c r="DD233"/>
      <c r="DE233"/>
      <c r="DG233" s="26">
        <f t="shared" si="253"/>
        <v>0</v>
      </c>
      <c r="DH233" s="26">
        <f t="shared" si="254"/>
        <v>0</v>
      </c>
      <c r="DI233" s="26">
        <f t="shared" si="255"/>
        <v>0</v>
      </c>
      <c r="DJ233" s="26">
        <f t="shared" si="256"/>
        <v>0</v>
      </c>
      <c r="DK233" s="26">
        <f t="shared" si="257"/>
        <v>0</v>
      </c>
      <c r="DL233" s="26">
        <f t="shared" si="258"/>
        <v>0</v>
      </c>
      <c r="DM233"/>
    </row>
    <row r="234" spans="1:117" x14ac:dyDescent="0.25">
      <c r="A234" s="713"/>
      <c r="B234" s="4112" t="s">
        <v>267</v>
      </c>
      <c r="C234" s="4112"/>
      <c r="D234" s="4113">
        <f t="shared" si="244"/>
        <v>77</v>
      </c>
      <c r="E234" s="4114">
        <f t="shared" si="245"/>
        <v>22</v>
      </c>
      <c r="F234" s="4115">
        <f t="shared" si="245"/>
        <v>55</v>
      </c>
      <c r="G234" s="4116">
        <v>0</v>
      </c>
      <c r="H234" s="4117">
        <v>0</v>
      </c>
      <c r="I234" s="4118">
        <v>0</v>
      </c>
      <c r="J234" s="4117">
        <v>0</v>
      </c>
      <c r="K234" s="4118">
        <v>0</v>
      </c>
      <c r="L234" s="4117">
        <v>0</v>
      </c>
      <c r="M234" s="4118">
        <v>0</v>
      </c>
      <c r="N234" s="4117">
        <v>0</v>
      </c>
      <c r="O234" s="4118">
        <v>0</v>
      </c>
      <c r="P234" s="4117">
        <v>0</v>
      </c>
      <c r="Q234" s="4118">
        <v>0</v>
      </c>
      <c r="R234" s="4117">
        <v>0</v>
      </c>
      <c r="S234" s="4118">
        <v>0</v>
      </c>
      <c r="T234" s="4117">
        <v>0</v>
      </c>
      <c r="U234" s="4118">
        <v>0</v>
      </c>
      <c r="V234" s="4119">
        <v>0</v>
      </c>
      <c r="W234" s="4118">
        <v>5</v>
      </c>
      <c r="X234" s="4119">
        <v>6</v>
      </c>
      <c r="Y234" s="4118">
        <v>4</v>
      </c>
      <c r="Z234" s="4119">
        <v>8</v>
      </c>
      <c r="AA234" s="4118">
        <v>0</v>
      </c>
      <c r="AB234" s="4119">
        <v>5</v>
      </c>
      <c r="AC234" s="4118">
        <v>3</v>
      </c>
      <c r="AD234" s="4119">
        <v>13</v>
      </c>
      <c r="AE234" s="4118">
        <v>3</v>
      </c>
      <c r="AF234" s="4119">
        <v>7</v>
      </c>
      <c r="AG234" s="4118">
        <v>4</v>
      </c>
      <c r="AH234" s="4119">
        <v>11</v>
      </c>
      <c r="AI234" s="4118">
        <v>0</v>
      </c>
      <c r="AJ234" s="4119">
        <v>2</v>
      </c>
      <c r="AK234" s="4118">
        <v>3</v>
      </c>
      <c r="AL234" s="4119">
        <v>3</v>
      </c>
      <c r="AM234" s="4118">
        <v>0</v>
      </c>
      <c r="AN234" s="4119">
        <v>0</v>
      </c>
      <c r="AO234" s="4120">
        <v>1</v>
      </c>
      <c r="AP234" s="4121">
        <v>0</v>
      </c>
      <c r="AQ234" s="4099"/>
      <c r="AR234" s="4100"/>
      <c r="AS234" s="394">
        <v>21</v>
      </c>
      <c r="AT234" s="4118">
        <v>0</v>
      </c>
      <c r="AU234" s="4118">
        <v>0</v>
      </c>
      <c r="AV234" s="4122">
        <v>0</v>
      </c>
      <c r="AW234" s="4122">
        <v>0</v>
      </c>
      <c r="AX234" s="4117">
        <v>0</v>
      </c>
      <c r="AY234" t="str">
        <f t="shared" si="248"/>
        <v/>
      </c>
      <c r="CW234" s="25" t="str">
        <f t="shared" si="249"/>
        <v/>
      </c>
      <c r="CX234" s="25" t="str">
        <f t="shared" si="250"/>
        <v/>
      </c>
      <c r="CY234" s="25" t="str">
        <f t="shared" si="251"/>
        <v/>
      </c>
      <c r="CZ234" s="25" t="str">
        <f t="shared" si="252"/>
        <v/>
      </c>
      <c r="DA234" s="25" t="str">
        <f t="shared" si="246"/>
        <v/>
      </c>
      <c r="DB234" s="25" t="str">
        <f t="shared" si="247"/>
        <v/>
      </c>
      <c r="DC234"/>
      <c r="DD234"/>
      <c r="DE234"/>
      <c r="DG234" s="26">
        <f t="shared" si="253"/>
        <v>0</v>
      </c>
      <c r="DH234" s="26">
        <f t="shared" si="254"/>
        <v>0</v>
      </c>
      <c r="DI234" s="26">
        <f t="shared" si="255"/>
        <v>0</v>
      </c>
      <c r="DJ234" s="26">
        <f t="shared" si="256"/>
        <v>0</v>
      </c>
      <c r="DK234" s="26">
        <f t="shared" si="257"/>
        <v>0</v>
      </c>
      <c r="DL234" s="26">
        <f t="shared" si="258"/>
        <v>0</v>
      </c>
      <c r="DM234"/>
    </row>
    <row r="235" spans="1:117" x14ac:dyDescent="0.25">
      <c r="A235" s="713"/>
      <c r="B235" s="4112" t="s">
        <v>268</v>
      </c>
      <c r="C235" s="4112"/>
      <c r="D235" s="4113">
        <f t="shared" si="244"/>
        <v>34</v>
      </c>
      <c r="E235" s="4114">
        <f t="shared" ref="E235:F262" si="259">SUM(G235+I235+K235+M235+O235+Q235+S235+U235+W235+Y235+AA235+AC235+AE235+AG235+AI235+AK235+AM235)</f>
        <v>8</v>
      </c>
      <c r="F235" s="4115">
        <f t="shared" si="259"/>
        <v>26</v>
      </c>
      <c r="G235" s="4116">
        <v>0</v>
      </c>
      <c r="H235" s="4117">
        <v>0</v>
      </c>
      <c r="I235" s="4118">
        <v>0</v>
      </c>
      <c r="J235" s="4117">
        <v>0</v>
      </c>
      <c r="K235" s="4118">
        <v>0</v>
      </c>
      <c r="L235" s="4117">
        <v>0</v>
      </c>
      <c r="M235" s="4118">
        <v>0</v>
      </c>
      <c r="N235" s="4117">
        <v>0</v>
      </c>
      <c r="O235" s="4118">
        <v>0</v>
      </c>
      <c r="P235" s="4117">
        <v>0</v>
      </c>
      <c r="Q235" s="4118">
        <v>0</v>
      </c>
      <c r="R235" s="4117">
        <v>0</v>
      </c>
      <c r="S235" s="4118">
        <v>0</v>
      </c>
      <c r="T235" s="4117">
        <v>0</v>
      </c>
      <c r="U235" s="4118">
        <v>0</v>
      </c>
      <c r="V235" s="4119">
        <v>1</v>
      </c>
      <c r="W235" s="4118">
        <v>3</v>
      </c>
      <c r="X235" s="4119">
        <v>2</v>
      </c>
      <c r="Y235" s="4118">
        <v>2</v>
      </c>
      <c r="Z235" s="4119">
        <v>2</v>
      </c>
      <c r="AA235" s="4118">
        <v>0</v>
      </c>
      <c r="AB235" s="4119">
        <v>3</v>
      </c>
      <c r="AC235" s="4118">
        <v>0</v>
      </c>
      <c r="AD235" s="4119">
        <v>8</v>
      </c>
      <c r="AE235" s="4118">
        <v>0</v>
      </c>
      <c r="AF235" s="4119">
        <v>2</v>
      </c>
      <c r="AG235" s="4118">
        <v>3</v>
      </c>
      <c r="AH235" s="4119">
        <v>8</v>
      </c>
      <c r="AI235" s="4118">
        <v>0</v>
      </c>
      <c r="AJ235" s="4119">
        <v>0</v>
      </c>
      <c r="AK235" s="4118">
        <v>0</v>
      </c>
      <c r="AL235" s="4119">
        <v>0</v>
      </c>
      <c r="AM235" s="4118">
        <v>0</v>
      </c>
      <c r="AN235" s="4119">
        <v>0</v>
      </c>
      <c r="AO235" s="4120">
        <v>0</v>
      </c>
      <c r="AP235" s="4121">
        <v>0</v>
      </c>
      <c r="AQ235" s="4099"/>
      <c r="AR235" s="4100"/>
      <c r="AS235" s="4133"/>
      <c r="AT235" s="4118">
        <v>0</v>
      </c>
      <c r="AU235" s="4118">
        <v>0</v>
      </c>
      <c r="AV235" s="4122">
        <v>0</v>
      </c>
      <c r="AW235" s="4122">
        <v>0</v>
      </c>
      <c r="AX235" s="4117">
        <v>0</v>
      </c>
      <c r="AY235" t="str">
        <f t="shared" si="248"/>
        <v/>
      </c>
      <c r="CW235" s="25" t="str">
        <f t="shared" si="249"/>
        <v/>
      </c>
      <c r="CX235" s="25" t="str">
        <f t="shared" si="250"/>
        <v/>
      </c>
      <c r="CY235" s="25" t="str">
        <f t="shared" si="251"/>
        <v/>
      </c>
      <c r="CZ235" s="25" t="str">
        <f t="shared" si="252"/>
        <v/>
      </c>
      <c r="DA235" s="25" t="str">
        <f t="shared" si="246"/>
        <v/>
      </c>
      <c r="DB235" s="25" t="str">
        <f t="shared" si="247"/>
        <v/>
      </c>
      <c r="DC235"/>
      <c r="DD235"/>
      <c r="DE235"/>
      <c r="DG235" s="26">
        <f t="shared" si="253"/>
        <v>0</v>
      </c>
      <c r="DH235" s="26">
        <f t="shared" si="254"/>
        <v>0</v>
      </c>
      <c r="DI235" s="26">
        <f t="shared" si="255"/>
        <v>0</v>
      </c>
      <c r="DJ235" s="26">
        <f t="shared" si="256"/>
        <v>0</v>
      </c>
      <c r="DK235" s="26">
        <f t="shared" si="257"/>
        <v>0</v>
      </c>
      <c r="DL235" s="26">
        <f t="shared" si="258"/>
        <v>0</v>
      </c>
      <c r="DM235"/>
    </row>
    <row r="236" spans="1:117" x14ac:dyDescent="0.25">
      <c r="A236" s="713"/>
      <c r="B236" s="4123" t="s">
        <v>269</v>
      </c>
      <c r="C236" s="4124"/>
      <c r="D236" s="4113">
        <f t="shared" si="244"/>
        <v>37</v>
      </c>
      <c r="E236" s="4114">
        <f t="shared" si="259"/>
        <v>10</v>
      </c>
      <c r="F236" s="4115">
        <f t="shared" si="259"/>
        <v>27</v>
      </c>
      <c r="G236" s="401">
        <v>0</v>
      </c>
      <c r="H236" s="402">
        <v>0</v>
      </c>
      <c r="I236" s="403">
        <v>0</v>
      </c>
      <c r="J236" s="402">
        <v>0</v>
      </c>
      <c r="K236" s="403">
        <v>0</v>
      </c>
      <c r="L236" s="402">
        <v>0</v>
      </c>
      <c r="M236" s="403">
        <v>0</v>
      </c>
      <c r="N236" s="402">
        <v>0</v>
      </c>
      <c r="O236" s="403">
        <v>0</v>
      </c>
      <c r="P236" s="402">
        <v>0</v>
      </c>
      <c r="Q236" s="403">
        <v>0</v>
      </c>
      <c r="R236" s="402">
        <v>0</v>
      </c>
      <c r="S236" s="403">
        <v>0</v>
      </c>
      <c r="T236" s="402">
        <v>0</v>
      </c>
      <c r="U236" s="403">
        <v>0</v>
      </c>
      <c r="V236" s="404">
        <v>0</v>
      </c>
      <c r="W236" s="403">
        <v>1</v>
      </c>
      <c r="X236" s="404">
        <v>1</v>
      </c>
      <c r="Y236" s="403">
        <v>3</v>
      </c>
      <c r="Z236" s="404">
        <v>4</v>
      </c>
      <c r="AA236" s="403">
        <v>0</v>
      </c>
      <c r="AB236" s="404">
        <v>3</v>
      </c>
      <c r="AC236" s="403">
        <v>2</v>
      </c>
      <c r="AD236" s="404">
        <v>5</v>
      </c>
      <c r="AE236" s="403">
        <v>1</v>
      </c>
      <c r="AF236" s="404">
        <v>4</v>
      </c>
      <c r="AG236" s="403">
        <v>2</v>
      </c>
      <c r="AH236" s="404">
        <v>5</v>
      </c>
      <c r="AI236" s="403">
        <v>0</v>
      </c>
      <c r="AJ236" s="404">
        <v>2</v>
      </c>
      <c r="AK236" s="403">
        <v>1</v>
      </c>
      <c r="AL236" s="404">
        <v>3</v>
      </c>
      <c r="AM236" s="403">
        <v>0</v>
      </c>
      <c r="AN236" s="404">
        <v>0</v>
      </c>
      <c r="AO236" s="405">
        <v>1</v>
      </c>
      <c r="AP236" s="406">
        <v>0</v>
      </c>
      <c r="AQ236" s="4099"/>
      <c r="AR236" s="4100"/>
      <c r="AS236" s="4133"/>
      <c r="AT236" s="403">
        <v>0</v>
      </c>
      <c r="AU236" s="403">
        <v>0</v>
      </c>
      <c r="AV236" s="410">
        <v>0</v>
      </c>
      <c r="AW236" s="410">
        <v>0</v>
      </c>
      <c r="AX236" s="402">
        <v>0</v>
      </c>
      <c r="AY236" t="str">
        <f t="shared" si="248"/>
        <v/>
      </c>
      <c r="CW236" s="25" t="str">
        <f t="shared" si="249"/>
        <v/>
      </c>
      <c r="CX236" s="25" t="str">
        <f t="shared" si="250"/>
        <v/>
      </c>
      <c r="CY236" s="25" t="str">
        <f t="shared" si="251"/>
        <v/>
      </c>
      <c r="CZ236" s="25" t="str">
        <f t="shared" si="252"/>
        <v/>
      </c>
      <c r="DA236" s="25" t="str">
        <f t="shared" si="246"/>
        <v/>
      </c>
      <c r="DB236" s="25" t="str">
        <f t="shared" si="247"/>
        <v/>
      </c>
      <c r="DC236"/>
      <c r="DD236"/>
      <c r="DE236"/>
      <c r="DG236" s="26">
        <f t="shared" si="253"/>
        <v>0</v>
      </c>
      <c r="DH236" s="26">
        <f t="shared" si="254"/>
        <v>0</v>
      </c>
      <c r="DI236" s="26">
        <f t="shared" si="255"/>
        <v>0</v>
      </c>
      <c r="DJ236" s="26">
        <f t="shared" si="256"/>
        <v>0</v>
      </c>
      <c r="DK236" s="26">
        <f t="shared" si="257"/>
        <v>0</v>
      </c>
      <c r="DL236" s="26">
        <f t="shared" si="258"/>
        <v>0</v>
      </c>
      <c r="DM236"/>
    </row>
    <row r="237" spans="1:117" ht="15" customHeight="1" x14ac:dyDescent="0.25">
      <c r="A237" s="713"/>
      <c r="B237" s="4123" t="s">
        <v>270</v>
      </c>
      <c r="C237" s="4124"/>
      <c r="D237" s="4113">
        <f t="shared" si="244"/>
        <v>3</v>
      </c>
      <c r="E237" s="4114">
        <f t="shared" si="259"/>
        <v>0</v>
      </c>
      <c r="F237" s="4115">
        <f t="shared" si="259"/>
        <v>3</v>
      </c>
      <c r="G237" s="401">
        <v>0</v>
      </c>
      <c r="H237" s="402">
        <v>0</v>
      </c>
      <c r="I237" s="403">
        <v>0</v>
      </c>
      <c r="J237" s="402">
        <v>0</v>
      </c>
      <c r="K237" s="403">
        <v>0</v>
      </c>
      <c r="L237" s="402">
        <v>0</v>
      </c>
      <c r="M237" s="403">
        <v>0</v>
      </c>
      <c r="N237" s="402">
        <v>0</v>
      </c>
      <c r="O237" s="403">
        <v>0</v>
      </c>
      <c r="P237" s="402">
        <v>0</v>
      </c>
      <c r="Q237" s="403">
        <v>0</v>
      </c>
      <c r="R237" s="402">
        <v>0</v>
      </c>
      <c r="S237" s="403">
        <v>0</v>
      </c>
      <c r="T237" s="402">
        <v>0</v>
      </c>
      <c r="U237" s="403">
        <v>0</v>
      </c>
      <c r="V237" s="404">
        <v>0</v>
      </c>
      <c r="W237" s="403">
        <v>0</v>
      </c>
      <c r="X237" s="404">
        <v>1</v>
      </c>
      <c r="Y237" s="403">
        <v>0</v>
      </c>
      <c r="Z237" s="404">
        <v>0</v>
      </c>
      <c r="AA237" s="403">
        <v>0</v>
      </c>
      <c r="AB237" s="404">
        <v>0</v>
      </c>
      <c r="AC237" s="403">
        <v>0</v>
      </c>
      <c r="AD237" s="404">
        <v>1</v>
      </c>
      <c r="AE237" s="403">
        <v>0</v>
      </c>
      <c r="AF237" s="404">
        <v>0</v>
      </c>
      <c r="AG237" s="403">
        <v>0</v>
      </c>
      <c r="AH237" s="404">
        <v>0</v>
      </c>
      <c r="AI237" s="403">
        <v>0</v>
      </c>
      <c r="AJ237" s="404">
        <v>1</v>
      </c>
      <c r="AK237" s="403">
        <v>0</v>
      </c>
      <c r="AL237" s="404">
        <v>0</v>
      </c>
      <c r="AM237" s="403">
        <v>0</v>
      </c>
      <c r="AN237" s="404">
        <v>0</v>
      </c>
      <c r="AO237" s="405">
        <v>0</v>
      </c>
      <c r="AP237" s="406">
        <v>0</v>
      </c>
      <c r="AQ237" s="407"/>
      <c r="AR237" s="408"/>
      <c r="AS237" s="409"/>
      <c r="AT237" s="403">
        <v>0</v>
      </c>
      <c r="AU237" s="403">
        <v>0</v>
      </c>
      <c r="AV237" s="410">
        <v>0</v>
      </c>
      <c r="AW237" s="410">
        <v>0</v>
      </c>
      <c r="AX237" s="402">
        <v>0</v>
      </c>
      <c r="AY237" t="str">
        <f t="shared" si="248"/>
        <v/>
      </c>
      <c r="CW237" s="25" t="str">
        <f t="shared" si="249"/>
        <v/>
      </c>
      <c r="CX237" s="25" t="str">
        <f t="shared" si="250"/>
        <v/>
      </c>
      <c r="CY237" s="25" t="str">
        <f t="shared" si="251"/>
        <v/>
      </c>
      <c r="CZ237" s="25" t="str">
        <f t="shared" si="252"/>
        <v/>
      </c>
      <c r="DA237" s="25" t="str">
        <f t="shared" si="246"/>
        <v/>
      </c>
      <c r="DB237" s="25" t="str">
        <f t="shared" si="247"/>
        <v/>
      </c>
      <c r="DC237"/>
      <c r="DD237"/>
      <c r="DE237"/>
      <c r="DG237" s="26">
        <f t="shared" si="253"/>
        <v>0</v>
      </c>
      <c r="DH237" s="26">
        <f t="shared" si="254"/>
        <v>0</v>
      </c>
      <c r="DI237" s="26">
        <f t="shared" si="255"/>
        <v>0</v>
      </c>
      <c r="DJ237" s="26">
        <f t="shared" si="256"/>
        <v>0</v>
      </c>
      <c r="DK237" s="26">
        <f t="shared" si="257"/>
        <v>0</v>
      </c>
      <c r="DL237" s="26">
        <f t="shared" si="258"/>
        <v>0</v>
      </c>
      <c r="DM237"/>
    </row>
    <row r="238" spans="1:117" x14ac:dyDescent="0.25">
      <c r="A238" s="4661"/>
      <c r="B238" s="4125" t="s">
        <v>271</v>
      </c>
      <c r="C238" s="4125"/>
      <c r="D238" s="4126">
        <f t="shared" si="244"/>
        <v>0</v>
      </c>
      <c r="E238" s="4127">
        <f>SUM(I238+K238+M238+O238+Q238+S238+U238+W238+Y238+AA238+AC238+AE238+AG238+AI238+AK238+AM238)</f>
        <v>0</v>
      </c>
      <c r="F238" s="4128">
        <f>SUM(J238+L238+N238+P238+R238+T238+V238+X238+Z238+AB238+AD238+AF238+AH238+AJ238+AL238+AN238)</f>
        <v>0</v>
      </c>
      <c r="G238" s="4129"/>
      <c r="H238" s="363"/>
      <c r="I238" s="4108"/>
      <c r="J238" s="4107"/>
      <c r="K238" s="4108"/>
      <c r="L238" s="4107"/>
      <c r="M238" s="4108"/>
      <c r="N238" s="4107"/>
      <c r="O238" s="4108"/>
      <c r="P238" s="4107"/>
      <c r="Q238" s="4108"/>
      <c r="R238" s="4107"/>
      <c r="S238" s="4108"/>
      <c r="T238" s="4107"/>
      <c r="U238" s="4108"/>
      <c r="V238" s="389"/>
      <c r="W238" s="4108"/>
      <c r="X238" s="389"/>
      <c r="Y238" s="4108"/>
      <c r="Z238" s="389"/>
      <c r="AA238" s="4108"/>
      <c r="AB238" s="389"/>
      <c r="AC238" s="4108"/>
      <c r="AD238" s="389"/>
      <c r="AE238" s="4108"/>
      <c r="AF238" s="389"/>
      <c r="AG238" s="4108"/>
      <c r="AH238" s="389"/>
      <c r="AI238" s="4108"/>
      <c r="AJ238" s="389"/>
      <c r="AK238" s="4108"/>
      <c r="AL238" s="389"/>
      <c r="AM238" s="4108"/>
      <c r="AN238" s="389"/>
      <c r="AO238" s="4109">
        <v>0</v>
      </c>
      <c r="AP238" s="4110">
        <v>0</v>
      </c>
      <c r="AQ238" s="4130"/>
      <c r="AR238" s="4131"/>
      <c r="AS238" s="413"/>
      <c r="AT238" s="4108">
        <v>0</v>
      </c>
      <c r="AU238" s="4108">
        <v>0</v>
      </c>
      <c r="AV238" s="4111">
        <v>0</v>
      </c>
      <c r="AW238" s="4111">
        <v>0</v>
      </c>
      <c r="AX238" s="4107">
        <v>0</v>
      </c>
      <c r="AY238" t="str">
        <f t="shared" si="248"/>
        <v/>
      </c>
      <c r="CW238" s="25" t="str">
        <f t="shared" si="249"/>
        <v/>
      </c>
      <c r="CX238" s="25" t="str">
        <f t="shared" si="250"/>
        <v/>
      </c>
      <c r="CY238" s="25" t="str">
        <f t="shared" si="251"/>
        <v/>
      </c>
      <c r="CZ238" s="25" t="str">
        <f t="shared" si="252"/>
        <v/>
      </c>
      <c r="DA238" s="25" t="str">
        <f t="shared" si="246"/>
        <v/>
      </c>
      <c r="DB238" s="25" t="str">
        <f t="shared" si="247"/>
        <v/>
      </c>
      <c r="DC238"/>
      <c r="DD238"/>
      <c r="DE238"/>
      <c r="DG238" s="26">
        <f t="shared" si="253"/>
        <v>0</v>
      </c>
      <c r="DH238" s="26">
        <f t="shared" si="254"/>
        <v>0</v>
      </c>
      <c r="DI238" s="26">
        <f t="shared" si="255"/>
        <v>0</v>
      </c>
      <c r="DJ238" s="26">
        <f t="shared" si="256"/>
        <v>0</v>
      </c>
      <c r="DK238" s="26">
        <f t="shared" si="257"/>
        <v>0</v>
      </c>
      <c r="DL238" s="26">
        <f t="shared" si="258"/>
        <v>0</v>
      </c>
      <c r="DM238"/>
    </row>
    <row r="239" spans="1:117" x14ac:dyDescent="0.25">
      <c r="A239" s="4829" t="s">
        <v>99</v>
      </c>
      <c r="B239" s="830" t="s">
        <v>266</v>
      </c>
      <c r="C239" s="830"/>
      <c r="D239" s="4860">
        <f>SUM(E239+F239)</f>
        <v>12</v>
      </c>
      <c r="E239" s="414">
        <f t="shared" si="259"/>
        <v>6</v>
      </c>
      <c r="F239" s="4943">
        <f t="shared" si="259"/>
        <v>6</v>
      </c>
      <c r="G239" s="4938">
        <v>0</v>
      </c>
      <c r="H239" s="386">
        <v>1</v>
      </c>
      <c r="I239" s="4939">
        <v>0</v>
      </c>
      <c r="J239" s="386">
        <v>1</v>
      </c>
      <c r="K239" s="4939">
        <v>0</v>
      </c>
      <c r="L239" s="386">
        <v>0</v>
      </c>
      <c r="M239" s="4939">
        <v>1</v>
      </c>
      <c r="N239" s="386">
        <v>0</v>
      </c>
      <c r="O239" s="4939">
        <v>1</v>
      </c>
      <c r="P239" s="386">
        <v>0</v>
      </c>
      <c r="Q239" s="4939">
        <v>0</v>
      </c>
      <c r="R239" s="386">
        <v>2</v>
      </c>
      <c r="S239" s="4939">
        <v>1</v>
      </c>
      <c r="T239" s="386">
        <v>1</v>
      </c>
      <c r="U239" s="4939">
        <v>3</v>
      </c>
      <c r="V239" s="386">
        <v>0</v>
      </c>
      <c r="W239" s="4939">
        <v>0</v>
      </c>
      <c r="X239" s="386">
        <v>0</v>
      </c>
      <c r="Y239" s="4939">
        <v>0</v>
      </c>
      <c r="Z239" s="386">
        <v>0</v>
      </c>
      <c r="AA239" s="4939">
        <v>0</v>
      </c>
      <c r="AB239" s="386">
        <v>1</v>
      </c>
      <c r="AC239" s="4939">
        <v>0</v>
      </c>
      <c r="AD239" s="386">
        <v>0</v>
      </c>
      <c r="AE239" s="4939">
        <v>0</v>
      </c>
      <c r="AF239" s="386">
        <v>0</v>
      </c>
      <c r="AG239" s="4939">
        <v>0</v>
      </c>
      <c r="AH239" s="386">
        <v>0</v>
      </c>
      <c r="AI239" s="4939">
        <v>0</v>
      </c>
      <c r="AJ239" s="386">
        <v>0</v>
      </c>
      <c r="AK239" s="4939">
        <v>0</v>
      </c>
      <c r="AL239" s="386">
        <v>0</v>
      </c>
      <c r="AM239" s="4939">
        <v>0</v>
      </c>
      <c r="AN239" s="386">
        <v>0</v>
      </c>
      <c r="AO239" s="4941">
        <v>0</v>
      </c>
      <c r="AP239" s="4944"/>
      <c r="AQ239" s="4938">
        <v>6</v>
      </c>
      <c r="AR239" s="393">
        <v>6</v>
      </c>
      <c r="AS239" s="4939">
        <v>2</v>
      </c>
      <c r="AT239" s="394">
        <v>0</v>
      </c>
      <c r="AU239" s="394">
        <v>0</v>
      </c>
      <c r="AV239" s="398">
        <v>2</v>
      </c>
      <c r="AW239" s="398">
        <v>0</v>
      </c>
      <c r="AX239" s="393">
        <v>0</v>
      </c>
      <c r="AY239" t="str">
        <f t="shared" si="248"/>
        <v/>
      </c>
      <c r="CW239" s="25" t="str">
        <f t="shared" si="249"/>
        <v/>
      </c>
      <c r="CX239" s="25" t="str">
        <f t="shared" si="250"/>
        <v/>
      </c>
      <c r="CY239" s="25" t="str">
        <f t="shared" si="251"/>
        <v/>
      </c>
      <c r="CZ239" s="304"/>
      <c r="DA239" s="25" t="str">
        <f t="shared" si="246"/>
        <v/>
      </c>
      <c r="DB239" s="25" t="str">
        <f t="shared" si="247"/>
        <v/>
      </c>
      <c r="DC239"/>
      <c r="DD239"/>
      <c r="DE239"/>
      <c r="DG239" s="26">
        <f t="shared" si="253"/>
        <v>0</v>
      </c>
      <c r="DH239" s="26">
        <f t="shared" si="254"/>
        <v>0</v>
      </c>
      <c r="DI239" s="26">
        <f t="shared" si="255"/>
        <v>0</v>
      </c>
      <c r="DJ239" s="304"/>
      <c r="DK239" s="26">
        <f t="shared" si="257"/>
        <v>0</v>
      </c>
      <c r="DL239" s="26">
        <f t="shared" si="258"/>
        <v>0</v>
      </c>
      <c r="DM239"/>
    </row>
    <row r="240" spans="1:117" x14ac:dyDescent="0.25">
      <c r="A240" s="713"/>
      <c r="B240" s="4112" t="s">
        <v>267</v>
      </c>
      <c r="C240" s="4112"/>
      <c r="D240" s="4113">
        <f t="shared" si="244"/>
        <v>80</v>
      </c>
      <c r="E240" s="4114">
        <f t="shared" si="259"/>
        <v>47</v>
      </c>
      <c r="F240" s="4115">
        <f t="shared" si="259"/>
        <v>33</v>
      </c>
      <c r="G240" s="4116">
        <v>0</v>
      </c>
      <c r="H240" s="4117">
        <v>1</v>
      </c>
      <c r="I240" s="4118">
        <v>0</v>
      </c>
      <c r="J240" s="4117">
        <v>0</v>
      </c>
      <c r="K240" s="4118">
        <v>4</v>
      </c>
      <c r="L240" s="4117">
        <v>5</v>
      </c>
      <c r="M240" s="4118">
        <v>2</v>
      </c>
      <c r="N240" s="4117">
        <v>2</v>
      </c>
      <c r="O240" s="4118">
        <v>10</v>
      </c>
      <c r="P240" s="4117">
        <v>3</v>
      </c>
      <c r="Q240" s="4118">
        <v>7</v>
      </c>
      <c r="R240" s="4117">
        <v>1</v>
      </c>
      <c r="S240" s="4118">
        <v>9</v>
      </c>
      <c r="T240" s="4117">
        <v>8</v>
      </c>
      <c r="U240" s="4118">
        <v>7</v>
      </c>
      <c r="V240" s="4117">
        <v>10</v>
      </c>
      <c r="W240" s="4118">
        <v>5</v>
      </c>
      <c r="X240" s="4117">
        <v>1</v>
      </c>
      <c r="Y240" s="4118">
        <v>2</v>
      </c>
      <c r="Z240" s="4117">
        <v>0</v>
      </c>
      <c r="AA240" s="4118">
        <v>0</v>
      </c>
      <c r="AB240" s="4117">
        <v>0</v>
      </c>
      <c r="AC240" s="4118">
        <v>1</v>
      </c>
      <c r="AD240" s="4117">
        <v>2</v>
      </c>
      <c r="AE240" s="4118">
        <v>0</v>
      </c>
      <c r="AF240" s="4117">
        <v>0</v>
      </c>
      <c r="AG240" s="4118">
        <v>0</v>
      </c>
      <c r="AH240" s="4117">
        <v>0</v>
      </c>
      <c r="AI240" s="4118">
        <v>0</v>
      </c>
      <c r="AJ240" s="4117">
        <v>0</v>
      </c>
      <c r="AK240" s="4118">
        <v>0</v>
      </c>
      <c r="AL240" s="4117">
        <v>0</v>
      </c>
      <c r="AM240" s="4118">
        <v>0</v>
      </c>
      <c r="AN240" s="4117">
        <v>0</v>
      </c>
      <c r="AO240" s="4120">
        <v>0</v>
      </c>
      <c r="AP240" s="4135"/>
      <c r="AQ240" s="4099"/>
      <c r="AR240" s="4100"/>
      <c r="AS240" s="394">
        <v>26</v>
      </c>
      <c r="AT240" s="4118">
        <v>0</v>
      </c>
      <c r="AU240" s="4118">
        <v>0</v>
      </c>
      <c r="AV240" s="4122">
        <v>19</v>
      </c>
      <c r="AW240" s="4122">
        <v>0</v>
      </c>
      <c r="AX240" s="4117">
        <v>2</v>
      </c>
      <c r="AY240" t="str">
        <f t="shared" si="248"/>
        <v/>
      </c>
      <c r="CW240" s="25" t="str">
        <f t="shared" si="249"/>
        <v/>
      </c>
      <c r="CX240" s="25" t="str">
        <f t="shared" si="250"/>
        <v/>
      </c>
      <c r="CY240" s="25" t="str">
        <f t="shared" si="251"/>
        <v/>
      </c>
      <c r="CZ240" s="304"/>
      <c r="DA240" s="25" t="str">
        <f t="shared" si="246"/>
        <v/>
      </c>
      <c r="DB240" s="25" t="str">
        <f t="shared" si="247"/>
        <v/>
      </c>
      <c r="DC240"/>
      <c r="DD240"/>
      <c r="DE240"/>
      <c r="DG240" s="26">
        <f t="shared" si="253"/>
        <v>0</v>
      </c>
      <c r="DH240" s="26">
        <f t="shared" si="254"/>
        <v>0</v>
      </c>
      <c r="DI240" s="26">
        <f t="shared" si="255"/>
        <v>0</v>
      </c>
      <c r="DJ240" s="304"/>
      <c r="DK240" s="26">
        <f t="shared" si="257"/>
        <v>0</v>
      </c>
      <c r="DL240" s="26">
        <f t="shared" si="258"/>
        <v>0</v>
      </c>
      <c r="DM240"/>
    </row>
    <row r="241" spans="1:117" x14ac:dyDescent="0.25">
      <c r="A241" s="713"/>
      <c r="B241" s="4112" t="s">
        <v>268</v>
      </c>
      <c r="C241" s="4112"/>
      <c r="D241" s="4113">
        <f t="shared" si="244"/>
        <v>8</v>
      </c>
      <c r="E241" s="4114">
        <f t="shared" si="259"/>
        <v>5</v>
      </c>
      <c r="F241" s="4115">
        <f t="shared" si="259"/>
        <v>3</v>
      </c>
      <c r="G241" s="4116">
        <v>0</v>
      </c>
      <c r="H241" s="4117">
        <v>1</v>
      </c>
      <c r="I241" s="4118">
        <v>0</v>
      </c>
      <c r="J241" s="4117">
        <v>0</v>
      </c>
      <c r="K241" s="4118">
        <v>0</v>
      </c>
      <c r="L241" s="4117">
        <v>0</v>
      </c>
      <c r="M241" s="4118">
        <v>1</v>
      </c>
      <c r="N241" s="4117">
        <v>0</v>
      </c>
      <c r="O241" s="4118">
        <v>1</v>
      </c>
      <c r="P241" s="4117">
        <v>0</v>
      </c>
      <c r="Q241" s="4118">
        <v>0</v>
      </c>
      <c r="R241" s="4117">
        <v>1</v>
      </c>
      <c r="S241" s="4118">
        <v>0</v>
      </c>
      <c r="T241" s="4117">
        <v>1</v>
      </c>
      <c r="U241" s="4118">
        <v>3</v>
      </c>
      <c r="V241" s="4117">
        <v>0</v>
      </c>
      <c r="W241" s="4118">
        <v>0</v>
      </c>
      <c r="X241" s="4117">
        <v>0</v>
      </c>
      <c r="Y241" s="4118">
        <v>0</v>
      </c>
      <c r="Z241" s="4117">
        <v>0</v>
      </c>
      <c r="AA241" s="4118">
        <v>0</v>
      </c>
      <c r="AB241" s="4117">
        <v>0</v>
      </c>
      <c r="AC241" s="4118">
        <v>0</v>
      </c>
      <c r="AD241" s="4117">
        <v>0</v>
      </c>
      <c r="AE241" s="4118">
        <v>0</v>
      </c>
      <c r="AF241" s="4117">
        <v>0</v>
      </c>
      <c r="AG241" s="4118">
        <v>0</v>
      </c>
      <c r="AH241" s="4117">
        <v>0</v>
      </c>
      <c r="AI241" s="4118">
        <v>0</v>
      </c>
      <c r="AJ241" s="4117">
        <v>0</v>
      </c>
      <c r="AK241" s="4118">
        <v>0</v>
      </c>
      <c r="AL241" s="4117">
        <v>0</v>
      </c>
      <c r="AM241" s="4118">
        <v>0</v>
      </c>
      <c r="AN241" s="4117">
        <v>0</v>
      </c>
      <c r="AO241" s="4120">
        <v>0</v>
      </c>
      <c r="AP241" s="4135"/>
      <c r="AQ241" s="4099"/>
      <c r="AR241" s="4100"/>
      <c r="AS241" s="4133"/>
      <c r="AT241" s="4118">
        <v>0</v>
      </c>
      <c r="AU241" s="4118">
        <v>0</v>
      </c>
      <c r="AV241" s="4122">
        <v>2</v>
      </c>
      <c r="AW241" s="4122">
        <v>0</v>
      </c>
      <c r="AX241" s="4117">
        <v>0</v>
      </c>
      <c r="AY241" t="str">
        <f t="shared" si="248"/>
        <v/>
      </c>
      <c r="CW241" s="25" t="str">
        <f t="shared" si="249"/>
        <v/>
      </c>
      <c r="CX241" s="25" t="str">
        <f t="shared" si="250"/>
        <v/>
      </c>
      <c r="CY241" s="25" t="str">
        <f t="shared" si="251"/>
        <v/>
      </c>
      <c r="CZ241" s="304"/>
      <c r="DA241" s="25" t="str">
        <f t="shared" si="246"/>
        <v/>
      </c>
      <c r="DB241" s="25" t="str">
        <f t="shared" si="247"/>
        <v/>
      </c>
      <c r="DC241"/>
      <c r="DD241"/>
      <c r="DE241"/>
      <c r="DG241" s="26">
        <f t="shared" si="253"/>
        <v>0</v>
      </c>
      <c r="DH241" s="26">
        <f t="shared" si="254"/>
        <v>0</v>
      </c>
      <c r="DI241" s="26">
        <f t="shared" si="255"/>
        <v>0</v>
      </c>
      <c r="DJ241" s="304"/>
      <c r="DK241" s="26">
        <f t="shared" si="257"/>
        <v>0</v>
      </c>
      <c r="DL241" s="26">
        <f t="shared" si="258"/>
        <v>0</v>
      </c>
      <c r="DM241"/>
    </row>
    <row r="242" spans="1:117" x14ac:dyDescent="0.25">
      <c r="A242" s="713"/>
      <c r="B242" s="4123" t="s">
        <v>269</v>
      </c>
      <c r="C242" s="4124"/>
      <c r="D242" s="4113">
        <f t="shared" si="244"/>
        <v>21</v>
      </c>
      <c r="E242" s="4114">
        <f t="shared" si="259"/>
        <v>10</v>
      </c>
      <c r="F242" s="4115">
        <f t="shared" si="259"/>
        <v>11</v>
      </c>
      <c r="G242" s="401">
        <v>0</v>
      </c>
      <c r="H242" s="402">
        <v>0</v>
      </c>
      <c r="I242" s="403">
        <v>0</v>
      </c>
      <c r="J242" s="402">
        <v>1</v>
      </c>
      <c r="K242" s="403">
        <v>2</v>
      </c>
      <c r="L242" s="402">
        <v>1</v>
      </c>
      <c r="M242" s="403">
        <v>0</v>
      </c>
      <c r="N242" s="402">
        <v>0</v>
      </c>
      <c r="O242" s="403">
        <v>1</v>
      </c>
      <c r="P242" s="402">
        <v>1</v>
      </c>
      <c r="Q242" s="403">
        <v>1</v>
      </c>
      <c r="R242" s="402">
        <v>0</v>
      </c>
      <c r="S242" s="403">
        <v>1</v>
      </c>
      <c r="T242" s="402">
        <v>2</v>
      </c>
      <c r="U242" s="403">
        <v>2</v>
      </c>
      <c r="V242" s="402">
        <v>4</v>
      </c>
      <c r="W242" s="403">
        <v>2</v>
      </c>
      <c r="X242" s="402">
        <v>1</v>
      </c>
      <c r="Y242" s="403">
        <v>0</v>
      </c>
      <c r="Z242" s="402">
        <v>0</v>
      </c>
      <c r="AA242" s="403">
        <v>0</v>
      </c>
      <c r="AB242" s="402">
        <v>0</v>
      </c>
      <c r="AC242" s="403">
        <v>1</v>
      </c>
      <c r="AD242" s="402">
        <v>1</v>
      </c>
      <c r="AE242" s="403">
        <v>0</v>
      </c>
      <c r="AF242" s="402">
        <v>0</v>
      </c>
      <c r="AG242" s="403">
        <v>0</v>
      </c>
      <c r="AH242" s="402">
        <v>0</v>
      </c>
      <c r="AI242" s="403">
        <v>0</v>
      </c>
      <c r="AJ242" s="402">
        <v>0</v>
      </c>
      <c r="AK242" s="403">
        <v>0</v>
      </c>
      <c r="AL242" s="402">
        <v>0</v>
      </c>
      <c r="AM242" s="403">
        <v>0</v>
      </c>
      <c r="AN242" s="402">
        <v>0</v>
      </c>
      <c r="AO242" s="4120">
        <v>0</v>
      </c>
      <c r="AP242" s="4135"/>
      <c r="AQ242" s="4099"/>
      <c r="AR242" s="4100"/>
      <c r="AS242" s="4133"/>
      <c r="AT242" s="403">
        <v>0</v>
      </c>
      <c r="AU242" s="403">
        <v>0</v>
      </c>
      <c r="AV242" s="410">
        <v>6</v>
      </c>
      <c r="AW242" s="410">
        <v>0</v>
      </c>
      <c r="AX242" s="402">
        <v>0</v>
      </c>
      <c r="AY242" t="str">
        <f t="shared" si="248"/>
        <v/>
      </c>
      <c r="CW242" s="25" t="str">
        <f t="shared" si="249"/>
        <v/>
      </c>
      <c r="CX242" s="25" t="str">
        <f t="shared" si="250"/>
        <v/>
      </c>
      <c r="CY242" s="25" t="str">
        <f t="shared" si="251"/>
        <v/>
      </c>
      <c r="CZ242" s="304"/>
      <c r="DA242" s="25" t="str">
        <f t="shared" si="246"/>
        <v/>
      </c>
      <c r="DB242" s="25" t="str">
        <f t="shared" si="247"/>
        <v/>
      </c>
      <c r="DC242"/>
      <c r="DD242"/>
      <c r="DE242"/>
      <c r="DG242" s="26">
        <f t="shared" si="253"/>
        <v>0</v>
      </c>
      <c r="DH242" s="26">
        <f t="shared" si="254"/>
        <v>0</v>
      </c>
      <c r="DI242" s="26">
        <f t="shared" si="255"/>
        <v>0</v>
      </c>
      <c r="DJ242" s="304"/>
      <c r="DK242" s="26">
        <f t="shared" si="257"/>
        <v>0</v>
      </c>
      <c r="DL242" s="26">
        <f t="shared" si="258"/>
        <v>0</v>
      </c>
      <c r="DM242"/>
    </row>
    <row r="243" spans="1:117" ht="15" customHeight="1" x14ac:dyDescent="0.25">
      <c r="A243" s="713"/>
      <c r="B243" s="4123" t="s">
        <v>270</v>
      </c>
      <c r="C243" s="4124"/>
      <c r="D243" s="4113">
        <f t="shared" si="244"/>
        <v>6</v>
      </c>
      <c r="E243" s="4114">
        <f t="shared" si="259"/>
        <v>3</v>
      </c>
      <c r="F243" s="4115">
        <f t="shared" si="259"/>
        <v>3</v>
      </c>
      <c r="G243" s="401">
        <v>0</v>
      </c>
      <c r="H243" s="402">
        <v>0</v>
      </c>
      <c r="I243" s="403">
        <v>0</v>
      </c>
      <c r="J243" s="402">
        <v>0</v>
      </c>
      <c r="K243" s="403">
        <v>0</v>
      </c>
      <c r="L243" s="402">
        <v>0</v>
      </c>
      <c r="M243" s="403">
        <v>0</v>
      </c>
      <c r="N243" s="402">
        <v>0</v>
      </c>
      <c r="O243" s="403">
        <v>1</v>
      </c>
      <c r="P243" s="402">
        <v>1</v>
      </c>
      <c r="Q243" s="403">
        <v>0</v>
      </c>
      <c r="R243" s="402">
        <v>0</v>
      </c>
      <c r="S243" s="403">
        <v>0</v>
      </c>
      <c r="T243" s="402">
        <v>1</v>
      </c>
      <c r="U243" s="403">
        <v>0</v>
      </c>
      <c r="V243" s="402">
        <v>0</v>
      </c>
      <c r="W243" s="403">
        <v>1</v>
      </c>
      <c r="X243" s="402">
        <v>1</v>
      </c>
      <c r="Y243" s="403">
        <v>1</v>
      </c>
      <c r="Z243" s="402">
        <v>0</v>
      </c>
      <c r="AA243" s="403">
        <v>0</v>
      </c>
      <c r="AB243" s="402">
        <v>0</v>
      </c>
      <c r="AC243" s="403">
        <v>0</v>
      </c>
      <c r="AD243" s="402">
        <v>0</v>
      </c>
      <c r="AE243" s="403">
        <v>0</v>
      </c>
      <c r="AF243" s="402">
        <v>0</v>
      </c>
      <c r="AG243" s="403">
        <v>0</v>
      </c>
      <c r="AH243" s="402">
        <v>0</v>
      </c>
      <c r="AI243" s="403">
        <v>0</v>
      </c>
      <c r="AJ243" s="402">
        <v>0</v>
      </c>
      <c r="AK243" s="403">
        <v>0</v>
      </c>
      <c r="AL243" s="402">
        <v>0</v>
      </c>
      <c r="AM243" s="403">
        <v>0</v>
      </c>
      <c r="AN243" s="402">
        <v>0</v>
      </c>
      <c r="AO243" s="405">
        <v>0</v>
      </c>
      <c r="AP243" s="4135"/>
      <c r="AQ243" s="4099"/>
      <c r="AR243" s="4100"/>
      <c r="AS243" s="409"/>
      <c r="AT243" s="403">
        <v>0</v>
      </c>
      <c r="AU243" s="403">
        <v>0</v>
      </c>
      <c r="AV243" s="410">
        <v>3</v>
      </c>
      <c r="AW243" s="410">
        <v>0</v>
      </c>
      <c r="AX243" s="402">
        <v>0</v>
      </c>
      <c r="AY243" t="str">
        <f t="shared" si="248"/>
        <v/>
      </c>
      <c r="CW243" s="25" t="str">
        <f t="shared" si="249"/>
        <v/>
      </c>
      <c r="CX243" s="25" t="str">
        <f t="shared" si="250"/>
        <v/>
      </c>
      <c r="CY243" s="25" t="str">
        <f t="shared" si="251"/>
        <v/>
      </c>
      <c r="CZ243" s="304"/>
      <c r="DA243" s="25" t="str">
        <f t="shared" si="246"/>
        <v/>
      </c>
      <c r="DB243" s="25" t="str">
        <f t="shared" si="247"/>
        <v/>
      </c>
      <c r="DC243"/>
      <c r="DD243"/>
      <c r="DE243"/>
      <c r="DG243" s="26">
        <f t="shared" si="253"/>
        <v>0</v>
      </c>
      <c r="DH243" s="26">
        <f t="shared" si="254"/>
        <v>0</v>
      </c>
      <c r="DI243" s="26">
        <f t="shared" si="255"/>
        <v>0</v>
      </c>
      <c r="DJ243" s="304"/>
      <c r="DK243" s="26">
        <f t="shared" si="257"/>
        <v>0</v>
      </c>
      <c r="DL243" s="26">
        <f t="shared" si="258"/>
        <v>0</v>
      </c>
      <c r="DM243"/>
    </row>
    <row r="244" spans="1:117" x14ac:dyDescent="0.25">
      <c r="A244" s="4661"/>
      <c r="B244" s="4125" t="s">
        <v>271</v>
      </c>
      <c r="C244" s="4125"/>
      <c r="D244" s="4126">
        <f t="shared" si="244"/>
        <v>0</v>
      </c>
      <c r="E244" s="4127">
        <f>SUM(I244+K244+M244+O244+Q244+S244+U244+W244+Y244+AA244+AC244+AE244+AG244+AI244+AK244+AM244)</f>
        <v>0</v>
      </c>
      <c r="F244" s="4128">
        <f>SUM(J244+L244+N244+P244+R244+T244+V244+X244+Z244+AB244+AD244+AF244+AH244+AJ244+AL244+AN244)</f>
        <v>0</v>
      </c>
      <c r="G244" s="4129"/>
      <c r="H244" s="363"/>
      <c r="I244" s="4108"/>
      <c r="J244" s="4107"/>
      <c r="K244" s="4108"/>
      <c r="L244" s="4107"/>
      <c r="M244" s="4108"/>
      <c r="N244" s="4107"/>
      <c r="O244" s="4108"/>
      <c r="P244" s="4107"/>
      <c r="Q244" s="4108"/>
      <c r="R244" s="4107"/>
      <c r="S244" s="4108"/>
      <c r="T244" s="4107"/>
      <c r="U244" s="4108"/>
      <c r="V244" s="4107"/>
      <c r="W244" s="4108"/>
      <c r="X244" s="4107"/>
      <c r="Y244" s="4108"/>
      <c r="Z244" s="4107"/>
      <c r="AA244" s="4108"/>
      <c r="AB244" s="4107"/>
      <c r="AC244" s="4108"/>
      <c r="AD244" s="4107"/>
      <c r="AE244" s="4108"/>
      <c r="AF244" s="4107"/>
      <c r="AG244" s="4108"/>
      <c r="AH244" s="4107"/>
      <c r="AI244" s="4108"/>
      <c r="AJ244" s="4107"/>
      <c r="AK244" s="4108"/>
      <c r="AL244" s="4107"/>
      <c r="AM244" s="4108"/>
      <c r="AN244" s="4107"/>
      <c r="AO244" s="4109">
        <v>0</v>
      </c>
      <c r="AP244" s="4136"/>
      <c r="AQ244" s="4130"/>
      <c r="AR244" s="4131"/>
      <c r="AS244" s="413"/>
      <c r="AT244" s="4108">
        <v>0</v>
      </c>
      <c r="AU244" s="4108">
        <v>0</v>
      </c>
      <c r="AV244" s="4111">
        <v>0</v>
      </c>
      <c r="AW244" s="4111">
        <v>0</v>
      </c>
      <c r="AX244" s="4107">
        <v>0</v>
      </c>
      <c r="AY244" t="str">
        <f t="shared" si="248"/>
        <v/>
      </c>
      <c r="CW244" s="25" t="str">
        <f t="shared" si="249"/>
        <v/>
      </c>
      <c r="CX244" s="25" t="str">
        <f t="shared" si="250"/>
        <v/>
      </c>
      <c r="CY244" s="25" t="str">
        <f t="shared" si="251"/>
        <v/>
      </c>
      <c r="CZ244" s="304"/>
      <c r="DA244" s="25" t="str">
        <f t="shared" si="246"/>
        <v/>
      </c>
      <c r="DB244" s="25" t="str">
        <f t="shared" si="247"/>
        <v/>
      </c>
      <c r="DC244"/>
      <c r="DD244"/>
      <c r="DE244"/>
      <c r="DG244" s="26">
        <f t="shared" si="253"/>
        <v>0</v>
      </c>
      <c r="DH244" s="26">
        <f t="shared" si="254"/>
        <v>0</v>
      </c>
      <c r="DI244" s="26">
        <f t="shared" si="255"/>
        <v>0</v>
      </c>
      <c r="DJ244" s="304"/>
      <c r="DK244" s="26">
        <f t="shared" si="257"/>
        <v>0</v>
      </c>
      <c r="DL244" s="26">
        <f t="shared" si="258"/>
        <v>0</v>
      </c>
      <c r="DM244"/>
    </row>
    <row r="245" spans="1:117" ht="15" customHeight="1" x14ac:dyDescent="0.25">
      <c r="A245" s="4829" t="s">
        <v>273</v>
      </c>
      <c r="B245" s="830" t="s">
        <v>266</v>
      </c>
      <c r="C245" s="830"/>
      <c r="D245" s="4860">
        <f t="shared" si="244"/>
        <v>191</v>
      </c>
      <c r="E245" s="414">
        <f t="shared" si="259"/>
        <v>97</v>
      </c>
      <c r="F245" s="4943">
        <f t="shared" si="259"/>
        <v>94</v>
      </c>
      <c r="G245" s="392">
        <v>0</v>
      </c>
      <c r="H245" s="393">
        <v>0</v>
      </c>
      <c r="I245" s="394">
        <v>0</v>
      </c>
      <c r="J245" s="393">
        <v>0</v>
      </c>
      <c r="K245" s="394">
        <v>1</v>
      </c>
      <c r="L245" s="393">
        <v>0</v>
      </c>
      <c r="M245" s="394">
        <v>0</v>
      </c>
      <c r="N245" s="393">
        <v>1</v>
      </c>
      <c r="O245" s="394">
        <v>2</v>
      </c>
      <c r="P245" s="393">
        <v>0</v>
      </c>
      <c r="Q245" s="394">
        <v>2</v>
      </c>
      <c r="R245" s="393">
        <v>1</v>
      </c>
      <c r="S245" s="394">
        <v>3</v>
      </c>
      <c r="T245" s="393">
        <v>4</v>
      </c>
      <c r="U245" s="394">
        <v>24</v>
      </c>
      <c r="V245" s="395">
        <v>17</v>
      </c>
      <c r="W245" s="394">
        <v>55</v>
      </c>
      <c r="X245" s="395">
        <v>63</v>
      </c>
      <c r="Y245" s="4939">
        <v>7</v>
      </c>
      <c r="Z245" s="4940">
        <v>7</v>
      </c>
      <c r="AA245" s="4939">
        <v>1</v>
      </c>
      <c r="AB245" s="4940">
        <v>0</v>
      </c>
      <c r="AC245" s="4939">
        <v>2</v>
      </c>
      <c r="AD245" s="4940">
        <v>0</v>
      </c>
      <c r="AE245" s="4939">
        <v>0</v>
      </c>
      <c r="AF245" s="4940">
        <v>1</v>
      </c>
      <c r="AG245" s="4939">
        <v>0</v>
      </c>
      <c r="AH245" s="4940">
        <v>0</v>
      </c>
      <c r="AI245" s="4939">
        <v>0</v>
      </c>
      <c r="AJ245" s="4940">
        <v>0</v>
      </c>
      <c r="AK245" s="4939">
        <v>0</v>
      </c>
      <c r="AL245" s="4940">
        <v>0</v>
      </c>
      <c r="AM245" s="4939">
        <v>0</v>
      </c>
      <c r="AN245" s="4940">
        <v>0</v>
      </c>
      <c r="AO245" s="4945"/>
      <c r="AP245" s="4944"/>
      <c r="AQ245" s="4938">
        <v>172</v>
      </c>
      <c r="AR245" s="393">
        <v>167</v>
      </c>
      <c r="AS245" s="4939">
        <v>34</v>
      </c>
      <c r="AT245" s="394">
        <v>200</v>
      </c>
      <c r="AU245" s="394">
        <v>0</v>
      </c>
      <c r="AV245" s="398">
        <v>0</v>
      </c>
      <c r="AW245" s="398">
        <v>0</v>
      </c>
      <c r="AX245" s="393">
        <v>0</v>
      </c>
      <c r="AY245" t="str">
        <f t="shared" si="248"/>
        <v/>
      </c>
      <c r="CW245" s="304"/>
      <c r="CX245" s="25" t="str">
        <f t="shared" si="250"/>
        <v/>
      </c>
      <c r="CY245" s="25" t="str">
        <f t="shared" si="251"/>
        <v/>
      </c>
      <c r="CZ245" s="304"/>
      <c r="DA245" s="25" t="str">
        <f t="shared" si="246"/>
        <v/>
      </c>
      <c r="DB245" s="25" t="str">
        <f t="shared" si="247"/>
        <v/>
      </c>
      <c r="DC245"/>
      <c r="DD245"/>
      <c r="DE245"/>
      <c r="DG245" s="304"/>
      <c r="DH245" s="26">
        <f t="shared" si="254"/>
        <v>0</v>
      </c>
      <c r="DI245" s="26">
        <f t="shared" si="255"/>
        <v>0</v>
      </c>
      <c r="DJ245" s="304"/>
      <c r="DK245" s="26">
        <f t="shared" si="257"/>
        <v>0</v>
      </c>
      <c r="DL245" s="26">
        <f t="shared" si="258"/>
        <v>0</v>
      </c>
      <c r="DM245"/>
    </row>
    <row r="246" spans="1:117" x14ac:dyDescent="0.25">
      <c r="A246" s="713"/>
      <c r="B246" s="4112" t="s">
        <v>267</v>
      </c>
      <c r="C246" s="4112"/>
      <c r="D246" s="4113">
        <f t="shared" si="244"/>
        <v>230</v>
      </c>
      <c r="E246" s="4114">
        <f t="shared" si="259"/>
        <v>108</v>
      </c>
      <c r="F246" s="4115">
        <f t="shared" si="259"/>
        <v>122</v>
      </c>
      <c r="G246" s="4116">
        <v>0</v>
      </c>
      <c r="H246" s="4117">
        <v>0</v>
      </c>
      <c r="I246" s="4118">
        <v>0</v>
      </c>
      <c r="J246" s="4117">
        <v>0</v>
      </c>
      <c r="K246" s="4118">
        <v>0</v>
      </c>
      <c r="L246" s="4117">
        <v>0</v>
      </c>
      <c r="M246" s="4118">
        <v>0</v>
      </c>
      <c r="N246" s="4117">
        <v>0</v>
      </c>
      <c r="O246" s="4118">
        <v>0</v>
      </c>
      <c r="P246" s="4117">
        <v>0</v>
      </c>
      <c r="Q246" s="4118">
        <v>0</v>
      </c>
      <c r="R246" s="4117">
        <v>0</v>
      </c>
      <c r="S246" s="4118">
        <v>0</v>
      </c>
      <c r="T246" s="4117">
        <v>0</v>
      </c>
      <c r="U246" s="4118">
        <v>3</v>
      </c>
      <c r="V246" s="4119">
        <v>2</v>
      </c>
      <c r="W246" s="4118">
        <v>27</v>
      </c>
      <c r="X246" s="4119">
        <v>34</v>
      </c>
      <c r="Y246" s="4118">
        <v>57</v>
      </c>
      <c r="Z246" s="4119">
        <v>56</v>
      </c>
      <c r="AA246" s="4118">
        <v>19</v>
      </c>
      <c r="AB246" s="4119">
        <v>24</v>
      </c>
      <c r="AC246" s="4118">
        <v>2</v>
      </c>
      <c r="AD246" s="4119">
        <v>5</v>
      </c>
      <c r="AE246" s="4118">
        <v>0</v>
      </c>
      <c r="AF246" s="4119">
        <v>1</v>
      </c>
      <c r="AG246" s="4118">
        <v>0</v>
      </c>
      <c r="AH246" s="4119">
        <v>0</v>
      </c>
      <c r="AI246" s="4118">
        <v>0</v>
      </c>
      <c r="AJ246" s="4119">
        <v>0</v>
      </c>
      <c r="AK246" s="4118">
        <v>0</v>
      </c>
      <c r="AL246" s="4119">
        <v>0</v>
      </c>
      <c r="AM246" s="4118">
        <v>0</v>
      </c>
      <c r="AN246" s="4119">
        <v>0</v>
      </c>
      <c r="AO246" s="4138"/>
      <c r="AP246" s="4135"/>
      <c r="AQ246" s="4099"/>
      <c r="AR246" s="4100"/>
      <c r="AS246" s="394">
        <v>32</v>
      </c>
      <c r="AT246" s="4118">
        <v>0</v>
      </c>
      <c r="AU246" s="4118">
        <v>0</v>
      </c>
      <c r="AV246" s="4122">
        <v>0</v>
      </c>
      <c r="AW246" s="4122">
        <v>0</v>
      </c>
      <c r="AX246" s="4117">
        <v>0</v>
      </c>
      <c r="AY246" t="str">
        <f t="shared" si="248"/>
        <v/>
      </c>
      <c r="CW246" s="304"/>
      <c r="CX246" s="25" t="str">
        <f t="shared" si="250"/>
        <v/>
      </c>
      <c r="CY246" s="25" t="str">
        <f t="shared" si="251"/>
        <v/>
      </c>
      <c r="CZ246" s="304"/>
      <c r="DA246" s="25" t="str">
        <f t="shared" si="246"/>
        <v/>
      </c>
      <c r="DB246" s="25" t="str">
        <f t="shared" si="247"/>
        <v/>
      </c>
      <c r="DC246"/>
      <c r="DD246"/>
      <c r="DE246"/>
      <c r="DG246" s="304"/>
      <c r="DH246" s="26">
        <f t="shared" si="254"/>
        <v>0</v>
      </c>
      <c r="DI246" s="26">
        <f t="shared" si="255"/>
        <v>0</v>
      </c>
      <c r="DJ246" s="304"/>
      <c r="DK246" s="26">
        <f t="shared" si="257"/>
        <v>0</v>
      </c>
      <c r="DL246" s="26">
        <f t="shared" si="258"/>
        <v>0</v>
      </c>
      <c r="DM246"/>
    </row>
    <row r="247" spans="1:117" x14ac:dyDescent="0.25">
      <c r="A247" s="713"/>
      <c r="B247" s="4112" t="s">
        <v>268</v>
      </c>
      <c r="C247" s="4112"/>
      <c r="D247" s="4113">
        <f t="shared" si="244"/>
        <v>13</v>
      </c>
      <c r="E247" s="4114">
        <f t="shared" si="259"/>
        <v>5</v>
      </c>
      <c r="F247" s="4115">
        <f t="shared" si="259"/>
        <v>8</v>
      </c>
      <c r="G247" s="4116">
        <v>0</v>
      </c>
      <c r="H247" s="4117">
        <v>0</v>
      </c>
      <c r="I247" s="4118">
        <v>0</v>
      </c>
      <c r="J247" s="4117">
        <v>0</v>
      </c>
      <c r="K247" s="4118">
        <v>0</v>
      </c>
      <c r="L247" s="4117">
        <v>0</v>
      </c>
      <c r="M247" s="4118">
        <v>0</v>
      </c>
      <c r="N247" s="4117">
        <v>0</v>
      </c>
      <c r="O247" s="4118">
        <v>0</v>
      </c>
      <c r="P247" s="4117">
        <v>0</v>
      </c>
      <c r="Q247" s="4118">
        <v>0</v>
      </c>
      <c r="R247" s="4117">
        <v>0</v>
      </c>
      <c r="S247" s="4118">
        <v>0</v>
      </c>
      <c r="T247" s="4117">
        <v>0</v>
      </c>
      <c r="U247" s="4118">
        <v>0</v>
      </c>
      <c r="V247" s="4119">
        <v>0</v>
      </c>
      <c r="W247" s="4118">
        <v>2</v>
      </c>
      <c r="X247" s="4119">
        <v>1</v>
      </c>
      <c r="Y247" s="4118">
        <v>3</v>
      </c>
      <c r="Z247" s="4119">
        <v>6</v>
      </c>
      <c r="AA247" s="4118">
        <v>0</v>
      </c>
      <c r="AB247" s="4119">
        <v>1</v>
      </c>
      <c r="AC247" s="4118">
        <v>0</v>
      </c>
      <c r="AD247" s="4119">
        <v>0</v>
      </c>
      <c r="AE247" s="4118">
        <v>0</v>
      </c>
      <c r="AF247" s="4119">
        <v>0</v>
      </c>
      <c r="AG247" s="4118">
        <v>0</v>
      </c>
      <c r="AH247" s="4119">
        <v>0</v>
      </c>
      <c r="AI247" s="4118">
        <v>0</v>
      </c>
      <c r="AJ247" s="4119">
        <v>0</v>
      </c>
      <c r="AK247" s="4118">
        <v>0</v>
      </c>
      <c r="AL247" s="4119">
        <v>0</v>
      </c>
      <c r="AM247" s="4118">
        <v>0</v>
      </c>
      <c r="AN247" s="4119">
        <v>0</v>
      </c>
      <c r="AO247" s="4138"/>
      <c r="AP247" s="4135"/>
      <c r="AQ247" s="4099"/>
      <c r="AR247" s="4100"/>
      <c r="AS247" s="4133"/>
      <c r="AT247" s="4118">
        <v>0</v>
      </c>
      <c r="AU247" s="4118">
        <v>0</v>
      </c>
      <c r="AV247" s="4122">
        <v>0</v>
      </c>
      <c r="AW247" s="4122">
        <v>0</v>
      </c>
      <c r="AX247" s="4117">
        <v>0</v>
      </c>
      <c r="AY247" t="str">
        <f t="shared" si="248"/>
        <v/>
      </c>
      <c r="CW247" s="304"/>
      <c r="CX247" s="25" t="str">
        <f t="shared" si="250"/>
        <v/>
      </c>
      <c r="CY247" s="25" t="str">
        <f t="shared" si="251"/>
        <v/>
      </c>
      <c r="CZ247" s="304"/>
      <c r="DA247" s="25" t="str">
        <f t="shared" si="246"/>
        <v/>
      </c>
      <c r="DB247" s="25" t="str">
        <f t="shared" si="247"/>
        <v/>
      </c>
      <c r="DC247"/>
      <c r="DD247"/>
      <c r="DE247"/>
      <c r="DG247" s="304"/>
      <c r="DH247" s="26">
        <f t="shared" si="254"/>
        <v>0</v>
      </c>
      <c r="DI247" s="26">
        <f t="shared" si="255"/>
        <v>0</v>
      </c>
      <c r="DJ247" s="304"/>
      <c r="DK247" s="26">
        <f t="shared" si="257"/>
        <v>0</v>
      </c>
      <c r="DL247" s="26">
        <f t="shared" si="258"/>
        <v>0</v>
      </c>
      <c r="DM247"/>
    </row>
    <row r="248" spans="1:117" x14ac:dyDescent="0.25">
      <c r="A248" s="713"/>
      <c r="B248" s="4123" t="s">
        <v>269</v>
      </c>
      <c r="C248" s="4124"/>
      <c r="D248" s="4113">
        <f t="shared" si="244"/>
        <v>6</v>
      </c>
      <c r="E248" s="4114">
        <f t="shared" si="259"/>
        <v>1</v>
      </c>
      <c r="F248" s="4115">
        <f t="shared" si="259"/>
        <v>5</v>
      </c>
      <c r="G248" s="401">
        <v>0</v>
      </c>
      <c r="H248" s="402">
        <v>0</v>
      </c>
      <c r="I248" s="403">
        <v>0</v>
      </c>
      <c r="J248" s="402">
        <v>0</v>
      </c>
      <c r="K248" s="403">
        <v>0</v>
      </c>
      <c r="L248" s="402">
        <v>0</v>
      </c>
      <c r="M248" s="403">
        <v>0</v>
      </c>
      <c r="N248" s="402">
        <v>0</v>
      </c>
      <c r="O248" s="403">
        <v>0</v>
      </c>
      <c r="P248" s="402">
        <v>0</v>
      </c>
      <c r="Q248" s="403">
        <v>0</v>
      </c>
      <c r="R248" s="402">
        <v>0</v>
      </c>
      <c r="S248" s="403">
        <v>0</v>
      </c>
      <c r="T248" s="402">
        <v>0</v>
      </c>
      <c r="U248" s="403">
        <v>0</v>
      </c>
      <c r="V248" s="404">
        <v>0</v>
      </c>
      <c r="W248" s="403">
        <v>0</v>
      </c>
      <c r="X248" s="404">
        <v>2</v>
      </c>
      <c r="Y248" s="403">
        <v>0</v>
      </c>
      <c r="Z248" s="404">
        <v>3</v>
      </c>
      <c r="AA248" s="403">
        <v>1</v>
      </c>
      <c r="AB248" s="404">
        <v>0</v>
      </c>
      <c r="AC248" s="403">
        <v>0</v>
      </c>
      <c r="AD248" s="404">
        <v>0</v>
      </c>
      <c r="AE248" s="403">
        <v>0</v>
      </c>
      <c r="AF248" s="404">
        <v>0</v>
      </c>
      <c r="AG248" s="403">
        <v>0</v>
      </c>
      <c r="AH248" s="404">
        <v>0</v>
      </c>
      <c r="AI248" s="403">
        <v>0</v>
      </c>
      <c r="AJ248" s="404">
        <v>0</v>
      </c>
      <c r="AK248" s="403">
        <v>0</v>
      </c>
      <c r="AL248" s="404">
        <v>0</v>
      </c>
      <c r="AM248" s="403">
        <v>0</v>
      </c>
      <c r="AN248" s="404">
        <v>0</v>
      </c>
      <c r="AO248" s="4138"/>
      <c r="AP248" s="4135"/>
      <c r="AQ248" s="4099"/>
      <c r="AR248" s="4100"/>
      <c r="AS248" s="4133"/>
      <c r="AT248" s="403">
        <v>0</v>
      </c>
      <c r="AU248" s="403">
        <v>0</v>
      </c>
      <c r="AV248" s="410">
        <v>0</v>
      </c>
      <c r="AW248" s="410">
        <v>0</v>
      </c>
      <c r="AX248" s="402">
        <v>0</v>
      </c>
      <c r="AY248" t="str">
        <f t="shared" si="248"/>
        <v/>
      </c>
      <c r="CW248" s="304"/>
      <c r="CX248" s="25" t="str">
        <f t="shared" si="250"/>
        <v/>
      </c>
      <c r="CY248" s="25" t="str">
        <f t="shared" si="251"/>
        <v/>
      </c>
      <c r="CZ248" s="304"/>
      <c r="DA248" s="25" t="str">
        <f t="shared" si="246"/>
        <v/>
      </c>
      <c r="DB248" s="25" t="str">
        <f t="shared" si="247"/>
        <v/>
      </c>
      <c r="DC248"/>
      <c r="DD248"/>
      <c r="DE248"/>
      <c r="DG248" s="304"/>
      <c r="DH248" s="26">
        <f t="shared" si="254"/>
        <v>0</v>
      </c>
      <c r="DI248" s="26">
        <f t="shared" si="255"/>
        <v>0</v>
      </c>
      <c r="DJ248" s="304"/>
      <c r="DK248" s="26">
        <f t="shared" si="257"/>
        <v>0</v>
      </c>
      <c r="DL248" s="26">
        <f t="shared" si="258"/>
        <v>0</v>
      </c>
      <c r="DM248"/>
    </row>
    <row r="249" spans="1:117" ht="15" customHeight="1" x14ac:dyDescent="0.25">
      <c r="A249" s="713"/>
      <c r="B249" s="4123" t="s">
        <v>270</v>
      </c>
      <c r="C249" s="4124"/>
      <c r="D249" s="4113">
        <f t="shared" si="244"/>
        <v>5</v>
      </c>
      <c r="E249" s="4114">
        <f t="shared" si="259"/>
        <v>2</v>
      </c>
      <c r="F249" s="4115">
        <f t="shared" si="259"/>
        <v>3</v>
      </c>
      <c r="G249" s="401">
        <v>0</v>
      </c>
      <c r="H249" s="402">
        <v>0</v>
      </c>
      <c r="I249" s="403">
        <v>0</v>
      </c>
      <c r="J249" s="402">
        <v>0</v>
      </c>
      <c r="K249" s="403">
        <v>0</v>
      </c>
      <c r="L249" s="402">
        <v>0</v>
      </c>
      <c r="M249" s="403">
        <v>0</v>
      </c>
      <c r="N249" s="402">
        <v>0</v>
      </c>
      <c r="O249" s="403">
        <v>0</v>
      </c>
      <c r="P249" s="402">
        <v>0</v>
      </c>
      <c r="Q249" s="403">
        <v>0</v>
      </c>
      <c r="R249" s="402">
        <v>0</v>
      </c>
      <c r="S249" s="403">
        <v>0</v>
      </c>
      <c r="T249" s="402">
        <v>0</v>
      </c>
      <c r="U249" s="403">
        <v>0</v>
      </c>
      <c r="V249" s="404">
        <v>0</v>
      </c>
      <c r="W249" s="403">
        <v>0</v>
      </c>
      <c r="X249" s="404">
        <v>0</v>
      </c>
      <c r="Y249" s="403">
        <v>1</v>
      </c>
      <c r="Z249" s="404">
        <v>3</v>
      </c>
      <c r="AA249" s="403">
        <v>1</v>
      </c>
      <c r="AB249" s="404">
        <v>0</v>
      </c>
      <c r="AC249" s="403">
        <v>0</v>
      </c>
      <c r="AD249" s="404">
        <v>0</v>
      </c>
      <c r="AE249" s="403">
        <v>0</v>
      </c>
      <c r="AF249" s="404">
        <v>0</v>
      </c>
      <c r="AG249" s="403">
        <v>0</v>
      </c>
      <c r="AH249" s="404">
        <v>0</v>
      </c>
      <c r="AI249" s="403">
        <v>0</v>
      </c>
      <c r="AJ249" s="404">
        <v>0</v>
      </c>
      <c r="AK249" s="403">
        <v>0</v>
      </c>
      <c r="AL249" s="404">
        <v>0</v>
      </c>
      <c r="AM249" s="403">
        <v>0</v>
      </c>
      <c r="AN249" s="404">
        <v>0</v>
      </c>
      <c r="AO249" s="4138"/>
      <c r="AP249" s="4135"/>
      <c r="AQ249" s="4099"/>
      <c r="AR249" s="4100"/>
      <c r="AS249" s="409"/>
      <c r="AT249" s="403">
        <v>0</v>
      </c>
      <c r="AU249" s="403">
        <v>0</v>
      </c>
      <c r="AV249" s="410">
        <v>0</v>
      </c>
      <c r="AW249" s="410">
        <v>0</v>
      </c>
      <c r="AX249" s="402">
        <v>0</v>
      </c>
      <c r="AY249" t="str">
        <f t="shared" si="248"/>
        <v/>
      </c>
      <c r="CW249" s="304"/>
      <c r="CX249" s="25" t="str">
        <f t="shared" si="250"/>
        <v/>
      </c>
      <c r="CY249" s="25" t="str">
        <f t="shared" si="251"/>
        <v/>
      </c>
      <c r="CZ249" s="304"/>
      <c r="DA249" s="25" t="str">
        <f t="shared" si="246"/>
        <v/>
      </c>
      <c r="DB249" s="25" t="str">
        <f t="shared" si="247"/>
        <v/>
      </c>
      <c r="DC249"/>
      <c r="DD249"/>
      <c r="DE249"/>
      <c r="DG249" s="304"/>
      <c r="DH249" s="26">
        <f t="shared" si="254"/>
        <v>0</v>
      </c>
      <c r="DI249" s="26">
        <f t="shared" si="255"/>
        <v>0</v>
      </c>
      <c r="DJ249" s="304"/>
      <c r="DK249" s="26">
        <f t="shared" si="257"/>
        <v>0</v>
      </c>
      <c r="DL249" s="26">
        <f t="shared" si="258"/>
        <v>0</v>
      </c>
      <c r="DM249"/>
    </row>
    <row r="250" spans="1:117" x14ac:dyDescent="0.25">
      <c r="A250" s="4661"/>
      <c r="B250" s="4125" t="s">
        <v>271</v>
      </c>
      <c r="C250" s="4125"/>
      <c r="D250" s="4126">
        <f t="shared" si="244"/>
        <v>0</v>
      </c>
      <c r="E250" s="4127">
        <f t="shared" si="259"/>
        <v>0</v>
      </c>
      <c r="F250" s="4127">
        <f t="shared" si="259"/>
        <v>0</v>
      </c>
      <c r="G250" s="4106"/>
      <c r="H250" s="4107"/>
      <c r="I250" s="4108"/>
      <c r="J250" s="4107"/>
      <c r="K250" s="4108"/>
      <c r="L250" s="4107"/>
      <c r="M250" s="4108"/>
      <c r="N250" s="4107"/>
      <c r="O250" s="4108"/>
      <c r="P250" s="4107"/>
      <c r="Q250" s="4108"/>
      <c r="R250" s="4107"/>
      <c r="S250" s="4108"/>
      <c r="T250" s="4107"/>
      <c r="U250" s="4108"/>
      <c r="V250" s="389"/>
      <c r="W250" s="4108"/>
      <c r="X250" s="389"/>
      <c r="Y250" s="4108"/>
      <c r="Z250" s="389"/>
      <c r="AA250" s="4108"/>
      <c r="AB250" s="389"/>
      <c r="AC250" s="4108"/>
      <c r="AD250" s="389"/>
      <c r="AE250" s="4108"/>
      <c r="AF250" s="389"/>
      <c r="AG250" s="4108"/>
      <c r="AH250" s="389"/>
      <c r="AI250" s="4108"/>
      <c r="AJ250" s="389"/>
      <c r="AK250" s="4108"/>
      <c r="AL250" s="389"/>
      <c r="AM250" s="4108"/>
      <c r="AN250" s="389"/>
      <c r="AO250" s="4139"/>
      <c r="AP250" s="4136"/>
      <c r="AQ250" s="4130"/>
      <c r="AR250" s="4131"/>
      <c r="AS250" s="413"/>
      <c r="AT250" s="4108">
        <v>0</v>
      </c>
      <c r="AU250" s="4108">
        <v>0</v>
      </c>
      <c r="AV250" s="4111">
        <v>0</v>
      </c>
      <c r="AW250" s="4111">
        <v>0</v>
      </c>
      <c r="AX250" s="4107">
        <v>0</v>
      </c>
      <c r="AY250" t="str">
        <f t="shared" si="248"/>
        <v/>
      </c>
      <c r="CW250" s="304"/>
      <c r="CX250" s="25" t="str">
        <f t="shared" si="250"/>
        <v/>
      </c>
      <c r="CY250" s="25" t="str">
        <f t="shared" si="251"/>
        <v/>
      </c>
      <c r="CZ250" s="304"/>
      <c r="DA250" s="25" t="str">
        <f t="shared" si="246"/>
        <v/>
      </c>
      <c r="DB250" s="25" t="str">
        <f t="shared" si="247"/>
        <v/>
      </c>
      <c r="DC250"/>
      <c r="DD250"/>
      <c r="DE250"/>
      <c r="DG250" s="304"/>
      <c r="DH250" s="26">
        <f t="shared" si="254"/>
        <v>0</v>
      </c>
      <c r="DI250" s="26">
        <f t="shared" si="255"/>
        <v>0</v>
      </c>
      <c r="DJ250" s="304"/>
      <c r="DK250" s="26">
        <f t="shared" si="257"/>
        <v>0</v>
      </c>
      <c r="DL250" s="26">
        <f t="shared" si="258"/>
        <v>0</v>
      </c>
      <c r="DM250"/>
    </row>
    <row r="251" spans="1:117" ht="15" customHeight="1" x14ac:dyDescent="0.25">
      <c r="A251" s="4873" t="s">
        <v>274</v>
      </c>
      <c r="B251" s="830" t="s">
        <v>266</v>
      </c>
      <c r="C251" s="830"/>
      <c r="D251" s="4860">
        <f t="shared" si="244"/>
        <v>0</v>
      </c>
      <c r="E251" s="414">
        <f t="shared" si="259"/>
        <v>0</v>
      </c>
      <c r="F251" s="391">
        <f t="shared" si="259"/>
        <v>0</v>
      </c>
      <c r="G251" s="392"/>
      <c r="H251" s="393"/>
      <c r="I251" s="394"/>
      <c r="J251" s="393"/>
      <c r="K251" s="394"/>
      <c r="L251" s="393"/>
      <c r="M251" s="394"/>
      <c r="N251" s="393"/>
      <c r="O251" s="394"/>
      <c r="P251" s="393"/>
      <c r="Q251" s="394"/>
      <c r="R251" s="393"/>
      <c r="S251" s="394"/>
      <c r="T251" s="393"/>
      <c r="U251" s="394"/>
      <c r="V251" s="395"/>
      <c r="W251" s="394"/>
      <c r="X251" s="395"/>
      <c r="Y251" s="394"/>
      <c r="Z251" s="395"/>
      <c r="AA251" s="394"/>
      <c r="AB251" s="395"/>
      <c r="AC251" s="394"/>
      <c r="AD251" s="395"/>
      <c r="AE251" s="394"/>
      <c r="AF251" s="395"/>
      <c r="AG251" s="394"/>
      <c r="AH251" s="4940"/>
      <c r="AI251" s="4939"/>
      <c r="AJ251" s="4940"/>
      <c r="AK251" s="4939"/>
      <c r="AL251" s="4940"/>
      <c r="AM251" s="4939"/>
      <c r="AN251" s="4940"/>
      <c r="AO251" s="4946"/>
      <c r="AP251" s="4947"/>
      <c r="AQ251" s="4938"/>
      <c r="AR251" s="393"/>
      <c r="AS251" s="4939"/>
      <c r="AT251" s="394">
        <v>0</v>
      </c>
      <c r="AU251" s="394">
        <v>0</v>
      </c>
      <c r="AV251" s="398">
        <v>0</v>
      </c>
      <c r="AW251" s="398">
        <v>0</v>
      </c>
      <c r="AX251" s="393">
        <v>0</v>
      </c>
      <c r="AY251" t="str">
        <f t="shared" si="248"/>
        <v/>
      </c>
      <c r="CW251" s="304"/>
      <c r="CX251" s="25" t="str">
        <f t="shared" si="250"/>
        <v/>
      </c>
      <c r="CY251" s="25" t="str">
        <f t="shared" si="251"/>
        <v/>
      </c>
      <c r="CZ251" s="304"/>
      <c r="DA251" s="25" t="str">
        <f t="shared" si="246"/>
        <v/>
      </c>
      <c r="DB251" s="25" t="str">
        <f t="shared" si="247"/>
        <v/>
      </c>
      <c r="DC251"/>
      <c r="DD251"/>
      <c r="DE251"/>
      <c r="DG251" s="304"/>
      <c r="DH251" s="26">
        <f t="shared" si="254"/>
        <v>0</v>
      </c>
      <c r="DI251" s="26">
        <f t="shared" si="255"/>
        <v>0</v>
      </c>
      <c r="DJ251" s="304"/>
      <c r="DK251" s="26">
        <f t="shared" si="257"/>
        <v>0</v>
      </c>
      <c r="DL251" s="26">
        <f t="shared" si="258"/>
        <v>0</v>
      </c>
      <c r="DM251"/>
    </row>
    <row r="252" spans="1:117" x14ac:dyDescent="0.25">
      <c r="A252" s="794"/>
      <c r="B252" s="4112" t="s">
        <v>267</v>
      </c>
      <c r="C252" s="4112"/>
      <c r="D252" s="4113">
        <f t="shared" si="244"/>
        <v>0</v>
      </c>
      <c r="E252" s="4114">
        <f t="shared" si="259"/>
        <v>0</v>
      </c>
      <c r="F252" s="4115">
        <f t="shared" si="259"/>
        <v>0</v>
      </c>
      <c r="G252" s="4116"/>
      <c r="H252" s="4117"/>
      <c r="I252" s="4118"/>
      <c r="J252" s="4117"/>
      <c r="K252" s="4118"/>
      <c r="L252" s="4117"/>
      <c r="M252" s="4118"/>
      <c r="N252" s="4117"/>
      <c r="O252" s="4118"/>
      <c r="P252" s="4117"/>
      <c r="Q252" s="4118"/>
      <c r="R252" s="4117"/>
      <c r="S252" s="4118"/>
      <c r="T252" s="4117"/>
      <c r="U252" s="4118"/>
      <c r="V252" s="4119"/>
      <c r="W252" s="4118"/>
      <c r="X252" s="4119"/>
      <c r="Y252" s="4118"/>
      <c r="Z252" s="4119"/>
      <c r="AA252" s="4118"/>
      <c r="AB252" s="4119"/>
      <c r="AC252" s="4118"/>
      <c r="AD252" s="4119"/>
      <c r="AE252" s="4118"/>
      <c r="AF252" s="4119"/>
      <c r="AG252" s="4118"/>
      <c r="AH252" s="4119"/>
      <c r="AI252" s="4118"/>
      <c r="AJ252" s="4119"/>
      <c r="AK252" s="4118"/>
      <c r="AL252" s="4119"/>
      <c r="AM252" s="4118"/>
      <c r="AN252" s="4119"/>
      <c r="AO252" s="4142"/>
      <c r="AP252" s="4143"/>
      <c r="AQ252" s="4099"/>
      <c r="AR252" s="4100"/>
      <c r="AS252" s="394"/>
      <c r="AT252" s="4118">
        <v>0</v>
      </c>
      <c r="AU252" s="4118">
        <v>0</v>
      </c>
      <c r="AV252" s="4122">
        <v>0</v>
      </c>
      <c r="AW252" s="4122">
        <v>0</v>
      </c>
      <c r="AX252" s="4117">
        <v>0</v>
      </c>
      <c r="AY252" t="str">
        <f t="shared" si="248"/>
        <v/>
      </c>
      <c r="CW252" s="304"/>
      <c r="CX252" s="25" t="str">
        <f t="shared" si="250"/>
        <v/>
      </c>
      <c r="CY252" s="25" t="str">
        <f t="shared" si="251"/>
        <v/>
      </c>
      <c r="CZ252" s="304"/>
      <c r="DA252" s="25" t="str">
        <f t="shared" si="246"/>
        <v/>
      </c>
      <c r="DB252" s="25" t="str">
        <f t="shared" si="247"/>
        <v/>
      </c>
      <c r="DC252"/>
      <c r="DD252"/>
      <c r="DE252"/>
      <c r="DG252" s="304"/>
      <c r="DH252" s="26">
        <f t="shared" si="254"/>
        <v>0</v>
      </c>
      <c r="DI252" s="26">
        <f t="shared" si="255"/>
        <v>0</v>
      </c>
      <c r="DJ252" s="304"/>
      <c r="DK252" s="26">
        <f t="shared" si="257"/>
        <v>0</v>
      </c>
      <c r="DL252" s="26">
        <f t="shared" si="258"/>
        <v>0</v>
      </c>
      <c r="DM252"/>
    </row>
    <row r="253" spans="1:117" x14ac:dyDescent="0.25">
      <c r="A253" s="794"/>
      <c r="B253" s="4112" t="s">
        <v>268</v>
      </c>
      <c r="C253" s="4112"/>
      <c r="D253" s="4113">
        <f t="shared" si="244"/>
        <v>0</v>
      </c>
      <c r="E253" s="4114">
        <f t="shared" si="259"/>
        <v>0</v>
      </c>
      <c r="F253" s="4115">
        <f t="shared" si="259"/>
        <v>0</v>
      </c>
      <c r="G253" s="4116"/>
      <c r="H253" s="4117"/>
      <c r="I253" s="4118"/>
      <c r="J253" s="4117"/>
      <c r="K253" s="4118"/>
      <c r="L253" s="4117"/>
      <c r="M253" s="4118"/>
      <c r="N253" s="4117"/>
      <c r="O253" s="4118"/>
      <c r="P253" s="4117"/>
      <c r="Q253" s="4118"/>
      <c r="R253" s="4117"/>
      <c r="S253" s="4118"/>
      <c r="T253" s="4117"/>
      <c r="U253" s="4118"/>
      <c r="V253" s="4119"/>
      <c r="W253" s="4118"/>
      <c r="X253" s="4119"/>
      <c r="Y253" s="4118"/>
      <c r="Z253" s="4119"/>
      <c r="AA253" s="4118"/>
      <c r="AB253" s="4119"/>
      <c r="AC253" s="4118"/>
      <c r="AD253" s="4119"/>
      <c r="AE253" s="4118"/>
      <c r="AF253" s="4119"/>
      <c r="AG253" s="4118"/>
      <c r="AH253" s="4119"/>
      <c r="AI253" s="4118"/>
      <c r="AJ253" s="4119"/>
      <c r="AK253" s="4118"/>
      <c r="AL253" s="4119"/>
      <c r="AM253" s="4118"/>
      <c r="AN253" s="4119"/>
      <c r="AO253" s="4142"/>
      <c r="AP253" s="4143"/>
      <c r="AQ253" s="4099"/>
      <c r="AR253" s="4100"/>
      <c r="AS253" s="4133"/>
      <c r="AT253" s="4118">
        <v>0</v>
      </c>
      <c r="AU253" s="4118">
        <v>0</v>
      </c>
      <c r="AV253" s="4122">
        <v>0</v>
      </c>
      <c r="AW253" s="4122">
        <v>0</v>
      </c>
      <c r="AX253" s="4117">
        <v>0</v>
      </c>
      <c r="AY253" t="str">
        <f t="shared" si="248"/>
        <v/>
      </c>
      <c r="CW253" s="304"/>
      <c r="CX253" s="25" t="str">
        <f t="shared" si="250"/>
        <v/>
      </c>
      <c r="CY253" s="25" t="str">
        <f t="shared" si="251"/>
        <v/>
      </c>
      <c r="CZ253" s="304"/>
      <c r="DA253" s="25" t="str">
        <f t="shared" si="246"/>
        <v/>
      </c>
      <c r="DB253" s="25" t="str">
        <f t="shared" si="247"/>
        <v/>
      </c>
      <c r="DC253"/>
      <c r="DD253"/>
      <c r="DE253"/>
      <c r="DG253" s="304"/>
      <c r="DH253" s="26">
        <f t="shared" si="254"/>
        <v>0</v>
      </c>
      <c r="DI253" s="26">
        <f t="shared" si="255"/>
        <v>0</v>
      </c>
      <c r="DJ253" s="304"/>
      <c r="DK253" s="26">
        <f t="shared" si="257"/>
        <v>0</v>
      </c>
      <c r="DL253" s="26">
        <f t="shared" si="258"/>
        <v>0</v>
      </c>
      <c r="DM253"/>
    </row>
    <row r="254" spans="1:117" x14ac:dyDescent="0.25">
      <c r="A254" s="794"/>
      <c r="B254" s="4123" t="s">
        <v>269</v>
      </c>
      <c r="C254" s="4124"/>
      <c r="D254" s="4113">
        <f t="shared" si="244"/>
        <v>0</v>
      </c>
      <c r="E254" s="4114">
        <f t="shared" si="259"/>
        <v>0</v>
      </c>
      <c r="F254" s="4115">
        <f t="shared" si="259"/>
        <v>0</v>
      </c>
      <c r="G254" s="401"/>
      <c r="H254" s="402"/>
      <c r="I254" s="403"/>
      <c r="J254" s="402"/>
      <c r="K254" s="403"/>
      <c r="L254" s="402"/>
      <c r="M254" s="403"/>
      <c r="N254" s="402"/>
      <c r="O254" s="403"/>
      <c r="P254" s="402"/>
      <c r="Q254" s="403"/>
      <c r="R254" s="402"/>
      <c r="S254" s="403"/>
      <c r="T254" s="402"/>
      <c r="U254" s="403"/>
      <c r="V254" s="404"/>
      <c r="W254" s="403"/>
      <c r="X254" s="404"/>
      <c r="Y254" s="4118"/>
      <c r="Z254" s="4119"/>
      <c r="AA254" s="4118"/>
      <c r="AB254" s="4119"/>
      <c r="AC254" s="4118"/>
      <c r="AD254" s="4119"/>
      <c r="AE254" s="4118"/>
      <c r="AF254" s="4119"/>
      <c r="AG254" s="4118"/>
      <c r="AH254" s="4119"/>
      <c r="AI254" s="4118"/>
      <c r="AJ254" s="4119"/>
      <c r="AK254" s="4118"/>
      <c r="AL254" s="4119"/>
      <c r="AM254" s="4118"/>
      <c r="AN254" s="4119"/>
      <c r="AO254" s="4142"/>
      <c r="AP254" s="4143"/>
      <c r="AQ254" s="4099"/>
      <c r="AR254" s="4100"/>
      <c r="AS254" s="4133"/>
      <c r="AT254" s="4118">
        <v>0</v>
      </c>
      <c r="AU254" s="4118">
        <v>0</v>
      </c>
      <c r="AV254" s="4122">
        <v>0</v>
      </c>
      <c r="AW254" s="4122">
        <v>0</v>
      </c>
      <c r="AX254" s="4117">
        <v>0</v>
      </c>
      <c r="AY254" t="str">
        <f t="shared" si="248"/>
        <v/>
      </c>
      <c r="CW254" s="304"/>
      <c r="CX254" s="25" t="str">
        <f t="shared" si="250"/>
        <v/>
      </c>
      <c r="CY254" s="25" t="str">
        <f t="shared" si="251"/>
        <v/>
      </c>
      <c r="CZ254" s="304"/>
      <c r="DA254" s="25" t="str">
        <f t="shared" si="246"/>
        <v/>
      </c>
      <c r="DB254" s="25" t="str">
        <f t="shared" si="247"/>
        <v/>
      </c>
      <c r="DC254"/>
      <c r="DD254"/>
      <c r="DE254"/>
      <c r="DG254" s="304"/>
      <c r="DH254" s="26">
        <f t="shared" si="254"/>
        <v>0</v>
      </c>
      <c r="DI254" s="26">
        <f t="shared" si="255"/>
        <v>0</v>
      </c>
      <c r="DJ254" s="304"/>
      <c r="DK254" s="26">
        <f t="shared" si="257"/>
        <v>0</v>
      </c>
      <c r="DL254" s="26">
        <f t="shared" si="258"/>
        <v>0</v>
      </c>
      <c r="DM254"/>
    </row>
    <row r="255" spans="1:117" ht="15" customHeight="1" x14ac:dyDescent="0.25">
      <c r="A255" s="794"/>
      <c r="B255" s="4123" t="s">
        <v>270</v>
      </c>
      <c r="C255" s="4124"/>
      <c r="D255" s="4113">
        <f t="shared" si="244"/>
        <v>0</v>
      </c>
      <c r="E255" s="4114">
        <f t="shared" si="259"/>
        <v>0</v>
      </c>
      <c r="F255" s="4115">
        <f t="shared" si="259"/>
        <v>0</v>
      </c>
      <c r="G255" s="401"/>
      <c r="H255" s="402"/>
      <c r="I255" s="403"/>
      <c r="J255" s="402"/>
      <c r="K255" s="403"/>
      <c r="L255" s="402"/>
      <c r="M255" s="403"/>
      <c r="N255" s="402"/>
      <c r="O255" s="403"/>
      <c r="P255" s="402"/>
      <c r="Q255" s="403"/>
      <c r="R255" s="402"/>
      <c r="S255" s="403"/>
      <c r="T255" s="402"/>
      <c r="U255" s="403"/>
      <c r="V255" s="404"/>
      <c r="W255" s="403"/>
      <c r="X255" s="404"/>
      <c r="Y255" s="4118"/>
      <c r="Z255" s="4119"/>
      <c r="AA255" s="4118"/>
      <c r="AB255" s="4119"/>
      <c r="AC255" s="4118"/>
      <c r="AD255" s="4119"/>
      <c r="AE255" s="4118"/>
      <c r="AF255" s="4119"/>
      <c r="AG255" s="4118"/>
      <c r="AH255" s="4119"/>
      <c r="AI255" s="4118"/>
      <c r="AJ255" s="4119"/>
      <c r="AK255" s="4118"/>
      <c r="AL255" s="4119"/>
      <c r="AM255" s="4118"/>
      <c r="AN255" s="4119"/>
      <c r="AO255" s="4142"/>
      <c r="AP255" s="4143"/>
      <c r="AQ255" s="4099"/>
      <c r="AR255" s="4100"/>
      <c r="AS255" s="409"/>
      <c r="AT255" s="4118">
        <v>0</v>
      </c>
      <c r="AU255" s="4118">
        <v>0</v>
      </c>
      <c r="AV255" s="4122">
        <v>0</v>
      </c>
      <c r="AW255" s="4122">
        <v>0</v>
      </c>
      <c r="AX255" s="4117">
        <v>0</v>
      </c>
      <c r="AY255" t="str">
        <f t="shared" si="248"/>
        <v/>
      </c>
      <c r="CW255" s="304"/>
      <c r="CX255" s="25" t="str">
        <f t="shared" si="250"/>
        <v/>
      </c>
      <c r="CY255" s="25" t="str">
        <f t="shared" si="251"/>
        <v/>
      </c>
      <c r="CZ255" s="304"/>
      <c r="DA255" s="25" t="str">
        <f t="shared" si="246"/>
        <v/>
      </c>
      <c r="DB255" s="25" t="str">
        <f t="shared" si="247"/>
        <v/>
      </c>
      <c r="DC255"/>
      <c r="DD255"/>
      <c r="DE255"/>
      <c r="DG255" s="304"/>
      <c r="DH255" s="26">
        <f t="shared" si="254"/>
        <v>0</v>
      </c>
      <c r="DI255" s="26">
        <f t="shared" si="255"/>
        <v>0</v>
      </c>
      <c r="DJ255" s="304"/>
      <c r="DK255" s="26">
        <f t="shared" si="257"/>
        <v>0</v>
      </c>
      <c r="DL255" s="26">
        <f t="shared" si="258"/>
        <v>0</v>
      </c>
      <c r="DM255"/>
    </row>
    <row r="256" spans="1:117" x14ac:dyDescent="0.25">
      <c r="A256" s="4885"/>
      <c r="B256" s="4125" t="s">
        <v>271</v>
      </c>
      <c r="C256" s="4125"/>
      <c r="D256" s="4665">
        <f t="shared" si="244"/>
        <v>0</v>
      </c>
      <c r="E256" s="499">
        <f t="shared" si="259"/>
        <v>0</v>
      </c>
      <c r="F256" s="4403">
        <f t="shared" si="259"/>
        <v>0</v>
      </c>
      <c r="G256" s="4106"/>
      <c r="H256" s="4107"/>
      <c r="I256" s="4108"/>
      <c r="J256" s="4107"/>
      <c r="K256" s="4108"/>
      <c r="L256" s="4107"/>
      <c r="M256" s="4108"/>
      <c r="N256" s="4107"/>
      <c r="O256" s="4108"/>
      <c r="P256" s="4107"/>
      <c r="Q256" s="4108"/>
      <c r="R256" s="4107"/>
      <c r="S256" s="4108"/>
      <c r="T256" s="4107"/>
      <c r="U256" s="4108"/>
      <c r="V256" s="389"/>
      <c r="W256" s="4108"/>
      <c r="X256" s="389"/>
      <c r="Y256" s="4108"/>
      <c r="Z256" s="389"/>
      <c r="AA256" s="4108"/>
      <c r="AB256" s="389"/>
      <c r="AC256" s="4648"/>
      <c r="AD256" s="4649"/>
      <c r="AE256" s="4648"/>
      <c r="AF256" s="4649"/>
      <c r="AG256" s="4648"/>
      <c r="AH256" s="4649"/>
      <c r="AI256" s="4648"/>
      <c r="AJ256" s="4649"/>
      <c r="AK256" s="4648"/>
      <c r="AL256" s="4649"/>
      <c r="AM256" s="4648"/>
      <c r="AN256" s="4649"/>
      <c r="AO256" s="4948"/>
      <c r="AP256" s="4949"/>
      <c r="AQ256" s="4666"/>
      <c r="AR256" s="4667"/>
      <c r="AS256" s="413"/>
      <c r="AT256" s="4648">
        <v>0</v>
      </c>
      <c r="AU256" s="4648">
        <v>0</v>
      </c>
      <c r="AV256" s="500">
        <v>0</v>
      </c>
      <c r="AW256" s="500">
        <v>0</v>
      </c>
      <c r="AX256" s="4950">
        <v>0</v>
      </c>
      <c r="AY256" t="str">
        <f t="shared" si="248"/>
        <v/>
      </c>
      <c r="CW256" s="304"/>
      <c r="CX256" s="25" t="str">
        <f t="shared" si="250"/>
        <v/>
      </c>
      <c r="CY256" s="25" t="str">
        <f t="shared" si="251"/>
        <v/>
      </c>
      <c r="CZ256" s="304"/>
      <c r="DA256" s="25" t="str">
        <f t="shared" si="246"/>
        <v/>
      </c>
      <c r="DB256" s="25" t="str">
        <f t="shared" si="247"/>
        <v/>
      </c>
      <c r="DC256"/>
      <c r="DD256"/>
      <c r="DE256"/>
      <c r="DG256" s="304"/>
      <c r="DH256" s="26">
        <f t="shared" si="254"/>
        <v>0</v>
      </c>
      <c r="DI256" s="26">
        <f t="shared" si="255"/>
        <v>0</v>
      </c>
      <c r="DJ256" s="304"/>
      <c r="DK256" s="26">
        <f t="shared" si="257"/>
        <v>0</v>
      </c>
      <c r="DL256" s="26">
        <f t="shared" si="258"/>
        <v>0</v>
      </c>
      <c r="DM256"/>
    </row>
    <row r="257" spans="1:117" x14ac:dyDescent="0.25">
      <c r="A257" s="4829" t="s">
        <v>101</v>
      </c>
      <c r="B257" s="830" t="s">
        <v>266</v>
      </c>
      <c r="C257" s="830"/>
      <c r="D257" s="245">
        <f t="shared" si="244"/>
        <v>21</v>
      </c>
      <c r="E257" s="390">
        <f t="shared" si="259"/>
        <v>5</v>
      </c>
      <c r="F257" s="391">
        <f t="shared" si="259"/>
        <v>16</v>
      </c>
      <c r="G257" s="392">
        <v>0</v>
      </c>
      <c r="H257" s="393">
        <v>0</v>
      </c>
      <c r="I257" s="394">
        <v>0</v>
      </c>
      <c r="J257" s="393">
        <v>0</v>
      </c>
      <c r="K257" s="394">
        <v>0</v>
      </c>
      <c r="L257" s="393">
        <v>0</v>
      </c>
      <c r="M257" s="394">
        <v>0</v>
      </c>
      <c r="N257" s="393">
        <v>0</v>
      </c>
      <c r="O257" s="394">
        <v>0</v>
      </c>
      <c r="P257" s="393">
        <v>0</v>
      </c>
      <c r="Q257" s="394">
        <v>0</v>
      </c>
      <c r="R257" s="393">
        <v>0</v>
      </c>
      <c r="S257" s="394">
        <v>0</v>
      </c>
      <c r="T257" s="393">
        <v>0</v>
      </c>
      <c r="U257" s="394">
        <v>0</v>
      </c>
      <c r="V257" s="395">
        <v>1</v>
      </c>
      <c r="W257" s="394">
        <v>0</v>
      </c>
      <c r="X257" s="395">
        <v>1</v>
      </c>
      <c r="Y257" s="394">
        <v>1</v>
      </c>
      <c r="Z257" s="395">
        <v>1</v>
      </c>
      <c r="AA257" s="394">
        <v>0</v>
      </c>
      <c r="AB257" s="395">
        <v>0</v>
      </c>
      <c r="AC257" s="394">
        <v>1</v>
      </c>
      <c r="AD257" s="395">
        <v>3</v>
      </c>
      <c r="AE257" s="394">
        <v>0</v>
      </c>
      <c r="AF257" s="395">
        <v>4</v>
      </c>
      <c r="AG257" s="394">
        <v>2</v>
      </c>
      <c r="AH257" s="395">
        <v>4</v>
      </c>
      <c r="AI257" s="394">
        <v>1</v>
      </c>
      <c r="AJ257" s="395">
        <v>2</v>
      </c>
      <c r="AK257" s="394">
        <v>0</v>
      </c>
      <c r="AL257" s="395">
        <v>0</v>
      </c>
      <c r="AM257" s="394">
        <v>0</v>
      </c>
      <c r="AN257" s="395">
        <v>0</v>
      </c>
      <c r="AO257" s="396">
        <v>0</v>
      </c>
      <c r="AP257" s="397">
        <v>0</v>
      </c>
      <c r="AQ257" s="392">
        <v>11</v>
      </c>
      <c r="AR257" s="393">
        <v>12</v>
      </c>
      <c r="AS257" s="4939">
        <v>2</v>
      </c>
      <c r="AT257" s="394">
        <v>0</v>
      </c>
      <c r="AU257" s="394">
        <v>0</v>
      </c>
      <c r="AV257" s="398">
        <v>1</v>
      </c>
      <c r="AW257" s="398">
        <v>0</v>
      </c>
      <c r="AX257" s="393">
        <v>0</v>
      </c>
      <c r="AY257" t="str">
        <f t="shared" si="248"/>
        <v/>
      </c>
      <c r="CW257" s="25" t="str">
        <f t="shared" si="249"/>
        <v/>
      </c>
      <c r="CX257" s="25" t="str">
        <f t="shared" si="250"/>
        <v/>
      </c>
      <c r="CY257" s="25" t="str">
        <f t="shared" si="251"/>
        <v/>
      </c>
      <c r="CZ257" s="25" t="str">
        <f t="shared" si="252"/>
        <v/>
      </c>
      <c r="DA257" s="25" t="str">
        <f t="shared" si="246"/>
        <v/>
      </c>
      <c r="DB257" s="25" t="str">
        <f t="shared" si="247"/>
        <v/>
      </c>
      <c r="DC257"/>
      <c r="DD257"/>
      <c r="DE257"/>
      <c r="DG257" s="26">
        <f t="shared" si="253"/>
        <v>0</v>
      </c>
      <c r="DH257" s="26">
        <f t="shared" si="254"/>
        <v>0</v>
      </c>
      <c r="DI257" s="26">
        <f t="shared" si="255"/>
        <v>0</v>
      </c>
      <c r="DJ257" s="26">
        <f t="shared" si="256"/>
        <v>0</v>
      </c>
      <c r="DK257" s="26">
        <f t="shared" si="257"/>
        <v>0</v>
      </c>
      <c r="DL257" s="26">
        <f t="shared" si="258"/>
        <v>0</v>
      </c>
      <c r="DM257"/>
    </row>
    <row r="258" spans="1:117" x14ac:dyDescent="0.25">
      <c r="A258" s="713"/>
      <c r="B258" s="4112" t="s">
        <v>267</v>
      </c>
      <c r="C258" s="4112"/>
      <c r="D258" s="4113">
        <f t="shared" si="244"/>
        <v>85</v>
      </c>
      <c r="E258" s="4114">
        <f t="shared" si="259"/>
        <v>36</v>
      </c>
      <c r="F258" s="4115">
        <f t="shared" si="259"/>
        <v>49</v>
      </c>
      <c r="G258" s="4116">
        <v>0</v>
      </c>
      <c r="H258" s="4117">
        <v>0</v>
      </c>
      <c r="I258" s="4118">
        <v>0</v>
      </c>
      <c r="J258" s="4117">
        <v>0</v>
      </c>
      <c r="K258" s="4118">
        <v>0</v>
      </c>
      <c r="L258" s="4117">
        <v>0</v>
      </c>
      <c r="M258" s="4118">
        <v>0</v>
      </c>
      <c r="N258" s="4117">
        <v>0</v>
      </c>
      <c r="O258" s="4118">
        <v>0</v>
      </c>
      <c r="P258" s="4117">
        <v>0</v>
      </c>
      <c r="Q258" s="4118">
        <v>0</v>
      </c>
      <c r="R258" s="4117">
        <v>0</v>
      </c>
      <c r="S258" s="4118">
        <v>0</v>
      </c>
      <c r="T258" s="4117">
        <v>0</v>
      </c>
      <c r="U258" s="4118">
        <v>0</v>
      </c>
      <c r="V258" s="4119">
        <v>1</v>
      </c>
      <c r="W258" s="4118">
        <v>2</v>
      </c>
      <c r="X258" s="4119">
        <v>1</v>
      </c>
      <c r="Y258" s="4118">
        <v>5</v>
      </c>
      <c r="Z258" s="4119">
        <v>4</v>
      </c>
      <c r="AA258" s="4118">
        <v>5</v>
      </c>
      <c r="AB258" s="4119">
        <v>0</v>
      </c>
      <c r="AC258" s="4118">
        <v>0</v>
      </c>
      <c r="AD258" s="4119">
        <v>8</v>
      </c>
      <c r="AE258" s="4118">
        <v>4</v>
      </c>
      <c r="AF258" s="4119">
        <v>13</v>
      </c>
      <c r="AG258" s="4118">
        <v>10</v>
      </c>
      <c r="AH258" s="4119">
        <v>15</v>
      </c>
      <c r="AI258" s="4118">
        <v>5</v>
      </c>
      <c r="AJ258" s="4119">
        <v>4</v>
      </c>
      <c r="AK258" s="4118">
        <v>4</v>
      </c>
      <c r="AL258" s="4119">
        <v>2</v>
      </c>
      <c r="AM258" s="4118">
        <v>1</v>
      </c>
      <c r="AN258" s="4119">
        <v>1</v>
      </c>
      <c r="AO258" s="4120">
        <v>0</v>
      </c>
      <c r="AP258" s="4121">
        <v>0</v>
      </c>
      <c r="AQ258" s="4099"/>
      <c r="AR258" s="4100"/>
      <c r="AS258" s="394">
        <v>20</v>
      </c>
      <c r="AT258" s="4118">
        <v>0</v>
      </c>
      <c r="AU258" s="4118">
        <v>0</v>
      </c>
      <c r="AV258" s="4122">
        <v>2</v>
      </c>
      <c r="AW258" s="4122">
        <v>0</v>
      </c>
      <c r="AX258" s="4117">
        <v>0</v>
      </c>
      <c r="AY258" t="str">
        <f t="shared" si="248"/>
        <v/>
      </c>
      <c r="CW258" s="25" t="str">
        <f t="shared" si="249"/>
        <v/>
      </c>
      <c r="CX258" s="25" t="str">
        <f t="shared" si="250"/>
        <v/>
      </c>
      <c r="CY258" s="25" t="str">
        <f t="shared" si="251"/>
        <v/>
      </c>
      <c r="CZ258" s="25" t="str">
        <f t="shared" si="252"/>
        <v/>
      </c>
      <c r="DA258" s="25" t="str">
        <f t="shared" si="246"/>
        <v/>
      </c>
      <c r="DB258" s="25" t="str">
        <f t="shared" si="247"/>
        <v/>
      </c>
      <c r="DC258"/>
      <c r="DD258"/>
      <c r="DE258"/>
      <c r="DG258" s="26">
        <f t="shared" si="253"/>
        <v>0</v>
      </c>
      <c r="DH258" s="26">
        <f t="shared" si="254"/>
        <v>0</v>
      </c>
      <c r="DI258" s="26">
        <f t="shared" si="255"/>
        <v>0</v>
      </c>
      <c r="DJ258" s="26">
        <f t="shared" si="256"/>
        <v>0</v>
      </c>
      <c r="DK258" s="26">
        <f t="shared" si="257"/>
        <v>0</v>
      </c>
      <c r="DL258" s="26">
        <f t="shared" si="258"/>
        <v>0</v>
      </c>
      <c r="DM258"/>
    </row>
    <row r="259" spans="1:117" x14ac:dyDescent="0.25">
      <c r="A259" s="713"/>
      <c r="B259" s="4112" t="s">
        <v>268</v>
      </c>
      <c r="C259" s="4112"/>
      <c r="D259" s="4113">
        <f t="shared" si="244"/>
        <v>18</v>
      </c>
      <c r="E259" s="4114">
        <f t="shared" si="259"/>
        <v>5</v>
      </c>
      <c r="F259" s="4115">
        <f t="shared" si="259"/>
        <v>13</v>
      </c>
      <c r="G259" s="4116">
        <v>0</v>
      </c>
      <c r="H259" s="4117">
        <v>0</v>
      </c>
      <c r="I259" s="4118">
        <v>0</v>
      </c>
      <c r="J259" s="4117">
        <v>0</v>
      </c>
      <c r="K259" s="4118">
        <v>0</v>
      </c>
      <c r="L259" s="4117">
        <v>0</v>
      </c>
      <c r="M259" s="4118">
        <v>0</v>
      </c>
      <c r="N259" s="4117">
        <v>0</v>
      </c>
      <c r="O259" s="4118">
        <v>0</v>
      </c>
      <c r="P259" s="4117">
        <v>0</v>
      </c>
      <c r="Q259" s="4118">
        <v>0</v>
      </c>
      <c r="R259" s="4117">
        <v>0</v>
      </c>
      <c r="S259" s="4118">
        <v>0</v>
      </c>
      <c r="T259" s="4117">
        <v>0</v>
      </c>
      <c r="U259" s="4118">
        <v>0</v>
      </c>
      <c r="V259" s="4119">
        <v>0</v>
      </c>
      <c r="W259" s="4118">
        <v>0</v>
      </c>
      <c r="X259" s="4119">
        <v>1</v>
      </c>
      <c r="Y259" s="4118">
        <v>1</v>
      </c>
      <c r="Z259" s="4119">
        <v>1</v>
      </c>
      <c r="AA259" s="4118">
        <v>0</v>
      </c>
      <c r="AB259" s="4119">
        <v>0</v>
      </c>
      <c r="AC259" s="4118">
        <v>1</v>
      </c>
      <c r="AD259" s="4119">
        <v>3</v>
      </c>
      <c r="AE259" s="4118">
        <v>0</v>
      </c>
      <c r="AF259" s="4119">
        <v>3</v>
      </c>
      <c r="AG259" s="4118">
        <v>2</v>
      </c>
      <c r="AH259" s="4119">
        <v>3</v>
      </c>
      <c r="AI259" s="4118">
        <v>1</v>
      </c>
      <c r="AJ259" s="4119">
        <v>2</v>
      </c>
      <c r="AK259" s="4118">
        <v>0</v>
      </c>
      <c r="AL259" s="4119">
        <v>0</v>
      </c>
      <c r="AM259" s="4118">
        <v>0</v>
      </c>
      <c r="AN259" s="4119">
        <v>0</v>
      </c>
      <c r="AO259" s="4120">
        <v>0</v>
      </c>
      <c r="AP259" s="4121">
        <v>0</v>
      </c>
      <c r="AQ259" s="4099"/>
      <c r="AR259" s="4100"/>
      <c r="AS259" s="4133"/>
      <c r="AT259" s="4118">
        <v>0</v>
      </c>
      <c r="AU259" s="4118">
        <v>0</v>
      </c>
      <c r="AV259" s="4122">
        <v>1</v>
      </c>
      <c r="AW259" s="4122">
        <v>0</v>
      </c>
      <c r="AX259" s="4117">
        <v>0</v>
      </c>
      <c r="AY259" t="str">
        <f t="shared" si="248"/>
        <v/>
      </c>
      <c r="CW259" s="25" t="str">
        <f t="shared" si="249"/>
        <v/>
      </c>
      <c r="CX259" s="25" t="str">
        <f t="shared" si="250"/>
        <v/>
      </c>
      <c r="CY259" s="25" t="str">
        <f t="shared" si="251"/>
        <v/>
      </c>
      <c r="CZ259" s="25" t="str">
        <f t="shared" si="252"/>
        <v/>
      </c>
      <c r="DA259" s="25" t="str">
        <f t="shared" si="246"/>
        <v/>
      </c>
      <c r="DB259" s="25" t="str">
        <f t="shared" si="247"/>
        <v/>
      </c>
      <c r="DC259"/>
      <c r="DD259"/>
      <c r="DE259"/>
      <c r="DG259" s="26">
        <f t="shared" si="253"/>
        <v>0</v>
      </c>
      <c r="DH259" s="26">
        <f t="shared" si="254"/>
        <v>0</v>
      </c>
      <c r="DI259" s="26">
        <f t="shared" si="255"/>
        <v>0</v>
      </c>
      <c r="DJ259" s="26">
        <f t="shared" si="256"/>
        <v>0</v>
      </c>
      <c r="DK259" s="26">
        <f t="shared" si="257"/>
        <v>0</v>
      </c>
      <c r="DL259" s="26">
        <f t="shared" si="258"/>
        <v>0</v>
      </c>
      <c r="DM259"/>
    </row>
    <row r="260" spans="1:117" x14ac:dyDescent="0.25">
      <c r="A260" s="713"/>
      <c r="B260" s="4123" t="s">
        <v>269</v>
      </c>
      <c r="C260" s="4124"/>
      <c r="D260" s="4113">
        <f t="shared" si="244"/>
        <v>29</v>
      </c>
      <c r="E260" s="4114">
        <f t="shared" si="259"/>
        <v>10</v>
      </c>
      <c r="F260" s="4115">
        <f t="shared" si="259"/>
        <v>19</v>
      </c>
      <c r="G260" s="401">
        <v>0</v>
      </c>
      <c r="H260" s="402">
        <v>0</v>
      </c>
      <c r="I260" s="403">
        <v>0</v>
      </c>
      <c r="J260" s="402">
        <v>0</v>
      </c>
      <c r="K260" s="403">
        <v>0</v>
      </c>
      <c r="L260" s="402">
        <v>0</v>
      </c>
      <c r="M260" s="403">
        <v>0</v>
      </c>
      <c r="N260" s="402">
        <v>0</v>
      </c>
      <c r="O260" s="403">
        <v>0</v>
      </c>
      <c r="P260" s="402">
        <v>0</v>
      </c>
      <c r="Q260" s="403">
        <v>0</v>
      </c>
      <c r="R260" s="402">
        <v>0</v>
      </c>
      <c r="S260" s="403">
        <v>0</v>
      </c>
      <c r="T260" s="402">
        <v>0</v>
      </c>
      <c r="U260" s="403">
        <v>0</v>
      </c>
      <c r="V260" s="404">
        <v>0</v>
      </c>
      <c r="W260" s="403">
        <v>1</v>
      </c>
      <c r="X260" s="404">
        <v>0</v>
      </c>
      <c r="Y260" s="403">
        <v>3</v>
      </c>
      <c r="Z260" s="404">
        <v>2</v>
      </c>
      <c r="AA260" s="403">
        <v>0</v>
      </c>
      <c r="AB260" s="404">
        <v>0</v>
      </c>
      <c r="AC260" s="403">
        <v>0</v>
      </c>
      <c r="AD260" s="404">
        <v>1</v>
      </c>
      <c r="AE260" s="403">
        <v>0</v>
      </c>
      <c r="AF260" s="404">
        <v>5</v>
      </c>
      <c r="AG260" s="403">
        <v>4</v>
      </c>
      <c r="AH260" s="404">
        <v>6</v>
      </c>
      <c r="AI260" s="403">
        <v>1</v>
      </c>
      <c r="AJ260" s="404">
        <v>1</v>
      </c>
      <c r="AK260" s="403">
        <v>1</v>
      </c>
      <c r="AL260" s="404">
        <v>4</v>
      </c>
      <c r="AM260" s="403">
        <v>0</v>
      </c>
      <c r="AN260" s="404">
        <v>0</v>
      </c>
      <c r="AO260" s="405">
        <v>0</v>
      </c>
      <c r="AP260" s="406">
        <v>0</v>
      </c>
      <c r="AQ260" s="407"/>
      <c r="AR260" s="408"/>
      <c r="AS260" s="4133"/>
      <c r="AT260" s="403">
        <v>0</v>
      </c>
      <c r="AU260" s="403">
        <v>0</v>
      </c>
      <c r="AV260" s="410">
        <v>0</v>
      </c>
      <c r="AW260" s="410">
        <v>0</v>
      </c>
      <c r="AX260" s="402">
        <v>0</v>
      </c>
      <c r="AY260" t="str">
        <f t="shared" si="248"/>
        <v/>
      </c>
      <c r="CW260" s="25" t="str">
        <f t="shared" si="249"/>
        <v/>
      </c>
      <c r="CX260" s="25" t="str">
        <f t="shared" si="250"/>
        <v/>
      </c>
      <c r="CY260" s="25" t="str">
        <f t="shared" si="251"/>
        <v/>
      </c>
      <c r="CZ260" s="25" t="str">
        <f t="shared" si="252"/>
        <v/>
      </c>
      <c r="DA260" s="25" t="str">
        <f t="shared" si="246"/>
        <v/>
      </c>
      <c r="DB260" s="25" t="str">
        <f t="shared" si="247"/>
        <v/>
      </c>
      <c r="DC260"/>
      <c r="DD260"/>
      <c r="DE260"/>
      <c r="DG260" s="26">
        <f t="shared" si="253"/>
        <v>0</v>
      </c>
      <c r="DH260" s="26">
        <f t="shared" si="254"/>
        <v>0</v>
      </c>
      <c r="DI260" s="26">
        <f t="shared" si="255"/>
        <v>0</v>
      </c>
      <c r="DJ260" s="26">
        <f t="shared" si="256"/>
        <v>0</v>
      </c>
      <c r="DK260" s="26">
        <f t="shared" si="257"/>
        <v>0</v>
      </c>
      <c r="DL260" s="26">
        <f t="shared" si="258"/>
        <v>0</v>
      </c>
      <c r="DM260"/>
    </row>
    <row r="261" spans="1:117" ht="15" customHeight="1" x14ac:dyDescent="0.25">
      <c r="A261" s="713"/>
      <c r="B261" s="4123" t="s">
        <v>270</v>
      </c>
      <c r="C261" s="4124"/>
      <c r="D261" s="4113">
        <f t="shared" si="244"/>
        <v>16</v>
      </c>
      <c r="E261" s="4114">
        <f t="shared" si="259"/>
        <v>7</v>
      </c>
      <c r="F261" s="4115">
        <f t="shared" si="259"/>
        <v>9</v>
      </c>
      <c r="G261" s="401">
        <v>0</v>
      </c>
      <c r="H261" s="402">
        <v>0</v>
      </c>
      <c r="I261" s="403">
        <v>0</v>
      </c>
      <c r="J261" s="402">
        <v>0</v>
      </c>
      <c r="K261" s="403">
        <v>0</v>
      </c>
      <c r="L261" s="402">
        <v>0</v>
      </c>
      <c r="M261" s="403">
        <v>0</v>
      </c>
      <c r="N261" s="402">
        <v>0</v>
      </c>
      <c r="O261" s="403">
        <v>0</v>
      </c>
      <c r="P261" s="402">
        <v>0</v>
      </c>
      <c r="Q261" s="403">
        <v>0</v>
      </c>
      <c r="R261" s="402">
        <v>0</v>
      </c>
      <c r="S261" s="403">
        <v>0</v>
      </c>
      <c r="T261" s="402">
        <v>0</v>
      </c>
      <c r="U261" s="403">
        <v>0</v>
      </c>
      <c r="V261" s="404">
        <v>0</v>
      </c>
      <c r="W261" s="403">
        <v>0</v>
      </c>
      <c r="X261" s="404">
        <v>0</v>
      </c>
      <c r="Y261" s="403">
        <v>1</v>
      </c>
      <c r="Z261" s="404">
        <v>2</v>
      </c>
      <c r="AA261" s="403">
        <v>2</v>
      </c>
      <c r="AB261" s="404">
        <v>0</v>
      </c>
      <c r="AC261" s="403">
        <v>0</v>
      </c>
      <c r="AD261" s="404">
        <v>1</v>
      </c>
      <c r="AE261" s="403">
        <v>1</v>
      </c>
      <c r="AF261" s="404">
        <v>3</v>
      </c>
      <c r="AG261" s="403">
        <v>2</v>
      </c>
      <c r="AH261" s="404">
        <v>0</v>
      </c>
      <c r="AI261" s="403">
        <v>0</v>
      </c>
      <c r="AJ261" s="404">
        <v>1</v>
      </c>
      <c r="AK261" s="403">
        <v>1</v>
      </c>
      <c r="AL261" s="404">
        <v>2</v>
      </c>
      <c r="AM261" s="403">
        <v>0</v>
      </c>
      <c r="AN261" s="404">
        <v>0</v>
      </c>
      <c r="AO261" s="405">
        <v>0</v>
      </c>
      <c r="AP261" s="406">
        <v>0</v>
      </c>
      <c r="AQ261" s="407"/>
      <c r="AR261" s="408"/>
      <c r="AS261" s="409"/>
      <c r="AT261" s="403">
        <v>0</v>
      </c>
      <c r="AU261" s="403">
        <v>0</v>
      </c>
      <c r="AV261" s="410">
        <v>0</v>
      </c>
      <c r="AW261" s="410">
        <v>0</v>
      </c>
      <c r="AX261" s="402">
        <v>0</v>
      </c>
      <c r="AY261" t="str">
        <f t="shared" si="248"/>
        <v/>
      </c>
      <c r="CW261" s="25" t="str">
        <f t="shared" si="249"/>
        <v/>
      </c>
      <c r="CX261" s="25" t="str">
        <f t="shared" si="250"/>
        <v/>
      </c>
      <c r="CY261" s="25" t="str">
        <f t="shared" si="251"/>
        <v/>
      </c>
      <c r="CZ261" s="25" t="str">
        <f t="shared" si="252"/>
        <v/>
      </c>
      <c r="DA261" s="25" t="str">
        <f t="shared" si="246"/>
        <v/>
      </c>
      <c r="DB261" s="25" t="str">
        <f t="shared" si="247"/>
        <v/>
      </c>
      <c r="DC261"/>
      <c r="DD261"/>
      <c r="DE261"/>
      <c r="DG261" s="26">
        <f t="shared" si="253"/>
        <v>0</v>
      </c>
      <c r="DH261" s="26">
        <f t="shared" si="254"/>
        <v>0</v>
      </c>
      <c r="DI261" s="26">
        <f t="shared" si="255"/>
        <v>0</v>
      </c>
      <c r="DJ261" s="26">
        <f t="shared" si="256"/>
        <v>0</v>
      </c>
      <c r="DK261" s="26">
        <f t="shared" si="257"/>
        <v>0</v>
      </c>
      <c r="DL261" s="26">
        <f t="shared" si="258"/>
        <v>0</v>
      </c>
      <c r="DM261"/>
    </row>
    <row r="262" spans="1:117" x14ac:dyDescent="0.25">
      <c r="A262" s="4661"/>
      <c r="B262" s="4125" t="s">
        <v>271</v>
      </c>
      <c r="C262" s="4125"/>
      <c r="D262" s="301">
        <f t="shared" si="244"/>
        <v>0</v>
      </c>
      <c r="E262" s="419">
        <f t="shared" si="259"/>
        <v>0</v>
      </c>
      <c r="F262" s="420">
        <f t="shared" si="259"/>
        <v>0</v>
      </c>
      <c r="G262" s="401"/>
      <c r="H262" s="402"/>
      <c r="I262" s="403"/>
      <c r="J262" s="402"/>
      <c r="K262" s="403"/>
      <c r="L262" s="402"/>
      <c r="M262" s="403"/>
      <c r="N262" s="402"/>
      <c r="O262" s="403"/>
      <c r="P262" s="402"/>
      <c r="Q262" s="403"/>
      <c r="R262" s="402"/>
      <c r="S262" s="403"/>
      <c r="T262" s="402"/>
      <c r="U262" s="403"/>
      <c r="V262" s="404"/>
      <c r="W262" s="403"/>
      <c r="X262" s="404"/>
      <c r="Y262" s="403"/>
      <c r="Z262" s="404"/>
      <c r="AA262" s="403"/>
      <c r="AB262" s="404"/>
      <c r="AC262" s="403"/>
      <c r="AD262" s="404"/>
      <c r="AE262" s="403"/>
      <c r="AF262" s="404"/>
      <c r="AG262" s="403"/>
      <c r="AH262" s="404"/>
      <c r="AI262" s="403"/>
      <c r="AJ262" s="404"/>
      <c r="AK262" s="403"/>
      <c r="AL262" s="404"/>
      <c r="AM262" s="403"/>
      <c r="AN262" s="404"/>
      <c r="AO262" s="4109">
        <v>0</v>
      </c>
      <c r="AP262" s="4110">
        <v>0</v>
      </c>
      <c r="AQ262" s="4130"/>
      <c r="AR262" s="4131"/>
      <c r="AS262" s="413"/>
      <c r="AT262" s="4108">
        <v>0</v>
      </c>
      <c r="AU262" s="4108">
        <v>0</v>
      </c>
      <c r="AV262" s="4111">
        <v>0</v>
      </c>
      <c r="AW262" s="4111">
        <v>0</v>
      </c>
      <c r="AX262" s="4107">
        <v>0</v>
      </c>
      <c r="AY262" t="str">
        <f t="shared" si="248"/>
        <v/>
      </c>
      <c r="CW262" s="25" t="str">
        <f t="shared" si="249"/>
        <v/>
      </c>
      <c r="CX262" s="25" t="str">
        <f t="shared" si="250"/>
        <v/>
      </c>
      <c r="CY262" s="25" t="str">
        <f t="shared" si="251"/>
        <v/>
      </c>
      <c r="CZ262" s="25" t="str">
        <f t="shared" si="252"/>
        <v/>
      </c>
      <c r="DA262" s="25" t="str">
        <f t="shared" si="246"/>
        <v/>
      </c>
      <c r="DB262" s="25" t="str">
        <f t="shared" si="247"/>
        <v/>
      </c>
      <c r="DC262"/>
      <c r="DD262"/>
      <c r="DE262"/>
      <c r="DG262" s="26">
        <f t="shared" si="253"/>
        <v>0</v>
      </c>
      <c r="DH262" s="26">
        <f t="shared" si="254"/>
        <v>0</v>
      </c>
      <c r="DI262" s="26">
        <f t="shared" si="255"/>
        <v>0</v>
      </c>
      <c r="DJ262" s="26">
        <f t="shared" si="256"/>
        <v>0</v>
      </c>
      <c r="DK262" s="26">
        <f t="shared" si="257"/>
        <v>0</v>
      </c>
      <c r="DL262" s="26">
        <f t="shared" si="258"/>
        <v>0</v>
      </c>
      <c r="DM262"/>
    </row>
    <row r="263" spans="1:117" x14ac:dyDescent="0.25">
      <c r="A263" s="4829" t="s">
        <v>275</v>
      </c>
      <c r="B263" s="830" t="s">
        <v>266</v>
      </c>
      <c r="C263" s="830"/>
      <c r="D263" s="4860">
        <f t="shared" si="244"/>
        <v>13</v>
      </c>
      <c r="E263" s="414">
        <f t="shared" ref="E263:F280" si="260">+Y263+AA263+AC263+AE263+AG263+AI263+AK263+AM263</f>
        <v>3</v>
      </c>
      <c r="F263" s="4943">
        <f t="shared" si="260"/>
        <v>10</v>
      </c>
      <c r="G263" s="4951"/>
      <c r="H263" s="421"/>
      <c r="I263" s="4952"/>
      <c r="J263" s="421"/>
      <c r="K263" s="4952"/>
      <c r="L263" s="421"/>
      <c r="M263" s="4953"/>
      <c r="N263" s="422"/>
      <c r="O263" s="4954"/>
      <c r="P263" s="422"/>
      <c r="Q263" s="4952"/>
      <c r="R263" s="421"/>
      <c r="S263" s="4952"/>
      <c r="T263" s="421"/>
      <c r="U263" s="4953"/>
      <c r="V263" s="422"/>
      <c r="W263" s="4954"/>
      <c r="X263" s="422"/>
      <c r="Y263" s="4939">
        <v>0</v>
      </c>
      <c r="Z263" s="4940">
        <v>2</v>
      </c>
      <c r="AA263" s="4939">
        <v>0</v>
      </c>
      <c r="AB263" s="4940">
        <v>3</v>
      </c>
      <c r="AC263" s="4939">
        <v>0</v>
      </c>
      <c r="AD263" s="4940">
        <v>1</v>
      </c>
      <c r="AE263" s="4939">
        <v>0</v>
      </c>
      <c r="AF263" s="4940">
        <v>0</v>
      </c>
      <c r="AG263" s="4939">
        <v>1</v>
      </c>
      <c r="AH263" s="4940">
        <v>2</v>
      </c>
      <c r="AI263" s="4939">
        <v>0</v>
      </c>
      <c r="AJ263" s="4940">
        <v>1</v>
      </c>
      <c r="AK263" s="4939">
        <v>2</v>
      </c>
      <c r="AL263" s="4940">
        <v>1</v>
      </c>
      <c r="AM263" s="4939">
        <v>0</v>
      </c>
      <c r="AN263" s="4940">
        <v>0</v>
      </c>
      <c r="AO263" s="396">
        <v>0</v>
      </c>
      <c r="AP263" s="397">
        <v>0</v>
      </c>
      <c r="AQ263" s="4938">
        <v>0</v>
      </c>
      <c r="AR263" s="393">
        <v>0</v>
      </c>
      <c r="AS263" s="4939">
        <v>6</v>
      </c>
      <c r="AT263" s="394">
        <v>0</v>
      </c>
      <c r="AU263" s="394">
        <v>0</v>
      </c>
      <c r="AV263" s="398">
        <v>0</v>
      </c>
      <c r="AW263" s="398">
        <v>0</v>
      </c>
      <c r="AX263" s="393">
        <v>0</v>
      </c>
      <c r="AY263" t="str">
        <f t="shared" si="248"/>
        <v/>
      </c>
      <c r="CW263" s="25" t="str">
        <f t="shared" si="249"/>
        <v/>
      </c>
      <c r="CX263" s="25" t="str">
        <f t="shared" si="250"/>
        <v/>
      </c>
      <c r="CY263" s="25" t="str">
        <f t="shared" si="251"/>
        <v/>
      </c>
      <c r="CZ263" s="25" t="str">
        <f t="shared" si="252"/>
        <v/>
      </c>
      <c r="DA263" s="25" t="str">
        <f t="shared" si="246"/>
        <v/>
      </c>
      <c r="DB263" s="25" t="str">
        <f t="shared" si="247"/>
        <v/>
      </c>
      <c r="DC263"/>
      <c r="DD263"/>
      <c r="DE263"/>
      <c r="DG263" s="26">
        <f t="shared" si="253"/>
        <v>0</v>
      </c>
      <c r="DH263" s="26">
        <f t="shared" si="254"/>
        <v>0</v>
      </c>
      <c r="DI263" s="26">
        <f t="shared" si="255"/>
        <v>0</v>
      </c>
      <c r="DJ263" s="26">
        <f t="shared" si="256"/>
        <v>0</v>
      </c>
      <c r="DK263" s="26">
        <f t="shared" si="257"/>
        <v>0</v>
      </c>
      <c r="DL263" s="26">
        <f t="shared" si="258"/>
        <v>0</v>
      </c>
      <c r="DM263"/>
    </row>
    <row r="264" spans="1:117" x14ac:dyDescent="0.25">
      <c r="A264" s="713"/>
      <c r="B264" s="4112" t="s">
        <v>267</v>
      </c>
      <c r="C264" s="4112"/>
      <c r="D264" s="4113">
        <f>SUM(E264+F264)</f>
        <v>21</v>
      </c>
      <c r="E264" s="4955">
        <f t="shared" si="260"/>
        <v>10</v>
      </c>
      <c r="F264" s="4956">
        <f t="shared" si="260"/>
        <v>11</v>
      </c>
      <c r="G264" s="4155"/>
      <c r="H264" s="4156"/>
      <c r="I264" s="4157"/>
      <c r="J264" s="4156"/>
      <c r="K264" s="4157"/>
      <c r="L264" s="4156"/>
      <c r="M264" s="4133"/>
      <c r="N264" s="4100"/>
      <c r="O264" s="4133"/>
      <c r="P264" s="4100"/>
      <c r="Q264" s="4157"/>
      <c r="R264" s="4156"/>
      <c r="S264" s="4157"/>
      <c r="T264" s="4156"/>
      <c r="U264" s="4133"/>
      <c r="V264" s="4100"/>
      <c r="W264" s="4133"/>
      <c r="X264" s="4100"/>
      <c r="Y264" s="4118">
        <v>1</v>
      </c>
      <c r="Z264" s="4119">
        <v>0</v>
      </c>
      <c r="AA264" s="4118">
        <v>1</v>
      </c>
      <c r="AB264" s="4119">
        <v>0</v>
      </c>
      <c r="AC264" s="4118">
        <v>0</v>
      </c>
      <c r="AD264" s="4119">
        <v>2</v>
      </c>
      <c r="AE264" s="4118">
        <v>1</v>
      </c>
      <c r="AF264" s="4119">
        <v>2</v>
      </c>
      <c r="AG264" s="4118">
        <v>4</v>
      </c>
      <c r="AH264" s="4119">
        <v>6</v>
      </c>
      <c r="AI264" s="4118">
        <v>1</v>
      </c>
      <c r="AJ264" s="4119">
        <v>0</v>
      </c>
      <c r="AK264" s="4118">
        <v>2</v>
      </c>
      <c r="AL264" s="4119">
        <v>1</v>
      </c>
      <c r="AM264" s="4118">
        <v>0</v>
      </c>
      <c r="AN264" s="4119">
        <v>0</v>
      </c>
      <c r="AO264" s="4120">
        <v>0</v>
      </c>
      <c r="AP264" s="4121">
        <v>0</v>
      </c>
      <c r="AQ264" s="4099"/>
      <c r="AR264" s="4100"/>
      <c r="AS264" s="394">
        <v>5</v>
      </c>
      <c r="AT264" s="4118">
        <v>0</v>
      </c>
      <c r="AU264" s="4118">
        <v>0</v>
      </c>
      <c r="AV264" s="4122">
        <v>0</v>
      </c>
      <c r="AW264" s="4122">
        <v>0</v>
      </c>
      <c r="AX264" s="4117">
        <v>0</v>
      </c>
      <c r="AY264" t="str">
        <f t="shared" si="248"/>
        <v/>
      </c>
      <c r="CW264" s="25" t="str">
        <f t="shared" si="249"/>
        <v/>
      </c>
      <c r="CX264" s="25" t="str">
        <f t="shared" si="250"/>
        <v/>
      </c>
      <c r="CY264" s="25" t="str">
        <f t="shared" si="251"/>
        <v/>
      </c>
      <c r="CZ264" s="25" t="str">
        <f t="shared" si="252"/>
        <v/>
      </c>
      <c r="DA264" s="25" t="str">
        <f t="shared" si="246"/>
        <v/>
      </c>
      <c r="DB264" s="25" t="str">
        <f t="shared" si="247"/>
        <v/>
      </c>
      <c r="DC264"/>
      <c r="DD264"/>
      <c r="DE264"/>
      <c r="DG264" s="26">
        <f t="shared" si="253"/>
        <v>0</v>
      </c>
      <c r="DH264" s="26">
        <f t="shared" si="254"/>
        <v>0</v>
      </c>
      <c r="DI264" s="26">
        <f t="shared" si="255"/>
        <v>0</v>
      </c>
      <c r="DJ264" s="26">
        <f t="shared" si="256"/>
        <v>0</v>
      </c>
      <c r="DK264" s="26">
        <f t="shared" si="257"/>
        <v>0</v>
      </c>
      <c r="DL264" s="26">
        <f t="shared" si="258"/>
        <v>0</v>
      </c>
      <c r="DM264"/>
    </row>
    <row r="265" spans="1:117" x14ac:dyDescent="0.25">
      <c r="A265" s="713"/>
      <c r="B265" s="4112" t="s">
        <v>268</v>
      </c>
      <c r="C265" s="4112"/>
      <c r="D265" s="4113">
        <f t="shared" ref="D265:D304" si="261">SUM(E265+F265)</f>
        <v>10</v>
      </c>
      <c r="E265" s="4955">
        <f t="shared" si="260"/>
        <v>3</v>
      </c>
      <c r="F265" s="4956">
        <f t="shared" si="260"/>
        <v>7</v>
      </c>
      <c r="G265" s="4155"/>
      <c r="H265" s="4156"/>
      <c r="I265" s="4157"/>
      <c r="J265" s="4156"/>
      <c r="K265" s="4157"/>
      <c r="L265" s="4156"/>
      <c r="M265" s="4133"/>
      <c r="N265" s="4100"/>
      <c r="O265" s="4133"/>
      <c r="P265" s="4100"/>
      <c r="Q265" s="4157"/>
      <c r="R265" s="4156"/>
      <c r="S265" s="4157"/>
      <c r="T265" s="4156"/>
      <c r="U265" s="4133"/>
      <c r="V265" s="4100"/>
      <c r="W265" s="4133"/>
      <c r="X265" s="4100"/>
      <c r="Y265" s="4118">
        <v>0</v>
      </c>
      <c r="Z265" s="4119">
        <v>1</v>
      </c>
      <c r="AA265" s="4118">
        <v>0</v>
      </c>
      <c r="AB265" s="4119">
        <v>3</v>
      </c>
      <c r="AC265" s="4118">
        <v>0</v>
      </c>
      <c r="AD265" s="4119">
        <v>0</v>
      </c>
      <c r="AE265" s="4118">
        <v>0</v>
      </c>
      <c r="AF265" s="4119">
        <v>0</v>
      </c>
      <c r="AG265" s="4118">
        <v>1</v>
      </c>
      <c r="AH265" s="4119">
        <v>2</v>
      </c>
      <c r="AI265" s="4118">
        <v>0</v>
      </c>
      <c r="AJ265" s="4119">
        <v>1</v>
      </c>
      <c r="AK265" s="4118">
        <v>2</v>
      </c>
      <c r="AL265" s="4119">
        <v>0</v>
      </c>
      <c r="AM265" s="4118">
        <v>0</v>
      </c>
      <c r="AN265" s="4119">
        <v>0</v>
      </c>
      <c r="AO265" s="4120">
        <v>0</v>
      </c>
      <c r="AP265" s="4121">
        <v>0</v>
      </c>
      <c r="AQ265" s="4099"/>
      <c r="AR265" s="4100"/>
      <c r="AS265" s="4133"/>
      <c r="AT265" s="4118">
        <v>0</v>
      </c>
      <c r="AU265" s="4118">
        <v>0</v>
      </c>
      <c r="AV265" s="4122">
        <v>0</v>
      </c>
      <c r="AW265" s="4122">
        <v>0</v>
      </c>
      <c r="AX265" s="4117">
        <v>0</v>
      </c>
      <c r="AY265" t="str">
        <f t="shared" si="248"/>
        <v/>
      </c>
      <c r="CW265" s="25" t="str">
        <f t="shared" si="249"/>
        <v/>
      </c>
      <c r="CX265" s="25" t="str">
        <f t="shared" si="250"/>
        <v/>
      </c>
      <c r="CY265" s="25" t="str">
        <f t="shared" si="251"/>
        <v/>
      </c>
      <c r="CZ265" s="25" t="str">
        <f t="shared" si="252"/>
        <v/>
      </c>
      <c r="DA265" s="25" t="str">
        <f t="shared" si="246"/>
        <v/>
      </c>
      <c r="DB265" s="25" t="str">
        <f t="shared" si="247"/>
        <v/>
      </c>
      <c r="DC265"/>
      <c r="DD265"/>
      <c r="DE265"/>
      <c r="DG265" s="26">
        <f t="shared" si="253"/>
        <v>0</v>
      </c>
      <c r="DH265" s="26">
        <f t="shared" si="254"/>
        <v>0</v>
      </c>
      <c r="DI265" s="26">
        <f t="shared" si="255"/>
        <v>0</v>
      </c>
      <c r="DJ265" s="26">
        <f t="shared" si="256"/>
        <v>0</v>
      </c>
      <c r="DK265" s="26">
        <f t="shared" si="257"/>
        <v>0</v>
      </c>
      <c r="DL265" s="26">
        <f t="shared" si="258"/>
        <v>0</v>
      </c>
      <c r="DM265"/>
    </row>
    <row r="266" spans="1:117" x14ac:dyDescent="0.25">
      <c r="A266" s="713"/>
      <c r="B266" s="4123" t="s">
        <v>269</v>
      </c>
      <c r="C266" s="4124"/>
      <c r="D266" s="4113">
        <f t="shared" si="261"/>
        <v>5</v>
      </c>
      <c r="E266" s="4955">
        <f t="shared" si="260"/>
        <v>1</v>
      </c>
      <c r="F266" s="4956">
        <f t="shared" si="260"/>
        <v>4</v>
      </c>
      <c r="G266" s="425"/>
      <c r="H266" s="426"/>
      <c r="I266" s="427"/>
      <c r="J266" s="426"/>
      <c r="K266" s="427"/>
      <c r="L266" s="426"/>
      <c r="M266" s="4099"/>
      <c r="N266" s="4100"/>
      <c r="O266" s="4099"/>
      <c r="P266" s="4100"/>
      <c r="Q266" s="427"/>
      <c r="R266" s="426"/>
      <c r="S266" s="427"/>
      <c r="T266" s="426"/>
      <c r="U266" s="4099"/>
      <c r="V266" s="4100"/>
      <c r="W266" s="4099"/>
      <c r="X266" s="4100"/>
      <c r="Y266" s="403">
        <v>0</v>
      </c>
      <c r="Z266" s="404">
        <v>0</v>
      </c>
      <c r="AA266" s="403">
        <v>0</v>
      </c>
      <c r="AB266" s="404">
        <v>0</v>
      </c>
      <c r="AC266" s="403">
        <v>0</v>
      </c>
      <c r="AD266" s="404">
        <v>1</v>
      </c>
      <c r="AE266" s="403">
        <v>0</v>
      </c>
      <c r="AF266" s="404">
        <v>0</v>
      </c>
      <c r="AG266" s="403">
        <v>0</v>
      </c>
      <c r="AH266" s="404">
        <v>3</v>
      </c>
      <c r="AI266" s="403">
        <v>0</v>
      </c>
      <c r="AJ266" s="404">
        <v>0</v>
      </c>
      <c r="AK266" s="403">
        <v>1</v>
      </c>
      <c r="AL266" s="404">
        <v>0</v>
      </c>
      <c r="AM266" s="403">
        <v>0</v>
      </c>
      <c r="AN266" s="404">
        <v>0</v>
      </c>
      <c r="AO266" s="405">
        <v>0</v>
      </c>
      <c r="AP266" s="406">
        <v>0</v>
      </c>
      <c r="AQ266" s="4099"/>
      <c r="AR266" s="4100"/>
      <c r="AS266" s="4133"/>
      <c r="AT266" s="403">
        <v>0</v>
      </c>
      <c r="AU266" s="403">
        <v>0</v>
      </c>
      <c r="AV266" s="410">
        <v>0</v>
      </c>
      <c r="AW266" s="410">
        <v>0</v>
      </c>
      <c r="AX266" s="402">
        <v>0</v>
      </c>
      <c r="AY266" t="str">
        <f t="shared" si="248"/>
        <v/>
      </c>
      <c r="CW266" s="25" t="str">
        <f t="shared" si="249"/>
        <v/>
      </c>
      <c r="CX266" s="25" t="str">
        <f t="shared" si="250"/>
        <v/>
      </c>
      <c r="CY266" s="25" t="str">
        <f t="shared" si="251"/>
        <v/>
      </c>
      <c r="CZ266" s="25" t="str">
        <f t="shared" si="252"/>
        <v/>
      </c>
      <c r="DA266" s="25" t="str">
        <f t="shared" si="246"/>
        <v/>
      </c>
      <c r="DB266" s="25" t="str">
        <f t="shared" si="247"/>
        <v/>
      </c>
      <c r="DC266"/>
      <c r="DD266"/>
      <c r="DE266"/>
      <c r="DG266" s="26">
        <f t="shared" si="253"/>
        <v>0</v>
      </c>
      <c r="DH266" s="26">
        <f t="shared" si="254"/>
        <v>0</v>
      </c>
      <c r="DI266" s="26">
        <f t="shared" si="255"/>
        <v>0</v>
      </c>
      <c r="DJ266" s="26">
        <f t="shared" si="256"/>
        <v>0</v>
      </c>
      <c r="DK266" s="26">
        <f t="shared" si="257"/>
        <v>0</v>
      </c>
      <c r="DL266" s="26">
        <f t="shared" si="258"/>
        <v>0</v>
      </c>
      <c r="DM266"/>
    </row>
    <row r="267" spans="1:117" ht="15" customHeight="1" x14ac:dyDescent="0.25">
      <c r="A267" s="713"/>
      <c r="B267" s="4123" t="s">
        <v>270</v>
      </c>
      <c r="C267" s="4124"/>
      <c r="D267" s="4113">
        <f t="shared" si="261"/>
        <v>3</v>
      </c>
      <c r="E267" s="4955">
        <f t="shared" si="260"/>
        <v>1</v>
      </c>
      <c r="F267" s="4956">
        <f t="shared" si="260"/>
        <v>2</v>
      </c>
      <c r="G267" s="425"/>
      <c r="H267" s="426"/>
      <c r="I267" s="427"/>
      <c r="J267" s="426"/>
      <c r="K267" s="427"/>
      <c r="L267" s="426"/>
      <c r="M267" s="407"/>
      <c r="N267" s="408"/>
      <c r="O267" s="407"/>
      <c r="P267" s="408"/>
      <c r="Q267" s="427"/>
      <c r="R267" s="426"/>
      <c r="S267" s="427"/>
      <c r="T267" s="426"/>
      <c r="U267" s="407"/>
      <c r="V267" s="408"/>
      <c r="W267" s="407"/>
      <c r="X267" s="408"/>
      <c r="Y267" s="403">
        <v>0</v>
      </c>
      <c r="Z267" s="404">
        <v>0</v>
      </c>
      <c r="AA267" s="403">
        <v>0</v>
      </c>
      <c r="AB267" s="404">
        <v>0</v>
      </c>
      <c r="AC267" s="403">
        <v>0</v>
      </c>
      <c r="AD267" s="404">
        <v>0</v>
      </c>
      <c r="AE267" s="403">
        <v>0</v>
      </c>
      <c r="AF267" s="404">
        <v>0</v>
      </c>
      <c r="AG267" s="403">
        <v>0</v>
      </c>
      <c r="AH267" s="404">
        <v>1</v>
      </c>
      <c r="AI267" s="403">
        <v>1</v>
      </c>
      <c r="AJ267" s="404">
        <v>0</v>
      </c>
      <c r="AK267" s="403">
        <v>0</v>
      </c>
      <c r="AL267" s="404">
        <v>1</v>
      </c>
      <c r="AM267" s="403">
        <v>0</v>
      </c>
      <c r="AN267" s="404">
        <v>0</v>
      </c>
      <c r="AO267" s="405">
        <v>0</v>
      </c>
      <c r="AP267" s="406">
        <v>0</v>
      </c>
      <c r="AQ267" s="407"/>
      <c r="AR267" s="408"/>
      <c r="AS267" s="409"/>
      <c r="AT267" s="403">
        <v>0</v>
      </c>
      <c r="AU267" s="403">
        <v>0</v>
      </c>
      <c r="AV267" s="410">
        <v>0</v>
      </c>
      <c r="AW267" s="410">
        <v>0</v>
      </c>
      <c r="AX267" s="402">
        <v>0</v>
      </c>
      <c r="AY267" t="str">
        <f t="shared" si="248"/>
        <v/>
      </c>
      <c r="CW267" s="25" t="str">
        <f t="shared" si="249"/>
        <v/>
      </c>
      <c r="CX267" s="25" t="str">
        <f t="shared" si="250"/>
        <v/>
      </c>
      <c r="CY267" s="25" t="str">
        <f t="shared" si="251"/>
        <v/>
      </c>
      <c r="CZ267" s="25" t="str">
        <f t="shared" si="252"/>
        <v/>
      </c>
      <c r="DA267" s="25" t="str">
        <f t="shared" si="246"/>
        <v/>
      </c>
      <c r="DB267" s="25" t="str">
        <f t="shared" si="247"/>
        <v/>
      </c>
      <c r="DC267"/>
      <c r="DD267"/>
      <c r="DE267"/>
      <c r="DG267" s="26">
        <f t="shared" si="253"/>
        <v>0</v>
      </c>
      <c r="DH267" s="26">
        <f t="shared" si="254"/>
        <v>0</v>
      </c>
      <c r="DI267" s="26">
        <f t="shared" si="255"/>
        <v>0</v>
      </c>
      <c r="DJ267" s="26">
        <f t="shared" si="256"/>
        <v>0</v>
      </c>
      <c r="DK267" s="26">
        <f t="shared" si="257"/>
        <v>0</v>
      </c>
      <c r="DL267" s="26">
        <f t="shared" si="258"/>
        <v>0</v>
      </c>
      <c r="DM267"/>
    </row>
    <row r="268" spans="1:117" x14ac:dyDescent="0.25">
      <c r="A268" s="4661"/>
      <c r="B268" s="4125" t="s">
        <v>271</v>
      </c>
      <c r="C268" s="4125"/>
      <c r="D268" s="4126">
        <f t="shared" si="261"/>
        <v>0</v>
      </c>
      <c r="E268" s="4957">
        <f t="shared" si="260"/>
        <v>0</v>
      </c>
      <c r="F268" s="4958">
        <f t="shared" si="260"/>
        <v>0</v>
      </c>
      <c r="G268" s="4160"/>
      <c r="H268" s="4161"/>
      <c r="I268" s="4162"/>
      <c r="J268" s="4161"/>
      <c r="K268" s="4162"/>
      <c r="L268" s="4161"/>
      <c r="M268" s="4160"/>
      <c r="N268" s="4161"/>
      <c r="O268" s="4160"/>
      <c r="P268" s="4161"/>
      <c r="Q268" s="4162"/>
      <c r="R268" s="4161"/>
      <c r="S268" s="4162"/>
      <c r="T268" s="4161"/>
      <c r="U268" s="4160"/>
      <c r="V268" s="4161"/>
      <c r="W268" s="4160"/>
      <c r="X268" s="4161"/>
      <c r="Y268" s="4108"/>
      <c r="Z268" s="389"/>
      <c r="AA268" s="4108"/>
      <c r="AB268" s="389"/>
      <c r="AC268" s="4108"/>
      <c r="AD268" s="389"/>
      <c r="AE268" s="4108"/>
      <c r="AF268" s="389"/>
      <c r="AG268" s="4108"/>
      <c r="AH268" s="389"/>
      <c r="AI268" s="4108"/>
      <c r="AJ268" s="389"/>
      <c r="AK268" s="4108"/>
      <c r="AL268" s="389"/>
      <c r="AM268" s="4108"/>
      <c r="AN268" s="389"/>
      <c r="AO268" s="4109">
        <v>0</v>
      </c>
      <c r="AP268" s="4110">
        <v>0</v>
      </c>
      <c r="AQ268" s="4130"/>
      <c r="AR268" s="4131"/>
      <c r="AS268" s="413"/>
      <c r="AT268" s="4108">
        <v>0</v>
      </c>
      <c r="AU268" s="4108">
        <v>0</v>
      </c>
      <c r="AV268" s="4111">
        <v>0</v>
      </c>
      <c r="AW268" s="4111">
        <v>0</v>
      </c>
      <c r="AX268" s="4107">
        <v>0</v>
      </c>
      <c r="AY268" t="str">
        <f t="shared" si="248"/>
        <v/>
      </c>
      <c r="CW268" s="25" t="str">
        <f t="shared" si="249"/>
        <v/>
      </c>
      <c r="CX268" s="25" t="str">
        <f t="shared" si="250"/>
        <v/>
      </c>
      <c r="CY268" s="25" t="str">
        <f t="shared" si="251"/>
        <v/>
      </c>
      <c r="CZ268" s="25" t="str">
        <f t="shared" si="252"/>
        <v/>
      </c>
      <c r="DA268" s="25" t="str">
        <f t="shared" si="246"/>
        <v/>
      </c>
      <c r="DB268" s="25" t="str">
        <f t="shared" si="247"/>
        <v/>
      </c>
      <c r="DC268"/>
      <c r="DD268"/>
      <c r="DE268"/>
      <c r="DG268" s="26">
        <f t="shared" si="253"/>
        <v>0</v>
      </c>
      <c r="DH268" s="26">
        <f t="shared" si="254"/>
        <v>0</v>
      </c>
      <c r="DI268" s="26">
        <f t="shared" si="255"/>
        <v>0</v>
      </c>
      <c r="DJ268" s="26">
        <f t="shared" si="256"/>
        <v>0</v>
      </c>
      <c r="DK268" s="26">
        <f t="shared" si="257"/>
        <v>0</v>
      </c>
      <c r="DL268" s="26">
        <f t="shared" si="258"/>
        <v>0</v>
      </c>
      <c r="DM268"/>
    </row>
    <row r="269" spans="1:117" x14ac:dyDescent="0.25">
      <c r="A269" s="4959" t="s">
        <v>276</v>
      </c>
      <c r="B269" s="830" t="s">
        <v>266</v>
      </c>
      <c r="C269" s="830"/>
      <c r="D269" s="245">
        <f t="shared" si="261"/>
        <v>13</v>
      </c>
      <c r="E269" s="4960">
        <f t="shared" si="260"/>
        <v>6</v>
      </c>
      <c r="F269" s="4961">
        <f t="shared" si="260"/>
        <v>7</v>
      </c>
      <c r="G269" s="432"/>
      <c r="H269" s="433"/>
      <c r="I269" s="434"/>
      <c r="J269" s="433"/>
      <c r="K269" s="434"/>
      <c r="L269" s="433"/>
      <c r="M269" s="435"/>
      <c r="N269" s="436"/>
      <c r="O269" s="435"/>
      <c r="P269" s="436"/>
      <c r="Q269" s="434"/>
      <c r="R269" s="433"/>
      <c r="S269" s="434"/>
      <c r="T269" s="433"/>
      <c r="U269" s="435"/>
      <c r="V269" s="436"/>
      <c r="W269" s="435"/>
      <c r="X269" s="436"/>
      <c r="Y269" s="394">
        <v>0</v>
      </c>
      <c r="Z269" s="395">
        <v>0</v>
      </c>
      <c r="AA269" s="394">
        <v>0</v>
      </c>
      <c r="AB269" s="395">
        <v>0</v>
      </c>
      <c r="AC269" s="394">
        <v>0</v>
      </c>
      <c r="AD269" s="395">
        <v>0</v>
      </c>
      <c r="AE269" s="394">
        <v>0</v>
      </c>
      <c r="AF269" s="395">
        <v>1</v>
      </c>
      <c r="AG269" s="394">
        <v>1</v>
      </c>
      <c r="AH269" s="395">
        <v>2</v>
      </c>
      <c r="AI269" s="394">
        <v>1</v>
      </c>
      <c r="AJ269" s="395">
        <v>1</v>
      </c>
      <c r="AK269" s="394">
        <v>4</v>
      </c>
      <c r="AL269" s="395">
        <v>2</v>
      </c>
      <c r="AM269" s="394">
        <v>0</v>
      </c>
      <c r="AN269" s="395">
        <v>1</v>
      </c>
      <c r="AO269" s="396">
        <v>0</v>
      </c>
      <c r="AP269" s="397">
        <v>0</v>
      </c>
      <c r="AQ269" s="392">
        <v>5</v>
      </c>
      <c r="AR269" s="393">
        <v>5</v>
      </c>
      <c r="AS269" s="4939">
        <v>0</v>
      </c>
      <c r="AT269" s="394">
        <v>0</v>
      </c>
      <c r="AU269" s="394">
        <v>0</v>
      </c>
      <c r="AV269" s="398">
        <v>0</v>
      </c>
      <c r="AW269" s="398">
        <v>0</v>
      </c>
      <c r="AX269" s="393">
        <v>0</v>
      </c>
      <c r="AY269" t="str">
        <f t="shared" si="248"/>
        <v/>
      </c>
      <c r="CW269" s="25" t="str">
        <f t="shared" si="249"/>
        <v/>
      </c>
      <c r="CX269" s="25" t="str">
        <f t="shared" si="250"/>
        <v/>
      </c>
      <c r="CY269" s="25" t="str">
        <f t="shared" si="251"/>
        <v/>
      </c>
      <c r="CZ269" s="25" t="str">
        <f t="shared" si="252"/>
        <v/>
      </c>
      <c r="DA269" s="25" t="str">
        <f t="shared" si="246"/>
        <v/>
      </c>
      <c r="DB269" s="25" t="str">
        <f t="shared" si="247"/>
        <v/>
      </c>
      <c r="DC269"/>
      <c r="DD269"/>
      <c r="DE269"/>
      <c r="DG269" s="26">
        <f t="shared" si="253"/>
        <v>0</v>
      </c>
      <c r="DH269" s="26">
        <f t="shared" si="254"/>
        <v>0</v>
      </c>
      <c r="DI269" s="26">
        <f t="shared" si="255"/>
        <v>0</v>
      </c>
      <c r="DJ269" s="26">
        <f t="shared" si="256"/>
        <v>0</v>
      </c>
      <c r="DK269" s="26">
        <f t="shared" si="257"/>
        <v>0</v>
      </c>
      <c r="DL269" s="26">
        <f t="shared" si="258"/>
        <v>0</v>
      </c>
      <c r="DM269"/>
    </row>
    <row r="270" spans="1:117" x14ac:dyDescent="0.25">
      <c r="A270" s="713"/>
      <c r="B270" s="4112" t="s">
        <v>267</v>
      </c>
      <c r="C270" s="4112"/>
      <c r="D270" s="4113">
        <f t="shared" si="261"/>
        <v>79</v>
      </c>
      <c r="E270" s="4955">
        <f t="shared" si="260"/>
        <v>22</v>
      </c>
      <c r="F270" s="4956">
        <f t="shared" si="260"/>
        <v>57</v>
      </c>
      <c r="G270" s="4155"/>
      <c r="H270" s="4156"/>
      <c r="I270" s="4157"/>
      <c r="J270" s="4156"/>
      <c r="K270" s="4157"/>
      <c r="L270" s="4156"/>
      <c r="M270" s="4133"/>
      <c r="N270" s="4100"/>
      <c r="O270" s="4133"/>
      <c r="P270" s="4100"/>
      <c r="Q270" s="4157"/>
      <c r="R270" s="4156"/>
      <c r="S270" s="4157"/>
      <c r="T270" s="4156"/>
      <c r="U270" s="4133"/>
      <c r="V270" s="4100"/>
      <c r="W270" s="4133"/>
      <c r="X270" s="4100"/>
      <c r="Y270" s="4118">
        <v>0</v>
      </c>
      <c r="Z270" s="4119">
        <v>0</v>
      </c>
      <c r="AA270" s="4118">
        <v>0</v>
      </c>
      <c r="AB270" s="4119">
        <v>0</v>
      </c>
      <c r="AC270" s="4118">
        <v>0</v>
      </c>
      <c r="AD270" s="4119">
        <v>0</v>
      </c>
      <c r="AE270" s="4118">
        <v>0</v>
      </c>
      <c r="AF270" s="4119">
        <v>2</v>
      </c>
      <c r="AG270" s="4118">
        <v>8</v>
      </c>
      <c r="AH270" s="4119">
        <v>15</v>
      </c>
      <c r="AI270" s="4118">
        <v>2</v>
      </c>
      <c r="AJ270" s="4119">
        <v>4</v>
      </c>
      <c r="AK270" s="4118">
        <v>8</v>
      </c>
      <c r="AL270" s="4119">
        <v>21</v>
      </c>
      <c r="AM270" s="4118">
        <v>4</v>
      </c>
      <c r="AN270" s="4119">
        <v>15</v>
      </c>
      <c r="AO270" s="4120">
        <v>0</v>
      </c>
      <c r="AP270" s="4121">
        <v>0</v>
      </c>
      <c r="AQ270" s="4099"/>
      <c r="AR270" s="4100"/>
      <c r="AS270" s="394">
        <v>11</v>
      </c>
      <c r="AT270" s="4118">
        <v>54</v>
      </c>
      <c r="AU270" s="4118">
        <v>0</v>
      </c>
      <c r="AV270" s="4122">
        <v>0</v>
      </c>
      <c r="AW270" s="4122">
        <v>0</v>
      </c>
      <c r="AX270" s="4117">
        <v>0</v>
      </c>
      <c r="AY270" t="str">
        <f t="shared" si="248"/>
        <v/>
      </c>
      <c r="CW270" s="25" t="str">
        <f t="shared" si="249"/>
        <v/>
      </c>
      <c r="CX270" s="25" t="str">
        <f t="shared" si="250"/>
        <v/>
      </c>
      <c r="CY270" s="25" t="str">
        <f t="shared" si="251"/>
        <v/>
      </c>
      <c r="CZ270" s="25" t="str">
        <f t="shared" si="252"/>
        <v/>
      </c>
      <c r="DA270" s="25" t="str">
        <f t="shared" si="246"/>
        <v/>
      </c>
      <c r="DB270" s="25" t="str">
        <f t="shared" si="247"/>
        <v/>
      </c>
      <c r="DC270"/>
      <c r="DD270"/>
      <c r="DE270"/>
      <c r="DG270" s="26">
        <f t="shared" si="253"/>
        <v>0</v>
      </c>
      <c r="DH270" s="26">
        <f t="shared" si="254"/>
        <v>0</v>
      </c>
      <c r="DI270" s="26">
        <f t="shared" si="255"/>
        <v>0</v>
      </c>
      <c r="DJ270" s="26">
        <f t="shared" si="256"/>
        <v>0</v>
      </c>
      <c r="DK270" s="26">
        <f t="shared" si="257"/>
        <v>0</v>
      </c>
      <c r="DL270" s="26">
        <f t="shared" si="258"/>
        <v>0</v>
      </c>
      <c r="DM270"/>
    </row>
    <row r="271" spans="1:117" x14ac:dyDescent="0.25">
      <c r="A271" s="713"/>
      <c r="B271" s="4112" t="s">
        <v>268</v>
      </c>
      <c r="C271" s="4112"/>
      <c r="D271" s="4113">
        <f t="shared" si="261"/>
        <v>15</v>
      </c>
      <c r="E271" s="4955">
        <f t="shared" si="260"/>
        <v>7</v>
      </c>
      <c r="F271" s="4956">
        <f t="shared" si="260"/>
        <v>8</v>
      </c>
      <c r="G271" s="4155"/>
      <c r="H271" s="4156"/>
      <c r="I271" s="4157"/>
      <c r="J271" s="4156"/>
      <c r="K271" s="4157"/>
      <c r="L271" s="4156"/>
      <c r="M271" s="4133"/>
      <c r="N271" s="4100"/>
      <c r="O271" s="4133"/>
      <c r="P271" s="4100"/>
      <c r="Q271" s="4157"/>
      <c r="R271" s="4156"/>
      <c r="S271" s="4157"/>
      <c r="T271" s="4156"/>
      <c r="U271" s="4133"/>
      <c r="V271" s="4100"/>
      <c r="W271" s="4133"/>
      <c r="X271" s="4100"/>
      <c r="Y271" s="4118">
        <v>0</v>
      </c>
      <c r="Z271" s="4119">
        <v>0</v>
      </c>
      <c r="AA271" s="4118">
        <v>0</v>
      </c>
      <c r="AB271" s="4119">
        <v>0</v>
      </c>
      <c r="AC271" s="4118">
        <v>0</v>
      </c>
      <c r="AD271" s="4119">
        <v>0</v>
      </c>
      <c r="AE271" s="4118">
        <v>0</v>
      </c>
      <c r="AF271" s="4119">
        <v>1</v>
      </c>
      <c r="AG271" s="4118">
        <v>1</v>
      </c>
      <c r="AH271" s="4119">
        <v>2</v>
      </c>
      <c r="AI271" s="4118">
        <v>1</v>
      </c>
      <c r="AJ271" s="4119">
        <v>2</v>
      </c>
      <c r="AK271" s="4118">
        <v>5</v>
      </c>
      <c r="AL271" s="4119">
        <v>2</v>
      </c>
      <c r="AM271" s="4118">
        <v>0</v>
      </c>
      <c r="AN271" s="4119">
        <v>1</v>
      </c>
      <c r="AO271" s="4120">
        <v>0</v>
      </c>
      <c r="AP271" s="4121">
        <v>0</v>
      </c>
      <c r="AQ271" s="4099"/>
      <c r="AR271" s="4100"/>
      <c r="AS271" s="4133"/>
      <c r="AT271" s="4118">
        <v>0</v>
      </c>
      <c r="AU271" s="4118">
        <v>0</v>
      </c>
      <c r="AV271" s="4122">
        <v>0</v>
      </c>
      <c r="AW271" s="4122">
        <v>0</v>
      </c>
      <c r="AX271" s="4117">
        <v>0</v>
      </c>
      <c r="AY271" t="str">
        <f t="shared" si="248"/>
        <v/>
      </c>
      <c r="CW271" s="25" t="str">
        <f t="shared" si="249"/>
        <v/>
      </c>
      <c r="CX271" s="25" t="str">
        <f t="shared" si="250"/>
        <v/>
      </c>
      <c r="CY271" s="25" t="str">
        <f t="shared" si="251"/>
        <v/>
      </c>
      <c r="CZ271" s="25" t="str">
        <f t="shared" si="252"/>
        <v/>
      </c>
      <c r="DA271" s="25" t="str">
        <f t="shared" si="246"/>
        <v/>
      </c>
      <c r="DB271" s="25" t="str">
        <f t="shared" si="247"/>
        <v/>
      </c>
      <c r="DC271"/>
      <c r="DD271"/>
      <c r="DE271"/>
      <c r="DG271" s="26">
        <f t="shared" si="253"/>
        <v>0</v>
      </c>
      <c r="DH271" s="26">
        <f t="shared" si="254"/>
        <v>0</v>
      </c>
      <c r="DI271" s="26">
        <f t="shared" si="255"/>
        <v>0</v>
      </c>
      <c r="DJ271" s="26">
        <f t="shared" si="256"/>
        <v>0</v>
      </c>
      <c r="DK271" s="26">
        <f t="shared" si="257"/>
        <v>0</v>
      </c>
      <c r="DL271" s="26">
        <f t="shared" si="258"/>
        <v>0</v>
      </c>
      <c r="DM271"/>
    </row>
    <row r="272" spans="1:117" x14ac:dyDescent="0.25">
      <c r="A272" s="713"/>
      <c r="B272" s="4123" t="s">
        <v>269</v>
      </c>
      <c r="C272" s="4124"/>
      <c r="D272" s="4113">
        <f t="shared" si="261"/>
        <v>29</v>
      </c>
      <c r="E272" s="4955">
        <f t="shared" si="260"/>
        <v>6</v>
      </c>
      <c r="F272" s="4956">
        <f t="shared" si="260"/>
        <v>23</v>
      </c>
      <c r="G272" s="425"/>
      <c r="H272" s="426"/>
      <c r="I272" s="427"/>
      <c r="J272" s="426"/>
      <c r="K272" s="427"/>
      <c r="L272" s="426"/>
      <c r="M272" s="4099"/>
      <c r="N272" s="4100"/>
      <c r="O272" s="4099"/>
      <c r="P272" s="4100"/>
      <c r="Q272" s="427"/>
      <c r="R272" s="426"/>
      <c r="S272" s="427"/>
      <c r="T272" s="426"/>
      <c r="U272" s="4099"/>
      <c r="V272" s="4100"/>
      <c r="W272" s="4099"/>
      <c r="X272" s="4100"/>
      <c r="Y272" s="403">
        <v>0</v>
      </c>
      <c r="Z272" s="404">
        <v>0</v>
      </c>
      <c r="AA272" s="403">
        <v>0</v>
      </c>
      <c r="AB272" s="404">
        <v>0</v>
      </c>
      <c r="AC272" s="403">
        <v>0</v>
      </c>
      <c r="AD272" s="404">
        <v>0</v>
      </c>
      <c r="AE272" s="403">
        <v>0</v>
      </c>
      <c r="AF272" s="404">
        <v>1</v>
      </c>
      <c r="AG272" s="403">
        <v>2</v>
      </c>
      <c r="AH272" s="404">
        <v>8</v>
      </c>
      <c r="AI272" s="403">
        <v>1</v>
      </c>
      <c r="AJ272" s="404">
        <v>1</v>
      </c>
      <c r="AK272" s="403">
        <v>3</v>
      </c>
      <c r="AL272" s="404">
        <v>7</v>
      </c>
      <c r="AM272" s="403">
        <v>0</v>
      </c>
      <c r="AN272" s="404">
        <v>6</v>
      </c>
      <c r="AO272" s="405">
        <v>0</v>
      </c>
      <c r="AP272" s="406">
        <v>0</v>
      </c>
      <c r="AQ272" s="4099"/>
      <c r="AR272" s="4100"/>
      <c r="AS272" s="4133"/>
      <c r="AT272" s="403">
        <v>0</v>
      </c>
      <c r="AU272" s="403">
        <v>0</v>
      </c>
      <c r="AV272" s="410">
        <v>0</v>
      </c>
      <c r="AW272" s="410">
        <v>0</v>
      </c>
      <c r="AX272" s="402">
        <v>0</v>
      </c>
      <c r="AY272" t="str">
        <f t="shared" si="248"/>
        <v/>
      </c>
      <c r="CW272" s="25" t="str">
        <f t="shared" si="249"/>
        <v/>
      </c>
      <c r="CX272" s="25" t="str">
        <f t="shared" si="250"/>
        <v/>
      </c>
      <c r="CY272" s="25" t="str">
        <f t="shared" si="251"/>
        <v/>
      </c>
      <c r="CZ272" s="25" t="str">
        <f t="shared" si="252"/>
        <v/>
      </c>
      <c r="DA272" s="25" t="str">
        <f t="shared" si="246"/>
        <v/>
      </c>
      <c r="DB272" s="25" t="str">
        <f t="shared" si="247"/>
        <v/>
      </c>
      <c r="DC272"/>
      <c r="DD272"/>
      <c r="DE272"/>
      <c r="DG272" s="26">
        <f t="shared" si="253"/>
        <v>0</v>
      </c>
      <c r="DH272" s="26">
        <f t="shared" si="254"/>
        <v>0</v>
      </c>
      <c r="DI272" s="26">
        <f t="shared" si="255"/>
        <v>0</v>
      </c>
      <c r="DJ272" s="26">
        <f t="shared" si="256"/>
        <v>0</v>
      </c>
      <c r="DK272" s="26">
        <f t="shared" si="257"/>
        <v>0</v>
      </c>
      <c r="DL272" s="26">
        <f t="shared" si="258"/>
        <v>0</v>
      </c>
      <c r="DM272"/>
    </row>
    <row r="273" spans="1:117" ht="15" customHeight="1" x14ac:dyDescent="0.25">
      <c r="A273" s="713"/>
      <c r="B273" s="4123" t="s">
        <v>270</v>
      </c>
      <c r="C273" s="4124"/>
      <c r="D273" s="4113">
        <f t="shared" si="261"/>
        <v>2</v>
      </c>
      <c r="E273" s="4955">
        <f t="shared" si="260"/>
        <v>0</v>
      </c>
      <c r="F273" s="4956">
        <f t="shared" si="260"/>
        <v>2</v>
      </c>
      <c r="G273" s="425"/>
      <c r="H273" s="426"/>
      <c r="I273" s="427"/>
      <c r="J273" s="426"/>
      <c r="K273" s="427"/>
      <c r="L273" s="426"/>
      <c r="M273" s="407"/>
      <c r="N273" s="408"/>
      <c r="O273" s="407"/>
      <c r="P273" s="408"/>
      <c r="Q273" s="427"/>
      <c r="R273" s="426"/>
      <c r="S273" s="427"/>
      <c r="T273" s="426"/>
      <c r="U273" s="407"/>
      <c r="V273" s="408"/>
      <c r="W273" s="407"/>
      <c r="X273" s="408"/>
      <c r="Y273" s="403">
        <v>0</v>
      </c>
      <c r="Z273" s="404">
        <v>0</v>
      </c>
      <c r="AA273" s="403">
        <v>0</v>
      </c>
      <c r="AB273" s="404">
        <v>0</v>
      </c>
      <c r="AC273" s="403">
        <v>0</v>
      </c>
      <c r="AD273" s="404">
        <v>0</v>
      </c>
      <c r="AE273" s="403">
        <v>0</v>
      </c>
      <c r="AF273" s="404">
        <v>0</v>
      </c>
      <c r="AG273" s="403">
        <v>0</v>
      </c>
      <c r="AH273" s="404">
        <v>2</v>
      </c>
      <c r="AI273" s="403">
        <v>0</v>
      </c>
      <c r="AJ273" s="404">
        <v>0</v>
      </c>
      <c r="AK273" s="403">
        <v>0</v>
      </c>
      <c r="AL273" s="404">
        <v>0</v>
      </c>
      <c r="AM273" s="403">
        <v>0</v>
      </c>
      <c r="AN273" s="404">
        <v>0</v>
      </c>
      <c r="AO273" s="405">
        <v>0</v>
      </c>
      <c r="AP273" s="406">
        <v>0</v>
      </c>
      <c r="AQ273" s="407"/>
      <c r="AR273" s="408"/>
      <c r="AS273" s="409"/>
      <c r="AT273" s="403">
        <v>0</v>
      </c>
      <c r="AU273" s="403">
        <v>0</v>
      </c>
      <c r="AV273" s="410">
        <v>0</v>
      </c>
      <c r="AW273" s="410">
        <v>0</v>
      </c>
      <c r="AX273" s="402">
        <v>0</v>
      </c>
      <c r="AY273" t="str">
        <f t="shared" si="248"/>
        <v/>
      </c>
      <c r="CW273" s="25" t="str">
        <f t="shared" si="249"/>
        <v/>
      </c>
      <c r="CX273" s="25" t="str">
        <f t="shared" si="250"/>
        <v/>
      </c>
      <c r="CY273" s="25" t="str">
        <f t="shared" si="251"/>
        <v/>
      </c>
      <c r="CZ273" s="25" t="str">
        <f t="shared" si="252"/>
        <v/>
      </c>
      <c r="DA273" s="25" t="str">
        <f t="shared" si="246"/>
        <v/>
      </c>
      <c r="DB273" s="25" t="str">
        <f t="shared" si="247"/>
        <v/>
      </c>
      <c r="DC273"/>
      <c r="DD273"/>
      <c r="DE273"/>
      <c r="DG273" s="26">
        <f t="shared" si="253"/>
        <v>0</v>
      </c>
      <c r="DH273" s="26">
        <f t="shared" si="254"/>
        <v>0</v>
      </c>
      <c r="DI273" s="26">
        <f t="shared" si="255"/>
        <v>0</v>
      </c>
      <c r="DJ273" s="26">
        <f t="shared" si="256"/>
        <v>0</v>
      </c>
      <c r="DK273" s="26">
        <f t="shared" si="257"/>
        <v>0</v>
      </c>
      <c r="DL273" s="26">
        <f t="shared" si="258"/>
        <v>0</v>
      </c>
      <c r="DM273"/>
    </row>
    <row r="274" spans="1:117" x14ac:dyDescent="0.25">
      <c r="A274" s="4661"/>
      <c r="B274" s="4125" t="s">
        <v>271</v>
      </c>
      <c r="C274" s="4125"/>
      <c r="D274" s="4126">
        <f t="shared" si="261"/>
        <v>0</v>
      </c>
      <c r="E274" s="4957">
        <f t="shared" si="260"/>
        <v>0</v>
      </c>
      <c r="F274" s="4958">
        <f t="shared" si="260"/>
        <v>0</v>
      </c>
      <c r="G274" s="4160"/>
      <c r="H274" s="4161"/>
      <c r="I274" s="4162"/>
      <c r="J274" s="4161"/>
      <c r="K274" s="4162"/>
      <c r="L274" s="4161"/>
      <c r="M274" s="4160"/>
      <c r="N274" s="4161"/>
      <c r="O274" s="4160"/>
      <c r="P274" s="4161"/>
      <c r="Q274" s="4162"/>
      <c r="R274" s="4161"/>
      <c r="S274" s="4162"/>
      <c r="T274" s="4161"/>
      <c r="U274" s="4160"/>
      <c r="V274" s="4161"/>
      <c r="W274" s="4160"/>
      <c r="X274" s="4161"/>
      <c r="Y274" s="4108"/>
      <c r="Z274" s="389"/>
      <c r="AA274" s="4108"/>
      <c r="AB274" s="389"/>
      <c r="AC274" s="4108"/>
      <c r="AD274" s="389"/>
      <c r="AE274" s="4108"/>
      <c r="AF274" s="389"/>
      <c r="AG274" s="4108"/>
      <c r="AH274" s="389"/>
      <c r="AI274" s="4108"/>
      <c r="AJ274" s="389"/>
      <c r="AK274" s="4108"/>
      <c r="AL274" s="389"/>
      <c r="AM274" s="4108"/>
      <c r="AN274" s="389"/>
      <c r="AO274" s="4109">
        <v>0</v>
      </c>
      <c r="AP274" s="4110">
        <v>0</v>
      </c>
      <c r="AQ274" s="4130"/>
      <c r="AR274" s="4131"/>
      <c r="AS274" s="413"/>
      <c r="AT274" s="4108">
        <v>0</v>
      </c>
      <c r="AU274" s="4108">
        <v>0</v>
      </c>
      <c r="AV274" s="4111">
        <v>0</v>
      </c>
      <c r="AW274" s="4111">
        <v>0</v>
      </c>
      <c r="AX274" s="4107">
        <v>0</v>
      </c>
      <c r="AY274" t="str">
        <f t="shared" si="248"/>
        <v/>
      </c>
      <c r="CW274" s="25" t="str">
        <f t="shared" si="249"/>
        <v/>
      </c>
      <c r="CX274" s="25" t="str">
        <f t="shared" si="250"/>
        <v/>
      </c>
      <c r="CY274" s="25" t="str">
        <f t="shared" si="251"/>
        <v/>
      </c>
      <c r="CZ274" s="25" t="str">
        <f t="shared" si="252"/>
        <v/>
      </c>
      <c r="DA274" s="25" t="str">
        <f t="shared" si="246"/>
        <v/>
      </c>
      <c r="DB274" s="25" t="str">
        <f t="shared" si="247"/>
        <v/>
      </c>
      <c r="DC274"/>
      <c r="DD274"/>
      <c r="DE274"/>
      <c r="DG274" s="26">
        <f t="shared" si="253"/>
        <v>0</v>
      </c>
      <c r="DH274" s="26">
        <f t="shared" si="254"/>
        <v>0</v>
      </c>
      <c r="DI274" s="26">
        <f t="shared" si="255"/>
        <v>0</v>
      </c>
      <c r="DJ274" s="26">
        <f t="shared" si="256"/>
        <v>0</v>
      </c>
      <c r="DK274" s="26">
        <f t="shared" si="257"/>
        <v>0</v>
      </c>
      <c r="DL274" s="26">
        <f t="shared" si="258"/>
        <v>0</v>
      </c>
      <c r="DM274"/>
    </row>
    <row r="275" spans="1:117" x14ac:dyDescent="0.25">
      <c r="A275" s="4962" t="s">
        <v>277</v>
      </c>
      <c r="B275" s="830" t="s">
        <v>266</v>
      </c>
      <c r="C275" s="830"/>
      <c r="D275" s="245">
        <f t="shared" si="261"/>
        <v>0</v>
      </c>
      <c r="E275" s="4960">
        <f t="shared" si="260"/>
        <v>0</v>
      </c>
      <c r="F275" s="4961">
        <f t="shared" si="260"/>
        <v>0</v>
      </c>
      <c r="G275" s="437"/>
      <c r="H275" s="436"/>
      <c r="I275" s="435"/>
      <c r="J275" s="436"/>
      <c r="K275" s="435"/>
      <c r="L275" s="436"/>
      <c r="M275" s="435"/>
      <c r="N275" s="436"/>
      <c r="O275" s="435"/>
      <c r="P275" s="436"/>
      <c r="Q275" s="435"/>
      <c r="R275" s="436"/>
      <c r="S275" s="435"/>
      <c r="T275" s="436"/>
      <c r="U275" s="435"/>
      <c r="V275" s="436"/>
      <c r="W275" s="435"/>
      <c r="X275" s="436"/>
      <c r="Y275" s="394"/>
      <c r="Z275" s="395"/>
      <c r="AA275" s="394"/>
      <c r="AB275" s="395"/>
      <c r="AC275" s="394"/>
      <c r="AD275" s="395"/>
      <c r="AE275" s="394"/>
      <c r="AF275" s="395"/>
      <c r="AG275" s="394"/>
      <c r="AH275" s="395"/>
      <c r="AI275" s="394"/>
      <c r="AJ275" s="395"/>
      <c r="AK275" s="394"/>
      <c r="AL275" s="395"/>
      <c r="AM275" s="394"/>
      <c r="AN275" s="395"/>
      <c r="AO275" s="396"/>
      <c r="AP275" s="397"/>
      <c r="AQ275" s="392"/>
      <c r="AR275" s="393"/>
      <c r="AS275" s="4939"/>
      <c r="AT275" s="394"/>
      <c r="AU275" s="394"/>
      <c r="AV275" s="398"/>
      <c r="AW275" s="398"/>
      <c r="AX275" s="393"/>
      <c r="AY275" t="str">
        <f t="shared" si="248"/>
        <v/>
      </c>
      <c r="CW275" s="25" t="str">
        <f t="shared" si="249"/>
        <v/>
      </c>
      <c r="CX275" s="25" t="str">
        <f t="shared" si="250"/>
        <v/>
      </c>
      <c r="CY275" s="25" t="str">
        <f t="shared" si="251"/>
        <v/>
      </c>
      <c r="CZ275" s="25" t="str">
        <f t="shared" si="252"/>
        <v/>
      </c>
      <c r="DA275" s="25" t="str">
        <f t="shared" si="246"/>
        <v/>
      </c>
      <c r="DB275" s="25" t="str">
        <f t="shared" si="247"/>
        <v/>
      </c>
      <c r="DC275"/>
      <c r="DD275"/>
      <c r="DE275"/>
      <c r="DG275" s="26">
        <f t="shared" si="253"/>
        <v>0</v>
      </c>
      <c r="DH275" s="26">
        <f t="shared" si="254"/>
        <v>0</v>
      </c>
      <c r="DI275" s="26">
        <f t="shared" si="255"/>
        <v>0</v>
      </c>
      <c r="DJ275" s="26">
        <f t="shared" si="256"/>
        <v>0</v>
      </c>
      <c r="DK275" s="26">
        <f t="shared" si="257"/>
        <v>0</v>
      </c>
      <c r="DL275" s="26">
        <f t="shared" si="258"/>
        <v>0</v>
      </c>
      <c r="DM275"/>
    </row>
    <row r="276" spans="1:117" x14ac:dyDescent="0.25">
      <c r="A276" s="794"/>
      <c r="B276" s="4112" t="s">
        <v>267</v>
      </c>
      <c r="C276" s="4112"/>
      <c r="D276" s="4113">
        <f t="shared" si="261"/>
        <v>0</v>
      </c>
      <c r="E276" s="4955">
        <f t="shared" si="260"/>
        <v>0</v>
      </c>
      <c r="F276" s="4956">
        <f t="shared" si="260"/>
        <v>0</v>
      </c>
      <c r="G276" s="4099"/>
      <c r="H276" s="4100"/>
      <c r="I276" s="4133"/>
      <c r="J276" s="4100"/>
      <c r="K276" s="4133"/>
      <c r="L276" s="4100"/>
      <c r="M276" s="4133"/>
      <c r="N276" s="4100"/>
      <c r="O276" s="4133"/>
      <c r="P276" s="4100"/>
      <c r="Q276" s="4133"/>
      <c r="R276" s="4100"/>
      <c r="S276" s="4133"/>
      <c r="T276" s="4100"/>
      <c r="U276" s="4133"/>
      <c r="V276" s="4100"/>
      <c r="W276" s="4133"/>
      <c r="X276" s="4100"/>
      <c r="Y276" s="4118"/>
      <c r="Z276" s="4119"/>
      <c r="AA276" s="4118"/>
      <c r="AB276" s="4119"/>
      <c r="AC276" s="4118"/>
      <c r="AD276" s="4119"/>
      <c r="AE276" s="4118"/>
      <c r="AF276" s="4119"/>
      <c r="AG276" s="4118"/>
      <c r="AH276" s="4119"/>
      <c r="AI276" s="4118"/>
      <c r="AJ276" s="4119"/>
      <c r="AK276" s="4118"/>
      <c r="AL276" s="4119"/>
      <c r="AM276" s="4118"/>
      <c r="AN276" s="4119"/>
      <c r="AO276" s="4120"/>
      <c r="AP276" s="4121"/>
      <c r="AQ276" s="4099"/>
      <c r="AR276" s="4100"/>
      <c r="AS276" s="394"/>
      <c r="AT276" s="4118"/>
      <c r="AU276" s="4118"/>
      <c r="AV276" s="4122"/>
      <c r="AW276" s="4122"/>
      <c r="AX276" s="4117"/>
      <c r="AY276" t="str">
        <f t="shared" si="248"/>
        <v/>
      </c>
      <c r="CW276" s="25" t="str">
        <f t="shared" si="249"/>
        <v/>
      </c>
      <c r="CX276" s="25" t="str">
        <f t="shared" si="250"/>
        <v/>
      </c>
      <c r="CY276" s="25" t="str">
        <f t="shared" si="251"/>
        <v/>
      </c>
      <c r="CZ276" s="25" t="str">
        <f t="shared" si="252"/>
        <v/>
      </c>
      <c r="DA276" s="25" t="str">
        <f t="shared" si="246"/>
        <v/>
      </c>
      <c r="DB276" s="25" t="str">
        <f t="shared" si="247"/>
        <v/>
      </c>
      <c r="DC276"/>
      <c r="DD276"/>
      <c r="DE276"/>
      <c r="DG276" s="26">
        <f t="shared" si="253"/>
        <v>0</v>
      </c>
      <c r="DH276" s="26">
        <f t="shared" si="254"/>
        <v>0</v>
      </c>
      <c r="DI276" s="26">
        <f t="shared" si="255"/>
        <v>0</v>
      </c>
      <c r="DJ276" s="26">
        <f t="shared" si="256"/>
        <v>0</v>
      </c>
      <c r="DK276" s="26">
        <f t="shared" si="257"/>
        <v>0</v>
      </c>
      <c r="DL276" s="26">
        <f t="shared" si="258"/>
        <v>0</v>
      </c>
      <c r="DM276"/>
    </row>
    <row r="277" spans="1:117" x14ac:dyDescent="0.25">
      <c r="A277" s="794"/>
      <c r="B277" s="4112" t="s">
        <v>268</v>
      </c>
      <c r="C277" s="4112"/>
      <c r="D277" s="4113">
        <f t="shared" si="261"/>
        <v>0</v>
      </c>
      <c r="E277" s="4955">
        <f t="shared" si="260"/>
        <v>0</v>
      </c>
      <c r="F277" s="4956">
        <f t="shared" si="260"/>
        <v>0</v>
      </c>
      <c r="G277" s="4099"/>
      <c r="H277" s="4100"/>
      <c r="I277" s="4133"/>
      <c r="J277" s="4100"/>
      <c r="K277" s="4133"/>
      <c r="L277" s="4100"/>
      <c r="M277" s="4133"/>
      <c r="N277" s="4100"/>
      <c r="O277" s="4133"/>
      <c r="P277" s="4100"/>
      <c r="Q277" s="4133"/>
      <c r="R277" s="4100"/>
      <c r="S277" s="4133"/>
      <c r="T277" s="4100"/>
      <c r="U277" s="4133"/>
      <c r="V277" s="4100"/>
      <c r="W277" s="4133"/>
      <c r="X277" s="4100"/>
      <c r="Y277" s="4118"/>
      <c r="Z277" s="4119"/>
      <c r="AA277" s="4118"/>
      <c r="AB277" s="4119"/>
      <c r="AC277" s="4118"/>
      <c r="AD277" s="4119"/>
      <c r="AE277" s="4118"/>
      <c r="AF277" s="4119"/>
      <c r="AG277" s="4118"/>
      <c r="AH277" s="4119"/>
      <c r="AI277" s="4118"/>
      <c r="AJ277" s="4119"/>
      <c r="AK277" s="4118"/>
      <c r="AL277" s="4119"/>
      <c r="AM277" s="4118"/>
      <c r="AN277" s="4119"/>
      <c r="AO277" s="4120"/>
      <c r="AP277" s="4121"/>
      <c r="AQ277" s="4099"/>
      <c r="AR277" s="4100"/>
      <c r="AS277" s="4133"/>
      <c r="AT277" s="4118"/>
      <c r="AU277" s="4118"/>
      <c r="AV277" s="4122"/>
      <c r="AW277" s="4122"/>
      <c r="AX277" s="4117"/>
      <c r="AY277" t="str">
        <f t="shared" si="248"/>
        <v/>
      </c>
      <c r="CW277" s="25" t="str">
        <f t="shared" si="249"/>
        <v/>
      </c>
      <c r="CX277" s="25" t="str">
        <f t="shared" si="250"/>
        <v/>
      </c>
      <c r="CY277" s="25" t="str">
        <f t="shared" si="251"/>
        <v/>
      </c>
      <c r="CZ277" s="25" t="str">
        <f t="shared" si="252"/>
        <v/>
      </c>
      <c r="DA277" s="25" t="str">
        <f t="shared" si="246"/>
        <v/>
      </c>
      <c r="DB277" s="25" t="str">
        <f t="shared" si="247"/>
        <v/>
      </c>
      <c r="DC277"/>
      <c r="DD277"/>
      <c r="DE277"/>
      <c r="DG277" s="26">
        <f t="shared" si="253"/>
        <v>0</v>
      </c>
      <c r="DH277" s="26">
        <f t="shared" si="254"/>
        <v>0</v>
      </c>
      <c r="DI277" s="26">
        <f t="shared" si="255"/>
        <v>0</v>
      </c>
      <c r="DJ277" s="26">
        <f t="shared" si="256"/>
        <v>0</v>
      </c>
      <c r="DK277" s="26">
        <f t="shared" si="257"/>
        <v>0</v>
      </c>
      <c r="DL277" s="26">
        <f t="shared" si="258"/>
        <v>0</v>
      </c>
      <c r="DM277"/>
    </row>
    <row r="278" spans="1:117" x14ac:dyDescent="0.25">
      <c r="A278" s="794"/>
      <c r="B278" s="4123" t="s">
        <v>269</v>
      </c>
      <c r="C278" s="4124"/>
      <c r="D278" s="4113">
        <f t="shared" si="261"/>
        <v>0</v>
      </c>
      <c r="E278" s="4963">
        <f t="shared" si="260"/>
        <v>0</v>
      </c>
      <c r="F278" s="4964">
        <f t="shared" si="260"/>
        <v>0</v>
      </c>
      <c r="G278" s="4099"/>
      <c r="H278" s="4100"/>
      <c r="I278" s="4133"/>
      <c r="J278" s="4100"/>
      <c r="K278" s="4133"/>
      <c r="L278" s="4100"/>
      <c r="M278" s="4133"/>
      <c r="N278" s="4100"/>
      <c r="O278" s="4133"/>
      <c r="P278" s="4100"/>
      <c r="Q278" s="4133"/>
      <c r="R278" s="4100"/>
      <c r="S278" s="4133"/>
      <c r="T278" s="4100"/>
      <c r="U278" s="4133"/>
      <c r="V278" s="4100"/>
      <c r="W278" s="4133"/>
      <c r="X278" s="4100"/>
      <c r="Y278" s="4118"/>
      <c r="Z278" s="4119"/>
      <c r="AA278" s="4118"/>
      <c r="AB278" s="4119"/>
      <c r="AC278" s="4118"/>
      <c r="AD278" s="4119"/>
      <c r="AE278" s="4118"/>
      <c r="AF278" s="4119"/>
      <c r="AG278" s="4118"/>
      <c r="AH278" s="4119"/>
      <c r="AI278" s="4118"/>
      <c r="AJ278" s="4119"/>
      <c r="AK278" s="4118"/>
      <c r="AL278" s="4119"/>
      <c r="AM278" s="4118"/>
      <c r="AN278" s="4119"/>
      <c r="AO278" s="405"/>
      <c r="AP278" s="406"/>
      <c r="AQ278" s="4099"/>
      <c r="AR278" s="4100"/>
      <c r="AS278" s="4133"/>
      <c r="AT278" s="403"/>
      <c r="AU278" s="403"/>
      <c r="AV278" s="410"/>
      <c r="AW278" s="410"/>
      <c r="AX278" s="402"/>
      <c r="AY278" t="str">
        <f t="shared" si="248"/>
        <v/>
      </c>
      <c r="CW278" s="25" t="str">
        <f t="shared" si="249"/>
        <v/>
      </c>
      <c r="CX278" s="25" t="str">
        <f t="shared" si="250"/>
        <v/>
      </c>
      <c r="CY278" s="25" t="str">
        <f t="shared" si="251"/>
        <v/>
      </c>
      <c r="CZ278" s="25" t="str">
        <f t="shared" si="252"/>
        <v/>
      </c>
      <c r="DA278" s="25" t="str">
        <f t="shared" si="246"/>
        <v/>
      </c>
      <c r="DB278" s="25" t="str">
        <f t="shared" si="247"/>
        <v/>
      </c>
      <c r="DC278"/>
      <c r="DD278"/>
      <c r="DE278"/>
      <c r="DG278" s="26">
        <f t="shared" si="253"/>
        <v>0</v>
      </c>
      <c r="DH278" s="26">
        <f t="shared" si="254"/>
        <v>0</v>
      </c>
      <c r="DI278" s="26">
        <f t="shared" si="255"/>
        <v>0</v>
      </c>
      <c r="DJ278" s="26">
        <f t="shared" si="256"/>
        <v>0</v>
      </c>
      <c r="DK278" s="26">
        <f t="shared" si="257"/>
        <v>0</v>
      </c>
      <c r="DL278" s="26">
        <f t="shared" si="258"/>
        <v>0</v>
      </c>
      <c r="DM278"/>
    </row>
    <row r="279" spans="1:117" ht="15" customHeight="1" x14ac:dyDescent="0.25">
      <c r="A279" s="794"/>
      <c r="B279" s="4123" t="s">
        <v>270</v>
      </c>
      <c r="C279" s="4124"/>
      <c r="D279" s="4113">
        <f t="shared" si="261"/>
        <v>0</v>
      </c>
      <c r="E279" s="4963">
        <f t="shared" si="260"/>
        <v>0</v>
      </c>
      <c r="F279" s="4964">
        <f t="shared" si="260"/>
        <v>0</v>
      </c>
      <c r="G279" s="440"/>
      <c r="H279" s="441"/>
      <c r="I279" s="442"/>
      <c r="J279" s="441"/>
      <c r="K279" s="442"/>
      <c r="L279" s="441"/>
      <c r="M279" s="442"/>
      <c r="N279" s="441"/>
      <c r="O279" s="442"/>
      <c r="P279" s="441"/>
      <c r="Q279" s="442"/>
      <c r="R279" s="441"/>
      <c r="S279" s="442"/>
      <c r="T279" s="441"/>
      <c r="U279" s="442"/>
      <c r="V279" s="441"/>
      <c r="W279" s="442"/>
      <c r="X279" s="441"/>
      <c r="Y279" s="403"/>
      <c r="Z279" s="404"/>
      <c r="AA279" s="403"/>
      <c r="AB279" s="404"/>
      <c r="AC279" s="403"/>
      <c r="AD279" s="404"/>
      <c r="AE279" s="403"/>
      <c r="AF279" s="404"/>
      <c r="AG279" s="403"/>
      <c r="AH279" s="404"/>
      <c r="AI279" s="403"/>
      <c r="AJ279" s="404"/>
      <c r="AK279" s="403"/>
      <c r="AL279" s="404"/>
      <c r="AM279" s="403"/>
      <c r="AN279" s="404"/>
      <c r="AO279" s="405"/>
      <c r="AP279" s="406"/>
      <c r="AQ279" s="407"/>
      <c r="AR279" s="408"/>
      <c r="AS279" s="409"/>
      <c r="AT279" s="403"/>
      <c r="AU279" s="403"/>
      <c r="AV279" s="410"/>
      <c r="AW279" s="410"/>
      <c r="AX279" s="402"/>
      <c r="AY279" t="str">
        <f t="shared" si="248"/>
        <v/>
      </c>
      <c r="CW279" s="25" t="str">
        <f t="shared" si="249"/>
        <v/>
      </c>
      <c r="CX279" s="25" t="str">
        <f t="shared" si="250"/>
        <v/>
      </c>
      <c r="CY279" s="25" t="str">
        <f t="shared" si="251"/>
        <v/>
      </c>
      <c r="CZ279" s="25" t="str">
        <f t="shared" si="252"/>
        <v/>
      </c>
      <c r="DA279" s="25" t="str">
        <f t="shared" si="246"/>
        <v/>
      </c>
      <c r="DB279" s="25" t="str">
        <f t="shared" si="247"/>
        <v/>
      </c>
      <c r="DC279"/>
      <c r="DD279"/>
      <c r="DE279"/>
      <c r="DG279" s="26">
        <f t="shared" si="253"/>
        <v>0</v>
      </c>
      <c r="DH279" s="26">
        <f t="shared" si="254"/>
        <v>0</v>
      </c>
      <c r="DI279" s="26">
        <f t="shared" si="255"/>
        <v>0</v>
      </c>
      <c r="DJ279" s="26">
        <f t="shared" si="256"/>
        <v>0</v>
      </c>
      <c r="DK279" s="26">
        <f t="shared" si="257"/>
        <v>0</v>
      </c>
      <c r="DL279" s="26">
        <f t="shared" si="258"/>
        <v>0</v>
      </c>
      <c r="DM279"/>
    </row>
    <row r="280" spans="1:117" x14ac:dyDescent="0.25">
      <c r="A280" s="4965"/>
      <c r="B280" s="4125" t="s">
        <v>271</v>
      </c>
      <c r="C280" s="4125"/>
      <c r="D280" s="4665">
        <f t="shared" si="261"/>
        <v>0</v>
      </c>
      <c r="E280" s="499">
        <f t="shared" si="260"/>
        <v>0</v>
      </c>
      <c r="F280" s="4966">
        <f t="shared" si="260"/>
        <v>0</v>
      </c>
      <c r="G280" s="4666"/>
      <c r="H280" s="4667"/>
      <c r="I280" s="4967"/>
      <c r="J280" s="4667"/>
      <c r="K280" s="4967"/>
      <c r="L280" s="4667"/>
      <c r="M280" s="4967"/>
      <c r="N280" s="4667"/>
      <c r="O280" s="4967"/>
      <c r="P280" s="4667"/>
      <c r="Q280" s="4967"/>
      <c r="R280" s="4667"/>
      <c r="S280" s="4967"/>
      <c r="T280" s="4667"/>
      <c r="U280" s="4967"/>
      <c r="V280" s="4667"/>
      <c r="W280" s="4967"/>
      <c r="X280" s="4667"/>
      <c r="Y280" s="4108"/>
      <c r="Z280" s="389"/>
      <c r="AA280" s="4108"/>
      <c r="AB280" s="389"/>
      <c r="AC280" s="4108"/>
      <c r="AD280" s="389"/>
      <c r="AE280" s="4108"/>
      <c r="AF280" s="389"/>
      <c r="AG280" s="4108"/>
      <c r="AH280" s="389"/>
      <c r="AI280" s="4108"/>
      <c r="AJ280" s="389"/>
      <c r="AK280" s="4108"/>
      <c r="AL280" s="389"/>
      <c r="AM280" s="4108"/>
      <c r="AN280" s="389"/>
      <c r="AO280" s="4109"/>
      <c r="AP280" s="4110"/>
      <c r="AQ280" s="4130"/>
      <c r="AR280" s="4131"/>
      <c r="AS280" s="413"/>
      <c r="AT280" s="4108"/>
      <c r="AU280" s="4108"/>
      <c r="AV280" s="4111"/>
      <c r="AW280" s="4111"/>
      <c r="AX280" s="4107"/>
      <c r="AY280" t="str">
        <f t="shared" si="248"/>
        <v/>
      </c>
      <c r="CW280" s="25" t="str">
        <f t="shared" si="249"/>
        <v/>
      </c>
      <c r="CX280" s="25" t="str">
        <f t="shared" si="250"/>
        <v/>
      </c>
      <c r="CY280" s="25" t="str">
        <f t="shared" si="251"/>
        <v/>
      </c>
      <c r="CZ280" s="25" t="str">
        <f t="shared" si="252"/>
        <v/>
      </c>
      <c r="DA280" s="25" t="str">
        <f t="shared" si="246"/>
        <v/>
      </c>
      <c r="DB280" s="25" t="str">
        <f t="shared" si="247"/>
        <v/>
      </c>
      <c r="DC280"/>
      <c r="DD280"/>
      <c r="DE280"/>
      <c r="DG280" s="26">
        <f t="shared" si="253"/>
        <v>0</v>
      </c>
      <c r="DH280" s="26">
        <f t="shared" si="254"/>
        <v>0</v>
      </c>
      <c r="DI280" s="26">
        <f t="shared" si="255"/>
        <v>0</v>
      </c>
      <c r="DJ280" s="26">
        <f t="shared" si="256"/>
        <v>0</v>
      </c>
      <c r="DK280" s="26">
        <f t="shared" si="257"/>
        <v>0</v>
      </c>
      <c r="DL280" s="26">
        <f t="shared" si="258"/>
        <v>0</v>
      </c>
      <c r="DM280"/>
    </row>
    <row r="281" spans="1:117" x14ac:dyDescent="0.25">
      <c r="A281" s="4959" t="s">
        <v>278</v>
      </c>
      <c r="B281" s="830" t="s">
        <v>266</v>
      </c>
      <c r="C281" s="830"/>
      <c r="D281" s="245">
        <f t="shared" si="261"/>
        <v>0</v>
      </c>
      <c r="E281" s="390">
        <f t="shared" ref="E281:F298" si="262">SUM(G281+I281+K281+M281+O281+Q281+S281+U281+W281+Y281+AA281+AC281+AE281+AG281+AI281+AK281+AM281)</f>
        <v>0</v>
      </c>
      <c r="F281" s="391">
        <f t="shared" si="262"/>
        <v>0</v>
      </c>
      <c r="G281" s="392"/>
      <c r="H281" s="393"/>
      <c r="I281" s="394"/>
      <c r="J281" s="393"/>
      <c r="K281" s="394"/>
      <c r="L281" s="393"/>
      <c r="M281" s="394"/>
      <c r="N281" s="393"/>
      <c r="O281" s="394"/>
      <c r="P281" s="393"/>
      <c r="Q281" s="394"/>
      <c r="R281" s="393"/>
      <c r="S281" s="394"/>
      <c r="T281" s="393"/>
      <c r="U281" s="394"/>
      <c r="V281" s="395"/>
      <c r="W281" s="394"/>
      <c r="X281" s="395"/>
      <c r="Y281" s="394"/>
      <c r="Z281" s="395"/>
      <c r="AA281" s="394"/>
      <c r="AB281" s="395"/>
      <c r="AC281" s="394"/>
      <c r="AD281" s="395"/>
      <c r="AE281" s="394"/>
      <c r="AF281" s="395"/>
      <c r="AG281" s="394"/>
      <c r="AH281" s="395"/>
      <c r="AI281" s="394"/>
      <c r="AJ281" s="395"/>
      <c r="AK281" s="394"/>
      <c r="AL281" s="395"/>
      <c r="AM281" s="394"/>
      <c r="AN281" s="395"/>
      <c r="AO281" s="396"/>
      <c r="AP281" s="397"/>
      <c r="AQ281" s="392"/>
      <c r="AR281" s="393"/>
      <c r="AS281" s="4968"/>
      <c r="AT281" s="394"/>
      <c r="AU281" s="394"/>
      <c r="AV281" s="398"/>
      <c r="AW281" s="398"/>
      <c r="AX281" s="393"/>
      <c r="AY281" t="str">
        <f t="shared" si="248"/>
        <v/>
      </c>
      <c r="CW281" s="25" t="str">
        <f t="shared" si="249"/>
        <v/>
      </c>
      <c r="CX281" s="25" t="str">
        <f t="shared" si="250"/>
        <v/>
      </c>
      <c r="CY281" s="25" t="str">
        <f t="shared" si="251"/>
        <v/>
      </c>
      <c r="CZ281" s="25" t="str">
        <f t="shared" si="252"/>
        <v/>
      </c>
      <c r="DA281" s="25" t="str">
        <f t="shared" si="246"/>
        <v/>
      </c>
      <c r="DB281" s="25" t="str">
        <f t="shared" si="247"/>
        <v/>
      </c>
      <c r="DC281"/>
      <c r="DD281"/>
      <c r="DE281"/>
      <c r="DG281" s="26">
        <f t="shared" si="253"/>
        <v>0</v>
      </c>
      <c r="DH281" s="26">
        <f t="shared" si="254"/>
        <v>0</v>
      </c>
      <c r="DI281" s="26">
        <f t="shared" si="255"/>
        <v>0</v>
      </c>
      <c r="DJ281" s="26">
        <f t="shared" si="256"/>
        <v>0</v>
      </c>
      <c r="DK281" s="26">
        <f t="shared" si="257"/>
        <v>0</v>
      </c>
      <c r="DL281" s="26">
        <f t="shared" si="258"/>
        <v>0</v>
      </c>
      <c r="DM281"/>
    </row>
    <row r="282" spans="1:117" x14ac:dyDescent="0.25">
      <c r="A282" s="713"/>
      <c r="B282" s="4112" t="s">
        <v>267</v>
      </c>
      <c r="C282" s="4112"/>
      <c r="D282" s="4113">
        <f t="shared" si="261"/>
        <v>0</v>
      </c>
      <c r="E282" s="4114">
        <f t="shared" si="262"/>
        <v>0</v>
      </c>
      <c r="F282" s="4115">
        <f t="shared" si="262"/>
        <v>0</v>
      </c>
      <c r="G282" s="4116"/>
      <c r="H282" s="4117"/>
      <c r="I282" s="4118"/>
      <c r="J282" s="4117"/>
      <c r="K282" s="4118"/>
      <c r="L282" s="4117"/>
      <c r="M282" s="4118"/>
      <c r="N282" s="4117"/>
      <c r="O282" s="4118"/>
      <c r="P282" s="4117"/>
      <c r="Q282" s="4118"/>
      <c r="R282" s="4117"/>
      <c r="S282" s="4118"/>
      <c r="T282" s="4117"/>
      <c r="U282" s="4118"/>
      <c r="V282" s="4119"/>
      <c r="W282" s="4118"/>
      <c r="X282" s="4119"/>
      <c r="Y282" s="4118"/>
      <c r="Z282" s="4119"/>
      <c r="AA282" s="4118"/>
      <c r="AB282" s="4119"/>
      <c r="AC282" s="4118"/>
      <c r="AD282" s="4119"/>
      <c r="AE282" s="4118"/>
      <c r="AF282" s="4119"/>
      <c r="AG282" s="4118"/>
      <c r="AH282" s="4119"/>
      <c r="AI282" s="4118"/>
      <c r="AJ282" s="4119"/>
      <c r="AK282" s="4118"/>
      <c r="AL282" s="4119"/>
      <c r="AM282" s="4118"/>
      <c r="AN282" s="4119"/>
      <c r="AO282" s="4120"/>
      <c r="AP282" s="4121"/>
      <c r="AQ282" s="4099"/>
      <c r="AR282" s="4100"/>
      <c r="AS282" s="394"/>
      <c r="AT282" s="4118"/>
      <c r="AU282" s="4118"/>
      <c r="AV282" s="4122"/>
      <c r="AW282" s="4122"/>
      <c r="AX282" s="4117"/>
      <c r="AY282" t="str">
        <f t="shared" si="248"/>
        <v/>
      </c>
      <c r="CW282" s="25" t="str">
        <f t="shared" si="249"/>
        <v/>
      </c>
      <c r="CX282" s="25" t="str">
        <f t="shared" si="250"/>
        <v/>
      </c>
      <c r="CY282" s="25" t="str">
        <f t="shared" si="251"/>
        <v/>
      </c>
      <c r="CZ282" s="25" t="str">
        <f t="shared" si="252"/>
        <v/>
      </c>
      <c r="DA282" s="25" t="str">
        <f t="shared" si="246"/>
        <v/>
      </c>
      <c r="DB282" s="25" t="str">
        <f t="shared" si="247"/>
        <v/>
      </c>
      <c r="DC282"/>
      <c r="DD282"/>
      <c r="DE282"/>
      <c r="DG282" s="26">
        <f t="shared" si="253"/>
        <v>0</v>
      </c>
      <c r="DH282" s="26">
        <f t="shared" si="254"/>
        <v>0</v>
      </c>
      <c r="DI282" s="26">
        <f t="shared" si="255"/>
        <v>0</v>
      </c>
      <c r="DJ282" s="26">
        <f t="shared" si="256"/>
        <v>0</v>
      </c>
      <c r="DK282" s="26">
        <f t="shared" si="257"/>
        <v>0</v>
      </c>
      <c r="DL282" s="26">
        <f t="shared" si="258"/>
        <v>0</v>
      </c>
      <c r="DM282"/>
    </row>
    <row r="283" spans="1:117" x14ac:dyDescent="0.25">
      <c r="A283" s="713"/>
      <c r="B283" s="4112" t="s">
        <v>268</v>
      </c>
      <c r="C283" s="4112"/>
      <c r="D283" s="4113">
        <f t="shared" si="261"/>
        <v>0</v>
      </c>
      <c r="E283" s="4114">
        <f t="shared" si="262"/>
        <v>0</v>
      </c>
      <c r="F283" s="4115">
        <f t="shared" si="262"/>
        <v>0</v>
      </c>
      <c r="G283" s="4116"/>
      <c r="H283" s="4117"/>
      <c r="I283" s="4118"/>
      <c r="J283" s="4117"/>
      <c r="K283" s="4118"/>
      <c r="L283" s="4117"/>
      <c r="M283" s="4118"/>
      <c r="N283" s="4117"/>
      <c r="O283" s="4118"/>
      <c r="P283" s="4117"/>
      <c r="Q283" s="4118"/>
      <c r="R283" s="4117"/>
      <c r="S283" s="4118"/>
      <c r="T283" s="4117"/>
      <c r="U283" s="4118"/>
      <c r="V283" s="4119"/>
      <c r="W283" s="4118"/>
      <c r="X283" s="4119"/>
      <c r="Y283" s="4118"/>
      <c r="Z283" s="4119"/>
      <c r="AA283" s="4118"/>
      <c r="AB283" s="4119"/>
      <c r="AC283" s="4118"/>
      <c r="AD283" s="4119"/>
      <c r="AE283" s="4118"/>
      <c r="AF283" s="4119"/>
      <c r="AG283" s="4118"/>
      <c r="AH283" s="4119"/>
      <c r="AI283" s="4118"/>
      <c r="AJ283" s="4119"/>
      <c r="AK283" s="4118"/>
      <c r="AL283" s="4119"/>
      <c r="AM283" s="4118"/>
      <c r="AN283" s="4119"/>
      <c r="AO283" s="4120"/>
      <c r="AP283" s="4121"/>
      <c r="AQ283" s="4099"/>
      <c r="AR283" s="4100"/>
      <c r="AS283" s="4133"/>
      <c r="AT283" s="4118"/>
      <c r="AU283" s="4118"/>
      <c r="AV283" s="4122"/>
      <c r="AW283" s="4122"/>
      <c r="AX283" s="4117"/>
      <c r="AY283" t="str">
        <f t="shared" si="248"/>
        <v/>
      </c>
      <c r="CW283" s="25" t="str">
        <f t="shared" si="249"/>
        <v/>
      </c>
      <c r="CX283" s="25" t="str">
        <f t="shared" si="250"/>
        <v/>
      </c>
      <c r="CY283" s="25" t="str">
        <f t="shared" si="251"/>
        <v/>
      </c>
      <c r="CZ283" s="25" t="str">
        <f t="shared" si="252"/>
        <v/>
      </c>
      <c r="DA283" s="25" t="str">
        <f t="shared" ref="DA283:DA346" si="263">IF(AND(D283&gt;0,AX283="")," * No olvide ingresar datos en Usuarios Migrantes. (Digite cero si no tiene).","")</f>
        <v/>
      </c>
      <c r="DB283" s="25" t="str">
        <f t="shared" ref="DB283:DB346" si="264">IF(AX283&gt;D283, "* Migrantes no puede ser mayor al Total","")</f>
        <v/>
      </c>
      <c r="DC283"/>
      <c r="DD283"/>
      <c r="DE283"/>
      <c r="DG283" s="26">
        <f t="shared" si="253"/>
        <v>0</v>
      </c>
      <c r="DH283" s="26">
        <f t="shared" si="254"/>
        <v>0</v>
      </c>
      <c r="DI283" s="26">
        <f t="shared" si="255"/>
        <v>0</v>
      </c>
      <c r="DJ283" s="26">
        <f t="shared" si="256"/>
        <v>0</v>
      </c>
      <c r="DK283" s="26">
        <f t="shared" si="257"/>
        <v>0</v>
      </c>
      <c r="DL283" s="26">
        <f t="shared" si="258"/>
        <v>0</v>
      </c>
      <c r="DM283"/>
    </row>
    <row r="284" spans="1:117" x14ac:dyDescent="0.25">
      <c r="A284" s="713"/>
      <c r="B284" s="4123" t="s">
        <v>269</v>
      </c>
      <c r="C284" s="4124"/>
      <c r="D284" s="4113">
        <f t="shared" si="261"/>
        <v>0</v>
      </c>
      <c r="E284" s="4114">
        <f t="shared" si="262"/>
        <v>0</v>
      </c>
      <c r="F284" s="4115">
        <f t="shared" si="262"/>
        <v>0</v>
      </c>
      <c r="G284" s="401"/>
      <c r="H284" s="402"/>
      <c r="I284" s="403"/>
      <c r="J284" s="402"/>
      <c r="K284" s="403"/>
      <c r="L284" s="402"/>
      <c r="M284" s="403"/>
      <c r="N284" s="402"/>
      <c r="O284" s="403"/>
      <c r="P284" s="402"/>
      <c r="Q284" s="403"/>
      <c r="R284" s="402"/>
      <c r="S284" s="403"/>
      <c r="T284" s="402"/>
      <c r="U284" s="403"/>
      <c r="V284" s="404"/>
      <c r="W284" s="403"/>
      <c r="X284" s="404"/>
      <c r="Y284" s="403"/>
      <c r="Z284" s="404"/>
      <c r="AA284" s="403"/>
      <c r="AB284" s="404"/>
      <c r="AC284" s="403"/>
      <c r="AD284" s="404"/>
      <c r="AE284" s="403"/>
      <c r="AF284" s="404"/>
      <c r="AG284" s="403"/>
      <c r="AH284" s="404"/>
      <c r="AI284" s="403"/>
      <c r="AJ284" s="404"/>
      <c r="AK284" s="403"/>
      <c r="AL284" s="404"/>
      <c r="AM284" s="403"/>
      <c r="AN284" s="404"/>
      <c r="AO284" s="405"/>
      <c r="AP284" s="406"/>
      <c r="AQ284" s="4099"/>
      <c r="AR284" s="4100"/>
      <c r="AS284" s="4133"/>
      <c r="AT284" s="403"/>
      <c r="AU284" s="403"/>
      <c r="AV284" s="410"/>
      <c r="AW284" s="410"/>
      <c r="AX284" s="402"/>
      <c r="AY284" t="str">
        <f t="shared" ref="AY284:AY298" si="265">CW284&amp;CX284&amp;CY284&amp;CZ284&amp;DA284&amp;DB284&amp;DC284</f>
        <v/>
      </c>
      <c r="CW284" s="25" t="str">
        <f t="shared" ref="CW284:CW298" si="266">IF(AND(F284&gt;0,AO284=""),"  * No olvide digitar Embarazadas. Digite Cero si no tiene.",IF(AO284&gt;F284," * Las Embarazadas no pueden superar el Total Mujeres.",""))</f>
        <v/>
      </c>
      <c r="CX284" s="25" t="str">
        <f t="shared" ref="CX284:CX298" si="267">IF(AND(D284&gt;0,AV284="")," * No olvide ingresar datos en Usuarios con Discapacidad. (Digite cero si no tiene).",IF(AV284&gt;D284," * La variable Usuarios con discapacidad No puede ser mayor al Total.",""))</f>
        <v/>
      </c>
      <c r="CY284" s="25" t="str">
        <f t="shared" ref="CY284:CY298" si="268">IF(AND(D284&gt;0,AW284="")," * No olvide ingresar datos en Usuarios Oncológicos. (Digite cero si no tiene).",IF(AW284&gt;D284," * La variable Usuarios oncológicos No puede ser mayor al Total.",""))</f>
        <v/>
      </c>
      <c r="CZ284" s="25" t="str">
        <f t="shared" ref="CZ284:CZ298" si="269">IF(AND((AI284+AJ284)&gt;0,AP284="")," * No olvide digitar la variable 60 años. Si no tiene digite Cero.",IF(AP284&gt;(AI284+AJ284), "* El número de pacientes de 60 años NO DEBE ser mayor a lo registrado en el grupo etario de 60 a 64 años.",""))</f>
        <v/>
      </c>
      <c r="DA284" s="25" t="str">
        <f t="shared" si="263"/>
        <v/>
      </c>
      <c r="DB284" s="25" t="str">
        <f t="shared" si="264"/>
        <v/>
      </c>
      <c r="DC284"/>
      <c r="DD284"/>
      <c r="DE284"/>
      <c r="DG284" s="26">
        <f t="shared" ref="DG284:DG298" si="270">IF(AND(F284&gt;0,AO284=""),1,IF(AO284&gt;F284,1,0))</f>
        <v>0</v>
      </c>
      <c r="DH284" s="26">
        <f t="shared" ref="DH284:DH298" si="271">IF(AND(D284&gt;0,AV284=""),1,IF(AV284&gt;D284,1,0))</f>
        <v>0</v>
      </c>
      <c r="DI284" s="26">
        <f t="shared" ref="DI284:DI298" si="272">IF(AND(D284&gt;0,AW284=""),1,IF(AW284&gt;D284,1,0))</f>
        <v>0</v>
      </c>
      <c r="DJ284" s="26">
        <f t="shared" ref="DJ284:DJ298" si="273">IF(AND((AI284+AJ284)&gt;0,AP284=""),1,IF(AP284&gt;(AI284+AJ284),1,0))</f>
        <v>0</v>
      </c>
      <c r="DK284" s="26">
        <f t="shared" ref="DK284:DK298" si="274">IF(AND(D284&gt;0,AX284=""),1,0)</f>
        <v>0</v>
      </c>
      <c r="DL284" s="26">
        <f t="shared" ref="DL284:DL298" si="275">IF(AX284&gt;D284,1,0)</f>
        <v>0</v>
      </c>
      <c r="DM284"/>
    </row>
    <row r="285" spans="1:117" ht="15" customHeight="1" x14ac:dyDescent="0.25">
      <c r="A285" s="713"/>
      <c r="B285" s="4123" t="s">
        <v>270</v>
      </c>
      <c r="C285" s="4124"/>
      <c r="D285" s="4113">
        <f t="shared" si="261"/>
        <v>0</v>
      </c>
      <c r="E285" s="4114">
        <f t="shared" si="262"/>
        <v>0</v>
      </c>
      <c r="F285" s="4115">
        <f t="shared" si="262"/>
        <v>0</v>
      </c>
      <c r="G285" s="401"/>
      <c r="H285" s="402"/>
      <c r="I285" s="403"/>
      <c r="J285" s="402"/>
      <c r="K285" s="403"/>
      <c r="L285" s="402"/>
      <c r="M285" s="403"/>
      <c r="N285" s="402"/>
      <c r="O285" s="403"/>
      <c r="P285" s="402"/>
      <c r="Q285" s="403"/>
      <c r="R285" s="402"/>
      <c r="S285" s="403"/>
      <c r="T285" s="402"/>
      <c r="U285" s="403"/>
      <c r="V285" s="404"/>
      <c r="W285" s="403"/>
      <c r="X285" s="404"/>
      <c r="Y285" s="403"/>
      <c r="Z285" s="404"/>
      <c r="AA285" s="403"/>
      <c r="AB285" s="404"/>
      <c r="AC285" s="403"/>
      <c r="AD285" s="404"/>
      <c r="AE285" s="403"/>
      <c r="AF285" s="404"/>
      <c r="AG285" s="403"/>
      <c r="AH285" s="404"/>
      <c r="AI285" s="403"/>
      <c r="AJ285" s="404"/>
      <c r="AK285" s="403"/>
      <c r="AL285" s="404"/>
      <c r="AM285" s="403"/>
      <c r="AN285" s="404"/>
      <c r="AO285" s="405"/>
      <c r="AP285" s="406"/>
      <c r="AQ285" s="407"/>
      <c r="AR285" s="408"/>
      <c r="AS285" s="409"/>
      <c r="AT285" s="403"/>
      <c r="AU285" s="403"/>
      <c r="AV285" s="410"/>
      <c r="AW285" s="410"/>
      <c r="AX285" s="402"/>
      <c r="AY285" t="str">
        <f t="shared" si="265"/>
        <v/>
      </c>
      <c r="CW285" s="25" t="str">
        <f t="shared" si="266"/>
        <v/>
      </c>
      <c r="CX285" s="25" t="str">
        <f t="shared" si="267"/>
        <v/>
      </c>
      <c r="CY285" s="25" t="str">
        <f t="shared" si="268"/>
        <v/>
      </c>
      <c r="CZ285" s="25" t="str">
        <f t="shared" si="269"/>
        <v/>
      </c>
      <c r="DA285" s="25" t="str">
        <f t="shared" si="263"/>
        <v/>
      </c>
      <c r="DB285" s="25" t="str">
        <f t="shared" si="264"/>
        <v/>
      </c>
      <c r="DC285"/>
      <c r="DD285"/>
      <c r="DE285"/>
      <c r="DG285" s="26">
        <f t="shared" si="270"/>
        <v>0</v>
      </c>
      <c r="DH285" s="26">
        <f t="shared" si="271"/>
        <v>0</v>
      </c>
      <c r="DI285" s="26">
        <f t="shared" si="272"/>
        <v>0</v>
      </c>
      <c r="DJ285" s="26">
        <f t="shared" si="273"/>
        <v>0</v>
      </c>
      <c r="DK285" s="26">
        <f t="shared" si="274"/>
        <v>0</v>
      </c>
      <c r="DL285" s="26">
        <f t="shared" si="275"/>
        <v>0</v>
      </c>
      <c r="DM285"/>
    </row>
    <row r="286" spans="1:117" x14ac:dyDescent="0.25">
      <c r="A286" s="4969"/>
      <c r="B286" s="4125" t="s">
        <v>271</v>
      </c>
      <c r="C286" s="4125"/>
      <c r="D286" s="4126">
        <f t="shared" si="261"/>
        <v>0</v>
      </c>
      <c r="E286" s="4127">
        <f t="shared" si="262"/>
        <v>0</v>
      </c>
      <c r="F286" s="4128">
        <f t="shared" si="262"/>
        <v>0</v>
      </c>
      <c r="G286" s="4106"/>
      <c r="H286" s="4107"/>
      <c r="I286" s="4108"/>
      <c r="J286" s="4107"/>
      <c r="K286" s="4108"/>
      <c r="L286" s="4107"/>
      <c r="M286" s="4108"/>
      <c r="N286" s="4107"/>
      <c r="O286" s="4108"/>
      <c r="P286" s="4107"/>
      <c r="Q286" s="4108"/>
      <c r="R286" s="4107"/>
      <c r="S286" s="4108"/>
      <c r="T286" s="4107"/>
      <c r="U286" s="4108"/>
      <c r="V286" s="389"/>
      <c r="W286" s="4108"/>
      <c r="X286" s="389"/>
      <c r="Y286" s="4108"/>
      <c r="Z286" s="389"/>
      <c r="AA286" s="4108"/>
      <c r="AB286" s="389"/>
      <c r="AC286" s="4108"/>
      <c r="AD286" s="389"/>
      <c r="AE286" s="4108"/>
      <c r="AF286" s="389"/>
      <c r="AG286" s="4108"/>
      <c r="AH286" s="389"/>
      <c r="AI286" s="4108"/>
      <c r="AJ286" s="389"/>
      <c r="AK286" s="4108"/>
      <c r="AL286" s="389"/>
      <c r="AM286" s="4108"/>
      <c r="AN286" s="389"/>
      <c r="AO286" s="4109"/>
      <c r="AP286" s="4110"/>
      <c r="AQ286" s="4130"/>
      <c r="AR286" s="4131"/>
      <c r="AS286" s="413"/>
      <c r="AT286" s="4108"/>
      <c r="AU286" s="4108"/>
      <c r="AV286" s="4111"/>
      <c r="AW286" s="4111"/>
      <c r="AX286" s="4107"/>
      <c r="AY286" t="str">
        <f t="shared" si="265"/>
        <v/>
      </c>
      <c r="CW286" s="25" t="str">
        <f t="shared" si="266"/>
        <v/>
      </c>
      <c r="CX286" s="25" t="str">
        <f t="shared" si="267"/>
        <v/>
      </c>
      <c r="CY286" s="25" t="str">
        <f t="shared" si="268"/>
        <v/>
      </c>
      <c r="CZ286" s="25" t="str">
        <f t="shared" si="269"/>
        <v/>
      </c>
      <c r="DA286" s="25" t="str">
        <f t="shared" si="263"/>
        <v/>
      </c>
      <c r="DB286" s="25" t="str">
        <f t="shared" si="264"/>
        <v/>
      </c>
      <c r="DC286"/>
      <c r="DD286"/>
      <c r="DE286"/>
      <c r="DG286" s="26">
        <f t="shared" si="270"/>
        <v>0</v>
      </c>
      <c r="DH286" s="26">
        <f t="shared" si="271"/>
        <v>0</v>
      </c>
      <c r="DI286" s="26">
        <f t="shared" si="272"/>
        <v>0</v>
      </c>
      <c r="DJ286" s="26">
        <f t="shared" si="273"/>
        <v>0</v>
      </c>
      <c r="DK286" s="26">
        <f t="shared" si="274"/>
        <v>0</v>
      </c>
      <c r="DL286" s="26">
        <f t="shared" si="275"/>
        <v>0</v>
      </c>
      <c r="DM286"/>
    </row>
    <row r="287" spans="1:117" x14ac:dyDescent="0.25">
      <c r="A287" s="4959" t="s">
        <v>102</v>
      </c>
      <c r="B287" s="830" t="s">
        <v>266</v>
      </c>
      <c r="C287" s="830"/>
      <c r="D287" s="245">
        <f t="shared" si="261"/>
        <v>0</v>
      </c>
      <c r="E287" s="390">
        <f t="shared" si="262"/>
        <v>0</v>
      </c>
      <c r="F287" s="391">
        <f t="shared" si="262"/>
        <v>0</v>
      </c>
      <c r="G287" s="392"/>
      <c r="H287" s="393"/>
      <c r="I287" s="394"/>
      <c r="J287" s="393"/>
      <c r="K287" s="394"/>
      <c r="L287" s="393"/>
      <c r="M287" s="394"/>
      <c r="N287" s="393"/>
      <c r="O287" s="394"/>
      <c r="P287" s="393"/>
      <c r="Q287" s="394"/>
      <c r="R287" s="393"/>
      <c r="S287" s="394"/>
      <c r="T287" s="393"/>
      <c r="U287" s="394"/>
      <c r="V287" s="395"/>
      <c r="W287" s="394"/>
      <c r="X287" s="395"/>
      <c r="Y287" s="394"/>
      <c r="Z287" s="395"/>
      <c r="AA287" s="394"/>
      <c r="AB287" s="395"/>
      <c r="AC287" s="394"/>
      <c r="AD287" s="395"/>
      <c r="AE287" s="394"/>
      <c r="AF287" s="395"/>
      <c r="AG287" s="394"/>
      <c r="AH287" s="395"/>
      <c r="AI287" s="394"/>
      <c r="AJ287" s="395"/>
      <c r="AK287" s="394"/>
      <c r="AL287" s="395"/>
      <c r="AM287" s="394"/>
      <c r="AN287" s="395"/>
      <c r="AO287" s="396"/>
      <c r="AP287" s="397"/>
      <c r="AQ287" s="392"/>
      <c r="AR287" s="393"/>
      <c r="AS287" s="4968"/>
      <c r="AT287" s="394"/>
      <c r="AU287" s="394"/>
      <c r="AV287" s="398"/>
      <c r="AW287" s="398"/>
      <c r="AX287" s="393"/>
      <c r="AY287" t="str">
        <f t="shared" si="265"/>
        <v/>
      </c>
      <c r="CW287" s="25" t="str">
        <f t="shared" si="266"/>
        <v/>
      </c>
      <c r="CX287" s="25" t="str">
        <f t="shared" si="267"/>
        <v/>
      </c>
      <c r="CY287" s="25" t="str">
        <f t="shared" si="268"/>
        <v/>
      </c>
      <c r="CZ287" s="25" t="str">
        <f t="shared" si="269"/>
        <v/>
      </c>
      <c r="DA287" s="25" t="str">
        <f t="shared" si="263"/>
        <v/>
      </c>
      <c r="DB287" s="25" t="str">
        <f t="shared" si="264"/>
        <v/>
      </c>
      <c r="DC287"/>
      <c r="DD287"/>
      <c r="DE287"/>
      <c r="DG287" s="26">
        <f t="shared" si="270"/>
        <v>0</v>
      </c>
      <c r="DH287" s="26">
        <f t="shared" si="271"/>
        <v>0</v>
      </c>
      <c r="DI287" s="26">
        <f t="shared" si="272"/>
        <v>0</v>
      </c>
      <c r="DJ287" s="26">
        <f t="shared" si="273"/>
        <v>0</v>
      </c>
      <c r="DK287" s="26">
        <f t="shared" si="274"/>
        <v>0</v>
      </c>
      <c r="DL287" s="26">
        <f t="shared" si="275"/>
        <v>0</v>
      </c>
      <c r="DM287"/>
    </row>
    <row r="288" spans="1:117" x14ac:dyDescent="0.25">
      <c r="A288" s="713"/>
      <c r="B288" s="4112" t="s">
        <v>267</v>
      </c>
      <c r="C288" s="4112"/>
      <c r="D288" s="4113">
        <f t="shared" si="261"/>
        <v>0</v>
      </c>
      <c r="E288" s="4114">
        <f t="shared" si="262"/>
        <v>0</v>
      </c>
      <c r="F288" s="4115">
        <f t="shared" si="262"/>
        <v>0</v>
      </c>
      <c r="G288" s="4116"/>
      <c r="H288" s="4117"/>
      <c r="I288" s="4118"/>
      <c r="J288" s="4117"/>
      <c r="K288" s="4118"/>
      <c r="L288" s="4117"/>
      <c r="M288" s="4118"/>
      <c r="N288" s="4117"/>
      <c r="O288" s="4118"/>
      <c r="P288" s="4117"/>
      <c r="Q288" s="4118"/>
      <c r="R288" s="4117"/>
      <c r="S288" s="4118"/>
      <c r="T288" s="4117"/>
      <c r="U288" s="4118"/>
      <c r="V288" s="4119"/>
      <c r="W288" s="4118"/>
      <c r="X288" s="4119"/>
      <c r="Y288" s="4118"/>
      <c r="Z288" s="4119"/>
      <c r="AA288" s="4118"/>
      <c r="AB288" s="4119"/>
      <c r="AC288" s="4118"/>
      <c r="AD288" s="4119"/>
      <c r="AE288" s="4118"/>
      <c r="AF288" s="4119"/>
      <c r="AG288" s="4118"/>
      <c r="AH288" s="4119"/>
      <c r="AI288" s="4118"/>
      <c r="AJ288" s="4119"/>
      <c r="AK288" s="4118"/>
      <c r="AL288" s="4119"/>
      <c r="AM288" s="4118"/>
      <c r="AN288" s="4119"/>
      <c r="AO288" s="4120"/>
      <c r="AP288" s="4121"/>
      <c r="AQ288" s="4099"/>
      <c r="AR288" s="4100"/>
      <c r="AS288" s="394"/>
      <c r="AT288" s="4118"/>
      <c r="AU288" s="4118"/>
      <c r="AV288" s="4122"/>
      <c r="AW288" s="4122"/>
      <c r="AX288" s="4117"/>
      <c r="AY288" t="str">
        <f t="shared" si="265"/>
        <v/>
      </c>
      <c r="CW288" s="25" t="str">
        <f t="shared" si="266"/>
        <v/>
      </c>
      <c r="CX288" s="25" t="str">
        <f t="shared" si="267"/>
        <v/>
      </c>
      <c r="CY288" s="25" t="str">
        <f t="shared" si="268"/>
        <v/>
      </c>
      <c r="CZ288" s="25" t="str">
        <f t="shared" si="269"/>
        <v/>
      </c>
      <c r="DA288" s="25" t="str">
        <f t="shared" si="263"/>
        <v/>
      </c>
      <c r="DB288" s="25" t="str">
        <f t="shared" si="264"/>
        <v/>
      </c>
      <c r="DC288"/>
      <c r="DD288"/>
      <c r="DE288"/>
      <c r="DG288" s="26">
        <f t="shared" si="270"/>
        <v>0</v>
      </c>
      <c r="DH288" s="26">
        <f t="shared" si="271"/>
        <v>0</v>
      </c>
      <c r="DI288" s="26">
        <f t="shared" si="272"/>
        <v>0</v>
      </c>
      <c r="DJ288" s="26">
        <f t="shared" si="273"/>
        <v>0</v>
      </c>
      <c r="DK288" s="26">
        <f t="shared" si="274"/>
        <v>0</v>
      </c>
      <c r="DL288" s="26">
        <f t="shared" si="275"/>
        <v>0</v>
      </c>
      <c r="DM288"/>
    </row>
    <row r="289" spans="1:117" x14ac:dyDescent="0.25">
      <c r="A289" s="713"/>
      <c r="B289" s="4112" t="s">
        <v>268</v>
      </c>
      <c r="C289" s="4112"/>
      <c r="D289" s="4113">
        <f t="shared" si="261"/>
        <v>0</v>
      </c>
      <c r="E289" s="4114">
        <f t="shared" si="262"/>
        <v>0</v>
      </c>
      <c r="F289" s="4115">
        <f t="shared" si="262"/>
        <v>0</v>
      </c>
      <c r="G289" s="4116"/>
      <c r="H289" s="4117"/>
      <c r="I289" s="4118"/>
      <c r="J289" s="4117"/>
      <c r="K289" s="4118"/>
      <c r="L289" s="4117"/>
      <c r="M289" s="4118"/>
      <c r="N289" s="4117"/>
      <c r="O289" s="4118"/>
      <c r="P289" s="4117"/>
      <c r="Q289" s="4118"/>
      <c r="R289" s="4117"/>
      <c r="S289" s="4118"/>
      <c r="T289" s="4117"/>
      <c r="U289" s="4118"/>
      <c r="V289" s="4119"/>
      <c r="W289" s="4118"/>
      <c r="X289" s="4119"/>
      <c r="Y289" s="4118"/>
      <c r="Z289" s="4119"/>
      <c r="AA289" s="4118"/>
      <c r="AB289" s="4119"/>
      <c r="AC289" s="4118"/>
      <c r="AD289" s="4119"/>
      <c r="AE289" s="4118"/>
      <c r="AF289" s="4119"/>
      <c r="AG289" s="4118"/>
      <c r="AH289" s="4119"/>
      <c r="AI289" s="4118"/>
      <c r="AJ289" s="4119"/>
      <c r="AK289" s="4118"/>
      <c r="AL289" s="4119"/>
      <c r="AM289" s="4118"/>
      <c r="AN289" s="4119"/>
      <c r="AO289" s="4120"/>
      <c r="AP289" s="4121"/>
      <c r="AQ289" s="4099"/>
      <c r="AR289" s="4100"/>
      <c r="AS289" s="4133"/>
      <c r="AT289" s="4118"/>
      <c r="AU289" s="4118"/>
      <c r="AV289" s="4122"/>
      <c r="AW289" s="4122"/>
      <c r="AX289" s="4117"/>
      <c r="AY289" t="str">
        <f t="shared" si="265"/>
        <v/>
      </c>
      <c r="CW289" s="25" t="str">
        <f t="shared" si="266"/>
        <v/>
      </c>
      <c r="CX289" s="25" t="str">
        <f t="shared" si="267"/>
        <v/>
      </c>
      <c r="CY289" s="25" t="str">
        <f t="shared" si="268"/>
        <v/>
      </c>
      <c r="CZ289" s="25" t="str">
        <f t="shared" si="269"/>
        <v/>
      </c>
      <c r="DA289" s="25" t="str">
        <f t="shared" si="263"/>
        <v/>
      </c>
      <c r="DB289" s="25" t="str">
        <f t="shared" si="264"/>
        <v/>
      </c>
      <c r="DC289"/>
      <c r="DD289"/>
      <c r="DE289"/>
      <c r="DG289" s="26">
        <f t="shared" si="270"/>
        <v>0</v>
      </c>
      <c r="DH289" s="26">
        <f t="shared" si="271"/>
        <v>0</v>
      </c>
      <c r="DI289" s="26">
        <f t="shared" si="272"/>
        <v>0</v>
      </c>
      <c r="DJ289" s="26">
        <f t="shared" si="273"/>
        <v>0</v>
      </c>
      <c r="DK289" s="26">
        <f t="shared" si="274"/>
        <v>0</v>
      </c>
      <c r="DL289" s="26">
        <f t="shared" si="275"/>
        <v>0</v>
      </c>
      <c r="DM289"/>
    </row>
    <row r="290" spans="1:117" x14ac:dyDescent="0.25">
      <c r="A290" s="713"/>
      <c r="B290" s="4123" t="s">
        <v>269</v>
      </c>
      <c r="C290" s="4124"/>
      <c r="D290" s="4113">
        <f t="shared" si="261"/>
        <v>0</v>
      </c>
      <c r="E290" s="4114">
        <f t="shared" si="262"/>
        <v>0</v>
      </c>
      <c r="F290" s="4115">
        <f t="shared" si="262"/>
        <v>0</v>
      </c>
      <c r="G290" s="401"/>
      <c r="H290" s="402"/>
      <c r="I290" s="403"/>
      <c r="J290" s="402"/>
      <c r="K290" s="403"/>
      <c r="L290" s="402"/>
      <c r="M290" s="403"/>
      <c r="N290" s="402"/>
      <c r="O290" s="403"/>
      <c r="P290" s="402"/>
      <c r="Q290" s="403"/>
      <c r="R290" s="402"/>
      <c r="S290" s="403"/>
      <c r="T290" s="402"/>
      <c r="U290" s="403"/>
      <c r="V290" s="404"/>
      <c r="W290" s="403"/>
      <c r="X290" s="404"/>
      <c r="Y290" s="403"/>
      <c r="Z290" s="404"/>
      <c r="AA290" s="403"/>
      <c r="AB290" s="404"/>
      <c r="AC290" s="403"/>
      <c r="AD290" s="404"/>
      <c r="AE290" s="403"/>
      <c r="AF290" s="404"/>
      <c r="AG290" s="403"/>
      <c r="AH290" s="404"/>
      <c r="AI290" s="403"/>
      <c r="AJ290" s="404"/>
      <c r="AK290" s="403"/>
      <c r="AL290" s="404"/>
      <c r="AM290" s="403"/>
      <c r="AN290" s="404"/>
      <c r="AO290" s="405"/>
      <c r="AP290" s="406"/>
      <c r="AQ290" s="4099"/>
      <c r="AR290" s="4100"/>
      <c r="AS290" s="4133"/>
      <c r="AT290" s="403"/>
      <c r="AU290" s="403"/>
      <c r="AV290" s="410"/>
      <c r="AW290" s="410"/>
      <c r="AX290" s="402"/>
      <c r="AY290" t="str">
        <f t="shared" si="265"/>
        <v/>
      </c>
      <c r="CW290" s="25" t="str">
        <f t="shared" si="266"/>
        <v/>
      </c>
      <c r="CX290" s="25" t="str">
        <f t="shared" si="267"/>
        <v/>
      </c>
      <c r="CY290" s="25" t="str">
        <f t="shared" si="268"/>
        <v/>
      </c>
      <c r="CZ290" s="25" t="str">
        <f t="shared" si="269"/>
        <v/>
      </c>
      <c r="DA290" s="25" t="str">
        <f t="shared" si="263"/>
        <v/>
      </c>
      <c r="DB290" s="25" t="str">
        <f t="shared" si="264"/>
        <v/>
      </c>
      <c r="DC290"/>
      <c r="DD290"/>
      <c r="DE290"/>
      <c r="DG290" s="26">
        <f t="shared" si="270"/>
        <v>0</v>
      </c>
      <c r="DH290" s="26">
        <f t="shared" si="271"/>
        <v>0</v>
      </c>
      <c r="DI290" s="26">
        <f t="shared" si="272"/>
        <v>0</v>
      </c>
      <c r="DJ290" s="26">
        <f t="shared" si="273"/>
        <v>0</v>
      </c>
      <c r="DK290" s="26">
        <f t="shared" si="274"/>
        <v>0</v>
      </c>
      <c r="DL290" s="26">
        <f t="shared" si="275"/>
        <v>0</v>
      </c>
      <c r="DM290"/>
    </row>
    <row r="291" spans="1:117" ht="15" customHeight="1" x14ac:dyDescent="0.25">
      <c r="A291" s="713"/>
      <c r="B291" s="4123" t="s">
        <v>270</v>
      </c>
      <c r="C291" s="4124"/>
      <c r="D291" s="4113">
        <f t="shared" si="261"/>
        <v>0</v>
      </c>
      <c r="E291" s="4114">
        <f t="shared" si="262"/>
        <v>0</v>
      </c>
      <c r="F291" s="4115">
        <f t="shared" si="262"/>
        <v>0</v>
      </c>
      <c r="G291" s="401"/>
      <c r="H291" s="402"/>
      <c r="I291" s="403"/>
      <c r="J291" s="402"/>
      <c r="K291" s="403"/>
      <c r="L291" s="402"/>
      <c r="M291" s="403"/>
      <c r="N291" s="402"/>
      <c r="O291" s="403"/>
      <c r="P291" s="402"/>
      <c r="Q291" s="403"/>
      <c r="R291" s="402"/>
      <c r="S291" s="403"/>
      <c r="T291" s="402"/>
      <c r="U291" s="403"/>
      <c r="V291" s="404"/>
      <c r="W291" s="403"/>
      <c r="X291" s="404"/>
      <c r="Y291" s="403"/>
      <c r="Z291" s="404"/>
      <c r="AA291" s="403"/>
      <c r="AB291" s="404"/>
      <c r="AC291" s="403"/>
      <c r="AD291" s="404"/>
      <c r="AE291" s="403"/>
      <c r="AF291" s="404"/>
      <c r="AG291" s="403"/>
      <c r="AH291" s="404"/>
      <c r="AI291" s="403"/>
      <c r="AJ291" s="404"/>
      <c r="AK291" s="403"/>
      <c r="AL291" s="404"/>
      <c r="AM291" s="403"/>
      <c r="AN291" s="404"/>
      <c r="AO291" s="405"/>
      <c r="AP291" s="406"/>
      <c r="AQ291" s="407"/>
      <c r="AR291" s="408"/>
      <c r="AS291" s="409"/>
      <c r="AT291" s="403"/>
      <c r="AU291" s="403"/>
      <c r="AV291" s="410"/>
      <c r="AW291" s="410"/>
      <c r="AX291" s="402"/>
      <c r="AY291" t="str">
        <f t="shared" si="265"/>
        <v/>
      </c>
      <c r="CW291" s="25" t="str">
        <f t="shared" si="266"/>
        <v/>
      </c>
      <c r="CX291" s="25" t="str">
        <f t="shared" si="267"/>
        <v/>
      </c>
      <c r="CY291" s="25" t="str">
        <f t="shared" si="268"/>
        <v/>
      </c>
      <c r="CZ291" s="25" t="str">
        <f t="shared" si="269"/>
        <v/>
      </c>
      <c r="DA291" s="25" t="str">
        <f t="shared" si="263"/>
        <v/>
      </c>
      <c r="DB291" s="25" t="str">
        <f t="shared" si="264"/>
        <v/>
      </c>
      <c r="DC291"/>
      <c r="DD291"/>
      <c r="DE291"/>
      <c r="DG291" s="26">
        <f t="shared" si="270"/>
        <v>0</v>
      </c>
      <c r="DH291" s="26">
        <f t="shared" si="271"/>
        <v>0</v>
      </c>
      <c r="DI291" s="26">
        <f t="shared" si="272"/>
        <v>0</v>
      </c>
      <c r="DJ291" s="26">
        <f t="shared" si="273"/>
        <v>0</v>
      </c>
      <c r="DK291" s="26">
        <f t="shared" si="274"/>
        <v>0</v>
      </c>
      <c r="DL291" s="26">
        <f t="shared" si="275"/>
        <v>0</v>
      </c>
      <c r="DM291"/>
    </row>
    <row r="292" spans="1:117" x14ac:dyDescent="0.25">
      <c r="A292" s="4969"/>
      <c r="B292" s="4125" t="s">
        <v>271</v>
      </c>
      <c r="C292" s="4125"/>
      <c r="D292" s="4126">
        <f t="shared" si="261"/>
        <v>0</v>
      </c>
      <c r="E292" s="4127">
        <f t="shared" si="262"/>
        <v>0</v>
      </c>
      <c r="F292" s="4128">
        <f t="shared" si="262"/>
        <v>0</v>
      </c>
      <c r="G292" s="4106"/>
      <c r="H292" s="4107"/>
      <c r="I292" s="4108"/>
      <c r="J292" s="4107"/>
      <c r="K292" s="4108"/>
      <c r="L292" s="4107"/>
      <c r="M292" s="4108"/>
      <c r="N292" s="4107"/>
      <c r="O292" s="4108"/>
      <c r="P292" s="4107"/>
      <c r="Q292" s="4108"/>
      <c r="R292" s="4107"/>
      <c r="S292" s="4108"/>
      <c r="T292" s="4107"/>
      <c r="U292" s="4108"/>
      <c r="V292" s="389"/>
      <c r="W292" s="4108"/>
      <c r="X292" s="389"/>
      <c r="Y292" s="4108"/>
      <c r="Z292" s="389"/>
      <c r="AA292" s="4108"/>
      <c r="AB292" s="389"/>
      <c r="AC292" s="4108"/>
      <c r="AD292" s="389"/>
      <c r="AE292" s="4108"/>
      <c r="AF292" s="389"/>
      <c r="AG292" s="4108"/>
      <c r="AH292" s="389"/>
      <c r="AI292" s="4108"/>
      <c r="AJ292" s="389"/>
      <c r="AK292" s="4108"/>
      <c r="AL292" s="389"/>
      <c r="AM292" s="4108"/>
      <c r="AN292" s="389"/>
      <c r="AO292" s="4109"/>
      <c r="AP292" s="4110"/>
      <c r="AQ292" s="4130"/>
      <c r="AR292" s="4131"/>
      <c r="AS292" s="413"/>
      <c r="AT292" s="4108"/>
      <c r="AU292" s="4108"/>
      <c r="AV292" s="4111"/>
      <c r="AW292" s="4111"/>
      <c r="AX292" s="4107"/>
      <c r="AY292" t="str">
        <f t="shared" si="265"/>
        <v/>
      </c>
      <c r="CW292" s="25" t="str">
        <f t="shared" si="266"/>
        <v/>
      </c>
      <c r="CX292" s="25" t="str">
        <f t="shared" si="267"/>
        <v/>
      </c>
      <c r="CY292" s="25" t="str">
        <f t="shared" si="268"/>
        <v/>
      </c>
      <c r="CZ292" s="25" t="str">
        <f t="shared" si="269"/>
        <v/>
      </c>
      <c r="DA292" s="25" t="str">
        <f t="shared" si="263"/>
        <v/>
      </c>
      <c r="DB292" s="25" t="str">
        <f t="shared" si="264"/>
        <v/>
      </c>
      <c r="DC292"/>
      <c r="DD292"/>
      <c r="DE292"/>
      <c r="DG292" s="26">
        <f t="shared" si="270"/>
        <v>0</v>
      </c>
      <c r="DH292" s="26">
        <f t="shared" si="271"/>
        <v>0</v>
      </c>
      <c r="DI292" s="26">
        <f t="shared" si="272"/>
        <v>0</v>
      </c>
      <c r="DJ292" s="26">
        <f t="shared" si="273"/>
        <v>0</v>
      </c>
      <c r="DK292" s="26">
        <f t="shared" si="274"/>
        <v>0</v>
      </c>
      <c r="DL292" s="26">
        <f t="shared" si="275"/>
        <v>0</v>
      </c>
      <c r="DM292"/>
    </row>
    <row r="293" spans="1:117" ht="15" customHeight="1" x14ac:dyDescent="0.25">
      <c r="A293" s="4809" t="s">
        <v>104</v>
      </c>
      <c r="B293" s="4970" t="s">
        <v>266</v>
      </c>
      <c r="C293" s="4970"/>
      <c r="D293" s="4971">
        <f t="shared" si="261"/>
        <v>0</v>
      </c>
      <c r="E293" s="4972">
        <f t="shared" si="262"/>
        <v>0</v>
      </c>
      <c r="F293" s="4973">
        <f t="shared" si="262"/>
        <v>0</v>
      </c>
      <c r="G293" s="4974"/>
      <c r="H293" s="4975"/>
      <c r="I293" s="4976"/>
      <c r="J293" s="4975"/>
      <c r="K293" s="4976"/>
      <c r="L293" s="4975"/>
      <c r="M293" s="4976"/>
      <c r="N293" s="4975"/>
      <c r="O293" s="4976"/>
      <c r="P293" s="4975"/>
      <c r="Q293" s="4976"/>
      <c r="R293" s="4975"/>
      <c r="S293" s="4976"/>
      <c r="T293" s="4975"/>
      <c r="U293" s="4976"/>
      <c r="V293" s="4977"/>
      <c r="W293" s="4976"/>
      <c r="X293" s="4977"/>
      <c r="Y293" s="4976"/>
      <c r="Z293" s="4977"/>
      <c r="AA293" s="4976"/>
      <c r="AB293" s="4977"/>
      <c r="AC293" s="4976"/>
      <c r="AD293" s="4977"/>
      <c r="AE293" s="4976"/>
      <c r="AF293" s="4977"/>
      <c r="AG293" s="4976"/>
      <c r="AH293" s="4977"/>
      <c r="AI293" s="4976"/>
      <c r="AJ293" s="4977"/>
      <c r="AK293" s="4976"/>
      <c r="AL293" s="4977"/>
      <c r="AM293" s="4974"/>
      <c r="AN293" s="4978"/>
      <c r="AO293" s="4976"/>
      <c r="AP293" s="4979"/>
      <c r="AQ293" s="4974"/>
      <c r="AR293" s="4980"/>
      <c r="AS293" s="4968"/>
      <c r="AT293" s="4968"/>
      <c r="AU293" s="4968"/>
      <c r="AV293" s="387"/>
      <c r="AW293" s="387"/>
      <c r="AX293" s="386"/>
      <c r="AY293" t="str">
        <f t="shared" si="265"/>
        <v/>
      </c>
      <c r="CW293" s="25" t="str">
        <f t="shared" si="266"/>
        <v/>
      </c>
      <c r="CX293" s="25" t="str">
        <f t="shared" si="267"/>
        <v/>
      </c>
      <c r="CY293" s="25" t="str">
        <f t="shared" si="268"/>
        <v/>
      </c>
      <c r="CZ293" s="25" t="str">
        <f t="shared" si="269"/>
        <v/>
      </c>
      <c r="DA293" s="25" t="str">
        <f t="shared" si="263"/>
        <v/>
      </c>
      <c r="DB293" s="25" t="str">
        <f t="shared" si="264"/>
        <v/>
      </c>
      <c r="DC293"/>
      <c r="DD293"/>
      <c r="DE293"/>
      <c r="DG293" s="26">
        <f t="shared" si="270"/>
        <v>0</v>
      </c>
      <c r="DH293" s="26">
        <f t="shared" si="271"/>
        <v>0</v>
      </c>
      <c r="DI293" s="26">
        <f t="shared" si="272"/>
        <v>0</v>
      </c>
      <c r="DJ293" s="26">
        <f t="shared" si="273"/>
        <v>0</v>
      </c>
      <c r="DK293" s="26">
        <f t="shared" si="274"/>
        <v>0</v>
      </c>
      <c r="DL293" s="26">
        <f t="shared" si="275"/>
        <v>0</v>
      </c>
      <c r="DM293"/>
    </row>
    <row r="294" spans="1:117" x14ac:dyDescent="0.25">
      <c r="A294" s="729"/>
      <c r="B294" s="4112" t="s">
        <v>267</v>
      </c>
      <c r="C294" s="4112"/>
      <c r="D294" s="4185">
        <f t="shared" si="261"/>
        <v>0</v>
      </c>
      <c r="E294" s="4981">
        <f t="shared" si="262"/>
        <v>0</v>
      </c>
      <c r="F294" s="4982">
        <f t="shared" si="262"/>
        <v>0</v>
      </c>
      <c r="G294" s="4983"/>
      <c r="H294" s="4984"/>
      <c r="I294" s="4985"/>
      <c r="J294" s="4984"/>
      <c r="K294" s="4985"/>
      <c r="L294" s="4984"/>
      <c r="M294" s="4985"/>
      <c r="N294" s="4984"/>
      <c r="O294" s="4985"/>
      <c r="P294" s="4984"/>
      <c r="Q294" s="4985"/>
      <c r="R294" s="4984"/>
      <c r="S294" s="4985"/>
      <c r="T294" s="4984"/>
      <c r="U294" s="4985"/>
      <c r="V294" s="4986"/>
      <c r="W294" s="4985"/>
      <c r="X294" s="4986"/>
      <c r="Y294" s="4985"/>
      <c r="Z294" s="4986"/>
      <c r="AA294" s="4985"/>
      <c r="AB294" s="4986"/>
      <c r="AC294" s="4985"/>
      <c r="AD294" s="4986"/>
      <c r="AE294" s="4985"/>
      <c r="AF294" s="4986"/>
      <c r="AG294" s="4985"/>
      <c r="AH294" s="4986"/>
      <c r="AI294" s="4985"/>
      <c r="AJ294" s="4986"/>
      <c r="AK294" s="4985"/>
      <c r="AL294" s="4986"/>
      <c r="AM294" s="4983"/>
      <c r="AN294" s="4987"/>
      <c r="AO294" s="4985"/>
      <c r="AP294" s="4988"/>
      <c r="AQ294" s="4099"/>
      <c r="AR294" s="4100"/>
      <c r="AS294" s="394"/>
      <c r="AT294" s="4118"/>
      <c r="AU294" s="4118"/>
      <c r="AV294" s="4122"/>
      <c r="AW294" s="4122"/>
      <c r="AX294" s="4117"/>
      <c r="AY294" t="str">
        <f t="shared" si="265"/>
        <v/>
      </c>
      <c r="CW294" s="25" t="str">
        <f t="shared" si="266"/>
        <v/>
      </c>
      <c r="CX294" s="25" t="str">
        <f t="shared" si="267"/>
        <v/>
      </c>
      <c r="CY294" s="25" t="str">
        <f t="shared" si="268"/>
        <v/>
      </c>
      <c r="CZ294" s="25" t="str">
        <f t="shared" si="269"/>
        <v/>
      </c>
      <c r="DA294" s="25" t="str">
        <f t="shared" si="263"/>
        <v/>
      </c>
      <c r="DB294" s="25" t="str">
        <f t="shared" si="264"/>
        <v/>
      </c>
      <c r="DC294"/>
      <c r="DD294"/>
      <c r="DE294"/>
      <c r="DG294" s="26">
        <f t="shared" si="270"/>
        <v>0</v>
      </c>
      <c r="DH294" s="26">
        <f t="shared" si="271"/>
        <v>0</v>
      </c>
      <c r="DI294" s="26">
        <f t="shared" si="272"/>
        <v>0</v>
      </c>
      <c r="DJ294" s="26">
        <f t="shared" si="273"/>
        <v>0</v>
      </c>
      <c r="DK294" s="26">
        <f t="shared" si="274"/>
        <v>0</v>
      </c>
      <c r="DL294" s="26">
        <f t="shared" si="275"/>
        <v>0</v>
      </c>
      <c r="DM294"/>
    </row>
    <row r="295" spans="1:117" x14ac:dyDescent="0.25">
      <c r="A295" s="729"/>
      <c r="B295" s="4112" t="s">
        <v>268</v>
      </c>
      <c r="C295" s="4112"/>
      <c r="D295" s="4185">
        <f t="shared" si="261"/>
        <v>0</v>
      </c>
      <c r="E295" s="4981">
        <f t="shared" si="262"/>
        <v>0</v>
      </c>
      <c r="F295" s="4982">
        <f t="shared" si="262"/>
        <v>0</v>
      </c>
      <c r="G295" s="4983"/>
      <c r="H295" s="4984"/>
      <c r="I295" s="4985"/>
      <c r="J295" s="4984"/>
      <c r="K295" s="4985"/>
      <c r="L295" s="4984"/>
      <c r="M295" s="4985"/>
      <c r="N295" s="4984"/>
      <c r="O295" s="4985"/>
      <c r="P295" s="4984"/>
      <c r="Q295" s="4985"/>
      <c r="R295" s="4984"/>
      <c r="S295" s="4985"/>
      <c r="T295" s="4984"/>
      <c r="U295" s="4985"/>
      <c r="V295" s="4986"/>
      <c r="W295" s="4985"/>
      <c r="X295" s="4986"/>
      <c r="Y295" s="4985"/>
      <c r="Z295" s="4986"/>
      <c r="AA295" s="4985"/>
      <c r="AB295" s="4986"/>
      <c r="AC295" s="4985"/>
      <c r="AD295" s="4986"/>
      <c r="AE295" s="4985"/>
      <c r="AF295" s="4986"/>
      <c r="AG295" s="4985"/>
      <c r="AH295" s="4986"/>
      <c r="AI295" s="4985"/>
      <c r="AJ295" s="4986"/>
      <c r="AK295" s="4985"/>
      <c r="AL295" s="4986"/>
      <c r="AM295" s="4983"/>
      <c r="AN295" s="4987"/>
      <c r="AO295" s="4985"/>
      <c r="AP295" s="4988"/>
      <c r="AQ295" s="4099"/>
      <c r="AR295" s="4100"/>
      <c r="AS295" s="4133"/>
      <c r="AT295" s="4118"/>
      <c r="AU295" s="4118"/>
      <c r="AV295" s="4122"/>
      <c r="AW295" s="4122"/>
      <c r="AX295" s="4117"/>
      <c r="AY295" t="str">
        <f t="shared" si="265"/>
        <v/>
      </c>
      <c r="CW295" s="25" t="str">
        <f t="shared" si="266"/>
        <v/>
      </c>
      <c r="CX295" s="25" t="str">
        <f t="shared" si="267"/>
        <v/>
      </c>
      <c r="CY295" s="25" t="str">
        <f t="shared" si="268"/>
        <v/>
      </c>
      <c r="CZ295" s="25" t="str">
        <f t="shared" si="269"/>
        <v/>
      </c>
      <c r="DA295" s="25" t="str">
        <f t="shared" si="263"/>
        <v/>
      </c>
      <c r="DB295" s="25" t="str">
        <f t="shared" si="264"/>
        <v/>
      </c>
      <c r="DC295"/>
      <c r="DD295"/>
      <c r="DE295"/>
      <c r="DG295" s="26">
        <f t="shared" si="270"/>
        <v>0</v>
      </c>
      <c r="DH295" s="26">
        <f t="shared" si="271"/>
        <v>0</v>
      </c>
      <c r="DI295" s="26">
        <f t="shared" si="272"/>
        <v>0</v>
      </c>
      <c r="DJ295" s="26">
        <f t="shared" si="273"/>
        <v>0</v>
      </c>
      <c r="DK295" s="26">
        <f t="shared" si="274"/>
        <v>0</v>
      </c>
      <c r="DL295" s="26">
        <f t="shared" si="275"/>
        <v>0</v>
      </c>
      <c r="DM295"/>
    </row>
    <row r="296" spans="1:117" x14ac:dyDescent="0.25">
      <c r="A296" s="729"/>
      <c r="B296" s="4123" t="s">
        <v>269</v>
      </c>
      <c r="C296" s="4124"/>
      <c r="D296" s="4185">
        <f t="shared" si="261"/>
        <v>0</v>
      </c>
      <c r="E296" s="4981">
        <f t="shared" si="262"/>
        <v>0</v>
      </c>
      <c r="F296" s="4982">
        <f t="shared" si="262"/>
        <v>0</v>
      </c>
      <c r="G296" s="4989"/>
      <c r="H296" s="4990"/>
      <c r="I296" s="4991"/>
      <c r="J296" s="4990"/>
      <c r="K296" s="4991"/>
      <c r="L296" s="4990"/>
      <c r="M296" s="4991"/>
      <c r="N296" s="4990"/>
      <c r="O296" s="4991"/>
      <c r="P296" s="4990"/>
      <c r="Q296" s="4991"/>
      <c r="R296" s="4990"/>
      <c r="S296" s="4991"/>
      <c r="T296" s="4990"/>
      <c r="U296" s="4991"/>
      <c r="V296" s="4990"/>
      <c r="W296" s="4991"/>
      <c r="X296" s="4990"/>
      <c r="Y296" s="4991"/>
      <c r="Z296" s="4990"/>
      <c r="AA296" s="4991"/>
      <c r="AB296" s="4990"/>
      <c r="AC296" s="4991"/>
      <c r="AD296" s="4990"/>
      <c r="AE296" s="4991"/>
      <c r="AF296" s="4990"/>
      <c r="AG296" s="4991"/>
      <c r="AH296" s="4990"/>
      <c r="AI296" s="4991"/>
      <c r="AJ296" s="4990"/>
      <c r="AK296" s="4991"/>
      <c r="AL296" s="4990"/>
      <c r="AM296" s="4989"/>
      <c r="AN296" s="4992"/>
      <c r="AO296" s="4993"/>
      <c r="AP296" s="4994"/>
      <c r="AQ296" s="4099"/>
      <c r="AR296" s="4100"/>
      <c r="AS296" s="4133"/>
      <c r="AT296" s="4993"/>
      <c r="AU296" s="4993"/>
      <c r="AV296" s="4995"/>
      <c r="AW296" s="4995"/>
      <c r="AX296" s="4996"/>
      <c r="AY296" t="str">
        <f t="shared" si="265"/>
        <v/>
      </c>
      <c r="CW296" s="25" t="str">
        <f t="shared" si="266"/>
        <v/>
      </c>
      <c r="CX296" s="25" t="str">
        <f t="shared" si="267"/>
        <v/>
      </c>
      <c r="CY296" s="25" t="str">
        <f t="shared" si="268"/>
        <v/>
      </c>
      <c r="CZ296" s="25" t="str">
        <f t="shared" si="269"/>
        <v/>
      </c>
      <c r="DA296" s="25" t="str">
        <f t="shared" si="263"/>
        <v/>
      </c>
      <c r="DB296" s="25" t="str">
        <f t="shared" si="264"/>
        <v/>
      </c>
      <c r="DC296"/>
      <c r="DD296"/>
      <c r="DE296"/>
      <c r="DG296" s="26">
        <f t="shared" si="270"/>
        <v>0</v>
      </c>
      <c r="DH296" s="26">
        <f t="shared" si="271"/>
        <v>0</v>
      </c>
      <c r="DI296" s="26">
        <f t="shared" si="272"/>
        <v>0</v>
      </c>
      <c r="DJ296" s="26">
        <f t="shared" si="273"/>
        <v>0</v>
      </c>
      <c r="DK296" s="26">
        <f t="shared" si="274"/>
        <v>0</v>
      </c>
      <c r="DL296" s="26">
        <f t="shared" si="275"/>
        <v>0</v>
      </c>
      <c r="DM296"/>
    </row>
    <row r="297" spans="1:117" ht="15" customHeight="1" x14ac:dyDescent="0.25">
      <c r="A297" s="729"/>
      <c r="B297" s="4123" t="s">
        <v>270</v>
      </c>
      <c r="C297" s="4124"/>
      <c r="D297" s="4185">
        <f t="shared" si="261"/>
        <v>0</v>
      </c>
      <c r="E297" s="4981">
        <f t="shared" si="262"/>
        <v>0</v>
      </c>
      <c r="F297" s="4982">
        <f t="shared" si="262"/>
        <v>0</v>
      </c>
      <c r="G297" s="4989"/>
      <c r="H297" s="4990"/>
      <c r="I297" s="4991"/>
      <c r="J297" s="4990"/>
      <c r="K297" s="4991"/>
      <c r="L297" s="4990"/>
      <c r="M297" s="4991"/>
      <c r="N297" s="4990"/>
      <c r="O297" s="4991"/>
      <c r="P297" s="4990"/>
      <c r="Q297" s="4991"/>
      <c r="R297" s="4990"/>
      <c r="S297" s="4991"/>
      <c r="T297" s="4990"/>
      <c r="U297" s="4991"/>
      <c r="V297" s="4990"/>
      <c r="W297" s="4991"/>
      <c r="X297" s="4990"/>
      <c r="Y297" s="4991"/>
      <c r="Z297" s="4990"/>
      <c r="AA297" s="4991"/>
      <c r="AB297" s="4990"/>
      <c r="AC297" s="4991"/>
      <c r="AD297" s="4990"/>
      <c r="AE297" s="4991"/>
      <c r="AF297" s="4990"/>
      <c r="AG297" s="4991"/>
      <c r="AH297" s="4990"/>
      <c r="AI297" s="4991"/>
      <c r="AJ297" s="4990"/>
      <c r="AK297" s="4991"/>
      <c r="AL297" s="4990"/>
      <c r="AM297" s="4989"/>
      <c r="AN297" s="4992"/>
      <c r="AO297" s="494"/>
      <c r="AP297" s="451"/>
      <c r="AQ297" s="407"/>
      <c r="AR297" s="408"/>
      <c r="AS297" s="409"/>
      <c r="AT297" s="494"/>
      <c r="AU297" s="494"/>
      <c r="AV297" s="495"/>
      <c r="AW297" s="495"/>
      <c r="AX297" s="496"/>
      <c r="AY297" t="str">
        <f t="shared" si="265"/>
        <v/>
      </c>
      <c r="CW297" s="25" t="str">
        <f t="shared" si="266"/>
        <v/>
      </c>
      <c r="CX297" s="25" t="str">
        <f t="shared" si="267"/>
        <v/>
      </c>
      <c r="CY297" s="25" t="str">
        <f t="shared" si="268"/>
        <v/>
      </c>
      <c r="CZ297" s="25" t="str">
        <f t="shared" si="269"/>
        <v/>
      </c>
      <c r="DA297" s="25" t="str">
        <f t="shared" si="263"/>
        <v/>
      </c>
      <c r="DB297" s="25" t="str">
        <f t="shared" si="264"/>
        <v/>
      </c>
      <c r="DC297"/>
      <c r="DD297"/>
      <c r="DE297"/>
      <c r="DG297" s="26">
        <f t="shared" si="270"/>
        <v>0</v>
      </c>
      <c r="DH297" s="26">
        <f t="shared" si="271"/>
        <v>0</v>
      </c>
      <c r="DI297" s="26">
        <f t="shared" si="272"/>
        <v>0</v>
      </c>
      <c r="DJ297" s="26">
        <f t="shared" si="273"/>
        <v>0</v>
      </c>
      <c r="DK297" s="26">
        <f t="shared" si="274"/>
        <v>0</v>
      </c>
      <c r="DL297" s="26">
        <f t="shared" si="275"/>
        <v>0</v>
      </c>
      <c r="DM297"/>
    </row>
    <row r="298" spans="1:117" x14ac:dyDescent="0.25">
      <c r="A298" s="4997"/>
      <c r="B298" s="4125" t="s">
        <v>271</v>
      </c>
      <c r="C298" s="4125"/>
      <c r="D298" s="4186">
        <f t="shared" si="261"/>
        <v>0</v>
      </c>
      <c r="E298" s="4998">
        <f t="shared" si="262"/>
        <v>0</v>
      </c>
      <c r="F298" s="4999">
        <f t="shared" si="262"/>
        <v>0</v>
      </c>
      <c r="G298" s="5000"/>
      <c r="H298" s="5001"/>
      <c r="I298" s="5002"/>
      <c r="J298" s="5001"/>
      <c r="K298" s="5002"/>
      <c r="L298" s="5001"/>
      <c r="M298" s="5002"/>
      <c r="N298" s="5001"/>
      <c r="O298" s="5002"/>
      <c r="P298" s="5001"/>
      <c r="Q298" s="5002"/>
      <c r="R298" s="5001"/>
      <c r="S298" s="5002"/>
      <c r="T298" s="5001"/>
      <c r="U298" s="5000"/>
      <c r="V298" s="5001"/>
      <c r="W298" s="5000"/>
      <c r="X298" s="5001"/>
      <c r="Y298" s="5000"/>
      <c r="Z298" s="5001"/>
      <c r="AA298" s="5000"/>
      <c r="AB298" s="5001"/>
      <c r="AC298" s="5000"/>
      <c r="AD298" s="5001"/>
      <c r="AE298" s="5000"/>
      <c r="AF298" s="5001"/>
      <c r="AG298" s="5000"/>
      <c r="AH298" s="5001"/>
      <c r="AI298" s="5000"/>
      <c r="AJ298" s="5001"/>
      <c r="AK298" s="5000"/>
      <c r="AL298" s="5001"/>
      <c r="AM298" s="5000"/>
      <c r="AN298" s="5003"/>
      <c r="AO298" s="4108"/>
      <c r="AP298" s="4110"/>
      <c r="AQ298" s="4130"/>
      <c r="AR298" s="4131"/>
      <c r="AS298" s="413"/>
      <c r="AT298" s="4108"/>
      <c r="AU298" s="4108"/>
      <c r="AV298" s="4111"/>
      <c r="AW298" s="4111"/>
      <c r="AX298" s="4107"/>
      <c r="AY298" t="str">
        <f t="shared" si="265"/>
        <v/>
      </c>
      <c r="CW298" s="25" t="str">
        <f t="shared" si="266"/>
        <v/>
      </c>
      <c r="CX298" s="25" t="str">
        <f t="shared" si="267"/>
        <v/>
      </c>
      <c r="CY298" s="25" t="str">
        <f t="shared" si="268"/>
        <v/>
      </c>
      <c r="CZ298" s="25" t="str">
        <f t="shared" si="269"/>
        <v/>
      </c>
      <c r="DA298" s="25" t="str">
        <f t="shared" si="263"/>
        <v/>
      </c>
      <c r="DB298" s="25" t="str">
        <f t="shared" si="264"/>
        <v/>
      </c>
      <c r="DC298"/>
      <c r="DD298"/>
      <c r="DE298"/>
      <c r="DG298" s="26">
        <f t="shared" si="270"/>
        <v>0</v>
      </c>
      <c r="DH298" s="26">
        <f t="shared" si="271"/>
        <v>0</v>
      </c>
      <c r="DI298" s="26">
        <f t="shared" si="272"/>
        <v>0</v>
      </c>
      <c r="DJ298" s="26">
        <f t="shared" si="273"/>
        <v>0</v>
      </c>
      <c r="DK298" s="26">
        <f t="shared" si="274"/>
        <v>0</v>
      </c>
      <c r="DL298" s="26">
        <f t="shared" si="275"/>
        <v>0</v>
      </c>
      <c r="DM298"/>
    </row>
    <row r="299" spans="1:117" x14ac:dyDescent="0.25">
      <c r="A299" s="852" t="s">
        <v>4</v>
      </c>
      <c r="B299" s="830" t="s">
        <v>266</v>
      </c>
      <c r="C299" s="830"/>
      <c r="D299" s="245">
        <f t="shared" si="261"/>
        <v>545</v>
      </c>
      <c r="E299" s="290">
        <f t="shared" ref="E299:F304" si="276">SUM(G299+I299+K299+M299+O299+Q299+S299+U299+W299+Y299+AA299+AC299+AE299+AG299+AI299+AK299+AM299)</f>
        <v>232</v>
      </c>
      <c r="F299" s="454">
        <f t="shared" si="276"/>
        <v>313</v>
      </c>
      <c r="G299" s="245">
        <f t="shared" ref="G299:X304" si="277">+G221+G227+G233+G239+G245+G251+G257+G281+G287+G293</f>
        <v>5</v>
      </c>
      <c r="H299" s="454">
        <f t="shared" si="277"/>
        <v>4</v>
      </c>
      <c r="I299" s="245">
        <f t="shared" si="277"/>
        <v>1</v>
      </c>
      <c r="J299" s="454">
        <f t="shared" si="277"/>
        <v>1</v>
      </c>
      <c r="K299" s="454">
        <f t="shared" si="277"/>
        <v>2</v>
      </c>
      <c r="L299" s="454">
        <f t="shared" si="277"/>
        <v>0</v>
      </c>
      <c r="M299" s="454">
        <f t="shared" si="277"/>
        <v>2</v>
      </c>
      <c r="N299" s="454">
        <f t="shared" si="277"/>
        <v>1</v>
      </c>
      <c r="O299" s="454">
        <f t="shared" si="277"/>
        <v>5</v>
      </c>
      <c r="P299" s="454">
        <f t="shared" si="277"/>
        <v>1</v>
      </c>
      <c r="Q299" s="454">
        <f t="shared" si="277"/>
        <v>5</v>
      </c>
      <c r="R299" s="454">
        <f t="shared" si="277"/>
        <v>3</v>
      </c>
      <c r="S299" s="454">
        <f t="shared" si="277"/>
        <v>4</v>
      </c>
      <c r="T299" s="454">
        <f t="shared" si="277"/>
        <v>7</v>
      </c>
      <c r="U299" s="454">
        <f t="shared" si="277"/>
        <v>30</v>
      </c>
      <c r="V299" s="454">
        <f t="shared" si="277"/>
        <v>24</v>
      </c>
      <c r="W299" s="454">
        <f t="shared" si="277"/>
        <v>69</v>
      </c>
      <c r="X299" s="454">
        <f t="shared" si="277"/>
        <v>73</v>
      </c>
      <c r="Y299" s="245">
        <f>+Y221+Y227+Y233+Y239+Y245+Y251+Y257+Y263+Y269+Y275+Y281+Y287+Y293</f>
        <v>44</v>
      </c>
      <c r="Z299" s="245">
        <f t="shared" ref="Z299:AN302" si="278">+Z221+Z227+Z233+Z239+Z245+Z251+Z257+Z263+Z269+Z275+Z281+Z287+Z293</f>
        <v>54</v>
      </c>
      <c r="AA299" s="245">
        <f t="shared" si="278"/>
        <v>12</v>
      </c>
      <c r="AB299" s="245">
        <f t="shared" si="278"/>
        <v>37</v>
      </c>
      <c r="AC299" s="245">
        <f t="shared" si="278"/>
        <v>14</v>
      </c>
      <c r="AD299" s="245">
        <f t="shared" si="278"/>
        <v>37</v>
      </c>
      <c r="AE299" s="245">
        <f t="shared" si="278"/>
        <v>9</v>
      </c>
      <c r="AF299" s="245">
        <f t="shared" si="278"/>
        <v>23</v>
      </c>
      <c r="AG299" s="245">
        <f t="shared" si="278"/>
        <v>16</v>
      </c>
      <c r="AH299" s="245">
        <f t="shared" si="278"/>
        <v>27</v>
      </c>
      <c r="AI299" s="245">
        <f t="shared" si="278"/>
        <v>4</v>
      </c>
      <c r="AJ299" s="245">
        <f t="shared" si="278"/>
        <v>9</v>
      </c>
      <c r="AK299" s="245">
        <f t="shared" si="278"/>
        <v>9</v>
      </c>
      <c r="AL299" s="245">
        <f t="shared" si="278"/>
        <v>9</v>
      </c>
      <c r="AM299" s="245">
        <f t="shared" si="278"/>
        <v>1</v>
      </c>
      <c r="AN299" s="455">
        <f t="shared" si="278"/>
        <v>3</v>
      </c>
      <c r="AO299" s="456">
        <f t="shared" ref="AO299:AO304" si="279">+AO221+AO227+AO233+AO239+AO257+AO263+AO269+AO275+AO281+AO287+AO293</f>
        <v>1</v>
      </c>
      <c r="AP299" s="457">
        <f>+AP221+AP227+AP233+AP257+AP263+AP269+AP275+AP281+AP287+AP293</f>
        <v>0</v>
      </c>
      <c r="AQ299" s="245">
        <f>SUM(AQ221+AQ227+AQ233+AQ239+AQ245+AQ251+AQ257+AQ263+AQ269+AQ275+AQ281+AQ287+AQ293)</f>
        <v>318</v>
      </c>
      <c r="AR299" s="297">
        <f>SUM(AR221+AR227+AR233+AR239+AR245+AR251+AR257+AR263+AR269+AR275+AR281+AR287+AR293)</f>
        <v>309</v>
      </c>
      <c r="AS299" s="456">
        <f t="shared" ref="AS299:AX302" si="280">+AS221+AS227+AS233+AS239+AS245+AS251+AS257+AS263+AS269+AS275+AS281+AS287+AS293</f>
        <v>126</v>
      </c>
      <c r="AT299" s="456">
        <f t="shared" si="280"/>
        <v>239</v>
      </c>
      <c r="AU299" s="456">
        <f t="shared" si="280"/>
        <v>0</v>
      </c>
      <c r="AV299" s="456">
        <f t="shared" si="280"/>
        <v>6</v>
      </c>
      <c r="AW299" s="456">
        <f t="shared" si="280"/>
        <v>0</v>
      </c>
      <c r="AX299" s="454">
        <f t="shared" si="280"/>
        <v>0</v>
      </c>
      <c r="CW299"/>
      <c r="CX299"/>
      <c r="CY299"/>
      <c r="CZ299"/>
      <c r="DA299"/>
      <c r="DB299"/>
      <c r="DC299"/>
      <c r="DD299"/>
      <c r="DE299"/>
      <c r="DG299"/>
      <c r="DH299"/>
      <c r="DI299"/>
      <c r="DJ299"/>
      <c r="DK299"/>
      <c r="DL299"/>
      <c r="DM299"/>
    </row>
    <row r="300" spans="1:117" x14ac:dyDescent="0.25">
      <c r="A300" s="852"/>
      <c r="B300" s="4112" t="s">
        <v>267</v>
      </c>
      <c r="C300" s="4112"/>
      <c r="D300" s="245">
        <f t="shared" si="261"/>
        <v>716</v>
      </c>
      <c r="E300" s="290">
        <f t="shared" si="276"/>
        <v>310</v>
      </c>
      <c r="F300" s="454">
        <f t="shared" si="276"/>
        <v>406</v>
      </c>
      <c r="G300" s="4113">
        <f t="shared" si="277"/>
        <v>2</v>
      </c>
      <c r="H300" s="4187">
        <f t="shared" si="277"/>
        <v>3</v>
      </c>
      <c r="I300" s="4113">
        <f t="shared" si="277"/>
        <v>0</v>
      </c>
      <c r="J300" s="4187">
        <f t="shared" si="277"/>
        <v>0</v>
      </c>
      <c r="K300" s="4187">
        <f t="shared" si="277"/>
        <v>6</v>
      </c>
      <c r="L300" s="4187">
        <f t="shared" si="277"/>
        <v>5</v>
      </c>
      <c r="M300" s="4187">
        <f t="shared" si="277"/>
        <v>2</v>
      </c>
      <c r="N300" s="4187">
        <f t="shared" si="277"/>
        <v>2</v>
      </c>
      <c r="O300" s="4187">
        <f t="shared" si="277"/>
        <v>10</v>
      </c>
      <c r="P300" s="4187">
        <f t="shared" si="277"/>
        <v>3</v>
      </c>
      <c r="Q300" s="4187">
        <f t="shared" si="277"/>
        <v>7</v>
      </c>
      <c r="R300" s="4187">
        <f t="shared" si="277"/>
        <v>1</v>
      </c>
      <c r="S300" s="4187">
        <f t="shared" si="277"/>
        <v>9</v>
      </c>
      <c r="T300" s="4187">
        <f t="shared" si="277"/>
        <v>8</v>
      </c>
      <c r="U300" s="4187">
        <f t="shared" si="277"/>
        <v>14</v>
      </c>
      <c r="V300" s="4187">
        <f t="shared" si="277"/>
        <v>14</v>
      </c>
      <c r="W300" s="4187">
        <f t="shared" si="277"/>
        <v>43</v>
      </c>
      <c r="X300" s="4187">
        <f t="shared" si="277"/>
        <v>44</v>
      </c>
      <c r="Y300" s="4113">
        <f>+Y222+Y228+Y234+Y240+Y246+Y252+Y258+Y264+Y270+Y276+Y282+Y288+Y294</f>
        <v>80</v>
      </c>
      <c r="Z300" s="4113">
        <f t="shared" si="278"/>
        <v>80</v>
      </c>
      <c r="AA300" s="4113">
        <f t="shared" si="278"/>
        <v>33</v>
      </c>
      <c r="AB300" s="4113">
        <f t="shared" si="278"/>
        <v>48</v>
      </c>
      <c r="AC300" s="4113">
        <f t="shared" si="278"/>
        <v>19</v>
      </c>
      <c r="AD300" s="4113">
        <f t="shared" si="278"/>
        <v>51</v>
      </c>
      <c r="AE300" s="4113">
        <f t="shared" si="278"/>
        <v>17</v>
      </c>
      <c r="AF300" s="4113">
        <f t="shared" si="278"/>
        <v>31</v>
      </c>
      <c r="AG300" s="4113">
        <f t="shared" si="278"/>
        <v>30</v>
      </c>
      <c r="AH300" s="4113">
        <f t="shared" si="278"/>
        <v>54</v>
      </c>
      <c r="AI300" s="4113">
        <f t="shared" si="278"/>
        <v>14</v>
      </c>
      <c r="AJ300" s="4113">
        <f t="shared" si="278"/>
        <v>10</v>
      </c>
      <c r="AK300" s="4113">
        <f t="shared" si="278"/>
        <v>18</v>
      </c>
      <c r="AL300" s="4113">
        <f t="shared" si="278"/>
        <v>34</v>
      </c>
      <c r="AM300" s="4113">
        <f t="shared" si="278"/>
        <v>6</v>
      </c>
      <c r="AN300" s="4188">
        <f t="shared" si="278"/>
        <v>18</v>
      </c>
      <c r="AO300" s="4189">
        <f t="shared" si="279"/>
        <v>1</v>
      </c>
      <c r="AP300" s="4190">
        <f>+AP222+AP228+AP234+AP258+AP264+AP270+AP276+AP282+AP288+AP294</f>
        <v>0</v>
      </c>
      <c r="AQ300" s="4191"/>
      <c r="AR300" s="4192"/>
      <c r="AS300" s="4189">
        <f t="shared" si="280"/>
        <v>138</v>
      </c>
      <c r="AT300" s="4189">
        <f t="shared" si="280"/>
        <v>54</v>
      </c>
      <c r="AU300" s="4189">
        <f t="shared" si="280"/>
        <v>0</v>
      </c>
      <c r="AV300" s="4189">
        <f t="shared" si="280"/>
        <v>22</v>
      </c>
      <c r="AW300" s="4189">
        <f t="shared" si="280"/>
        <v>0</v>
      </c>
      <c r="AX300" s="4187">
        <f t="shared" si="280"/>
        <v>3</v>
      </c>
      <c r="CW300"/>
      <c r="CX300"/>
      <c r="CY300"/>
      <c r="CZ300"/>
      <c r="DA300"/>
      <c r="DB300"/>
      <c r="DC300"/>
      <c r="DD300"/>
      <c r="DE300"/>
      <c r="DG300"/>
      <c r="DH300"/>
      <c r="DI300"/>
      <c r="DJ300"/>
      <c r="DK300"/>
      <c r="DL300"/>
      <c r="DM300"/>
    </row>
    <row r="301" spans="1:117" x14ac:dyDescent="0.25">
      <c r="A301" s="852"/>
      <c r="B301" s="4112" t="s">
        <v>268</v>
      </c>
      <c r="C301" s="4112"/>
      <c r="D301" s="245">
        <f t="shared" si="261"/>
        <v>207</v>
      </c>
      <c r="E301" s="290">
        <f t="shared" si="276"/>
        <v>80</v>
      </c>
      <c r="F301" s="454">
        <f t="shared" si="276"/>
        <v>127</v>
      </c>
      <c r="G301" s="4113">
        <f t="shared" si="277"/>
        <v>3</v>
      </c>
      <c r="H301" s="4187">
        <f t="shared" si="277"/>
        <v>4</v>
      </c>
      <c r="I301" s="4113">
        <f t="shared" si="277"/>
        <v>0</v>
      </c>
      <c r="J301" s="4187">
        <f t="shared" si="277"/>
        <v>0</v>
      </c>
      <c r="K301" s="4187">
        <f t="shared" si="277"/>
        <v>0</v>
      </c>
      <c r="L301" s="4187">
        <f t="shared" si="277"/>
        <v>0</v>
      </c>
      <c r="M301" s="4187">
        <f t="shared" si="277"/>
        <v>1</v>
      </c>
      <c r="N301" s="4187">
        <f t="shared" si="277"/>
        <v>0</v>
      </c>
      <c r="O301" s="4187">
        <f t="shared" si="277"/>
        <v>1</v>
      </c>
      <c r="P301" s="4187">
        <f t="shared" si="277"/>
        <v>1</v>
      </c>
      <c r="Q301" s="4187">
        <f t="shared" si="277"/>
        <v>2</v>
      </c>
      <c r="R301" s="4187">
        <f t="shared" si="277"/>
        <v>1</v>
      </c>
      <c r="S301" s="4187">
        <f t="shared" si="277"/>
        <v>0</v>
      </c>
      <c r="T301" s="4187">
        <f t="shared" si="277"/>
        <v>1</v>
      </c>
      <c r="U301" s="4187">
        <f t="shared" si="277"/>
        <v>4</v>
      </c>
      <c r="V301" s="4187">
        <f t="shared" si="277"/>
        <v>3</v>
      </c>
      <c r="W301" s="4187">
        <f t="shared" si="277"/>
        <v>11</v>
      </c>
      <c r="X301" s="4187">
        <f t="shared" si="277"/>
        <v>10</v>
      </c>
      <c r="Y301" s="4113">
        <f>+Y223+Y229+Y235+Y241+Y247+Y253+Y259+Y265+Y271+Y277+Y283+Y289+Y295</f>
        <v>17</v>
      </c>
      <c r="Z301" s="4113">
        <f t="shared" si="278"/>
        <v>25</v>
      </c>
      <c r="AA301" s="4113">
        <f t="shared" si="278"/>
        <v>5</v>
      </c>
      <c r="AB301" s="4113">
        <f t="shared" si="278"/>
        <v>21</v>
      </c>
      <c r="AC301" s="4113">
        <f t="shared" si="278"/>
        <v>6</v>
      </c>
      <c r="AD301" s="4113">
        <f t="shared" si="278"/>
        <v>17</v>
      </c>
      <c r="AE301" s="4113">
        <f t="shared" si="278"/>
        <v>6</v>
      </c>
      <c r="AF301" s="4113">
        <f t="shared" si="278"/>
        <v>11</v>
      </c>
      <c r="AG301" s="4113">
        <f t="shared" si="278"/>
        <v>13</v>
      </c>
      <c r="AH301" s="4113">
        <f t="shared" si="278"/>
        <v>21</v>
      </c>
      <c r="AI301" s="4113">
        <f t="shared" si="278"/>
        <v>3</v>
      </c>
      <c r="AJ301" s="4113">
        <f t="shared" si="278"/>
        <v>7</v>
      </c>
      <c r="AK301" s="4113">
        <f t="shared" si="278"/>
        <v>7</v>
      </c>
      <c r="AL301" s="4113">
        <f t="shared" si="278"/>
        <v>3</v>
      </c>
      <c r="AM301" s="4113">
        <f t="shared" si="278"/>
        <v>1</v>
      </c>
      <c r="AN301" s="4188">
        <f t="shared" si="278"/>
        <v>2</v>
      </c>
      <c r="AO301" s="4189">
        <f t="shared" si="279"/>
        <v>0</v>
      </c>
      <c r="AP301" s="4190">
        <f>+AP223+AP229+AP235+AP259+AP265+AP271+AP277+AP283+AP289+AP295</f>
        <v>0</v>
      </c>
      <c r="AQ301" s="4191"/>
      <c r="AR301" s="4192"/>
      <c r="AS301" s="4133"/>
      <c r="AT301" s="4189">
        <f t="shared" si="280"/>
        <v>0</v>
      </c>
      <c r="AU301" s="4189">
        <f t="shared" si="280"/>
        <v>0</v>
      </c>
      <c r="AV301" s="4189">
        <f t="shared" si="280"/>
        <v>6</v>
      </c>
      <c r="AW301" s="4189">
        <f t="shared" si="280"/>
        <v>0</v>
      </c>
      <c r="AX301" s="4187">
        <f t="shared" si="280"/>
        <v>0</v>
      </c>
      <c r="CW301"/>
      <c r="CX301"/>
      <c r="CY301"/>
      <c r="CZ301"/>
      <c r="DA301"/>
      <c r="DB301"/>
      <c r="DC301"/>
      <c r="DD301"/>
      <c r="DE301"/>
      <c r="DG301"/>
      <c r="DH301"/>
      <c r="DI301"/>
      <c r="DJ301"/>
      <c r="DK301"/>
      <c r="DL301"/>
      <c r="DM301"/>
    </row>
    <row r="302" spans="1:117" x14ac:dyDescent="0.25">
      <c r="A302" s="852"/>
      <c r="B302" s="4123" t="s">
        <v>269</v>
      </c>
      <c r="C302" s="4124"/>
      <c r="D302" s="245">
        <f t="shared" si="261"/>
        <v>196</v>
      </c>
      <c r="E302" s="290">
        <f t="shared" si="276"/>
        <v>70</v>
      </c>
      <c r="F302" s="454">
        <f t="shared" si="276"/>
        <v>126</v>
      </c>
      <c r="G302" s="4113">
        <f t="shared" si="277"/>
        <v>1</v>
      </c>
      <c r="H302" s="4187">
        <f t="shared" si="277"/>
        <v>1</v>
      </c>
      <c r="I302" s="4113">
        <f t="shared" si="277"/>
        <v>0</v>
      </c>
      <c r="J302" s="4187">
        <f t="shared" si="277"/>
        <v>1</v>
      </c>
      <c r="K302" s="4187">
        <f t="shared" si="277"/>
        <v>3</v>
      </c>
      <c r="L302" s="4187">
        <f t="shared" si="277"/>
        <v>1</v>
      </c>
      <c r="M302" s="4187">
        <f t="shared" si="277"/>
        <v>0</v>
      </c>
      <c r="N302" s="4187">
        <f t="shared" si="277"/>
        <v>0</v>
      </c>
      <c r="O302" s="4187">
        <f t="shared" si="277"/>
        <v>1</v>
      </c>
      <c r="P302" s="4187">
        <f t="shared" si="277"/>
        <v>1</v>
      </c>
      <c r="Q302" s="4187">
        <f t="shared" si="277"/>
        <v>1</v>
      </c>
      <c r="R302" s="4187">
        <f t="shared" si="277"/>
        <v>0</v>
      </c>
      <c r="S302" s="4187">
        <f t="shared" si="277"/>
        <v>1</v>
      </c>
      <c r="T302" s="4187">
        <f t="shared" si="277"/>
        <v>3</v>
      </c>
      <c r="U302" s="4187">
        <f t="shared" si="277"/>
        <v>4</v>
      </c>
      <c r="V302" s="4187">
        <f t="shared" si="277"/>
        <v>4</v>
      </c>
      <c r="W302" s="4187">
        <f t="shared" si="277"/>
        <v>8</v>
      </c>
      <c r="X302" s="4187">
        <f t="shared" si="277"/>
        <v>5</v>
      </c>
      <c r="Y302" s="4113">
        <f>+Y224+Y230+Y236+Y242+Y248+Y254+Y260+Y266+Y272+Y278+Y284+Y290+Y296</f>
        <v>11</v>
      </c>
      <c r="Z302" s="4113">
        <f t="shared" si="278"/>
        <v>13</v>
      </c>
      <c r="AA302" s="4113">
        <f t="shared" si="278"/>
        <v>7</v>
      </c>
      <c r="AB302" s="4113">
        <f t="shared" si="278"/>
        <v>16</v>
      </c>
      <c r="AC302" s="4113">
        <f t="shared" si="278"/>
        <v>11</v>
      </c>
      <c r="AD302" s="4113">
        <f t="shared" si="278"/>
        <v>17</v>
      </c>
      <c r="AE302" s="4113">
        <f t="shared" si="278"/>
        <v>6</v>
      </c>
      <c r="AF302" s="4113">
        <f t="shared" si="278"/>
        <v>13</v>
      </c>
      <c r="AG302" s="4113">
        <f t="shared" si="278"/>
        <v>8</v>
      </c>
      <c r="AH302" s="4113">
        <f t="shared" si="278"/>
        <v>24</v>
      </c>
      <c r="AI302" s="4113">
        <f t="shared" si="278"/>
        <v>2</v>
      </c>
      <c r="AJ302" s="4113">
        <f t="shared" si="278"/>
        <v>4</v>
      </c>
      <c r="AK302" s="4113">
        <f t="shared" si="278"/>
        <v>6</v>
      </c>
      <c r="AL302" s="4113">
        <f t="shared" si="278"/>
        <v>16</v>
      </c>
      <c r="AM302" s="4113">
        <f t="shared" si="278"/>
        <v>0</v>
      </c>
      <c r="AN302" s="4188">
        <f t="shared" si="278"/>
        <v>7</v>
      </c>
      <c r="AO302" s="4189">
        <f t="shared" si="279"/>
        <v>1</v>
      </c>
      <c r="AP302" s="4190">
        <f>+AP224+AP230+AP236+AP260+AP266+AP272+AP278+AP284+AP290+AP296</f>
        <v>0</v>
      </c>
      <c r="AQ302" s="4191"/>
      <c r="AR302" s="4192"/>
      <c r="AS302" s="4133"/>
      <c r="AT302" s="4189">
        <f t="shared" si="280"/>
        <v>0</v>
      </c>
      <c r="AU302" s="4189">
        <f t="shared" si="280"/>
        <v>0</v>
      </c>
      <c r="AV302" s="4189">
        <f t="shared" si="280"/>
        <v>7</v>
      </c>
      <c r="AW302" s="4189">
        <f t="shared" si="280"/>
        <v>0</v>
      </c>
      <c r="AX302" s="4187">
        <f t="shared" si="280"/>
        <v>0</v>
      </c>
      <c r="CW302"/>
      <c r="CX302"/>
      <c r="CY302"/>
      <c r="CZ302"/>
      <c r="DA302"/>
      <c r="DB302"/>
      <c r="DC302"/>
      <c r="DD302"/>
      <c r="DE302"/>
      <c r="DG302"/>
      <c r="DH302"/>
      <c r="DI302"/>
      <c r="DJ302"/>
      <c r="DK302"/>
      <c r="DL302"/>
      <c r="DM302"/>
    </row>
    <row r="303" spans="1:117" ht="15" customHeight="1" x14ac:dyDescent="0.25">
      <c r="A303" s="852"/>
      <c r="B303" s="4123" t="s">
        <v>270</v>
      </c>
      <c r="C303" s="4124"/>
      <c r="D303" s="245">
        <f t="shared" si="261"/>
        <v>42</v>
      </c>
      <c r="E303" s="290">
        <f t="shared" si="276"/>
        <v>17</v>
      </c>
      <c r="F303" s="454">
        <f t="shared" si="276"/>
        <v>25</v>
      </c>
      <c r="G303" s="4113">
        <f t="shared" si="277"/>
        <v>0</v>
      </c>
      <c r="H303" s="4187">
        <f t="shared" si="277"/>
        <v>1</v>
      </c>
      <c r="I303" s="4113">
        <f t="shared" si="277"/>
        <v>0</v>
      </c>
      <c r="J303" s="4187">
        <f t="shared" si="277"/>
        <v>0</v>
      </c>
      <c r="K303" s="4187">
        <f t="shared" si="277"/>
        <v>0</v>
      </c>
      <c r="L303" s="4187">
        <f t="shared" si="277"/>
        <v>0</v>
      </c>
      <c r="M303" s="4187">
        <f t="shared" si="277"/>
        <v>0</v>
      </c>
      <c r="N303" s="4187">
        <f t="shared" si="277"/>
        <v>0</v>
      </c>
      <c r="O303" s="4187">
        <f t="shared" si="277"/>
        <v>1</v>
      </c>
      <c r="P303" s="4187">
        <f t="shared" si="277"/>
        <v>1</v>
      </c>
      <c r="Q303" s="4187">
        <f t="shared" si="277"/>
        <v>0</v>
      </c>
      <c r="R303" s="4187">
        <f t="shared" si="277"/>
        <v>0</v>
      </c>
      <c r="S303" s="4187">
        <f t="shared" si="277"/>
        <v>0</v>
      </c>
      <c r="T303" s="4187">
        <f t="shared" si="277"/>
        <v>1</v>
      </c>
      <c r="U303" s="4187">
        <f t="shared" si="277"/>
        <v>1</v>
      </c>
      <c r="V303" s="4187">
        <f t="shared" si="277"/>
        <v>0</v>
      </c>
      <c r="W303" s="4187">
        <f t="shared" si="277"/>
        <v>1</v>
      </c>
      <c r="X303" s="4187">
        <f t="shared" si="277"/>
        <v>2</v>
      </c>
      <c r="Y303" s="4113">
        <f>+Y225+Y231+Y237+Y243+Y249+Y255+Y261+Y279+Y273+Y267+Y285+Y291+Y297</f>
        <v>4</v>
      </c>
      <c r="Z303" s="4113">
        <f t="shared" ref="Z303:AN303" si="281">+Z225+Z231+Z237+Z243+Z249+Z255+Z261+Z279+Z273+Z267+Z285+Z291+Z297</f>
        <v>5</v>
      </c>
      <c r="AA303" s="4113">
        <f t="shared" si="281"/>
        <v>4</v>
      </c>
      <c r="AB303" s="4113">
        <f t="shared" si="281"/>
        <v>0</v>
      </c>
      <c r="AC303" s="4113">
        <f t="shared" si="281"/>
        <v>0</v>
      </c>
      <c r="AD303" s="4113">
        <f t="shared" si="281"/>
        <v>3</v>
      </c>
      <c r="AE303" s="4113">
        <f t="shared" si="281"/>
        <v>1</v>
      </c>
      <c r="AF303" s="4113">
        <f t="shared" si="281"/>
        <v>3</v>
      </c>
      <c r="AG303" s="4113">
        <f t="shared" si="281"/>
        <v>2</v>
      </c>
      <c r="AH303" s="4113">
        <f t="shared" si="281"/>
        <v>3</v>
      </c>
      <c r="AI303" s="4113">
        <f t="shared" si="281"/>
        <v>1</v>
      </c>
      <c r="AJ303" s="4113">
        <f t="shared" si="281"/>
        <v>2</v>
      </c>
      <c r="AK303" s="4113">
        <f t="shared" si="281"/>
        <v>2</v>
      </c>
      <c r="AL303" s="4113">
        <f t="shared" si="281"/>
        <v>4</v>
      </c>
      <c r="AM303" s="4113">
        <f t="shared" si="281"/>
        <v>0</v>
      </c>
      <c r="AN303" s="4188">
        <f t="shared" si="281"/>
        <v>0</v>
      </c>
      <c r="AO303" s="4189">
        <f t="shared" si="279"/>
        <v>0</v>
      </c>
      <c r="AP303" s="4190">
        <f>+AP225+AP231+AP237+AP261+AP279+AP273+AP267+AP285+AP291+AP297</f>
        <v>0</v>
      </c>
      <c r="AQ303" s="4191"/>
      <c r="AR303" s="4192"/>
      <c r="AS303" s="409"/>
      <c r="AT303" s="4189">
        <f>+AT225+AT231+AT237+AT243+AT249+AT255+AT261+AT279+AT273+AT267+AT285+AT291+AT297</f>
        <v>0</v>
      </c>
      <c r="AU303" s="4189">
        <f>+AU225+AU231+AU237+AU243+AU249+AU255+AU261+AU279+AU273+AU267+AU285+AU291+AU297</f>
        <v>0</v>
      </c>
      <c r="AV303" s="4189">
        <f>+AV225+AV231+AV237+AV243+AV249+AV255+AV261+AV279+AV273+AV267+AV285+AV291+AV297</f>
        <v>3</v>
      </c>
      <c r="AW303" s="4189">
        <f>+AW225+AW231+AW237+AW243+AW249+AW255+AW261+AW279+AW273+AW267+AW285+AW291+AW297</f>
        <v>0</v>
      </c>
      <c r="AX303" s="4187">
        <f>+AX225+AX231+AX237+AX243+AX249+AX255+AX261+AX279+AX273+AX267+AX285+AX291+AX297</f>
        <v>0</v>
      </c>
      <c r="CW303"/>
      <c r="CX303"/>
      <c r="CY303"/>
      <c r="CZ303"/>
      <c r="DA303"/>
      <c r="DB303"/>
      <c r="DC303"/>
      <c r="DD303"/>
      <c r="DE303"/>
      <c r="DG303"/>
      <c r="DH303"/>
      <c r="DI303"/>
      <c r="DJ303"/>
      <c r="DK303"/>
      <c r="DL303"/>
      <c r="DM303"/>
    </row>
    <row r="304" spans="1:117" x14ac:dyDescent="0.25">
      <c r="A304" s="5004"/>
      <c r="B304" s="4125" t="s">
        <v>271</v>
      </c>
      <c r="C304" s="4125"/>
      <c r="D304" s="4126">
        <f t="shared" si="261"/>
        <v>0</v>
      </c>
      <c r="E304" s="4193">
        <f t="shared" si="276"/>
        <v>0</v>
      </c>
      <c r="F304" s="4194">
        <f t="shared" si="276"/>
        <v>0</v>
      </c>
      <c r="G304" s="4126">
        <f t="shared" si="277"/>
        <v>0</v>
      </c>
      <c r="H304" s="4194">
        <f t="shared" si="277"/>
        <v>0</v>
      </c>
      <c r="I304" s="4126">
        <f t="shared" si="277"/>
        <v>0</v>
      </c>
      <c r="J304" s="4194">
        <f t="shared" si="277"/>
        <v>0</v>
      </c>
      <c r="K304" s="4194">
        <f t="shared" si="277"/>
        <v>0</v>
      </c>
      <c r="L304" s="4194">
        <f t="shared" si="277"/>
        <v>0</v>
      </c>
      <c r="M304" s="4194">
        <f t="shared" si="277"/>
        <v>0</v>
      </c>
      <c r="N304" s="4194">
        <f t="shared" si="277"/>
        <v>0</v>
      </c>
      <c r="O304" s="4194">
        <f t="shared" si="277"/>
        <v>0</v>
      </c>
      <c r="P304" s="4194">
        <f t="shared" si="277"/>
        <v>0</v>
      </c>
      <c r="Q304" s="4194">
        <f t="shared" si="277"/>
        <v>0</v>
      </c>
      <c r="R304" s="4194">
        <f t="shared" si="277"/>
        <v>0</v>
      </c>
      <c r="S304" s="4194">
        <f t="shared" si="277"/>
        <v>0</v>
      </c>
      <c r="T304" s="4194">
        <f t="shared" si="277"/>
        <v>0</v>
      </c>
      <c r="U304" s="4194">
        <f t="shared" si="277"/>
        <v>0</v>
      </c>
      <c r="V304" s="4194">
        <f t="shared" si="277"/>
        <v>0</v>
      </c>
      <c r="W304" s="4194">
        <f t="shared" si="277"/>
        <v>0</v>
      </c>
      <c r="X304" s="4194">
        <f t="shared" si="277"/>
        <v>0</v>
      </c>
      <c r="Y304" s="4126">
        <f>SUM(Y226+Y232+Y238+Y244+Y250+Y256+Y262+Y268+Y274+Y280+Y286+Y292+Y298)</f>
        <v>0</v>
      </c>
      <c r="Z304" s="4126">
        <f t="shared" ref="Z304:AN304" si="282">SUM(Z226+Z232+Z238+Z244+Z250+Z256+Z262+Z268+Z274+Z280+Z286+Z292+Z298)</f>
        <v>0</v>
      </c>
      <c r="AA304" s="4126">
        <f t="shared" si="282"/>
        <v>0</v>
      </c>
      <c r="AB304" s="4126">
        <f t="shared" si="282"/>
        <v>0</v>
      </c>
      <c r="AC304" s="4126">
        <f t="shared" si="282"/>
        <v>0</v>
      </c>
      <c r="AD304" s="4126">
        <f t="shared" si="282"/>
        <v>0</v>
      </c>
      <c r="AE304" s="4126">
        <f t="shared" si="282"/>
        <v>0</v>
      </c>
      <c r="AF304" s="4126">
        <f t="shared" si="282"/>
        <v>0</v>
      </c>
      <c r="AG304" s="4126">
        <f t="shared" si="282"/>
        <v>0</v>
      </c>
      <c r="AH304" s="4126">
        <f t="shared" si="282"/>
        <v>0</v>
      </c>
      <c r="AI304" s="4126">
        <f t="shared" si="282"/>
        <v>0</v>
      </c>
      <c r="AJ304" s="4126">
        <f t="shared" si="282"/>
        <v>0</v>
      </c>
      <c r="AK304" s="4126">
        <f t="shared" si="282"/>
        <v>0</v>
      </c>
      <c r="AL304" s="4126">
        <f t="shared" si="282"/>
        <v>0</v>
      </c>
      <c r="AM304" s="4126">
        <f t="shared" si="282"/>
        <v>0</v>
      </c>
      <c r="AN304" s="4195">
        <f t="shared" si="282"/>
        <v>0</v>
      </c>
      <c r="AO304" s="4196">
        <f t="shared" si="279"/>
        <v>0</v>
      </c>
      <c r="AP304" s="4197">
        <f>SUM(AP226+AP232+AP238+AP262+AP268+AP274+AP280+AP286+AP292+AP298)</f>
        <v>0</v>
      </c>
      <c r="AQ304" s="4198"/>
      <c r="AR304" s="4199"/>
      <c r="AS304" s="413"/>
      <c r="AT304" s="4196">
        <f>SUM(AT226+AT232+AT238+AT244+AT250+AT256+AT262+AT268+AT274+AT280+AT286+AT292+AT298)</f>
        <v>0</v>
      </c>
      <c r="AU304" s="4196">
        <f>SUM(AU226+AU232+AU238+AU244+AU250+AU256+AU262+AU268+AU274+AU280+AU286+AU292+AU298)</f>
        <v>0</v>
      </c>
      <c r="AV304" s="4196">
        <f>SUM(AV226+AV232+AV238+AV244+AV250+AV256+AV262+AV268+AV274+AV280+AV286+AV292+AV298)</f>
        <v>0</v>
      </c>
      <c r="AW304" s="4196">
        <f>SUM(AW226+AW232+AW238+AW244+AW250+AW256+AW262+AW268+AW274+AW280+AW286+AW292+AW298)</f>
        <v>0</v>
      </c>
      <c r="AX304" s="4194">
        <f>SUM(AX226+AX232+AX238+AX244+AX250+AX256+AX262+AX268+AX274+AX280+AX286+AX292+AX298)</f>
        <v>0</v>
      </c>
      <c r="CW304"/>
      <c r="CX304"/>
      <c r="CY304"/>
      <c r="CZ304"/>
      <c r="DA304"/>
      <c r="DB304"/>
      <c r="DC304"/>
      <c r="DD304"/>
      <c r="DE304"/>
      <c r="DG304"/>
      <c r="DH304"/>
      <c r="DI304"/>
      <c r="DJ304"/>
      <c r="DK304"/>
      <c r="DL304"/>
      <c r="DM304"/>
    </row>
    <row r="305" spans="1:117" x14ac:dyDescent="0.25">
      <c r="A305" s="43" t="s">
        <v>279</v>
      </c>
      <c r="B305" s="212"/>
      <c r="C305" s="212"/>
      <c r="D305" s="213"/>
      <c r="E305" s="213"/>
      <c r="F305" s="213"/>
      <c r="G305" s="213"/>
      <c r="H305" s="213"/>
      <c r="I305" s="213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10"/>
      <c r="AM305" s="10"/>
      <c r="AN305" s="9"/>
      <c r="AO305" s="9"/>
      <c r="AP305" s="9"/>
      <c r="AQ305" s="9"/>
      <c r="AR305" s="9"/>
      <c r="CW305"/>
      <c r="CX305"/>
      <c r="CY305"/>
      <c r="CZ305"/>
      <c r="DA305"/>
      <c r="DB305"/>
      <c r="DC305"/>
      <c r="DD305"/>
      <c r="DE305"/>
      <c r="DG305"/>
      <c r="DH305"/>
      <c r="DI305"/>
      <c r="DJ305"/>
      <c r="DK305"/>
      <c r="DL305"/>
      <c r="DM305"/>
    </row>
    <row r="306" spans="1:117" ht="15" customHeight="1" x14ac:dyDescent="0.25">
      <c r="A306" s="5005" t="s">
        <v>40</v>
      </c>
      <c r="B306" s="5006"/>
      <c r="C306" s="5007"/>
      <c r="D306" s="5008" t="s">
        <v>4</v>
      </c>
      <c r="E306" s="5009"/>
      <c r="F306" s="5010"/>
      <c r="G306" s="5011" t="s">
        <v>5</v>
      </c>
      <c r="H306" s="5012"/>
      <c r="I306" s="5012"/>
      <c r="J306" s="5012"/>
      <c r="K306" s="5012"/>
      <c r="L306" s="5012"/>
      <c r="M306" s="5012"/>
      <c r="N306" s="5012"/>
      <c r="O306" s="5012"/>
      <c r="P306" s="5012"/>
      <c r="Q306" s="5012"/>
      <c r="R306" s="5012"/>
      <c r="S306" s="5012"/>
      <c r="T306" s="5012"/>
      <c r="U306" s="5012"/>
      <c r="V306" s="5012"/>
      <c r="W306" s="5012"/>
      <c r="X306" s="5012"/>
      <c r="Y306" s="5012"/>
      <c r="Z306" s="5012"/>
      <c r="AA306" s="5012"/>
      <c r="AB306" s="5012"/>
      <c r="AC306" s="5012"/>
      <c r="AD306" s="5012"/>
      <c r="AE306" s="5012"/>
      <c r="AF306" s="5012"/>
      <c r="AG306" s="5012"/>
      <c r="AH306" s="5012"/>
      <c r="AI306" s="5012"/>
      <c r="AJ306" s="5012"/>
      <c r="AK306" s="5012"/>
      <c r="AL306" s="5012"/>
      <c r="AM306" s="5012"/>
      <c r="AN306" s="5012"/>
      <c r="AO306" s="5012"/>
      <c r="AP306" s="5013"/>
      <c r="AQ306" s="5014" t="s">
        <v>7</v>
      </c>
      <c r="AR306" s="5015" t="s">
        <v>280</v>
      </c>
      <c r="CW306"/>
      <c r="CX306"/>
      <c r="CY306"/>
      <c r="CZ306"/>
      <c r="DA306"/>
      <c r="DB306"/>
      <c r="DC306"/>
      <c r="DD306"/>
      <c r="DE306"/>
      <c r="DG306"/>
      <c r="DH306"/>
      <c r="DI306"/>
      <c r="DJ306"/>
      <c r="DK306"/>
      <c r="DL306"/>
      <c r="DM306"/>
    </row>
    <row r="307" spans="1:117" ht="15" customHeight="1" x14ac:dyDescent="0.25">
      <c r="A307" s="783"/>
      <c r="B307" s="634"/>
      <c r="C307" s="635"/>
      <c r="D307" s="5016"/>
      <c r="E307" s="868"/>
      <c r="F307" s="5017"/>
      <c r="G307" s="5018" t="s">
        <v>14</v>
      </c>
      <c r="H307" s="5019"/>
      <c r="I307" s="5011" t="s">
        <v>15</v>
      </c>
      <c r="J307" s="5020"/>
      <c r="K307" s="5012" t="s">
        <v>16</v>
      </c>
      <c r="L307" s="5020"/>
      <c r="M307" s="5011" t="s">
        <v>17</v>
      </c>
      <c r="N307" s="5020"/>
      <c r="O307" s="5011" t="s">
        <v>18</v>
      </c>
      <c r="P307" s="5020"/>
      <c r="Q307" s="5011" t="s">
        <v>19</v>
      </c>
      <c r="R307" s="5020"/>
      <c r="S307" s="5011" t="s">
        <v>20</v>
      </c>
      <c r="T307" s="5020"/>
      <c r="U307" s="5011" t="s">
        <v>21</v>
      </c>
      <c r="V307" s="5020"/>
      <c r="W307" s="5011" t="s">
        <v>22</v>
      </c>
      <c r="X307" s="5020"/>
      <c r="Y307" s="5011" t="s">
        <v>23</v>
      </c>
      <c r="Z307" s="5021"/>
      <c r="AA307" s="5011" t="s">
        <v>24</v>
      </c>
      <c r="AB307" s="5021"/>
      <c r="AC307" s="5011" t="s">
        <v>244</v>
      </c>
      <c r="AD307" s="5021"/>
      <c r="AE307" s="5011" t="s">
        <v>245</v>
      </c>
      <c r="AF307" s="5021"/>
      <c r="AG307" s="5011" t="s">
        <v>246</v>
      </c>
      <c r="AH307" s="5021"/>
      <c r="AI307" s="5011" t="s">
        <v>247</v>
      </c>
      <c r="AJ307" s="5021"/>
      <c r="AK307" s="5011" t="s">
        <v>29</v>
      </c>
      <c r="AL307" s="5021"/>
      <c r="AM307" s="5011" t="s">
        <v>30</v>
      </c>
      <c r="AN307" s="5021"/>
      <c r="AO307" s="5011" t="s">
        <v>31</v>
      </c>
      <c r="AP307" s="5021"/>
      <c r="AQ307" s="694"/>
      <c r="AR307" s="647"/>
      <c r="CW307"/>
      <c r="CX307"/>
      <c r="CY307"/>
      <c r="CZ307"/>
      <c r="DA307"/>
      <c r="DB307"/>
      <c r="DC307"/>
      <c r="DD307"/>
      <c r="DE307"/>
      <c r="DG307"/>
      <c r="DH307"/>
      <c r="DI307"/>
      <c r="DJ307"/>
      <c r="DK307"/>
      <c r="DL307"/>
      <c r="DM307"/>
    </row>
    <row r="308" spans="1:117" x14ac:dyDescent="0.25">
      <c r="A308" s="5022"/>
      <c r="B308" s="636"/>
      <c r="C308" s="5023"/>
      <c r="D308" s="5024" t="s">
        <v>32</v>
      </c>
      <c r="E308" s="5025" t="s">
        <v>33</v>
      </c>
      <c r="F308" s="5026" t="s">
        <v>34</v>
      </c>
      <c r="G308" s="5027" t="s">
        <v>33</v>
      </c>
      <c r="H308" s="5028" t="s">
        <v>34</v>
      </c>
      <c r="I308" s="5029" t="s">
        <v>33</v>
      </c>
      <c r="J308" s="5028" t="s">
        <v>34</v>
      </c>
      <c r="K308" s="5029" t="s">
        <v>33</v>
      </c>
      <c r="L308" s="5028" t="s">
        <v>34</v>
      </c>
      <c r="M308" s="5029" t="s">
        <v>33</v>
      </c>
      <c r="N308" s="5028" t="s">
        <v>34</v>
      </c>
      <c r="O308" s="5029" t="s">
        <v>33</v>
      </c>
      <c r="P308" s="5028" t="s">
        <v>34</v>
      </c>
      <c r="Q308" s="5029" t="s">
        <v>33</v>
      </c>
      <c r="R308" s="5028" t="s">
        <v>34</v>
      </c>
      <c r="S308" s="5029" t="s">
        <v>33</v>
      </c>
      <c r="T308" s="5028" t="s">
        <v>34</v>
      </c>
      <c r="U308" s="5029" t="s">
        <v>33</v>
      </c>
      <c r="V308" s="5028" t="s">
        <v>34</v>
      </c>
      <c r="W308" s="5029" t="s">
        <v>33</v>
      </c>
      <c r="X308" s="5028" t="s">
        <v>34</v>
      </c>
      <c r="Y308" s="5029" t="s">
        <v>33</v>
      </c>
      <c r="Z308" s="5028" t="s">
        <v>34</v>
      </c>
      <c r="AA308" s="5029" t="s">
        <v>33</v>
      </c>
      <c r="AB308" s="5028" t="s">
        <v>34</v>
      </c>
      <c r="AC308" s="5029" t="s">
        <v>33</v>
      </c>
      <c r="AD308" s="5028" t="s">
        <v>34</v>
      </c>
      <c r="AE308" s="5029" t="s">
        <v>33</v>
      </c>
      <c r="AF308" s="5028" t="s">
        <v>34</v>
      </c>
      <c r="AG308" s="5029" t="s">
        <v>33</v>
      </c>
      <c r="AH308" s="5028" t="s">
        <v>34</v>
      </c>
      <c r="AI308" s="5029" t="s">
        <v>33</v>
      </c>
      <c r="AJ308" s="5028" t="s">
        <v>34</v>
      </c>
      <c r="AK308" s="5029" t="s">
        <v>33</v>
      </c>
      <c r="AL308" s="5028" t="s">
        <v>34</v>
      </c>
      <c r="AM308" s="5029" t="s">
        <v>33</v>
      </c>
      <c r="AN308" s="5028" t="s">
        <v>34</v>
      </c>
      <c r="AO308" s="5029" t="s">
        <v>33</v>
      </c>
      <c r="AP308" s="5028" t="s">
        <v>34</v>
      </c>
      <c r="AQ308" s="4723"/>
      <c r="AR308" s="5030"/>
      <c r="CW308"/>
      <c r="CX308"/>
      <c r="CY308"/>
      <c r="CZ308"/>
      <c r="DA308"/>
      <c r="DB308"/>
      <c r="DC308"/>
      <c r="DD308"/>
      <c r="DE308"/>
      <c r="DG308"/>
      <c r="DH308"/>
      <c r="DI308"/>
      <c r="DJ308"/>
      <c r="DK308"/>
      <c r="DL308"/>
      <c r="DM308"/>
    </row>
    <row r="309" spans="1:117" x14ac:dyDescent="0.25">
      <c r="A309" s="5031" t="s">
        <v>46</v>
      </c>
      <c r="B309" s="5032"/>
      <c r="C309" s="5033"/>
      <c r="D309" s="5034">
        <f>SUM(E309:F309)</f>
        <v>0</v>
      </c>
      <c r="E309" s="5035">
        <f t="shared" ref="E309:F313" si="283">SUM(G309+I309+K309+M309+O309+Q309+S309+U309+W309+Y309+AA309+AC309+AE309+AG309+AI309+AK309+AM309+AO309)</f>
        <v>0</v>
      </c>
      <c r="F309" s="5036">
        <f t="shared" si="283"/>
        <v>0</v>
      </c>
      <c r="G309" s="5037"/>
      <c r="H309" s="52"/>
      <c r="I309" s="5037"/>
      <c r="J309" s="52"/>
      <c r="K309" s="5037"/>
      <c r="L309" s="52"/>
      <c r="M309" s="5037"/>
      <c r="N309" s="52"/>
      <c r="O309" s="5037"/>
      <c r="P309" s="52"/>
      <c r="Q309" s="5037"/>
      <c r="R309" s="52"/>
      <c r="S309" s="5037"/>
      <c r="T309" s="52"/>
      <c r="U309" s="5037"/>
      <c r="V309" s="52"/>
      <c r="W309" s="5037"/>
      <c r="X309" s="52"/>
      <c r="Y309" s="5037"/>
      <c r="Z309" s="52"/>
      <c r="AA309" s="5037"/>
      <c r="AB309" s="52"/>
      <c r="AC309" s="5037"/>
      <c r="AD309" s="52"/>
      <c r="AE309" s="5037"/>
      <c r="AF309" s="52"/>
      <c r="AG309" s="5037"/>
      <c r="AH309" s="52"/>
      <c r="AI309" s="5037"/>
      <c r="AJ309" s="52"/>
      <c r="AK309" s="5037"/>
      <c r="AL309" s="52"/>
      <c r="AM309" s="5037"/>
      <c r="AN309" s="52"/>
      <c r="AO309" s="5037"/>
      <c r="AP309" s="55"/>
      <c r="AQ309" s="252"/>
      <c r="AR309" s="232"/>
      <c r="AS309" t="str">
        <f>CV309&amp;CW309&amp;CX309</f>
        <v/>
      </c>
      <c r="CV309" s="25" t="str">
        <f>IF(AND(F309&gt;0,AQ309="")," * No olvide digitar la variable Embarazadas. Digite cero si no tiene.","")</f>
        <v/>
      </c>
      <c r="CW309" s="25" t="str">
        <f>IF(AQ309&gt;F309," * Las Embarazadas NO DEBEN ser mayor al total de mujeres. ","")</f>
        <v/>
      </c>
      <c r="CX309" s="25" t="str">
        <f>IF(AND((AK309+AL309)&gt;0,AR309="")," * No olvide digitar la variable 60 años. Si no tiene digite Cero.",IF(AR309&gt;(AK309+AL309)," * Las actividades de 60 años NO DEBEN ser mayor que las actividades registradas en el rango etario de 60 a 64 años",""))</f>
        <v/>
      </c>
      <c r="CY309"/>
      <c r="CZ309"/>
      <c r="DA309"/>
      <c r="DB309"/>
      <c r="DC309"/>
      <c r="DD309"/>
      <c r="DE309"/>
      <c r="DG309" s="26">
        <f>IF(AND(F309&gt;0,AQ309=""),1,0)</f>
        <v>0</v>
      </c>
      <c r="DH309" s="26">
        <f>IF(AQ309&gt;F309,1,0)</f>
        <v>0</v>
      </c>
      <c r="DI309" s="26">
        <f>IF(AND((AK309+AL309)&gt;0,AR309=""),1,IF(AR309&gt;(AK309+AL309),1,0))</f>
        <v>0</v>
      </c>
      <c r="DJ309"/>
      <c r="DK309"/>
      <c r="DL309"/>
      <c r="DM309"/>
    </row>
    <row r="310" spans="1:117" x14ac:dyDescent="0.25">
      <c r="A310" s="4220" t="s">
        <v>281</v>
      </c>
      <c r="B310" s="4221"/>
      <c r="C310" s="4222"/>
      <c r="D310" s="4185">
        <f>SUM(E310:F310)</f>
        <v>0</v>
      </c>
      <c r="E310" s="4223">
        <f t="shared" si="283"/>
        <v>0</v>
      </c>
      <c r="F310" s="4224">
        <f t="shared" si="283"/>
        <v>0</v>
      </c>
      <c r="G310" s="4225"/>
      <c r="H310" s="4226"/>
      <c r="I310" s="4225"/>
      <c r="J310" s="4226"/>
      <c r="K310" s="4225"/>
      <c r="L310" s="4226"/>
      <c r="M310" s="4225"/>
      <c r="N310" s="4226"/>
      <c r="O310" s="4225"/>
      <c r="P310" s="4226"/>
      <c r="Q310" s="4225"/>
      <c r="R310" s="4226"/>
      <c r="S310" s="4225"/>
      <c r="T310" s="4226"/>
      <c r="U310" s="4225"/>
      <c r="V310" s="4226"/>
      <c r="W310" s="4225"/>
      <c r="X310" s="4226"/>
      <c r="Y310" s="4225"/>
      <c r="Z310" s="4226"/>
      <c r="AA310" s="4225"/>
      <c r="AB310" s="4226"/>
      <c r="AC310" s="4225"/>
      <c r="AD310" s="4226"/>
      <c r="AE310" s="4225"/>
      <c r="AF310" s="4226"/>
      <c r="AG310" s="4225"/>
      <c r="AH310" s="4226"/>
      <c r="AI310" s="4225"/>
      <c r="AJ310" s="4226"/>
      <c r="AK310" s="4225"/>
      <c r="AL310" s="4226"/>
      <c r="AM310" s="4225"/>
      <c r="AN310" s="4226"/>
      <c r="AO310" s="4225"/>
      <c r="AP310" s="4227"/>
      <c r="AQ310" s="4228"/>
      <c r="AR310" s="4229"/>
      <c r="AS310" t="str">
        <f t="shared" ref="AS310:AS313" si="284">CV310&amp;CW310&amp;CX310</f>
        <v/>
      </c>
      <c r="CV310" s="25" t="str">
        <f t="shared" ref="CV310:CV313" si="285">IF(AND(F310&gt;0,AQ310="")," * No olvide digitar la variable Embarazadas. Digite cero si no tiene.","")</f>
        <v/>
      </c>
      <c r="CW310" s="25" t="str">
        <f t="shared" ref="CW310:CW313" si="286">IF(AQ310&gt;F310," * Las Embarazadas NO DEBEN ser mayor al total de mujeres. ","")</f>
        <v/>
      </c>
      <c r="CX310" s="25" t="str">
        <f t="shared" ref="CX310:CX313" si="287">IF(AND((AK310+AL310)&gt;0,AR310="")," * No olvide digitar la variable 60 años. Si no tiene digite Cero.",IF(AR310&gt;(AK310+AL310)," * Las actividades de 60 años NO DEBEN ser mayor que las actividades registradas en el rango etario de 60 a 64 años",""))</f>
        <v/>
      </c>
      <c r="CY310"/>
      <c r="CZ310"/>
      <c r="DA310"/>
      <c r="DB310"/>
      <c r="DC310"/>
      <c r="DD310"/>
      <c r="DE310"/>
      <c r="DG310" s="26">
        <f t="shared" ref="DG310:DG313" si="288">IF(AND(F310&gt;0,AQ310=""),1,0)</f>
        <v>0</v>
      </c>
      <c r="DH310" s="26">
        <f t="shared" ref="DH310:DH313" si="289">IF(AQ310&gt;F310,1,0)</f>
        <v>0</v>
      </c>
      <c r="DI310" s="26">
        <f t="shared" ref="DI310:DI313" si="290">IF(AND((AK310+AL310)&gt;0,AR310=""),1,IF(AR310&gt;(AK310+AL310),1,0))</f>
        <v>0</v>
      </c>
      <c r="DJ310"/>
      <c r="DK310"/>
      <c r="DL310"/>
      <c r="DM310"/>
    </row>
    <row r="311" spans="1:117" x14ac:dyDescent="0.25">
      <c r="A311" s="4220" t="s">
        <v>282</v>
      </c>
      <c r="B311" s="4221"/>
      <c r="C311" s="4222"/>
      <c r="D311" s="4185">
        <f>SUM(E311:F311)</f>
        <v>0</v>
      </c>
      <c r="E311" s="4223">
        <f t="shared" si="283"/>
        <v>0</v>
      </c>
      <c r="F311" s="4224">
        <f t="shared" si="283"/>
        <v>0</v>
      </c>
      <c r="G311" s="4225"/>
      <c r="H311" s="4226"/>
      <c r="I311" s="4225"/>
      <c r="J311" s="4226"/>
      <c r="K311" s="4225"/>
      <c r="L311" s="4226"/>
      <c r="M311" s="4225"/>
      <c r="N311" s="4226"/>
      <c r="O311" s="4225"/>
      <c r="P311" s="4226"/>
      <c r="Q311" s="4225"/>
      <c r="R311" s="4226"/>
      <c r="S311" s="4225"/>
      <c r="T311" s="4226"/>
      <c r="U311" s="4225"/>
      <c r="V311" s="4226"/>
      <c r="W311" s="4225"/>
      <c r="X311" s="4226"/>
      <c r="Y311" s="4225"/>
      <c r="Z311" s="4226"/>
      <c r="AA311" s="4225"/>
      <c r="AB311" s="4226"/>
      <c r="AC311" s="4225"/>
      <c r="AD311" s="4226"/>
      <c r="AE311" s="4225"/>
      <c r="AF311" s="4226"/>
      <c r="AG311" s="4225"/>
      <c r="AH311" s="4226"/>
      <c r="AI311" s="4225"/>
      <c r="AJ311" s="4226"/>
      <c r="AK311" s="4225"/>
      <c r="AL311" s="4226"/>
      <c r="AM311" s="4225"/>
      <c r="AN311" s="4226"/>
      <c r="AO311" s="4225"/>
      <c r="AP311" s="4227"/>
      <c r="AQ311" s="4228"/>
      <c r="AR311" s="4229"/>
      <c r="AS311" t="str">
        <f t="shared" si="284"/>
        <v/>
      </c>
      <c r="CV311" s="25" t="str">
        <f t="shared" si="285"/>
        <v/>
      </c>
      <c r="CW311" s="25" t="str">
        <f t="shared" si="286"/>
        <v/>
      </c>
      <c r="CX311" s="25" t="str">
        <f t="shared" si="287"/>
        <v/>
      </c>
      <c r="CY311"/>
      <c r="CZ311"/>
      <c r="DA311"/>
      <c r="DB311"/>
      <c r="DC311"/>
      <c r="DD311"/>
      <c r="DE311"/>
      <c r="DG311" s="26">
        <f t="shared" si="288"/>
        <v>0</v>
      </c>
      <c r="DH311" s="26">
        <f t="shared" si="289"/>
        <v>0</v>
      </c>
      <c r="DI311" s="26">
        <f t="shared" si="290"/>
        <v>0</v>
      </c>
      <c r="DJ311"/>
      <c r="DK311"/>
      <c r="DL311"/>
      <c r="DM311"/>
    </row>
    <row r="312" spans="1:117" ht="15" customHeight="1" x14ac:dyDescent="0.25">
      <c r="A312" s="4230" t="s">
        <v>283</v>
      </c>
      <c r="B312" s="4231"/>
      <c r="C312" s="4232"/>
      <c r="D312" s="4185">
        <f>SUM(E312:F312)</f>
        <v>0</v>
      </c>
      <c r="E312" s="4223">
        <f t="shared" si="283"/>
        <v>0</v>
      </c>
      <c r="F312" s="4224">
        <f t="shared" si="283"/>
        <v>0</v>
      </c>
      <c r="G312" s="4225"/>
      <c r="H312" s="4226"/>
      <c r="I312" s="4225"/>
      <c r="J312" s="4226"/>
      <c r="K312" s="4225"/>
      <c r="L312" s="4226"/>
      <c r="M312" s="4225"/>
      <c r="N312" s="4226"/>
      <c r="O312" s="4225"/>
      <c r="P312" s="4226"/>
      <c r="Q312" s="4225"/>
      <c r="R312" s="4226"/>
      <c r="S312" s="4225"/>
      <c r="T312" s="4226"/>
      <c r="U312" s="4225"/>
      <c r="V312" s="4226"/>
      <c r="W312" s="4225"/>
      <c r="X312" s="4226"/>
      <c r="Y312" s="4225"/>
      <c r="Z312" s="4226"/>
      <c r="AA312" s="4225"/>
      <c r="AB312" s="4226"/>
      <c r="AC312" s="4225"/>
      <c r="AD312" s="4226"/>
      <c r="AE312" s="4225"/>
      <c r="AF312" s="4226"/>
      <c r="AG312" s="4225"/>
      <c r="AH312" s="4226"/>
      <c r="AI312" s="4225"/>
      <c r="AJ312" s="4226"/>
      <c r="AK312" s="4225"/>
      <c r="AL312" s="4226"/>
      <c r="AM312" s="4225"/>
      <c r="AN312" s="4226"/>
      <c r="AO312" s="4225"/>
      <c r="AP312" s="4227"/>
      <c r="AQ312" s="268"/>
      <c r="AR312" s="189"/>
      <c r="AS312" t="str">
        <f t="shared" si="284"/>
        <v/>
      </c>
      <c r="CV312" s="25" t="str">
        <f t="shared" si="285"/>
        <v/>
      </c>
      <c r="CW312" s="25" t="str">
        <f t="shared" si="286"/>
        <v/>
      </c>
      <c r="CX312" s="25" t="str">
        <f t="shared" si="287"/>
        <v/>
      </c>
      <c r="CY312"/>
      <c r="CZ312"/>
      <c r="DA312"/>
      <c r="DB312"/>
      <c r="DC312"/>
      <c r="DD312"/>
      <c r="DE312"/>
      <c r="DG312" s="26">
        <f t="shared" si="288"/>
        <v>0</v>
      </c>
      <c r="DH312" s="26">
        <f t="shared" si="289"/>
        <v>0</v>
      </c>
      <c r="DI312" s="26">
        <f t="shared" si="290"/>
        <v>0</v>
      </c>
      <c r="DJ312"/>
      <c r="DK312"/>
      <c r="DL312"/>
      <c r="DM312"/>
    </row>
    <row r="313" spans="1:117" x14ac:dyDescent="0.25">
      <c r="A313" s="4233" t="s">
        <v>284</v>
      </c>
      <c r="B313" s="803"/>
      <c r="C313" s="735"/>
      <c r="D313" s="4186">
        <f>SUM(E313:F313)</f>
        <v>0</v>
      </c>
      <c r="E313" s="541">
        <f t="shared" si="283"/>
        <v>0</v>
      </c>
      <c r="F313" s="4234">
        <f t="shared" si="283"/>
        <v>0</v>
      </c>
      <c r="G313" s="4235"/>
      <c r="H313" s="4236"/>
      <c r="I313" s="4235"/>
      <c r="J313" s="4236"/>
      <c r="K313" s="4235"/>
      <c r="L313" s="4236"/>
      <c r="M313" s="4235"/>
      <c r="N313" s="4236"/>
      <c r="O313" s="4235"/>
      <c r="P313" s="4236"/>
      <c r="Q313" s="4235"/>
      <c r="R313" s="4236"/>
      <c r="S313" s="4235"/>
      <c r="T313" s="4236"/>
      <c r="U313" s="4235"/>
      <c r="V313" s="4236"/>
      <c r="W313" s="4235"/>
      <c r="X313" s="4236"/>
      <c r="Y313" s="4235"/>
      <c r="Z313" s="4236"/>
      <c r="AA313" s="4235"/>
      <c r="AB313" s="4236"/>
      <c r="AC313" s="4235"/>
      <c r="AD313" s="4236"/>
      <c r="AE313" s="4235"/>
      <c r="AF313" s="4236"/>
      <c r="AG313" s="4235"/>
      <c r="AH313" s="4236"/>
      <c r="AI313" s="4235"/>
      <c r="AJ313" s="4236"/>
      <c r="AK313" s="4235"/>
      <c r="AL313" s="4236"/>
      <c r="AM313" s="4235"/>
      <c r="AN313" s="4236"/>
      <c r="AO313" s="4235"/>
      <c r="AP313" s="4237"/>
      <c r="AQ313" s="4238"/>
      <c r="AR313" s="4239"/>
      <c r="AS313" t="str">
        <f t="shared" si="284"/>
        <v/>
      </c>
      <c r="CV313" s="25" t="str">
        <f t="shared" si="285"/>
        <v/>
      </c>
      <c r="CW313" s="25" t="str">
        <f t="shared" si="286"/>
        <v/>
      </c>
      <c r="CX313" s="25" t="str">
        <f t="shared" si="287"/>
        <v/>
      </c>
      <c r="CY313"/>
      <c r="CZ313"/>
      <c r="DA313"/>
      <c r="DB313"/>
      <c r="DC313"/>
      <c r="DD313"/>
      <c r="DE313"/>
      <c r="DG313" s="26">
        <f t="shared" si="288"/>
        <v>0</v>
      </c>
      <c r="DH313" s="26">
        <f t="shared" si="289"/>
        <v>0</v>
      </c>
      <c r="DI313" s="26">
        <f t="shared" si="290"/>
        <v>0</v>
      </c>
      <c r="DJ313"/>
      <c r="DK313"/>
      <c r="DL313"/>
      <c r="DM313"/>
    </row>
    <row r="314" spans="1:117" ht="15.75" x14ac:dyDescent="0.25">
      <c r="A314" s="483" t="s">
        <v>285</v>
      </c>
      <c r="B314" s="484"/>
      <c r="C314" s="484"/>
      <c r="D314" s="485"/>
      <c r="E314" s="486"/>
      <c r="CW314"/>
      <c r="CX314"/>
      <c r="CY314"/>
      <c r="CZ314"/>
      <c r="DA314"/>
      <c r="DB314"/>
      <c r="DC314"/>
      <c r="DD314"/>
      <c r="DE314"/>
      <c r="DG314"/>
      <c r="DH314"/>
      <c r="DI314"/>
      <c r="DJ314"/>
      <c r="DK314"/>
      <c r="DL314"/>
      <c r="DM314"/>
    </row>
    <row r="315" spans="1:117" ht="31.5" x14ac:dyDescent="0.25">
      <c r="A315" s="5011" t="s">
        <v>286</v>
      </c>
      <c r="B315" s="5038"/>
      <c r="C315" s="5039" t="s">
        <v>287</v>
      </c>
      <c r="D315" s="5039" t="s">
        <v>288</v>
      </c>
      <c r="E315" s="5039" t="s">
        <v>289</v>
      </c>
      <c r="CW315"/>
      <c r="CX315"/>
      <c r="CY315"/>
      <c r="CZ315"/>
      <c r="DA315"/>
      <c r="DB315"/>
      <c r="DC315"/>
      <c r="DD315"/>
      <c r="DE315"/>
      <c r="DG315"/>
      <c r="DH315"/>
      <c r="DI315"/>
      <c r="DJ315"/>
      <c r="DK315"/>
      <c r="DL315"/>
      <c r="DM315"/>
    </row>
    <row r="316" spans="1:117" x14ac:dyDescent="0.25">
      <c r="A316" s="5040" t="s">
        <v>93</v>
      </c>
      <c r="B316" s="5041"/>
      <c r="C316" s="5042"/>
      <c r="D316" s="5042"/>
      <c r="E316" s="5042"/>
      <c r="CW316"/>
      <c r="CX316"/>
      <c r="CY316"/>
      <c r="CZ316"/>
      <c r="DA316"/>
      <c r="DB316"/>
      <c r="DC316"/>
      <c r="DD316"/>
      <c r="DE316"/>
      <c r="DG316"/>
      <c r="DH316"/>
      <c r="DI316"/>
      <c r="DJ316"/>
      <c r="DK316"/>
      <c r="DL316"/>
      <c r="DM316"/>
    </row>
    <row r="317" spans="1:117" x14ac:dyDescent="0.25">
      <c r="A317" s="4245" t="s">
        <v>290</v>
      </c>
      <c r="B317" s="4246"/>
      <c r="C317" s="4229"/>
      <c r="D317" s="4229"/>
      <c r="E317" s="4229"/>
      <c r="CW317"/>
      <c r="CX317"/>
      <c r="CY317"/>
      <c r="CZ317"/>
      <c r="DA317"/>
      <c r="DB317"/>
      <c r="DC317"/>
      <c r="DD317"/>
      <c r="DE317"/>
      <c r="DG317"/>
      <c r="DH317"/>
      <c r="DI317"/>
      <c r="DJ317"/>
      <c r="DK317"/>
      <c r="DL317"/>
      <c r="DM317"/>
    </row>
    <row r="318" spans="1:117" x14ac:dyDescent="0.25">
      <c r="A318" s="4247" t="s">
        <v>291</v>
      </c>
      <c r="B318" s="4248"/>
      <c r="C318" s="4229"/>
      <c r="D318" s="4229"/>
      <c r="E318" s="4229"/>
      <c r="CW318"/>
      <c r="CX318"/>
      <c r="CY318"/>
      <c r="CZ318"/>
      <c r="DA318"/>
      <c r="DB318"/>
      <c r="DC318"/>
      <c r="DD318"/>
      <c r="DE318"/>
      <c r="DG318"/>
      <c r="DH318"/>
      <c r="DI318"/>
      <c r="DJ318"/>
      <c r="DK318"/>
      <c r="DL318"/>
      <c r="DM318"/>
    </row>
    <row r="319" spans="1:117" x14ac:dyDescent="0.25">
      <c r="A319" s="4245" t="s">
        <v>99</v>
      </c>
      <c r="B319" s="4246"/>
      <c r="C319" s="4229"/>
      <c r="D319" s="4229"/>
      <c r="E319" s="4229"/>
      <c r="CW319"/>
      <c r="CX319"/>
      <c r="CY319"/>
      <c r="CZ319"/>
      <c r="DA319"/>
      <c r="DB319"/>
      <c r="DC319"/>
      <c r="DD319"/>
      <c r="DE319"/>
      <c r="DG319"/>
      <c r="DH319"/>
      <c r="DI319"/>
      <c r="DJ319"/>
      <c r="DK319"/>
      <c r="DL319"/>
      <c r="DM319"/>
    </row>
    <row r="320" spans="1:117" x14ac:dyDescent="0.25">
      <c r="A320" s="4245" t="s">
        <v>101</v>
      </c>
      <c r="B320" s="4246"/>
      <c r="C320" s="4229"/>
      <c r="D320" s="4229"/>
      <c r="E320" s="4229"/>
      <c r="CW320"/>
      <c r="CX320"/>
      <c r="CY320"/>
      <c r="CZ320"/>
      <c r="DA320"/>
      <c r="DB320"/>
      <c r="DC320"/>
      <c r="DD320"/>
      <c r="DE320"/>
      <c r="DG320"/>
      <c r="DH320"/>
      <c r="DI320"/>
      <c r="DJ320"/>
      <c r="DK320"/>
      <c r="DL320"/>
      <c r="DM320"/>
    </row>
    <row r="321" spans="1:117" x14ac:dyDescent="0.25">
      <c r="A321" s="4245" t="s">
        <v>292</v>
      </c>
      <c r="B321" s="4246"/>
      <c r="C321" s="4229"/>
      <c r="D321" s="4229"/>
      <c r="E321" s="4229"/>
      <c r="CW321"/>
      <c r="CX321"/>
      <c r="CY321"/>
      <c r="CZ321"/>
      <c r="DA321"/>
      <c r="DB321"/>
      <c r="DC321"/>
      <c r="DD321"/>
      <c r="DE321"/>
      <c r="DG321"/>
      <c r="DH321"/>
      <c r="DI321"/>
      <c r="DJ321"/>
      <c r="DK321"/>
      <c r="DL321"/>
      <c r="DM321"/>
    </row>
    <row r="322" spans="1:117" x14ac:dyDescent="0.25">
      <c r="A322" s="872" t="s">
        <v>98</v>
      </c>
      <c r="B322" s="873"/>
      <c r="C322" s="4229"/>
      <c r="D322" s="4229"/>
      <c r="E322" s="4229"/>
      <c r="CW322"/>
      <c r="CX322"/>
      <c r="CY322"/>
      <c r="CZ322"/>
      <c r="DA322"/>
      <c r="DB322"/>
      <c r="DC322"/>
      <c r="DD322"/>
      <c r="DE322"/>
      <c r="DG322"/>
      <c r="DH322"/>
      <c r="DI322"/>
      <c r="DJ322"/>
      <c r="DK322"/>
      <c r="DL322"/>
      <c r="DM322"/>
    </row>
    <row r="323" spans="1:117" ht="15" customHeight="1" x14ac:dyDescent="0.25">
      <c r="A323" s="4249" t="s">
        <v>293</v>
      </c>
      <c r="B323" s="4250"/>
      <c r="C323" s="4229"/>
      <c r="D323" s="4229"/>
      <c r="E323" s="4229"/>
      <c r="CW323"/>
      <c r="CX323"/>
      <c r="CY323"/>
      <c r="CZ323"/>
      <c r="DA323"/>
      <c r="DB323"/>
      <c r="DC323"/>
      <c r="DD323"/>
      <c r="DE323"/>
      <c r="DG323"/>
      <c r="DH323"/>
      <c r="DI323"/>
      <c r="DJ323"/>
      <c r="DK323"/>
      <c r="DL323"/>
      <c r="DM323"/>
    </row>
    <row r="324" spans="1:117" x14ac:dyDescent="0.25">
      <c r="A324" s="4249" t="s">
        <v>102</v>
      </c>
      <c r="B324" s="4250"/>
      <c r="C324" s="4229"/>
      <c r="D324" s="4229"/>
      <c r="E324" s="4229"/>
      <c r="CW324"/>
      <c r="CX324"/>
      <c r="CY324"/>
      <c r="CZ324"/>
      <c r="DA324"/>
      <c r="DB324"/>
      <c r="DC324"/>
      <c r="DD324"/>
      <c r="DE324"/>
      <c r="DG324"/>
      <c r="DH324"/>
      <c r="DI324"/>
      <c r="DJ324"/>
      <c r="DK324"/>
      <c r="DL324"/>
      <c r="DM324"/>
    </row>
    <row r="325" spans="1:117" x14ac:dyDescent="0.25">
      <c r="A325" s="4251" t="s">
        <v>103</v>
      </c>
      <c r="B325" s="877"/>
      <c r="C325" s="4239"/>
      <c r="D325" s="4239"/>
      <c r="E325" s="4239"/>
      <c r="CW325"/>
      <c r="CX325"/>
      <c r="CY325"/>
      <c r="CZ325"/>
      <c r="DA325"/>
      <c r="DB325"/>
      <c r="DC325"/>
      <c r="DD325"/>
      <c r="DE325"/>
      <c r="DG325"/>
      <c r="DH325"/>
      <c r="DI325"/>
      <c r="DJ325"/>
      <c r="DK325"/>
      <c r="DL325"/>
      <c r="DM325"/>
    </row>
    <row r="326" spans="1:117" x14ac:dyDescent="0.25">
      <c r="CW326"/>
      <c r="CX326"/>
      <c r="CY326"/>
      <c r="CZ326"/>
      <c r="DA326"/>
      <c r="DB326"/>
      <c r="DC326"/>
      <c r="DD326"/>
      <c r="DE326"/>
      <c r="DG326"/>
      <c r="DH326"/>
      <c r="DI326"/>
      <c r="DJ326"/>
      <c r="DK326"/>
      <c r="DL326"/>
      <c r="DM326"/>
    </row>
    <row r="327" spans="1:117" x14ac:dyDescent="0.25">
      <c r="CW327"/>
      <c r="CX327"/>
      <c r="CY327"/>
      <c r="CZ327"/>
      <c r="DA327"/>
      <c r="DB327"/>
      <c r="DC327"/>
      <c r="DD327"/>
      <c r="DE327"/>
      <c r="DG327"/>
      <c r="DH327"/>
      <c r="DI327"/>
      <c r="DJ327"/>
      <c r="DK327"/>
      <c r="DL327"/>
      <c r="DM327"/>
    </row>
    <row r="328" spans="1:117" x14ac:dyDescent="0.25">
      <c r="CW328"/>
      <c r="CX328"/>
      <c r="CY328"/>
      <c r="CZ328"/>
      <c r="DA328"/>
      <c r="DB328"/>
      <c r="DC328"/>
      <c r="DD328"/>
      <c r="DE328"/>
      <c r="DG328"/>
      <c r="DH328"/>
      <c r="DI328"/>
      <c r="DJ328"/>
      <c r="DK328"/>
      <c r="DL328"/>
      <c r="DM328"/>
    </row>
    <row r="329" spans="1:117" x14ac:dyDescent="0.25">
      <c r="CW329"/>
      <c r="CX329"/>
      <c r="CY329"/>
      <c r="CZ329"/>
      <c r="DA329"/>
      <c r="DB329"/>
      <c r="DC329"/>
      <c r="DD329"/>
      <c r="DE329"/>
      <c r="DG329"/>
      <c r="DH329"/>
      <c r="DI329"/>
      <c r="DJ329"/>
      <c r="DK329"/>
      <c r="DL329"/>
      <c r="DM329"/>
    </row>
    <row r="330" spans="1:117" x14ac:dyDescent="0.25">
      <c r="CW330"/>
      <c r="CX330"/>
      <c r="CY330"/>
      <c r="CZ330"/>
      <c r="DA330"/>
      <c r="DB330"/>
      <c r="DC330"/>
      <c r="DD330"/>
      <c r="DE330"/>
      <c r="DG330"/>
      <c r="DH330"/>
      <c r="DI330"/>
      <c r="DJ330"/>
      <c r="DK330"/>
      <c r="DL330"/>
      <c r="DM330"/>
    </row>
    <row r="331" spans="1:117" x14ac:dyDescent="0.25">
      <c r="CW331"/>
      <c r="CX331"/>
      <c r="CY331"/>
      <c r="CZ331"/>
      <c r="DA331"/>
      <c r="DB331"/>
      <c r="DC331"/>
      <c r="DD331"/>
      <c r="DE331"/>
      <c r="DG331"/>
      <c r="DH331"/>
      <c r="DI331"/>
      <c r="DJ331"/>
      <c r="DK331"/>
      <c r="DL331"/>
      <c r="DM331"/>
    </row>
    <row r="332" spans="1:117" x14ac:dyDescent="0.25">
      <c r="CW332"/>
      <c r="CX332"/>
      <c r="CY332"/>
      <c r="CZ332"/>
      <c r="DA332"/>
      <c r="DB332"/>
      <c r="DC332"/>
      <c r="DD332"/>
      <c r="DE332"/>
      <c r="DG332"/>
      <c r="DH332"/>
      <c r="DI332"/>
      <c r="DJ332"/>
      <c r="DK332"/>
      <c r="DL332"/>
      <c r="DM332"/>
    </row>
    <row r="333" spans="1:117" x14ac:dyDescent="0.25">
      <c r="CW333"/>
      <c r="CX333"/>
      <c r="CY333"/>
      <c r="CZ333"/>
      <c r="DA333"/>
      <c r="DB333"/>
      <c r="DC333"/>
      <c r="DD333"/>
      <c r="DE333"/>
      <c r="DG333"/>
      <c r="DH333"/>
      <c r="DI333"/>
      <c r="DJ333"/>
      <c r="DK333"/>
      <c r="DL333"/>
      <c r="DM333"/>
    </row>
    <row r="334" spans="1:117" x14ac:dyDescent="0.25">
      <c r="CW334"/>
      <c r="CX334"/>
      <c r="CY334"/>
      <c r="CZ334"/>
      <c r="DA334"/>
      <c r="DB334"/>
      <c r="DC334"/>
      <c r="DD334"/>
      <c r="DE334"/>
      <c r="DG334"/>
      <c r="DH334"/>
      <c r="DI334"/>
      <c r="DJ334"/>
      <c r="DK334"/>
      <c r="DL334"/>
      <c r="DM334"/>
    </row>
    <row r="335" spans="1:117" x14ac:dyDescent="0.25">
      <c r="CW335"/>
      <c r="CX335"/>
      <c r="CY335"/>
      <c r="CZ335"/>
      <c r="DA335"/>
      <c r="DB335"/>
      <c r="DC335"/>
      <c r="DD335"/>
      <c r="DE335"/>
      <c r="DG335"/>
      <c r="DH335"/>
      <c r="DI335"/>
      <c r="DJ335"/>
      <c r="DK335"/>
      <c r="DL335"/>
      <c r="DM335"/>
    </row>
    <row r="336" spans="1:117" x14ac:dyDescent="0.25">
      <c r="CW336"/>
      <c r="CX336"/>
      <c r="CY336"/>
      <c r="CZ336"/>
      <c r="DA336"/>
      <c r="DB336"/>
      <c r="DC336"/>
      <c r="DD336"/>
      <c r="DE336"/>
      <c r="DG336"/>
      <c r="DH336"/>
      <c r="DI336"/>
      <c r="DJ336"/>
      <c r="DK336"/>
      <c r="DL336"/>
      <c r="DM336"/>
    </row>
    <row r="337" spans="1:117" x14ac:dyDescent="0.25">
      <c r="CW337"/>
      <c r="CX337"/>
      <c r="CY337"/>
      <c r="CZ337"/>
      <c r="DA337"/>
      <c r="DB337"/>
      <c r="DC337"/>
      <c r="DD337"/>
      <c r="DE337"/>
      <c r="DG337"/>
      <c r="DH337"/>
      <c r="DI337"/>
      <c r="DJ337"/>
      <c r="DK337"/>
      <c r="DL337"/>
      <c r="DM337"/>
    </row>
    <row r="338" spans="1:117" x14ac:dyDescent="0.25">
      <c r="CW338"/>
      <c r="CX338"/>
      <c r="CY338"/>
      <c r="CZ338"/>
      <c r="DA338"/>
      <c r="DB338"/>
      <c r="DC338"/>
      <c r="DD338"/>
      <c r="DE338"/>
      <c r="DG338"/>
      <c r="DH338"/>
      <c r="DI338"/>
      <c r="DJ338"/>
      <c r="DK338"/>
      <c r="DL338"/>
      <c r="DM338"/>
    </row>
    <row r="339" spans="1:117" x14ac:dyDescent="0.25">
      <c r="CW339"/>
      <c r="CX339"/>
      <c r="CY339"/>
      <c r="CZ339"/>
      <c r="DA339"/>
      <c r="DB339"/>
      <c r="DC339"/>
      <c r="DD339"/>
      <c r="DE339"/>
      <c r="DG339"/>
      <c r="DH339"/>
      <c r="DI339"/>
      <c r="DJ339"/>
      <c r="DK339"/>
      <c r="DL339"/>
      <c r="DM339"/>
    </row>
    <row r="340" spans="1:117" x14ac:dyDescent="0.25">
      <c r="CW340"/>
      <c r="CX340"/>
      <c r="CY340"/>
      <c r="CZ340"/>
      <c r="DA340"/>
      <c r="DB340"/>
      <c r="DC340"/>
      <c r="DD340"/>
      <c r="DE340"/>
      <c r="DG340"/>
      <c r="DH340"/>
      <c r="DI340"/>
      <c r="DJ340"/>
      <c r="DK340"/>
      <c r="DL340"/>
      <c r="DM340"/>
    </row>
    <row r="341" spans="1:117" x14ac:dyDescent="0.25">
      <c r="CW341"/>
      <c r="CX341"/>
      <c r="CY341"/>
      <c r="CZ341"/>
      <c r="DA341"/>
      <c r="DB341"/>
      <c r="DC341"/>
      <c r="DD341"/>
      <c r="DE341"/>
      <c r="DG341"/>
      <c r="DH341"/>
      <c r="DI341"/>
      <c r="DJ341"/>
      <c r="DK341"/>
      <c r="DL341"/>
      <c r="DM341"/>
    </row>
    <row r="342" spans="1:117" x14ac:dyDescent="0.25">
      <c r="CW342"/>
      <c r="CX342"/>
      <c r="CY342"/>
      <c r="CZ342"/>
      <c r="DA342"/>
      <c r="DB342"/>
      <c r="DC342"/>
      <c r="DD342"/>
      <c r="DE342"/>
      <c r="DG342"/>
      <c r="DH342"/>
      <c r="DI342"/>
      <c r="DJ342"/>
      <c r="DK342"/>
      <c r="DL342"/>
      <c r="DM342"/>
    </row>
    <row r="343" spans="1:117" x14ac:dyDescent="0.25">
      <c r="CW343"/>
      <c r="CX343"/>
      <c r="CY343"/>
      <c r="CZ343"/>
      <c r="DA343"/>
      <c r="DB343"/>
      <c r="DC343"/>
      <c r="DD343"/>
      <c r="DE343"/>
      <c r="DG343"/>
      <c r="DH343"/>
      <c r="DI343"/>
      <c r="DJ343"/>
      <c r="DK343"/>
      <c r="DL343"/>
      <c r="DM343"/>
    </row>
    <row r="344" spans="1:117" x14ac:dyDescent="0.25">
      <c r="CW344"/>
      <c r="CX344"/>
      <c r="CY344"/>
      <c r="CZ344"/>
      <c r="DA344"/>
      <c r="DB344"/>
      <c r="DC344"/>
      <c r="DD344"/>
      <c r="DE344"/>
      <c r="DG344"/>
      <c r="DH344"/>
      <c r="DI344"/>
      <c r="DJ344"/>
      <c r="DK344"/>
      <c r="DL344"/>
      <c r="DM344"/>
    </row>
    <row r="345" spans="1:117" x14ac:dyDescent="0.25">
      <c r="CW345"/>
      <c r="CX345"/>
      <c r="CY345"/>
      <c r="CZ345"/>
      <c r="DA345"/>
      <c r="DB345"/>
      <c r="DC345"/>
      <c r="DD345"/>
      <c r="DE345"/>
      <c r="DG345"/>
      <c r="DH345"/>
      <c r="DI345"/>
      <c r="DJ345"/>
      <c r="DK345"/>
      <c r="DL345"/>
      <c r="DM345"/>
    </row>
    <row r="346" spans="1:117" x14ac:dyDescent="0.25">
      <c r="CW346"/>
      <c r="CX346"/>
      <c r="CY346"/>
      <c r="CZ346"/>
      <c r="DA346"/>
      <c r="DB346"/>
      <c r="DC346"/>
      <c r="DD346"/>
      <c r="DE346"/>
      <c r="DG346"/>
      <c r="DH346"/>
      <c r="DI346"/>
      <c r="DJ346"/>
      <c r="DK346"/>
      <c r="DL346"/>
      <c r="DM346"/>
    </row>
    <row r="347" spans="1:117" x14ac:dyDescent="0.25">
      <c r="CW347"/>
      <c r="CX347"/>
      <c r="CY347"/>
      <c r="CZ347"/>
      <c r="DA347"/>
      <c r="DB347"/>
      <c r="DC347"/>
      <c r="DD347"/>
      <c r="DE347"/>
      <c r="DG347"/>
      <c r="DH347"/>
      <c r="DI347"/>
      <c r="DJ347"/>
      <c r="DK347"/>
      <c r="DL347"/>
      <c r="DM347"/>
    </row>
    <row r="348" spans="1:117" x14ac:dyDescent="0.25">
      <c r="CW348"/>
      <c r="CX348"/>
      <c r="CY348"/>
      <c r="CZ348"/>
      <c r="DA348"/>
      <c r="DB348"/>
      <c r="DC348"/>
      <c r="DD348"/>
      <c r="DE348"/>
      <c r="DG348"/>
      <c r="DH348"/>
      <c r="DI348"/>
      <c r="DJ348"/>
      <c r="DK348"/>
      <c r="DL348"/>
      <c r="DM348"/>
    </row>
    <row r="349" spans="1:117" x14ac:dyDescent="0.25">
      <c r="CW349"/>
      <c r="CX349"/>
      <c r="CY349"/>
      <c r="CZ349"/>
      <c r="DA349"/>
      <c r="DB349"/>
      <c r="DC349"/>
      <c r="DD349"/>
      <c r="DE349"/>
      <c r="DG349"/>
      <c r="DH349"/>
      <c r="DI349"/>
      <c r="DJ349"/>
      <c r="DK349"/>
      <c r="DL349"/>
      <c r="DM349"/>
    </row>
    <row r="350" spans="1:117" x14ac:dyDescent="0.25">
      <c r="A350" s="489">
        <f>SUM(D12:D15,D19:D36,D41:D64,D82:D83,D67:D78,D88:D141,D146:D155,D160:D196,D201:D204,D211:D214,D219:D304,D309:D313,C316:E325)</f>
        <v>6552</v>
      </c>
      <c r="B350" s="490">
        <f>SUM(DG12:DO313)</f>
        <v>0</v>
      </c>
      <c r="CW350"/>
      <c r="CX350"/>
      <c r="CY350"/>
      <c r="CZ350"/>
      <c r="DA350"/>
      <c r="DB350"/>
      <c r="DC350"/>
      <c r="DD350"/>
      <c r="DE350"/>
      <c r="DG350"/>
      <c r="DH350"/>
      <c r="DI350"/>
      <c r="DJ350"/>
      <c r="DK350"/>
      <c r="DL350"/>
      <c r="DM350"/>
    </row>
    <row r="351" spans="1:117" x14ac:dyDescent="0.25">
      <c r="CW351"/>
      <c r="CX351"/>
      <c r="CY351"/>
      <c r="CZ351"/>
      <c r="DA351"/>
      <c r="DB351"/>
      <c r="DC351"/>
      <c r="DD351"/>
      <c r="DE351"/>
      <c r="DG351"/>
      <c r="DH351"/>
      <c r="DI351"/>
      <c r="DJ351"/>
      <c r="DK351"/>
      <c r="DL351"/>
      <c r="DM351"/>
    </row>
    <row r="352" spans="1:117" x14ac:dyDescent="0.25">
      <c r="CW352"/>
      <c r="CX352"/>
      <c r="CY352"/>
      <c r="CZ352"/>
      <c r="DA352"/>
      <c r="DB352"/>
      <c r="DC352"/>
      <c r="DD352"/>
      <c r="DE352"/>
      <c r="DG352"/>
      <c r="DH352"/>
      <c r="DI352"/>
      <c r="DJ352"/>
      <c r="DK352"/>
      <c r="DL352"/>
      <c r="DM352"/>
    </row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</sheetData>
  <mergeCells count="536">
    <mergeCell ref="A321:B321"/>
    <mergeCell ref="A322:B322"/>
    <mergeCell ref="A323:B323"/>
    <mergeCell ref="A324:B324"/>
    <mergeCell ref="A325:B325"/>
    <mergeCell ref="A315:B315"/>
    <mergeCell ref="A316:B316"/>
    <mergeCell ref="A317:B317"/>
    <mergeCell ref="A318:B318"/>
    <mergeCell ref="A319:B319"/>
    <mergeCell ref="A320:B320"/>
    <mergeCell ref="A309:C309"/>
    <mergeCell ref="A310:C310"/>
    <mergeCell ref="A311:C311"/>
    <mergeCell ref="A312:C312"/>
    <mergeCell ref="A313:C313"/>
    <mergeCell ref="AC307:AD307"/>
    <mergeCell ref="AE307:AF307"/>
    <mergeCell ref="AG307:AH307"/>
    <mergeCell ref="AI307:AJ307"/>
    <mergeCell ref="Q307:R307"/>
    <mergeCell ref="S307:T307"/>
    <mergeCell ref="U307:V307"/>
    <mergeCell ref="W307:X307"/>
    <mergeCell ref="Y307:Z307"/>
    <mergeCell ref="AA307:AB307"/>
    <mergeCell ref="A306:C308"/>
    <mergeCell ref="D306:F307"/>
    <mergeCell ref="G306:AP306"/>
    <mergeCell ref="AQ306:AQ308"/>
    <mergeCell ref="AR306:AR308"/>
    <mergeCell ref="G307:H307"/>
    <mergeCell ref="I307:J307"/>
    <mergeCell ref="K307:L307"/>
    <mergeCell ref="M307:N307"/>
    <mergeCell ref="O307:P307"/>
    <mergeCell ref="A299:A304"/>
    <mergeCell ref="B299:C299"/>
    <mergeCell ref="B300:C300"/>
    <mergeCell ref="B301:C301"/>
    <mergeCell ref="B302:C302"/>
    <mergeCell ref="B303:C303"/>
    <mergeCell ref="B304:C304"/>
    <mergeCell ref="AO307:AP307"/>
    <mergeCell ref="AK307:AL307"/>
    <mergeCell ref="AM307:AN307"/>
    <mergeCell ref="A293:A298"/>
    <mergeCell ref="B293:C293"/>
    <mergeCell ref="B294:C294"/>
    <mergeCell ref="B295:C295"/>
    <mergeCell ref="B296:C296"/>
    <mergeCell ref="B297:C297"/>
    <mergeCell ref="B298:C298"/>
    <mergeCell ref="A287:A292"/>
    <mergeCell ref="B287:C287"/>
    <mergeCell ref="B288:C288"/>
    <mergeCell ref="B289:C289"/>
    <mergeCell ref="B290:C290"/>
    <mergeCell ref="B291:C291"/>
    <mergeCell ref="B292:C292"/>
    <mergeCell ref="A281:A286"/>
    <mergeCell ref="B281:C281"/>
    <mergeCell ref="B282:C282"/>
    <mergeCell ref="B283:C283"/>
    <mergeCell ref="B284:C284"/>
    <mergeCell ref="B285:C285"/>
    <mergeCell ref="B286:C286"/>
    <mergeCell ref="A275:A280"/>
    <mergeCell ref="B275:C275"/>
    <mergeCell ref="B276:C276"/>
    <mergeCell ref="B277:C277"/>
    <mergeCell ref="B278:C278"/>
    <mergeCell ref="B279:C279"/>
    <mergeCell ref="B280:C280"/>
    <mergeCell ref="A269:A274"/>
    <mergeCell ref="B269:C269"/>
    <mergeCell ref="B270:C270"/>
    <mergeCell ref="B271:C271"/>
    <mergeCell ref="B272:C272"/>
    <mergeCell ref="B273:C273"/>
    <mergeCell ref="B274:C274"/>
    <mergeCell ref="A263:A268"/>
    <mergeCell ref="B263:C263"/>
    <mergeCell ref="B264:C264"/>
    <mergeCell ref="B265:C265"/>
    <mergeCell ref="B266:C266"/>
    <mergeCell ref="B267:C267"/>
    <mergeCell ref="B268:C268"/>
    <mergeCell ref="A257:A262"/>
    <mergeCell ref="B257:C257"/>
    <mergeCell ref="B258:C258"/>
    <mergeCell ref="B259:C259"/>
    <mergeCell ref="B260:C260"/>
    <mergeCell ref="B261:C261"/>
    <mergeCell ref="B262:C262"/>
    <mergeCell ref="A251:A256"/>
    <mergeCell ref="B251:C251"/>
    <mergeCell ref="B252:C252"/>
    <mergeCell ref="B253:C253"/>
    <mergeCell ref="B254:C254"/>
    <mergeCell ref="B255:C255"/>
    <mergeCell ref="B256:C256"/>
    <mergeCell ref="A245:A250"/>
    <mergeCell ref="B245:C245"/>
    <mergeCell ref="B246:C246"/>
    <mergeCell ref="B247:C247"/>
    <mergeCell ref="B248:C248"/>
    <mergeCell ref="B249:C249"/>
    <mergeCell ref="B250:C250"/>
    <mergeCell ref="A239:A244"/>
    <mergeCell ref="B239:C239"/>
    <mergeCell ref="B240:C240"/>
    <mergeCell ref="B241:C241"/>
    <mergeCell ref="B242:C242"/>
    <mergeCell ref="B243:C243"/>
    <mergeCell ref="B244:C244"/>
    <mergeCell ref="A233:A238"/>
    <mergeCell ref="B233:C233"/>
    <mergeCell ref="B234:C234"/>
    <mergeCell ref="B235:C235"/>
    <mergeCell ref="B236:C236"/>
    <mergeCell ref="B237:C237"/>
    <mergeCell ref="B238:C238"/>
    <mergeCell ref="A227:A232"/>
    <mergeCell ref="B227:C227"/>
    <mergeCell ref="B228:C228"/>
    <mergeCell ref="B229:C229"/>
    <mergeCell ref="B230:C230"/>
    <mergeCell ref="B231:C231"/>
    <mergeCell ref="B232:C232"/>
    <mergeCell ref="A221:A226"/>
    <mergeCell ref="B221:C221"/>
    <mergeCell ref="B222:C222"/>
    <mergeCell ref="B223:C223"/>
    <mergeCell ref="B224:C224"/>
    <mergeCell ref="B225:C225"/>
    <mergeCell ref="B226:C226"/>
    <mergeCell ref="AM217:AN217"/>
    <mergeCell ref="AQ217:AQ218"/>
    <mergeCell ref="A219:A220"/>
    <mergeCell ref="B219:C219"/>
    <mergeCell ref="B220:C220"/>
    <mergeCell ref="AA217:AB217"/>
    <mergeCell ref="AC217:AD217"/>
    <mergeCell ref="AE217:AF217"/>
    <mergeCell ref="AG217:AH217"/>
    <mergeCell ref="AI217:AJ217"/>
    <mergeCell ref="AK217:AL217"/>
    <mergeCell ref="AU216:AU218"/>
    <mergeCell ref="AV216:AV218"/>
    <mergeCell ref="AW216:AW218"/>
    <mergeCell ref="AX216:AX218"/>
    <mergeCell ref="G217:H217"/>
    <mergeCell ref="I217:J217"/>
    <mergeCell ref="K217:L217"/>
    <mergeCell ref="M217:N217"/>
    <mergeCell ref="O217:P217"/>
    <mergeCell ref="Q217:R217"/>
    <mergeCell ref="G216:AN216"/>
    <mergeCell ref="AO216:AO218"/>
    <mergeCell ref="AP216:AP218"/>
    <mergeCell ref="AQ216:AR216"/>
    <mergeCell ref="AS216:AS218"/>
    <mergeCell ref="AT216:AT218"/>
    <mergeCell ref="S217:T217"/>
    <mergeCell ref="U217:V217"/>
    <mergeCell ref="W217:X217"/>
    <mergeCell ref="Y217:Z217"/>
    <mergeCell ref="AR217:AR218"/>
    <mergeCell ref="A211:C211"/>
    <mergeCell ref="A212:C212"/>
    <mergeCell ref="A213:C213"/>
    <mergeCell ref="A214:C214"/>
    <mergeCell ref="A216:C218"/>
    <mergeCell ref="D216:F217"/>
    <mergeCell ref="AE209:AF209"/>
    <mergeCell ref="AG209:AH209"/>
    <mergeCell ref="AI209:AJ209"/>
    <mergeCell ref="A208:C210"/>
    <mergeCell ref="D208:F209"/>
    <mergeCell ref="G208:AP208"/>
    <mergeCell ref="G209:H209"/>
    <mergeCell ref="I209:J209"/>
    <mergeCell ref="K209:L209"/>
    <mergeCell ref="M209:N209"/>
    <mergeCell ref="O209:P209"/>
    <mergeCell ref="Q209:R209"/>
    <mergeCell ref="AK209:AL209"/>
    <mergeCell ref="AM209:AN209"/>
    <mergeCell ref="AO209:AP209"/>
    <mergeCell ref="S209:T209"/>
    <mergeCell ref="U209:V209"/>
    <mergeCell ref="W209:X209"/>
    <mergeCell ref="Y209:Z209"/>
    <mergeCell ref="AA209:AB209"/>
    <mergeCell ref="AC209:AD209"/>
    <mergeCell ref="A201:C201"/>
    <mergeCell ref="A202:C202"/>
    <mergeCell ref="A203:C203"/>
    <mergeCell ref="A204:C204"/>
    <mergeCell ref="A205:C205"/>
    <mergeCell ref="AD198:AD200"/>
    <mergeCell ref="AE198:AE200"/>
    <mergeCell ref="AF198:AF200"/>
    <mergeCell ref="A206:C206"/>
    <mergeCell ref="AG198:AG200"/>
    <mergeCell ref="G199:H199"/>
    <mergeCell ref="I199:J199"/>
    <mergeCell ref="K199:L199"/>
    <mergeCell ref="M199:N199"/>
    <mergeCell ref="O199:P199"/>
    <mergeCell ref="Q199:R199"/>
    <mergeCell ref="A195:A196"/>
    <mergeCell ref="B195:B196"/>
    <mergeCell ref="A198:C200"/>
    <mergeCell ref="D198:F199"/>
    <mergeCell ref="G198:AB198"/>
    <mergeCell ref="AC198:AC200"/>
    <mergeCell ref="S199:T199"/>
    <mergeCell ref="U199:V199"/>
    <mergeCell ref="W199:X199"/>
    <mergeCell ref="Y199:Z199"/>
    <mergeCell ref="AA199:AB199"/>
    <mergeCell ref="A187:A191"/>
    <mergeCell ref="B187:C187"/>
    <mergeCell ref="B188:B189"/>
    <mergeCell ref="B190:B191"/>
    <mergeCell ref="A192:A194"/>
    <mergeCell ref="B192:B194"/>
    <mergeCell ref="A171:A175"/>
    <mergeCell ref="B171:B175"/>
    <mergeCell ref="A176:A178"/>
    <mergeCell ref="B176:B178"/>
    <mergeCell ref="A179:A186"/>
    <mergeCell ref="B179:B181"/>
    <mergeCell ref="B182:B183"/>
    <mergeCell ref="B184:B186"/>
    <mergeCell ref="A160:A170"/>
    <mergeCell ref="B160:C160"/>
    <mergeCell ref="B161:C161"/>
    <mergeCell ref="B162:C162"/>
    <mergeCell ref="B163:C163"/>
    <mergeCell ref="B164:B170"/>
    <mergeCell ref="AA158:AB158"/>
    <mergeCell ref="AC158:AD158"/>
    <mergeCell ref="AE158:AF158"/>
    <mergeCell ref="A157:C159"/>
    <mergeCell ref="D157:F158"/>
    <mergeCell ref="AT157:AT159"/>
    <mergeCell ref="AU157:AU159"/>
    <mergeCell ref="AV157:AV159"/>
    <mergeCell ref="AW157:AW159"/>
    <mergeCell ref="G158:H158"/>
    <mergeCell ref="I158:J158"/>
    <mergeCell ref="K158:L158"/>
    <mergeCell ref="M158:N158"/>
    <mergeCell ref="O158:P158"/>
    <mergeCell ref="Q158:R158"/>
    <mergeCell ref="G157:AP157"/>
    <mergeCell ref="AQ157:AQ159"/>
    <mergeCell ref="AR157:AR159"/>
    <mergeCell ref="AS157:AS159"/>
    <mergeCell ref="S158:T158"/>
    <mergeCell ref="U158:V158"/>
    <mergeCell ref="W158:X158"/>
    <mergeCell ref="Y158:Z158"/>
    <mergeCell ref="AM158:AN158"/>
    <mergeCell ref="AO158:AP158"/>
    <mergeCell ref="AG158:AH158"/>
    <mergeCell ref="AI158:AJ158"/>
    <mergeCell ref="AK158:AL158"/>
    <mergeCell ref="A150:C150"/>
    <mergeCell ref="A151:C151"/>
    <mergeCell ref="A152:C152"/>
    <mergeCell ref="A153:C153"/>
    <mergeCell ref="A154:C154"/>
    <mergeCell ref="A155:C155"/>
    <mergeCell ref="AM144:AN144"/>
    <mergeCell ref="AO144:AP144"/>
    <mergeCell ref="A146:C146"/>
    <mergeCell ref="A147:C147"/>
    <mergeCell ref="A148:C148"/>
    <mergeCell ref="A149:C149"/>
    <mergeCell ref="AA144:AB144"/>
    <mergeCell ref="AC144:AD144"/>
    <mergeCell ref="AE144:AF144"/>
    <mergeCell ref="AG144:AH144"/>
    <mergeCell ref="AI144:AJ144"/>
    <mergeCell ref="AK144:AL144"/>
    <mergeCell ref="O144:P144"/>
    <mergeCell ref="Q144:R144"/>
    <mergeCell ref="S144:T144"/>
    <mergeCell ref="U144:V144"/>
    <mergeCell ref="W144:X144"/>
    <mergeCell ref="Y144:Z144"/>
    <mergeCell ref="AS143:AS145"/>
    <mergeCell ref="AT143:AT145"/>
    <mergeCell ref="AU143:AU145"/>
    <mergeCell ref="AV143:AV145"/>
    <mergeCell ref="AW143:AW145"/>
    <mergeCell ref="AX143:AX145"/>
    <mergeCell ref="A141:C141"/>
    <mergeCell ref="A143:C145"/>
    <mergeCell ref="D143:F144"/>
    <mergeCell ref="G143:AP143"/>
    <mergeCell ref="AQ143:AQ145"/>
    <mergeCell ref="AR143:AR145"/>
    <mergeCell ref="G144:H144"/>
    <mergeCell ref="I144:J144"/>
    <mergeCell ref="K144:L144"/>
    <mergeCell ref="M144:N144"/>
    <mergeCell ref="A135:C135"/>
    <mergeCell ref="A136:C136"/>
    <mergeCell ref="A137:C137"/>
    <mergeCell ref="A138:C138"/>
    <mergeCell ref="A139:C139"/>
    <mergeCell ref="A140:C140"/>
    <mergeCell ref="A129:C129"/>
    <mergeCell ref="A130:C130"/>
    <mergeCell ref="A131:C131"/>
    <mergeCell ref="A132:C132"/>
    <mergeCell ref="A133:C133"/>
    <mergeCell ref="A134:C134"/>
    <mergeCell ref="A123:C123"/>
    <mergeCell ref="A124:C124"/>
    <mergeCell ref="A125:C125"/>
    <mergeCell ref="A126:C126"/>
    <mergeCell ref="A127:C127"/>
    <mergeCell ref="A128:C128"/>
    <mergeCell ref="A117:C117"/>
    <mergeCell ref="A118:C118"/>
    <mergeCell ref="A119:C119"/>
    <mergeCell ref="A120:C120"/>
    <mergeCell ref="A121:C121"/>
    <mergeCell ref="A122:C122"/>
    <mergeCell ref="A111:C111"/>
    <mergeCell ref="A112:C112"/>
    <mergeCell ref="A113:C113"/>
    <mergeCell ref="A114:C114"/>
    <mergeCell ref="A115:C115"/>
    <mergeCell ref="A116:C116"/>
    <mergeCell ref="A105:C105"/>
    <mergeCell ref="A106:C106"/>
    <mergeCell ref="A107:C107"/>
    <mergeCell ref="A108:C108"/>
    <mergeCell ref="A109:C109"/>
    <mergeCell ref="A110:C110"/>
    <mergeCell ref="A99:C99"/>
    <mergeCell ref="A100:C100"/>
    <mergeCell ref="A101:C101"/>
    <mergeCell ref="A102:C102"/>
    <mergeCell ref="A103:C103"/>
    <mergeCell ref="A104:C104"/>
    <mergeCell ref="A93:C93"/>
    <mergeCell ref="A94:C94"/>
    <mergeCell ref="A95:C95"/>
    <mergeCell ref="A96:C96"/>
    <mergeCell ref="A97:C97"/>
    <mergeCell ref="A98:C98"/>
    <mergeCell ref="A88:C88"/>
    <mergeCell ref="A89:C89"/>
    <mergeCell ref="A90:C90"/>
    <mergeCell ref="A91:C91"/>
    <mergeCell ref="A92:C92"/>
    <mergeCell ref="AA86:AB86"/>
    <mergeCell ref="AC86:AD86"/>
    <mergeCell ref="AE86:AF86"/>
    <mergeCell ref="AG86:AH86"/>
    <mergeCell ref="AT85:AT87"/>
    <mergeCell ref="AU85:AU87"/>
    <mergeCell ref="AV85:AV87"/>
    <mergeCell ref="AW85:AW87"/>
    <mergeCell ref="G86:H86"/>
    <mergeCell ref="I86:J86"/>
    <mergeCell ref="K86:L86"/>
    <mergeCell ref="M86:N86"/>
    <mergeCell ref="O86:P86"/>
    <mergeCell ref="Q86:R86"/>
    <mergeCell ref="G85:AN85"/>
    <mergeCell ref="AO85:AO87"/>
    <mergeCell ref="AP85:AP87"/>
    <mergeCell ref="AQ85:AQ87"/>
    <mergeCell ref="AR85:AR87"/>
    <mergeCell ref="AS85:AS87"/>
    <mergeCell ref="S86:T86"/>
    <mergeCell ref="U86:V86"/>
    <mergeCell ref="W86:X86"/>
    <mergeCell ref="Y86:Z86"/>
    <mergeCell ref="AM86:AN86"/>
    <mergeCell ref="AI86:AJ86"/>
    <mergeCell ref="AK86:AL86"/>
    <mergeCell ref="A80:C81"/>
    <mergeCell ref="D80:F80"/>
    <mergeCell ref="A82:A83"/>
    <mergeCell ref="B82:C82"/>
    <mergeCell ref="B83:C83"/>
    <mergeCell ref="A85:C87"/>
    <mergeCell ref="D85:F86"/>
    <mergeCell ref="A73:C73"/>
    <mergeCell ref="A74:C74"/>
    <mergeCell ref="A75:C75"/>
    <mergeCell ref="A76:C76"/>
    <mergeCell ref="A77:C77"/>
    <mergeCell ref="A78:C78"/>
    <mergeCell ref="A68:A69"/>
    <mergeCell ref="B68:C68"/>
    <mergeCell ref="B69:C69"/>
    <mergeCell ref="A70:C70"/>
    <mergeCell ref="A71:C71"/>
    <mergeCell ref="A72:C72"/>
    <mergeCell ref="A55:B59"/>
    <mergeCell ref="A60:C60"/>
    <mergeCell ref="A61:B64"/>
    <mergeCell ref="G64:X64"/>
    <mergeCell ref="A66:C66"/>
    <mergeCell ref="A67:C67"/>
    <mergeCell ref="A45:C45"/>
    <mergeCell ref="A46:C46"/>
    <mergeCell ref="G46:R46"/>
    <mergeCell ref="A47:C47"/>
    <mergeCell ref="A48:B53"/>
    <mergeCell ref="A54:C54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O39:P39"/>
    <mergeCell ref="Q39:R39"/>
    <mergeCell ref="S39:T39"/>
    <mergeCell ref="U39:V39"/>
    <mergeCell ref="W39:X39"/>
    <mergeCell ref="Y39:Z39"/>
    <mergeCell ref="AS38:AS40"/>
    <mergeCell ref="AT38:AT40"/>
    <mergeCell ref="AU38:AU40"/>
    <mergeCell ref="AV38:AV40"/>
    <mergeCell ref="AW38:AW40"/>
    <mergeCell ref="AX38:AX40"/>
    <mergeCell ref="A36:C36"/>
    <mergeCell ref="A38:C40"/>
    <mergeCell ref="D38:F39"/>
    <mergeCell ref="G38:AP38"/>
    <mergeCell ref="AQ38:AQ40"/>
    <mergeCell ref="AR38:AR40"/>
    <mergeCell ref="G39:H39"/>
    <mergeCell ref="I39:J39"/>
    <mergeCell ref="K39:L39"/>
    <mergeCell ref="M39:N39"/>
    <mergeCell ref="AM39:AN39"/>
    <mergeCell ref="AO39:AP39"/>
    <mergeCell ref="AK39:AL39"/>
    <mergeCell ref="A30:C30"/>
    <mergeCell ref="A31:C31"/>
    <mergeCell ref="A32:C32"/>
    <mergeCell ref="A33:C33"/>
    <mergeCell ref="A34:C34"/>
    <mergeCell ref="A35:C35"/>
    <mergeCell ref="A24:C24"/>
    <mergeCell ref="A25:C25"/>
    <mergeCell ref="A26:C26"/>
    <mergeCell ref="A27:C27"/>
    <mergeCell ref="A28:C28"/>
    <mergeCell ref="A29:C29"/>
    <mergeCell ref="AX17:AX18"/>
    <mergeCell ref="A19:C19"/>
    <mergeCell ref="A20:C20"/>
    <mergeCell ref="A21:C21"/>
    <mergeCell ref="A22:C22"/>
    <mergeCell ref="A23:C23"/>
    <mergeCell ref="AR17:AR18"/>
    <mergeCell ref="AS17:AS18"/>
    <mergeCell ref="AT17:AT18"/>
    <mergeCell ref="AU17:AU18"/>
    <mergeCell ref="AV17:AV18"/>
    <mergeCell ref="AW17:AW18"/>
    <mergeCell ref="AG17:AH17"/>
    <mergeCell ref="AI17:AJ17"/>
    <mergeCell ref="AK17:AL17"/>
    <mergeCell ref="AM17:AN17"/>
    <mergeCell ref="AO17:AP17"/>
    <mergeCell ref="AQ17:AQ18"/>
    <mergeCell ref="U17:V17"/>
    <mergeCell ref="W17:X17"/>
    <mergeCell ref="Y17:Z17"/>
    <mergeCell ref="AA17:AB17"/>
    <mergeCell ref="AC17:AD17"/>
    <mergeCell ref="AE17:AF17"/>
    <mergeCell ref="AO10:AP10"/>
    <mergeCell ref="A12:C12"/>
    <mergeCell ref="U10:V10"/>
    <mergeCell ref="W10:X10"/>
    <mergeCell ref="Y10:Z10"/>
    <mergeCell ref="AA10:AB10"/>
    <mergeCell ref="AC10:AD10"/>
    <mergeCell ref="AE10:AF10"/>
    <mergeCell ref="I17:J17"/>
    <mergeCell ref="K17:L17"/>
    <mergeCell ref="M17:N17"/>
    <mergeCell ref="O17:P17"/>
    <mergeCell ref="Q17:R17"/>
    <mergeCell ref="S17:T17"/>
    <mergeCell ref="A13:C13"/>
    <mergeCell ref="A14:C14"/>
    <mergeCell ref="A15:C15"/>
    <mergeCell ref="A17:C18"/>
    <mergeCell ref="D17:F17"/>
    <mergeCell ref="G17:H17"/>
    <mergeCell ref="A6:P6"/>
    <mergeCell ref="DR6:EI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Q10:R10"/>
    <mergeCell ref="S10:T10"/>
    <mergeCell ref="AG10:AH10"/>
    <mergeCell ref="AI10:AJ10"/>
    <mergeCell ref="AK10:AL10"/>
    <mergeCell ref="AM10:AN10"/>
  </mergeCells>
  <dataValidations count="1">
    <dataValidation type="whole" operator="greaterThanOrEqual" allowBlank="1" showInputMessage="1" showErrorMessage="1" errorTitle="Error" error="Favor Ingrese sólo Números." sqref="G211:AP214 G12:AX15 E82:F83 G146:AX154 C316:E325 G19:AX35 D67:J78 G88:AW140 Y179:Z191 G179:X196 G160:AW175 Y192:AJ196 G177:Z178 AA177:AJ191 S41:X63 G201:AG206 G219:AX298 G309:AR313 G41:G64 H47:R63 H41:R45 AK177:AW196 Y41:AX64">
      <formula1>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392"/>
  <sheetViews>
    <sheetView workbookViewId="0">
      <selection activeCell="A4" sqref="A4:A5"/>
    </sheetView>
  </sheetViews>
  <sheetFormatPr baseColWidth="10" defaultColWidth="11.42578125" defaultRowHeight="15" x14ac:dyDescent="0.25"/>
  <cols>
    <col min="1" max="1" width="38.5703125" customWidth="1"/>
    <col min="2" max="2" width="27.28515625" customWidth="1"/>
    <col min="3" max="3" width="51.42578125" customWidth="1"/>
    <col min="4" max="4" width="14.140625" customWidth="1"/>
    <col min="5" max="6" width="13.28515625" customWidth="1"/>
    <col min="7" max="7" width="14.42578125" customWidth="1"/>
    <col min="8" max="9" width="13.28515625" customWidth="1"/>
    <col min="13" max="40" width="11.42578125" customWidth="1"/>
    <col min="41" max="41" width="12.42578125" customWidth="1"/>
    <col min="42" max="42" width="12.140625" customWidth="1"/>
    <col min="43" max="43" width="13.7109375" customWidth="1"/>
    <col min="44" max="44" width="13.28515625" customWidth="1"/>
    <col min="45" max="45" width="14.28515625" customWidth="1"/>
    <col min="46" max="46" width="11.85546875" customWidth="1"/>
    <col min="47" max="47" width="12" customWidth="1"/>
    <col min="48" max="48" width="16.140625" customWidth="1"/>
    <col min="49" max="50" width="13.140625" customWidth="1"/>
    <col min="51" max="84" width="11.42578125" customWidth="1"/>
    <col min="100" max="100" width="11.42578125" hidden="1" customWidth="1"/>
    <col min="101" max="109" width="11.42578125" style="25" hidden="1" customWidth="1"/>
    <col min="110" max="110" width="11.42578125" hidden="1" customWidth="1"/>
    <col min="111" max="117" width="11.42578125" style="26" hidden="1" customWidth="1"/>
    <col min="118" max="120" width="11.42578125" hidden="1" customWidth="1"/>
    <col min="121" max="121" width="11.42578125" customWidth="1"/>
    <col min="130" max="130" width="10.140625" customWidth="1"/>
    <col min="136" max="169" width="11.42578125" customWidth="1"/>
  </cols>
  <sheetData>
    <row r="1" spans="1:139" x14ac:dyDescent="0.25">
      <c r="A1" s="1" t="s">
        <v>0</v>
      </c>
      <c r="CW1"/>
      <c r="CX1"/>
      <c r="CY1"/>
      <c r="CZ1"/>
      <c r="DA1"/>
      <c r="DB1"/>
      <c r="DC1"/>
      <c r="DD1"/>
      <c r="DE1"/>
      <c r="DG1"/>
      <c r="DH1"/>
      <c r="DI1"/>
      <c r="DJ1"/>
      <c r="DK1"/>
      <c r="DL1"/>
      <c r="DM1"/>
    </row>
    <row r="2" spans="1:139" x14ac:dyDescent="0.25">
      <c r="A2" s="1" t="str">
        <f>CONCATENATE("COMUNA: ",[2]NOMBRE!B2," - ","( ",[2]NOMBRE!C2,[2]NOMBRE!D2,[2]NOMBRE!E2,[2]NOMBRE!F2,[2]NOMBRE!G2," )")</f>
        <v>COMUNA: LINARES - ( 07401 )</v>
      </c>
      <c r="CW2"/>
      <c r="CX2"/>
      <c r="CY2"/>
      <c r="CZ2"/>
      <c r="DA2"/>
      <c r="DB2"/>
      <c r="DC2"/>
      <c r="DD2"/>
      <c r="DE2"/>
      <c r="DG2"/>
      <c r="DH2"/>
      <c r="DI2"/>
      <c r="DJ2"/>
      <c r="DK2"/>
      <c r="DL2"/>
      <c r="DM2"/>
    </row>
    <row r="3" spans="1:139" x14ac:dyDescent="0.25">
      <c r="A3" s="1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  <c r="CW3"/>
      <c r="CX3"/>
      <c r="CY3"/>
      <c r="CZ3"/>
      <c r="DA3"/>
      <c r="DB3"/>
      <c r="DC3"/>
      <c r="DD3"/>
      <c r="DE3"/>
      <c r="DG3"/>
      <c r="DH3"/>
      <c r="DI3"/>
      <c r="DJ3"/>
      <c r="DK3"/>
      <c r="DL3"/>
      <c r="DM3"/>
    </row>
    <row r="4" spans="1:139" x14ac:dyDescent="0.25">
      <c r="A4" s="1" t="str">
        <f>CONCATENATE("MES: ",[2]NOMBRE!B6," - ","( ",[2]NOMBRE!C6,[2]NOMBRE!D6," )")</f>
        <v>MES: ENERO - ( 01 )</v>
      </c>
      <c r="CW4"/>
      <c r="CX4"/>
      <c r="CY4"/>
      <c r="CZ4"/>
      <c r="DA4"/>
      <c r="DB4"/>
      <c r="DC4"/>
      <c r="DD4"/>
      <c r="DE4"/>
      <c r="DG4"/>
      <c r="DH4"/>
      <c r="DI4"/>
      <c r="DJ4"/>
      <c r="DK4"/>
      <c r="DL4"/>
      <c r="DM4"/>
    </row>
    <row r="5" spans="1:139" x14ac:dyDescent="0.25">
      <c r="A5" s="1" t="str">
        <f>CONCATENATE("AÑO: ",[2]NOMBRE!B7)</f>
        <v>AÑO: 2024</v>
      </c>
      <c r="CW5"/>
      <c r="CX5"/>
      <c r="CY5"/>
      <c r="CZ5"/>
      <c r="DA5"/>
      <c r="DB5"/>
      <c r="DC5"/>
      <c r="DD5"/>
      <c r="DE5"/>
      <c r="DG5"/>
      <c r="DH5"/>
      <c r="DI5"/>
      <c r="DJ5"/>
      <c r="DK5"/>
      <c r="DL5"/>
      <c r="DM5"/>
    </row>
    <row r="6" spans="1:139" s="539" customFormat="1" ht="18" customHeight="1" x14ac:dyDescent="0.25">
      <c r="A6" s="630" t="s">
        <v>1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542"/>
      <c r="AX6" s="542"/>
      <c r="AY6" s="542"/>
      <c r="AZ6" s="542"/>
      <c r="BA6" s="542"/>
      <c r="BB6" s="542"/>
      <c r="BC6" s="542"/>
      <c r="BD6" s="542"/>
      <c r="BE6" s="542"/>
      <c r="BF6" s="542"/>
      <c r="BG6" s="542"/>
      <c r="BH6" s="542"/>
      <c r="BI6" s="542"/>
      <c r="BJ6" s="542"/>
      <c r="BK6" s="542"/>
      <c r="BL6" s="542"/>
      <c r="BM6" s="542"/>
      <c r="BN6" s="542"/>
      <c r="BO6" s="542"/>
      <c r="BP6" s="542"/>
      <c r="BQ6" s="542"/>
      <c r="BR6" s="542"/>
      <c r="BS6" s="542"/>
      <c r="BT6" s="542"/>
      <c r="BU6" s="542"/>
      <c r="BV6" s="542"/>
      <c r="BW6" s="542"/>
      <c r="BX6" s="542"/>
      <c r="BY6" s="542"/>
      <c r="BZ6" s="542"/>
      <c r="CA6" s="542"/>
      <c r="CB6" s="542"/>
      <c r="CC6" s="542"/>
      <c r="CD6" s="542"/>
      <c r="CE6" s="542"/>
      <c r="CF6" s="542"/>
      <c r="CG6" s="542"/>
      <c r="CH6" s="542"/>
      <c r="CI6" s="542"/>
      <c r="CJ6" s="542"/>
      <c r="CK6" s="542"/>
      <c r="CL6" s="542"/>
      <c r="CM6" s="542"/>
      <c r="CN6" s="542"/>
      <c r="CO6" s="542"/>
      <c r="CP6" s="542"/>
      <c r="CQ6" s="542"/>
      <c r="CR6" s="542"/>
      <c r="CS6" s="542"/>
      <c r="CT6" s="542"/>
      <c r="CU6" s="542"/>
      <c r="CV6" s="542"/>
      <c r="CW6" s="542"/>
      <c r="CX6" s="542"/>
      <c r="CY6" s="542"/>
      <c r="CZ6" s="542"/>
      <c r="DA6" s="542"/>
      <c r="DB6" s="542"/>
      <c r="DC6" s="542"/>
      <c r="DD6" s="542"/>
      <c r="DE6" s="542"/>
      <c r="DF6" s="542"/>
      <c r="DG6" s="542"/>
      <c r="DH6" s="542"/>
      <c r="DI6" s="542"/>
      <c r="DJ6" s="542"/>
      <c r="DK6" s="542"/>
      <c r="DL6" s="542"/>
      <c r="DM6" s="542"/>
      <c r="DN6" s="542"/>
      <c r="DO6" s="542"/>
      <c r="DP6" s="542"/>
      <c r="DQ6" s="542"/>
      <c r="DR6" s="631"/>
      <c r="DS6" s="631"/>
      <c r="DT6" s="631"/>
      <c r="DU6" s="631"/>
      <c r="DV6" s="631"/>
      <c r="DW6" s="631"/>
      <c r="DX6" s="631"/>
      <c r="DY6" s="631"/>
      <c r="DZ6" s="631"/>
      <c r="EA6" s="631"/>
      <c r="EB6" s="631"/>
      <c r="EC6" s="631"/>
      <c r="ED6" s="631"/>
      <c r="EE6" s="631"/>
      <c r="EF6" s="631"/>
      <c r="EG6" s="631"/>
      <c r="EH6" s="631"/>
      <c r="EI6" s="631"/>
    </row>
    <row r="7" spans="1:139" x14ac:dyDescent="0.25">
      <c r="CW7"/>
      <c r="CX7"/>
      <c r="CY7"/>
      <c r="CZ7"/>
      <c r="DA7"/>
      <c r="DB7"/>
      <c r="DC7"/>
      <c r="DD7"/>
      <c r="DE7"/>
      <c r="DG7"/>
      <c r="DH7"/>
      <c r="DI7"/>
      <c r="DJ7"/>
      <c r="DK7"/>
      <c r="DL7"/>
      <c r="DM7"/>
    </row>
    <row r="8" spans="1:139" ht="18" customHeight="1" x14ac:dyDescent="0.25">
      <c r="A8" s="5" t="s">
        <v>2</v>
      </c>
      <c r="B8" s="6"/>
      <c r="C8" s="6"/>
      <c r="D8" s="7"/>
      <c r="E8" s="7"/>
      <c r="F8" s="8"/>
      <c r="G8" s="539"/>
      <c r="H8" s="8"/>
      <c r="I8" s="8"/>
      <c r="J8" s="8"/>
      <c r="K8" s="8"/>
      <c r="L8" s="8"/>
      <c r="M8" s="8"/>
      <c r="N8" s="8"/>
      <c r="O8" s="8"/>
      <c r="P8" s="53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9"/>
      <c r="CW8"/>
      <c r="CX8"/>
      <c r="CY8"/>
      <c r="CZ8"/>
      <c r="DA8"/>
      <c r="DB8"/>
      <c r="DC8"/>
      <c r="DD8"/>
      <c r="DE8"/>
      <c r="DG8"/>
      <c r="DH8"/>
      <c r="DI8"/>
      <c r="DJ8"/>
      <c r="DK8"/>
      <c r="DL8"/>
      <c r="DM8"/>
    </row>
    <row r="9" spans="1:139" x14ac:dyDescent="0.25">
      <c r="A9" s="997" t="s">
        <v>3</v>
      </c>
      <c r="B9" s="997"/>
      <c r="C9" s="998"/>
      <c r="D9" s="1001" t="s">
        <v>4</v>
      </c>
      <c r="E9" s="1001"/>
      <c r="F9" s="1002"/>
      <c r="G9" s="985" t="s">
        <v>5</v>
      </c>
      <c r="H9" s="987"/>
      <c r="I9" s="987"/>
      <c r="J9" s="987"/>
      <c r="K9" s="987"/>
      <c r="L9" s="987"/>
      <c r="M9" s="987"/>
      <c r="N9" s="987"/>
      <c r="O9" s="987"/>
      <c r="P9" s="987"/>
      <c r="Q9" s="987"/>
      <c r="R9" s="987"/>
      <c r="S9" s="987"/>
      <c r="T9" s="987"/>
      <c r="U9" s="987"/>
      <c r="V9" s="987"/>
      <c r="W9" s="987"/>
      <c r="X9" s="987"/>
      <c r="Y9" s="987"/>
      <c r="Z9" s="987"/>
      <c r="AA9" s="987"/>
      <c r="AB9" s="987"/>
      <c r="AC9" s="987"/>
      <c r="AD9" s="987"/>
      <c r="AE9" s="987"/>
      <c r="AF9" s="987"/>
      <c r="AG9" s="987"/>
      <c r="AH9" s="987"/>
      <c r="AI9" s="987"/>
      <c r="AJ9" s="987"/>
      <c r="AK9" s="987"/>
      <c r="AL9" s="987"/>
      <c r="AM9" s="987"/>
      <c r="AN9" s="987"/>
      <c r="AO9" s="987"/>
      <c r="AP9" s="1000"/>
      <c r="AQ9" s="1002" t="s">
        <v>6</v>
      </c>
      <c r="AR9" s="983" t="s">
        <v>7</v>
      </c>
      <c r="AS9" s="983" t="s">
        <v>8</v>
      </c>
      <c r="AT9" s="983" t="s">
        <v>9</v>
      </c>
      <c r="AU9" s="983" t="s">
        <v>10</v>
      </c>
      <c r="AV9" s="999" t="s">
        <v>11</v>
      </c>
      <c r="AW9" s="983" t="s">
        <v>12</v>
      </c>
      <c r="AX9" s="983" t="s">
        <v>13</v>
      </c>
      <c r="CW9"/>
      <c r="CX9"/>
      <c r="CY9"/>
      <c r="CZ9"/>
      <c r="DA9"/>
      <c r="DB9"/>
      <c r="DC9"/>
      <c r="DD9"/>
      <c r="DE9"/>
      <c r="DG9"/>
      <c r="DH9"/>
      <c r="DI9"/>
      <c r="DJ9"/>
      <c r="DK9"/>
      <c r="DL9"/>
      <c r="DM9"/>
    </row>
    <row r="10" spans="1:139" x14ac:dyDescent="0.25">
      <c r="A10" s="634"/>
      <c r="B10" s="634"/>
      <c r="C10" s="635"/>
      <c r="D10" s="640"/>
      <c r="E10" s="640"/>
      <c r="F10" s="953"/>
      <c r="G10" s="1003" t="s">
        <v>14</v>
      </c>
      <c r="H10" s="984"/>
      <c r="I10" s="985" t="s">
        <v>15</v>
      </c>
      <c r="J10" s="986"/>
      <c r="K10" s="987" t="s">
        <v>16</v>
      </c>
      <c r="L10" s="986"/>
      <c r="M10" s="985" t="s">
        <v>17</v>
      </c>
      <c r="N10" s="986"/>
      <c r="O10" s="985" t="s">
        <v>18</v>
      </c>
      <c r="P10" s="986"/>
      <c r="Q10" s="985" t="s">
        <v>19</v>
      </c>
      <c r="R10" s="986"/>
      <c r="S10" s="985" t="s">
        <v>20</v>
      </c>
      <c r="T10" s="986"/>
      <c r="U10" s="985" t="s">
        <v>21</v>
      </c>
      <c r="V10" s="986"/>
      <c r="W10" s="985" t="s">
        <v>22</v>
      </c>
      <c r="X10" s="986"/>
      <c r="Y10" s="985" t="s">
        <v>23</v>
      </c>
      <c r="Z10" s="988"/>
      <c r="AA10" s="985" t="s">
        <v>24</v>
      </c>
      <c r="AB10" s="988"/>
      <c r="AC10" s="985" t="s">
        <v>25</v>
      </c>
      <c r="AD10" s="988"/>
      <c r="AE10" s="985" t="s">
        <v>26</v>
      </c>
      <c r="AF10" s="988"/>
      <c r="AG10" s="985" t="s">
        <v>27</v>
      </c>
      <c r="AH10" s="988"/>
      <c r="AI10" s="985" t="s">
        <v>28</v>
      </c>
      <c r="AJ10" s="988"/>
      <c r="AK10" s="985" t="s">
        <v>29</v>
      </c>
      <c r="AL10" s="988"/>
      <c r="AM10" s="985" t="s">
        <v>30</v>
      </c>
      <c r="AN10" s="988"/>
      <c r="AO10" s="985" t="s">
        <v>31</v>
      </c>
      <c r="AP10" s="1004"/>
      <c r="AQ10" s="645"/>
      <c r="AR10" s="647"/>
      <c r="AS10" s="647"/>
      <c r="AT10" s="647"/>
      <c r="AU10" s="647"/>
      <c r="AV10" s="650"/>
      <c r="AW10" s="647"/>
      <c r="AX10" s="647"/>
      <c r="CW10"/>
      <c r="CX10"/>
      <c r="CY10"/>
      <c r="CZ10"/>
      <c r="DA10"/>
      <c r="DB10"/>
      <c r="DC10"/>
      <c r="DD10"/>
      <c r="DE10"/>
      <c r="DG10"/>
      <c r="DH10"/>
      <c r="DI10"/>
      <c r="DJ10"/>
      <c r="DK10"/>
      <c r="DL10"/>
      <c r="DM10"/>
    </row>
    <row r="11" spans="1:139" x14ac:dyDescent="0.25">
      <c r="A11" s="636"/>
      <c r="B11" s="636"/>
      <c r="C11" s="952"/>
      <c r="D11" s="608" t="s">
        <v>32</v>
      </c>
      <c r="E11" s="1005" t="s">
        <v>33</v>
      </c>
      <c r="F11" s="610" t="s">
        <v>34</v>
      </c>
      <c r="G11" s="611" t="s">
        <v>33</v>
      </c>
      <c r="H11" s="610" t="s">
        <v>34</v>
      </c>
      <c r="I11" s="611" t="s">
        <v>33</v>
      </c>
      <c r="J11" s="610" t="s">
        <v>34</v>
      </c>
      <c r="K11" s="611" t="s">
        <v>33</v>
      </c>
      <c r="L11" s="610" t="s">
        <v>34</v>
      </c>
      <c r="M11" s="611" t="s">
        <v>33</v>
      </c>
      <c r="N11" s="610" t="s">
        <v>34</v>
      </c>
      <c r="O11" s="611" t="s">
        <v>33</v>
      </c>
      <c r="P11" s="610" t="s">
        <v>34</v>
      </c>
      <c r="Q11" s="611" t="s">
        <v>33</v>
      </c>
      <c r="R11" s="610" t="s">
        <v>34</v>
      </c>
      <c r="S11" s="611" t="s">
        <v>33</v>
      </c>
      <c r="T11" s="610" t="s">
        <v>34</v>
      </c>
      <c r="U11" s="611" t="s">
        <v>33</v>
      </c>
      <c r="V11" s="610" t="s">
        <v>34</v>
      </c>
      <c r="W11" s="611" t="s">
        <v>33</v>
      </c>
      <c r="X11" s="610" t="s">
        <v>34</v>
      </c>
      <c r="Y11" s="611" t="s">
        <v>33</v>
      </c>
      <c r="Z11" s="610" t="s">
        <v>34</v>
      </c>
      <c r="AA11" s="611" t="s">
        <v>33</v>
      </c>
      <c r="AB11" s="610" t="s">
        <v>34</v>
      </c>
      <c r="AC11" s="611" t="s">
        <v>33</v>
      </c>
      <c r="AD11" s="610" t="s">
        <v>34</v>
      </c>
      <c r="AE11" s="611" t="s">
        <v>33</v>
      </c>
      <c r="AF11" s="610" t="s">
        <v>34</v>
      </c>
      <c r="AG11" s="611" t="s">
        <v>33</v>
      </c>
      <c r="AH11" s="610" t="s">
        <v>34</v>
      </c>
      <c r="AI11" s="611" t="s">
        <v>33</v>
      </c>
      <c r="AJ11" s="610" t="s">
        <v>34</v>
      </c>
      <c r="AK11" s="611" t="s">
        <v>33</v>
      </c>
      <c r="AL11" s="610" t="s">
        <v>34</v>
      </c>
      <c r="AM11" s="611" t="s">
        <v>33</v>
      </c>
      <c r="AN11" s="610" t="s">
        <v>34</v>
      </c>
      <c r="AO11" s="611" t="s">
        <v>33</v>
      </c>
      <c r="AP11" s="605" t="s">
        <v>34</v>
      </c>
      <c r="AQ11" s="953"/>
      <c r="AR11" s="951"/>
      <c r="AS11" s="951"/>
      <c r="AT11" s="951"/>
      <c r="AU11" s="951"/>
      <c r="AV11" s="954"/>
      <c r="AW11" s="951"/>
      <c r="AX11" s="951"/>
      <c r="CW11"/>
      <c r="CX11"/>
      <c r="CY11"/>
      <c r="CZ11"/>
      <c r="DA11"/>
      <c r="DB11"/>
      <c r="DC11"/>
      <c r="DD11"/>
      <c r="DE11"/>
      <c r="DG11"/>
      <c r="DH11"/>
      <c r="DI11"/>
      <c r="DJ11"/>
      <c r="DK11"/>
      <c r="DL11"/>
      <c r="DM11"/>
    </row>
    <row r="12" spans="1:139" ht="15" customHeight="1" x14ac:dyDescent="0.25">
      <c r="A12" s="1006" t="s">
        <v>35</v>
      </c>
      <c r="B12" s="1007"/>
      <c r="C12" s="1008"/>
      <c r="D12" s="1009">
        <f>SUM(E12+F12)</f>
        <v>0</v>
      </c>
      <c r="E12" s="1010">
        <f>SUM(G12+I12+K12+M12+O12+Q12+S12+U12+W12+Y12+AA12+AC12+AE12+AG12+AI12+AK12+AM12+AO12)</f>
        <v>0</v>
      </c>
      <c r="F12" s="18">
        <f t="shared" ref="E12:F15" si="0">SUM(H12+J12+L12+N12+P12+R12+T12+V12+X12+Z12+AB12+AD12+AF12+AH12+AJ12+AL12+AN12+AP12)</f>
        <v>0</v>
      </c>
      <c r="G12" s="19"/>
      <c r="H12" s="20"/>
      <c r="I12" s="1011"/>
      <c r="J12" s="20"/>
      <c r="K12" s="1011"/>
      <c r="L12" s="20"/>
      <c r="M12" s="19"/>
      <c r="N12" s="20"/>
      <c r="O12" s="19"/>
      <c r="P12" s="20"/>
      <c r="Q12" s="19"/>
      <c r="R12" s="22"/>
      <c r="S12" s="19"/>
      <c r="T12" s="22"/>
      <c r="U12" s="19"/>
      <c r="V12" s="22"/>
      <c r="W12" s="19"/>
      <c r="X12" s="22"/>
      <c r="Y12" s="19"/>
      <c r="Z12" s="22"/>
      <c r="AA12" s="19"/>
      <c r="AB12" s="22"/>
      <c r="AC12" s="19"/>
      <c r="AD12" s="22"/>
      <c r="AE12" s="19"/>
      <c r="AF12" s="22"/>
      <c r="AG12" s="19"/>
      <c r="AH12" s="22"/>
      <c r="AI12" s="19"/>
      <c r="AJ12" s="22"/>
      <c r="AK12" s="19"/>
      <c r="AL12" s="22"/>
      <c r="AM12" s="19"/>
      <c r="AN12" s="22"/>
      <c r="AO12" s="19"/>
      <c r="AP12" s="23"/>
      <c r="AQ12" s="20"/>
      <c r="AR12" s="20"/>
      <c r="AS12" s="24"/>
      <c r="AT12" s="24"/>
      <c r="AU12" s="24"/>
      <c r="AV12" s="24"/>
      <c r="AW12" s="24"/>
      <c r="AX12" s="24"/>
      <c r="AY12" t="str">
        <f>CW12&amp;CX12&amp;CY12&amp;CZ12&amp;DA12&amp;DB12&amp;DC12&amp;DD12&amp;DE12</f>
        <v/>
      </c>
      <c r="CW12" s="25" t="str">
        <f>IF(AND((Y12+Z12)&gt;0,AQ12="")," * No olvide digitar la variable 12 años. Si no tiene digite Cero.",IF(AQ12&gt;(Y12+Z12),"* Las Consultas de 12 años NO DEBEN ser mayor que el total de Consultas entre 10-14 años",""))</f>
        <v/>
      </c>
      <c r="CX12" s="25" t="str">
        <f>IF(AND(F12&gt;0,AR12="")," * No olvide digitar la variable Embarazadas. Digite cero si no tiene.","")</f>
        <v/>
      </c>
      <c r="CY12" s="25" t="str">
        <f>IF(AR12&gt;F12," * Las Embarazadas NO DEBEN ser mayor al Total de mujeres. ","")</f>
        <v/>
      </c>
      <c r="CZ12" s="25" t="str">
        <f>IF(AND((AK12+AL12)&gt;0,AS12="")," * No olvide digitar la variable 60 años. Si no tiene digite Cero.",IF(AS12&gt;(AK12+AL12)," * Las consultas de 60 años NO DEBEN ser mayor que el Total de consultas del grupo 60-64 años",""))</f>
        <v/>
      </c>
      <c r="DA12" s="25" t="str">
        <f>IF(AND(D12&gt;0,AT12="")," * No olvide digitar la variable Usuarios con Discapacidad. Digite Cero si no tiene.",IF(AT12&gt;D12," * La variable Usuarios con Discapacidad No puede ser mayor al Total Ambos Sexos.",""))</f>
        <v/>
      </c>
      <c r="DB12" s="25" t="str">
        <f>IF(AND(D12&gt;0,AU12="")," * No olvide digitar la variable Migrantes. Digite Cero si no tiene.",IF(AU12&gt;D12," * La variable Migrantes No puede ser mayor al Total Ambos Sexos.",""))</f>
        <v/>
      </c>
      <c r="DC12" s="25" t="str">
        <f>IF(AND(D12&gt;0,AV12="")," * No olvide digitar la variable Pacientes en control PSCV. Digite Cero si no tiene.",IF(AV12&gt;D12," * La variable Pacientes en control PSCV No puede ser mayor al Total Ambos Sexos.",""))</f>
        <v/>
      </c>
      <c r="DD12" s="25" t="str">
        <f>IF(AND(D12&gt;0,AW12="")," * No olvide digitar la variable Niños, niñas, adolescentes y jóvenes SENAME. Digite Cero si no tiene.",IF(AW12&gt;D12," * La variable Niños, niñas, adolescentes y jóvenes SENAME No puede ser mayor al Total.",""))</f>
        <v/>
      </c>
      <c r="DE12" s="25" t="str">
        <f t="shared" ref="DE12:DE14" si="1">IF(AND(D12&gt;0,AX12="")," * No olvide digitar la variable Niños, niñas, adolescentes y jóvenes Mejor Niñez. Digite Cero si no tiene.",IF(AX12&gt;D12," * La variable Niños, niñas, adolescentes y jóvenes Mejor Niñez no puede ser mayor al Total.",""))</f>
        <v/>
      </c>
      <c r="DG12" s="26">
        <f>IF(AND((Y12+Z12)&gt;0,AQ12=""),1,IF(AQ12&gt;(Y12+Z12),1,0))</f>
        <v>0</v>
      </c>
      <c r="DH12" s="26">
        <f>IF(AND(F12&gt;0,AR12=""),1,0)</f>
        <v>0</v>
      </c>
      <c r="DI12" s="26">
        <f>IF(AR12&gt;F12,1,0)</f>
        <v>0</v>
      </c>
      <c r="DJ12" s="26">
        <f>IF(AND((AK12+AL12)&gt;0,AS12=""),1,IF(AS12&gt;(AK12+AL12),1,0))</f>
        <v>0</v>
      </c>
      <c r="DK12" s="26">
        <f>IF(AND(D12&gt;0,AT12=""),1,IF(AT12&gt;D12,1,0))</f>
        <v>0</v>
      </c>
      <c r="DL12" s="26">
        <f>IF(AND(D12&gt;0,AU12=""),1,IF(AU12&gt;D12,1,0))</f>
        <v>0</v>
      </c>
      <c r="DM12" s="26">
        <f>IF(AND(D12&gt;0,AV12=""),1,IF(AV12&gt;D12,1,0))</f>
        <v>0</v>
      </c>
      <c r="DN12" s="26">
        <f>IF(AND(D12&gt;0,AW12=""),1,IF(AW12&gt;D12,1,0))</f>
        <v>0</v>
      </c>
      <c r="DO12" s="26">
        <f>IF(AND(D12&gt;0,AX12=""),1,IF(AX12&gt;D12,1,0))</f>
        <v>0</v>
      </c>
    </row>
    <row r="13" spans="1:139" ht="15" customHeight="1" x14ac:dyDescent="0.25">
      <c r="A13" s="1012" t="s">
        <v>36</v>
      </c>
      <c r="B13" s="1013"/>
      <c r="C13" s="1014"/>
      <c r="D13" s="1015">
        <f>SUM(E13+F13)</f>
        <v>0</v>
      </c>
      <c r="E13" s="1016">
        <f t="shared" si="0"/>
        <v>0</v>
      </c>
      <c r="F13" s="1017">
        <f>SUM(H13+J13+L13+N13+P13+R13+T13+V13+X13+Z13+AB13+AD13+AF13+AH13+AJ13+AL13+AN13+AP13)</f>
        <v>0</v>
      </c>
      <c r="G13" s="1018"/>
      <c r="H13" s="1019"/>
      <c r="I13" s="1018"/>
      <c r="J13" s="1019"/>
      <c r="K13" s="1018"/>
      <c r="L13" s="1019"/>
      <c r="M13" s="1018"/>
      <c r="N13" s="1019"/>
      <c r="O13" s="1018"/>
      <c r="P13" s="1019"/>
      <c r="Q13" s="1018"/>
      <c r="R13" s="619"/>
      <c r="S13" s="1018"/>
      <c r="T13" s="619"/>
      <c r="U13" s="1018"/>
      <c r="V13" s="619"/>
      <c r="W13" s="1018"/>
      <c r="X13" s="619"/>
      <c r="Y13" s="1018"/>
      <c r="Z13" s="619"/>
      <c r="AA13" s="1018"/>
      <c r="AB13" s="619"/>
      <c r="AC13" s="1018"/>
      <c r="AD13" s="619"/>
      <c r="AE13" s="1018"/>
      <c r="AF13" s="619"/>
      <c r="AG13" s="1018"/>
      <c r="AH13" s="619"/>
      <c r="AI13" s="1018"/>
      <c r="AJ13" s="619"/>
      <c r="AK13" s="1018"/>
      <c r="AL13" s="619"/>
      <c r="AM13" s="1018"/>
      <c r="AN13" s="619"/>
      <c r="AO13" s="1018"/>
      <c r="AP13" s="620"/>
      <c r="AQ13" s="1019"/>
      <c r="AR13" s="1019"/>
      <c r="AS13" s="622"/>
      <c r="AT13" s="622"/>
      <c r="AU13" s="622"/>
      <c r="AV13" s="622"/>
      <c r="AW13" s="622"/>
      <c r="AX13" s="622"/>
      <c r="AY13" t="str">
        <f t="shared" ref="AY13:AY15" si="2">CW13&amp;CX13&amp;CY13&amp;CZ13&amp;DA13&amp;DB13&amp;DC13&amp;DD13&amp;DE13</f>
        <v/>
      </c>
      <c r="CW13" s="25" t="str">
        <f t="shared" ref="CW13:CW15" si="3">IF(AND((Y13+Z13)&gt;0,AQ13="")," * No olvide digitar la variable 12 años. Si no tiene digite Cero.",IF(AQ13&gt;(Y13+Z13),"* Las Consultas de 12 años NO DEBEN ser mayor que el total de Consultas entre 10-14 años",""))</f>
        <v/>
      </c>
      <c r="CX13" s="25" t="str">
        <f t="shared" ref="CX13:CX15" si="4">IF(AND(F13&gt;0,AR13="")," * No olvide digitar la variable Embarazadas. Digite cero si no tiene.","")</f>
        <v/>
      </c>
      <c r="CY13" s="25" t="str">
        <f t="shared" ref="CY13:CY15" si="5">IF(AR13&gt;F13," * Las Embarazadas NO DEBEN ser mayor al Total de mujeres. ","")</f>
        <v/>
      </c>
      <c r="CZ13" s="25" t="str">
        <f t="shared" ref="CZ13:CZ15" si="6">IF(AND((AK13+AL13)&gt;0,AS13="")," * No olvide digitar la variable 60 años. Si no tiene digite Cero.",IF(AS13&gt;(AK13+AL13)," * Las consultas de 60 años NO DEBEN ser mayor que el Total de consultas del grupo 60-64 años",""))</f>
        <v/>
      </c>
      <c r="DA13" s="25" t="str">
        <f t="shared" ref="DA13:DA15" si="7">IF(AND(D13&gt;0,AT13="")," * No olvide digitar la variable Usuarios con Discapacidad. Digite Cero si no tiene.",IF(AT13&gt;D13," * La variable Usuarios con Discapacidad No puede ser mayor al Total Ambos Sexos.",""))</f>
        <v/>
      </c>
      <c r="DB13" s="25" t="str">
        <f t="shared" ref="DB13:DB15" si="8">IF(AND(D13&gt;0,AU13="")," * No olvide digitar la variable Migrantes. Digite Cero si no tiene.",IF(AU13&gt;D13," * La variable Migrantes No puede ser mayor al Total Ambos Sexos.",""))</f>
        <v/>
      </c>
      <c r="DC13" s="25" t="str">
        <f t="shared" ref="DC13:DC15" si="9">IF(AND(D13&gt;0,AV13="")," * No olvide digitar la variable Pacientes en control PSCV. Digite Cero si no tiene.",IF(AV13&gt;D13," * La variable Pacientes en control PSCV No puede ser mayor al Total Ambos Sexos.",""))</f>
        <v/>
      </c>
      <c r="DD13" s="25" t="str">
        <f t="shared" ref="DD13:DD15" si="10">IF(AND(D13&gt;0,AW13="")," * No olvide digitar la variable Niños, niñas, adolescentes y jóvenes SENAME. Digite Cero si no tiene.",IF(AW13&gt;D13," * La variable Niños, niñas, adolescentes y jóvenes SENAME No puede ser mayor al Total.",""))</f>
        <v/>
      </c>
      <c r="DE13" s="25" t="str">
        <f t="shared" si="1"/>
        <v/>
      </c>
      <c r="DG13" s="26">
        <f t="shared" ref="DG13:DG15" si="11">IF(AND((Y13+Z13)&gt;0,AQ13=""),1,IF(AQ13&gt;(Y13+Z13),1,0))</f>
        <v>0</v>
      </c>
      <c r="DH13" s="26">
        <f t="shared" ref="DH13:DH15" si="12">IF(AND(F13&gt;0,AR13=""),1,0)</f>
        <v>0</v>
      </c>
      <c r="DI13" s="26">
        <f t="shared" ref="DI13:DI15" si="13">IF(AR13&gt;F13,1,0)</f>
        <v>0</v>
      </c>
      <c r="DJ13" s="26">
        <f t="shared" ref="DJ13:DJ15" si="14">IF(AND((AK13+AL13)&gt;0,AS13=""),1,IF(AS13&gt;(AK13+AL13),1,0))</f>
        <v>0</v>
      </c>
      <c r="DK13" s="26">
        <f t="shared" ref="DK13:DK15" si="15">IF(AND(D13&gt;0,AT13=""),1,IF(AT13&gt;D13,1,0))</f>
        <v>0</v>
      </c>
      <c r="DL13" s="26">
        <f t="shared" ref="DL13:DL15" si="16">IF(AND(D13&gt;0,AU13=""),1,IF(AU13&gt;D13,1,0))</f>
        <v>0</v>
      </c>
      <c r="DM13" s="26">
        <f t="shared" ref="DM13:DM15" si="17">IF(AND(D13&gt;0,AV13=""),1,IF(AV13&gt;D13,1,0))</f>
        <v>0</v>
      </c>
      <c r="DN13" s="26">
        <f t="shared" ref="DN13:DN15" si="18">IF(AND(D13&gt;0,AW13=""),1,IF(AW13&gt;D13,1,0))</f>
        <v>0</v>
      </c>
      <c r="DO13" s="26">
        <f t="shared" ref="DO13:DO15" si="19">IF(AND(D13&gt;0,AX13=""),1,IF(AX13&gt;D13,1,0))</f>
        <v>0</v>
      </c>
    </row>
    <row r="14" spans="1:139" ht="15" customHeight="1" x14ac:dyDescent="0.25">
      <c r="A14" s="1012" t="s">
        <v>37</v>
      </c>
      <c r="B14" s="1013"/>
      <c r="C14" s="1014"/>
      <c r="D14" s="1015">
        <f>SUM(E14+F14)</f>
        <v>0</v>
      </c>
      <c r="E14" s="1016">
        <f t="shared" si="0"/>
        <v>0</v>
      </c>
      <c r="F14" s="1017">
        <f t="shared" si="0"/>
        <v>0</v>
      </c>
      <c r="G14" s="1018"/>
      <c r="H14" s="1019"/>
      <c r="I14" s="1018"/>
      <c r="J14" s="1019"/>
      <c r="K14" s="1018"/>
      <c r="L14" s="1019"/>
      <c r="M14" s="1018"/>
      <c r="N14" s="619"/>
      <c r="O14" s="1018"/>
      <c r="P14" s="619"/>
      <c r="Q14" s="1018"/>
      <c r="R14" s="619"/>
      <c r="S14" s="1018"/>
      <c r="T14" s="619"/>
      <c r="U14" s="1018"/>
      <c r="V14" s="619"/>
      <c r="W14" s="1018"/>
      <c r="X14" s="619"/>
      <c r="Y14" s="1018"/>
      <c r="Z14" s="619"/>
      <c r="AA14" s="1018"/>
      <c r="AB14" s="619"/>
      <c r="AC14" s="1018"/>
      <c r="AD14" s="619"/>
      <c r="AE14" s="1018"/>
      <c r="AF14" s="619"/>
      <c r="AG14" s="1018"/>
      <c r="AH14" s="619"/>
      <c r="AI14" s="1018"/>
      <c r="AJ14" s="619"/>
      <c r="AK14" s="1018"/>
      <c r="AL14" s="619"/>
      <c r="AM14" s="1018"/>
      <c r="AN14" s="619"/>
      <c r="AO14" s="1018"/>
      <c r="AP14" s="620"/>
      <c r="AQ14" s="1019"/>
      <c r="AR14" s="1019"/>
      <c r="AS14" s="622"/>
      <c r="AT14" s="622"/>
      <c r="AU14" s="622"/>
      <c r="AV14" s="622"/>
      <c r="AW14" s="622"/>
      <c r="AX14" s="622"/>
      <c r="AY14" t="str">
        <f t="shared" si="2"/>
        <v/>
      </c>
      <c r="CW14" s="25" t="str">
        <f t="shared" si="3"/>
        <v/>
      </c>
      <c r="CX14" s="25" t="str">
        <f t="shared" si="4"/>
        <v/>
      </c>
      <c r="CY14" s="25" t="str">
        <f t="shared" si="5"/>
        <v/>
      </c>
      <c r="CZ14" s="25" t="str">
        <f t="shared" si="6"/>
        <v/>
      </c>
      <c r="DA14" s="25" t="str">
        <f t="shared" si="7"/>
        <v/>
      </c>
      <c r="DB14" s="25" t="str">
        <f t="shared" si="8"/>
        <v/>
      </c>
      <c r="DC14" s="25" t="str">
        <f t="shared" si="9"/>
        <v/>
      </c>
      <c r="DD14" s="25" t="str">
        <f t="shared" si="10"/>
        <v/>
      </c>
      <c r="DE14" s="25" t="str">
        <f t="shared" si="1"/>
        <v/>
      </c>
      <c r="DG14" s="26">
        <f t="shared" si="11"/>
        <v>0</v>
      </c>
      <c r="DH14" s="26">
        <f t="shared" si="12"/>
        <v>0</v>
      </c>
      <c r="DI14" s="26">
        <f t="shared" si="13"/>
        <v>0</v>
      </c>
      <c r="DJ14" s="26">
        <f t="shared" si="14"/>
        <v>0</v>
      </c>
      <c r="DK14" s="26">
        <f t="shared" si="15"/>
        <v>0</v>
      </c>
      <c r="DL14" s="26">
        <f t="shared" si="16"/>
        <v>0</v>
      </c>
      <c r="DM14" s="26">
        <f t="shared" si="17"/>
        <v>0</v>
      </c>
      <c r="DN14" s="26">
        <f t="shared" si="18"/>
        <v>0</v>
      </c>
      <c r="DO14" s="26">
        <f t="shared" si="19"/>
        <v>0</v>
      </c>
    </row>
    <row r="15" spans="1:139" ht="15" customHeight="1" x14ac:dyDescent="0.25">
      <c r="A15" s="1020" t="s">
        <v>38</v>
      </c>
      <c r="B15" s="665"/>
      <c r="C15" s="666"/>
      <c r="D15" s="1021">
        <f>SUM(E15+F15)</f>
        <v>0</v>
      </c>
      <c r="E15" s="1022">
        <f>SUM(G15+I15+K15+M15+O15+Q15+S15+U15+W15+Y15+AA15+AC15+AE15+AG15+AI15+AK15+AM15+AO15)</f>
        <v>0</v>
      </c>
      <c r="F15" s="1023">
        <f t="shared" si="0"/>
        <v>0</v>
      </c>
      <c r="G15" s="1024"/>
      <c r="H15" s="39"/>
      <c r="I15" s="1024"/>
      <c r="J15" s="39"/>
      <c r="K15" s="1024"/>
      <c r="L15" s="39"/>
      <c r="M15" s="1024"/>
      <c r="N15" s="625"/>
      <c r="O15" s="1024"/>
      <c r="P15" s="625"/>
      <c r="Q15" s="1024"/>
      <c r="R15" s="625"/>
      <c r="S15" s="1024"/>
      <c r="T15" s="625"/>
      <c r="U15" s="1024"/>
      <c r="V15" s="625"/>
      <c r="W15" s="1024"/>
      <c r="X15" s="625"/>
      <c r="Y15" s="1024"/>
      <c r="Z15" s="625"/>
      <c r="AA15" s="1024"/>
      <c r="AB15" s="625"/>
      <c r="AC15" s="1024"/>
      <c r="AD15" s="625"/>
      <c r="AE15" s="1024"/>
      <c r="AF15" s="625"/>
      <c r="AG15" s="1024"/>
      <c r="AH15" s="625"/>
      <c r="AI15" s="1024"/>
      <c r="AJ15" s="625"/>
      <c r="AK15" s="1024"/>
      <c r="AL15" s="625"/>
      <c r="AM15" s="1024"/>
      <c r="AN15" s="625"/>
      <c r="AO15" s="1024"/>
      <c r="AP15" s="626"/>
      <c r="AQ15" s="39"/>
      <c r="AR15" s="39"/>
      <c r="AS15" s="628"/>
      <c r="AT15" s="628"/>
      <c r="AU15" s="628"/>
      <c r="AV15" s="628"/>
      <c r="AW15" s="628"/>
      <c r="AX15" s="628"/>
      <c r="AY15" t="str">
        <f t="shared" si="2"/>
        <v/>
      </c>
      <c r="CW15" s="25" t="str">
        <f t="shared" si="3"/>
        <v/>
      </c>
      <c r="CX15" s="25" t="str">
        <f t="shared" si="4"/>
        <v/>
      </c>
      <c r="CY15" s="25" t="str">
        <f t="shared" si="5"/>
        <v/>
      </c>
      <c r="CZ15" s="25" t="str">
        <f t="shared" si="6"/>
        <v/>
      </c>
      <c r="DA15" s="25" t="str">
        <f t="shared" si="7"/>
        <v/>
      </c>
      <c r="DB15" s="25" t="str">
        <f t="shared" si="8"/>
        <v/>
      </c>
      <c r="DC15" s="25" t="str">
        <f t="shared" si="9"/>
        <v/>
      </c>
      <c r="DD15" s="25" t="str">
        <f t="shared" si="10"/>
        <v/>
      </c>
      <c r="DE15" s="25" t="str">
        <f>IF(AND(D15&gt;0,AX15="")," * No olvide digitar la variable Niños, niñas, adolescentes y jóvenes Mejor Niñez. Digite Cero si no tiene.",IF(AX15&gt;D15," * La variable Niños, niñas, adolescentes y jóvenes Mejor Niñez no puede ser mayor al Total.",""))</f>
        <v/>
      </c>
      <c r="DG15" s="26">
        <f t="shared" si="11"/>
        <v>0</v>
      </c>
      <c r="DH15" s="26">
        <f t="shared" si="12"/>
        <v>0</v>
      </c>
      <c r="DI15" s="26">
        <f t="shared" si="13"/>
        <v>0</v>
      </c>
      <c r="DJ15" s="26">
        <f t="shared" si="14"/>
        <v>0</v>
      </c>
      <c r="DK15" s="26">
        <f t="shared" si="15"/>
        <v>0</v>
      </c>
      <c r="DL15" s="26">
        <f t="shared" si="16"/>
        <v>0</v>
      </c>
      <c r="DM15" s="26">
        <f t="shared" si="17"/>
        <v>0</v>
      </c>
      <c r="DN15" s="26">
        <f t="shared" si="18"/>
        <v>0</v>
      </c>
      <c r="DO15" s="26">
        <f t="shared" si="19"/>
        <v>0</v>
      </c>
    </row>
    <row r="16" spans="1:139" ht="18" customHeight="1" x14ac:dyDescent="0.25">
      <c r="A16" s="43" t="s">
        <v>39</v>
      </c>
      <c r="B16" s="44"/>
      <c r="C16" s="44"/>
      <c r="D16" s="8"/>
      <c r="E16" s="8"/>
      <c r="F16" s="8"/>
      <c r="G16" s="1025"/>
      <c r="H16" s="1025"/>
      <c r="I16" s="8"/>
      <c r="J16" s="8"/>
      <c r="K16" s="8"/>
      <c r="L16" s="8"/>
      <c r="M16" s="8"/>
      <c r="N16" s="8"/>
      <c r="O16" s="8"/>
      <c r="P16" s="46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CW16"/>
      <c r="CX16"/>
      <c r="CY16"/>
      <c r="CZ16"/>
      <c r="DA16"/>
      <c r="DB16"/>
      <c r="DC16"/>
      <c r="DD16"/>
      <c r="DE16"/>
      <c r="DG16"/>
      <c r="DH16"/>
      <c r="DI16"/>
      <c r="DJ16"/>
      <c r="DK16"/>
      <c r="DL16"/>
      <c r="DM16"/>
    </row>
    <row r="17" spans="1:119" ht="15" customHeight="1" x14ac:dyDescent="0.25">
      <c r="A17" s="996" t="s">
        <v>40</v>
      </c>
      <c r="B17" s="997"/>
      <c r="C17" s="998"/>
      <c r="D17" s="985" t="s">
        <v>41</v>
      </c>
      <c r="E17" s="987"/>
      <c r="F17" s="986"/>
      <c r="G17" s="1026" t="s">
        <v>14</v>
      </c>
      <c r="H17" s="1027"/>
      <c r="I17" s="986" t="s">
        <v>15</v>
      </c>
      <c r="J17" s="1028"/>
      <c r="K17" s="985" t="s">
        <v>16</v>
      </c>
      <c r="L17" s="986"/>
      <c r="M17" s="986" t="s">
        <v>17</v>
      </c>
      <c r="N17" s="1028"/>
      <c r="O17" s="985" t="s">
        <v>18</v>
      </c>
      <c r="P17" s="986"/>
      <c r="Q17" s="985" t="s">
        <v>19</v>
      </c>
      <c r="R17" s="986"/>
      <c r="S17" s="985" t="s">
        <v>20</v>
      </c>
      <c r="T17" s="986"/>
      <c r="U17" s="985" t="s">
        <v>21</v>
      </c>
      <c r="V17" s="986"/>
      <c r="W17" s="987" t="s">
        <v>22</v>
      </c>
      <c r="X17" s="987"/>
      <c r="Y17" s="985" t="s">
        <v>23</v>
      </c>
      <c r="Z17" s="988"/>
      <c r="AA17" s="987" t="s">
        <v>24</v>
      </c>
      <c r="AB17" s="1029"/>
      <c r="AC17" s="987" t="s">
        <v>25</v>
      </c>
      <c r="AD17" s="1029"/>
      <c r="AE17" s="987" t="s">
        <v>26</v>
      </c>
      <c r="AF17" s="1029"/>
      <c r="AG17" s="987" t="s">
        <v>27</v>
      </c>
      <c r="AH17" s="1029"/>
      <c r="AI17" s="987" t="s">
        <v>28</v>
      </c>
      <c r="AJ17" s="1029"/>
      <c r="AK17" s="987" t="s">
        <v>29</v>
      </c>
      <c r="AL17" s="1029"/>
      <c r="AM17" s="987" t="s">
        <v>30</v>
      </c>
      <c r="AN17" s="988"/>
      <c r="AO17" s="987" t="s">
        <v>31</v>
      </c>
      <c r="AP17" s="1004"/>
      <c r="AQ17" s="1002" t="s">
        <v>6</v>
      </c>
      <c r="AR17" s="1002" t="s">
        <v>7</v>
      </c>
      <c r="AS17" s="983" t="s">
        <v>8</v>
      </c>
      <c r="AT17" s="983" t="s">
        <v>42</v>
      </c>
      <c r="AU17" s="1002" t="s">
        <v>9</v>
      </c>
      <c r="AV17" s="1030" t="s">
        <v>10</v>
      </c>
      <c r="AW17" s="1030" t="s">
        <v>12</v>
      </c>
      <c r="AX17" s="1030" t="s">
        <v>13</v>
      </c>
      <c r="CW17"/>
      <c r="CX17"/>
      <c r="CY17"/>
      <c r="CZ17"/>
      <c r="DA17"/>
      <c r="DB17"/>
      <c r="DC17"/>
      <c r="DD17"/>
      <c r="DE17"/>
      <c r="DG17"/>
      <c r="DH17"/>
      <c r="DI17"/>
      <c r="DJ17"/>
      <c r="DK17"/>
      <c r="DL17"/>
      <c r="DM17"/>
    </row>
    <row r="18" spans="1:119" x14ac:dyDescent="0.25">
      <c r="A18" s="955"/>
      <c r="B18" s="636"/>
      <c r="C18" s="952"/>
      <c r="D18" s="611" t="s">
        <v>32</v>
      </c>
      <c r="E18" s="609" t="s">
        <v>33</v>
      </c>
      <c r="F18" s="538" t="s">
        <v>34</v>
      </c>
      <c r="G18" s="611" t="s">
        <v>33</v>
      </c>
      <c r="H18" s="610" t="s">
        <v>34</v>
      </c>
      <c r="I18" s="1031" t="s">
        <v>33</v>
      </c>
      <c r="J18" s="538" t="s">
        <v>34</v>
      </c>
      <c r="K18" s="1031" t="s">
        <v>33</v>
      </c>
      <c r="L18" s="1032" t="s">
        <v>34</v>
      </c>
      <c r="M18" s="1031" t="s">
        <v>33</v>
      </c>
      <c r="N18" s="538" t="s">
        <v>34</v>
      </c>
      <c r="O18" s="1031" t="s">
        <v>33</v>
      </c>
      <c r="P18" s="538" t="s">
        <v>34</v>
      </c>
      <c r="Q18" s="1031" t="s">
        <v>33</v>
      </c>
      <c r="R18" s="538" t="s">
        <v>34</v>
      </c>
      <c r="S18" s="1031" t="s">
        <v>33</v>
      </c>
      <c r="T18" s="538" t="s">
        <v>34</v>
      </c>
      <c r="U18" s="611" t="s">
        <v>33</v>
      </c>
      <c r="V18" s="610" t="s">
        <v>34</v>
      </c>
      <c r="W18" s="609" t="s">
        <v>33</v>
      </c>
      <c r="X18" s="604" t="s">
        <v>34</v>
      </c>
      <c r="Y18" s="611" t="s">
        <v>33</v>
      </c>
      <c r="Z18" s="610" t="s">
        <v>34</v>
      </c>
      <c r="AA18" s="609" t="s">
        <v>33</v>
      </c>
      <c r="AB18" s="604" t="s">
        <v>34</v>
      </c>
      <c r="AC18" s="611" t="s">
        <v>33</v>
      </c>
      <c r="AD18" s="610" t="s">
        <v>34</v>
      </c>
      <c r="AE18" s="609" t="s">
        <v>33</v>
      </c>
      <c r="AF18" s="604" t="s">
        <v>34</v>
      </c>
      <c r="AG18" s="611" t="s">
        <v>33</v>
      </c>
      <c r="AH18" s="610" t="s">
        <v>34</v>
      </c>
      <c r="AI18" s="609" t="s">
        <v>33</v>
      </c>
      <c r="AJ18" s="604" t="s">
        <v>34</v>
      </c>
      <c r="AK18" s="611" t="s">
        <v>33</v>
      </c>
      <c r="AL18" s="610" t="s">
        <v>34</v>
      </c>
      <c r="AM18" s="609" t="s">
        <v>33</v>
      </c>
      <c r="AN18" s="610" t="s">
        <v>34</v>
      </c>
      <c r="AO18" s="609" t="s">
        <v>33</v>
      </c>
      <c r="AP18" s="605" t="s">
        <v>34</v>
      </c>
      <c r="AQ18" s="645"/>
      <c r="AR18" s="682"/>
      <c r="AS18" s="951"/>
      <c r="AT18" s="951"/>
      <c r="AU18" s="953"/>
      <c r="AV18" s="956"/>
      <c r="AW18" s="956"/>
      <c r="AX18" s="956"/>
      <c r="CW18"/>
      <c r="CX18"/>
      <c r="CY18"/>
      <c r="CZ18"/>
      <c r="DA18"/>
      <c r="DB18"/>
      <c r="DC18"/>
      <c r="DD18"/>
      <c r="DE18"/>
      <c r="DG18"/>
      <c r="DH18"/>
      <c r="DI18"/>
      <c r="DJ18"/>
      <c r="DK18"/>
      <c r="DL18"/>
      <c r="DM18"/>
    </row>
    <row r="19" spans="1:119" ht="15" customHeight="1" x14ac:dyDescent="0.25">
      <c r="A19" s="1033" t="s">
        <v>294</v>
      </c>
      <c r="B19" s="674"/>
      <c r="C19" s="675"/>
      <c r="D19" s="1009">
        <f>SUM(E19+F19)</f>
        <v>25</v>
      </c>
      <c r="E19" s="1010">
        <f>SUM(G19+I19+K19+M19+O19+Q19+S19+U19+W19+Y19+AA19+AC19+AE19+AG19+AI19+AK19+AM19+AO19)</f>
        <v>9</v>
      </c>
      <c r="F19" s="18">
        <f>SUM(H19+J19+L19+N19+P19+R19+T19+V19+X19+Z19+AB19+AD19+AF19+AH19+AJ19+AL19+AN19+AP19)</f>
        <v>16</v>
      </c>
      <c r="G19" s="1011">
        <v>0</v>
      </c>
      <c r="H19" s="52">
        <v>0</v>
      </c>
      <c r="I19" s="1011">
        <v>0</v>
      </c>
      <c r="J19" s="1034">
        <v>0</v>
      </c>
      <c r="K19" s="1011">
        <v>0</v>
      </c>
      <c r="L19" s="52">
        <v>0</v>
      </c>
      <c r="M19" s="1011">
        <v>0</v>
      </c>
      <c r="N19" s="1034">
        <v>0</v>
      </c>
      <c r="O19" s="1011">
        <v>0</v>
      </c>
      <c r="P19" s="52">
        <v>0</v>
      </c>
      <c r="Q19" s="1011">
        <v>0</v>
      </c>
      <c r="R19" s="52">
        <v>0</v>
      </c>
      <c r="S19" s="1011">
        <v>0</v>
      </c>
      <c r="T19" s="52">
        <v>0</v>
      </c>
      <c r="U19" s="1011">
        <v>0</v>
      </c>
      <c r="V19" s="52">
        <v>0</v>
      </c>
      <c r="W19" s="615">
        <v>0</v>
      </c>
      <c r="X19" s="1035">
        <v>0</v>
      </c>
      <c r="Y19" s="1011">
        <v>4</v>
      </c>
      <c r="Z19" s="52">
        <v>3</v>
      </c>
      <c r="AA19" s="615">
        <v>1</v>
      </c>
      <c r="AB19" s="1035">
        <v>4</v>
      </c>
      <c r="AC19" s="1011">
        <v>1</v>
      </c>
      <c r="AD19" s="52">
        <v>2</v>
      </c>
      <c r="AE19" s="615">
        <v>2</v>
      </c>
      <c r="AF19" s="1035">
        <v>1</v>
      </c>
      <c r="AG19" s="1011">
        <v>0</v>
      </c>
      <c r="AH19" s="52">
        <v>1</v>
      </c>
      <c r="AI19" s="615">
        <v>0</v>
      </c>
      <c r="AJ19" s="1035">
        <v>3</v>
      </c>
      <c r="AK19" s="1011">
        <v>0</v>
      </c>
      <c r="AL19" s="52">
        <v>1</v>
      </c>
      <c r="AM19" s="615">
        <v>1</v>
      </c>
      <c r="AN19" s="52">
        <v>1</v>
      </c>
      <c r="AO19" s="615">
        <v>0</v>
      </c>
      <c r="AP19" s="55">
        <v>0</v>
      </c>
      <c r="AQ19" s="1034">
        <v>0</v>
      </c>
      <c r="AR19" s="1034">
        <v>0</v>
      </c>
      <c r="AS19" s="629">
        <v>0</v>
      </c>
      <c r="AT19" s="629">
        <v>0</v>
      </c>
      <c r="AU19" s="629">
        <v>0</v>
      </c>
      <c r="AV19" s="629">
        <v>0</v>
      </c>
      <c r="AW19" s="629">
        <v>0</v>
      </c>
      <c r="AX19" s="629">
        <v>0</v>
      </c>
      <c r="AY19" t="str">
        <f>CW19&amp;CX19&amp;CY19&amp;CZ19&amp;DA19&amp;DB19&amp;DC19&amp;DD19&amp;DE19</f>
        <v/>
      </c>
      <c r="CW19" s="25" t="str">
        <f t="shared" ref="CW19:CW35" si="20">IF(AND((Y19+Z19)&gt;0,AQ19="")," * No olvide digitar la variable 12 años. Si no tiene digite Cero.",IF(AQ19&gt;(Y19+Z19),"* Las Consultas de 12 años NO DEBEN ser mayor que el total de Consultas entre 10-14 años",""))</f>
        <v/>
      </c>
      <c r="CX19" s="25" t="str">
        <f>IF(AND(F19&gt;0,AR19="")," * No olvide digitar la variable Embarazadas. Digite cero si no tiene.","")</f>
        <v/>
      </c>
      <c r="CY19" s="25" t="str">
        <f>IF(AR19&gt;F19," * Las Embarazadas NO DEBEN ser mayor al total de mujeres. ","")</f>
        <v/>
      </c>
      <c r="CZ19" s="25" t="str">
        <f t="shared" ref="CZ19:CZ35" si="21">IF(AND((AK19+AL19)&gt;0,AS19="")," * No olvide digitar la variable 60 años. Si no tiene digite Cero.",IF(AS19&gt;(AK19+AL19)," * Las consultas de 60 años NO DEBEN ser mayor que el Total de consultas del grupo 60-64 años",""))</f>
        <v/>
      </c>
      <c r="DA19"/>
      <c r="DB19" s="25" t="str">
        <f>IF(AND(D19&gt;0,AU19="")," * No olvide digitar la variable Usuarios con Discapacidad. Digite Cero si no tiene.",IF(AU19&gt;D19," * La variable Usuarios con Discapacidad No puede ser mayor al Total Ambos Sexos.",""))</f>
        <v/>
      </c>
      <c r="DC19" s="25" t="str">
        <f>IF(AND(D19&gt;0,AV19="")," * No olvide digitar la variable Migrantes. Digite Cero si no tiene.",IF(AV19&gt;D19," * La variable Migrantes No puede ser mayor al Total Ambos Sexos.",""))</f>
        <v/>
      </c>
      <c r="DD19" s="25" t="str">
        <f>IF(AND(D19&gt;0,AW19="")," * No olvide digitar la variable Niños, niñas, adolescentes y jóvenes SENAME. Digite Cero si no tiene.",IF(AW19&gt;D19," * La variable Niños, niñas, adolescentes y jóvenes SENAME No puede ser mayor al Total.",""))</f>
        <v/>
      </c>
      <c r="DE19" s="25" t="str">
        <f>IF(AND(D19&gt;0,AX19="")," * No olvide digitar la variable Niños, niñas, adolescentes y jóvenes Mejor Niñez. Digite Cero si no tiene.",IF(AX19&gt;D19," * La variable Niños, niñas, adolescentes y jóvenes Mejor Niñez. No puede ser mayor al Total.",""))</f>
        <v/>
      </c>
      <c r="DG19" s="26">
        <f t="shared" ref="DG19:DG35" si="22">IF(AND((Y19+Z19)&gt;0,AQ19=""),1,IF(AQ19&gt;(Y19+Z19),1,0))</f>
        <v>0</v>
      </c>
      <c r="DH19" s="26">
        <f>IF(AND(F19&gt;0,AR19=""),1,0)</f>
        <v>0</v>
      </c>
      <c r="DI19" s="26">
        <f>IF(AR19&gt;F19,1,0)</f>
        <v>0</v>
      </c>
      <c r="DJ19" s="26">
        <f t="shared" ref="DJ19:DJ35" si="23">IF(AND((AK19+AL19)&gt;0,AS19=""),1,IF(AS19&gt;(AK19+AL19),1,0))</f>
        <v>0</v>
      </c>
      <c r="DK19"/>
      <c r="DL19" s="26">
        <f>IF(AND(D19&gt;0,AU19=""),1,IF(AU19&gt;D19,1,0))</f>
        <v>0</v>
      </c>
      <c r="DM19" s="26">
        <f t="shared" ref="DM19:DM35" si="24">IF(AND(D19&gt;0,AV19=""),1,IF(AV19&gt;D19,1,0))</f>
        <v>0</v>
      </c>
      <c r="DN19" s="26">
        <f t="shared" ref="DN19:DN35" si="25">IF(AND(D19&gt;0,AW19=""),1,IF(AW19&gt;D19,1,0))</f>
        <v>0</v>
      </c>
      <c r="DO19" s="26">
        <f t="shared" ref="DO19:DO35" si="26">IF(AND(D19&gt;0,AX19=""),1,IF(AX19&gt;D19,1,0))</f>
        <v>0</v>
      </c>
    </row>
    <row r="20" spans="1:119" x14ac:dyDescent="0.25">
      <c r="A20" s="1036" t="s">
        <v>44</v>
      </c>
      <c r="B20" s="1037"/>
      <c r="C20" s="1038"/>
      <c r="D20" s="1015">
        <f t="shared" ref="D20:D35" si="27">SUM(E20+F20)</f>
        <v>0</v>
      </c>
      <c r="E20" s="1016">
        <f>SUM(U20+W20+Y20+AA20+AC20+AE20+AG20+AI20+AK20+AM20+AO20)</f>
        <v>0</v>
      </c>
      <c r="F20" s="1017">
        <f>SUM(V20+X20+Z20+AB20+AD20+AF20+AH20+AJ20+AL20+AN20+AP20)</f>
        <v>0</v>
      </c>
      <c r="G20" s="1039"/>
      <c r="H20" s="1040"/>
      <c r="I20" s="1039"/>
      <c r="J20" s="1041"/>
      <c r="K20" s="1039"/>
      <c r="L20" s="1040"/>
      <c r="M20" s="1039"/>
      <c r="N20" s="1041"/>
      <c r="O20" s="1039"/>
      <c r="P20" s="1040"/>
      <c r="Q20" s="1039"/>
      <c r="R20" s="1040"/>
      <c r="S20" s="1039"/>
      <c r="T20" s="1040"/>
      <c r="U20" s="1018"/>
      <c r="V20" s="619"/>
      <c r="W20" s="618"/>
      <c r="X20" s="1042"/>
      <c r="Y20" s="1018"/>
      <c r="Z20" s="619"/>
      <c r="AA20" s="618"/>
      <c r="AB20" s="1042"/>
      <c r="AC20" s="1018"/>
      <c r="AD20" s="619"/>
      <c r="AE20" s="618"/>
      <c r="AF20" s="1042"/>
      <c r="AG20" s="1018"/>
      <c r="AH20" s="619"/>
      <c r="AI20" s="618"/>
      <c r="AJ20" s="1042"/>
      <c r="AK20" s="1018"/>
      <c r="AL20" s="619"/>
      <c r="AM20" s="618"/>
      <c r="AN20" s="619"/>
      <c r="AO20" s="618"/>
      <c r="AP20" s="620"/>
      <c r="AQ20" s="1019"/>
      <c r="AR20" s="1019"/>
      <c r="AS20" s="622"/>
      <c r="AT20" s="622"/>
      <c r="AU20" s="622"/>
      <c r="AV20" s="622"/>
      <c r="AW20" s="622"/>
      <c r="AX20" s="622"/>
      <c r="AY20" t="str">
        <f t="shared" ref="AY20:AY35" si="28">CW20&amp;CX20&amp;CY20&amp;CZ20&amp;DA20&amp;DB20&amp;DC20&amp;DD20&amp;DE20</f>
        <v/>
      </c>
      <c r="CW20" s="25" t="str">
        <f t="shared" si="20"/>
        <v/>
      </c>
      <c r="CX20" s="25" t="str">
        <f t="shared" ref="CX20:CX35" si="29">IF(AND(F20&gt;0,AR20="")," * No olvide digitar la variable Embarazadas. Digite cero si no tiene.","")</f>
        <v/>
      </c>
      <c r="CY20" s="25" t="str">
        <f t="shared" ref="CY20:CY35" si="30">IF(AR20&gt;F20," * Las Embarazadas NO DEBEN ser mayor al total de mujeres. ","")</f>
        <v/>
      </c>
      <c r="CZ20" s="25" t="str">
        <f t="shared" si="21"/>
        <v/>
      </c>
      <c r="DA20"/>
      <c r="DB20" s="25" t="str">
        <f t="shared" ref="DB20:DB35" si="31">IF(AND(D20&gt;0,AU20="")," * No olvide digitar la variable Usuarios con Discapacidad. Digite Cero si no tiene.",IF(AU20&gt;D20," * La variable Usuarios con Discapacidad No puede ser mayor al Total Ambos Sexos.",""))</f>
        <v/>
      </c>
      <c r="DC20" s="25" t="str">
        <f t="shared" ref="DC20:DC35" si="32">IF(AND(D20&gt;0,AV20="")," * No olvide digitar la variable Migrantes. Digite Cero si no tiene.",IF(AV20&gt;D20," * La variable Migrantes No puede ser mayor al Total Ambos Sexos.",""))</f>
        <v/>
      </c>
      <c r="DD20" s="25" t="str">
        <f t="shared" ref="DD20:DD35" si="33">IF(AND(D20&gt;0,AW20="")," * No olvide digitar la variable Niños, niñas, adolescentes y jóvenes SENAME. Digite Cero si no tiene.",IF(AW20&gt;D20," * La variable Niños, niñas, adolescentes y jóvenes SENAME No puede ser mayor al Total.",""))</f>
        <v/>
      </c>
      <c r="DE20" s="25" t="str">
        <f t="shared" ref="DE20:DE35" si="34">IF(AND(D20&gt;0,AX20="")," * No olvide digitar la variable Niños, niñas, adolescentes y jóvenes Mejor Niñez. Digite Cero si no tiene.",IF(AX20&gt;D20," * La variable Niños, niñas, adolescentes y jóvenes Mejor Niñez. No puede ser mayor al Total.",""))</f>
        <v/>
      </c>
      <c r="DG20" s="26">
        <f t="shared" si="22"/>
        <v>0</v>
      </c>
      <c r="DH20" s="26">
        <f t="shared" ref="DH20:DH35" si="35">IF(AND(F20&gt;0,AR20=""),1,0)</f>
        <v>0</v>
      </c>
      <c r="DI20" s="26">
        <f t="shared" ref="DI20:DI35" si="36">IF(AR20&gt;F20,1,0)</f>
        <v>0</v>
      </c>
      <c r="DJ20" s="26">
        <f t="shared" si="23"/>
        <v>0</v>
      </c>
      <c r="DK20"/>
      <c r="DL20" s="26">
        <f t="shared" ref="DL20:DL35" si="37">IF(AND(D20&gt;0,AU20=""),1,IF(AU20&gt;D20,1,0))</f>
        <v>0</v>
      </c>
      <c r="DM20" s="26">
        <f t="shared" si="24"/>
        <v>0</v>
      </c>
      <c r="DN20" s="26">
        <f t="shared" si="25"/>
        <v>0</v>
      </c>
      <c r="DO20" s="26">
        <f t="shared" si="26"/>
        <v>0</v>
      </c>
    </row>
    <row r="21" spans="1:119" x14ac:dyDescent="0.25">
      <c r="A21" s="992" t="s">
        <v>45</v>
      </c>
      <c r="B21" s="993"/>
      <c r="C21" s="994"/>
      <c r="D21" s="1015">
        <f t="shared" si="27"/>
        <v>141</v>
      </c>
      <c r="E21" s="1016">
        <f t="shared" ref="E21:F31" si="38">SUM(G21+I21+K21+M21+O21+Q21+S21+U21+W21+Y21+AA21+AC21+AE21+AG21+AI21+AK21+AM21+AO21)</f>
        <v>57</v>
      </c>
      <c r="F21" s="1017">
        <f t="shared" si="38"/>
        <v>84</v>
      </c>
      <c r="G21" s="1018">
        <v>0</v>
      </c>
      <c r="H21" s="619">
        <v>0</v>
      </c>
      <c r="I21" s="1018">
        <v>0</v>
      </c>
      <c r="J21" s="1019">
        <v>1</v>
      </c>
      <c r="K21" s="1018">
        <v>0</v>
      </c>
      <c r="L21" s="619">
        <v>1</v>
      </c>
      <c r="M21" s="1018">
        <v>2</v>
      </c>
      <c r="N21" s="1019">
        <v>1</v>
      </c>
      <c r="O21" s="1018">
        <v>3</v>
      </c>
      <c r="P21" s="619">
        <v>3</v>
      </c>
      <c r="Q21" s="1018">
        <v>3</v>
      </c>
      <c r="R21" s="619">
        <v>1</v>
      </c>
      <c r="S21" s="1018">
        <v>1</v>
      </c>
      <c r="T21" s="619">
        <v>0</v>
      </c>
      <c r="U21" s="1018">
        <v>7</v>
      </c>
      <c r="V21" s="619">
        <v>4</v>
      </c>
      <c r="W21" s="618">
        <v>1</v>
      </c>
      <c r="X21" s="1042">
        <v>4</v>
      </c>
      <c r="Y21" s="1018">
        <v>11</v>
      </c>
      <c r="Z21" s="619">
        <v>10</v>
      </c>
      <c r="AA21" s="618">
        <v>9</v>
      </c>
      <c r="AB21" s="1042">
        <v>7</v>
      </c>
      <c r="AC21" s="1018">
        <v>5</v>
      </c>
      <c r="AD21" s="619">
        <v>1</v>
      </c>
      <c r="AE21" s="618">
        <v>6</v>
      </c>
      <c r="AF21" s="1042">
        <v>15</v>
      </c>
      <c r="AG21" s="1018">
        <v>0</v>
      </c>
      <c r="AH21" s="619">
        <v>21</v>
      </c>
      <c r="AI21" s="618">
        <v>6</v>
      </c>
      <c r="AJ21" s="1042">
        <v>13</v>
      </c>
      <c r="AK21" s="1018">
        <v>2</v>
      </c>
      <c r="AL21" s="619">
        <v>0</v>
      </c>
      <c r="AM21" s="618">
        <v>1</v>
      </c>
      <c r="AN21" s="619">
        <v>2</v>
      </c>
      <c r="AO21" s="618">
        <v>0</v>
      </c>
      <c r="AP21" s="620">
        <v>0</v>
      </c>
      <c r="AQ21" s="1019">
        <v>0</v>
      </c>
      <c r="AR21" s="1019">
        <v>0</v>
      </c>
      <c r="AS21" s="622">
        <v>0</v>
      </c>
      <c r="AT21" s="622">
        <v>0</v>
      </c>
      <c r="AU21" s="622">
        <v>11</v>
      </c>
      <c r="AV21" s="622">
        <v>0</v>
      </c>
      <c r="AW21" s="622">
        <v>0</v>
      </c>
      <c r="AX21" s="622">
        <v>0</v>
      </c>
      <c r="AY21" t="str">
        <f t="shared" si="28"/>
        <v/>
      </c>
      <c r="CW21" s="25" t="str">
        <f t="shared" si="20"/>
        <v/>
      </c>
      <c r="CX21" s="25" t="str">
        <f t="shared" si="29"/>
        <v/>
      </c>
      <c r="CY21" s="25" t="str">
        <f t="shared" si="30"/>
        <v/>
      </c>
      <c r="CZ21" s="25" t="str">
        <f t="shared" si="21"/>
        <v/>
      </c>
      <c r="DA21"/>
      <c r="DB21" s="25" t="str">
        <f t="shared" si="31"/>
        <v/>
      </c>
      <c r="DC21" s="25" t="str">
        <f t="shared" si="32"/>
        <v/>
      </c>
      <c r="DD21" s="25" t="str">
        <f t="shared" si="33"/>
        <v/>
      </c>
      <c r="DE21" s="25" t="str">
        <f t="shared" si="34"/>
        <v/>
      </c>
      <c r="DG21" s="26">
        <f t="shared" si="22"/>
        <v>0</v>
      </c>
      <c r="DH21" s="26">
        <f t="shared" si="35"/>
        <v>0</v>
      </c>
      <c r="DI21" s="26">
        <f t="shared" si="36"/>
        <v>0</v>
      </c>
      <c r="DJ21" s="26">
        <f t="shared" si="23"/>
        <v>0</v>
      </c>
      <c r="DK21"/>
      <c r="DL21" s="26">
        <f t="shared" si="37"/>
        <v>0</v>
      </c>
      <c r="DM21" s="26">
        <f t="shared" si="24"/>
        <v>0</v>
      </c>
      <c r="DN21" s="26">
        <f t="shared" si="25"/>
        <v>0</v>
      </c>
      <c r="DO21" s="26">
        <f t="shared" si="26"/>
        <v>0</v>
      </c>
    </row>
    <row r="22" spans="1:119" x14ac:dyDescent="0.25">
      <c r="A22" s="992" t="s">
        <v>46</v>
      </c>
      <c r="B22" s="993"/>
      <c r="C22" s="994"/>
      <c r="D22" s="1015">
        <f t="shared" si="27"/>
        <v>20</v>
      </c>
      <c r="E22" s="1016">
        <f t="shared" si="38"/>
        <v>8</v>
      </c>
      <c r="F22" s="1017">
        <f t="shared" si="38"/>
        <v>12</v>
      </c>
      <c r="G22" s="1018">
        <v>0</v>
      </c>
      <c r="H22" s="619">
        <v>0</v>
      </c>
      <c r="I22" s="1018">
        <v>0</v>
      </c>
      <c r="J22" s="1019">
        <v>0</v>
      </c>
      <c r="K22" s="1018">
        <v>0</v>
      </c>
      <c r="L22" s="619">
        <v>0</v>
      </c>
      <c r="M22" s="1018">
        <v>0</v>
      </c>
      <c r="N22" s="1019">
        <v>0</v>
      </c>
      <c r="O22" s="1018">
        <v>1</v>
      </c>
      <c r="P22" s="619">
        <v>3</v>
      </c>
      <c r="Q22" s="1018">
        <v>0</v>
      </c>
      <c r="R22" s="619">
        <v>0</v>
      </c>
      <c r="S22" s="1018">
        <v>0</v>
      </c>
      <c r="T22" s="619">
        <v>0</v>
      </c>
      <c r="U22" s="1018">
        <v>3</v>
      </c>
      <c r="V22" s="619">
        <v>1</v>
      </c>
      <c r="W22" s="618">
        <v>2</v>
      </c>
      <c r="X22" s="1042">
        <v>0</v>
      </c>
      <c r="Y22" s="1018">
        <v>2</v>
      </c>
      <c r="Z22" s="619">
        <v>0</v>
      </c>
      <c r="AA22" s="618">
        <v>0</v>
      </c>
      <c r="AB22" s="1042">
        <v>8</v>
      </c>
      <c r="AC22" s="1018">
        <v>0</v>
      </c>
      <c r="AD22" s="619">
        <v>0</v>
      </c>
      <c r="AE22" s="618">
        <v>0</v>
      </c>
      <c r="AF22" s="1042">
        <v>0</v>
      </c>
      <c r="AG22" s="1018">
        <v>0</v>
      </c>
      <c r="AH22" s="619">
        <v>0</v>
      </c>
      <c r="AI22" s="618">
        <v>0</v>
      </c>
      <c r="AJ22" s="1042">
        <v>0</v>
      </c>
      <c r="AK22" s="1018">
        <v>0</v>
      </c>
      <c r="AL22" s="619">
        <v>0</v>
      </c>
      <c r="AM22" s="618">
        <v>0</v>
      </c>
      <c r="AN22" s="619">
        <v>0</v>
      </c>
      <c r="AO22" s="618">
        <v>0</v>
      </c>
      <c r="AP22" s="620">
        <v>0</v>
      </c>
      <c r="AQ22" s="1019">
        <v>0</v>
      </c>
      <c r="AR22" s="1019">
        <v>0</v>
      </c>
      <c r="AS22" s="622">
        <v>0</v>
      </c>
      <c r="AT22" s="622">
        <v>0</v>
      </c>
      <c r="AU22" s="622">
        <v>0</v>
      </c>
      <c r="AV22" s="622">
        <v>0</v>
      </c>
      <c r="AW22" s="622">
        <v>0</v>
      </c>
      <c r="AX22" s="622">
        <v>0</v>
      </c>
      <c r="AY22" t="str">
        <f t="shared" si="28"/>
        <v/>
      </c>
      <c r="CW22" s="25" t="str">
        <f t="shared" si="20"/>
        <v/>
      </c>
      <c r="CX22" s="25" t="str">
        <f t="shared" si="29"/>
        <v/>
      </c>
      <c r="CY22" s="25" t="str">
        <f t="shared" si="30"/>
        <v/>
      </c>
      <c r="CZ22" s="25" t="str">
        <f t="shared" si="21"/>
        <v/>
      </c>
      <c r="DA22"/>
      <c r="DB22" s="25" t="str">
        <f t="shared" si="31"/>
        <v/>
      </c>
      <c r="DC22" s="25" t="str">
        <f t="shared" si="32"/>
        <v/>
      </c>
      <c r="DD22" s="25" t="str">
        <f t="shared" si="33"/>
        <v/>
      </c>
      <c r="DE22" s="25" t="str">
        <f t="shared" si="34"/>
        <v/>
      </c>
      <c r="DG22" s="26">
        <f t="shared" si="22"/>
        <v>0</v>
      </c>
      <c r="DH22" s="26">
        <f t="shared" si="35"/>
        <v>0</v>
      </c>
      <c r="DI22" s="26">
        <f t="shared" si="36"/>
        <v>0</v>
      </c>
      <c r="DJ22" s="26">
        <f t="shared" si="23"/>
        <v>0</v>
      </c>
      <c r="DK22"/>
      <c r="DL22" s="26">
        <f t="shared" si="37"/>
        <v>0</v>
      </c>
      <c r="DM22" s="26">
        <f t="shared" si="24"/>
        <v>0</v>
      </c>
      <c r="DN22" s="26">
        <f t="shared" si="25"/>
        <v>0</v>
      </c>
      <c r="DO22" s="26">
        <f t="shared" si="26"/>
        <v>0</v>
      </c>
    </row>
    <row r="23" spans="1:119" x14ac:dyDescent="0.25">
      <c r="A23" s="992" t="s">
        <v>47</v>
      </c>
      <c r="B23" s="993"/>
      <c r="C23" s="994"/>
      <c r="D23" s="1015">
        <f t="shared" si="27"/>
        <v>36</v>
      </c>
      <c r="E23" s="1016">
        <f t="shared" si="38"/>
        <v>14</v>
      </c>
      <c r="F23" s="1017">
        <f t="shared" si="38"/>
        <v>22</v>
      </c>
      <c r="G23" s="1018">
        <v>0</v>
      </c>
      <c r="H23" s="619">
        <v>0</v>
      </c>
      <c r="I23" s="1018">
        <v>0</v>
      </c>
      <c r="J23" s="1019">
        <v>0</v>
      </c>
      <c r="K23" s="1018">
        <v>0</v>
      </c>
      <c r="L23" s="619">
        <v>1</v>
      </c>
      <c r="M23" s="1018">
        <v>2</v>
      </c>
      <c r="N23" s="1019">
        <v>0</v>
      </c>
      <c r="O23" s="1018">
        <v>2</v>
      </c>
      <c r="P23" s="619">
        <v>4</v>
      </c>
      <c r="Q23" s="1018">
        <v>4</v>
      </c>
      <c r="R23" s="619">
        <v>4</v>
      </c>
      <c r="S23" s="1018">
        <v>0</v>
      </c>
      <c r="T23" s="619">
        <v>1</v>
      </c>
      <c r="U23" s="1018">
        <v>1</v>
      </c>
      <c r="V23" s="619">
        <v>2</v>
      </c>
      <c r="W23" s="618">
        <v>2</v>
      </c>
      <c r="X23" s="1042">
        <v>1</v>
      </c>
      <c r="Y23" s="1018">
        <v>1</v>
      </c>
      <c r="Z23" s="619">
        <v>2</v>
      </c>
      <c r="AA23" s="618">
        <v>0</v>
      </c>
      <c r="AB23" s="1042">
        <v>0</v>
      </c>
      <c r="AC23" s="1018">
        <v>0</v>
      </c>
      <c r="AD23" s="619">
        <v>1</v>
      </c>
      <c r="AE23" s="618">
        <v>0</v>
      </c>
      <c r="AF23" s="1042">
        <v>0</v>
      </c>
      <c r="AG23" s="1018">
        <v>0</v>
      </c>
      <c r="AH23" s="619">
        <v>2</v>
      </c>
      <c r="AI23" s="618">
        <v>1</v>
      </c>
      <c r="AJ23" s="1042">
        <v>3</v>
      </c>
      <c r="AK23" s="1018">
        <v>1</v>
      </c>
      <c r="AL23" s="619">
        <v>1</v>
      </c>
      <c r="AM23" s="618">
        <v>0</v>
      </c>
      <c r="AN23" s="619">
        <v>0</v>
      </c>
      <c r="AO23" s="618">
        <v>0</v>
      </c>
      <c r="AP23" s="620">
        <v>0</v>
      </c>
      <c r="AQ23" s="1019">
        <v>0</v>
      </c>
      <c r="AR23" s="1019">
        <v>0</v>
      </c>
      <c r="AS23" s="622">
        <v>0</v>
      </c>
      <c r="AT23" s="622">
        <v>0</v>
      </c>
      <c r="AU23" s="622">
        <v>0</v>
      </c>
      <c r="AV23" s="622">
        <v>0</v>
      </c>
      <c r="AW23" s="622">
        <v>0</v>
      </c>
      <c r="AX23" s="622">
        <v>0</v>
      </c>
      <c r="AY23" t="str">
        <f t="shared" si="28"/>
        <v/>
      </c>
      <c r="CW23" s="25" t="str">
        <f t="shared" si="20"/>
        <v/>
      </c>
      <c r="CX23" s="25" t="str">
        <f t="shared" si="29"/>
        <v/>
      </c>
      <c r="CY23" s="25" t="str">
        <f t="shared" si="30"/>
        <v/>
      </c>
      <c r="CZ23" s="25" t="str">
        <f t="shared" si="21"/>
        <v/>
      </c>
      <c r="DA23"/>
      <c r="DB23" s="25" t="str">
        <f t="shared" si="31"/>
        <v/>
      </c>
      <c r="DC23" s="25" t="str">
        <f t="shared" si="32"/>
        <v/>
      </c>
      <c r="DD23" s="25" t="str">
        <f t="shared" si="33"/>
        <v/>
      </c>
      <c r="DE23" s="25" t="str">
        <f t="shared" si="34"/>
        <v/>
      </c>
      <c r="DG23" s="26">
        <f t="shared" si="22"/>
        <v>0</v>
      </c>
      <c r="DH23" s="26">
        <f t="shared" si="35"/>
        <v>0</v>
      </c>
      <c r="DI23" s="26">
        <f t="shared" si="36"/>
        <v>0</v>
      </c>
      <c r="DJ23" s="26">
        <f t="shared" si="23"/>
        <v>0</v>
      </c>
      <c r="DK23"/>
      <c r="DL23" s="26">
        <f t="shared" si="37"/>
        <v>0</v>
      </c>
      <c r="DM23" s="26">
        <f t="shared" si="24"/>
        <v>0</v>
      </c>
      <c r="DN23" s="26">
        <f t="shared" si="25"/>
        <v>0</v>
      </c>
      <c r="DO23" s="26">
        <f t="shared" si="26"/>
        <v>0</v>
      </c>
    </row>
    <row r="24" spans="1:119" ht="15" customHeight="1" x14ac:dyDescent="0.25">
      <c r="A24" s="992" t="s">
        <v>48</v>
      </c>
      <c r="B24" s="993"/>
      <c r="C24" s="994"/>
      <c r="D24" s="1015">
        <f t="shared" si="27"/>
        <v>0</v>
      </c>
      <c r="E24" s="1016">
        <f t="shared" si="38"/>
        <v>0</v>
      </c>
      <c r="F24" s="1017">
        <f t="shared" si="38"/>
        <v>0</v>
      </c>
      <c r="G24" s="1018"/>
      <c r="H24" s="619"/>
      <c r="I24" s="1018"/>
      <c r="J24" s="1019"/>
      <c r="K24" s="1018"/>
      <c r="L24" s="619"/>
      <c r="M24" s="1018"/>
      <c r="N24" s="1019"/>
      <c r="O24" s="1018"/>
      <c r="P24" s="619"/>
      <c r="Q24" s="1018"/>
      <c r="R24" s="619"/>
      <c r="S24" s="1018"/>
      <c r="T24" s="619"/>
      <c r="U24" s="1018"/>
      <c r="V24" s="619"/>
      <c r="W24" s="618"/>
      <c r="X24" s="1042"/>
      <c r="Y24" s="1018"/>
      <c r="Z24" s="619"/>
      <c r="AA24" s="618"/>
      <c r="AB24" s="1042"/>
      <c r="AC24" s="1018"/>
      <c r="AD24" s="619"/>
      <c r="AE24" s="618"/>
      <c r="AF24" s="1042"/>
      <c r="AG24" s="1018"/>
      <c r="AH24" s="619"/>
      <c r="AI24" s="618"/>
      <c r="AJ24" s="1042"/>
      <c r="AK24" s="1018"/>
      <c r="AL24" s="619"/>
      <c r="AM24" s="618"/>
      <c r="AN24" s="619"/>
      <c r="AO24" s="618"/>
      <c r="AP24" s="620"/>
      <c r="AQ24" s="1019"/>
      <c r="AR24" s="1019"/>
      <c r="AS24" s="622"/>
      <c r="AT24" s="622"/>
      <c r="AU24" s="622"/>
      <c r="AV24" s="622"/>
      <c r="AW24" s="622"/>
      <c r="AX24" s="622"/>
      <c r="AY24" t="str">
        <f t="shared" si="28"/>
        <v/>
      </c>
      <c r="CW24" s="25" t="str">
        <f t="shared" si="20"/>
        <v/>
      </c>
      <c r="CX24" s="25" t="str">
        <f t="shared" si="29"/>
        <v/>
      </c>
      <c r="CY24" s="25" t="str">
        <f t="shared" si="30"/>
        <v/>
      </c>
      <c r="CZ24" s="25" t="str">
        <f t="shared" si="21"/>
        <v/>
      </c>
      <c r="DA24"/>
      <c r="DB24" s="25" t="str">
        <f t="shared" si="31"/>
        <v/>
      </c>
      <c r="DC24" s="25" t="str">
        <f t="shared" si="32"/>
        <v/>
      </c>
      <c r="DD24" s="25" t="str">
        <f t="shared" si="33"/>
        <v/>
      </c>
      <c r="DE24" s="25" t="str">
        <f t="shared" si="34"/>
        <v/>
      </c>
      <c r="DG24" s="26">
        <f t="shared" si="22"/>
        <v>0</v>
      </c>
      <c r="DH24" s="26">
        <f t="shared" si="35"/>
        <v>0</v>
      </c>
      <c r="DI24" s="26">
        <f t="shared" si="36"/>
        <v>0</v>
      </c>
      <c r="DJ24" s="26">
        <f t="shared" si="23"/>
        <v>0</v>
      </c>
      <c r="DK24"/>
      <c r="DL24" s="26">
        <f t="shared" si="37"/>
        <v>0</v>
      </c>
      <c r="DM24" s="26">
        <f t="shared" si="24"/>
        <v>0</v>
      </c>
      <c r="DN24" s="26">
        <f t="shared" si="25"/>
        <v>0</v>
      </c>
      <c r="DO24" s="26">
        <f t="shared" si="26"/>
        <v>0</v>
      </c>
    </row>
    <row r="25" spans="1:119" x14ac:dyDescent="0.25">
      <c r="A25" s="992" t="s">
        <v>49</v>
      </c>
      <c r="B25" s="993"/>
      <c r="C25" s="994"/>
      <c r="D25" s="1015">
        <f t="shared" si="27"/>
        <v>0</v>
      </c>
      <c r="E25" s="1016">
        <f t="shared" si="38"/>
        <v>0</v>
      </c>
      <c r="F25" s="1017">
        <f t="shared" si="38"/>
        <v>0</v>
      </c>
      <c r="G25" s="1018"/>
      <c r="H25" s="619"/>
      <c r="I25" s="1018"/>
      <c r="J25" s="1019"/>
      <c r="K25" s="1018"/>
      <c r="L25" s="619"/>
      <c r="M25" s="1018"/>
      <c r="N25" s="1019"/>
      <c r="O25" s="1018"/>
      <c r="P25" s="619"/>
      <c r="Q25" s="1018"/>
      <c r="R25" s="619"/>
      <c r="S25" s="1018"/>
      <c r="T25" s="619"/>
      <c r="U25" s="1018"/>
      <c r="V25" s="619"/>
      <c r="W25" s="618"/>
      <c r="X25" s="1042"/>
      <c r="Y25" s="1018"/>
      <c r="Z25" s="619"/>
      <c r="AA25" s="618"/>
      <c r="AB25" s="1042"/>
      <c r="AC25" s="1018"/>
      <c r="AD25" s="619"/>
      <c r="AE25" s="618"/>
      <c r="AF25" s="1042"/>
      <c r="AG25" s="1018"/>
      <c r="AH25" s="619"/>
      <c r="AI25" s="618"/>
      <c r="AJ25" s="1042"/>
      <c r="AK25" s="1018"/>
      <c r="AL25" s="619"/>
      <c r="AM25" s="618"/>
      <c r="AN25" s="619"/>
      <c r="AO25" s="618"/>
      <c r="AP25" s="620"/>
      <c r="AQ25" s="1019"/>
      <c r="AR25" s="1019"/>
      <c r="AS25" s="622"/>
      <c r="AT25" s="622"/>
      <c r="AU25" s="622"/>
      <c r="AV25" s="622"/>
      <c r="AW25" s="622"/>
      <c r="AX25" s="622"/>
      <c r="AY25" t="str">
        <f t="shared" si="28"/>
        <v/>
      </c>
      <c r="CW25" s="25" t="str">
        <f t="shared" si="20"/>
        <v/>
      </c>
      <c r="CX25" s="25" t="str">
        <f t="shared" si="29"/>
        <v/>
      </c>
      <c r="CY25" s="25" t="str">
        <f t="shared" si="30"/>
        <v/>
      </c>
      <c r="CZ25" s="25" t="str">
        <f t="shared" si="21"/>
        <v/>
      </c>
      <c r="DA25"/>
      <c r="DB25" s="25" t="str">
        <f t="shared" si="31"/>
        <v/>
      </c>
      <c r="DC25" s="25" t="str">
        <f t="shared" si="32"/>
        <v/>
      </c>
      <c r="DD25" s="25" t="str">
        <f t="shared" si="33"/>
        <v/>
      </c>
      <c r="DE25" s="25" t="str">
        <f t="shared" si="34"/>
        <v/>
      </c>
      <c r="DG25" s="26">
        <f t="shared" si="22"/>
        <v>0</v>
      </c>
      <c r="DH25" s="26">
        <f t="shared" si="35"/>
        <v>0</v>
      </c>
      <c r="DI25" s="26">
        <f t="shared" si="36"/>
        <v>0</v>
      </c>
      <c r="DJ25" s="26">
        <f t="shared" si="23"/>
        <v>0</v>
      </c>
      <c r="DK25"/>
      <c r="DL25" s="26">
        <f t="shared" si="37"/>
        <v>0</v>
      </c>
      <c r="DM25" s="26">
        <f t="shared" si="24"/>
        <v>0</v>
      </c>
      <c r="DN25" s="26">
        <f t="shared" si="25"/>
        <v>0</v>
      </c>
      <c r="DO25" s="26">
        <f t="shared" si="26"/>
        <v>0</v>
      </c>
    </row>
    <row r="26" spans="1:119" x14ac:dyDescent="0.25">
      <c r="A26" s="992" t="s">
        <v>50</v>
      </c>
      <c r="B26" s="993"/>
      <c r="C26" s="994"/>
      <c r="D26" s="1043">
        <f t="shared" si="27"/>
        <v>11</v>
      </c>
      <c r="E26" s="1016">
        <f t="shared" si="38"/>
        <v>2</v>
      </c>
      <c r="F26" s="1017">
        <f t="shared" si="38"/>
        <v>9</v>
      </c>
      <c r="G26" s="1018">
        <v>0</v>
      </c>
      <c r="H26" s="619">
        <v>0</v>
      </c>
      <c r="I26" s="1018">
        <v>0</v>
      </c>
      <c r="J26" s="1019">
        <v>0</v>
      </c>
      <c r="K26" s="1018">
        <v>0</v>
      </c>
      <c r="L26" s="619">
        <v>0</v>
      </c>
      <c r="M26" s="1018">
        <v>0</v>
      </c>
      <c r="N26" s="1019">
        <v>0</v>
      </c>
      <c r="O26" s="1018">
        <v>0</v>
      </c>
      <c r="P26" s="619">
        <v>0</v>
      </c>
      <c r="Q26" s="1018">
        <v>0</v>
      </c>
      <c r="R26" s="619">
        <v>0</v>
      </c>
      <c r="S26" s="1018">
        <v>0</v>
      </c>
      <c r="T26" s="619">
        <v>0</v>
      </c>
      <c r="U26" s="1018">
        <v>0</v>
      </c>
      <c r="V26" s="619">
        <v>0</v>
      </c>
      <c r="W26" s="618">
        <v>0</v>
      </c>
      <c r="X26" s="1042">
        <v>0</v>
      </c>
      <c r="Y26" s="1018">
        <v>0</v>
      </c>
      <c r="Z26" s="619">
        <v>0</v>
      </c>
      <c r="AA26" s="618">
        <v>0</v>
      </c>
      <c r="AB26" s="1042">
        <v>0</v>
      </c>
      <c r="AC26" s="1018">
        <v>0</v>
      </c>
      <c r="AD26" s="619">
        <v>0</v>
      </c>
      <c r="AE26" s="618">
        <v>0</v>
      </c>
      <c r="AF26" s="1042">
        <v>1</v>
      </c>
      <c r="AG26" s="1018">
        <v>0</v>
      </c>
      <c r="AH26" s="619">
        <v>4</v>
      </c>
      <c r="AI26" s="618">
        <v>2</v>
      </c>
      <c r="AJ26" s="1042">
        <v>2</v>
      </c>
      <c r="AK26" s="1018">
        <v>0</v>
      </c>
      <c r="AL26" s="619">
        <v>2</v>
      </c>
      <c r="AM26" s="618">
        <v>0</v>
      </c>
      <c r="AN26" s="619">
        <v>0</v>
      </c>
      <c r="AO26" s="618">
        <v>0</v>
      </c>
      <c r="AP26" s="620">
        <v>0</v>
      </c>
      <c r="AQ26" s="1019">
        <v>0</v>
      </c>
      <c r="AR26" s="1019">
        <v>0</v>
      </c>
      <c r="AS26" s="1019">
        <v>0</v>
      </c>
      <c r="AT26" s="1019">
        <v>0</v>
      </c>
      <c r="AU26" s="1019">
        <v>0</v>
      </c>
      <c r="AV26" s="1019">
        <v>0</v>
      </c>
      <c r="AW26" s="1019">
        <v>0</v>
      </c>
      <c r="AX26" s="1019">
        <v>0</v>
      </c>
      <c r="AY26" t="str">
        <f t="shared" si="28"/>
        <v/>
      </c>
      <c r="CW26" s="25" t="str">
        <f t="shared" si="20"/>
        <v/>
      </c>
      <c r="CX26" s="25" t="str">
        <f t="shared" si="29"/>
        <v/>
      </c>
      <c r="CY26" s="25" t="str">
        <f t="shared" si="30"/>
        <v/>
      </c>
      <c r="CZ26" s="25" t="str">
        <f t="shared" si="21"/>
        <v/>
      </c>
      <c r="DA26"/>
      <c r="DB26" s="25" t="str">
        <f t="shared" si="31"/>
        <v/>
      </c>
      <c r="DC26" s="25" t="str">
        <f t="shared" si="32"/>
        <v/>
      </c>
      <c r="DD26" s="25" t="str">
        <f t="shared" si="33"/>
        <v/>
      </c>
      <c r="DE26" s="25" t="str">
        <f t="shared" si="34"/>
        <v/>
      </c>
      <c r="DG26" s="26">
        <f t="shared" si="22"/>
        <v>0</v>
      </c>
      <c r="DH26" s="26">
        <f t="shared" si="35"/>
        <v>0</v>
      </c>
      <c r="DI26" s="26">
        <f t="shared" si="36"/>
        <v>0</v>
      </c>
      <c r="DJ26" s="26">
        <f t="shared" si="23"/>
        <v>0</v>
      </c>
      <c r="DK26"/>
      <c r="DL26" s="26">
        <f t="shared" si="37"/>
        <v>0</v>
      </c>
      <c r="DM26" s="26">
        <f t="shared" si="24"/>
        <v>0</v>
      </c>
      <c r="DN26" s="26">
        <f t="shared" si="25"/>
        <v>0</v>
      </c>
      <c r="DO26" s="26">
        <f t="shared" si="26"/>
        <v>0</v>
      </c>
    </row>
    <row r="27" spans="1:119" x14ac:dyDescent="0.25">
      <c r="A27" s="992" t="s">
        <v>51</v>
      </c>
      <c r="B27" s="993"/>
      <c r="C27" s="994"/>
      <c r="D27" s="1043">
        <f t="shared" si="27"/>
        <v>0</v>
      </c>
      <c r="E27" s="1016">
        <f t="shared" si="38"/>
        <v>0</v>
      </c>
      <c r="F27" s="1017">
        <f t="shared" si="38"/>
        <v>0</v>
      </c>
      <c r="G27" s="1018"/>
      <c r="H27" s="619"/>
      <c r="I27" s="1018"/>
      <c r="J27" s="1019"/>
      <c r="K27" s="1018"/>
      <c r="L27" s="619"/>
      <c r="M27" s="1018"/>
      <c r="N27" s="1019"/>
      <c r="O27" s="1018"/>
      <c r="P27" s="619"/>
      <c r="Q27" s="1018"/>
      <c r="R27" s="619"/>
      <c r="S27" s="1018"/>
      <c r="T27" s="619"/>
      <c r="U27" s="1018"/>
      <c r="V27" s="619"/>
      <c r="W27" s="618"/>
      <c r="X27" s="1042"/>
      <c r="Y27" s="1018"/>
      <c r="Z27" s="619"/>
      <c r="AA27" s="618"/>
      <c r="AB27" s="1042"/>
      <c r="AC27" s="1018"/>
      <c r="AD27" s="619"/>
      <c r="AE27" s="618"/>
      <c r="AF27" s="1042"/>
      <c r="AG27" s="1018"/>
      <c r="AH27" s="619"/>
      <c r="AI27" s="618"/>
      <c r="AJ27" s="1042"/>
      <c r="AK27" s="1018"/>
      <c r="AL27" s="619"/>
      <c r="AM27" s="618"/>
      <c r="AN27" s="619"/>
      <c r="AO27" s="618"/>
      <c r="AP27" s="620"/>
      <c r="AQ27" s="1019"/>
      <c r="AR27" s="1019"/>
      <c r="AS27" s="622"/>
      <c r="AT27" s="622"/>
      <c r="AU27" s="622"/>
      <c r="AV27" s="622"/>
      <c r="AW27" s="622"/>
      <c r="AX27" s="622"/>
      <c r="AY27" t="str">
        <f t="shared" si="28"/>
        <v/>
      </c>
      <c r="CW27" s="25" t="str">
        <f t="shared" si="20"/>
        <v/>
      </c>
      <c r="CX27" s="25" t="str">
        <f t="shared" si="29"/>
        <v/>
      </c>
      <c r="CY27" s="25" t="str">
        <f t="shared" si="30"/>
        <v/>
      </c>
      <c r="CZ27" s="25" t="str">
        <f t="shared" si="21"/>
        <v/>
      </c>
      <c r="DA27"/>
      <c r="DB27" s="25" t="str">
        <f t="shared" si="31"/>
        <v/>
      </c>
      <c r="DC27" s="25" t="str">
        <f t="shared" si="32"/>
        <v/>
      </c>
      <c r="DD27" s="25" t="str">
        <f t="shared" si="33"/>
        <v/>
      </c>
      <c r="DE27" s="25" t="str">
        <f t="shared" si="34"/>
        <v/>
      </c>
      <c r="DG27" s="26">
        <f t="shared" si="22"/>
        <v>0</v>
      </c>
      <c r="DH27" s="26">
        <f t="shared" si="35"/>
        <v>0</v>
      </c>
      <c r="DI27" s="26">
        <f t="shared" si="36"/>
        <v>0</v>
      </c>
      <c r="DJ27" s="26">
        <f t="shared" si="23"/>
        <v>0</v>
      </c>
      <c r="DK27"/>
      <c r="DL27" s="26">
        <f t="shared" si="37"/>
        <v>0</v>
      </c>
      <c r="DM27" s="26">
        <f t="shared" si="24"/>
        <v>0</v>
      </c>
      <c r="DN27" s="26">
        <f t="shared" si="25"/>
        <v>0</v>
      </c>
      <c r="DO27" s="26">
        <f t="shared" si="26"/>
        <v>0</v>
      </c>
    </row>
    <row r="28" spans="1:119" x14ac:dyDescent="0.25">
      <c r="A28" s="992" t="s">
        <v>52</v>
      </c>
      <c r="B28" s="993"/>
      <c r="C28" s="994"/>
      <c r="D28" s="1015">
        <f>SUM(E28+F28)</f>
        <v>0</v>
      </c>
      <c r="E28" s="1016">
        <f t="shared" si="38"/>
        <v>0</v>
      </c>
      <c r="F28" s="1017">
        <f t="shared" si="38"/>
        <v>0</v>
      </c>
      <c r="G28" s="1018"/>
      <c r="H28" s="619"/>
      <c r="I28" s="1018"/>
      <c r="J28" s="1019"/>
      <c r="K28" s="1018"/>
      <c r="L28" s="619"/>
      <c r="M28" s="1018"/>
      <c r="N28" s="1019"/>
      <c r="O28" s="1018"/>
      <c r="P28" s="619"/>
      <c r="Q28" s="1018"/>
      <c r="R28" s="619"/>
      <c r="S28" s="1018"/>
      <c r="T28" s="619"/>
      <c r="U28" s="1018"/>
      <c r="V28" s="619"/>
      <c r="W28" s="618"/>
      <c r="X28" s="1042"/>
      <c r="Y28" s="1018"/>
      <c r="Z28" s="619"/>
      <c r="AA28" s="618"/>
      <c r="AB28" s="1042"/>
      <c r="AC28" s="1018"/>
      <c r="AD28" s="619"/>
      <c r="AE28" s="618"/>
      <c r="AF28" s="1042"/>
      <c r="AG28" s="1018"/>
      <c r="AH28" s="619"/>
      <c r="AI28" s="618"/>
      <c r="AJ28" s="1042"/>
      <c r="AK28" s="1018"/>
      <c r="AL28" s="619"/>
      <c r="AM28" s="618"/>
      <c r="AN28" s="619"/>
      <c r="AO28" s="618"/>
      <c r="AP28" s="620"/>
      <c r="AQ28" s="1019"/>
      <c r="AR28" s="1019"/>
      <c r="AS28" s="1019"/>
      <c r="AT28" s="1019"/>
      <c r="AU28" s="1019"/>
      <c r="AV28" s="1019"/>
      <c r="AW28" s="1019"/>
      <c r="AX28" s="1019"/>
      <c r="AY28" t="str">
        <f t="shared" si="28"/>
        <v/>
      </c>
      <c r="CW28" s="25" t="str">
        <f t="shared" si="20"/>
        <v/>
      </c>
      <c r="CX28" s="25" t="str">
        <f t="shared" si="29"/>
        <v/>
      </c>
      <c r="CY28" s="25" t="str">
        <f t="shared" si="30"/>
        <v/>
      </c>
      <c r="CZ28" s="25" t="str">
        <f t="shared" si="21"/>
        <v/>
      </c>
      <c r="DA28"/>
      <c r="DB28" s="25" t="str">
        <f t="shared" si="31"/>
        <v/>
      </c>
      <c r="DC28" s="25" t="str">
        <f t="shared" si="32"/>
        <v/>
      </c>
      <c r="DD28" s="25" t="str">
        <f t="shared" si="33"/>
        <v/>
      </c>
      <c r="DE28" s="25" t="str">
        <f t="shared" si="34"/>
        <v/>
      </c>
      <c r="DG28" s="26">
        <f t="shared" si="22"/>
        <v>0</v>
      </c>
      <c r="DH28" s="26">
        <f t="shared" si="35"/>
        <v>0</v>
      </c>
      <c r="DI28" s="26">
        <f t="shared" si="36"/>
        <v>0</v>
      </c>
      <c r="DJ28" s="26">
        <f t="shared" si="23"/>
        <v>0</v>
      </c>
      <c r="DK28"/>
      <c r="DL28" s="26">
        <f t="shared" si="37"/>
        <v>0</v>
      </c>
      <c r="DM28" s="26">
        <f t="shared" si="24"/>
        <v>0</v>
      </c>
      <c r="DN28" s="26">
        <f t="shared" si="25"/>
        <v>0</v>
      </c>
      <c r="DO28" s="26">
        <f t="shared" si="26"/>
        <v>0</v>
      </c>
    </row>
    <row r="29" spans="1:119" x14ac:dyDescent="0.25">
      <c r="A29" s="992" t="s">
        <v>53</v>
      </c>
      <c r="B29" s="993"/>
      <c r="C29" s="994"/>
      <c r="D29" s="1015">
        <f t="shared" si="27"/>
        <v>65</v>
      </c>
      <c r="E29" s="1016">
        <f t="shared" si="38"/>
        <v>16</v>
      </c>
      <c r="F29" s="1017">
        <f t="shared" si="38"/>
        <v>49</v>
      </c>
      <c r="G29" s="1018">
        <v>0</v>
      </c>
      <c r="H29" s="619">
        <v>0</v>
      </c>
      <c r="I29" s="1018">
        <v>0</v>
      </c>
      <c r="J29" s="1019">
        <v>0</v>
      </c>
      <c r="K29" s="1018">
        <v>0</v>
      </c>
      <c r="L29" s="619">
        <v>0</v>
      </c>
      <c r="M29" s="1018">
        <v>0</v>
      </c>
      <c r="N29" s="1019">
        <v>0</v>
      </c>
      <c r="O29" s="1018">
        <v>0</v>
      </c>
      <c r="P29" s="619">
        <v>0</v>
      </c>
      <c r="Q29" s="1018">
        <v>0</v>
      </c>
      <c r="R29" s="619">
        <v>0</v>
      </c>
      <c r="S29" s="1018">
        <v>0</v>
      </c>
      <c r="T29" s="619">
        <v>0</v>
      </c>
      <c r="U29" s="1018">
        <v>0</v>
      </c>
      <c r="V29" s="619">
        <v>0</v>
      </c>
      <c r="W29" s="618">
        <v>0</v>
      </c>
      <c r="X29" s="1042">
        <v>0</v>
      </c>
      <c r="Y29" s="1018">
        <v>0</v>
      </c>
      <c r="Z29" s="619">
        <v>0</v>
      </c>
      <c r="AA29" s="618">
        <v>0</v>
      </c>
      <c r="AB29" s="1042">
        <v>0</v>
      </c>
      <c r="AC29" s="1018">
        <v>0</v>
      </c>
      <c r="AD29" s="619">
        <v>0</v>
      </c>
      <c r="AE29" s="618">
        <v>6</v>
      </c>
      <c r="AF29" s="1042">
        <v>8</v>
      </c>
      <c r="AG29" s="1018">
        <v>0</v>
      </c>
      <c r="AH29" s="619">
        <v>19</v>
      </c>
      <c r="AI29" s="618">
        <v>6</v>
      </c>
      <c r="AJ29" s="1042">
        <v>3</v>
      </c>
      <c r="AK29" s="1018">
        <v>4</v>
      </c>
      <c r="AL29" s="619">
        <v>0</v>
      </c>
      <c r="AM29" s="618">
        <v>0</v>
      </c>
      <c r="AN29" s="619">
        <v>17</v>
      </c>
      <c r="AO29" s="618">
        <v>0</v>
      </c>
      <c r="AP29" s="620">
        <v>2</v>
      </c>
      <c r="AQ29" s="1019">
        <v>0</v>
      </c>
      <c r="AR29" s="1019">
        <v>0</v>
      </c>
      <c r="AS29" s="1019">
        <v>0</v>
      </c>
      <c r="AT29" s="1019">
        <v>0</v>
      </c>
      <c r="AU29" s="1019">
        <v>0</v>
      </c>
      <c r="AV29" s="1019">
        <v>0</v>
      </c>
      <c r="AW29" s="1019">
        <v>0</v>
      </c>
      <c r="AX29" s="1019">
        <v>0</v>
      </c>
      <c r="AY29" t="str">
        <f t="shared" si="28"/>
        <v/>
      </c>
      <c r="CW29" s="25" t="str">
        <f t="shared" si="20"/>
        <v/>
      </c>
      <c r="CX29" s="25" t="str">
        <f t="shared" si="29"/>
        <v/>
      </c>
      <c r="CY29" s="25" t="str">
        <f t="shared" si="30"/>
        <v/>
      </c>
      <c r="CZ29" s="25" t="str">
        <f t="shared" si="21"/>
        <v/>
      </c>
      <c r="DA29"/>
      <c r="DB29" s="25" t="str">
        <f t="shared" si="31"/>
        <v/>
      </c>
      <c r="DC29" s="25" t="str">
        <f t="shared" si="32"/>
        <v/>
      </c>
      <c r="DD29" s="25" t="str">
        <f t="shared" si="33"/>
        <v/>
      </c>
      <c r="DE29" s="25" t="str">
        <f t="shared" si="34"/>
        <v/>
      </c>
      <c r="DG29" s="26">
        <f t="shared" si="22"/>
        <v>0</v>
      </c>
      <c r="DH29" s="26">
        <f t="shared" si="35"/>
        <v>0</v>
      </c>
      <c r="DI29" s="26">
        <f t="shared" si="36"/>
        <v>0</v>
      </c>
      <c r="DJ29" s="26">
        <f t="shared" si="23"/>
        <v>0</v>
      </c>
      <c r="DK29"/>
      <c r="DL29" s="26">
        <f t="shared" si="37"/>
        <v>0</v>
      </c>
      <c r="DM29" s="26">
        <f t="shared" si="24"/>
        <v>0</v>
      </c>
      <c r="DN29" s="26">
        <f t="shared" si="25"/>
        <v>0</v>
      </c>
      <c r="DO29" s="26">
        <f t="shared" si="26"/>
        <v>0</v>
      </c>
    </row>
    <row r="30" spans="1:119" x14ac:dyDescent="0.25">
      <c r="A30" s="992" t="s">
        <v>54</v>
      </c>
      <c r="B30" s="993"/>
      <c r="C30" s="994"/>
      <c r="D30" s="1015">
        <f t="shared" si="27"/>
        <v>0</v>
      </c>
      <c r="E30" s="1016">
        <f t="shared" si="38"/>
        <v>0</v>
      </c>
      <c r="F30" s="1017">
        <f t="shared" si="38"/>
        <v>0</v>
      </c>
      <c r="G30" s="1018"/>
      <c r="H30" s="619"/>
      <c r="I30" s="1018"/>
      <c r="J30" s="1019"/>
      <c r="K30" s="1018"/>
      <c r="L30" s="619"/>
      <c r="M30" s="1018"/>
      <c r="N30" s="1019"/>
      <c r="O30" s="1018"/>
      <c r="P30" s="619"/>
      <c r="Q30" s="1018"/>
      <c r="R30" s="619"/>
      <c r="S30" s="1018"/>
      <c r="T30" s="619"/>
      <c r="U30" s="1018"/>
      <c r="V30" s="619"/>
      <c r="W30" s="618"/>
      <c r="X30" s="1042"/>
      <c r="Y30" s="1018"/>
      <c r="Z30" s="619"/>
      <c r="AA30" s="618"/>
      <c r="AB30" s="1042"/>
      <c r="AC30" s="1018"/>
      <c r="AD30" s="619"/>
      <c r="AE30" s="618"/>
      <c r="AF30" s="1042"/>
      <c r="AG30" s="1018"/>
      <c r="AH30" s="619"/>
      <c r="AI30" s="618"/>
      <c r="AJ30" s="1042"/>
      <c r="AK30" s="1018"/>
      <c r="AL30" s="619"/>
      <c r="AM30" s="618"/>
      <c r="AN30" s="619"/>
      <c r="AO30" s="618"/>
      <c r="AP30" s="620"/>
      <c r="AQ30" s="1019"/>
      <c r="AR30" s="1019"/>
      <c r="AS30" s="1019"/>
      <c r="AT30" s="1019"/>
      <c r="AU30" s="1019"/>
      <c r="AV30" s="1019"/>
      <c r="AW30" s="1019"/>
      <c r="AX30" s="1019"/>
      <c r="AY30" t="str">
        <f t="shared" si="28"/>
        <v/>
      </c>
      <c r="CW30" s="25" t="str">
        <f t="shared" si="20"/>
        <v/>
      </c>
      <c r="CX30" s="25" t="str">
        <f t="shared" si="29"/>
        <v/>
      </c>
      <c r="CY30" s="25" t="str">
        <f t="shared" si="30"/>
        <v/>
      </c>
      <c r="CZ30" s="25" t="str">
        <f t="shared" si="21"/>
        <v/>
      </c>
      <c r="DA30"/>
      <c r="DB30" s="25" t="str">
        <f t="shared" si="31"/>
        <v/>
      </c>
      <c r="DC30" s="25" t="str">
        <f t="shared" si="32"/>
        <v/>
      </c>
      <c r="DD30" s="25" t="str">
        <f t="shared" si="33"/>
        <v/>
      </c>
      <c r="DE30" s="25" t="str">
        <f t="shared" si="34"/>
        <v/>
      </c>
      <c r="DG30" s="26">
        <f t="shared" si="22"/>
        <v>0</v>
      </c>
      <c r="DH30" s="26">
        <f t="shared" si="35"/>
        <v>0</v>
      </c>
      <c r="DI30" s="26">
        <f t="shared" si="36"/>
        <v>0</v>
      </c>
      <c r="DJ30" s="26">
        <f t="shared" si="23"/>
        <v>0</v>
      </c>
      <c r="DK30"/>
      <c r="DL30" s="26">
        <f t="shared" si="37"/>
        <v>0</v>
      </c>
      <c r="DM30" s="26">
        <f t="shared" si="24"/>
        <v>0</v>
      </c>
      <c r="DN30" s="26">
        <f t="shared" si="25"/>
        <v>0</v>
      </c>
      <c r="DO30" s="26">
        <f t="shared" si="26"/>
        <v>0</v>
      </c>
    </row>
    <row r="31" spans="1:119" x14ac:dyDescent="0.25">
      <c r="A31" s="992" t="s">
        <v>55</v>
      </c>
      <c r="B31" s="993"/>
      <c r="C31" s="994"/>
      <c r="D31" s="1015">
        <f t="shared" si="27"/>
        <v>16</v>
      </c>
      <c r="E31" s="1016">
        <f t="shared" si="38"/>
        <v>0</v>
      </c>
      <c r="F31" s="1017">
        <f t="shared" si="38"/>
        <v>16</v>
      </c>
      <c r="G31" s="1018">
        <v>0</v>
      </c>
      <c r="H31" s="619">
        <v>0</v>
      </c>
      <c r="I31" s="1018">
        <v>0</v>
      </c>
      <c r="J31" s="1019">
        <v>0</v>
      </c>
      <c r="K31" s="1018">
        <v>0</v>
      </c>
      <c r="L31" s="619">
        <v>0</v>
      </c>
      <c r="M31" s="1018">
        <v>0</v>
      </c>
      <c r="N31" s="1019">
        <v>0</v>
      </c>
      <c r="O31" s="1018">
        <v>0</v>
      </c>
      <c r="P31" s="619">
        <v>0</v>
      </c>
      <c r="Q31" s="1018">
        <v>0</v>
      </c>
      <c r="R31" s="619">
        <v>0</v>
      </c>
      <c r="S31" s="1018">
        <v>0</v>
      </c>
      <c r="T31" s="619">
        <v>0</v>
      </c>
      <c r="U31" s="1018">
        <v>0</v>
      </c>
      <c r="V31" s="619">
        <v>0</v>
      </c>
      <c r="W31" s="618">
        <v>0</v>
      </c>
      <c r="X31" s="1042">
        <v>0</v>
      </c>
      <c r="Y31" s="1018">
        <v>0</v>
      </c>
      <c r="Z31" s="619">
        <v>0</v>
      </c>
      <c r="AA31" s="618">
        <v>0</v>
      </c>
      <c r="AB31" s="1042">
        <v>0</v>
      </c>
      <c r="AC31" s="1018">
        <v>0</v>
      </c>
      <c r="AD31" s="619">
        <v>0</v>
      </c>
      <c r="AE31" s="618">
        <v>0</v>
      </c>
      <c r="AF31" s="1042">
        <v>1</v>
      </c>
      <c r="AG31" s="1018">
        <v>0</v>
      </c>
      <c r="AH31" s="619">
        <v>7</v>
      </c>
      <c r="AI31" s="618">
        <v>0</v>
      </c>
      <c r="AJ31" s="1042">
        <v>8</v>
      </c>
      <c r="AK31" s="1018">
        <v>0</v>
      </c>
      <c r="AL31" s="619">
        <v>0</v>
      </c>
      <c r="AM31" s="618">
        <v>0</v>
      </c>
      <c r="AN31" s="619">
        <v>0</v>
      </c>
      <c r="AO31" s="618">
        <v>0</v>
      </c>
      <c r="AP31" s="620">
        <v>0</v>
      </c>
      <c r="AQ31" s="1019">
        <v>0</v>
      </c>
      <c r="AR31" s="1019">
        <v>0</v>
      </c>
      <c r="AS31" s="1019">
        <v>0</v>
      </c>
      <c r="AT31" s="1019">
        <v>0</v>
      </c>
      <c r="AU31" s="1019">
        <v>0</v>
      </c>
      <c r="AV31" s="1019">
        <v>0</v>
      </c>
      <c r="AW31" s="1019">
        <v>0</v>
      </c>
      <c r="AX31" s="1019">
        <v>0</v>
      </c>
      <c r="AY31" t="str">
        <f t="shared" si="28"/>
        <v/>
      </c>
      <c r="CW31" s="25" t="str">
        <f t="shared" si="20"/>
        <v/>
      </c>
      <c r="CX31" s="25" t="str">
        <f t="shared" si="29"/>
        <v/>
      </c>
      <c r="CY31" s="25" t="str">
        <f t="shared" si="30"/>
        <v/>
      </c>
      <c r="CZ31" s="25" t="str">
        <f t="shared" si="21"/>
        <v/>
      </c>
      <c r="DA31"/>
      <c r="DB31" s="25" t="str">
        <f t="shared" si="31"/>
        <v/>
      </c>
      <c r="DC31" s="25" t="str">
        <f t="shared" si="32"/>
        <v/>
      </c>
      <c r="DD31" s="25" t="str">
        <f t="shared" si="33"/>
        <v/>
      </c>
      <c r="DE31" s="25" t="str">
        <f t="shared" si="34"/>
        <v/>
      </c>
      <c r="DG31" s="26">
        <f t="shared" si="22"/>
        <v>0</v>
      </c>
      <c r="DH31" s="26">
        <f t="shared" si="35"/>
        <v>0</v>
      </c>
      <c r="DI31" s="26">
        <f t="shared" si="36"/>
        <v>0</v>
      </c>
      <c r="DJ31" s="26">
        <f t="shared" si="23"/>
        <v>0</v>
      </c>
      <c r="DK31"/>
      <c r="DL31" s="26">
        <f t="shared" si="37"/>
        <v>0</v>
      </c>
      <c r="DM31" s="26">
        <f t="shared" si="24"/>
        <v>0</v>
      </c>
      <c r="DN31" s="26">
        <f t="shared" si="25"/>
        <v>0</v>
      </c>
      <c r="DO31" s="26">
        <f t="shared" si="26"/>
        <v>0</v>
      </c>
    </row>
    <row r="32" spans="1:119" ht="15" customHeight="1" x14ac:dyDescent="0.25">
      <c r="A32" s="992" t="s">
        <v>56</v>
      </c>
      <c r="B32" s="993"/>
      <c r="C32" s="994"/>
      <c r="D32" s="1015">
        <f>SUM(E32+F32)</f>
        <v>0</v>
      </c>
      <c r="E32" s="1016">
        <f>SUM(U32+W32+Y32+AA32+AC32+AE32+AG32+AI32+AK32+AM32+AO32)</f>
        <v>0</v>
      </c>
      <c r="F32" s="1017">
        <f>SUM(V32+X32+Z32+AB32+AD32+AF32+AH32+AJ32+AL32+AN32+AP32)</f>
        <v>0</v>
      </c>
      <c r="G32" s="1039"/>
      <c r="H32" s="1040"/>
      <c r="I32" s="1039"/>
      <c r="J32" s="1041"/>
      <c r="K32" s="1039"/>
      <c r="L32" s="1040"/>
      <c r="M32" s="1039"/>
      <c r="N32" s="1041"/>
      <c r="O32" s="1039"/>
      <c r="P32" s="1040"/>
      <c r="Q32" s="1039"/>
      <c r="R32" s="1040"/>
      <c r="S32" s="1039"/>
      <c r="T32" s="1040"/>
      <c r="U32" s="1018"/>
      <c r="V32" s="619"/>
      <c r="W32" s="618"/>
      <c r="X32" s="1042"/>
      <c r="Y32" s="1018"/>
      <c r="Z32" s="619"/>
      <c r="AA32" s="618"/>
      <c r="AB32" s="1042"/>
      <c r="AC32" s="1018"/>
      <c r="AD32" s="619"/>
      <c r="AE32" s="618"/>
      <c r="AF32" s="1042"/>
      <c r="AG32" s="1018"/>
      <c r="AH32" s="619"/>
      <c r="AI32" s="618"/>
      <c r="AJ32" s="1042"/>
      <c r="AK32" s="1018"/>
      <c r="AL32" s="619"/>
      <c r="AM32" s="618"/>
      <c r="AN32" s="619"/>
      <c r="AO32" s="618"/>
      <c r="AP32" s="620"/>
      <c r="AQ32" s="1019"/>
      <c r="AR32" s="1019"/>
      <c r="AS32" s="1019"/>
      <c r="AT32" s="1019"/>
      <c r="AU32" s="1019"/>
      <c r="AV32" s="1019"/>
      <c r="AW32" s="1019"/>
      <c r="AX32" s="1019"/>
      <c r="AY32" t="str">
        <f t="shared" si="28"/>
        <v/>
      </c>
      <c r="CW32" s="25" t="str">
        <f t="shared" si="20"/>
        <v/>
      </c>
      <c r="CX32" s="25" t="str">
        <f t="shared" si="29"/>
        <v/>
      </c>
      <c r="CY32" s="25" t="str">
        <f t="shared" si="30"/>
        <v/>
      </c>
      <c r="CZ32" s="25" t="str">
        <f t="shared" si="21"/>
        <v/>
      </c>
      <c r="DA32"/>
      <c r="DB32" s="25" t="str">
        <f t="shared" si="31"/>
        <v/>
      </c>
      <c r="DC32" s="25" t="str">
        <f t="shared" si="32"/>
        <v/>
      </c>
      <c r="DD32" s="25" t="str">
        <f t="shared" si="33"/>
        <v/>
      </c>
      <c r="DE32" s="25" t="str">
        <f t="shared" si="34"/>
        <v/>
      </c>
      <c r="DG32" s="26">
        <f t="shared" si="22"/>
        <v>0</v>
      </c>
      <c r="DH32" s="26">
        <f t="shared" si="35"/>
        <v>0</v>
      </c>
      <c r="DI32" s="26">
        <f t="shared" si="36"/>
        <v>0</v>
      </c>
      <c r="DJ32" s="26">
        <f t="shared" si="23"/>
        <v>0</v>
      </c>
      <c r="DK32"/>
      <c r="DL32" s="26">
        <f t="shared" si="37"/>
        <v>0</v>
      </c>
      <c r="DM32" s="26">
        <f t="shared" si="24"/>
        <v>0</v>
      </c>
      <c r="DN32" s="26">
        <f t="shared" si="25"/>
        <v>0</v>
      </c>
      <c r="DO32" s="26">
        <f t="shared" si="26"/>
        <v>0</v>
      </c>
    </row>
    <row r="33" spans="1:119" x14ac:dyDescent="0.25">
      <c r="A33" s="992" t="s">
        <v>57</v>
      </c>
      <c r="B33" s="993"/>
      <c r="C33" s="994"/>
      <c r="D33" s="1015">
        <f>SUM(E33+F33)</f>
        <v>0</v>
      </c>
      <c r="E33" s="1016">
        <f t="shared" ref="E33:F35" si="39">SUM(G33+I33+K33+M33+O33+Q33+S33+U33+W33+Y33+AA33+AC33+AE33+AG33+AI33+AK33+AM33+AO33)</f>
        <v>0</v>
      </c>
      <c r="F33" s="1017">
        <f t="shared" si="39"/>
        <v>0</v>
      </c>
      <c r="G33" s="1018"/>
      <c r="H33" s="619"/>
      <c r="I33" s="1018"/>
      <c r="J33" s="1019"/>
      <c r="K33" s="1018"/>
      <c r="L33" s="619"/>
      <c r="M33" s="1018"/>
      <c r="N33" s="1019"/>
      <c r="O33" s="1018"/>
      <c r="P33" s="619"/>
      <c r="Q33" s="1018"/>
      <c r="R33" s="619"/>
      <c r="S33" s="1018"/>
      <c r="T33" s="619"/>
      <c r="U33" s="1018"/>
      <c r="V33" s="619"/>
      <c r="W33" s="618"/>
      <c r="X33" s="1042"/>
      <c r="Y33" s="1018"/>
      <c r="Z33" s="619"/>
      <c r="AA33" s="618"/>
      <c r="AB33" s="1042"/>
      <c r="AC33" s="1018"/>
      <c r="AD33" s="619"/>
      <c r="AE33" s="618"/>
      <c r="AF33" s="1042"/>
      <c r="AG33" s="1018"/>
      <c r="AH33" s="619"/>
      <c r="AI33" s="618"/>
      <c r="AJ33" s="1042"/>
      <c r="AK33" s="1018"/>
      <c r="AL33" s="619"/>
      <c r="AM33" s="618"/>
      <c r="AN33" s="619"/>
      <c r="AO33" s="618"/>
      <c r="AP33" s="620"/>
      <c r="AQ33" s="1019"/>
      <c r="AR33" s="1019"/>
      <c r="AS33" s="1019"/>
      <c r="AT33" s="1019"/>
      <c r="AU33" s="1019"/>
      <c r="AV33" s="1019"/>
      <c r="AW33" s="1019"/>
      <c r="AX33" s="1019"/>
      <c r="AY33" t="str">
        <f t="shared" si="28"/>
        <v/>
      </c>
      <c r="CW33" s="25" t="str">
        <f t="shared" si="20"/>
        <v/>
      </c>
      <c r="CX33" s="25" t="str">
        <f t="shared" si="29"/>
        <v/>
      </c>
      <c r="CY33" s="25" t="str">
        <f t="shared" si="30"/>
        <v/>
      </c>
      <c r="CZ33" s="25" t="str">
        <f t="shared" si="21"/>
        <v/>
      </c>
      <c r="DA33"/>
      <c r="DB33" s="25" t="str">
        <f t="shared" si="31"/>
        <v/>
      </c>
      <c r="DC33" s="25" t="str">
        <f t="shared" si="32"/>
        <v/>
      </c>
      <c r="DD33" s="25" t="str">
        <f t="shared" si="33"/>
        <v/>
      </c>
      <c r="DE33" s="25" t="str">
        <f t="shared" si="34"/>
        <v/>
      </c>
      <c r="DG33" s="26">
        <f t="shared" si="22"/>
        <v>0</v>
      </c>
      <c r="DH33" s="26">
        <f t="shared" si="35"/>
        <v>0</v>
      </c>
      <c r="DI33" s="26">
        <f t="shared" si="36"/>
        <v>0</v>
      </c>
      <c r="DJ33" s="26">
        <f t="shared" si="23"/>
        <v>0</v>
      </c>
      <c r="DK33"/>
      <c r="DL33" s="26">
        <f t="shared" si="37"/>
        <v>0</v>
      </c>
      <c r="DM33" s="26">
        <f t="shared" si="24"/>
        <v>0</v>
      </c>
      <c r="DN33" s="26">
        <f t="shared" si="25"/>
        <v>0</v>
      </c>
      <c r="DO33" s="26">
        <f t="shared" si="26"/>
        <v>0</v>
      </c>
    </row>
    <row r="34" spans="1:119" x14ac:dyDescent="0.25">
      <c r="A34" s="992" t="s">
        <v>58</v>
      </c>
      <c r="B34" s="993"/>
      <c r="C34" s="994"/>
      <c r="D34" s="1015">
        <f t="shared" si="27"/>
        <v>0</v>
      </c>
      <c r="E34" s="1016">
        <f t="shared" si="39"/>
        <v>0</v>
      </c>
      <c r="F34" s="1017">
        <f t="shared" si="39"/>
        <v>0</v>
      </c>
      <c r="G34" s="1018"/>
      <c r="H34" s="619"/>
      <c r="I34" s="1018"/>
      <c r="J34" s="1019"/>
      <c r="K34" s="1018"/>
      <c r="L34" s="619"/>
      <c r="M34" s="1018"/>
      <c r="N34" s="1019"/>
      <c r="O34" s="1018"/>
      <c r="P34" s="619"/>
      <c r="Q34" s="1018"/>
      <c r="R34" s="619"/>
      <c r="S34" s="1018"/>
      <c r="T34" s="619"/>
      <c r="U34" s="1018"/>
      <c r="V34" s="619"/>
      <c r="W34" s="618"/>
      <c r="X34" s="1042"/>
      <c r="Y34" s="1018"/>
      <c r="Z34" s="619"/>
      <c r="AA34" s="618"/>
      <c r="AB34" s="1042"/>
      <c r="AC34" s="1018"/>
      <c r="AD34" s="619"/>
      <c r="AE34" s="618"/>
      <c r="AF34" s="1042"/>
      <c r="AG34" s="1018"/>
      <c r="AH34" s="619"/>
      <c r="AI34" s="618"/>
      <c r="AJ34" s="1042"/>
      <c r="AK34" s="1018"/>
      <c r="AL34" s="619"/>
      <c r="AM34" s="618"/>
      <c r="AN34" s="619"/>
      <c r="AO34" s="618"/>
      <c r="AP34" s="620"/>
      <c r="AQ34" s="1019"/>
      <c r="AR34" s="1019"/>
      <c r="AS34" s="1019"/>
      <c r="AT34" s="1019"/>
      <c r="AU34" s="1019"/>
      <c r="AV34" s="1019"/>
      <c r="AW34" s="1019"/>
      <c r="AX34" s="1019"/>
      <c r="AY34" t="str">
        <f t="shared" si="28"/>
        <v/>
      </c>
      <c r="CW34" s="25" t="str">
        <f t="shared" si="20"/>
        <v/>
      </c>
      <c r="CX34" s="25" t="str">
        <f t="shared" si="29"/>
        <v/>
      </c>
      <c r="CY34" s="25" t="str">
        <f t="shared" si="30"/>
        <v/>
      </c>
      <c r="CZ34" s="25" t="str">
        <f t="shared" si="21"/>
        <v/>
      </c>
      <c r="DA34"/>
      <c r="DB34" s="25" t="str">
        <f t="shared" si="31"/>
        <v/>
      </c>
      <c r="DC34" s="25" t="str">
        <f t="shared" si="32"/>
        <v/>
      </c>
      <c r="DD34" s="25" t="str">
        <f t="shared" si="33"/>
        <v/>
      </c>
      <c r="DE34" s="25" t="str">
        <f t="shared" si="34"/>
        <v/>
      </c>
      <c r="DG34" s="26">
        <f t="shared" si="22"/>
        <v>0</v>
      </c>
      <c r="DH34" s="26">
        <f t="shared" si="35"/>
        <v>0</v>
      </c>
      <c r="DI34" s="26">
        <f t="shared" si="36"/>
        <v>0</v>
      </c>
      <c r="DJ34" s="26">
        <f t="shared" si="23"/>
        <v>0</v>
      </c>
      <c r="DK34"/>
      <c r="DL34" s="26">
        <f t="shared" si="37"/>
        <v>0</v>
      </c>
      <c r="DM34" s="26">
        <f t="shared" si="24"/>
        <v>0</v>
      </c>
      <c r="DN34" s="26">
        <f t="shared" si="25"/>
        <v>0</v>
      </c>
      <c r="DO34" s="26">
        <f t="shared" si="26"/>
        <v>0</v>
      </c>
    </row>
    <row r="35" spans="1:119" ht="15" customHeight="1" x14ac:dyDescent="0.25">
      <c r="A35" s="1044" t="s">
        <v>59</v>
      </c>
      <c r="B35" s="685"/>
      <c r="C35" s="686"/>
      <c r="D35" s="1021">
        <f t="shared" si="27"/>
        <v>0</v>
      </c>
      <c r="E35" s="1022">
        <f t="shared" si="39"/>
        <v>0</v>
      </c>
      <c r="F35" s="1023">
        <f t="shared" si="39"/>
        <v>0</v>
      </c>
      <c r="G35" s="1024"/>
      <c r="H35" s="625"/>
      <c r="I35" s="1024"/>
      <c r="J35" s="39"/>
      <c r="K35" s="1024"/>
      <c r="L35" s="625"/>
      <c r="M35" s="1024"/>
      <c r="N35" s="39"/>
      <c r="O35" s="1024"/>
      <c r="P35" s="625"/>
      <c r="Q35" s="1024"/>
      <c r="R35" s="625"/>
      <c r="S35" s="1024"/>
      <c r="T35" s="625"/>
      <c r="U35" s="1024"/>
      <c r="V35" s="625"/>
      <c r="W35" s="624"/>
      <c r="X35" s="1045"/>
      <c r="Y35" s="1024"/>
      <c r="Z35" s="625"/>
      <c r="AA35" s="624"/>
      <c r="AB35" s="1045"/>
      <c r="AC35" s="1024"/>
      <c r="AD35" s="625"/>
      <c r="AE35" s="624"/>
      <c r="AF35" s="1045"/>
      <c r="AG35" s="1024"/>
      <c r="AH35" s="625"/>
      <c r="AI35" s="624"/>
      <c r="AJ35" s="1045"/>
      <c r="AK35" s="1024"/>
      <c r="AL35" s="625"/>
      <c r="AM35" s="624"/>
      <c r="AN35" s="625"/>
      <c r="AO35" s="624"/>
      <c r="AP35" s="626"/>
      <c r="AQ35" s="63"/>
      <c r="AR35" s="63"/>
      <c r="AS35" s="63"/>
      <c r="AT35" s="63"/>
      <c r="AU35" s="63"/>
      <c r="AV35" s="63"/>
      <c r="AW35" s="63"/>
      <c r="AX35" s="63"/>
      <c r="AY35" t="str">
        <f t="shared" si="28"/>
        <v/>
      </c>
      <c r="CW35" s="25" t="str">
        <f t="shared" si="20"/>
        <v/>
      </c>
      <c r="CX35" s="25" t="str">
        <f t="shared" si="29"/>
        <v/>
      </c>
      <c r="CY35" s="25" t="str">
        <f t="shared" si="30"/>
        <v/>
      </c>
      <c r="CZ35" s="25" t="str">
        <f t="shared" si="21"/>
        <v/>
      </c>
      <c r="DA35"/>
      <c r="DB35" s="25" t="str">
        <f t="shared" si="31"/>
        <v/>
      </c>
      <c r="DC35" s="25" t="str">
        <f t="shared" si="32"/>
        <v/>
      </c>
      <c r="DD35" s="25" t="str">
        <f t="shared" si="33"/>
        <v/>
      </c>
      <c r="DE35" s="25" t="str">
        <f t="shared" si="34"/>
        <v/>
      </c>
      <c r="DG35" s="26">
        <f t="shared" si="22"/>
        <v>0</v>
      </c>
      <c r="DH35" s="26">
        <f t="shared" si="35"/>
        <v>0</v>
      </c>
      <c r="DI35" s="26">
        <f t="shared" si="36"/>
        <v>0</v>
      </c>
      <c r="DJ35" s="26">
        <f t="shared" si="23"/>
        <v>0</v>
      </c>
      <c r="DK35"/>
      <c r="DL35" s="26">
        <f t="shared" si="37"/>
        <v>0</v>
      </c>
      <c r="DM35" s="26">
        <f t="shared" si="24"/>
        <v>0</v>
      </c>
      <c r="DN35" s="26">
        <f t="shared" si="25"/>
        <v>0</v>
      </c>
      <c r="DO35" s="26">
        <f t="shared" si="26"/>
        <v>0</v>
      </c>
    </row>
    <row r="36" spans="1:119" x14ac:dyDescent="0.25">
      <c r="A36" s="1028" t="s">
        <v>60</v>
      </c>
      <c r="B36" s="1028"/>
      <c r="C36" s="1028"/>
      <c r="D36" s="1046">
        <f t="shared" ref="D36:AV36" si="40">SUM(D19:D35)</f>
        <v>314</v>
      </c>
      <c r="E36" s="1047">
        <f t="shared" si="40"/>
        <v>106</v>
      </c>
      <c r="F36" s="1048">
        <f t="shared" si="40"/>
        <v>208</v>
      </c>
      <c r="G36" s="1046">
        <f t="shared" si="40"/>
        <v>0</v>
      </c>
      <c r="H36" s="1048">
        <f t="shared" si="40"/>
        <v>0</v>
      </c>
      <c r="I36" s="1046">
        <f t="shared" si="40"/>
        <v>0</v>
      </c>
      <c r="J36" s="1048">
        <f t="shared" si="40"/>
        <v>1</v>
      </c>
      <c r="K36" s="1046">
        <f t="shared" si="40"/>
        <v>0</v>
      </c>
      <c r="L36" s="1048">
        <f t="shared" si="40"/>
        <v>2</v>
      </c>
      <c r="M36" s="1046">
        <f t="shared" si="40"/>
        <v>4</v>
      </c>
      <c r="N36" s="1048">
        <f t="shared" si="40"/>
        <v>1</v>
      </c>
      <c r="O36" s="1046">
        <f t="shared" si="40"/>
        <v>6</v>
      </c>
      <c r="P36" s="1048">
        <f t="shared" si="40"/>
        <v>10</v>
      </c>
      <c r="Q36" s="1046">
        <f t="shared" si="40"/>
        <v>7</v>
      </c>
      <c r="R36" s="1048">
        <f t="shared" si="40"/>
        <v>5</v>
      </c>
      <c r="S36" s="1046">
        <f t="shared" si="40"/>
        <v>1</v>
      </c>
      <c r="T36" s="1048">
        <f t="shared" si="40"/>
        <v>1</v>
      </c>
      <c r="U36" s="1046">
        <f t="shared" si="40"/>
        <v>11</v>
      </c>
      <c r="V36" s="1048">
        <f t="shared" si="40"/>
        <v>7</v>
      </c>
      <c r="W36" s="1047">
        <f t="shared" si="40"/>
        <v>5</v>
      </c>
      <c r="X36" s="1049">
        <f t="shared" si="40"/>
        <v>5</v>
      </c>
      <c r="Y36" s="1046">
        <f t="shared" si="40"/>
        <v>18</v>
      </c>
      <c r="Z36" s="1048">
        <f t="shared" si="40"/>
        <v>15</v>
      </c>
      <c r="AA36" s="1047">
        <f t="shared" si="40"/>
        <v>10</v>
      </c>
      <c r="AB36" s="1049">
        <f t="shared" si="40"/>
        <v>19</v>
      </c>
      <c r="AC36" s="1046">
        <f t="shared" si="40"/>
        <v>6</v>
      </c>
      <c r="AD36" s="1048">
        <f t="shared" si="40"/>
        <v>4</v>
      </c>
      <c r="AE36" s="1046">
        <f t="shared" si="40"/>
        <v>14</v>
      </c>
      <c r="AF36" s="1049">
        <f t="shared" si="40"/>
        <v>26</v>
      </c>
      <c r="AG36" s="1046">
        <f t="shared" si="40"/>
        <v>0</v>
      </c>
      <c r="AH36" s="1048">
        <f t="shared" si="40"/>
        <v>54</v>
      </c>
      <c r="AI36" s="1046">
        <f t="shared" si="40"/>
        <v>15</v>
      </c>
      <c r="AJ36" s="1049">
        <f t="shared" si="40"/>
        <v>32</v>
      </c>
      <c r="AK36" s="1046">
        <f t="shared" si="40"/>
        <v>7</v>
      </c>
      <c r="AL36" s="1048">
        <f t="shared" si="40"/>
        <v>4</v>
      </c>
      <c r="AM36" s="1046">
        <f t="shared" si="40"/>
        <v>2</v>
      </c>
      <c r="AN36" s="1048">
        <f t="shared" si="40"/>
        <v>20</v>
      </c>
      <c r="AO36" s="1046">
        <f t="shared" si="40"/>
        <v>0</v>
      </c>
      <c r="AP36" s="1050">
        <f t="shared" si="40"/>
        <v>2</v>
      </c>
      <c r="AQ36" s="1048">
        <f t="shared" si="40"/>
        <v>0</v>
      </c>
      <c r="AR36" s="1048">
        <f t="shared" si="40"/>
        <v>0</v>
      </c>
      <c r="AS36" s="1051">
        <f t="shared" si="40"/>
        <v>0</v>
      </c>
      <c r="AT36" s="1051">
        <f t="shared" si="40"/>
        <v>0</v>
      </c>
      <c r="AU36" s="1051">
        <f t="shared" si="40"/>
        <v>11</v>
      </c>
      <c r="AV36" s="1051">
        <f t="shared" si="40"/>
        <v>0</v>
      </c>
      <c r="AW36" s="1051">
        <f>SUM(AW19:AW35)</f>
        <v>0</v>
      </c>
      <c r="AX36" s="1051">
        <f>SUM(AX19:AX35)</f>
        <v>0</v>
      </c>
      <c r="CW36"/>
      <c r="CX36"/>
      <c r="CY36"/>
      <c r="CZ36"/>
      <c r="DA36"/>
      <c r="DB36"/>
      <c r="DC36"/>
      <c r="DD36"/>
      <c r="DE36"/>
      <c r="DG36"/>
      <c r="DH36"/>
      <c r="DI36"/>
      <c r="DJ36"/>
      <c r="DK36"/>
      <c r="DL36"/>
      <c r="DM36"/>
    </row>
    <row r="37" spans="1:119" x14ac:dyDescent="0.25">
      <c r="A37" s="43" t="s">
        <v>61</v>
      </c>
      <c r="B37" s="70"/>
      <c r="C37" s="70"/>
      <c r="D37" s="46"/>
      <c r="E37" s="539"/>
      <c r="F37" s="539"/>
      <c r="G37" s="539"/>
      <c r="H37" s="539"/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39"/>
      <c r="T37" s="539"/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39"/>
      <c r="AF37" s="539"/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71"/>
      <c r="AS37" s="71"/>
      <c r="AT37" s="71"/>
      <c r="AU37" s="539"/>
      <c r="AV37" s="539"/>
      <c r="AW37" s="539"/>
      <c r="AX37" s="539"/>
      <c r="CW37"/>
      <c r="CX37"/>
      <c r="CY37"/>
      <c r="CZ37"/>
      <c r="DA37"/>
      <c r="DB37"/>
      <c r="DC37"/>
      <c r="DD37"/>
      <c r="DE37"/>
      <c r="DG37"/>
      <c r="DH37"/>
      <c r="DI37"/>
      <c r="DJ37"/>
      <c r="DK37"/>
      <c r="DL37"/>
      <c r="DM37"/>
    </row>
    <row r="38" spans="1:119" ht="15" customHeight="1" x14ac:dyDescent="0.25">
      <c r="A38" s="1052" t="s">
        <v>62</v>
      </c>
      <c r="B38" s="1001"/>
      <c r="C38" s="1001"/>
      <c r="D38" s="1052" t="s">
        <v>63</v>
      </c>
      <c r="E38" s="1001"/>
      <c r="F38" s="1002"/>
      <c r="G38" s="985" t="s">
        <v>5</v>
      </c>
      <c r="H38" s="987"/>
      <c r="I38" s="987"/>
      <c r="J38" s="987"/>
      <c r="K38" s="987"/>
      <c r="L38" s="987"/>
      <c r="M38" s="987"/>
      <c r="N38" s="987"/>
      <c r="O38" s="987"/>
      <c r="P38" s="987"/>
      <c r="Q38" s="987"/>
      <c r="R38" s="987"/>
      <c r="S38" s="987"/>
      <c r="T38" s="987"/>
      <c r="U38" s="987"/>
      <c r="V38" s="987"/>
      <c r="W38" s="987"/>
      <c r="X38" s="987"/>
      <c r="Y38" s="987"/>
      <c r="Z38" s="987"/>
      <c r="AA38" s="987"/>
      <c r="AB38" s="987"/>
      <c r="AC38" s="987"/>
      <c r="AD38" s="987"/>
      <c r="AE38" s="987"/>
      <c r="AF38" s="987"/>
      <c r="AG38" s="987"/>
      <c r="AH38" s="987"/>
      <c r="AI38" s="987"/>
      <c r="AJ38" s="987"/>
      <c r="AK38" s="987"/>
      <c r="AL38" s="987"/>
      <c r="AM38" s="987"/>
      <c r="AN38" s="987"/>
      <c r="AO38" s="987"/>
      <c r="AP38" s="1000"/>
      <c r="AQ38" s="982" t="s">
        <v>6</v>
      </c>
      <c r="AR38" s="1002" t="s">
        <v>7</v>
      </c>
      <c r="AS38" s="1002" t="s">
        <v>8</v>
      </c>
      <c r="AT38" s="1002" t="s">
        <v>9</v>
      </c>
      <c r="AU38" s="983" t="s">
        <v>64</v>
      </c>
      <c r="AV38" s="983" t="s">
        <v>13</v>
      </c>
      <c r="AW38" s="983" t="s">
        <v>10</v>
      </c>
      <c r="AX38" s="983" t="s">
        <v>65</v>
      </c>
      <c r="CW38"/>
      <c r="CX38"/>
      <c r="CY38"/>
      <c r="CZ38"/>
      <c r="DA38"/>
      <c r="DB38"/>
      <c r="DC38"/>
      <c r="DD38"/>
      <c r="DE38"/>
      <c r="DG38"/>
      <c r="DH38"/>
      <c r="DI38"/>
      <c r="DJ38"/>
      <c r="DK38"/>
      <c r="DL38"/>
      <c r="DM38"/>
    </row>
    <row r="39" spans="1:119" ht="15" customHeight="1" x14ac:dyDescent="0.25">
      <c r="A39" s="688"/>
      <c r="B39" s="689"/>
      <c r="C39" s="690"/>
      <c r="D39" s="691"/>
      <c r="E39" s="692"/>
      <c r="F39" s="953"/>
      <c r="G39" s="1053" t="s">
        <v>14</v>
      </c>
      <c r="H39" s="988"/>
      <c r="I39" s="985" t="s">
        <v>15</v>
      </c>
      <c r="J39" s="986"/>
      <c r="K39" s="987" t="s">
        <v>16</v>
      </c>
      <c r="L39" s="986"/>
      <c r="M39" s="985" t="s">
        <v>17</v>
      </c>
      <c r="N39" s="986"/>
      <c r="O39" s="985" t="s">
        <v>18</v>
      </c>
      <c r="P39" s="986"/>
      <c r="Q39" s="985" t="s">
        <v>19</v>
      </c>
      <c r="R39" s="986"/>
      <c r="S39" s="985" t="s">
        <v>20</v>
      </c>
      <c r="T39" s="986"/>
      <c r="U39" s="985" t="s">
        <v>21</v>
      </c>
      <c r="V39" s="986"/>
      <c r="W39" s="985" t="s">
        <v>22</v>
      </c>
      <c r="X39" s="986"/>
      <c r="Y39" s="985" t="s">
        <v>23</v>
      </c>
      <c r="Z39" s="988"/>
      <c r="AA39" s="985" t="s">
        <v>24</v>
      </c>
      <c r="AB39" s="988"/>
      <c r="AC39" s="985" t="s">
        <v>25</v>
      </c>
      <c r="AD39" s="988"/>
      <c r="AE39" s="985" t="s">
        <v>26</v>
      </c>
      <c r="AF39" s="988"/>
      <c r="AG39" s="985" t="s">
        <v>27</v>
      </c>
      <c r="AH39" s="988"/>
      <c r="AI39" s="985" t="s">
        <v>28</v>
      </c>
      <c r="AJ39" s="988"/>
      <c r="AK39" s="985" t="s">
        <v>29</v>
      </c>
      <c r="AL39" s="988"/>
      <c r="AM39" s="985" t="s">
        <v>30</v>
      </c>
      <c r="AN39" s="988"/>
      <c r="AO39" s="985" t="s">
        <v>31</v>
      </c>
      <c r="AP39" s="1004"/>
      <c r="AQ39" s="694"/>
      <c r="AR39" s="645"/>
      <c r="AS39" s="645"/>
      <c r="AT39" s="645"/>
      <c r="AU39" s="647"/>
      <c r="AV39" s="647"/>
      <c r="AW39" s="647"/>
      <c r="AX39" s="647"/>
      <c r="CW39"/>
      <c r="CX39"/>
      <c r="CY39"/>
      <c r="CZ39"/>
      <c r="DA39"/>
      <c r="DB39"/>
      <c r="DC39"/>
      <c r="DD39"/>
      <c r="DE39"/>
      <c r="DG39"/>
      <c r="DH39"/>
      <c r="DI39"/>
      <c r="DJ39"/>
      <c r="DK39"/>
      <c r="DL39"/>
      <c r="DM39"/>
    </row>
    <row r="40" spans="1:119" x14ac:dyDescent="0.25">
      <c r="A40" s="690"/>
      <c r="B40" s="690"/>
      <c r="C40" s="645"/>
      <c r="D40" s="608" t="s">
        <v>32</v>
      </c>
      <c r="E40" s="1054" t="s">
        <v>33</v>
      </c>
      <c r="F40" s="607" t="s">
        <v>34</v>
      </c>
      <c r="G40" s="608" t="s">
        <v>33</v>
      </c>
      <c r="H40" s="607" t="s">
        <v>34</v>
      </c>
      <c r="I40" s="608" t="s">
        <v>33</v>
      </c>
      <c r="J40" s="607" t="s">
        <v>34</v>
      </c>
      <c r="K40" s="1005" t="s">
        <v>33</v>
      </c>
      <c r="L40" s="607" t="s">
        <v>34</v>
      </c>
      <c r="M40" s="1054" t="s">
        <v>33</v>
      </c>
      <c r="N40" s="607" t="s">
        <v>34</v>
      </c>
      <c r="O40" s="1054" t="s">
        <v>33</v>
      </c>
      <c r="P40" s="607" t="s">
        <v>34</v>
      </c>
      <c r="Q40" s="1054" t="s">
        <v>33</v>
      </c>
      <c r="R40" s="607" t="s">
        <v>34</v>
      </c>
      <c r="S40" s="1054" t="s">
        <v>33</v>
      </c>
      <c r="T40" s="607" t="s">
        <v>34</v>
      </c>
      <c r="U40" s="603" t="s">
        <v>33</v>
      </c>
      <c r="V40" s="610" t="s">
        <v>34</v>
      </c>
      <c r="W40" s="603" t="s">
        <v>33</v>
      </c>
      <c r="X40" s="610" t="s">
        <v>34</v>
      </c>
      <c r="Y40" s="603" t="s">
        <v>33</v>
      </c>
      <c r="Z40" s="610" t="s">
        <v>34</v>
      </c>
      <c r="AA40" s="603" t="s">
        <v>33</v>
      </c>
      <c r="AB40" s="610" t="s">
        <v>34</v>
      </c>
      <c r="AC40" s="603" t="s">
        <v>33</v>
      </c>
      <c r="AD40" s="610" t="s">
        <v>34</v>
      </c>
      <c r="AE40" s="603" t="s">
        <v>33</v>
      </c>
      <c r="AF40" s="610" t="s">
        <v>34</v>
      </c>
      <c r="AG40" s="603" t="s">
        <v>33</v>
      </c>
      <c r="AH40" s="610" t="s">
        <v>34</v>
      </c>
      <c r="AI40" s="603" t="s">
        <v>33</v>
      </c>
      <c r="AJ40" s="610" t="s">
        <v>34</v>
      </c>
      <c r="AK40" s="603" t="s">
        <v>33</v>
      </c>
      <c r="AL40" s="610" t="s">
        <v>34</v>
      </c>
      <c r="AM40" s="603" t="s">
        <v>33</v>
      </c>
      <c r="AN40" s="610" t="s">
        <v>34</v>
      </c>
      <c r="AO40" s="603" t="s">
        <v>33</v>
      </c>
      <c r="AP40" s="605" t="s">
        <v>34</v>
      </c>
      <c r="AQ40" s="950"/>
      <c r="AR40" s="953"/>
      <c r="AS40" s="953"/>
      <c r="AT40" s="953"/>
      <c r="AU40" s="951"/>
      <c r="AV40" s="951"/>
      <c r="AW40" s="951"/>
      <c r="AX40" s="951"/>
      <c r="CW40"/>
      <c r="CX40"/>
      <c r="CY40"/>
      <c r="CZ40"/>
      <c r="DA40"/>
      <c r="DB40"/>
      <c r="DC40"/>
      <c r="DD40"/>
      <c r="DE40"/>
      <c r="DG40"/>
      <c r="DH40"/>
      <c r="DI40"/>
      <c r="DJ40"/>
      <c r="DK40"/>
      <c r="DL40"/>
      <c r="DM40"/>
    </row>
    <row r="41" spans="1:119" x14ac:dyDescent="0.25">
      <c r="A41" s="1055" t="s">
        <v>66</v>
      </c>
      <c r="B41" s="1056"/>
      <c r="C41" s="1057"/>
      <c r="D41" s="1058">
        <f>SUM(E41+F41)</f>
        <v>11</v>
      </c>
      <c r="E41" s="76">
        <f>+S41+Y41+AA41+AC41+AE41+AG41+AI41+AK41+AM41+AO41</f>
        <v>1</v>
      </c>
      <c r="F41" s="1059">
        <f>+T41+Z41+AB41+AD41+AF41+AH41+AJ41+AL41+AN41+AP41</f>
        <v>10</v>
      </c>
      <c r="G41" s="1060"/>
      <c r="H41" s="1061"/>
      <c r="I41" s="1060"/>
      <c r="J41" s="1061"/>
      <c r="K41" s="1060"/>
      <c r="L41" s="1061"/>
      <c r="M41" s="1060"/>
      <c r="N41" s="1061"/>
      <c r="O41" s="1060"/>
      <c r="P41" s="1061"/>
      <c r="Q41" s="1060"/>
      <c r="R41" s="1061"/>
      <c r="S41" s="1062"/>
      <c r="T41" s="80"/>
      <c r="U41" s="1060"/>
      <c r="V41" s="1061"/>
      <c r="W41" s="1060"/>
      <c r="X41" s="1061"/>
      <c r="Y41" s="1062">
        <v>0</v>
      </c>
      <c r="Z41" s="80">
        <v>0</v>
      </c>
      <c r="AA41" s="1063">
        <v>0</v>
      </c>
      <c r="AB41" s="80">
        <v>0</v>
      </c>
      <c r="AC41" s="1064">
        <v>0</v>
      </c>
      <c r="AD41" s="80">
        <v>0</v>
      </c>
      <c r="AE41" s="1063">
        <v>0</v>
      </c>
      <c r="AF41" s="80">
        <v>3</v>
      </c>
      <c r="AG41" s="1062">
        <v>0</v>
      </c>
      <c r="AH41" s="80">
        <v>1</v>
      </c>
      <c r="AI41" s="1062">
        <v>1</v>
      </c>
      <c r="AJ41" s="80">
        <v>3</v>
      </c>
      <c r="AK41" s="1063">
        <v>0</v>
      </c>
      <c r="AL41" s="80">
        <v>0</v>
      </c>
      <c r="AM41" s="1064">
        <v>0</v>
      </c>
      <c r="AN41" s="80">
        <v>2</v>
      </c>
      <c r="AO41" s="1065">
        <v>0</v>
      </c>
      <c r="AP41" s="81">
        <v>1</v>
      </c>
      <c r="AQ41" s="1066">
        <v>0</v>
      </c>
      <c r="AR41" s="1066">
        <v>0</v>
      </c>
      <c r="AS41" s="1066">
        <v>0</v>
      </c>
      <c r="AT41" s="1066">
        <v>0</v>
      </c>
      <c r="AU41" s="1066">
        <v>0</v>
      </c>
      <c r="AV41" s="1066">
        <v>0</v>
      </c>
      <c r="AW41" s="1066">
        <v>0</v>
      </c>
      <c r="AX41" s="1066">
        <v>0</v>
      </c>
      <c r="AY41" t="str">
        <f>CW41&amp;CX41&amp;CY41&amp;CZ41&amp;DA41&amp;DB41&amp;DC41&amp;DD41&amp;DE41</f>
        <v/>
      </c>
      <c r="CW41" s="25" t="str">
        <f t="shared" ref="CW41:CW42" si="41">IF(AND((Y41+Z41)&gt;0,AQ41="")," * No olvide digitar la variable 12 años. Si no tiene digite Cero.",IF(AQ41&gt;(Y41+Z41),"* Las Consultas de 12 años NO DEBEN ser mayor que el total de Consultas entre 10-14 años",""))</f>
        <v/>
      </c>
      <c r="CX41" s="25" t="str">
        <f>IF(AND(F41&gt;0,AR41="")," * No olvide digitar la variable Embarazadas. Digite cero si no tiene.","")</f>
        <v/>
      </c>
      <c r="CY41" s="25" t="str">
        <f>IF(AR41&gt;F41," * Las Embarazadas NO DEBEN ser mayor al total de mujeres. ","")</f>
        <v/>
      </c>
      <c r="CZ41" s="25" t="str">
        <f t="shared" ref="CZ41" si="42">IF(AND((AK41+AL41)&gt;0,AS41="")," * No olvide digitar la variable 60 años. Si no tiene digite Cero.",IF(AS41&gt;(AK41+AL41)," * Las consultas de 60 años NO DEBEN ser mayor que el Total de consultas del grupo 60-64 años",""))</f>
        <v/>
      </c>
      <c r="DA41" s="25" t="str">
        <f>IF(AND(D41&gt;0,AT41="")," * No olvide digitar la variable Usuarios con Discapacidad. Digite Cero si no tiene.",IF(AT41&gt;D41," * La variable Usuarios con Discapacidad No puede ser mayor al Total Ambos Sexos.",""))</f>
        <v/>
      </c>
      <c r="DB41" s="25" t="str">
        <f>IF(AND(D41&gt;0,AU41="")," * No olvide digitar la variable Niños, niñas, adolescentes y jóvenes población SENAME. Digite Cero si no tiene.",IF(AU41&gt;D41," * La variable Niños, niñas, adolescentes y jóvenes población SENAME No puede ser mayor al Total Ambos Sexos.",""))</f>
        <v/>
      </c>
      <c r="DC41" s="25" t="str">
        <f>IF(AND(D41&gt;0,AV41="")," * No olvide digitar la variable Niños, niñas, adolescentes y jóvenes Mejor Niñez. Digite Cero si no tiene.",IF(AV41&gt;D41," * La variable Niños, niñas, adolescentes y jóvenes Mejor Niñez No puede ser mayor al Total Ambos Sexos.",""))</f>
        <v/>
      </c>
      <c r="DD41" s="25" t="str">
        <f>IF(AND(D41&gt;0,AW41="")," * No olvide digitar la variable Migrantes. Digite Cero si no tiene.",IF(AW41&gt;D41," * La variable Migrantes No puede ser mayor al Total.",""))</f>
        <v/>
      </c>
      <c r="DE41" s="25" t="str">
        <f>IF(AND(D41&gt;0,AX41="")," * No olvide digitar la variable  Pacientes en control PSCV. Digite Cero si no tiene.",IF(AX41&gt;D41," * La variable  Pacientes en control PSCV No puede ser mayor al Total.",""))</f>
        <v/>
      </c>
      <c r="DG41" s="26">
        <f t="shared" ref="DG41:DG42" si="43">IF(AND((Y41+Z41)&gt;0,AQ41=""),1,IF(AQ41&gt;(Y41+Z41),1,0))</f>
        <v>0</v>
      </c>
      <c r="DH41" s="26">
        <f>IF(AND(F41&gt;0,AR41=""),1,0)</f>
        <v>0</v>
      </c>
      <c r="DI41" s="26">
        <f>IF(AR41&gt;F41,1,0)</f>
        <v>0</v>
      </c>
      <c r="DJ41" s="26">
        <f t="shared" ref="DJ41" si="44">IF(AND((AK41+AL41)&gt;0,AS41=""),1,IF(AS41&gt;(AK41+AL41),1,0))</f>
        <v>0</v>
      </c>
      <c r="DK41" s="26">
        <f>IF(AND(D41&gt;0,AT41=""),1,IF(AT41&gt;D41,1,0))</f>
        <v>0</v>
      </c>
      <c r="DL41" s="26">
        <f>IF(AND(D41&gt;0,AU41=""),1,IF(AU41&gt;D41,1,0))</f>
        <v>0</v>
      </c>
      <c r="DM41" s="26">
        <f>IF(AND(D41&gt;0,AV41=""),1,IF(AV41&gt;D41,1,0))</f>
        <v>0</v>
      </c>
      <c r="DN41" s="26">
        <f>IF(AND(D41&gt;0,AW41=""),1,IF(AW41&gt;D41,1,0))</f>
        <v>0</v>
      </c>
      <c r="DO41" s="26">
        <f>IF(AND(D41&gt;0,AX41=""),1,IF(AX41&gt;D41,1,0))</f>
        <v>0</v>
      </c>
    </row>
    <row r="42" spans="1:119" ht="15" customHeight="1" x14ac:dyDescent="0.25">
      <c r="A42" s="992" t="s">
        <v>67</v>
      </c>
      <c r="B42" s="993"/>
      <c r="C42" s="994"/>
      <c r="D42" s="82">
        <f>SUM(E42+F42)</f>
        <v>0</v>
      </c>
      <c r="E42" s="83">
        <f>+G42+I42+K42+M42+O42+Q42+S42+U42+W42+Y42+AA42</f>
        <v>0</v>
      </c>
      <c r="F42" s="84">
        <f>+H42+J42+L42+N42+P42+R42+T42+V42+X42+Z42+AB42</f>
        <v>0</v>
      </c>
      <c r="G42" s="85"/>
      <c r="H42" s="86"/>
      <c r="I42" s="85"/>
      <c r="J42" s="87"/>
      <c r="K42" s="85"/>
      <c r="L42" s="86"/>
      <c r="M42" s="85"/>
      <c r="N42" s="86"/>
      <c r="O42" s="85"/>
      <c r="P42" s="86"/>
      <c r="Q42" s="85"/>
      <c r="R42" s="88"/>
      <c r="S42" s="85"/>
      <c r="T42" s="88"/>
      <c r="U42" s="85"/>
      <c r="V42" s="86"/>
      <c r="W42" s="85"/>
      <c r="X42" s="88"/>
      <c r="Y42" s="85"/>
      <c r="Z42" s="88"/>
      <c r="AA42" s="85"/>
      <c r="AB42" s="86"/>
      <c r="AC42" s="1060"/>
      <c r="AD42" s="1067"/>
      <c r="AE42" s="1068"/>
      <c r="AF42" s="1067"/>
      <c r="AG42" s="1060"/>
      <c r="AH42" s="1061"/>
      <c r="AI42" s="1060"/>
      <c r="AJ42" s="1061"/>
      <c r="AK42" s="1068"/>
      <c r="AL42" s="1069"/>
      <c r="AM42" s="1060"/>
      <c r="AN42" s="1067"/>
      <c r="AO42" s="1068"/>
      <c r="AP42" s="1070"/>
      <c r="AQ42" s="1071"/>
      <c r="AR42" s="1072"/>
      <c r="AS42" s="1061"/>
      <c r="AT42" s="86"/>
      <c r="AU42" s="86"/>
      <c r="AV42" s="86"/>
      <c r="AW42" s="86"/>
      <c r="AX42" s="93"/>
      <c r="AY42" t="str">
        <f t="shared" ref="AY42:AY63" si="45">CW42&amp;CX42&amp;CY42&amp;CZ42&amp;DA42&amp;DB42&amp;DC42&amp;DD42&amp;DE42</f>
        <v/>
      </c>
      <c r="CW42" s="25" t="str">
        <f t="shared" si="41"/>
        <v/>
      </c>
      <c r="CX42" s="25" t="str">
        <f t="shared" ref="CX42:CX45" si="46">IF(AND(F42&gt;0,AR42="")," * No olvide digitar la variable Embarazadas. Digite cero si no tiene.","")</f>
        <v/>
      </c>
      <c r="CY42" s="25" t="str">
        <f>IF(AR42&gt;F42," * Las Embarazadas NO DEBEN ser mayor al total de mujeres. ","")</f>
        <v/>
      </c>
      <c r="CZ42"/>
      <c r="DA42" s="25" t="str">
        <f t="shared" ref="DA42:DA45" si="47">IF(AND(D42&gt;0,AT42="")," * No olvide digitar la variable Usuarios con Discapacidad. Digite Cero si no tiene.",IF(AT42&gt;D42," * La variable Usuarios con Discapacidad No puede ser mayor al Total Ambos Sexos.",""))</f>
        <v/>
      </c>
      <c r="DB42" s="25" t="str">
        <f t="shared" ref="DB42:DB45" si="48">IF(AND(D42&gt;0,AU42="")," * No olvide digitar la variable Niños, niñas, adolescentes y jóvenes población SENAME. Digite Cero si no tiene.",IF(AU42&gt;D42," * La variable Niños, niñas, adolescentes y jóvenes población SENAME No puede ser mayor al Total Ambos Sexos.",""))</f>
        <v/>
      </c>
      <c r="DC42" s="25" t="str">
        <f t="shared" ref="DC42:DC45" si="49">IF(AND(D42&gt;0,AV42="")," * No olvide digitar la variable Niños, niñas, adolescentes y jóvenes Mejor Niñez. Digite Cero si no tiene.",IF(AV42&gt;D42," * La variable Niños, niñas, adolescentes y jóvenes Mejor Niñez No puede ser mayor al Total Ambos Sexos.",""))</f>
        <v/>
      </c>
      <c r="DD42" s="25" t="str">
        <f t="shared" ref="DD42:DD45" si="50">IF(AND(D42&gt;0,AW42="")," * No olvide digitar la variable Migrantes. Digite Cero si no tiene.",IF(AW42&gt;D42," * La variable Migrantes No puede ser mayor al Total.",""))</f>
        <v/>
      </c>
      <c r="DE42" s="25" t="str">
        <f t="shared" ref="DE42:DE63" si="51">IF(AND(D42&gt;0,AX42="")," * No olvide digitar la variable  Pacientes en control PSCV. Digite Cero si no tiene.",IF(AX42&gt;D42," * La variable  Pacientes en control PSCV No puede ser mayor al Total.",""))</f>
        <v/>
      </c>
      <c r="DG42" s="26">
        <f t="shared" si="43"/>
        <v>0</v>
      </c>
      <c r="DH42" s="26">
        <f t="shared" ref="DH42:DH45" si="52">IF(AND(F42&gt;0,AR42=""),1,0)</f>
        <v>0</v>
      </c>
      <c r="DI42" s="26">
        <f t="shared" ref="DI42:DI45" si="53">IF(AR42&gt;F42,1,0)</f>
        <v>0</v>
      </c>
      <c r="DJ42"/>
      <c r="DK42" s="26">
        <f t="shared" ref="DK42:DK45" si="54">IF(AND(D42&gt;0,AT42=""),1,IF(AT42&gt;D42,1,0))</f>
        <v>0</v>
      </c>
      <c r="DL42" s="26">
        <f t="shared" ref="DL42:DL45" si="55">IF(AND(D42&gt;0,AU42=""),1,IF(AU42&gt;D42,1,0))</f>
        <v>0</v>
      </c>
      <c r="DM42" s="26">
        <f t="shared" ref="DM42:DM45" si="56">IF(AND(D42&gt;0,AV42=""),1,IF(AV42&gt;D42,1,0))</f>
        <v>0</v>
      </c>
      <c r="DN42" s="26">
        <f t="shared" ref="DN42:DN45" si="57">IF(AND(D42&gt;0,AW42=""),1,IF(AW42&gt;D42,1,0))</f>
        <v>0</v>
      </c>
      <c r="DO42" s="26">
        <f t="shared" ref="DO42:DO45" si="58">IF(AND(D42&gt;0,AX42=""),1,IF(AX42&gt;D42,1,0))</f>
        <v>0</v>
      </c>
    </row>
    <row r="43" spans="1:119" ht="15" customHeight="1" x14ac:dyDescent="0.25">
      <c r="A43" s="992" t="s">
        <v>68</v>
      </c>
      <c r="B43" s="993"/>
      <c r="C43" s="994"/>
      <c r="D43" s="82">
        <f>SUM(E43+F43)</f>
        <v>0</v>
      </c>
      <c r="E43" s="83">
        <f>+G43+I43+K43+M43+O43+Q43+S43+U43+W43+Y43+AA43</f>
        <v>0</v>
      </c>
      <c r="F43" s="84">
        <f>+H43+J43+L43+N43+P43+R43+T43+V43+X43+Z43+AB43</f>
        <v>0</v>
      </c>
      <c r="G43" s="85"/>
      <c r="H43" s="86"/>
      <c r="I43" s="85"/>
      <c r="J43" s="87"/>
      <c r="K43" s="85"/>
      <c r="L43" s="86"/>
      <c r="M43" s="85"/>
      <c r="N43" s="86"/>
      <c r="O43" s="85"/>
      <c r="P43" s="86"/>
      <c r="Q43" s="85"/>
      <c r="R43" s="88"/>
      <c r="S43" s="85"/>
      <c r="T43" s="88"/>
      <c r="U43" s="85"/>
      <c r="V43" s="86"/>
      <c r="W43" s="85"/>
      <c r="X43" s="88"/>
      <c r="Y43" s="85"/>
      <c r="Z43" s="88"/>
      <c r="AA43" s="85"/>
      <c r="AB43" s="86"/>
      <c r="AC43" s="1060"/>
      <c r="AD43" s="1067"/>
      <c r="AE43" s="1068"/>
      <c r="AF43" s="1067"/>
      <c r="AG43" s="1060"/>
      <c r="AH43" s="1061"/>
      <c r="AI43" s="1060"/>
      <c r="AJ43" s="1061"/>
      <c r="AK43" s="1068"/>
      <c r="AL43" s="1069"/>
      <c r="AM43" s="1060"/>
      <c r="AN43" s="1067"/>
      <c r="AO43" s="1068"/>
      <c r="AP43" s="1070"/>
      <c r="AQ43" s="1073"/>
      <c r="AR43" s="1074"/>
      <c r="AS43" s="1061"/>
      <c r="AT43" s="86"/>
      <c r="AU43" s="86"/>
      <c r="AV43" s="86"/>
      <c r="AW43" s="86"/>
      <c r="AX43" s="93"/>
      <c r="AY43" t="str">
        <f t="shared" si="45"/>
        <v/>
      </c>
      <c r="CW43"/>
      <c r="CX43" s="25" t="str">
        <f t="shared" si="46"/>
        <v/>
      </c>
      <c r="CY43" s="25" t="str">
        <f t="shared" ref="CY43:CY44" si="59">IF(AR43&gt;F43," * Las Embarazadas NO DEBEN ser mayor al total de mujeres. ","")</f>
        <v/>
      </c>
      <c r="CZ43"/>
      <c r="DA43" s="25" t="str">
        <f t="shared" si="47"/>
        <v/>
      </c>
      <c r="DB43" s="25" t="str">
        <f t="shared" si="48"/>
        <v/>
      </c>
      <c r="DC43" s="25" t="str">
        <f t="shared" si="49"/>
        <v/>
      </c>
      <c r="DD43" s="25" t="str">
        <f t="shared" si="50"/>
        <v/>
      </c>
      <c r="DE43" s="25" t="str">
        <f t="shared" si="51"/>
        <v/>
      </c>
      <c r="DG43"/>
      <c r="DH43" s="26">
        <f t="shared" si="52"/>
        <v>0</v>
      </c>
      <c r="DI43" s="26">
        <f t="shared" si="53"/>
        <v>0</v>
      </c>
      <c r="DJ43"/>
      <c r="DK43" s="26">
        <f t="shared" si="54"/>
        <v>0</v>
      </c>
      <c r="DL43" s="26">
        <f t="shared" si="55"/>
        <v>0</v>
      </c>
      <c r="DM43" s="26">
        <f t="shared" si="56"/>
        <v>0</v>
      </c>
      <c r="DN43" s="26">
        <f t="shared" si="57"/>
        <v>0</v>
      </c>
      <c r="DO43" s="26">
        <f t="shared" si="58"/>
        <v>0</v>
      </c>
    </row>
    <row r="44" spans="1:119" x14ac:dyDescent="0.25">
      <c r="A44" s="992" t="s">
        <v>69</v>
      </c>
      <c r="B44" s="993"/>
      <c r="C44" s="994"/>
      <c r="D44" s="1075">
        <f>SUM(E44+F44)</f>
        <v>0</v>
      </c>
      <c r="E44" s="1076">
        <f>+S44+U44+W44+Y44+AA44+AC44+AE44+AG44+AI44+AK44+AM44+AO44</f>
        <v>0</v>
      </c>
      <c r="F44" s="1077">
        <f>+T44+V44+X44+Z44+AB44+AD44+AF44+AH44+AJ44+AL44+AN44+AP44</f>
        <v>0</v>
      </c>
      <c r="G44" s="1060"/>
      <c r="H44" s="1061"/>
      <c r="I44" s="1060"/>
      <c r="J44" s="1061"/>
      <c r="K44" s="1060"/>
      <c r="L44" s="1061"/>
      <c r="M44" s="1060"/>
      <c r="N44" s="1061"/>
      <c r="O44" s="1060"/>
      <c r="P44" s="1061"/>
      <c r="Q44" s="1060"/>
      <c r="R44" s="1061"/>
      <c r="S44" s="85"/>
      <c r="T44" s="88"/>
      <c r="U44" s="85"/>
      <c r="V44" s="88"/>
      <c r="W44" s="85"/>
      <c r="X44" s="88"/>
      <c r="Y44" s="1078"/>
      <c r="Z44" s="1079"/>
      <c r="AA44" s="1080"/>
      <c r="AB44" s="1081"/>
      <c r="AC44" s="1078"/>
      <c r="AD44" s="1079"/>
      <c r="AE44" s="1080"/>
      <c r="AF44" s="1079"/>
      <c r="AG44" s="1078"/>
      <c r="AH44" s="1079"/>
      <c r="AI44" s="1078"/>
      <c r="AJ44" s="1079"/>
      <c r="AK44" s="1080"/>
      <c r="AL44" s="1081"/>
      <c r="AM44" s="1078"/>
      <c r="AN44" s="1079"/>
      <c r="AO44" s="1080"/>
      <c r="AP44" s="1082"/>
      <c r="AQ44" s="1071"/>
      <c r="AR44" s="86"/>
      <c r="AS44" s="1072"/>
      <c r="AT44" s="1072"/>
      <c r="AU44" s="1072"/>
      <c r="AV44" s="1072"/>
      <c r="AW44" s="1072"/>
      <c r="AX44" s="1074"/>
      <c r="AY44" t="str">
        <f t="shared" si="45"/>
        <v/>
      </c>
      <c r="CW44" s="25" t="str">
        <f t="shared" ref="CW44:CW45" si="60">IF(AND((Y44+Z44)&gt;0,AQ44="")," * No olvide digitar la variable 12 años. Si no tiene digite Cero.",IF(AQ44&gt;(Y44+Z44),"* Las Consultas de 12 años NO DEBEN ser mayor que el total de Consultas entre 10-14 años",""))</f>
        <v/>
      </c>
      <c r="CX44" s="25" t="str">
        <f t="shared" si="46"/>
        <v/>
      </c>
      <c r="CY44" s="25" t="str">
        <f t="shared" si="59"/>
        <v/>
      </c>
      <c r="CZ44" s="25" t="str">
        <f t="shared" ref="CZ44" si="61">IF(AND((AK44+AL44)&gt;0,AS44="")," * No olvide digitar la variable 60 años. Si no tiene digite Cero.",IF(AS44&gt;(AK44+AL44)," * Las consultas de 60 años NO DEBEN ser mayor que el Total de consultas del grupo 60-64 años",""))</f>
        <v/>
      </c>
      <c r="DA44" s="25" t="str">
        <f t="shared" si="47"/>
        <v/>
      </c>
      <c r="DB44" s="25" t="str">
        <f t="shared" si="48"/>
        <v/>
      </c>
      <c r="DC44" s="25" t="str">
        <f t="shared" si="49"/>
        <v/>
      </c>
      <c r="DD44" s="25" t="str">
        <f t="shared" si="50"/>
        <v/>
      </c>
      <c r="DE44" s="25" t="str">
        <f t="shared" si="51"/>
        <v/>
      </c>
      <c r="DG44" s="26">
        <f t="shared" ref="DG44:DG45" si="62">IF(AND((Y44+Z44)&gt;0,AQ44=""),1,IF(AQ44&gt;(Y44+Z44),1,0))</f>
        <v>0</v>
      </c>
      <c r="DH44" s="26">
        <f t="shared" si="52"/>
        <v>0</v>
      </c>
      <c r="DI44" s="26">
        <f t="shared" si="53"/>
        <v>0</v>
      </c>
      <c r="DJ44" s="26">
        <f t="shared" ref="DJ44" si="63">IF(AND((AK44+AL44)&gt;0,AS44=""),1,IF(AS44&gt;(AK44+AL44),1,0))</f>
        <v>0</v>
      </c>
      <c r="DK44" s="26">
        <f t="shared" si="54"/>
        <v>0</v>
      </c>
      <c r="DL44" s="26">
        <f t="shared" si="55"/>
        <v>0</v>
      </c>
      <c r="DM44" s="26">
        <f t="shared" si="56"/>
        <v>0</v>
      </c>
      <c r="DN44" s="26">
        <f t="shared" si="57"/>
        <v>0</v>
      </c>
      <c r="DO44" s="26">
        <f t="shared" si="58"/>
        <v>0</v>
      </c>
    </row>
    <row r="45" spans="1:119" ht="15" customHeight="1" x14ac:dyDescent="0.25">
      <c r="A45" s="992" t="s">
        <v>70</v>
      </c>
      <c r="B45" s="993"/>
      <c r="C45" s="994"/>
      <c r="D45" s="98">
        <f>SUM(E45+F45)</f>
        <v>17</v>
      </c>
      <c r="E45" s="99">
        <f>S45+U45+W45+Y45+AA45+AC45+AE45+AG45+AI45+AK45+AM45+AO45</f>
        <v>0</v>
      </c>
      <c r="F45" s="100">
        <f>T45+V45+X45+Z45+AB45+AD45+AF45+AH45+AJ45+AL45+AN45+AP45</f>
        <v>17</v>
      </c>
      <c r="G45" s="101"/>
      <c r="H45" s="102"/>
      <c r="I45" s="101"/>
      <c r="J45" s="102"/>
      <c r="K45" s="101"/>
      <c r="L45" s="102"/>
      <c r="M45" s="101"/>
      <c r="N45" s="102"/>
      <c r="O45" s="101"/>
      <c r="P45" s="102"/>
      <c r="Q45" s="101"/>
      <c r="R45" s="102"/>
      <c r="S45" s="85"/>
      <c r="T45" s="88"/>
      <c r="U45" s="85"/>
      <c r="V45" s="88"/>
      <c r="W45" s="85"/>
      <c r="X45" s="88"/>
      <c r="Y45" s="1083">
        <v>0</v>
      </c>
      <c r="Z45" s="1084">
        <v>0</v>
      </c>
      <c r="AA45" s="103">
        <v>0</v>
      </c>
      <c r="AB45" s="104">
        <v>0</v>
      </c>
      <c r="AC45" s="1083">
        <v>0</v>
      </c>
      <c r="AD45" s="1084">
        <v>0</v>
      </c>
      <c r="AE45" s="1085">
        <v>0</v>
      </c>
      <c r="AF45" s="1084">
        <v>4</v>
      </c>
      <c r="AG45" s="1083">
        <v>0</v>
      </c>
      <c r="AH45" s="1084">
        <v>7</v>
      </c>
      <c r="AI45" s="1083">
        <v>0</v>
      </c>
      <c r="AJ45" s="1084">
        <v>4</v>
      </c>
      <c r="AK45" s="103">
        <v>0</v>
      </c>
      <c r="AL45" s="104">
        <v>0</v>
      </c>
      <c r="AM45" s="1083">
        <v>0</v>
      </c>
      <c r="AN45" s="1084">
        <v>2</v>
      </c>
      <c r="AO45" s="1085">
        <v>0</v>
      </c>
      <c r="AP45" s="1086">
        <v>0</v>
      </c>
      <c r="AQ45" s="1087">
        <v>0</v>
      </c>
      <c r="AR45" s="105">
        <v>0</v>
      </c>
      <c r="AS45" s="106"/>
      <c r="AT45" s="105">
        <v>0</v>
      </c>
      <c r="AU45" s="105">
        <v>0</v>
      </c>
      <c r="AV45" s="105">
        <v>0</v>
      </c>
      <c r="AW45" s="105">
        <v>0</v>
      </c>
      <c r="AX45" s="1088">
        <v>0</v>
      </c>
      <c r="AY45" t="str">
        <f t="shared" si="45"/>
        <v/>
      </c>
      <c r="CW45" s="25" t="str">
        <f t="shared" si="60"/>
        <v/>
      </c>
      <c r="CX45" s="25" t="str">
        <f t="shared" si="46"/>
        <v/>
      </c>
      <c r="CY45" s="25" t="str">
        <f>IF(AR45&gt;F45," * Las Embarazadas NO DEBEN ser mayor al total de mujeres. ","")</f>
        <v/>
      </c>
      <c r="CZ45"/>
      <c r="DA45" s="25" t="str">
        <f t="shared" si="47"/>
        <v/>
      </c>
      <c r="DB45" s="25" t="str">
        <f t="shared" si="48"/>
        <v/>
      </c>
      <c r="DC45" s="25" t="str">
        <f t="shared" si="49"/>
        <v/>
      </c>
      <c r="DD45" s="25" t="str">
        <f t="shared" si="50"/>
        <v/>
      </c>
      <c r="DE45" s="25" t="str">
        <f t="shared" si="51"/>
        <v/>
      </c>
      <c r="DG45" s="26">
        <f t="shared" si="62"/>
        <v>0</v>
      </c>
      <c r="DH45" s="26">
        <f t="shared" si="52"/>
        <v>0</v>
      </c>
      <c r="DI45" s="26">
        <f t="shared" si="53"/>
        <v>0</v>
      </c>
      <c r="DJ45"/>
      <c r="DK45" s="26">
        <f t="shared" si="54"/>
        <v>0</v>
      </c>
      <c r="DL45" s="26">
        <f t="shared" si="55"/>
        <v>0</v>
      </c>
      <c r="DM45" s="26">
        <f t="shared" si="56"/>
        <v>0</v>
      </c>
      <c r="DN45" s="26">
        <f t="shared" si="57"/>
        <v>0</v>
      </c>
      <c r="DO45" s="26">
        <f t="shared" si="58"/>
        <v>0</v>
      </c>
    </row>
    <row r="46" spans="1:119" x14ac:dyDescent="0.25">
      <c r="A46" s="985" t="s">
        <v>71</v>
      </c>
      <c r="B46" s="987"/>
      <c r="C46" s="986"/>
      <c r="D46" s="1089">
        <f t="shared" ref="D46:D59" si="64">SUM(E46+F46)</f>
        <v>17</v>
      </c>
      <c r="E46" s="1090">
        <f>S46+U46+W46+Y46+AA46+AC46+AE46+AG46+AI46+AK46+AM46+AO46</f>
        <v>0</v>
      </c>
      <c r="F46" s="1091">
        <f>T46+V46+X46+Z46+AB46+AD46+AF46+AH46+AJ46+AL46+AN46+AP46</f>
        <v>17</v>
      </c>
      <c r="G46" s="1092"/>
      <c r="H46" s="1093"/>
      <c r="I46" s="1093"/>
      <c r="J46" s="1093"/>
      <c r="K46" s="1093"/>
      <c r="L46" s="1093"/>
      <c r="M46" s="1093"/>
      <c r="N46" s="1093"/>
      <c r="O46" s="1093"/>
      <c r="P46" s="1093"/>
      <c r="Q46" s="1093"/>
      <c r="R46" s="1094"/>
      <c r="S46" s="1089">
        <f t="shared" ref="S46:AB46" si="65">SUM(S44:S45)</f>
        <v>0</v>
      </c>
      <c r="T46" s="1091">
        <f t="shared" si="65"/>
        <v>0</v>
      </c>
      <c r="U46" s="1089">
        <f t="shared" si="65"/>
        <v>0</v>
      </c>
      <c r="V46" s="1091">
        <f t="shared" si="65"/>
        <v>0</v>
      </c>
      <c r="W46" s="1095">
        <f t="shared" si="65"/>
        <v>0</v>
      </c>
      <c r="X46" s="1095">
        <f t="shared" si="65"/>
        <v>0</v>
      </c>
      <c r="Y46" s="1089">
        <f t="shared" si="65"/>
        <v>0</v>
      </c>
      <c r="Z46" s="1095">
        <f t="shared" si="65"/>
        <v>0</v>
      </c>
      <c r="AA46" s="1089">
        <f t="shared" si="65"/>
        <v>0</v>
      </c>
      <c r="AB46" s="1095">
        <f t="shared" si="65"/>
        <v>0</v>
      </c>
      <c r="AC46" s="1089">
        <f>SUM(AC44:AC45)</f>
        <v>0</v>
      </c>
      <c r="AD46" s="1091">
        <f>SUM(AD44:AD45)</f>
        <v>0</v>
      </c>
      <c r="AE46" s="1095">
        <f>SUM(AE44:AE45)</f>
        <v>0</v>
      </c>
      <c r="AF46" s="1095">
        <f t="shared" ref="AF46:AN46" si="66">SUM(AF44:AF45)</f>
        <v>4</v>
      </c>
      <c r="AG46" s="1089">
        <f t="shared" si="66"/>
        <v>0</v>
      </c>
      <c r="AH46" s="1095">
        <f t="shared" si="66"/>
        <v>7</v>
      </c>
      <c r="AI46" s="1089">
        <f t="shared" si="66"/>
        <v>0</v>
      </c>
      <c r="AJ46" s="1095">
        <f t="shared" si="66"/>
        <v>4</v>
      </c>
      <c r="AK46" s="1089">
        <f t="shared" si="66"/>
        <v>0</v>
      </c>
      <c r="AL46" s="1095">
        <f t="shared" si="66"/>
        <v>0</v>
      </c>
      <c r="AM46" s="1089">
        <f t="shared" si="66"/>
        <v>0</v>
      </c>
      <c r="AN46" s="1091">
        <f t="shared" si="66"/>
        <v>2</v>
      </c>
      <c r="AO46" s="1095">
        <f>SUM(AO44:AO45)</f>
        <v>0</v>
      </c>
      <c r="AP46" s="1096">
        <f>SUM(AP44:AP45)</f>
        <v>0</v>
      </c>
      <c r="AQ46" s="1095">
        <f>SUM(AQ44:AQ45)</f>
        <v>0</v>
      </c>
      <c r="AR46" s="1097">
        <f>SUM(AR44:AR45)</f>
        <v>0</v>
      </c>
      <c r="AS46" s="1091">
        <f>SUM(AS44)</f>
        <v>0</v>
      </c>
      <c r="AT46" s="1091">
        <f>SUM(AT44:AT45)</f>
        <v>0</v>
      </c>
      <c r="AU46" s="1091">
        <f>SUM(AU44:AU45)</f>
        <v>0</v>
      </c>
      <c r="AV46" s="1091">
        <f>SUM(AV44:AV45)</f>
        <v>0</v>
      </c>
      <c r="AW46" s="1091">
        <f>SUM(AW44:AW45)</f>
        <v>0</v>
      </c>
      <c r="AX46" s="1097">
        <f>SUM(AX44:AX45)</f>
        <v>0</v>
      </c>
      <c r="CW46"/>
      <c r="CX46"/>
      <c r="CY46"/>
      <c r="CZ46"/>
      <c r="DA46"/>
      <c r="DB46"/>
      <c r="DC46"/>
      <c r="DD46"/>
      <c r="DE46"/>
      <c r="DG46"/>
      <c r="DH46"/>
      <c r="DI46"/>
      <c r="DJ46"/>
      <c r="DK46"/>
      <c r="DL46"/>
      <c r="DM46"/>
    </row>
    <row r="47" spans="1:119" x14ac:dyDescent="0.25">
      <c r="A47" s="1098" t="s">
        <v>72</v>
      </c>
      <c r="B47" s="1099"/>
      <c r="C47" s="1100"/>
      <c r="D47" s="1089">
        <f t="shared" si="64"/>
        <v>0</v>
      </c>
      <c r="E47" s="1090">
        <f>+G47+I47+K47+M47+O47+Q47+S47+U47+W47+Y47+AA47+AC47+AE47+AG47+AI47+AK47+AM47+AO47</f>
        <v>0</v>
      </c>
      <c r="F47" s="1091">
        <f>+H47+J47+L47+N47+P47+R47+T47+V47+X47+Z47+AB47+AD47+AF47+AH47+AJ47+AL47+AN47+AP47</f>
        <v>0</v>
      </c>
      <c r="G47" s="1101"/>
      <c r="H47" s="1102"/>
      <c r="I47" s="1101"/>
      <c r="J47" s="1103"/>
      <c r="K47" s="1101"/>
      <c r="L47" s="1102"/>
      <c r="M47" s="1101"/>
      <c r="N47" s="1102"/>
      <c r="O47" s="1101"/>
      <c r="P47" s="1102"/>
      <c r="Q47" s="1101"/>
      <c r="R47" s="1104"/>
      <c r="S47" s="1101"/>
      <c r="T47" s="1104"/>
      <c r="U47" s="1101"/>
      <c r="V47" s="1104"/>
      <c r="W47" s="1101"/>
      <c r="X47" s="1104"/>
      <c r="Y47" s="1101"/>
      <c r="Z47" s="1104"/>
      <c r="AA47" s="1101"/>
      <c r="AB47" s="1104"/>
      <c r="AC47" s="1105"/>
      <c r="AD47" s="1104"/>
      <c r="AE47" s="1106"/>
      <c r="AF47" s="1104"/>
      <c r="AG47" s="1101"/>
      <c r="AH47" s="1104"/>
      <c r="AI47" s="1101"/>
      <c r="AJ47" s="1104"/>
      <c r="AK47" s="1101"/>
      <c r="AL47" s="1104"/>
      <c r="AM47" s="1105"/>
      <c r="AN47" s="1104"/>
      <c r="AO47" s="1103"/>
      <c r="AP47" s="1107"/>
      <c r="AQ47" s="1108"/>
      <c r="AR47" s="1102"/>
      <c r="AS47" s="1102"/>
      <c r="AT47" s="1102"/>
      <c r="AU47" s="1102"/>
      <c r="AV47" s="1102"/>
      <c r="AW47" s="1102"/>
      <c r="AX47" s="1109"/>
      <c r="AY47" t="str">
        <f t="shared" si="45"/>
        <v/>
      </c>
      <c r="CW47" s="25" t="str">
        <f t="shared" ref="CW47:CW53" si="67">IF(AND((Y47+Z47)&gt;0,AQ47="")," * No olvide digitar la variable 12 años. Si no tiene digite Cero.",IF(AQ47&gt;(Y47+Z47),"* Las Consultas de 12 años NO DEBEN ser mayor que el total de Consultas entre 10-14 años",""))</f>
        <v/>
      </c>
      <c r="CX47" s="25" t="str">
        <f t="shared" ref="CX47:CX53" si="68">IF(AND(F47&gt;0,AR47="")," * No olvide digitar la variable Embarazadas. Digite cero si no tiene.","")</f>
        <v/>
      </c>
      <c r="CY47" s="25" t="str">
        <f t="shared" ref="CY47:CY53" si="69">IF(AR47&gt;F47," * Las Embarazadas NO DEBEN ser mayor al total de mujeres. ","")</f>
        <v/>
      </c>
      <c r="CZ47" s="25" t="str">
        <f t="shared" ref="CZ47:CZ53" si="70">IF(AND((AK47+AL47)&gt;0,AS47="")," * No olvide digitar la variable 60 años. Si no tiene digite Cero.",IF(AS47&gt;(AK47+AL47)," * Las consultas de 60 años NO DEBEN ser mayor que el Total de consultas del grupo 60-64 años",""))</f>
        <v/>
      </c>
      <c r="DA47" s="25" t="str">
        <f t="shared" ref="DA47:DA53" si="71">IF(AND(D47&gt;0,AT47="")," * No olvide digitar la variable Usuarios con Discapacidad. Digite Cero si no tiene.",IF(AT47&gt;D47," * La variable Usuarios con Discapacidad No puede ser mayor al Total Ambos Sexos.",""))</f>
        <v/>
      </c>
      <c r="DB47" s="25" t="str">
        <f t="shared" ref="DB47:DB53" si="72">IF(AND(D47&gt;0,AU47="")," * No olvide digitar la variable Niños, niñas, adolescentes y jóvenes población SENAME. Digite Cero si no tiene.",IF(AU47&gt;D47," * La variable Niños, niñas, adolescentes y jóvenes población SENAME No puede ser mayor al Total Ambos Sexos.",""))</f>
        <v/>
      </c>
      <c r="DC47" s="25" t="str">
        <f t="shared" ref="DC47:DC53" si="73">IF(AND(D47&gt;0,AV47="")," * No olvide digitar la variable Niños, niñas, adolescentes y jóvenes Mejor Niñez. Digite Cero si no tiene.",IF(AV47&gt;D47," * La variable Niños, niñas, adolescentes y jóvenes Mejor Niñez No puede ser mayor al Total Ambos Sexos.",""))</f>
        <v/>
      </c>
      <c r="DD47" s="25" t="str">
        <f t="shared" ref="DD47:DD53" si="74">IF(AND(D47&gt;0,AW47="")," * No olvide digitar la variable Migrantes. Digite Cero si no tiene.",IF(AW47&gt;D47," * La variable Migrantes No puede ser mayor al Total.",""))</f>
        <v/>
      </c>
      <c r="DE47" s="25" t="str">
        <f t="shared" si="51"/>
        <v/>
      </c>
      <c r="DG47" s="26">
        <f t="shared" ref="DG47:DG53" si="75">IF(AND((Y47+Z47)&gt;0,AQ47=""),1,IF(AQ47&gt;(Y47+Z47),1,0))</f>
        <v>0</v>
      </c>
      <c r="DH47" s="26">
        <f t="shared" ref="DH47:DH53" si="76">IF(AND(F47&gt;0,AR47=""),1,0)</f>
        <v>0</v>
      </c>
      <c r="DI47" s="26">
        <f t="shared" ref="DI47:DI53" si="77">IF(AR47&gt;F47,1,0)</f>
        <v>0</v>
      </c>
      <c r="DJ47" s="26">
        <f t="shared" ref="DJ47:DJ53" si="78">IF(AND((AK47+AL47)&gt;0,AS47=""),1,IF(AS47&gt;(AK47+AL47),1,0))</f>
        <v>0</v>
      </c>
      <c r="DK47" s="26">
        <f t="shared" ref="DK47:DK53" si="79">IF(AND(D47&gt;0,AT47=""),1,IF(AT47&gt;D47,1,0))</f>
        <v>0</v>
      </c>
      <c r="DL47" s="26">
        <f t="shared" ref="DL47:DL53" si="80">IF(AND(D47&gt;0,AU47=""),1,IF(AU47&gt;D47,1,0))</f>
        <v>0</v>
      </c>
      <c r="DM47" s="26">
        <f t="shared" ref="DM47:DM53" si="81">IF(AND(D47&gt;0,AV47=""),1,IF(AV47&gt;D47,1,0))</f>
        <v>0</v>
      </c>
      <c r="DN47" s="26">
        <f t="shared" ref="DN47:DN53" si="82">IF(AND(D47&gt;0,AW47=""),1,IF(AW47&gt;D47,1,0))</f>
        <v>0</v>
      </c>
      <c r="DO47" s="26">
        <f t="shared" ref="DO47:DO53" si="83">IF(AND(D47&gt;0,AX47=""),1,IF(AX47&gt;D47,1,0))</f>
        <v>0</v>
      </c>
    </row>
    <row r="48" spans="1:119" ht="15" customHeight="1" x14ac:dyDescent="0.25">
      <c r="A48" s="1110" t="s">
        <v>73</v>
      </c>
      <c r="B48" s="1111"/>
      <c r="C48" s="113">
        <v>0</v>
      </c>
      <c r="D48" s="114">
        <f t="shared" si="64"/>
        <v>0</v>
      </c>
      <c r="E48" s="115">
        <f>SUM(G48+I48+K48+M48+O48+Q48+S48+U48+W48+Y48+AA48+AC48+AE48+AG48+AI48+AK48+AM48+AO48)</f>
        <v>0</v>
      </c>
      <c r="F48" s="84">
        <f>SUM(H48+J48+L48+N48+P48+R48+T48+V48+X48+Z48+AB48+AD48+AF48+AH48+AJ48+AL48+AN48+AP48)</f>
        <v>0</v>
      </c>
      <c r="G48" s="85"/>
      <c r="H48" s="86"/>
      <c r="I48" s="85"/>
      <c r="J48" s="87"/>
      <c r="K48" s="85"/>
      <c r="L48" s="86"/>
      <c r="M48" s="85"/>
      <c r="N48" s="86"/>
      <c r="O48" s="85"/>
      <c r="P48" s="86"/>
      <c r="Q48" s="85"/>
      <c r="R48" s="88"/>
      <c r="S48" s="85"/>
      <c r="T48" s="88"/>
      <c r="U48" s="85"/>
      <c r="V48" s="88"/>
      <c r="W48" s="85"/>
      <c r="X48" s="88"/>
      <c r="Y48" s="85"/>
      <c r="Z48" s="88"/>
      <c r="AA48" s="85"/>
      <c r="AB48" s="88"/>
      <c r="AC48" s="116"/>
      <c r="AD48" s="88"/>
      <c r="AE48" s="117"/>
      <c r="AF48" s="88"/>
      <c r="AG48" s="85"/>
      <c r="AH48" s="88"/>
      <c r="AI48" s="85"/>
      <c r="AJ48" s="88"/>
      <c r="AK48" s="85"/>
      <c r="AL48" s="88"/>
      <c r="AM48" s="116"/>
      <c r="AN48" s="88"/>
      <c r="AO48" s="87"/>
      <c r="AP48" s="118"/>
      <c r="AQ48" s="119"/>
      <c r="AR48" s="86"/>
      <c r="AS48" s="86"/>
      <c r="AT48" s="86"/>
      <c r="AU48" s="86"/>
      <c r="AV48" s="86"/>
      <c r="AW48" s="86"/>
      <c r="AX48" s="93"/>
      <c r="AY48" t="str">
        <f t="shared" si="45"/>
        <v/>
      </c>
      <c r="CW48" s="25" t="str">
        <f t="shared" si="67"/>
        <v/>
      </c>
      <c r="CX48" s="25" t="str">
        <f t="shared" si="68"/>
        <v/>
      </c>
      <c r="CY48" s="25" t="str">
        <f t="shared" si="69"/>
        <v/>
      </c>
      <c r="CZ48" s="25" t="str">
        <f t="shared" si="70"/>
        <v/>
      </c>
      <c r="DA48" s="25" t="str">
        <f t="shared" si="71"/>
        <v/>
      </c>
      <c r="DB48" s="25" t="str">
        <f t="shared" si="72"/>
        <v/>
      </c>
      <c r="DC48" s="25" t="str">
        <f t="shared" si="73"/>
        <v/>
      </c>
      <c r="DD48" s="25" t="str">
        <f t="shared" si="74"/>
        <v/>
      </c>
      <c r="DE48" s="25" t="str">
        <f t="shared" si="51"/>
        <v/>
      </c>
      <c r="DG48" s="26">
        <f t="shared" si="75"/>
        <v>0</v>
      </c>
      <c r="DH48" s="26">
        <f t="shared" si="76"/>
        <v>0</v>
      </c>
      <c r="DI48" s="26">
        <f t="shared" si="77"/>
        <v>0</v>
      </c>
      <c r="DJ48" s="26">
        <f t="shared" si="78"/>
        <v>0</v>
      </c>
      <c r="DK48" s="26">
        <f t="shared" si="79"/>
        <v>0</v>
      </c>
      <c r="DL48" s="26">
        <f t="shared" si="80"/>
        <v>0</v>
      </c>
      <c r="DM48" s="26">
        <f t="shared" si="81"/>
        <v>0</v>
      </c>
      <c r="DN48" s="26">
        <f t="shared" si="82"/>
        <v>0</v>
      </c>
      <c r="DO48" s="26">
        <f t="shared" si="83"/>
        <v>0</v>
      </c>
    </row>
    <row r="49" spans="1:119" x14ac:dyDescent="0.25">
      <c r="A49" s="711"/>
      <c r="B49" s="712"/>
      <c r="C49" s="1112" t="s">
        <v>74</v>
      </c>
      <c r="D49" s="1075">
        <f t="shared" si="64"/>
        <v>0</v>
      </c>
      <c r="E49" s="115">
        <f t="shared" ref="E49:F58" si="84">SUM(G49+I49+K49+M49+O49+Q49+S49+U49+W49+Y49+AA49+AC49+AE49+AG49+AI49+AK49+AM49+AO49)</f>
        <v>0</v>
      </c>
      <c r="F49" s="84">
        <f t="shared" si="84"/>
        <v>0</v>
      </c>
      <c r="G49" s="1078"/>
      <c r="H49" s="1072"/>
      <c r="I49" s="1078"/>
      <c r="J49" s="1113"/>
      <c r="K49" s="1078"/>
      <c r="L49" s="1072"/>
      <c r="M49" s="1078"/>
      <c r="N49" s="1072"/>
      <c r="O49" s="1078"/>
      <c r="P49" s="1072"/>
      <c r="Q49" s="1078"/>
      <c r="R49" s="1079"/>
      <c r="S49" s="1078"/>
      <c r="T49" s="1079"/>
      <c r="U49" s="1078"/>
      <c r="V49" s="1079"/>
      <c r="W49" s="1078"/>
      <c r="X49" s="1079"/>
      <c r="Y49" s="1078"/>
      <c r="Z49" s="1079"/>
      <c r="AA49" s="1078"/>
      <c r="AB49" s="1079"/>
      <c r="AC49" s="1114"/>
      <c r="AD49" s="1079"/>
      <c r="AE49" s="1080"/>
      <c r="AF49" s="1079"/>
      <c r="AG49" s="1078"/>
      <c r="AH49" s="1079"/>
      <c r="AI49" s="1078"/>
      <c r="AJ49" s="1079"/>
      <c r="AK49" s="1078"/>
      <c r="AL49" s="1079"/>
      <c r="AM49" s="1114"/>
      <c r="AN49" s="1079"/>
      <c r="AO49" s="1113"/>
      <c r="AP49" s="1082"/>
      <c r="AQ49" s="1071"/>
      <c r="AR49" s="1072"/>
      <c r="AS49" s="1072"/>
      <c r="AT49" s="1072"/>
      <c r="AU49" s="1072"/>
      <c r="AV49" s="1072"/>
      <c r="AW49" s="1072"/>
      <c r="AX49" s="1074"/>
      <c r="AY49" t="str">
        <f t="shared" si="45"/>
        <v/>
      </c>
      <c r="CW49" s="25" t="str">
        <f t="shared" si="67"/>
        <v/>
      </c>
      <c r="CX49" s="25" t="str">
        <f t="shared" si="68"/>
        <v/>
      </c>
      <c r="CY49" s="25" t="str">
        <f t="shared" si="69"/>
        <v/>
      </c>
      <c r="CZ49" s="25" t="str">
        <f t="shared" si="70"/>
        <v/>
      </c>
      <c r="DA49" s="25" t="str">
        <f t="shared" si="71"/>
        <v/>
      </c>
      <c r="DB49" s="25" t="str">
        <f t="shared" si="72"/>
        <v/>
      </c>
      <c r="DC49" s="25" t="str">
        <f t="shared" si="73"/>
        <v/>
      </c>
      <c r="DD49" s="25" t="str">
        <f t="shared" si="74"/>
        <v/>
      </c>
      <c r="DE49" s="25" t="str">
        <f t="shared" si="51"/>
        <v/>
      </c>
      <c r="DG49" s="26">
        <f t="shared" si="75"/>
        <v>0</v>
      </c>
      <c r="DH49" s="26">
        <f t="shared" si="76"/>
        <v>0</v>
      </c>
      <c r="DI49" s="26">
        <f t="shared" si="77"/>
        <v>0</v>
      </c>
      <c r="DJ49" s="26">
        <f t="shared" si="78"/>
        <v>0</v>
      </c>
      <c r="DK49" s="26">
        <f t="shared" si="79"/>
        <v>0</v>
      </c>
      <c r="DL49" s="26">
        <f t="shared" si="80"/>
        <v>0</v>
      </c>
      <c r="DM49" s="26">
        <f t="shared" si="81"/>
        <v>0</v>
      </c>
      <c r="DN49" s="26">
        <f t="shared" si="82"/>
        <v>0</v>
      </c>
      <c r="DO49" s="26">
        <f t="shared" si="83"/>
        <v>0</v>
      </c>
    </row>
    <row r="50" spans="1:119" x14ac:dyDescent="0.25">
      <c r="A50" s="711"/>
      <c r="B50" s="712"/>
      <c r="C50" s="1112" t="s">
        <v>75</v>
      </c>
      <c r="D50" s="1075">
        <f t="shared" si="64"/>
        <v>0</v>
      </c>
      <c r="E50" s="115">
        <f t="shared" si="84"/>
        <v>0</v>
      </c>
      <c r="F50" s="84">
        <f t="shared" si="84"/>
        <v>0</v>
      </c>
      <c r="G50" s="1078"/>
      <c r="H50" s="1072"/>
      <c r="I50" s="1078"/>
      <c r="J50" s="1113"/>
      <c r="K50" s="1078"/>
      <c r="L50" s="1072"/>
      <c r="M50" s="1078"/>
      <c r="N50" s="1072"/>
      <c r="O50" s="1078"/>
      <c r="P50" s="1072"/>
      <c r="Q50" s="1078"/>
      <c r="R50" s="1079"/>
      <c r="S50" s="1078"/>
      <c r="T50" s="1079"/>
      <c r="U50" s="1078"/>
      <c r="V50" s="1079"/>
      <c r="W50" s="1078"/>
      <c r="X50" s="1079"/>
      <c r="Y50" s="1078"/>
      <c r="Z50" s="1079"/>
      <c r="AA50" s="1078"/>
      <c r="AB50" s="1079"/>
      <c r="AC50" s="1114"/>
      <c r="AD50" s="1079"/>
      <c r="AE50" s="1080"/>
      <c r="AF50" s="1079"/>
      <c r="AG50" s="1078"/>
      <c r="AH50" s="1079"/>
      <c r="AI50" s="1078"/>
      <c r="AJ50" s="1079"/>
      <c r="AK50" s="1078"/>
      <c r="AL50" s="1079"/>
      <c r="AM50" s="1114"/>
      <c r="AN50" s="1079"/>
      <c r="AO50" s="1113"/>
      <c r="AP50" s="1082"/>
      <c r="AQ50" s="1071"/>
      <c r="AR50" s="1072"/>
      <c r="AS50" s="1072"/>
      <c r="AT50" s="1072"/>
      <c r="AU50" s="1072"/>
      <c r="AV50" s="1072"/>
      <c r="AW50" s="1072"/>
      <c r="AX50" s="1074"/>
      <c r="AY50" t="str">
        <f t="shared" si="45"/>
        <v/>
      </c>
      <c r="CW50" s="25" t="str">
        <f t="shared" si="67"/>
        <v/>
      </c>
      <c r="CX50" s="25" t="str">
        <f t="shared" si="68"/>
        <v/>
      </c>
      <c r="CY50" s="25" t="str">
        <f t="shared" si="69"/>
        <v/>
      </c>
      <c r="CZ50" s="25" t="str">
        <f t="shared" si="70"/>
        <v/>
      </c>
      <c r="DA50" s="25" t="str">
        <f t="shared" si="71"/>
        <v/>
      </c>
      <c r="DB50" s="25" t="str">
        <f t="shared" si="72"/>
        <v/>
      </c>
      <c r="DC50" s="25" t="str">
        <f t="shared" si="73"/>
        <v/>
      </c>
      <c r="DD50" s="25" t="str">
        <f t="shared" si="74"/>
        <v/>
      </c>
      <c r="DE50" s="25" t="str">
        <f t="shared" si="51"/>
        <v/>
      </c>
      <c r="DG50" s="26">
        <f t="shared" si="75"/>
        <v>0</v>
      </c>
      <c r="DH50" s="26">
        <f t="shared" si="76"/>
        <v>0</v>
      </c>
      <c r="DI50" s="26">
        <f t="shared" si="77"/>
        <v>0</v>
      </c>
      <c r="DJ50" s="26">
        <f t="shared" si="78"/>
        <v>0</v>
      </c>
      <c r="DK50" s="26">
        <f t="shared" si="79"/>
        <v>0</v>
      </c>
      <c r="DL50" s="26">
        <f t="shared" si="80"/>
        <v>0</v>
      </c>
      <c r="DM50" s="26">
        <f t="shared" si="81"/>
        <v>0</v>
      </c>
      <c r="DN50" s="26">
        <f t="shared" si="82"/>
        <v>0</v>
      </c>
      <c r="DO50" s="26">
        <f t="shared" si="83"/>
        <v>0</v>
      </c>
    </row>
    <row r="51" spans="1:119" x14ac:dyDescent="0.25">
      <c r="A51" s="711"/>
      <c r="B51" s="712"/>
      <c r="C51" s="1112" t="s">
        <v>76</v>
      </c>
      <c r="D51" s="1075">
        <f t="shared" si="64"/>
        <v>0</v>
      </c>
      <c r="E51" s="115">
        <f t="shared" si="84"/>
        <v>0</v>
      </c>
      <c r="F51" s="84">
        <f t="shared" si="84"/>
        <v>0</v>
      </c>
      <c r="G51" s="1078"/>
      <c r="H51" s="1072"/>
      <c r="I51" s="1078"/>
      <c r="J51" s="1113"/>
      <c r="K51" s="1078"/>
      <c r="L51" s="1072"/>
      <c r="M51" s="1078"/>
      <c r="N51" s="1072"/>
      <c r="O51" s="1078"/>
      <c r="P51" s="1072"/>
      <c r="Q51" s="1078"/>
      <c r="R51" s="1079"/>
      <c r="S51" s="1078"/>
      <c r="T51" s="1079"/>
      <c r="U51" s="1078"/>
      <c r="V51" s="1079"/>
      <c r="W51" s="1078"/>
      <c r="X51" s="1079"/>
      <c r="Y51" s="1078"/>
      <c r="Z51" s="1079"/>
      <c r="AA51" s="1078"/>
      <c r="AB51" s="1079"/>
      <c r="AC51" s="1114"/>
      <c r="AD51" s="1079"/>
      <c r="AE51" s="1080"/>
      <c r="AF51" s="1079"/>
      <c r="AG51" s="1078"/>
      <c r="AH51" s="1079"/>
      <c r="AI51" s="1078"/>
      <c r="AJ51" s="1079"/>
      <c r="AK51" s="1078"/>
      <c r="AL51" s="1079"/>
      <c r="AM51" s="1114"/>
      <c r="AN51" s="1079"/>
      <c r="AO51" s="1113"/>
      <c r="AP51" s="1082"/>
      <c r="AQ51" s="1071"/>
      <c r="AR51" s="1072"/>
      <c r="AS51" s="1072"/>
      <c r="AT51" s="1072"/>
      <c r="AU51" s="1072"/>
      <c r="AV51" s="1072"/>
      <c r="AW51" s="1072"/>
      <c r="AX51" s="1074"/>
      <c r="AY51" t="str">
        <f t="shared" si="45"/>
        <v/>
      </c>
      <c r="CW51" s="25" t="str">
        <f t="shared" si="67"/>
        <v/>
      </c>
      <c r="CX51" s="25" t="str">
        <f t="shared" si="68"/>
        <v/>
      </c>
      <c r="CY51" s="25" t="str">
        <f t="shared" si="69"/>
        <v/>
      </c>
      <c r="CZ51" s="25" t="str">
        <f t="shared" si="70"/>
        <v/>
      </c>
      <c r="DA51" s="25" t="str">
        <f t="shared" si="71"/>
        <v/>
      </c>
      <c r="DB51" s="25" t="str">
        <f t="shared" si="72"/>
        <v/>
      </c>
      <c r="DC51" s="25" t="str">
        <f t="shared" si="73"/>
        <v/>
      </c>
      <c r="DD51" s="25" t="str">
        <f t="shared" si="74"/>
        <v/>
      </c>
      <c r="DE51" s="25" t="str">
        <f t="shared" si="51"/>
        <v/>
      </c>
      <c r="DG51" s="26">
        <f t="shared" si="75"/>
        <v>0</v>
      </c>
      <c r="DH51" s="26">
        <f t="shared" si="76"/>
        <v>0</v>
      </c>
      <c r="DI51" s="26">
        <f t="shared" si="77"/>
        <v>0</v>
      </c>
      <c r="DJ51" s="26">
        <f t="shared" si="78"/>
        <v>0</v>
      </c>
      <c r="DK51" s="26">
        <f t="shared" si="79"/>
        <v>0</v>
      </c>
      <c r="DL51" s="26">
        <f t="shared" si="80"/>
        <v>0</v>
      </c>
      <c r="DM51" s="26">
        <f t="shared" si="81"/>
        <v>0</v>
      </c>
      <c r="DN51" s="26">
        <f t="shared" si="82"/>
        <v>0</v>
      </c>
      <c r="DO51" s="26">
        <f t="shared" si="83"/>
        <v>0</v>
      </c>
    </row>
    <row r="52" spans="1:119" x14ac:dyDescent="0.25">
      <c r="A52" s="711"/>
      <c r="B52" s="712"/>
      <c r="C52" s="121" t="s">
        <v>77</v>
      </c>
      <c r="D52" s="98">
        <f>SUM(E52+F52)</f>
        <v>0</v>
      </c>
      <c r="E52" s="115">
        <f t="shared" si="84"/>
        <v>0</v>
      </c>
      <c r="F52" s="84">
        <f t="shared" si="84"/>
        <v>0</v>
      </c>
      <c r="G52" s="122"/>
      <c r="H52" s="123"/>
      <c r="I52" s="122"/>
      <c r="J52" s="124"/>
      <c r="K52" s="122"/>
      <c r="L52" s="123"/>
      <c r="M52" s="122"/>
      <c r="N52" s="123"/>
      <c r="O52" s="122"/>
      <c r="P52" s="123"/>
      <c r="Q52" s="122"/>
      <c r="R52" s="125"/>
      <c r="S52" s="122"/>
      <c r="T52" s="125"/>
      <c r="U52" s="122"/>
      <c r="V52" s="125"/>
      <c r="W52" s="122"/>
      <c r="X52" s="125"/>
      <c r="Y52" s="122"/>
      <c r="Z52" s="125"/>
      <c r="AA52" s="122"/>
      <c r="AB52" s="125"/>
      <c r="AC52" s="126"/>
      <c r="AD52" s="125"/>
      <c r="AE52" s="103"/>
      <c r="AF52" s="125"/>
      <c r="AG52" s="122"/>
      <c r="AH52" s="125"/>
      <c r="AI52" s="122"/>
      <c r="AJ52" s="125"/>
      <c r="AK52" s="122"/>
      <c r="AL52" s="125"/>
      <c r="AM52" s="126"/>
      <c r="AN52" s="125"/>
      <c r="AO52" s="124"/>
      <c r="AP52" s="127"/>
      <c r="AQ52" s="128"/>
      <c r="AR52" s="123"/>
      <c r="AS52" s="123"/>
      <c r="AT52" s="123"/>
      <c r="AU52" s="123"/>
      <c r="AV52" s="123"/>
      <c r="AW52" s="123"/>
      <c r="AX52" s="129"/>
      <c r="AY52" t="str">
        <f t="shared" si="45"/>
        <v/>
      </c>
      <c r="CW52" s="25" t="str">
        <f t="shared" si="67"/>
        <v/>
      </c>
      <c r="CX52" s="25" t="str">
        <f t="shared" si="68"/>
        <v/>
      </c>
      <c r="CY52" s="25" t="str">
        <f t="shared" si="69"/>
        <v/>
      </c>
      <c r="CZ52" s="25" t="str">
        <f t="shared" si="70"/>
        <v/>
      </c>
      <c r="DA52" s="25" t="str">
        <f t="shared" si="71"/>
        <v/>
      </c>
      <c r="DB52" s="25" t="str">
        <f t="shared" si="72"/>
        <v/>
      </c>
      <c r="DC52" s="25" t="str">
        <f t="shared" si="73"/>
        <v/>
      </c>
      <c r="DD52" s="25" t="str">
        <f t="shared" si="74"/>
        <v/>
      </c>
      <c r="DE52" s="25" t="str">
        <f t="shared" si="51"/>
        <v/>
      </c>
      <c r="DG52" s="26">
        <f t="shared" si="75"/>
        <v>0</v>
      </c>
      <c r="DH52" s="26">
        <f t="shared" si="76"/>
        <v>0</v>
      </c>
      <c r="DI52" s="26">
        <f t="shared" si="77"/>
        <v>0</v>
      </c>
      <c r="DJ52" s="26">
        <f t="shared" si="78"/>
        <v>0</v>
      </c>
      <c r="DK52" s="26">
        <f t="shared" si="79"/>
        <v>0</v>
      </c>
      <c r="DL52" s="26">
        <f t="shared" si="80"/>
        <v>0</v>
      </c>
      <c r="DM52" s="26">
        <f t="shared" si="81"/>
        <v>0</v>
      </c>
      <c r="DN52" s="26">
        <f t="shared" si="82"/>
        <v>0</v>
      </c>
      <c r="DO52" s="26">
        <f t="shared" si="83"/>
        <v>0</v>
      </c>
    </row>
    <row r="53" spans="1:119" x14ac:dyDescent="0.25">
      <c r="A53" s="711"/>
      <c r="B53" s="712"/>
      <c r="C53" s="121" t="s">
        <v>78</v>
      </c>
      <c r="D53" s="1115">
        <f t="shared" si="64"/>
        <v>0</v>
      </c>
      <c r="E53" s="569">
        <f t="shared" si="84"/>
        <v>0</v>
      </c>
      <c r="F53" s="132">
        <f t="shared" si="84"/>
        <v>0</v>
      </c>
      <c r="G53" s="1083"/>
      <c r="H53" s="105"/>
      <c r="I53" s="1083"/>
      <c r="J53" s="133"/>
      <c r="K53" s="1083"/>
      <c r="L53" s="105"/>
      <c r="M53" s="1083"/>
      <c r="N53" s="105"/>
      <c r="O53" s="1083"/>
      <c r="P53" s="105"/>
      <c r="Q53" s="1083"/>
      <c r="R53" s="1084"/>
      <c r="S53" s="1083"/>
      <c r="T53" s="1084"/>
      <c r="U53" s="1083"/>
      <c r="V53" s="1084"/>
      <c r="W53" s="1083"/>
      <c r="X53" s="1084"/>
      <c r="Y53" s="1083"/>
      <c r="Z53" s="1084"/>
      <c r="AA53" s="1083"/>
      <c r="AB53" s="1084"/>
      <c r="AC53" s="1116"/>
      <c r="AD53" s="1084"/>
      <c r="AE53" s="1085"/>
      <c r="AF53" s="1084"/>
      <c r="AG53" s="1083"/>
      <c r="AH53" s="1084"/>
      <c r="AI53" s="1083"/>
      <c r="AJ53" s="1084"/>
      <c r="AK53" s="1083"/>
      <c r="AL53" s="1084"/>
      <c r="AM53" s="1116"/>
      <c r="AN53" s="1084"/>
      <c r="AO53" s="133"/>
      <c r="AP53" s="1086"/>
      <c r="AQ53" s="105"/>
      <c r="AR53" s="105"/>
      <c r="AS53" s="105"/>
      <c r="AT53" s="105"/>
      <c r="AU53" s="105"/>
      <c r="AV53" s="105"/>
      <c r="AW53" s="105"/>
      <c r="AX53" s="1088"/>
      <c r="AY53" t="str">
        <f t="shared" si="45"/>
        <v/>
      </c>
      <c r="CW53" s="25" t="str">
        <f t="shared" si="67"/>
        <v/>
      </c>
      <c r="CX53" s="25" t="str">
        <f t="shared" si="68"/>
        <v/>
      </c>
      <c r="CY53" s="25" t="str">
        <f t="shared" si="69"/>
        <v/>
      </c>
      <c r="CZ53" s="25" t="str">
        <f t="shared" si="70"/>
        <v/>
      </c>
      <c r="DA53" s="25" t="str">
        <f t="shared" si="71"/>
        <v/>
      </c>
      <c r="DB53" s="25" t="str">
        <f t="shared" si="72"/>
        <v/>
      </c>
      <c r="DC53" s="25" t="str">
        <f t="shared" si="73"/>
        <v/>
      </c>
      <c r="DD53" s="25" t="str">
        <f t="shared" si="74"/>
        <v/>
      </c>
      <c r="DE53" s="25" t="str">
        <f t="shared" si="51"/>
        <v/>
      </c>
      <c r="DG53" s="26">
        <f t="shared" si="75"/>
        <v>0</v>
      </c>
      <c r="DH53" s="26">
        <f t="shared" si="76"/>
        <v>0</v>
      </c>
      <c r="DI53" s="26">
        <f t="shared" si="77"/>
        <v>0</v>
      </c>
      <c r="DJ53" s="26">
        <f t="shared" si="78"/>
        <v>0</v>
      </c>
      <c r="DK53" s="26">
        <f t="shared" si="79"/>
        <v>0</v>
      </c>
      <c r="DL53" s="26">
        <f t="shared" si="80"/>
        <v>0</v>
      </c>
      <c r="DM53" s="26">
        <f t="shared" si="81"/>
        <v>0</v>
      </c>
      <c r="DN53" s="26">
        <f t="shared" si="82"/>
        <v>0</v>
      </c>
      <c r="DO53" s="26">
        <f t="shared" si="83"/>
        <v>0</v>
      </c>
    </row>
    <row r="54" spans="1:119" x14ac:dyDescent="0.25">
      <c r="A54" s="1028" t="s">
        <v>4</v>
      </c>
      <c r="B54" s="1028"/>
      <c r="C54" s="1028"/>
      <c r="D54" s="1089">
        <f>SUM(D48:D53)</f>
        <v>0</v>
      </c>
      <c r="E54" s="1095">
        <f>SUM(E48:E53)</f>
        <v>0</v>
      </c>
      <c r="F54" s="1091">
        <f>SUM(F48:F53)</f>
        <v>0</v>
      </c>
      <c r="G54" s="1089">
        <f>SUM(G48:G53)</f>
        <v>0</v>
      </c>
      <c r="H54" s="1095">
        <f t="shared" ref="H54:AW54" si="85">SUM(H48:H53)</f>
        <v>0</v>
      </c>
      <c r="I54" s="1089">
        <f t="shared" si="85"/>
        <v>0</v>
      </c>
      <c r="J54" s="1095">
        <f t="shared" si="85"/>
        <v>0</v>
      </c>
      <c r="K54" s="1089">
        <f t="shared" si="85"/>
        <v>0</v>
      </c>
      <c r="L54" s="1095">
        <f t="shared" si="85"/>
        <v>0</v>
      </c>
      <c r="M54" s="1089">
        <f t="shared" si="85"/>
        <v>0</v>
      </c>
      <c r="N54" s="1095">
        <f t="shared" si="85"/>
        <v>0</v>
      </c>
      <c r="O54" s="1089">
        <f t="shared" si="85"/>
        <v>0</v>
      </c>
      <c r="P54" s="1095">
        <f t="shared" si="85"/>
        <v>0</v>
      </c>
      <c r="Q54" s="1089">
        <f t="shared" si="85"/>
        <v>0</v>
      </c>
      <c r="R54" s="1095">
        <f t="shared" si="85"/>
        <v>0</v>
      </c>
      <c r="S54" s="1089">
        <f t="shared" si="85"/>
        <v>0</v>
      </c>
      <c r="T54" s="1095">
        <f t="shared" si="85"/>
        <v>0</v>
      </c>
      <c r="U54" s="1089">
        <f t="shared" si="85"/>
        <v>0</v>
      </c>
      <c r="V54" s="1095">
        <f t="shared" si="85"/>
        <v>0</v>
      </c>
      <c r="W54" s="1089">
        <f t="shared" si="85"/>
        <v>0</v>
      </c>
      <c r="X54" s="1095">
        <f t="shared" si="85"/>
        <v>0</v>
      </c>
      <c r="Y54" s="1089">
        <f>SUM(Y48:Y53)</f>
        <v>0</v>
      </c>
      <c r="Z54" s="1095">
        <f>SUM(Z48:Z53)</f>
        <v>0</v>
      </c>
      <c r="AA54" s="1089">
        <f t="shared" si="85"/>
        <v>0</v>
      </c>
      <c r="AB54" s="1095">
        <f t="shared" si="85"/>
        <v>0</v>
      </c>
      <c r="AC54" s="1089">
        <f t="shared" si="85"/>
        <v>0</v>
      </c>
      <c r="AD54" s="1095">
        <f t="shared" si="85"/>
        <v>0</v>
      </c>
      <c r="AE54" s="1089">
        <f t="shared" si="85"/>
        <v>0</v>
      </c>
      <c r="AF54" s="1095">
        <f t="shared" si="85"/>
        <v>0</v>
      </c>
      <c r="AG54" s="1089">
        <f t="shared" si="85"/>
        <v>0</v>
      </c>
      <c r="AH54" s="1095">
        <f t="shared" si="85"/>
        <v>0</v>
      </c>
      <c r="AI54" s="1089">
        <f t="shared" si="85"/>
        <v>0</v>
      </c>
      <c r="AJ54" s="1095">
        <f t="shared" si="85"/>
        <v>0</v>
      </c>
      <c r="AK54" s="1089">
        <f t="shared" si="85"/>
        <v>0</v>
      </c>
      <c r="AL54" s="1095">
        <f t="shared" si="85"/>
        <v>0</v>
      </c>
      <c r="AM54" s="1089">
        <f t="shared" si="85"/>
        <v>0</v>
      </c>
      <c r="AN54" s="1095">
        <f t="shared" si="85"/>
        <v>0</v>
      </c>
      <c r="AO54" s="1089">
        <f t="shared" si="85"/>
        <v>0</v>
      </c>
      <c r="AP54" s="1096">
        <f t="shared" si="85"/>
        <v>0</v>
      </c>
      <c r="AQ54" s="1095">
        <f t="shared" si="85"/>
        <v>0</v>
      </c>
      <c r="AR54" s="1089">
        <f t="shared" si="85"/>
        <v>0</v>
      </c>
      <c r="AS54" s="1089">
        <f t="shared" si="85"/>
        <v>0</v>
      </c>
      <c r="AT54" s="1089">
        <f t="shared" si="85"/>
        <v>0</v>
      </c>
      <c r="AU54" s="1097">
        <f t="shared" si="85"/>
        <v>0</v>
      </c>
      <c r="AV54" s="1091">
        <f>SUM(AV48:AV53)</f>
        <v>0</v>
      </c>
      <c r="AW54" s="1089">
        <f t="shared" si="85"/>
        <v>0</v>
      </c>
      <c r="AX54" s="1097">
        <f>SUM(AX48:AX53)</f>
        <v>0</v>
      </c>
      <c r="CW54"/>
      <c r="CX54"/>
      <c r="CY54"/>
      <c r="CZ54"/>
      <c r="DA54"/>
      <c r="DB54"/>
      <c r="DC54"/>
      <c r="DD54"/>
      <c r="DE54"/>
      <c r="DG54"/>
      <c r="DH54"/>
      <c r="DI54"/>
      <c r="DJ54"/>
      <c r="DK54"/>
      <c r="DL54"/>
      <c r="DM54"/>
    </row>
    <row r="55" spans="1:119" ht="15" customHeight="1" x14ac:dyDescent="0.25">
      <c r="A55" s="722" t="s">
        <v>79</v>
      </c>
      <c r="B55" s="723"/>
      <c r="C55" s="134">
        <v>0</v>
      </c>
      <c r="D55" s="1058">
        <f t="shared" si="64"/>
        <v>0</v>
      </c>
      <c r="E55" s="135">
        <f t="shared" si="84"/>
        <v>0</v>
      </c>
      <c r="F55" s="136">
        <f t="shared" si="84"/>
        <v>0</v>
      </c>
      <c r="G55" s="1062"/>
      <c r="H55" s="80"/>
      <c r="I55" s="1062"/>
      <c r="J55" s="80"/>
      <c r="K55" s="1062"/>
      <c r="L55" s="80"/>
      <c r="M55" s="1062"/>
      <c r="N55" s="80"/>
      <c r="O55" s="1062"/>
      <c r="P55" s="80"/>
      <c r="Q55" s="1062"/>
      <c r="R55" s="80"/>
      <c r="S55" s="1062"/>
      <c r="T55" s="80"/>
      <c r="U55" s="1062"/>
      <c r="V55" s="80"/>
      <c r="W55" s="1062"/>
      <c r="X55" s="80"/>
      <c r="Y55" s="1062"/>
      <c r="Z55" s="80"/>
      <c r="AA55" s="1062"/>
      <c r="AB55" s="80"/>
      <c r="AC55" s="1062"/>
      <c r="AD55" s="80"/>
      <c r="AE55" s="1062"/>
      <c r="AF55" s="80"/>
      <c r="AG55" s="1062"/>
      <c r="AH55" s="80"/>
      <c r="AI55" s="1062"/>
      <c r="AJ55" s="80"/>
      <c r="AK55" s="1062"/>
      <c r="AL55" s="80"/>
      <c r="AM55" s="1062"/>
      <c r="AN55" s="80"/>
      <c r="AO55" s="1062"/>
      <c r="AP55" s="81"/>
      <c r="AQ55" s="1117"/>
      <c r="AR55" s="1117"/>
      <c r="AS55" s="1118"/>
      <c r="AT55" s="1118"/>
      <c r="AU55" s="1118"/>
      <c r="AV55" s="1118"/>
      <c r="AW55" s="1118"/>
      <c r="AX55" s="1118"/>
      <c r="AY55" t="str">
        <f t="shared" si="45"/>
        <v/>
      </c>
      <c r="CW55" s="25" t="str">
        <f t="shared" ref="CW55:CW59" si="86">IF(AND((Y55+Z55)&gt;0,AQ55="")," * No olvide digitar la variable 12 años. Si no tiene digite Cero.",IF(AQ55&gt;(Y55+Z55),"* Las Consultas de 12 años NO DEBEN ser mayor que el total de Consultas entre 10-14 años",""))</f>
        <v/>
      </c>
      <c r="CX55" s="25" t="str">
        <f t="shared" ref="CX55:CX59" si="87">IF(AND(F55&gt;0,AR55="")," * No olvide digitar la variable Embarazadas. Digite cero si no tiene.","")</f>
        <v/>
      </c>
      <c r="CY55" s="25" t="str">
        <f t="shared" ref="CY55:CY59" si="88">IF(AR55&gt;F55," * Las Embarazadas NO DEBEN ser mayor al total de mujeres. ","")</f>
        <v/>
      </c>
      <c r="CZ55" s="25" t="str">
        <f t="shared" ref="CZ55:CZ59" si="89">IF(AND((AK55+AL55)&gt;0,AS55="")," * No olvide digitar la variable 60 años. Si no tiene digite Cero.",IF(AS55&gt;(AK55+AL55)," * Las consultas de 60 años NO DEBEN ser mayor que el Total de consultas del grupo 60-64 años",""))</f>
        <v/>
      </c>
      <c r="DA55" s="25" t="str">
        <f>IF(AND(D55&gt;0,AT55="")," * No olvide digitar la variable Usuarios con Discapacidad. Digite Cero si no tiene.",IF(AT55&gt;D55," * La variable Usuarios con Discapacidad No puede ser mayor al Total Ambos Sexos.",""))</f>
        <v/>
      </c>
      <c r="DB55" s="25" t="str">
        <f>IF(AND(D55&gt;0,AU55="")," * No olvide digitar la variable Niños, niñas, adolescentes y jóvenes población SENAME. Digite Cero si no tiene.",IF(AU55&gt;D55," * La variable Niños, niñas, adolescentes y jóvenes población SENAME No puede ser mayor al Total Ambos Sexos.",""))</f>
        <v/>
      </c>
      <c r="DC55" s="25" t="str">
        <f>IF(AND(D55&gt;0,AV55="")," * No olvide digitar la variable Niños, niñas, adolescentes y jóvenes Mejor Niñez. Digite Cero si no tiene.",IF(AV55&gt;D55," * La variable Niños, niñas, adolescentes y jóvenes Mejor Niñez No puede ser mayor al Total Ambos Sexos.",""))</f>
        <v/>
      </c>
      <c r="DD55" s="25" t="str">
        <f>IF(AND(D55&gt;0,AW55="")," * No olvide digitar la variable Migrantes. Digite Cero si no tiene.",IF(AW55&gt;D55," * La variable Migrantes No puede ser mayor al Total.",""))</f>
        <v/>
      </c>
      <c r="DE55" s="25" t="str">
        <f t="shared" si="51"/>
        <v/>
      </c>
      <c r="DG55" s="26">
        <f t="shared" ref="DG55:DG59" si="90">IF(AND((Y55+Z55)&gt;0,AQ55=""),1,IF(AQ55&gt;(Y55+Z55),1,0))</f>
        <v>0</v>
      </c>
      <c r="DH55" s="26">
        <f t="shared" ref="DH55:DH59" si="91">IF(AND(F55&gt;0,AR55=""),1,0)</f>
        <v>0</v>
      </c>
      <c r="DI55" s="26">
        <f t="shared" ref="DI55:DI59" si="92">IF(AR55&gt;F55,1,0)</f>
        <v>0</v>
      </c>
      <c r="DJ55" s="26">
        <f t="shared" ref="DJ55:DJ59" si="93">IF(AND((AK55+AL55)&gt;0,AS55=""),1,IF(AS55&gt;(AK55+AL55),1,0))</f>
        <v>0</v>
      </c>
      <c r="DK55" s="26">
        <f t="shared" ref="DK55:DK59" si="94">IF(AND(D55&gt;0,AT55=""),1,IF(AT55&gt;D55,1,0))</f>
        <v>0</v>
      </c>
      <c r="DL55" s="26">
        <f t="shared" ref="DL55:DL59" si="95">IF(AND(D55&gt;0,AU55=""),1,IF(AU55&gt;D55,1,0))</f>
        <v>0</v>
      </c>
      <c r="DM55" s="26">
        <f t="shared" ref="DM55:DM59" si="96">IF(AND(D55&gt;0,AV55=""),1,IF(AV55&gt;D55,1,0))</f>
        <v>0</v>
      </c>
      <c r="DN55" s="26">
        <f t="shared" ref="DN55:DN59" si="97">IF(AND(D55&gt;0,AW55=""),1,IF(AW55&gt;D55,1,0))</f>
        <v>0</v>
      </c>
      <c r="DO55" s="26">
        <f t="shared" ref="DO55:DO59" si="98">IF(AND(D55&gt;0,AX55=""),1,IF(AX55&gt;D55,1,0))</f>
        <v>0</v>
      </c>
    </row>
    <row r="56" spans="1:119" x14ac:dyDescent="0.25">
      <c r="A56" s="722"/>
      <c r="B56" s="723"/>
      <c r="C56" s="1112" t="s">
        <v>80</v>
      </c>
      <c r="D56" s="1075">
        <f t="shared" si="64"/>
        <v>0</v>
      </c>
      <c r="E56" s="1119">
        <f t="shared" si="84"/>
        <v>0</v>
      </c>
      <c r="F56" s="1120">
        <f t="shared" si="84"/>
        <v>0</v>
      </c>
      <c r="G56" s="1078"/>
      <c r="H56" s="1079"/>
      <c r="I56" s="1078"/>
      <c r="J56" s="1079"/>
      <c r="K56" s="1078"/>
      <c r="L56" s="1079"/>
      <c r="M56" s="1078"/>
      <c r="N56" s="1079"/>
      <c r="O56" s="1078"/>
      <c r="P56" s="1079"/>
      <c r="Q56" s="1078"/>
      <c r="R56" s="1079"/>
      <c r="S56" s="1078"/>
      <c r="T56" s="1079"/>
      <c r="U56" s="1078"/>
      <c r="V56" s="1079"/>
      <c r="W56" s="1078"/>
      <c r="X56" s="1079"/>
      <c r="Y56" s="1078"/>
      <c r="Z56" s="1079"/>
      <c r="AA56" s="1078"/>
      <c r="AB56" s="1079"/>
      <c r="AC56" s="1078"/>
      <c r="AD56" s="1079"/>
      <c r="AE56" s="1078"/>
      <c r="AF56" s="1079"/>
      <c r="AG56" s="1078"/>
      <c r="AH56" s="1079"/>
      <c r="AI56" s="1078"/>
      <c r="AJ56" s="1079"/>
      <c r="AK56" s="1078"/>
      <c r="AL56" s="1079"/>
      <c r="AM56" s="1078"/>
      <c r="AN56" s="1079"/>
      <c r="AO56" s="1078"/>
      <c r="AP56" s="1082"/>
      <c r="AQ56" s="1072"/>
      <c r="AR56" s="1072"/>
      <c r="AS56" s="1074"/>
      <c r="AT56" s="1074"/>
      <c r="AU56" s="1074"/>
      <c r="AV56" s="1074"/>
      <c r="AW56" s="1074"/>
      <c r="AX56" s="1074"/>
      <c r="AY56" t="str">
        <f t="shared" si="45"/>
        <v/>
      </c>
      <c r="CW56" s="25" t="str">
        <f t="shared" si="86"/>
        <v/>
      </c>
      <c r="CX56" s="25" t="str">
        <f t="shared" si="87"/>
        <v/>
      </c>
      <c r="CY56" s="25" t="str">
        <f t="shared" si="88"/>
        <v/>
      </c>
      <c r="CZ56" s="25" t="str">
        <f t="shared" si="89"/>
        <v/>
      </c>
      <c r="DA56" s="25" t="str">
        <f t="shared" ref="DA56:DA59" si="99">IF(AND(D56&gt;0,AT56="")," * No olvide digitar la variable Usuarios con Discapacidad. Digite Cero si no tiene.",IF(AT56&gt;D56," * La variable Usuarios con Discapacidad No puede ser mayor al Total Ambos Sexos.",""))</f>
        <v/>
      </c>
      <c r="DB56" s="25" t="str">
        <f t="shared" ref="DB56:DB59" si="100">IF(AND(D56&gt;0,AU56="")," * No olvide digitar la variable Niños, niñas, adolescentes y jóvenes población SENAME. Digite Cero si no tiene.",IF(AU56&gt;D56," * La variable Niños, niñas, adolescentes y jóvenes población SENAME No puede ser mayor al Total Ambos Sexos.",""))</f>
        <v/>
      </c>
      <c r="DC56" s="25" t="str">
        <f t="shared" ref="DC56:DC59" si="101">IF(AND(D56&gt;0,AV56="")," * No olvide digitar la variable Niños, niñas, adolescentes y jóvenes Mejor Niñez. Digite Cero si no tiene.",IF(AV56&gt;D56," * La variable Niños, niñas, adolescentes y jóvenes Mejor Niñez No puede ser mayor al Total Ambos Sexos.",""))</f>
        <v/>
      </c>
      <c r="DD56" s="25" t="str">
        <f t="shared" ref="DD56:DD59" si="102">IF(AND(D56&gt;0,AW56="")," * No olvide digitar la variable Migrantes. Digite Cero si no tiene.",IF(AW56&gt;D56," * La variable Migrantes No puede ser mayor al Total.",""))</f>
        <v/>
      </c>
      <c r="DE56" s="25" t="str">
        <f t="shared" si="51"/>
        <v/>
      </c>
      <c r="DG56" s="26">
        <f t="shared" si="90"/>
        <v>0</v>
      </c>
      <c r="DH56" s="26">
        <f t="shared" si="91"/>
        <v>0</v>
      </c>
      <c r="DI56" s="26">
        <f t="shared" si="92"/>
        <v>0</v>
      </c>
      <c r="DJ56" s="26">
        <f t="shared" si="93"/>
        <v>0</v>
      </c>
      <c r="DK56" s="26">
        <f t="shared" si="94"/>
        <v>0</v>
      </c>
      <c r="DL56" s="26">
        <f t="shared" si="95"/>
        <v>0</v>
      </c>
      <c r="DM56" s="26">
        <f t="shared" si="96"/>
        <v>0</v>
      </c>
      <c r="DN56" s="26">
        <f t="shared" si="97"/>
        <v>0</v>
      </c>
      <c r="DO56" s="26">
        <f t="shared" si="98"/>
        <v>0</v>
      </c>
    </row>
    <row r="57" spans="1:119" x14ac:dyDescent="0.25">
      <c r="A57" s="722"/>
      <c r="B57" s="723"/>
      <c r="C57" s="1112" t="s">
        <v>81</v>
      </c>
      <c r="D57" s="1075">
        <f t="shared" si="64"/>
        <v>0</v>
      </c>
      <c r="E57" s="1119">
        <f t="shared" si="84"/>
        <v>0</v>
      </c>
      <c r="F57" s="1120">
        <f t="shared" si="84"/>
        <v>0</v>
      </c>
      <c r="G57" s="1078"/>
      <c r="H57" s="1079"/>
      <c r="I57" s="1078"/>
      <c r="J57" s="1079"/>
      <c r="K57" s="1078"/>
      <c r="L57" s="1079"/>
      <c r="M57" s="1078"/>
      <c r="N57" s="1079"/>
      <c r="O57" s="1078"/>
      <c r="P57" s="1079"/>
      <c r="Q57" s="1078"/>
      <c r="R57" s="1079"/>
      <c r="S57" s="1078"/>
      <c r="T57" s="1079"/>
      <c r="U57" s="1078"/>
      <c r="V57" s="1079"/>
      <c r="W57" s="1078"/>
      <c r="X57" s="1079"/>
      <c r="Y57" s="1078"/>
      <c r="Z57" s="1079"/>
      <c r="AA57" s="1078"/>
      <c r="AB57" s="1079"/>
      <c r="AC57" s="1078"/>
      <c r="AD57" s="1079"/>
      <c r="AE57" s="1078"/>
      <c r="AF57" s="1079"/>
      <c r="AG57" s="1078"/>
      <c r="AH57" s="1079"/>
      <c r="AI57" s="1078"/>
      <c r="AJ57" s="1079"/>
      <c r="AK57" s="1078"/>
      <c r="AL57" s="1079"/>
      <c r="AM57" s="1078"/>
      <c r="AN57" s="1079"/>
      <c r="AO57" s="1078"/>
      <c r="AP57" s="1082"/>
      <c r="AQ57" s="1072"/>
      <c r="AR57" s="1072"/>
      <c r="AS57" s="1074"/>
      <c r="AT57" s="1074"/>
      <c r="AU57" s="1074"/>
      <c r="AV57" s="1074"/>
      <c r="AW57" s="1074"/>
      <c r="AX57" s="1074"/>
      <c r="AY57" t="str">
        <f t="shared" si="45"/>
        <v/>
      </c>
      <c r="CW57" s="25" t="str">
        <f t="shared" si="86"/>
        <v/>
      </c>
      <c r="CX57" s="25" t="str">
        <f t="shared" si="87"/>
        <v/>
      </c>
      <c r="CY57" s="25" t="str">
        <f t="shared" si="88"/>
        <v/>
      </c>
      <c r="CZ57" s="25" t="str">
        <f t="shared" si="89"/>
        <v/>
      </c>
      <c r="DA57" s="25" t="str">
        <f t="shared" si="99"/>
        <v/>
      </c>
      <c r="DB57" s="25" t="str">
        <f t="shared" si="100"/>
        <v/>
      </c>
      <c r="DC57" s="25" t="str">
        <f t="shared" si="101"/>
        <v/>
      </c>
      <c r="DD57" s="25" t="str">
        <f t="shared" si="102"/>
        <v/>
      </c>
      <c r="DE57" s="25" t="str">
        <f t="shared" si="51"/>
        <v/>
      </c>
      <c r="DG57" s="26">
        <f t="shared" si="90"/>
        <v>0</v>
      </c>
      <c r="DH57" s="26">
        <f t="shared" si="91"/>
        <v>0</v>
      </c>
      <c r="DI57" s="26">
        <f t="shared" si="92"/>
        <v>0</v>
      </c>
      <c r="DJ57" s="26">
        <f t="shared" si="93"/>
        <v>0</v>
      </c>
      <c r="DK57" s="26">
        <f t="shared" si="94"/>
        <v>0</v>
      </c>
      <c r="DL57" s="26">
        <f t="shared" si="95"/>
        <v>0</v>
      </c>
      <c r="DM57" s="26">
        <f t="shared" si="96"/>
        <v>0</v>
      </c>
      <c r="DN57" s="26">
        <f t="shared" si="97"/>
        <v>0</v>
      </c>
      <c r="DO57" s="26">
        <f t="shared" si="98"/>
        <v>0</v>
      </c>
    </row>
    <row r="58" spans="1:119" x14ac:dyDescent="0.25">
      <c r="A58" s="722"/>
      <c r="B58" s="723"/>
      <c r="C58" s="1112" t="s">
        <v>82</v>
      </c>
      <c r="D58" s="1075">
        <f t="shared" si="64"/>
        <v>0</v>
      </c>
      <c r="E58" s="1119">
        <f t="shared" si="84"/>
        <v>0</v>
      </c>
      <c r="F58" s="1120">
        <f t="shared" si="84"/>
        <v>0</v>
      </c>
      <c r="G58" s="1078"/>
      <c r="H58" s="1079"/>
      <c r="I58" s="1078"/>
      <c r="J58" s="1079"/>
      <c r="K58" s="1078"/>
      <c r="L58" s="1079"/>
      <c r="M58" s="1078"/>
      <c r="N58" s="1079"/>
      <c r="O58" s="1078"/>
      <c r="P58" s="1079"/>
      <c r="Q58" s="1078"/>
      <c r="R58" s="1079"/>
      <c r="S58" s="1078"/>
      <c r="T58" s="1079"/>
      <c r="U58" s="1078"/>
      <c r="V58" s="1079"/>
      <c r="W58" s="1078"/>
      <c r="X58" s="1079"/>
      <c r="Y58" s="1078"/>
      <c r="Z58" s="1079"/>
      <c r="AA58" s="1078"/>
      <c r="AB58" s="1079"/>
      <c r="AC58" s="1078"/>
      <c r="AD58" s="1079"/>
      <c r="AE58" s="1078"/>
      <c r="AF58" s="1079"/>
      <c r="AG58" s="1078"/>
      <c r="AH58" s="1079"/>
      <c r="AI58" s="1078"/>
      <c r="AJ58" s="1079"/>
      <c r="AK58" s="1078"/>
      <c r="AL58" s="1079"/>
      <c r="AM58" s="1078"/>
      <c r="AN58" s="1079"/>
      <c r="AO58" s="1078"/>
      <c r="AP58" s="1082"/>
      <c r="AQ58" s="1072"/>
      <c r="AR58" s="1072"/>
      <c r="AS58" s="1074"/>
      <c r="AT58" s="1074"/>
      <c r="AU58" s="1074"/>
      <c r="AV58" s="1074"/>
      <c r="AW58" s="1074"/>
      <c r="AX58" s="1074"/>
      <c r="AY58" t="str">
        <f t="shared" si="45"/>
        <v/>
      </c>
      <c r="CW58" s="25" t="str">
        <f t="shared" si="86"/>
        <v/>
      </c>
      <c r="CX58" s="25" t="str">
        <f t="shared" si="87"/>
        <v/>
      </c>
      <c r="CY58" s="25" t="str">
        <f t="shared" si="88"/>
        <v/>
      </c>
      <c r="CZ58" s="25" t="str">
        <f t="shared" si="89"/>
        <v/>
      </c>
      <c r="DA58" s="25" t="str">
        <f t="shared" si="99"/>
        <v/>
      </c>
      <c r="DB58" s="25" t="str">
        <f t="shared" si="100"/>
        <v/>
      </c>
      <c r="DC58" s="25" t="str">
        <f t="shared" si="101"/>
        <v/>
      </c>
      <c r="DD58" s="25" t="str">
        <f t="shared" si="102"/>
        <v/>
      </c>
      <c r="DE58" s="25" t="str">
        <f t="shared" si="51"/>
        <v/>
      </c>
      <c r="DG58" s="26">
        <f t="shared" si="90"/>
        <v>0</v>
      </c>
      <c r="DH58" s="26">
        <f t="shared" si="91"/>
        <v>0</v>
      </c>
      <c r="DI58" s="26">
        <f t="shared" si="92"/>
        <v>0</v>
      </c>
      <c r="DJ58" s="26">
        <f t="shared" si="93"/>
        <v>0</v>
      </c>
      <c r="DK58" s="26">
        <f t="shared" si="94"/>
        <v>0</v>
      </c>
      <c r="DL58" s="26">
        <f t="shared" si="95"/>
        <v>0</v>
      </c>
      <c r="DM58" s="26">
        <f t="shared" si="96"/>
        <v>0</v>
      </c>
      <c r="DN58" s="26">
        <f t="shared" si="97"/>
        <v>0</v>
      </c>
      <c r="DO58" s="26">
        <f t="shared" si="98"/>
        <v>0</v>
      </c>
    </row>
    <row r="59" spans="1:119" x14ac:dyDescent="0.25">
      <c r="A59" s="959"/>
      <c r="B59" s="960"/>
      <c r="C59" s="1121" t="s">
        <v>83</v>
      </c>
      <c r="D59" s="1115">
        <f t="shared" si="64"/>
        <v>0</v>
      </c>
      <c r="E59" s="569">
        <f>SUM(G59+I59+K59+M59+O59+Q59+S59+U59+W59+Y59+AA59+AC59+AE59+AG59+AI59+AK59+AM59+AO59)</f>
        <v>0</v>
      </c>
      <c r="F59" s="1122">
        <f>SUM(H59+J59+L59+N59+P59+R59+T59+V59+X59+Z59+AB59+AD59+AF59+AH59+AJ59+AL59+AN59+AP59)</f>
        <v>0</v>
      </c>
      <c r="G59" s="1083"/>
      <c r="H59" s="1084"/>
      <c r="I59" s="1083"/>
      <c r="J59" s="1084"/>
      <c r="K59" s="1083"/>
      <c r="L59" s="1084"/>
      <c r="M59" s="1083"/>
      <c r="N59" s="1084"/>
      <c r="O59" s="1083"/>
      <c r="P59" s="1084"/>
      <c r="Q59" s="1083"/>
      <c r="R59" s="1084"/>
      <c r="S59" s="1083"/>
      <c r="T59" s="1084"/>
      <c r="U59" s="1083"/>
      <c r="V59" s="1084"/>
      <c r="W59" s="1083"/>
      <c r="X59" s="1084"/>
      <c r="Y59" s="1083"/>
      <c r="Z59" s="1084"/>
      <c r="AA59" s="1083"/>
      <c r="AB59" s="1084"/>
      <c r="AC59" s="1083"/>
      <c r="AD59" s="1084"/>
      <c r="AE59" s="1083"/>
      <c r="AF59" s="1084"/>
      <c r="AG59" s="1083"/>
      <c r="AH59" s="1084"/>
      <c r="AI59" s="1083"/>
      <c r="AJ59" s="1084"/>
      <c r="AK59" s="1083"/>
      <c r="AL59" s="1084"/>
      <c r="AM59" s="1083"/>
      <c r="AN59" s="1084"/>
      <c r="AO59" s="1083"/>
      <c r="AP59" s="1086"/>
      <c r="AQ59" s="105"/>
      <c r="AR59" s="105"/>
      <c r="AS59" s="1088"/>
      <c r="AT59" s="1088"/>
      <c r="AU59" s="1088"/>
      <c r="AV59" s="1088"/>
      <c r="AW59" s="1088"/>
      <c r="AX59" s="1088"/>
      <c r="AY59" t="str">
        <f t="shared" si="45"/>
        <v/>
      </c>
      <c r="CW59" s="25" t="str">
        <f t="shared" si="86"/>
        <v/>
      </c>
      <c r="CX59" s="25" t="str">
        <f t="shared" si="87"/>
        <v/>
      </c>
      <c r="CY59" s="25" t="str">
        <f t="shared" si="88"/>
        <v/>
      </c>
      <c r="CZ59" s="25" t="str">
        <f t="shared" si="89"/>
        <v/>
      </c>
      <c r="DA59" s="25" t="str">
        <f t="shared" si="99"/>
        <v/>
      </c>
      <c r="DB59" s="25" t="str">
        <f t="shared" si="100"/>
        <v/>
      </c>
      <c r="DC59" s="25" t="str">
        <f t="shared" si="101"/>
        <v/>
      </c>
      <c r="DD59" s="25" t="str">
        <f t="shared" si="102"/>
        <v/>
      </c>
      <c r="DE59" s="25" t="str">
        <f t="shared" si="51"/>
        <v/>
      </c>
      <c r="DG59" s="26">
        <f t="shared" si="90"/>
        <v>0</v>
      </c>
      <c r="DH59" s="26">
        <f t="shared" si="91"/>
        <v>0</v>
      </c>
      <c r="DI59" s="26">
        <f t="shared" si="92"/>
        <v>0</v>
      </c>
      <c r="DJ59" s="26">
        <f t="shared" si="93"/>
        <v>0</v>
      </c>
      <c r="DK59" s="26">
        <f t="shared" si="94"/>
        <v>0</v>
      </c>
      <c r="DL59" s="26">
        <f t="shared" si="95"/>
        <v>0</v>
      </c>
      <c r="DM59" s="26">
        <f t="shared" si="96"/>
        <v>0</v>
      </c>
      <c r="DN59" s="26">
        <f t="shared" si="97"/>
        <v>0</v>
      </c>
      <c r="DO59" s="26">
        <f t="shared" si="98"/>
        <v>0</v>
      </c>
    </row>
    <row r="60" spans="1:119" x14ac:dyDescent="0.25">
      <c r="A60" s="985" t="s">
        <v>4</v>
      </c>
      <c r="B60" s="987"/>
      <c r="C60" s="953"/>
      <c r="D60" s="1089">
        <f t="shared" ref="D60:AX60" si="103">SUM(D55:D59)</f>
        <v>0</v>
      </c>
      <c r="E60" s="1090">
        <f>SUM(E55:E59)</f>
        <v>0</v>
      </c>
      <c r="F60" s="1123">
        <f>SUM(F55:F59)</f>
        <v>0</v>
      </c>
      <c r="G60" s="1089">
        <f t="shared" si="103"/>
        <v>0</v>
      </c>
      <c r="H60" s="1095">
        <f t="shared" si="103"/>
        <v>0</v>
      </c>
      <c r="I60" s="1089">
        <f t="shared" si="103"/>
        <v>0</v>
      </c>
      <c r="J60" s="1095">
        <f t="shared" si="103"/>
        <v>0</v>
      </c>
      <c r="K60" s="1089">
        <f t="shared" si="103"/>
        <v>0</v>
      </c>
      <c r="L60" s="1095">
        <f t="shared" si="103"/>
        <v>0</v>
      </c>
      <c r="M60" s="1089">
        <f t="shared" si="103"/>
        <v>0</v>
      </c>
      <c r="N60" s="1095">
        <f t="shared" si="103"/>
        <v>0</v>
      </c>
      <c r="O60" s="1089">
        <f t="shared" si="103"/>
        <v>0</v>
      </c>
      <c r="P60" s="1095">
        <f t="shared" si="103"/>
        <v>0</v>
      </c>
      <c r="Q60" s="1089">
        <f t="shared" si="103"/>
        <v>0</v>
      </c>
      <c r="R60" s="1095">
        <f t="shared" si="103"/>
        <v>0</v>
      </c>
      <c r="S60" s="1089">
        <f t="shared" si="103"/>
        <v>0</v>
      </c>
      <c r="T60" s="1123">
        <f t="shared" si="103"/>
        <v>0</v>
      </c>
      <c r="U60" s="1089">
        <f t="shared" si="103"/>
        <v>0</v>
      </c>
      <c r="V60" s="1095">
        <f t="shared" si="103"/>
        <v>0</v>
      </c>
      <c r="W60" s="1089">
        <f t="shared" si="103"/>
        <v>0</v>
      </c>
      <c r="X60" s="1095">
        <f t="shared" si="103"/>
        <v>0</v>
      </c>
      <c r="Y60" s="1089">
        <f t="shared" si="103"/>
        <v>0</v>
      </c>
      <c r="Z60" s="1095">
        <f t="shared" si="103"/>
        <v>0</v>
      </c>
      <c r="AA60" s="1089">
        <f t="shared" si="103"/>
        <v>0</v>
      </c>
      <c r="AB60" s="1095">
        <f t="shared" si="103"/>
        <v>0</v>
      </c>
      <c r="AC60" s="1089">
        <f t="shared" si="103"/>
        <v>0</v>
      </c>
      <c r="AD60" s="1095">
        <f t="shared" si="103"/>
        <v>0</v>
      </c>
      <c r="AE60" s="1089">
        <f t="shared" si="103"/>
        <v>0</v>
      </c>
      <c r="AF60" s="1095">
        <f t="shared" si="103"/>
        <v>0</v>
      </c>
      <c r="AG60" s="1089">
        <f t="shared" si="103"/>
        <v>0</v>
      </c>
      <c r="AH60" s="1095">
        <f t="shared" si="103"/>
        <v>0</v>
      </c>
      <c r="AI60" s="1089">
        <f t="shared" si="103"/>
        <v>0</v>
      </c>
      <c r="AJ60" s="1095">
        <f t="shared" si="103"/>
        <v>0</v>
      </c>
      <c r="AK60" s="1089">
        <f t="shared" si="103"/>
        <v>0</v>
      </c>
      <c r="AL60" s="1095">
        <f t="shared" si="103"/>
        <v>0</v>
      </c>
      <c r="AM60" s="1089">
        <f t="shared" si="103"/>
        <v>0</v>
      </c>
      <c r="AN60" s="1095">
        <f t="shared" si="103"/>
        <v>0</v>
      </c>
      <c r="AO60" s="1089">
        <f t="shared" si="103"/>
        <v>0</v>
      </c>
      <c r="AP60" s="1096">
        <f t="shared" si="103"/>
        <v>0</v>
      </c>
      <c r="AQ60" s="1095">
        <f t="shared" si="103"/>
        <v>0</v>
      </c>
      <c r="AR60" s="1089">
        <f t="shared" si="103"/>
        <v>0</v>
      </c>
      <c r="AS60" s="1089">
        <f t="shared" si="103"/>
        <v>0</v>
      </c>
      <c r="AT60" s="1089">
        <f t="shared" si="103"/>
        <v>0</v>
      </c>
      <c r="AU60" s="1089">
        <f t="shared" si="103"/>
        <v>0</v>
      </c>
      <c r="AV60" s="1091">
        <f>SUM(AV55:AV59)</f>
        <v>0</v>
      </c>
      <c r="AW60" s="1089">
        <f t="shared" si="103"/>
        <v>0</v>
      </c>
      <c r="AX60" s="1097">
        <f t="shared" si="103"/>
        <v>0</v>
      </c>
      <c r="CW60"/>
      <c r="CX60"/>
      <c r="CY60"/>
      <c r="CZ60"/>
      <c r="DA60"/>
      <c r="DB60"/>
      <c r="DC60"/>
      <c r="DD60"/>
      <c r="DE60"/>
      <c r="DG60"/>
      <c r="DH60"/>
      <c r="DI60"/>
      <c r="DJ60"/>
      <c r="DK60"/>
      <c r="DL60"/>
      <c r="DM60"/>
    </row>
    <row r="61" spans="1:119" ht="15" customHeight="1" x14ac:dyDescent="0.25">
      <c r="A61" s="1124" t="s">
        <v>84</v>
      </c>
      <c r="B61" s="1125"/>
      <c r="C61" s="1112">
        <v>0</v>
      </c>
      <c r="D61" s="98">
        <f>SUM(E61:F61)</f>
        <v>0</v>
      </c>
      <c r="E61" s="99">
        <f>SUM(Y61+AA61+AC61+AE61+AG61+AI61+AK61+AM61+AO61)</f>
        <v>0</v>
      </c>
      <c r="F61" s="1077">
        <f>SUM(Z61+AB61+AD61+AF61+AH61+AJ61+AL61+AN61+AP61)</f>
        <v>0</v>
      </c>
      <c r="G61" s="1126"/>
      <c r="H61" s="143"/>
      <c r="I61" s="1127"/>
      <c r="J61" s="143"/>
      <c r="K61" s="1127"/>
      <c r="L61" s="143"/>
      <c r="M61" s="1127"/>
      <c r="N61" s="143"/>
      <c r="O61" s="1127"/>
      <c r="P61" s="143"/>
      <c r="Q61" s="1127"/>
      <c r="R61" s="143"/>
      <c r="S61" s="145"/>
      <c r="T61" s="146"/>
      <c r="U61" s="1127"/>
      <c r="V61" s="143"/>
      <c r="W61" s="1127"/>
      <c r="X61" s="143"/>
      <c r="Y61" s="122"/>
      <c r="Z61" s="125"/>
      <c r="AA61" s="122"/>
      <c r="AB61" s="125"/>
      <c r="AC61" s="1128"/>
      <c r="AD61" s="1129"/>
      <c r="AE61" s="147"/>
      <c r="AF61" s="491"/>
      <c r="AG61" s="147"/>
      <c r="AH61" s="491"/>
      <c r="AI61" s="103"/>
      <c r="AJ61" s="125"/>
      <c r="AK61" s="122"/>
      <c r="AL61" s="125"/>
      <c r="AM61" s="1128"/>
      <c r="AN61" s="1129"/>
      <c r="AO61" s="103"/>
      <c r="AP61" s="81"/>
      <c r="AQ61" s="1130"/>
      <c r="AR61" s="123"/>
      <c r="AS61" s="123"/>
      <c r="AT61" s="1131"/>
      <c r="AU61" s="123"/>
      <c r="AV61" s="123"/>
      <c r="AW61" s="1131"/>
      <c r="AX61" s="1131"/>
      <c r="AY61" t="str">
        <f t="shared" si="45"/>
        <v/>
      </c>
      <c r="CW61" s="25" t="str">
        <f t="shared" ref="CW61:CW63" si="104">IF(AND((Y61+Z61)&gt;0,AQ61="")," * No olvide digitar la variable 12 años. Si no tiene digite Cero.",IF(AQ61&gt;(Y61+Z61),"* Las Consultas de 12 años NO DEBEN ser mayor que el total de Consultas entre 10-14 años",""))</f>
        <v/>
      </c>
      <c r="CX61" s="25" t="str">
        <f t="shared" ref="CX61:CX63" si="105">IF(AND(F61&gt;0,AR61="")," * No olvide digitar la variable Embarazadas. Digite cero si no tiene.","")</f>
        <v/>
      </c>
      <c r="CY61" s="25" t="str">
        <f t="shared" ref="CY61:CY63" si="106">IF(AR61&gt;F61," * Las Embarazadas NO DEBEN ser mayor al total de mujeres. ","")</f>
        <v/>
      </c>
      <c r="CZ61" s="25" t="str">
        <f t="shared" ref="CZ61:CZ63" si="107">IF(AND((AK61+AL61)&gt;0,AS61="")," * No olvide digitar la variable 60 años. Si no tiene digite Cero.",IF(AS61&gt;(AK61+AL61)," * Las consultas de 60 años NO DEBEN ser mayor que el Total de consultas del grupo 60-64 años",""))</f>
        <v/>
      </c>
      <c r="DA61" s="25" t="str">
        <f t="shared" ref="DA61:DA63" si="108">IF(AND(D61&gt;0,AT61="")," * No olvide digitar la variable Usuarios con Discapacidad. Digite Cero si no tiene.",IF(AT61&gt;D61," * La variable Usuarios con Discapacidad No puede ser mayor al Total Ambos Sexos.",""))</f>
        <v/>
      </c>
      <c r="DB61" s="25" t="str">
        <f t="shared" ref="DB61:DB63" si="109">IF(AND(D61&gt;0,AU61="")," * No olvide digitar la variable Niños, niñas, adolescentes y jóvenes población SENAME. Digite Cero si no tiene.",IF(AU61&gt;D61," * La variable Niños, niñas, adolescentes y jóvenes población SENAME No puede ser mayor al Total Ambos Sexos.",""))</f>
        <v/>
      </c>
      <c r="DC61" s="25" t="str">
        <f t="shared" ref="DC61:DC63" si="110">IF(AND(D61&gt;0,AV61="")," * No olvide digitar la variable Niños, niñas, adolescentes y jóvenes Mejor Niñez. Digite Cero si no tiene.",IF(AV61&gt;D61," * La variable Niños, niñas, adolescentes y jóvenes Mejor Niñez No puede ser mayor al Total Ambos Sexos.",""))</f>
        <v/>
      </c>
      <c r="DD61" s="25" t="str">
        <f t="shared" ref="DD61:DD63" si="111">IF(AND(D61&gt;0,AW61="")," * No olvide digitar la variable Migrantes. Digite Cero si no tiene.",IF(AW61&gt;D61," * La variable Migrantes No puede ser mayor al Total.",""))</f>
        <v/>
      </c>
      <c r="DE61" s="25" t="str">
        <f t="shared" si="51"/>
        <v/>
      </c>
      <c r="DG61" s="26">
        <f t="shared" ref="DG61:DG63" si="112">IF(AND((Y61+Z61)&gt;0,AQ61=""),1,IF(AQ61&gt;(Y61+Z61),1,0))</f>
        <v>0</v>
      </c>
      <c r="DH61" s="26">
        <f t="shared" ref="DH61:DH63" si="113">IF(AND(F61&gt;0,AR61=""),1,0)</f>
        <v>0</v>
      </c>
      <c r="DI61" s="26">
        <f t="shared" ref="DI61:DI63" si="114">IF(AR61&gt;F61,1,0)</f>
        <v>0</v>
      </c>
      <c r="DJ61" s="26">
        <f t="shared" ref="DJ61:DJ63" si="115">IF(AND((AK61+AL61)&gt;0,AS61=""),1,IF(AS61&gt;(AK61+AL61),1,0))</f>
        <v>0</v>
      </c>
      <c r="DK61" s="26">
        <f t="shared" ref="DK61:DK63" si="116">IF(AND(D61&gt;0,AT61=""),1,IF(AT61&gt;D61,1,0))</f>
        <v>0</v>
      </c>
      <c r="DL61" s="26">
        <f t="shared" ref="DL61:DL63" si="117">IF(AND(D61&gt;0,AU61=""),1,IF(AU61&gt;D61,1,0))</f>
        <v>0</v>
      </c>
      <c r="DM61" s="26">
        <f t="shared" ref="DM61:DM63" si="118">IF(AND(D61&gt;0,AV61=""),1,IF(AV61&gt;D61,1,0))</f>
        <v>0</v>
      </c>
      <c r="DN61" s="26">
        <f t="shared" ref="DN61:DN63" si="119">IF(AND(D61&gt;0,AW61=""),1,IF(AW61&gt;D61,1,0))</f>
        <v>0</v>
      </c>
      <c r="DO61" s="26">
        <f t="shared" ref="DO61:DO63" si="120">IF(AND(D61&gt;0,AX61=""),1,IF(AX61&gt;D61,1,0))</f>
        <v>0</v>
      </c>
    </row>
    <row r="62" spans="1:119" x14ac:dyDescent="0.25">
      <c r="A62" s="728"/>
      <c r="B62" s="729"/>
      <c r="C62" s="1112" t="s">
        <v>85</v>
      </c>
      <c r="D62" s="98">
        <f>SUM(E62:F62)</f>
        <v>0</v>
      </c>
      <c r="E62" s="99">
        <f t="shared" ref="E62:F63" si="121">SUM(Y62+AA62+AC62+AE62+AG62+AI62+AK62+AM62+AO62)</f>
        <v>0</v>
      </c>
      <c r="F62" s="1077">
        <f t="shared" si="121"/>
        <v>0</v>
      </c>
      <c r="G62" s="1132"/>
      <c r="H62" s="1133"/>
      <c r="I62" s="1132"/>
      <c r="J62" s="1133"/>
      <c r="K62" s="1132"/>
      <c r="L62" s="1133"/>
      <c r="M62" s="1132"/>
      <c r="N62" s="1133"/>
      <c r="O62" s="1132"/>
      <c r="P62" s="1133"/>
      <c r="Q62" s="1132"/>
      <c r="R62" s="1133"/>
      <c r="S62" s="145"/>
      <c r="T62" s="146"/>
      <c r="U62" s="1132"/>
      <c r="V62" s="1133"/>
      <c r="W62" s="1132"/>
      <c r="X62" s="1133"/>
      <c r="Y62" s="122"/>
      <c r="Z62" s="125"/>
      <c r="AA62" s="122"/>
      <c r="AB62" s="125"/>
      <c r="AC62" s="122"/>
      <c r="AD62" s="125"/>
      <c r="AE62" s="103"/>
      <c r="AF62" s="125"/>
      <c r="AG62" s="103"/>
      <c r="AH62" s="125"/>
      <c r="AI62" s="103"/>
      <c r="AJ62" s="125"/>
      <c r="AK62" s="122"/>
      <c r="AL62" s="125"/>
      <c r="AM62" s="122"/>
      <c r="AN62" s="125"/>
      <c r="AO62" s="103"/>
      <c r="AP62" s="127"/>
      <c r="AQ62" s="128"/>
      <c r="AR62" s="123"/>
      <c r="AS62" s="123"/>
      <c r="AT62" s="129"/>
      <c r="AU62" s="123"/>
      <c r="AV62" s="123"/>
      <c r="AW62" s="129"/>
      <c r="AX62" s="129"/>
      <c r="AY62" t="str">
        <f t="shared" si="45"/>
        <v/>
      </c>
      <c r="CW62" s="25" t="str">
        <f t="shared" si="104"/>
        <v/>
      </c>
      <c r="CX62" s="25" t="str">
        <f t="shared" si="105"/>
        <v/>
      </c>
      <c r="CY62" s="25" t="str">
        <f t="shared" si="106"/>
        <v/>
      </c>
      <c r="CZ62" s="25" t="str">
        <f t="shared" si="107"/>
        <v/>
      </c>
      <c r="DA62" s="25" t="str">
        <f t="shared" si="108"/>
        <v/>
      </c>
      <c r="DB62" s="25" t="str">
        <f t="shared" si="109"/>
        <v/>
      </c>
      <c r="DC62" s="25" t="str">
        <f t="shared" si="110"/>
        <v/>
      </c>
      <c r="DD62" s="25" t="str">
        <f t="shared" si="111"/>
        <v/>
      </c>
      <c r="DE62" s="25" t="str">
        <f t="shared" si="51"/>
        <v/>
      </c>
      <c r="DG62" s="26">
        <f t="shared" si="112"/>
        <v>0</v>
      </c>
      <c r="DH62" s="26">
        <f t="shared" si="113"/>
        <v>0</v>
      </c>
      <c r="DI62" s="26">
        <f t="shared" si="114"/>
        <v>0</v>
      </c>
      <c r="DJ62" s="26">
        <f t="shared" si="115"/>
        <v>0</v>
      </c>
      <c r="DK62" s="26">
        <f t="shared" si="116"/>
        <v>0</v>
      </c>
      <c r="DL62" s="26">
        <f t="shared" si="117"/>
        <v>0</v>
      </c>
      <c r="DM62" s="26">
        <f t="shared" si="118"/>
        <v>0</v>
      </c>
      <c r="DN62" s="26">
        <f t="shared" si="119"/>
        <v>0</v>
      </c>
      <c r="DO62" s="26">
        <f t="shared" si="120"/>
        <v>0</v>
      </c>
    </row>
    <row r="63" spans="1:119" x14ac:dyDescent="0.25">
      <c r="A63" s="728"/>
      <c r="B63" s="729"/>
      <c r="C63" s="121" t="s">
        <v>86</v>
      </c>
      <c r="D63" s="98">
        <f>SUM(E63:F63)</f>
        <v>0</v>
      </c>
      <c r="E63" s="99">
        <f t="shared" si="121"/>
        <v>0</v>
      </c>
      <c r="F63" s="1077">
        <f t="shared" si="121"/>
        <v>0</v>
      </c>
      <c r="G63" s="1132"/>
      <c r="H63" s="1133"/>
      <c r="I63" s="1132"/>
      <c r="J63" s="1133"/>
      <c r="K63" s="1132"/>
      <c r="L63" s="1133"/>
      <c r="M63" s="1132"/>
      <c r="N63" s="1133"/>
      <c r="O63" s="1132"/>
      <c r="P63" s="1133"/>
      <c r="Q63" s="1132"/>
      <c r="R63" s="1133"/>
      <c r="S63" s="145"/>
      <c r="T63" s="146"/>
      <c r="U63" s="1132"/>
      <c r="V63" s="1133"/>
      <c r="W63" s="1132"/>
      <c r="X63" s="1133"/>
      <c r="Y63" s="122"/>
      <c r="Z63" s="125"/>
      <c r="AA63" s="122"/>
      <c r="AB63" s="125"/>
      <c r="AC63" s="122"/>
      <c r="AD63" s="125"/>
      <c r="AE63" s="103"/>
      <c r="AF63" s="125"/>
      <c r="AG63" s="103"/>
      <c r="AH63" s="125"/>
      <c r="AI63" s="103"/>
      <c r="AJ63" s="125"/>
      <c r="AK63" s="122"/>
      <c r="AL63" s="125"/>
      <c r="AM63" s="1083"/>
      <c r="AN63" s="1084"/>
      <c r="AO63" s="103"/>
      <c r="AP63" s="127"/>
      <c r="AQ63" s="1087"/>
      <c r="AR63" s="123"/>
      <c r="AS63" s="123"/>
      <c r="AT63" s="129"/>
      <c r="AU63" s="123"/>
      <c r="AV63" s="123"/>
      <c r="AW63" s="129"/>
      <c r="AX63" s="129"/>
      <c r="AY63" t="str">
        <f t="shared" si="45"/>
        <v/>
      </c>
      <c r="CW63" s="25" t="str">
        <f t="shared" si="104"/>
        <v/>
      </c>
      <c r="CX63" s="25" t="str">
        <f t="shared" si="105"/>
        <v/>
      </c>
      <c r="CY63" s="25" t="str">
        <f t="shared" si="106"/>
        <v/>
      </c>
      <c r="CZ63" s="25" t="str">
        <f t="shared" si="107"/>
        <v/>
      </c>
      <c r="DA63" s="25" t="str">
        <f t="shared" si="108"/>
        <v/>
      </c>
      <c r="DB63" s="25" t="str">
        <f t="shared" si="109"/>
        <v/>
      </c>
      <c r="DC63" s="25" t="str">
        <f t="shared" si="110"/>
        <v/>
      </c>
      <c r="DD63" s="25" t="str">
        <f t="shared" si="111"/>
        <v/>
      </c>
      <c r="DE63" s="25" t="str">
        <f t="shared" si="51"/>
        <v/>
      </c>
      <c r="DG63" s="26">
        <f t="shared" si="112"/>
        <v>0</v>
      </c>
      <c r="DH63" s="26">
        <f t="shared" si="113"/>
        <v>0</v>
      </c>
      <c r="DI63" s="26">
        <f t="shared" si="114"/>
        <v>0</v>
      </c>
      <c r="DJ63" s="26">
        <f t="shared" si="115"/>
        <v>0</v>
      </c>
      <c r="DK63" s="26">
        <f t="shared" si="116"/>
        <v>0</v>
      </c>
      <c r="DL63" s="26">
        <f t="shared" si="117"/>
        <v>0</v>
      </c>
      <c r="DM63" s="26">
        <f t="shared" si="118"/>
        <v>0</v>
      </c>
      <c r="DN63" s="26">
        <f t="shared" si="119"/>
        <v>0</v>
      </c>
      <c r="DO63" s="26">
        <f t="shared" si="120"/>
        <v>0</v>
      </c>
    </row>
    <row r="64" spans="1:119" x14ac:dyDescent="0.25">
      <c r="A64" s="957"/>
      <c r="B64" s="958"/>
      <c r="C64" s="1134" t="s">
        <v>4</v>
      </c>
      <c r="D64" s="1089">
        <f>SUM(E64:F64)</f>
        <v>0</v>
      </c>
      <c r="E64" s="1090">
        <f>SUM(E61:E63)</f>
        <v>0</v>
      </c>
      <c r="F64" s="1091">
        <f>SUM(F61:F63)</f>
        <v>0</v>
      </c>
      <c r="G64" s="1135"/>
      <c r="H64" s="1136"/>
      <c r="I64" s="1136"/>
      <c r="J64" s="1136"/>
      <c r="K64" s="1136"/>
      <c r="L64" s="1136"/>
      <c r="M64" s="1136"/>
      <c r="N64" s="1136"/>
      <c r="O64" s="1136"/>
      <c r="P64" s="1136"/>
      <c r="Q64" s="1136"/>
      <c r="R64" s="1136"/>
      <c r="S64" s="1136"/>
      <c r="T64" s="1136"/>
      <c r="U64" s="1136"/>
      <c r="V64" s="1136"/>
      <c r="W64" s="1136"/>
      <c r="X64" s="1137"/>
      <c r="Y64" s="1089">
        <f>SUM(Y61:Y63)</f>
        <v>0</v>
      </c>
      <c r="Z64" s="1091">
        <f t="shared" ref="Z64:AX64" si="122">SUM(Z61:Z63)</f>
        <v>0</v>
      </c>
      <c r="AA64" s="1089">
        <f t="shared" si="122"/>
        <v>0</v>
      </c>
      <c r="AB64" s="1091">
        <f t="shared" si="122"/>
        <v>0</v>
      </c>
      <c r="AC64" s="1089">
        <f t="shared" si="122"/>
        <v>0</v>
      </c>
      <c r="AD64" s="1123">
        <f t="shared" si="122"/>
        <v>0</v>
      </c>
      <c r="AE64" s="1095">
        <f t="shared" si="122"/>
        <v>0</v>
      </c>
      <c r="AF64" s="1123">
        <f t="shared" si="122"/>
        <v>0</v>
      </c>
      <c r="AG64" s="1095">
        <f t="shared" si="122"/>
        <v>0</v>
      </c>
      <c r="AH64" s="1123">
        <f t="shared" si="122"/>
        <v>0</v>
      </c>
      <c r="AI64" s="1095">
        <f t="shared" si="122"/>
        <v>0</v>
      </c>
      <c r="AJ64" s="1091">
        <f t="shared" si="122"/>
        <v>0</v>
      </c>
      <c r="AK64" s="1089">
        <f t="shared" si="122"/>
        <v>0</v>
      </c>
      <c r="AL64" s="1091">
        <f t="shared" si="122"/>
        <v>0</v>
      </c>
      <c r="AM64" s="1089">
        <f t="shared" si="122"/>
        <v>0</v>
      </c>
      <c r="AN64" s="1123">
        <f t="shared" si="122"/>
        <v>0</v>
      </c>
      <c r="AO64" s="1095">
        <f t="shared" si="122"/>
        <v>0</v>
      </c>
      <c r="AP64" s="1096">
        <f t="shared" si="122"/>
        <v>0</v>
      </c>
      <c r="AQ64" s="1138">
        <f t="shared" si="122"/>
        <v>0</v>
      </c>
      <c r="AR64" s="1091">
        <f t="shared" si="122"/>
        <v>0</v>
      </c>
      <c r="AS64" s="1091">
        <f t="shared" si="122"/>
        <v>0</v>
      </c>
      <c r="AT64" s="1097">
        <f t="shared" si="122"/>
        <v>0</v>
      </c>
      <c r="AU64" s="1091">
        <f t="shared" si="122"/>
        <v>0</v>
      </c>
      <c r="AV64" s="1091">
        <f t="shared" si="122"/>
        <v>0</v>
      </c>
      <c r="AW64" s="1097">
        <f t="shared" si="122"/>
        <v>0</v>
      </c>
      <c r="AX64" s="1097">
        <f t="shared" si="122"/>
        <v>0</v>
      </c>
      <c r="CW64"/>
      <c r="CX64"/>
      <c r="CY64"/>
      <c r="CZ64"/>
      <c r="DA64"/>
      <c r="DB64"/>
      <c r="DC64"/>
      <c r="DD64"/>
      <c r="DE64"/>
      <c r="DG64"/>
      <c r="DH64"/>
      <c r="DI64"/>
      <c r="DJ64"/>
      <c r="DK64"/>
      <c r="DL64"/>
      <c r="DM64"/>
    </row>
    <row r="65" spans="1:117" x14ac:dyDescent="0.25">
      <c r="A65" s="43" t="s">
        <v>87</v>
      </c>
      <c r="B65" s="154"/>
      <c r="C65" s="154"/>
      <c r="D65" s="155"/>
      <c r="E65" s="46"/>
      <c r="F65" s="539"/>
      <c r="G65" s="539"/>
      <c r="H65" s="539"/>
      <c r="I65" s="539"/>
      <c r="J65" s="539"/>
      <c r="CW65"/>
      <c r="CX65"/>
      <c r="CY65"/>
      <c r="CZ65"/>
      <c r="DA65"/>
      <c r="DB65"/>
      <c r="DC65"/>
      <c r="DD65"/>
      <c r="DE65"/>
      <c r="DG65"/>
      <c r="DH65"/>
      <c r="DI65"/>
      <c r="DJ65"/>
      <c r="DK65"/>
      <c r="DL65"/>
      <c r="DM65"/>
    </row>
    <row r="66" spans="1:117" ht="42" x14ac:dyDescent="0.25">
      <c r="A66" s="1053" t="s">
        <v>88</v>
      </c>
      <c r="B66" s="1029"/>
      <c r="C66" s="988"/>
      <c r="D66" s="1139" t="s">
        <v>4</v>
      </c>
      <c r="E66" s="1139" t="s">
        <v>89</v>
      </c>
      <c r="F66" s="1032" t="s">
        <v>90</v>
      </c>
      <c r="G66" s="1032" t="s">
        <v>9</v>
      </c>
      <c r="H66" s="606" t="s">
        <v>91</v>
      </c>
      <c r="I66" s="606" t="s">
        <v>92</v>
      </c>
      <c r="J66" s="606" t="s">
        <v>10</v>
      </c>
      <c r="CW66"/>
      <c r="CX66"/>
      <c r="CY66"/>
      <c r="CZ66"/>
      <c r="DA66"/>
      <c r="DB66"/>
      <c r="DC66"/>
      <c r="DD66"/>
      <c r="DE66"/>
      <c r="DG66"/>
      <c r="DH66"/>
      <c r="DI66"/>
      <c r="DJ66"/>
      <c r="DK66"/>
      <c r="DL66"/>
      <c r="DM66"/>
    </row>
    <row r="67" spans="1:117" x14ac:dyDescent="0.25">
      <c r="A67" s="1098" t="s">
        <v>93</v>
      </c>
      <c r="B67" s="1099"/>
      <c r="C67" s="1100"/>
      <c r="D67" s="1140"/>
      <c r="E67" s="1140"/>
      <c r="F67" s="1140"/>
      <c r="G67" s="1140"/>
      <c r="H67" s="1140"/>
      <c r="I67" s="1140"/>
      <c r="J67" s="1140"/>
      <c r="K67" t="str">
        <f>CW67&amp;CX67&amp;CY67&amp;CZ67&amp;DA67&amp;DB67&amp;DC67&amp;DD67&amp;DE67</f>
        <v/>
      </c>
      <c r="CW67" s="25" t="str">
        <f>IF(AND(D67&gt;0,E67=""), "* No olvide digitar la variable Gestantes. Digite Cero si no tiene.",IF(E67&gt;D67,"  * La variable Gestantes No puede ser mayor al Total.",""))</f>
        <v/>
      </c>
      <c r="CX67" s="25" t="str">
        <f>IF(AND(D67&gt;0,F67=""), "* No olvide digitar la variable 60 años. Digite Cero si no tiene.",IF(F67&gt;D67,"  * La variable 60 años No puede ser mayor al Total.",""))</f>
        <v/>
      </c>
      <c r="CY67" s="25" t="str">
        <f>IF(AND(D67&gt;0,G67=""), "* No olvide digitar la variable Usuarios con Discapacidad. Digite Cero si no tiene.",IF(G67&gt;D67,"  * La variable Usuarios con Discapacidad No puede ser mayor al Total.",""))</f>
        <v/>
      </c>
      <c r="CZ67" s="25" t="str">
        <f>IF(AND(D67&gt;0,H67=""), "* No olvide digitar la variable Niños, niñas, adolescentes y jóvenes SENAME. Digite Cero si no tiene.",IF(H67&gt;D67,"  * La variable  Niños, niñas, adolescentes y jóvenes SENAME No puede ser mayor al Total.",""))</f>
        <v/>
      </c>
      <c r="DA67" s="25" t="str">
        <f>IF(AND(D67&gt;0,I67=""), "* No olvide digitar la variable Niños, niñas, adolescentes y jóvenes Mejor niñez. Digite Cero si no tiene.",IF(I67&gt;D67,"  * La variable  Niños, niñas, adolescentes y jóvenes Mejor niñez  No puede ser mayor al Total.",""))</f>
        <v/>
      </c>
      <c r="DB67" s="25" t="str">
        <f>IF(AND(D67&gt;0,J67=""), "* No olvide digitar la variable Migrantes. Digite Cero si no tiene.",IF(J67&gt;D67,"  * La variable Migrantes No puede ser mayor al Total.",""))</f>
        <v/>
      </c>
      <c r="DC67"/>
      <c r="DD67"/>
      <c r="DE67"/>
      <c r="DG67" s="26">
        <f>IF(AND(D67&gt;0,E67=""),1,IF(E67&gt;D67,1,0))</f>
        <v>0</v>
      </c>
      <c r="DH67" s="26">
        <f>IF(AND(D67&gt;0,F67=""),1,IF(F67&gt;D67,1,0))</f>
        <v>0</v>
      </c>
      <c r="DI67" s="26">
        <f>IF(AND(D67&gt;0,G67=""),1,IF(G67&gt;D67,1,0))</f>
        <v>0</v>
      </c>
      <c r="DJ67" s="26">
        <f>IF(AND(D67&gt;0,H67=""),1,IF(H67&gt;D67,1,0))</f>
        <v>0</v>
      </c>
      <c r="DK67" s="26">
        <f>IF(AND(D67&gt;0,I67=""),1,IF(I67&gt;D67,1,0))</f>
        <v>0</v>
      </c>
      <c r="DL67" s="26">
        <f>IF(AND(D67&gt;0,J67=""),1,IF(J67&gt;D67,1,0))</f>
        <v>0</v>
      </c>
      <c r="DM67"/>
    </row>
    <row r="68" spans="1:117" x14ac:dyDescent="0.25">
      <c r="A68" s="713" t="s">
        <v>94</v>
      </c>
      <c r="B68" s="714" t="s">
        <v>95</v>
      </c>
      <c r="C68" s="715"/>
      <c r="D68" s="159"/>
      <c r="E68" s="159"/>
      <c r="F68" s="159"/>
      <c r="G68" s="159"/>
      <c r="H68" s="159"/>
      <c r="I68" s="159"/>
      <c r="J68" s="159"/>
      <c r="K68" t="str">
        <f t="shared" ref="K68:K78" si="123">CW68&amp;CX68&amp;CY68&amp;CZ68&amp;DA68&amp;DB68&amp;DC68&amp;DD68&amp;DE68</f>
        <v/>
      </c>
      <c r="CW68" s="25" t="str">
        <f t="shared" ref="CW68:CW78" si="124">IF(AND(D68&gt;0,E68=""), "* No olvide digitar la variable Gestantes. Digite Cero si no tiene.",IF(E68&gt;D68,"  * La variable Gestantes No puede ser mayor al Total.",""))</f>
        <v/>
      </c>
      <c r="CX68" s="25" t="str">
        <f t="shared" ref="CX68:CX78" si="125">IF(AND(D68&gt;0,F68=""), "* No olvide digitar la variable 60 años. Digite Cero si no tiene.",IF(F68&gt;D68,"  * La variable 60 años No puede ser mayor al Total.",""))</f>
        <v/>
      </c>
      <c r="CY68" s="25" t="str">
        <f t="shared" ref="CY68:CY78" si="126">IF(AND(D68&gt;0,G68=""), "* No olvide digitar la variable Usuarios con Discapacidad. Digite Cero si no tiene.",IF(G68&gt;D68,"  * La variable Usuarios con Discapacidad No puede ser mayor al Total.",""))</f>
        <v/>
      </c>
      <c r="CZ68" s="25" t="str">
        <f t="shared" ref="CZ68:CZ78" si="127">IF(AND(D68&gt;0,H68=""), "* No olvide digitar la variable Niños, niñas, adolescentes y jóvenes SENAME. Digite Cero si no tiene.",IF(H68&gt;D68,"  * La variable  Niños, niñas, adolescentes y jóvenes SENAME No puede ser mayor al Total.",""))</f>
        <v/>
      </c>
      <c r="DA68" s="25" t="str">
        <f t="shared" ref="DA68:DA78" si="128">IF(AND(D68&gt;0,I68=""), "* No olvide digitar la variable Niños, niñas, adolescentes y jóvenes Mejor niñez. Digite Cero si no tiene.",IF(I68&gt;D68,"  * La variable  Niños, niñas, adolescentes y jóvenes Mejor niñez  No puede ser mayor al Total.",""))</f>
        <v/>
      </c>
      <c r="DB68" s="25" t="str">
        <f t="shared" ref="DB68:DB78" si="129">IF(AND(D68&gt;0,J68=""), "* No olvide digitar la variable Migrantes. Digite Cero si no tiene.",IF(J68&gt;D68,"  * La variable Migrantes No puede ser mayor al Total.",""))</f>
        <v/>
      </c>
      <c r="DC68"/>
      <c r="DD68"/>
      <c r="DE68"/>
      <c r="DG68" s="26">
        <f t="shared" ref="DG68:DG78" si="130">IF(AND(D68&gt;0,E68=""),1,IF(E68&gt;D68,1,0))</f>
        <v>0</v>
      </c>
      <c r="DH68" s="26">
        <f t="shared" ref="DH68:DH78" si="131">IF(AND(D68&gt;0,F68=""),1,IF(F68&gt;D68,1,0))</f>
        <v>0</v>
      </c>
      <c r="DI68" s="26">
        <f t="shared" ref="DI68:DI78" si="132">IF(AND(D68&gt;0,G68=""),1,IF(G68&gt;D68,1,0))</f>
        <v>0</v>
      </c>
      <c r="DJ68" s="26">
        <f t="shared" ref="DJ68:DJ78" si="133">IF(AND(D68&gt;0,H68=""),1,IF(H68&gt;D68,1,0))</f>
        <v>0</v>
      </c>
      <c r="DK68" s="26">
        <f t="shared" ref="DK68:DK78" si="134">IF(AND(D68&gt;0,I68=""),1,IF(I68&gt;D68,1,0))</f>
        <v>0</v>
      </c>
      <c r="DL68" s="26">
        <f t="shared" ref="DL68:DL78" si="135">IF(AND(D68&gt;0,J68=""),1,IF(J68&gt;D68,1,0))</f>
        <v>0</v>
      </c>
      <c r="DM68"/>
    </row>
    <row r="69" spans="1:117" x14ac:dyDescent="0.25">
      <c r="A69" s="713"/>
      <c r="B69" s="992" t="s">
        <v>96</v>
      </c>
      <c r="C69" s="994"/>
      <c r="D69" s="1141"/>
      <c r="E69" s="1141"/>
      <c r="F69" s="1141"/>
      <c r="G69" s="1141"/>
      <c r="H69" s="1141"/>
      <c r="I69" s="1141"/>
      <c r="J69" s="1141"/>
      <c r="K69" t="str">
        <f t="shared" si="123"/>
        <v/>
      </c>
      <c r="CW69" s="25" t="str">
        <f t="shared" si="124"/>
        <v/>
      </c>
      <c r="CX69" s="25" t="str">
        <f t="shared" si="125"/>
        <v/>
      </c>
      <c r="CY69" s="25" t="str">
        <f t="shared" si="126"/>
        <v/>
      </c>
      <c r="CZ69" s="25" t="str">
        <f t="shared" si="127"/>
        <v/>
      </c>
      <c r="DA69" s="25" t="str">
        <f t="shared" si="128"/>
        <v/>
      </c>
      <c r="DB69" s="25" t="str">
        <f t="shared" si="129"/>
        <v/>
      </c>
      <c r="DC69"/>
      <c r="DD69"/>
      <c r="DE69"/>
      <c r="DG69" s="26">
        <f t="shared" si="130"/>
        <v>0</v>
      </c>
      <c r="DH69" s="26">
        <f t="shared" si="131"/>
        <v>0</v>
      </c>
      <c r="DI69" s="26">
        <f t="shared" si="132"/>
        <v>0</v>
      </c>
      <c r="DJ69" s="26">
        <f t="shared" si="133"/>
        <v>0</v>
      </c>
      <c r="DK69" s="26">
        <f t="shared" si="134"/>
        <v>0</v>
      </c>
      <c r="DL69" s="26">
        <f t="shared" si="135"/>
        <v>0</v>
      </c>
      <c r="DM69"/>
    </row>
    <row r="70" spans="1:117" x14ac:dyDescent="0.25">
      <c r="A70" s="989" t="s">
        <v>97</v>
      </c>
      <c r="B70" s="990"/>
      <c r="C70" s="991"/>
      <c r="D70" s="1142"/>
      <c r="E70" s="1142"/>
      <c r="F70" s="1142"/>
      <c r="G70" s="1142"/>
      <c r="H70" s="1142"/>
      <c r="I70" s="1142"/>
      <c r="J70" s="1142"/>
      <c r="K70" t="str">
        <f t="shared" si="123"/>
        <v/>
      </c>
      <c r="CW70" s="25" t="str">
        <f t="shared" si="124"/>
        <v/>
      </c>
      <c r="CX70" s="25" t="str">
        <f t="shared" si="125"/>
        <v/>
      </c>
      <c r="CY70" s="25" t="str">
        <f t="shared" si="126"/>
        <v/>
      </c>
      <c r="CZ70" s="25" t="str">
        <f t="shared" si="127"/>
        <v/>
      </c>
      <c r="DA70" s="25" t="str">
        <f t="shared" si="128"/>
        <v/>
      </c>
      <c r="DB70" s="25" t="str">
        <f t="shared" si="129"/>
        <v/>
      </c>
      <c r="DC70"/>
      <c r="DD70"/>
      <c r="DE70"/>
      <c r="DG70" s="26">
        <f t="shared" si="130"/>
        <v>0</v>
      </c>
      <c r="DH70" s="26">
        <f t="shared" si="131"/>
        <v>0</v>
      </c>
      <c r="DI70" s="26">
        <f t="shared" si="132"/>
        <v>0</v>
      </c>
      <c r="DJ70" s="26">
        <f t="shared" si="133"/>
        <v>0</v>
      </c>
      <c r="DK70" s="26">
        <f t="shared" si="134"/>
        <v>0</v>
      </c>
      <c r="DL70" s="26">
        <f t="shared" si="135"/>
        <v>0</v>
      </c>
      <c r="DM70"/>
    </row>
    <row r="71" spans="1:117" x14ac:dyDescent="0.25">
      <c r="A71" s="992" t="s">
        <v>98</v>
      </c>
      <c r="B71" s="993"/>
      <c r="C71" s="994"/>
      <c r="D71" s="1141"/>
      <c r="E71" s="1141"/>
      <c r="F71" s="1141"/>
      <c r="G71" s="1141"/>
      <c r="H71" s="1141"/>
      <c r="I71" s="1141"/>
      <c r="J71" s="1141"/>
      <c r="K71" t="str">
        <f t="shared" si="123"/>
        <v/>
      </c>
      <c r="CW71" s="25" t="str">
        <f t="shared" si="124"/>
        <v/>
      </c>
      <c r="CX71" s="25" t="str">
        <f t="shared" si="125"/>
        <v/>
      </c>
      <c r="CY71" s="25" t="str">
        <f t="shared" si="126"/>
        <v/>
      </c>
      <c r="CZ71" s="25" t="str">
        <f t="shared" si="127"/>
        <v/>
      </c>
      <c r="DA71" s="25" t="str">
        <f t="shared" si="128"/>
        <v/>
      </c>
      <c r="DB71" s="25" t="str">
        <f t="shared" si="129"/>
        <v/>
      </c>
      <c r="DC71"/>
      <c r="DD71"/>
      <c r="DE71"/>
      <c r="DG71" s="26">
        <f t="shared" si="130"/>
        <v>0</v>
      </c>
      <c r="DH71" s="26">
        <f t="shared" si="131"/>
        <v>0</v>
      </c>
      <c r="DI71" s="26">
        <f t="shared" si="132"/>
        <v>0</v>
      </c>
      <c r="DJ71" s="26">
        <f t="shared" si="133"/>
        <v>0</v>
      </c>
      <c r="DK71" s="26">
        <f t="shared" si="134"/>
        <v>0</v>
      </c>
      <c r="DL71" s="26">
        <f t="shared" si="135"/>
        <v>0</v>
      </c>
      <c r="DM71"/>
    </row>
    <row r="72" spans="1:117" x14ac:dyDescent="0.25">
      <c r="A72" s="957" t="s">
        <v>99</v>
      </c>
      <c r="B72" s="720"/>
      <c r="C72" s="958"/>
      <c r="D72" s="162"/>
      <c r="E72" s="162"/>
      <c r="F72" s="162"/>
      <c r="G72" s="162"/>
      <c r="H72" s="162"/>
      <c r="I72" s="162"/>
      <c r="J72" s="162"/>
      <c r="K72" t="str">
        <f t="shared" si="123"/>
        <v/>
      </c>
      <c r="CW72" s="25" t="str">
        <f t="shared" si="124"/>
        <v/>
      </c>
      <c r="CX72" s="25" t="str">
        <f t="shared" si="125"/>
        <v/>
      </c>
      <c r="CY72" s="25" t="str">
        <f t="shared" si="126"/>
        <v/>
      </c>
      <c r="CZ72" s="25" t="str">
        <f t="shared" si="127"/>
        <v/>
      </c>
      <c r="DA72" s="25" t="str">
        <f t="shared" si="128"/>
        <v/>
      </c>
      <c r="DB72" s="25" t="str">
        <f t="shared" si="129"/>
        <v/>
      </c>
      <c r="DC72"/>
      <c r="DD72"/>
      <c r="DE72"/>
      <c r="DG72" s="26">
        <f t="shared" si="130"/>
        <v>0</v>
      </c>
      <c r="DH72" s="26">
        <f t="shared" si="131"/>
        <v>0</v>
      </c>
      <c r="DI72" s="26">
        <f t="shared" si="132"/>
        <v>0</v>
      </c>
      <c r="DJ72" s="26">
        <f t="shared" si="133"/>
        <v>0</v>
      </c>
      <c r="DK72" s="26">
        <f t="shared" si="134"/>
        <v>0</v>
      </c>
      <c r="DL72" s="26">
        <f t="shared" si="135"/>
        <v>0</v>
      </c>
      <c r="DM72"/>
    </row>
    <row r="73" spans="1:117" x14ac:dyDescent="0.25">
      <c r="A73" s="1098" t="s">
        <v>100</v>
      </c>
      <c r="B73" s="1099"/>
      <c r="C73" s="1100"/>
      <c r="D73" s="1142"/>
      <c r="E73" s="1142"/>
      <c r="F73" s="1143"/>
      <c r="G73" s="1144"/>
      <c r="H73" s="1144"/>
      <c r="I73" s="1144"/>
      <c r="J73" s="1144"/>
      <c r="K73" t="str">
        <f t="shared" si="123"/>
        <v/>
      </c>
      <c r="CW73" s="25" t="str">
        <f t="shared" si="124"/>
        <v/>
      </c>
      <c r="CX73" s="25" t="str">
        <f t="shared" si="125"/>
        <v/>
      </c>
      <c r="CY73" s="25" t="str">
        <f t="shared" si="126"/>
        <v/>
      </c>
      <c r="CZ73" s="25" t="str">
        <f t="shared" si="127"/>
        <v/>
      </c>
      <c r="DA73" s="25" t="str">
        <f t="shared" si="128"/>
        <v/>
      </c>
      <c r="DB73" s="25" t="str">
        <f t="shared" si="129"/>
        <v/>
      </c>
      <c r="DC73"/>
      <c r="DD73"/>
      <c r="DE73"/>
      <c r="DG73" s="26">
        <f t="shared" si="130"/>
        <v>0</v>
      </c>
      <c r="DH73" s="26">
        <f t="shared" si="131"/>
        <v>0</v>
      </c>
      <c r="DI73" s="26">
        <f t="shared" si="132"/>
        <v>0</v>
      </c>
      <c r="DJ73" s="26">
        <f t="shared" si="133"/>
        <v>0</v>
      </c>
      <c r="DK73" s="26">
        <f t="shared" si="134"/>
        <v>0</v>
      </c>
      <c r="DL73" s="26">
        <f t="shared" si="135"/>
        <v>0</v>
      </c>
      <c r="DM73"/>
    </row>
    <row r="74" spans="1:117" x14ac:dyDescent="0.25">
      <c r="A74" s="989" t="s">
        <v>101</v>
      </c>
      <c r="B74" s="990"/>
      <c r="C74" s="991"/>
      <c r="D74" s="1142"/>
      <c r="E74" s="1142"/>
      <c r="F74" s="1142"/>
      <c r="G74" s="1142"/>
      <c r="H74" s="1142"/>
      <c r="I74" s="1142"/>
      <c r="J74" s="1142"/>
      <c r="K74" t="str">
        <f t="shared" si="123"/>
        <v/>
      </c>
      <c r="CW74" s="25" t="str">
        <f t="shared" si="124"/>
        <v/>
      </c>
      <c r="CX74" s="25" t="str">
        <f t="shared" si="125"/>
        <v/>
      </c>
      <c r="CY74" s="25" t="str">
        <f t="shared" si="126"/>
        <v/>
      </c>
      <c r="CZ74" s="25" t="str">
        <f t="shared" si="127"/>
        <v/>
      </c>
      <c r="DA74" s="25" t="str">
        <f t="shared" si="128"/>
        <v/>
      </c>
      <c r="DB74" s="25" t="str">
        <f t="shared" si="129"/>
        <v/>
      </c>
      <c r="DC74"/>
      <c r="DD74"/>
      <c r="DE74"/>
      <c r="DG74" s="26">
        <f t="shared" si="130"/>
        <v>0</v>
      </c>
      <c r="DH74" s="26">
        <f t="shared" si="131"/>
        <v>0</v>
      </c>
      <c r="DI74" s="26">
        <f t="shared" si="132"/>
        <v>0</v>
      </c>
      <c r="DJ74" s="26">
        <f t="shared" si="133"/>
        <v>0</v>
      </c>
      <c r="DK74" s="26">
        <f t="shared" si="134"/>
        <v>0</v>
      </c>
      <c r="DL74" s="26">
        <f t="shared" si="135"/>
        <v>0</v>
      </c>
      <c r="DM74"/>
    </row>
    <row r="75" spans="1:117" x14ac:dyDescent="0.25">
      <c r="A75" s="992" t="s">
        <v>102</v>
      </c>
      <c r="B75" s="993"/>
      <c r="C75" s="994"/>
      <c r="D75" s="1141"/>
      <c r="E75" s="1141"/>
      <c r="F75" s="1145"/>
      <c r="G75" s="1146"/>
      <c r="H75" s="1146"/>
      <c r="I75" s="1146"/>
      <c r="J75" s="1146"/>
      <c r="K75" t="str">
        <f t="shared" si="123"/>
        <v/>
      </c>
      <c r="CW75" s="25" t="str">
        <f t="shared" si="124"/>
        <v/>
      </c>
      <c r="CX75" s="25" t="str">
        <f t="shared" si="125"/>
        <v/>
      </c>
      <c r="CY75" s="25" t="str">
        <f t="shared" si="126"/>
        <v/>
      </c>
      <c r="CZ75" s="25" t="str">
        <f t="shared" si="127"/>
        <v/>
      </c>
      <c r="DA75" s="25" t="str">
        <f t="shared" si="128"/>
        <v/>
      </c>
      <c r="DB75" s="25" t="str">
        <f t="shared" si="129"/>
        <v/>
      </c>
      <c r="DC75"/>
      <c r="DD75"/>
      <c r="DE75"/>
      <c r="DG75" s="26">
        <f t="shared" si="130"/>
        <v>0</v>
      </c>
      <c r="DH75" s="26">
        <f t="shared" si="131"/>
        <v>0</v>
      </c>
      <c r="DI75" s="26">
        <f t="shared" si="132"/>
        <v>0</v>
      </c>
      <c r="DJ75" s="26">
        <f t="shared" si="133"/>
        <v>0</v>
      </c>
      <c r="DK75" s="26">
        <f t="shared" si="134"/>
        <v>0</v>
      </c>
      <c r="DL75" s="26">
        <f t="shared" si="135"/>
        <v>0</v>
      </c>
      <c r="DM75"/>
    </row>
    <row r="76" spans="1:117" x14ac:dyDescent="0.25">
      <c r="A76" s="992" t="s">
        <v>103</v>
      </c>
      <c r="B76" s="993"/>
      <c r="C76" s="994"/>
      <c r="D76" s="1141"/>
      <c r="E76" s="1141"/>
      <c r="F76" s="1145"/>
      <c r="G76" s="1146"/>
      <c r="H76" s="1146"/>
      <c r="I76" s="1146"/>
      <c r="J76" s="1146"/>
      <c r="K76" t="str">
        <f t="shared" si="123"/>
        <v/>
      </c>
      <c r="CW76" s="25" t="str">
        <f t="shared" si="124"/>
        <v/>
      </c>
      <c r="CX76" s="25" t="str">
        <f t="shared" si="125"/>
        <v/>
      </c>
      <c r="CY76" s="25" t="str">
        <f t="shared" si="126"/>
        <v/>
      </c>
      <c r="CZ76" s="25" t="str">
        <f t="shared" si="127"/>
        <v/>
      </c>
      <c r="DA76" s="25" t="str">
        <f t="shared" si="128"/>
        <v/>
      </c>
      <c r="DB76" s="25" t="str">
        <f t="shared" si="129"/>
        <v/>
      </c>
      <c r="DC76"/>
      <c r="DD76"/>
      <c r="DE76"/>
      <c r="DG76" s="26">
        <f t="shared" si="130"/>
        <v>0</v>
      </c>
      <c r="DH76" s="26">
        <f t="shared" si="131"/>
        <v>0</v>
      </c>
      <c r="DI76" s="26">
        <f t="shared" si="132"/>
        <v>0</v>
      </c>
      <c r="DJ76" s="26">
        <f t="shared" si="133"/>
        <v>0</v>
      </c>
      <c r="DK76" s="26">
        <f t="shared" si="134"/>
        <v>0</v>
      </c>
      <c r="DL76" s="26">
        <f t="shared" si="135"/>
        <v>0</v>
      </c>
      <c r="DM76"/>
    </row>
    <row r="77" spans="1:117" ht="15" customHeight="1" x14ac:dyDescent="0.25">
      <c r="A77" s="992" t="s">
        <v>104</v>
      </c>
      <c r="B77" s="993"/>
      <c r="C77" s="994"/>
      <c r="D77" s="1141"/>
      <c r="E77" s="1141"/>
      <c r="F77" s="1145"/>
      <c r="G77" s="1146"/>
      <c r="H77" s="1146"/>
      <c r="I77" s="1146"/>
      <c r="J77" s="1146"/>
      <c r="K77" t="str">
        <f t="shared" si="123"/>
        <v/>
      </c>
      <c r="CW77" s="25" t="str">
        <f t="shared" si="124"/>
        <v/>
      </c>
      <c r="CX77" s="25" t="str">
        <f t="shared" si="125"/>
        <v/>
      </c>
      <c r="CY77" s="25" t="str">
        <f t="shared" si="126"/>
        <v/>
      </c>
      <c r="CZ77" s="25" t="str">
        <f t="shared" si="127"/>
        <v/>
      </c>
      <c r="DA77" s="25" t="str">
        <f t="shared" si="128"/>
        <v/>
      </c>
      <c r="DB77" s="25" t="str">
        <f t="shared" si="129"/>
        <v/>
      </c>
      <c r="DC77"/>
      <c r="DD77"/>
      <c r="DE77"/>
      <c r="DG77" s="26">
        <f t="shared" si="130"/>
        <v>0</v>
      </c>
      <c r="DH77" s="26">
        <f t="shared" si="131"/>
        <v>0</v>
      </c>
      <c r="DI77" s="26">
        <f t="shared" si="132"/>
        <v>0</v>
      </c>
      <c r="DJ77" s="26">
        <f t="shared" si="133"/>
        <v>0</v>
      </c>
      <c r="DK77" s="26">
        <f t="shared" si="134"/>
        <v>0</v>
      </c>
      <c r="DL77" s="26">
        <f t="shared" si="135"/>
        <v>0</v>
      </c>
      <c r="DM77"/>
    </row>
    <row r="78" spans="1:117" x14ac:dyDescent="0.25">
      <c r="A78" s="1147" t="s">
        <v>105</v>
      </c>
      <c r="B78" s="737"/>
      <c r="C78" s="738"/>
      <c r="D78" s="1148"/>
      <c r="E78" s="1148"/>
      <c r="F78" s="1149"/>
      <c r="G78" s="1150"/>
      <c r="H78" s="1150"/>
      <c r="I78" s="1150"/>
      <c r="J78" s="1150"/>
      <c r="K78" t="str">
        <f t="shared" si="123"/>
        <v/>
      </c>
      <c r="CW78" s="25" t="str">
        <f t="shared" si="124"/>
        <v/>
      </c>
      <c r="CX78" s="25" t="str">
        <f t="shared" si="125"/>
        <v/>
      </c>
      <c r="CY78" s="25" t="str">
        <f t="shared" si="126"/>
        <v/>
      </c>
      <c r="CZ78" s="25" t="str">
        <f t="shared" si="127"/>
        <v/>
      </c>
      <c r="DA78" s="25" t="str">
        <f t="shared" si="128"/>
        <v/>
      </c>
      <c r="DB78" s="25" t="str">
        <f t="shared" si="129"/>
        <v/>
      </c>
      <c r="DC78"/>
      <c r="DD78"/>
      <c r="DE78"/>
      <c r="DG78" s="26">
        <f t="shared" si="130"/>
        <v>0</v>
      </c>
      <c r="DH78" s="26">
        <f t="shared" si="131"/>
        <v>0</v>
      </c>
      <c r="DI78" s="26">
        <f t="shared" si="132"/>
        <v>0</v>
      </c>
      <c r="DJ78" s="26">
        <f t="shared" si="133"/>
        <v>0</v>
      </c>
      <c r="DK78" s="26">
        <f t="shared" si="134"/>
        <v>0</v>
      </c>
      <c r="DL78" s="26">
        <f t="shared" si="135"/>
        <v>0</v>
      </c>
      <c r="DM78"/>
    </row>
    <row r="79" spans="1:117" x14ac:dyDescent="0.25">
      <c r="A79" s="5" t="s">
        <v>106</v>
      </c>
      <c r="CW79"/>
      <c r="CX79"/>
      <c r="CY79"/>
      <c r="CZ79"/>
      <c r="DA79"/>
      <c r="DB79"/>
      <c r="DC79"/>
      <c r="DD79"/>
      <c r="DE79"/>
      <c r="DG79"/>
      <c r="DH79"/>
      <c r="DI79"/>
      <c r="DJ79"/>
      <c r="DK79"/>
      <c r="DL79"/>
      <c r="DM79"/>
    </row>
    <row r="80" spans="1:117" x14ac:dyDescent="0.25">
      <c r="A80" s="996" t="s">
        <v>107</v>
      </c>
      <c r="B80" s="997"/>
      <c r="C80" s="998"/>
      <c r="D80" s="1053" t="s">
        <v>108</v>
      </c>
      <c r="E80" s="1029"/>
      <c r="F80" s="988"/>
      <c r="CW80"/>
      <c r="CX80"/>
      <c r="CY80"/>
      <c r="CZ80"/>
      <c r="DA80"/>
      <c r="DB80"/>
      <c r="DC80"/>
      <c r="DD80"/>
      <c r="DE80"/>
      <c r="DG80"/>
      <c r="DH80"/>
      <c r="DI80"/>
      <c r="DJ80"/>
      <c r="DK80"/>
      <c r="DL80"/>
      <c r="DM80"/>
    </row>
    <row r="81" spans="1:118" x14ac:dyDescent="0.25">
      <c r="A81" s="955"/>
      <c r="B81" s="636"/>
      <c r="C81" s="952"/>
      <c r="D81" s="1151" t="s">
        <v>4</v>
      </c>
      <c r="E81" s="608" t="s">
        <v>33</v>
      </c>
      <c r="F81" s="1152" t="s">
        <v>34</v>
      </c>
      <c r="CW81"/>
      <c r="CX81"/>
      <c r="CY81"/>
      <c r="CZ81"/>
      <c r="DA81"/>
      <c r="DB81"/>
      <c r="DC81"/>
      <c r="DD81"/>
      <c r="DE81"/>
      <c r="DG81"/>
      <c r="DH81"/>
      <c r="DI81"/>
      <c r="DJ81"/>
      <c r="DK81"/>
      <c r="DL81"/>
      <c r="DM81"/>
    </row>
    <row r="82" spans="1:118" x14ac:dyDescent="0.25">
      <c r="A82" s="1153" t="s">
        <v>109</v>
      </c>
      <c r="B82" s="1154" t="s">
        <v>110</v>
      </c>
      <c r="C82" s="1155"/>
      <c r="D82" s="1156">
        <f>SUM(E82+F82)</f>
        <v>0</v>
      </c>
      <c r="E82" s="19"/>
      <c r="F82" s="22"/>
      <c r="CW82"/>
      <c r="CX82"/>
      <c r="CY82"/>
      <c r="CZ82"/>
      <c r="DA82"/>
      <c r="DB82"/>
      <c r="DC82"/>
      <c r="DD82"/>
      <c r="DE82"/>
      <c r="DG82"/>
      <c r="DH82"/>
      <c r="DI82"/>
      <c r="DJ82"/>
      <c r="DK82"/>
      <c r="DL82"/>
      <c r="DM82"/>
    </row>
    <row r="83" spans="1:118" x14ac:dyDescent="0.25">
      <c r="A83" s="949"/>
      <c r="B83" s="995" t="s">
        <v>111</v>
      </c>
      <c r="C83" s="735"/>
      <c r="D83" s="623">
        <f>SUM(E83+F83)</f>
        <v>0</v>
      </c>
      <c r="E83" s="1024"/>
      <c r="F83" s="625"/>
      <c r="CW83"/>
      <c r="CX83"/>
      <c r="CY83"/>
      <c r="CZ83"/>
      <c r="DA83"/>
      <c r="DB83"/>
      <c r="DC83"/>
      <c r="DD83"/>
      <c r="DE83"/>
      <c r="DG83"/>
      <c r="DH83"/>
      <c r="DI83"/>
      <c r="DJ83"/>
      <c r="DK83"/>
      <c r="DL83"/>
      <c r="DM83"/>
    </row>
    <row r="84" spans="1:118" x14ac:dyDescent="0.25">
      <c r="A84" s="43" t="s">
        <v>112</v>
      </c>
      <c r="B84" s="174"/>
      <c r="C84" s="174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CW84"/>
      <c r="CX84"/>
      <c r="CY84"/>
      <c r="CZ84"/>
      <c r="DA84"/>
      <c r="DB84"/>
      <c r="DC84"/>
      <c r="DD84"/>
      <c r="DE84"/>
      <c r="DG84"/>
      <c r="DH84"/>
      <c r="DI84"/>
      <c r="DJ84"/>
      <c r="DK84"/>
      <c r="DL84"/>
      <c r="DM84"/>
    </row>
    <row r="85" spans="1:118" ht="15" customHeight="1" x14ac:dyDescent="0.25">
      <c r="A85" s="997" t="s">
        <v>113</v>
      </c>
      <c r="B85" s="997"/>
      <c r="C85" s="998"/>
      <c r="D85" s="996" t="s">
        <v>4</v>
      </c>
      <c r="E85" s="997"/>
      <c r="F85" s="998"/>
      <c r="G85" s="985" t="s">
        <v>5</v>
      </c>
      <c r="H85" s="987"/>
      <c r="I85" s="987"/>
      <c r="J85" s="987"/>
      <c r="K85" s="987"/>
      <c r="L85" s="987"/>
      <c r="M85" s="987"/>
      <c r="N85" s="987"/>
      <c r="O85" s="987"/>
      <c r="P85" s="987"/>
      <c r="Q85" s="987"/>
      <c r="R85" s="987"/>
      <c r="S85" s="987"/>
      <c r="T85" s="987"/>
      <c r="U85" s="987"/>
      <c r="V85" s="987"/>
      <c r="W85" s="987"/>
      <c r="X85" s="987"/>
      <c r="Y85" s="987"/>
      <c r="Z85" s="987"/>
      <c r="AA85" s="987"/>
      <c r="AB85" s="987"/>
      <c r="AC85" s="987"/>
      <c r="AD85" s="987"/>
      <c r="AE85" s="987"/>
      <c r="AF85" s="987"/>
      <c r="AG85" s="987"/>
      <c r="AH85" s="987"/>
      <c r="AI85" s="987"/>
      <c r="AJ85" s="987"/>
      <c r="AK85" s="987"/>
      <c r="AL85" s="987"/>
      <c r="AM85" s="987"/>
      <c r="AN85" s="1000"/>
      <c r="AO85" s="986" t="s">
        <v>114</v>
      </c>
      <c r="AP85" s="1028" t="s">
        <v>7</v>
      </c>
      <c r="AQ85" s="1157" t="s">
        <v>115</v>
      </c>
      <c r="AR85" s="983" t="s">
        <v>116</v>
      </c>
      <c r="AS85" s="983" t="s">
        <v>117</v>
      </c>
      <c r="AT85" s="1158" t="s">
        <v>118</v>
      </c>
      <c r="AU85" s="1158" t="s">
        <v>12</v>
      </c>
      <c r="AV85" s="1158" t="s">
        <v>13</v>
      </c>
      <c r="AW85" s="1159" t="s">
        <v>10</v>
      </c>
      <c r="CW85"/>
      <c r="CX85"/>
      <c r="CY85"/>
      <c r="CZ85"/>
      <c r="DA85"/>
      <c r="DB85"/>
      <c r="DC85"/>
      <c r="DD85"/>
      <c r="DE85"/>
      <c r="DG85"/>
      <c r="DH85"/>
      <c r="DI85"/>
      <c r="DJ85"/>
      <c r="DK85"/>
      <c r="DL85"/>
      <c r="DM85"/>
    </row>
    <row r="86" spans="1:118" ht="15" customHeight="1" x14ac:dyDescent="0.25">
      <c r="A86" s="634"/>
      <c r="B86" s="634"/>
      <c r="C86" s="635"/>
      <c r="D86" s="955"/>
      <c r="E86" s="636"/>
      <c r="F86" s="952"/>
      <c r="G86" s="1003" t="s">
        <v>119</v>
      </c>
      <c r="H86" s="984"/>
      <c r="I86" s="985" t="s">
        <v>16</v>
      </c>
      <c r="J86" s="987"/>
      <c r="K86" s="985" t="s">
        <v>17</v>
      </c>
      <c r="L86" s="986"/>
      <c r="M86" s="985" t="s">
        <v>18</v>
      </c>
      <c r="N86" s="986"/>
      <c r="O86" s="985" t="s">
        <v>19</v>
      </c>
      <c r="P86" s="986"/>
      <c r="Q86" s="985" t="s">
        <v>20</v>
      </c>
      <c r="R86" s="986"/>
      <c r="S86" s="985" t="s">
        <v>21</v>
      </c>
      <c r="T86" s="986"/>
      <c r="U86" s="987" t="s">
        <v>22</v>
      </c>
      <c r="V86" s="986"/>
      <c r="W86" s="985" t="s">
        <v>23</v>
      </c>
      <c r="X86" s="988"/>
      <c r="Y86" s="985" t="s">
        <v>24</v>
      </c>
      <c r="Z86" s="988"/>
      <c r="AA86" s="985" t="s">
        <v>25</v>
      </c>
      <c r="AB86" s="988"/>
      <c r="AC86" s="985" t="s">
        <v>26</v>
      </c>
      <c r="AD86" s="988"/>
      <c r="AE86" s="985" t="s">
        <v>27</v>
      </c>
      <c r="AF86" s="988"/>
      <c r="AG86" s="985" t="s">
        <v>28</v>
      </c>
      <c r="AH86" s="988"/>
      <c r="AI86" s="985" t="s">
        <v>29</v>
      </c>
      <c r="AJ86" s="988"/>
      <c r="AK86" s="987" t="s">
        <v>30</v>
      </c>
      <c r="AL86" s="988"/>
      <c r="AM86" s="985" t="s">
        <v>31</v>
      </c>
      <c r="AN86" s="1004"/>
      <c r="AO86" s="986"/>
      <c r="AP86" s="1028"/>
      <c r="AQ86" s="744"/>
      <c r="AR86" s="647"/>
      <c r="AS86" s="647"/>
      <c r="AT86" s="1158"/>
      <c r="AU86" s="1158"/>
      <c r="AV86" s="1158"/>
      <c r="AW86" s="741"/>
      <c r="CW86"/>
      <c r="CX86"/>
      <c r="CY86"/>
      <c r="CZ86"/>
      <c r="DA86"/>
      <c r="DB86"/>
      <c r="DC86"/>
      <c r="DD86"/>
      <c r="DE86"/>
      <c r="DG86"/>
      <c r="DH86"/>
      <c r="DI86"/>
      <c r="DJ86"/>
      <c r="DK86"/>
      <c r="DL86"/>
      <c r="DM86"/>
    </row>
    <row r="87" spans="1:118" x14ac:dyDescent="0.25">
      <c r="A87" s="636"/>
      <c r="B87" s="636"/>
      <c r="C87" s="952"/>
      <c r="D87" s="611" t="s">
        <v>32</v>
      </c>
      <c r="E87" s="609" t="s">
        <v>33</v>
      </c>
      <c r="F87" s="610" t="s">
        <v>34</v>
      </c>
      <c r="G87" s="611" t="s">
        <v>33</v>
      </c>
      <c r="H87" s="610" t="s">
        <v>34</v>
      </c>
      <c r="I87" s="611" t="s">
        <v>33</v>
      </c>
      <c r="J87" s="604" t="s">
        <v>34</v>
      </c>
      <c r="K87" s="611" t="s">
        <v>33</v>
      </c>
      <c r="L87" s="610" t="s">
        <v>34</v>
      </c>
      <c r="M87" s="611" t="s">
        <v>33</v>
      </c>
      <c r="N87" s="610" t="s">
        <v>34</v>
      </c>
      <c r="O87" s="609" t="s">
        <v>33</v>
      </c>
      <c r="P87" s="610" t="s">
        <v>34</v>
      </c>
      <c r="Q87" s="609" t="s">
        <v>33</v>
      </c>
      <c r="R87" s="610" t="s">
        <v>34</v>
      </c>
      <c r="S87" s="609" t="s">
        <v>33</v>
      </c>
      <c r="T87" s="610" t="s">
        <v>34</v>
      </c>
      <c r="U87" s="609" t="s">
        <v>33</v>
      </c>
      <c r="V87" s="610" t="s">
        <v>34</v>
      </c>
      <c r="W87" s="609" t="s">
        <v>33</v>
      </c>
      <c r="X87" s="610" t="s">
        <v>34</v>
      </c>
      <c r="Y87" s="609" t="s">
        <v>33</v>
      </c>
      <c r="Z87" s="610" t="s">
        <v>34</v>
      </c>
      <c r="AA87" s="609" t="s">
        <v>33</v>
      </c>
      <c r="AB87" s="610" t="s">
        <v>34</v>
      </c>
      <c r="AC87" s="609" t="s">
        <v>33</v>
      </c>
      <c r="AD87" s="610" t="s">
        <v>34</v>
      </c>
      <c r="AE87" s="609" t="s">
        <v>33</v>
      </c>
      <c r="AF87" s="610" t="s">
        <v>34</v>
      </c>
      <c r="AG87" s="609" t="s">
        <v>33</v>
      </c>
      <c r="AH87" s="610" t="s">
        <v>34</v>
      </c>
      <c r="AI87" s="609" t="s">
        <v>33</v>
      </c>
      <c r="AJ87" s="610" t="s">
        <v>34</v>
      </c>
      <c r="AK87" s="609" t="s">
        <v>33</v>
      </c>
      <c r="AL87" s="610" t="s">
        <v>34</v>
      </c>
      <c r="AM87" s="609" t="s">
        <v>33</v>
      </c>
      <c r="AN87" s="605" t="s">
        <v>34</v>
      </c>
      <c r="AO87" s="986"/>
      <c r="AP87" s="1028"/>
      <c r="AQ87" s="962"/>
      <c r="AR87" s="951"/>
      <c r="AS87" s="951"/>
      <c r="AT87" s="1158"/>
      <c r="AU87" s="1158"/>
      <c r="AV87" s="1158"/>
      <c r="AW87" s="961"/>
      <c r="CW87"/>
      <c r="CX87"/>
      <c r="CY87"/>
      <c r="CZ87"/>
      <c r="DA87"/>
      <c r="DB87"/>
      <c r="DC87"/>
      <c r="DD87"/>
      <c r="DE87"/>
      <c r="DG87"/>
      <c r="DH87"/>
      <c r="DI87"/>
      <c r="DJ87"/>
      <c r="DK87"/>
      <c r="DL87"/>
      <c r="DM87"/>
    </row>
    <row r="88" spans="1:118" x14ac:dyDescent="0.25">
      <c r="A88" s="1160" t="s">
        <v>120</v>
      </c>
      <c r="B88" s="1160"/>
      <c r="C88" s="1160"/>
      <c r="D88" s="612">
        <f>SUM(E88:F88)</f>
        <v>3</v>
      </c>
      <c r="E88" s="1010">
        <f>SUM(G88+I88+K88+M88+O88+Q88+S88+U88+W88+Y88+AA88+AC88+AE88+AG88+AI88+AK88+AM88)</f>
        <v>1</v>
      </c>
      <c r="F88" s="18">
        <f>SUM(H88+J88+L88+N88+P88+R88+T88+V88+X88+Z88+AB88+AD88+AF88+AH88+AJ88+AL88+AN88)</f>
        <v>2</v>
      </c>
      <c r="G88" s="1011"/>
      <c r="H88" s="52"/>
      <c r="I88" s="1011"/>
      <c r="J88" s="1035"/>
      <c r="K88" s="1011"/>
      <c r="L88" s="52"/>
      <c r="M88" s="1011"/>
      <c r="N88" s="52"/>
      <c r="O88" s="615"/>
      <c r="P88" s="52"/>
      <c r="Q88" s="615"/>
      <c r="R88" s="52"/>
      <c r="S88" s="615"/>
      <c r="T88" s="52"/>
      <c r="U88" s="615"/>
      <c r="V88" s="52"/>
      <c r="W88" s="615">
        <v>1</v>
      </c>
      <c r="X88" s="52"/>
      <c r="Y88" s="615"/>
      <c r="Z88" s="52">
        <v>1</v>
      </c>
      <c r="AA88" s="615"/>
      <c r="AB88" s="52"/>
      <c r="AC88" s="615"/>
      <c r="AD88" s="52"/>
      <c r="AE88" s="615"/>
      <c r="AF88" s="52"/>
      <c r="AG88" s="615"/>
      <c r="AH88" s="52"/>
      <c r="AI88" s="615"/>
      <c r="AJ88" s="52">
        <v>1</v>
      </c>
      <c r="AK88" s="615"/>
      <c r="AL88" s="52"/>
      <c r="AM88" s="615"/>
      <c r="AN88" s="55"/>
      <c r="AO88" s="1034">
        <v>0</v>
      </c>
      <c r="AP88" s="629">
        <v>0</v>
      </c>
      <c r="AQ88" s="629">
        <v>3</v>
      </c>
      <c r="AR88" s="629">
        <v>0</v>
      </c>
      <c r="AS88" s="629">
        <v>0</v>
      </c>
      <c r="AT88" s="629">
        <v>0</v>
      </c>
      <c r="AU88" s="629">
        <v>0</v>
      </c>
      <c r="AV88" s="629">
        <v>0</v>
      </c>
      <c r="AW88" s="629">
        <v>0</v>
      </c>
      <c r="AX88" t="str">
        <f>CW88&amp;CX88&amp;CY88&amp;CZ88&amp;DA88&amp;DB88&amp;DC88&amp;DD88</f>
        <v/>
      </c>
      <c r="CW88" s="25" t="str">
        <f>IF(AND((W88+X88)&gt;0,AO88="")," * No olvide digitar la variable 12 años. Si no tiene digite Cero.",IF(AO88&gt;(W88+X88),"* Las Consultas de 12 años NO DEBEN ser mayor que el total de Consultas entre 10-14 años",""))</f>
        <v/>
      </c>
      <c r="CX88" s="25" t="str">
        <f>IF(AND(F88&gt;0,AP88="")," * No olvide digitar la variable Embarazadas. Digite cero si no tiene.",IF(AP88&gt;F88," * Las embarazadas no pueden ser mayor al Total Mujeres.",""))</f>
        <v/>
      </c>
      <c r="CY88" s="25" t="str">
        <f>IF(AND(D88&gt;0,AQ88="")," * No olvide digitar Beneficiarios. Digite Cero si no tiene",IF(AQ88&gt;D88," * Los beneficiarios no pueden ser mayor al Total Ambos Sexos.",""))</f>
        <v/>
      </c>
      <c r="CZ88" s="25" t="str">
        <f>IF(AND((AI88+AJ88&gt;0),AR88="")," * No olvide digitar la variable 60 años. Si no tiene digite Cero.",IF(AR88&gt;(AI88+AJ88)," * Las consultas de 60 años NO DEBEN ser mayor que el total de consultas de entre 60-64 años",""))</f>
        <v/>
      </c>
      <c r="DA88" s="25" t="str">
        <f>IF(AND(D88&gt;0,AT88="")," * No olvide digitar la variable usuarios con discapacidad. Digite Cero si no tiene.",IF(AT88&gt;D88," * La variable Usuarios con discapacidad No puede ser mayor al Total Ambos Sexos.",""))</f>
        <v/>
      </c>
      <c r="DB88" s="25" t="str">
        <f>IF(AND(D88&gt;0,AU88="")," * No olvide digitar la variable Niños, niñas, adolescentes y jóvenes SENAME. Digite Cero si no tiene.",IF(AU88&gt;D88," * La variable Niños, niñas, adolescentes y jóvenes SENAME No puede ser mayor al Total Ambos Sexos.",""))</f>
        <v/>
      </c>
      <c r="DC88" s="25" t="str">
        <f>IF(AND(D88&gt;0,AV88="")," * No olvide digitar la variable Niños, niñas, adolescentes y jóvenes Mejor Niñez. Digite Cero si no tiene.",IF(AV88&gt;D88," * La variable Niños, niñas, adolescentes y jóvenes Mejor Niñez No puede ser mayor al Total Ambos Sexos.",""))</f>
        <v/>
      </c>
      <c r="DD88" s="25" t="str">
        <f>IF(AND(D88&gt;0,AW88="")," * No olvide digitar la variable Migrantes. Digite Cero si no tiene.",IF(AW88&gt;D88," * La variable Migrantes No puede ser mayor al Total Ambos Sexos.",""))</f>
        <v/>
      </c>
      <c r="DE88"/>
      <c r="DG88" s="26">
        <f>IF(AND((W88+X88)&gt;0,AO88=""),1,IF(AO88&gt;(W88+X88),1,0))</f>
        <v>0</v>
      </c>
      <c r="DH88" s="26">
        <f>IF(AND(F88&gt;0,AP88=""),1,IF(AP88&gt;F88,1,0))</f>
        <v>0</v>
      </c>
      <c r="DI88" s="26">
        <f>IF(AND(D88&gt;0,AQ88=""),1,IF(AQ88&gt;D88,1,0))</f>
        <v>0</v>
      </c>
      <c r="DJ88" s="26">
        <f>IF(AND((AI88+AJ88&gt;0),AR88=""),1,IF(AR88&gt;(AI88+AJ88),1,0))</f>
        <v>0</v>
      </c>
      <c r="DK88" s="26">
        <f>IF(AND(D88&gt;0,AT88=""),1,IF(AT88&gt;D88,1,0))</f>
        <v>0</v>
      </c>
      <c r="DL88" s="26">
        <f>IF(AND(D88&gt;0,AU88=""),1,IF(AU88&gt;D88,1,0))</f>
        <v>0</v>
      </c>
      <c r="DM88" s="26">
        <f>IF(AND(D88&gt;0,AV88=""),1,IF(AV88&gt;D88,1,0))</f>
        <v>0</v>
      </c>
      <c r="DN88" s="26">
        <f>IF(AND(D88&gt;0,AW88=""),1,IF(AW88&gt;D88,1,0))</f>
        <v>0</v>
      </c>
    </row>
    <row r="89" spans="1:118" ht="15" customHeight="1" x14ac:dyDescent="0.25">
      <c r="A89" s="1161" t="s">
        <v>121</v>
      </c>
      <c r="B89" s="1161"/>
      <c r="C89" s="1161"/>
      <c r="D89" s="581">
        <f t="shared" ref="D89:D141" si="136">SUM(E89:F89)</f>
        <v>9</v>
      </c>
      <c r="E89" s="1016">
        <f t="shared" ref="E89:F141" si="137">SUM(G89+I89+K89+M89+O89+Q89+S89+U89+W89+Y89+AA89+AC89+AE89+AG89+AI89+AK89+AM89)</f>
        <v>9</v>
      </c>
      <c r="F89" s="1017">
        <f t="shared" si="137"/>
        <v>0</v>
      </c>
      <c r="G89" s="1018"/>
      <c r="H89" s="619"/>
      <c r="I89" s="1018"/>
      <c r="J89" s="1042"/>
      <c r="K89" s="1018"/>
      <c r="L89" s="619"/>
      <c r="M89" s="1018"/>
      <c r="N89" s="619"/>
      <c r="O89" s="618"/>
      <c r="P89" s="619"/>
      <c r="Q89" s="618"/>
      <c r="R89" s="619"/>
      <c r="S89" s="618"/>
      <c r="T89" s="619"/>
      <c r="U89" s="618"/>
      <c r="V89" s="619"/>
      <c r="W89" s="618"/>
      <c r="X89" s="619"/>
      <c r="Y89" s="618"/>
      <c r="Z89" s="619"/>
      <c r="AA89" s="618">
        <v>2</v>
      </c>
      <c r="AB89" s="619"/>
      <c r="AC89" s="618"/>
      <c r="AD89" s="619"/>
      <c r="AE89" s="618">
        <v>2</v>
      </c>
      <c r="AF89" s="619"/>
      <c r="AG89" s="618">
        <v>4</v>
      </c>
      <c r="AH89" s="619"/>
      <c r="AI89" s="618">
        <v>1</v>
      </c>
      <c r="AJ89" s="619"/>
      <c r="AK89" s="618"/>
      <c r="AL89" s="619"/>
      <c r="AM89" s="618"/>
      <c r="AN89" s="620"/>
      <c r="AO89" s="1019">
        <v>0</v>
      </c>
      <c r="AP89" s="1019">
        <v>0</v>
      </c>
      <c r="AQ89" s="622">
        <v>9</v>
      </c>
      <c r="AR89" s="622">
        <v>1</v>
      </c>
      <c r="AS89" s="622">
        <v>0</v>
      </c>
      <c r="AT89" s="1019">
        <v>0</v>
      </c>
      <c r="AU89" s="1019">
        <v>0</v>
      </c>
      <c r="AV89" s="1019">
        <v>0</v>
      </c>
      <c r="AW89" s="1019">
        <v>0</v>
      </c>
      <c r="AX89" t="str">
        <f t="shared" ref="AX89:AX140" si="138">CW89&amp;CX89&amp;CY89&amp;CZ89&amp;DA89&amp;DB89&amp;DC89&amp;DD89</f>
        <v/>
      </c>
      <c r="CW89" s="25" t="str">
        <f t="shared" ref="CW89:CW118" si="139">IF(AND((W89+X89)&gt;0,AO89="")," * No olvide digitar la variable 12 años. Si no tiene digite Cero.",IF(AO89&gt;(W89+X89),"* Las Consultas de 12 años NO DEBEN ser mayor que el total de Consultas entre 10-14 años",""))</f>
        <v/>
      </c>
      <c r="CX89" s="25" t="str">
        <f t="shared" ref="CX89:CX140" si="140">IF(AND(F89&gt;0,AP89="")," * No olvide digitar la variable Embarazadas. Digite cero si no tiene.",IF(AP89&gt;F89," * Las embarazadas no pueden ser mayor al Total Mujeres.",""))</f>
        <v/>
      </c>
      <c r="CY89" s="25" t="str">
        <f t="shared" ref="CY89:CY140" si="141">IF(AND(D89&gt;0,AQ89="")," * No olvide digitar Beneficiarios. Digite Cero si no tiene",IF(AQ89&gt;D89," * Los beneficiarios no pueden ser mayor al Total Ambos Sexos.",""))</f>
        <v/>
      </c>
      <c r="CZ89" s="25" t="str">
        <f t="shared" ref="CZ89:CZ140" si="142">IF(AND((AI89+AJ89&gt;0),AR89="")," * No olvide digitar la variable 60 años. Si no tiene digite Cero.",IF(AR89&gt;(AI89+AJ89)," * Las consultas de 60 años NO DEBEN ser mayor que el total de consultas de entre 60-64 años",""))</f>
        <v/>
      </c>
      <c r="DA89" s="25" t="str">
        <f t="shared" ref="DA89:DA140" si="143">IF(AND(D89&gt;0,AT89="")," * No olvide digitar la variable usuarios con discapacidad. Digite Cero si no tiene.",IF(AT89&gt;D89," * La variable Usuarios con discapacidad No puede ser mayor al Total Ambos Sexos.",""))</f>
        <v/>
      </c>
      <c r="DB89" s="25" t="str">
        <f t="shared" ref="DB89:DB140" si="144">IF(AND(D89&gt;0,AU89="")," * No olvide digitar la variable Niños, niñas, adolescentes y jóvenes SENAME. Digite Cero si no tiene.",IF(AU89&gt;D89," * La variable Niños, niñas, adolescentes y jóvenes SENAME No puede ser mayor al Total Ambos Sexos.",""))</f>
        <v/>
      </c>
      <c r="DC89" s="25" t="str">
        <f t="shared" ref="DC89:DC140" si="145">IF(AND(D89&gt;0,AV89="")," * No olvide digitar la variable Niños, niñas, adolescentes y jóvenes Mejor Niñez. Digite Cero si no tiene.",IF(AV89&gt;D89," * La variable Niños, niñas, adolescentes y jóvenes Mejor Niñez No puede ser mayor al Total Ambos Sexos.",""))</f>
        <v/>
      </c>
      <c r="DD89" s="25" t="str">
        <f t="shared" ref="DD89:DD140" si="146">IF(AND(D89&gt;0,AW89="")," * No olvide digitar la variable Migrantes. Digite Cero si no tiene.",IF(AW89&gt;D89," * La variable Migrantes No puede ser mayor al Total Ambos Sexos.",""))</f>
        <v/>
      </c>
      <c r="DE89"/>
      <c r="DG89" s="26">
        <f t="shared" ref="DG89:DG92" si="147">IF(AND((W89+X89)&gt;0,AO89=""),1,IF(AO89&gt;(W89+X89),1,0))</f>
        <v>0</v>
      </c>
      <c r="DH89" s="26">
        <f t="shared" ref="DH89:DH140" si="148">IF(AND(F89&gt;0,AP89=""),1,IF(AP89&gt;F89,1,0))</f>
        <v>0</v>
      </c>
      <c r="DI89" s="26">
        <f t="shared" ref="DI89:DI140" si="149">IF(AND(D89&gt;0,AQ89=""),1,IF(AQ89&gt;D89,1,0))</f>
        <v>0</v>
      </c>
      <c r="DJ89" s="26">
        <f t="shared" ref="DJ89:DJ140" si="150">IF(AND((AI89+AJ89&gt;0),AR89=""),1,IF(AR89&gt;(AI89+AJ89),1,0))</f>
        <v>0</v>
      </c>
      <c r="DK89" s="26">
        <f t="shared" ref="DK89:DK140" si="151">IF(AND(D89&gt;0,AT89=""),1,IF(AT89&gt;D89,1,0))</f>
        <v>0</v>
      </c>
      <c r="DL89" s="26">
        <f t="shared" ref="DL89:DL140" si="152">IF(AND(D89&gt;0,AU89=""),1,IF(AU89&gt;D89,1,0))</f>
        <v>0</v>
      </c>
      <c r="DM89" s="26">
        <f t="shared" ref="DM89:DM140" si="153">IF(AND(D89&gt;0,AV89=""),1,IF(AV89&gt;D89,1,0))</f>
        <v>0</v>
      </c>
      <c r="DN89" s="26">
        <f t="shared" ref="DN89:DN140" si="154">IF(AND(D89&gt;0,AW89=""),1,IF(AW89&gt;D89,1,0))</f>
        <v>0</v>
      </c>
    </row>
    <row r="90" spans="1:118" ht="15" customHeight="1" x14ac:dyDescent="0.25">
      <c r="A90" s="1162" t="s">
        <v>122</v>
      </c>
      <c r="B90" s="1163"/>
      <c r="C90" s="1164"/>
      <c r="D90" s="581">
        <f t="shared" si="136"/>
        <v>10</v>
      </c>
      <c r="E90" s="1016">
        <f t="shared" si="137"/>
        <v>9</v>
      </c>
      <c r="F90" s="1017">
        <f t="shared" si="137"/>
        <v>1</v>
      </c>
      <c r="G90" s="1018">
        <v>1</v>
      </c>
      <c r="H90" s="22">
        <v>0</v>
      </c>
      <c r="I90" s="19">
        <v>0</v>
      </c>
      <c r="J90" s="177">
        <v>0</v>
      </c>
      <c r="K90" s="19">
        <v>0</v>
      </c>
      <c r="L90" s="619">
        <v>0</v>
      </c>
      <c r="M90" s="1018">
        <v>0</v>
      </c>
      <c r="N90" s="619">
        <v>0</v>
      </c>
      <c r="O90" s="618">
        <v>0</v>
      </c>
      <c r="P90" s="619">
        <v>0</v>
      </c>
      <c r="Q90" s="618">
        <v>0</v>
      </c>
      <c r="R90" s="619">
        <v>0</v>
      </c>
      <c r="S90" s="618">
        <v>0</v>
      </c>
      <c r="T90" s="619">
        <v>0</v>
      </c>
      <c r="U90" s="618">
        <v>0</v>
      </c>
      <c r="V90" s="619">
        <v>0</v>
      </c>
      <c r="W90" s="618">
        <v>0</v>
      </c>
      <c r="X90" s="619">
        <v>0</v>
      </c>
      <c r="Y90" s="618">
        <v>0</v>
      </c>
      <c r="Z90" s="619">
        <v>0</v>
      </c>
      <c r="AA90" s="618">
        <v>1</v>
      </c>
      <c r="AB90" s="619">
        <v>0</v>
      </c>
      <c r="AC90" s="618">
        <v>2</v>
      </c>
      <c r="AD90" s="619">
        <v>0</v>
      </c>
      <c r="AE90" s="618">
        <v>0</v>
      </c>
      <c r="AF90" s="619">
        <v>0</v>
      </c>
      <c r="AG90" s="618">
        <v>2</v>
      </c>
      <c r="AH90" s="619">
        <v>0</v>
      </c>
      <c r="AI90" s="618">
        <v>2</v>
      </c>
      <c r="AJ90" s="619">
        <v>0</v>
      </c>
      <c r="AK90" s="618">
        <v>0</v>
      </c>
      <c r="AL90" s="619">
        <v>0</v>
      </c>
      <c r="AM90" s="618">
        <v>1</v>
      </c>
      <c r="AN90" s="620">
        <v>1</v>
      </c>
      <c r="AO90" s="1019">
        <v>0</v>
      </c>
      <c r="AP90" s="20">
        <v>0</v>
      </c>
      <c r="AQ90" s="24">
        <v>10</v>
      </c>
      <c r="AR90" s="24">
        <v>0</v>
      </c>
      <c r="AS90" s="24">
        <v>0</v>
      </c>
      <c r="AT90" s="20">
        <v>0</v>
      </c>
      <c r="AU90" s="20">
        <v>0</v>
      </c>
      <c r="AV90" s="20">
        <v>0</v>
      </c>
      <c r="AW90" s="20">
        <v>0</v>
      </c>
      <c r="AX90" t="str">
        <f t="shared" si="138"/>
        <v/>
      </c>
      <c r="CW90" s="25" t="str">
        <f t="shared" si="139"/>
        <v/>
      </c>
      <c r="CX90" s="25" t="str">
        <f t="shared" si="140"/>
        <v/>
      </c>
      <c r="CY90" s="25" t="str">
        <f t="shared" si="141"/>
        <v/>
      </c>
      <c r="CZ90" s="25" t="str">
        <f t="shared" si="142"/>
        <v/>
      </c>
      <c r="DA90" s="25" t="str">
        <f t="shared" si="143"/>
        <v/>
      </c>
      <c r="DB90" s="25" t="str">
        <f t="shared" si="144"/>
        <v/>
      </c>
      <c r="DC90" s="25" t="str">
        <f t="shared" si="145"/>
        <v/>
      </c>
      <c r="DD90" s="25" t="str">
        <f t="shared" si="146"/>
        <v/>
      </c>
      <c r="DE90"/>
      <c r="DG90" s="26">
        <f t="shared" si="147"/>
        <v>0</v>
      </c>
      <c r="DH90" s="26">
        <f t="shared" si="148"/>
        <v>0</v>
      </c>
      <c r="DI90" s="26">
        <f t="shared" si="149"/>
        <v>0</v>
      </c>
      <c r="DJ90" s="26">
        <f t="shared" si="150"/>
        <v>0</v>
      </c>
      <c r="DK90" s="26">
        <f t="shared" si="151"/>
        <v>0</v>
      </c>
      <c r="DL90" s="26">
        <f t="shared" si="152"/>
        <v>0</v>
      </c>
      <c r="DM90" s="26">
        <f t="shared" si="153"/>
        <v>0</v>
      </c>
      <c r="DN90" s="26">
        <f t="shared" si="154"/>
        <v>0</v>
      </c>
    </row>
    <row r="91" spans="1:118" x14ac:dyDescent="0.25">
      <c r="A91" s="1162" t="s">
        <v>123</v>
      </c>
      <c r="B91" s="1163"/>
      <c r="C91" s="1164"/>
      <c r="D91" s="581">
        <f t="shared" si="136"/>
        <v>13</v>
      </c>
      <c r="E91" s="1016">
        <f t="shared" si="137"/>
        <v>10</v>
      </c>
      <c r="F91" s="1017">
        <f t="shared" si="137"/>
        <v>3</v>
      </c>
      <c r="G91" s="1018">
        <v>0</v>
      </c>
      <c r="H91" s="22">
        <v>0</v>
      </c>
      <c r="I91" s="19">
        <v>0</v>
      </c>
      <c r="J91" s="177">
        <v>0</v>
      </c>
      <c r="K91" s="19">
        <v>0</v>
      </c>
      <c r="L91" s="619">
        <v>0</v>
      </c>
      <c r="M91" s="1018">
        <v>0</v>
      </c>
      <c r="N91" s="619">
        <v>0</v>
      </c>
      <c r="O91" s="618">
        <v>0</v>
      </c>
      <c r="P91" s="619">
        <v>0</v>
      </c>
      <c r="Q91" s="618">
        <v>0</v>
      </c>
      <c r="R91" s="619">
        <v>0</v>
      </c>
      <c r="S91" s="618">
        <v>0</v>
      </c>
      <c r="T91" s="619">
        <v>0</v>
      </c>
      <c r="U91" s="618">
        <v>0</v>
      </c>
      <c r="V91" s="619">
        <v>0</v>
      </c>
      <c r="W91" s="618">
        <v>0</v>
      </c>
      <c r="X91" s="619">
        <v>0</v>
      </c>
      <c r="Y91" s="618">
        <v>0</v>
      </c>
      <c r="Z91" s="619">
        <v>0</v>
      </c>
      <c r="AA91" s="618">
        <v>1</v>
      </c>
      <c r="AB91" s="619">
        <v>1</v>
      </c>
      <c r="AC91" s="618">
        <v>4</v>
      </c>
      <c r="AD91" s="619">
        <v>0</v>
      </c>
      <c r="AE91" s="618">
        <v>0</v>
      </c>
      <c r="AF91" s="619">
        <v>1</v>
      </c>
      <c r="AG91" s="618">
        <v>1</v>
      </c>
      <c r="AH91" s="619">
        <v>1</v>
      </c>
      <c r="AI91" s="618">
        <v>3</v>
      </c>
      <c r="AJ91" s="619">
        <v>0</v>
      </c>
      <c r="AK91" s="618">
        <v>0</v>
      </c>
      <c r="AL91" s="619">
        <v>0</v>
      </c>
      <c r="AM91" s="618">
        <v>1</v>
      </c>
      <c r="AN91" s="620">
        <v>0</v>
      </c>
      <c r="AO91" s="1019">
        <v>0</v>
      </c>
      <c r="AP91" s="20">
        <v>0</v>
      </c>
      <c r="AQ91" s="24">
        <v>13</v>
      </c>
      <c r="AR91" s="24">
        <v>0</v>
      </c>
      <c r="AS91" s="24">
        <v>0</v>
      </c>
      <c r="AT91" s="20">
        <v>0</v>
      </c>
      <c r="AU91" s="20">
        <v>0</v>
      </c>
      <c r="AV91" s="20">
        <v>0</v>
      </c>
      <c r="AW91" s="20">
        <v>0</v>
      </c>
      <c r="AX91" t="str">
        <f t="shared" si="138"/>
        <v/>
      </c>
      <c r="CW91" s="25" t="str">
        <f t="shared" si="139"/>
        <v/>
      </c>
      <c r="CX91" s="25" t="str">
        <f t="shared" si="140"/>
        <v/>
      </c>
      <c r="CY91" s="25" t="str">
        <f t="shared" si="141"/>
        <v/>
      </c>
      <c r="CZ91" s="25" t="str">
        <f t="shared" si="142"/>
        <v/>
      </c>
      <c r="DA91" s="25" t="str">
        <f t="shared" si="143"/>
        <v/>
      </c>
      <c r="DB91" s="25" t="str">
        <f t="shared" si="144"/>
        <v/>
      </c>
      <c r="DC91" s="25" t="str">
        <f t="shared" si="145"/>
        <v/>
      </c>
      <c r="DD91" s="25" t="str">
        <f t="shared" si="146"/>
        <v/>
      </c>
      <c r="DE91"/>
      <c r="DG91" s="26">
        <f t="shared" si="147"/>
        <v>0</v>
      </c>
      <c r="DH91" s="26">
        <f t="shared" si="148"/>
        <v>0</v>
      </c>
      <c r="DI91" s="26">
        <f t="shared" si="149"/>
        <v>0</v>
      </c>
      <c r="DJ91" s="26">
        <f t="shared" si="150"/>
        <v>0</v>
      </c>
      <c r="DK91" s="26">
        <f t="shared" si="151"/>
        <v>0</v>
      </c>
      <c r="DL91" s="26">
        <f t="shared" si="152"/>
        <v>0</v>
      </c>
      <c r="DM91" s="26">
        <f t="shared" si="153"/>
        <v>0</v>
      </c>
      <c r="DN91" s="26">
        <f t="shared" si="154"/>
        <v>0</v>
      </c>
    </row>
    <row r="92" spans="1:118" x14ac:dyDescent="0.25">
      <c r="A92" s="1162" t="s">
        <v>124</v>
      </c>
      <c r="B92" s="1163"/>
      <c r="C92" s="1164"/>
      <c r="D92" s="581">
        <f t="shared" si="136"/>
        <v>116</v>
      </c>
      <c r="E92" s="1016">
        <f t="shared" si="137"/>
        <v>38</v>
      </c>
      <c r="F92" s="1017">
        <f>SUM(H92+J92+L92+N92+P92+R92+T92+V92+X92+Z92+AB92+AD92+AF92+AH92+AJ92+AL92+AN92)</f>
        <v>78</v>
      </c>
      <c r="G92" s="1018"/>
      <c r="H92" s="22"/>
      <c r="I92" s="19"/>
      <c r="J92" s="177"/>
      <c r="K92" s="19"/>
      <c r="L92" s="619"/>
      <c r="M92" s="1018"/>
      <c r="N92" s="619"/>
      <c r="O92" s="618"/>
      <c r="P92" s="619"/>
      <c r="Q92" s="618"/>
      <c r="R92" s="619">
        <v>1</v>
      </c>
      <c r="S92" s="618"/>
      <c r="T92" s="619">
        <v>1</v>
      </c>
      <c r="U92" s="618">
        <v>1</v>
      </c>
      <c r="V92" s="619">
        <v>1</v>
      </c>
      <c r="W92" s="618">
        <v>2</v>
      </c>
      <c r="X92" s="619">
        <v>8</v>
      </c>
      <c r="Y92" s="618">
        <v>4</v>
      </c>
      <c r="Z92" s="619">
        <v>10</v>
      </c>
      <c r="AA92" s="618">
        <v>3</v>
      </c>
      <c r="AB92" s="619">
        <v>8</v>
      </c>
      <c r="AC92" s="618">
        <v>4</v>
      </c>
      <c r="AD92" s="619">
        <v>15</v>
      </c>
      <c r="AE92" s="618">
        <v>8</v>
      </c>
      <c r="AF92" s="619">
        <v>15</v>
      </c>
      <c r="AG92" s="618">
        <v>4</v>
      </c>
      <c r="AH92" s="619">
        <v>9</v>
      </c>
      <c r="AI92" s="618">
        <v>3</v>
      </c>
      <c r="AJ92" s="619">
        <v>3</v>
      </c>
      <c r="AK92" s="618">
        <v>8</v>
      </c>
      <c r="AL92" s="619">
        <v>4</v>
      </c>
      <c r="AM92" s="618">
        <v>1</v>
      </c>
      <c r="AN92" s="620">
        <v>3</v>
      </c>
      <c r="AO92" s="1019">
        <v>1</v>
      </c>
      <c r="AP92" s="20">
        <v>0</v>
      </c>
      <c r="AQ92" s="24">
        <v>116</v>
      </c>
      <c r="AR92" s="24">
        <v>1</v>
      </c>
      <c r="AS92" s="24">
        <v>0</v>
      </c>
      <c r="AT92" s="20">
        <v>0</v>
      </c>
      <c r="AU92" s="20">
        <v>0</v>
      </c>
      <c r="AV92" s="20">
        <v>0</v>
      </c>
      <c r="AW92" s="20">
        <v>0</v>
      </c>
      <c r="AX92" t="str">
        <f t="shared" si="138"/>
        <v/>
      </c>
      <c r="CW92" s="25" t="str">
        <f t="shared" si="139"/>
        <v/>
      </c>
      <c r="CX92" s="25" t="str">
        <f t="shared" si="140"/>
        <v/>
      </c>
      <c r="CY92" s="25" t="str">
        <f t="shared" si="141"/>
        <v/>
      </c>
      <c r="CZ92" s="25" t="str">
        <f t="shared" si="142"/>
        <v/>
      </c>
      <c r="DA92" s="25" t="str">
        <f t="shared" si="143"/>
        <v/>
      </c>
      <c r="DB92" s="25" t="str">
        <f t="shared" si="144"/>
        <v/>
      </c>
      <c r="DC92" s="25" t="str">
        <f t="shared" si="145"/>
        <v/>
      </c>
      <c r="DD92" s="25" t="str">
        <f t="shared" si="146"/>
        <v/>
      </c>
      <c r="DE92"/>
      <c r="DG92" s="26">
        <f t="shared" si="147"/>
        <v>0</v>
      </c>
      <c r="DH92" s="26">
        <f t="shared" si="148"/>
        <v>0</v>
      </c>
      <c r="DI92" s="26">
        <f t="shared" si="149"/>
        <v>0</v>
      </c>
      <c r="DJ92" s="26">
        <f t="shared" si="150"/>
        <v>0</v>
      </c>
      <c r="DK92" s="26">
        <f t="shared" si="151"/>
        <v>0</v>
      </c>
      <c r="DL92" s="26">
        <f t="shared" si="152"/>
        <v>0</v>
      </c>
      <c r="DM92" s="26">
        <f t="shared" si="153"/>
        <v>0</v>
      </c>
      <c r="DN92" s="26">
        <f t="shared" si="154"/>
        <v>0</v>
      </c>
    </row>
    <row r="93" spans="1:118" x14ac:dyDescent="0.25">
      <c r="A93" s="1162" t="s">
        <v>125</v>
      </c>
      <c r="B93" s="1163"/>
      <c r="C93" s="1164"/>
      <c r="D93" s="581">
        <f t="shared" si="136"/>
        <v>69</v>
      </c>
      <c r="E93" s="1016">
        <f>SUM(Y93+AA93+AC93+AE93+AG93+AI93+AK93+AM93)</f>
        <v>38</v>
      </c>
      <c r="F93" s="1017">
        <f>SUM(Z93+AB93+AD93+AF93+AH93+AJ93+AL93+AN93)</f>
        <v>31</v>
      </c>
      <c r="G93" s="1165"/>
      <c r="H93" s="1166"/>
      <c r="I93" s="1165"/>
      <c r="J93" s="1167"/>
      <c r="K93" s="1165"/>
      <c r="L93" s="1166"/>
      <c r="M93" s="1165"/>
      <c r="N93" s="1166"/>
      <c r="O93" s="1168"/>
      <c r="P93" s="1166"/>
      <c r="Q93" s="1168"/>
      <c r="R93" s="1166"/>
      <c r="S93" s="1168"/>
      <c r="T93" s="1166"/>
      <c r="U93" s="1168"/>
      <c r="V93" s="1166"/>
      <c r="W93" s="1168"/>
      <c r="X93" s="1166"/>
      <c r="Y93" s="618">
        <v>10</v>
      </c>
      <c r="Z93" s="619">
        <v>7</v>
      </c>
      <c r="AA93" s="618">
        <v>8</v>
      </c>
      <c r="AB93" s="619">
        <v>10</v>
      </c>
      <c r="AC93" s="618">
        <v>9</v>
      </c>
      <c r="AD93" s="619">
        <v>5</v>
      </c>
      <c r="AE93" s="618">
        <v>7</v>
      </c>
      <c r="AF93" s="619">
        <v>5</v>
      </c>
      <c r="AG93" s="618">
        <v>0</v>
      </c>
      <c r="AH93" s="619">
        <v>0</v>
      </c>
      <c r="AI93" s="618">
        <v>0</v>
      </c>
      <c r="AJ93" s="619">
        <v>0</v>
      </c>
      <c r="AK93" s="618">
        <v>4</v>
      </c>
      <c r="AL93" s="619">
        <v>4</v>
      </c>
      <c r="AM93" s="618">
        <v>0</v>
      </c>
      <c r="AN93" s="620">
        <v>0</v>
      </c>
      <c r="AO93" s="1169"/>
      <c r="AP93" s="20">
        <v>0</v>
      </c>
      <c r="AQ93" s="24">
        <v>69</v>
      </c>
      <c r="AR93" s="24">
        <v>0</v>
      </c>
      <c r="AS93" s="24">
        <v>0</v>
      </c>
      <c r="AT93" s="20">
        <v>0</v>
      </c>
      <c r="AU93" s="20">
        <v>0</v>
      </c>
      <c r="AV93" s="20">
        <v>0</v>
      </c>
      <c r="AW93" s="20">
        <v>0</v>
      </c>
      <c r="AX93" t="str">
        <f t="shared" si="138"/>
        <v/>
      </c>
      <c r="CW93" s="182"/>
      <c r="CX93" s="25" t="str">
        <f t="shared" si="140"/>
        <v/>
      </c>
      <c r="CY93" s="25" t="str">
        <f t="shared" si="141"/>
        <v/>
      </c>
      <c r="CZ93" s="25" t="str">
        <f t="shared" si="142"/>
        <v/>
      </c>
      <c r="DA93" s="25" t="str">
        <f t="shared" si="143"/>
        <v/>
      </c>
      <c r="DB93" s="25" t="str">
        <f t="shared" si="144"/>
        <v/>
      </c>
      <c r="DC93" s="25" t="str">
        <f t="shared" si="145"/>
        <v/>
      </c>
      <c r="DD93" s="25" t="str">
        <f t="shared" si="146"/>
        <v/>
      </c>
      <c r="DE93"/>
      <c r="DG93" s="182"/>
      <c r="DH93" s="26">
        <f t="shared" si="148"/>
        <v>0</v>
      </c>
      <c r="DI93" s="26">
        <f t="shared" si="149"/>
        <v>0</v>
      </c>
      <c r="DJ93" s="26">
        <f t="shared" si="150"/>
        <v>0</v>
      </c>
      <c r="DK93" s="26">
        <f t="shared" si="151"/>
        <v>0</v>
      </c>
      <c r="DL93" s="26">
        <f t="shared" si="152"/>
        <v>0</v>
      </c>
      <c r="DM93" s="26">
        <f t="shared" si="153"/>
        <v>0</v>
      </c>
      <c r="DN93" s="26">
        <f t="shared" si="154"/>
        <v>0</v>
      </c>
    </row>
    <row r="94" spans="1:118" x14ac:dyDescent="0.25">
      <c r="A94" s="1170" t="s">
        <v>126</v>
      </c>
      <c r="B94" s="1170"/>
      <c r="C94" s="1170"/>
      <c r="D94" s="581">
        <f t="shared" si="136"/>
        <v>92</v>
      </c>
      <c r="E94" s="1016">
        <f t="shared" si="137"/>
        <v>47</v>
      </c>
      <c r="F94" s="1017">
        <f t="shared" si="137"/>
        <v>45</v>
      </c>
      <c r="G94" s="1018">
        <v>1</v>
      </c>
      <c r="H94" s="619">
        <v>0</v>
      </c>
      <c r="I94" s="1018">
        <v>0</v>
      </c>
      <c r="J94" s="1042">
        <v>0</v>
      </c>
      <c r="K94" s="1018">
        <v>0</v>
      </c>
      <c r="L94" s="619">
        <v>0</v>
      </c>
      <c r="M94" s="1018">
        <v>0</v>
      </c>
      <c r="N94" s="619">
        <v>0</v>
      </c>
      <c r="O94" s="618">
        <v>0</v>
      </c>
      <c r="P94" s="619">
        <v>0</v>
      </c>
      <c r="Q94" s="618">
        <v>0</v>
      </c>
      <c r="R94" s="619">
        <v>0</v>
      </c>
      <c r="S94" s="618">
        <v>0</v>
      </c>
      <c r="T94" s="619">
        <v>0</v>
      </c>
      <c r="U94" s="618">
        <v>0</v>
      </c>
      <c r="V94" s="619">
        <v>0</v>
      </c>
      <c r="W94" s="618">
        <v>1</v>
      </c>
      <c r="X94" s="619">
        <v>0</v>
      </c>
      <c r="Y94" s="618">
        <v>11</v>
      </c>
      <c r="Z94" s="619">
        <v>7</v>
      </c>
      <c r="AA94" s="618">
        <v>10</v>
      </c>
      <c r="AB94" s="619">
        <v>10</v>
      </c>
      <c r="AC94" s="618">
        <v>9</v>
      </c>
      <c r="AD94" s="619">
        <v>6</v>
      </c>
      <c r="AE94" s="618">
        <v>7</v>
      </c>
      <c r="AF94" s="619">
        <v>10</v>
      </c>
      <c r="AG94" s="618">
        <v>4</v>
      </c>
      <c r="AH94" s="619">
        <v>6</v>
      </c>
      <c r="AI94" s="618">
        <v>0</v>
      </c>
      <c r="AJ94" s="619">
        <v>2</v>
      </c>
      <c r="AK94" s="618">
        <v>4</v>
      </c>
      <c r="AL94" s="619">
        <v>4</v>
      </c>
      <c r="AM94" s="618">
        <v>0</v>
      </c>
      <c r="AN94" s="620">
        <v>0</v>
      </c>
      <c r="AO94" s="1019">
        <v>0</v>
      </c>
      <c r="AP94" s="1019">
        <v>0</v>
      </c>
      <c r="AQ94" s="622">
        <v>92</v>
      </c>
      <c r="AR94" s="622">
        <v>0</v>
      </c>
      <c r="AS94" s="622">
        <v>0</v>
      </c>
      <c r="AT94" s="1019">
        <v>0</v>
      </c>
      <c r="AU94" s="1019">
        <v>0</v>
      </c>
      <c r="AV94" s="1019">
        <v>0</v>
      </c>
      <c r="AW94" s="1019">
        <v>1</v>
      </c>
      <c r="AX94" t="str">
        <f t="shared" si="138"/>
        <v/>
      </c>
      <c r="CW94" s="25" t="str">
        <f t="shared" si="139"/>
        <v/>
      </c>
      <c r="CX94" s="25" t="str">
        <f t="shared" si="140"/>
        <v/>
      </c>
      <c r="CY94" s="25" t="str">
        <f t="shared" si="141"/>
        <v/>
      </c>
      <c r="CZ94" s="25" t="str">
        <f t="shared" si="142"/>
        <v/>
      </c>
      <c r="DA94" s="25" t="str">
        <f t="shared" si="143"/>
        <v/>
      </c>
      <c r="DB94" s="25" t="str">
        <f t="shared" si="144"/>
        <v/>
      </c>
      <c r="DC94" s="25" t="str">
        <f t="shared" si="145"/>
        <v/>
      </c>
      <c r="DD94" s="25" t="str">
        <f t="shared" si="146"/>
        <v/>
      </c>
      <c r="DE94"/>
      <c r="DG94" s="26">
        <f t="shared" ref="DG94:DG96" si="155">IF(AND((W94+X94)&gt;0,AO94=""),1,IF(AO94&gt;(W94+X94),1,0))</f>
        <v>0</v>
      </c>
      <c r="DH94" s="26">
        <f t="shared" si="148"/>
        <v>0</v>
      </c>
      <c r="DI94" s="26">
        <f t="shared" si="149"/>
        <v>0</v>
      </c>
      <c r="DJ94" s="26">
        <f t="shared" si="150"/>
        <v>0</v>
      </c>
      <c r="DK94" s="26">
        <f t="shared" si="151"/>
        <v>0</v>
      </c>
      <c r="DL94" s="26">
        <f t="shared" si="152"/>
        <v>0</v>
      </c>
      <c r="DM94" s="26">
        <f t="shared" si="153"/>
        <v>0</v>
      </c>
      <c r="DN94" s="26">
        <f t="shared" si="154"/>
        <v>0</v>
      </c>
    </row>
    <row r="95" spans="1:118" x14ac:dyDescent="0.25">
      <c r="A95" s="978" t="s">
        <v>127</v>
      </c>
      <c r="B95" s="978"/>
      <c r="C95" s="978"/>
      <c r="D95" s="581">
        <f t="shared" si="136"/>
        <v>1</v>
      </c>
      <c r="E95" s="1016">
        <f t="shared" si="137"/>
        <v>0</v>
      </c>
      <c r="F95" s="1017">
        <f t="shared" si="137"/>
        <v>1</v>
      </c>
      <c r="G95" s="1018">
        <v>0</v>
      </c>
      <c r="H95" s="619">
        <v>0</v>
      </c>
      <c r="I95" s="1018">
        <v>0</v>
      </c>
      <c r="J95" s="1042">
        <v>0</v>
      </c>
      <c r="K95" s="1018">
        <v>0</v>
      </c>
      <c r="L95" s="619">
        <v>0</v>
      </c>
      <c r="M95" s="1018">
        <v>0</v>
      </c>
      <c r="N95" s="619">
        <v>0</v>
      </c>
      <c r="O95" s="618">
        <v>0</v>
      </c>
      <c r="P95" s="619">
        <v>0</v>
      </c>
      <c r="Q95" s="618">
        <v>0</v>
      </c>
      <c r="R95" s="619">
        <v>0</v>
      </c>
      <c r="S95" s="618">
        <v>0</v>
      </c>
      <c r="T95" s="619">
        <v>0</v>
      </c>
      <c r="U95" s="618">
        <v>0</v>
      </c>
      <c r="V95" s="619">
        <v>0</v>
      </c>
      <c r="W95" s="618">
        <v>0</v>
      </c>
      <c r="X95" s="619">
        <v>0</v>
      </c>
      <c r="Y95" s="618">
        <v>0</v>
      </c>
      <c r="Z95" s="619">
        <v>0</v>
      </c>
      <c r="AA95" s="618">
        <v>0</v>
      </c>
      <c r="AB95" s="619">
        <v>0</v>
      </c>
      <c r="AC95" s="618">
        <v>0</v>
      </c>
      <c r="AD95" s="619">
        <v>0</v>
      </c>
      <c r="AE95" s="618">
        <v>0</v>
      </c>
      <c r="AF95" s="619">
        <v>0</v>
      </c>
      <c r="AG95" s="618">
        <v>0</v>
      </c>
      <c r="AH95" s="619">
        <v>0</v>
      </c>
      <c r="AI95" s="618">
        <v>0</v>
      </c>
      <c r="AJ95" s="619">
        <v>1</v>
      </c>
      <c r="AK95" s="618">
        <v>0</v>
      </c>
      <c r="AL95" s="619">
        <v>0</v>
      </c>
      <c r="AM95" s="618">
        <v>0</v>
      </c>
      <c r="AN95" s="620">
        <v>0</v>
      </c>
      <c r="AO95" s="1019">
        <v>0</v>
      </c>
      <c r="AP95" s="1019">
        <v>0</v>
      </c>
      <c r="AQ95" s="622">
        <v>1</v>
      </c>
      <c r="AR95" s="622">
        <v>0</v>
      </c>
      <c r="AS95" s="622">
        <v>0</v>
      </c>
      <c r="AT95" s="1019">
        <v>0</v>
      </c>
      <c r="AU95" s="1019">
        <v>0</v>
      </c>
      <c r="AV95" s="1019">
        <v>0</v>
      </c>
      <c r="AW95" s="1019">
        <v>0</v>
      </c>
      <c r="AX95" t="str">
        <f t="shared" si="138"/>
        <v/>
      </c>
      <c r="CW95" s="25" t="str">
        <f t="shared" si="139"/>
        <v/>
      </c>
      <c r="CX95" s="25" t="str">
        <f t="shared" si="140"/>
        <v/>
      </c>
      <c r="CY95" s="25" t="str">
        <f t="shared" si="141"/>
        <v/>
      </c>
      <c r="CZ95" s="25" t="str">
        <f t="shared" si="142"/>
        <v/>
      </c>
      <c r="DA95" s="25" t="str">
        <f t="shared" si="143"/>
        <v/>
      </c>
      <c r="DB95" s="25" t="str">
        <f t="shared" si="144"/>
        <v/>
      </c>
      <c r="DC95" s="25" t="str">
        <f t="shared" si="145"/>
        <v/>
      </c>
      <c r="DD95" s="25" t="str">
        <f t="shared" si="146"/>
        <v/>
      </c>
      <c r="DE95"/>
      <c r="DG95" s="26">
        <f t="shared" si="155"/>
        <v>0</v>
      </c>
      <c r="DH95" s="26">
        <f t="shared" si="148"/>
        <v>0</v>
      </c>
      <c r="DI95" s="26">
        <f t="shared" si="149"/>
        <v>0</v>
      </c>
      <c r="DJ95" s="26">
        <f t="shared" si="150"/>
        <v>0</v>
      </c>
      <c r="DK95" s="26">
        <f t="shared" si="151"/>
        <v>0</v>
      </c>
      <c r="DL95" s="26">
        <f t="shared" si="152"/>
        <v>0</v>
      </c>
      <c r="DM95" s="26">
        <f t="shared" si="153"/>
        <v>0</v>
      </c>
      <c r="DN95" s="26">
        <f t="shared" si="154"/>
        <v>0</v>
      </c>
    </row>
    <row r="96" spans="1:118" x14ac:dyDescent="0.25">
      <c r="A96" s="992" t="s">
        <v>128</v>
      </c>
      <c r="B96" s="993"/>
      <c r="C96" s="994"/>
      <c r="D96" s="581">
        <f t="shared" si="136"/>
        <v>146</v>
      </c>
      <c r="E96" s="1016">
        <f t="shared" si="137"/>
        <v>79</v>
      </c>
      <c r="F96" s="1017">
        <f t="shared" si="137"/>
        <v>67</v>
      </c>
      <c r="G96" s="1018">
        <v>0</v>
      </c>
      <c r="H96" s="22">
        <v>0</v>
      </c>
      <c r="I96" s="19">
        <v>0</v>
      </c>
      <c r="J96" s="177">
        <v>1</v>
      </c>
      <c r="K96" s="19">
        <v>5</v>
      </c>
      <c r="L96" s="619">
        <v>5</v>
      </c>
      <c r="M96" s="1018">
        <v>4</v>
      </c>
      <c r="N96" s="619">
        <v>4</v>
      </c>
      <c r="O96" s="618">
        <v>16</v>
      </c>
      <c r="P96" s="619">
        <v>11</v>
      </c>
      <c r="Q96" s="618">
        <v>1</v>
      </c>
      <c r="R96" s="619">
        <v>0</v>
      </c>
      <c r="S96" s="618">
        <v>10</v>
      </c>
      <c r="T96" s="619">
        <v>10</v>
      </c>
      <c r="U96" s="618">
        <v>18</v>
      </c>
      <c r="V96" s="619">
        <v>8</v>
      </c>
      <c r="W96" s="618">
        <v>14</v>
      </c>
      <c r="X96" s="619">
        <v>3</v>
      </c>
      <c r="Y96" s="618">
        <v>8</v>
      </c>
      <c r="Z96" s="619">
        <v>4</v>
      </c>
      <c r="AA96" s="618">
        <v>2</v>
      </c>
      <c r="AB96" s="619">
        <v>1</v>
      </c>
      <c r="AC96" s="618">
        <v>1</v>
      </c>
      <c r="AD96" s="619">
        <v>6</v>
      </c>
      <c r="AE96" s="618">
        <v>0</v>
      </c>
      <c r="AF96" s="619">
        <v>5</v>
      </c>
      <c r="AG96" s="618">
        <v>0</v>
      </c>
      <c r="AH96" s="619">
        <v>5</v>
      </c>
      <c r="AI96" s="618">
        <v>0</v>
      </c>
      <c r="AJ96" s="619">
        <v>4</v>
      </c>
      <c r="AK96" s="618">
        <v>0</v>
      </c>
      <c r="AL96" s="619">
        <v>0</v>
      </c>
      <c r="AM96" s="618">
        <v>0</v>
      </c>
      <c r="AN96" s="620">
        <v>0</v>
      </c>
      <c r="AO96" s="1019">
        <v>0</v>
      </c>
      <c r="AP96" s="20">
        <v>0</v>
      </c>
      <c r="AQ96" s="24">
        <v>146</v>
      </c>
      <c r="AR96" s="24">
        <v>0</v>
      </c>
      <c r="AS96" s="24">
        <v>0</v>
      </c>
      <c r="AT96" s="20">
        <v>31</v>
      </c>
      <c r="AU96" s="20">
        <v>0</v>
      </c>
      <c r="AV96" s="20">
        <v>0</v>
      </c>
      <c r="AW96" s="20">
        <v>0</v>
      </c>
      <c r="AX96" t="str">
        <f t="shared" si="138"/>
        <v/>
      </c>
      <c r="CW96" s="25" t="str">
        <f t="shared" si="139"/>
        <v/>
      </c>
      <c r="CX96" s="25" t="str">
        <f t="shared" si="140"/>
        <v/>
      </c>
      <c r="CY96" s="25" t="str">
        <f t="shared" si="141"/>
        <v/>
      </c>
      <c r="CZ96" s="25" t="str">
        <f t="shared" si="142"/>
        <v/>
      </c>
      <c r="DA96" s="25" t="str">
        <f t="shared" si="143"/>
        <v/>
      </c>
      <c r="DB96" s="25" t="str">
        <f t="shared" si="144"/>
        <v/>
      </c>
      <c r="DC96" s="25" t="str">
        <f t="shared" si="145"/>
        <v/>
      </c>
      <c r="DD96" s="25" t="str">
        <f t="shared" si="146"/>
        <v/>
      </c>
      <c r="DE96"/>
      <c r="DG96" s="26">
        <f t="shared" si="155"/>
        <v>0</v>
      </c>
      <c r="DH96" s="26">
        <f t="shared" si="148"/>
        <v>0</v>
      </c>
      <c r="DI96" s="26">
        <f t="shared" si="149"/>
        <v>0</v>
      </c>
      <c r="DJ96" s="26">
        <f t="shared" si="150"/>
        <v>0</v>
      </c>
      <c r="DK96" s="26">
        <f t="shared" si="151"/>
        <v>0</v>
      </c>
      <c r="DL96" s="26">
        <f t="shared" si="152"/>
        <v>0</v>
      </c>
      <c r="DM96" s="26">
        <f t="shared" si="153"/>
        <v>0</v>
      </c>
      <c r="DN96" s="26">
        <f t="shared" si="154"/>
        <v>0</v>
      </c>
    </row>
    <row r="97" spans="1:118" x14ac:dyDescent="0.25">
      <c r="A97" s="1162" t="s">
        <v>129</v>
      </c>
      <c r="B97" s="1163"/>
      <c r="C97" s="1164"/>
      <c r="D97" s="581">
        <f t="shared" si="136"/>
        <v>11</v>
      </c>
      <c r="E97" s="1016">
        <f>SUM(Y97+AA97+AC97+AE97+AG97+AI97+AK97+AM97)</f>
        <v>4</v>
      </c>
      <c r="F97" s="1017">
        <f>SUM(Z97+AB97+AD97+AF97+AH97+AJ97+AL97+AN97)</f>
        <v>7</v>
      </c>
      <c r="G97" s="1165"/>
      <c r="H97" s="1166"/>
      <c r="I97" s="1165"/>
      <c r="J97" s="1167"/>
      <c r="K97" s="1165"/>
      <c r="L97" s="1166"/>
      <c r="M97" s="1165"/>
      <c r="N97" s="1166"/>
      <c r="O97" s="1168"/>
      <c r="P97" s="1166"/>
      <c r="Q97" s="1168"/>
      <c r="R97" s="1166"/>
      <c r="S97" s="1168"/>
      <c r="T97" s="1166"/>
      <c r="U97" s="1168"/>
      <c r="V97" s="1166"/>
      <c r="W97" s="1168"/>
      <c r="X97" s="1166"/>
      <c r="Y97" s="618">
        <v>3</v>
      </c>
      <c r="Z97" s="619">
        <v>1</v>
      </c>
      <c r="AA97" s="618">
        <v>1</v>
      </c>
      <c r="AB97" s="619">
        <v>1</v>
      </c>
      <c r="AC97" s="618"/>
      <c r="AD97" s="619">
        <v>1</v>
      </c>
      <c r="AE97" s="618"/>
      <c r="AF97" s="619">
        <v>2</v>
      </c>
      <c r="AG97" s="618"/>
      <c r="AH97" s="619">
        <v>2</v>
      </c>
      <c r="AI97" s="618"/>
      <c r="AJ97" s="619"/>
      <c r="AK97" s="618"/>
      <c r="AL97" s="619"/>
      <c r="AM97" s="618"/>
      <c r="AN97" s="620"/>
      <c r="AO97" s="1169"/>
      <c r="AP97" s="20">
        <v>0</v>
      </c>
      <c r="AQ97" s="24">
        <v>11</v>
      </c>
      <c r="AR97" s="24">
        <v>0</v>
      </c>
      <c r="AS97" s="24">
        <v>0</v>
      </c>
      <c r="AT97" s="20">
        <v>0</v>
      </c>
      <c r="AU97" s="20">
        <v>0</v>
      </c>
      <c r="AV97" s="20">
        <v>0</v>
      </c>
      <c r="AW97" s="20">
        <v>0</v>
      </c>
      <c r="AX97" t="str">
        <f t="shared" si="138"/>
        <v/>
      </c>
      <c r="CW97" s="182"/>
      <c r="CX97" s="25" t="str">
        <f t="shared" si="140"/>
        <v/>
      </c>
      <c r="CY97" s="25" t="str">
        <f t="shared" si="141"/>
        <v/>
      </c>
      <c r="CZ97" s="25" t="str">
        <f t="shared" si="142"/>
        <v/>
      </c>
      <c r="DA97" s="25" t="str">
        <f t="shared" si="143"/>
        <v/>
      </c>
      <c r="DB97" s="25" t="str">
        <f t="shared" si="144"/>
        <v/>
      </c>
      <c r="DC97" s="25" t="str">
        <f t="shared" si="145"/>
        <v/>
      </c>
      <c r="DD97" s="25" t="str">
        <f t="shared" si="146"/>
        <v/>
      </c>
      <c r="DE97"/>
      <c r="DG97" s="182"/>
      <c r="DH97" s="26">
        <f t="shared" si="148"/>
        <v>0</v>
      </c>
      <c r="DI97" s="26">
        <f t="shared" si="149"/>
        <v>0</v>
      </c>
      <c r="DJ97" s="26">
        <f t="shared" si="150"/>
        <v>0</v>
      </c>
      <c r="DK97" s="26">
        <f t="shared" si="151"/>
        <v>0</v>
      </c>
      <c r="DL97" s="26">
        <f t="shared" si="152"/>
        <v>0</v>
      </c>
      <c r="DM97" s="26">
        <f t="shared" si="153"/>
        <v>0</v>
      </c>
      <c r="DN97" s="26">
        <f t="shared" si="154"/>
        <v>0</v>
      </c>
    </row>
    <row r="98" spans="1:118" x14ac:dyDescent="0.25">
      <c r="A98" s="1170" t="s">
        <v>130</v>
      </c>
      <c r="B98" s="1170"/>
      <c r="C98" s="1170"/>
      <c r="D98" s="581">
        <f t="shared" si="136"/>
        <v>50</v>
      </c>
      <c r="E98" s="1016">
        <f>SUM(G98+I98+K98+M98+O98+Q98+S98+U98+W98+Y98)</f>
        <v>25</v>
      </c>
      <c r="F98" s="1017">
        <f>SUM(H98+J98+L98+N98+P98+R98+T98+V98+X98+Z98)</f>
        <v>25</v>
      </c>
      <c r="G98" s="1018">
        <v>0</v>
      </c>
      <c r="H98" s="619">
        <v>0</v>
      </c>
      <c r="I98" s="1018">
        <v>0</v>
      </c>
      <c r="J98" s="1042">
        <v>0</v>
      </c>
      <c r="K98" s="19">
        <v>0</v>
      </c>
      <c r="L98" s="619">
        <v>0</v>
      </c>
      <c r="M98" s="1018">
        <v>0</v>
      </c>
      <c r="N98" s="619">
        <v>0</v>
      </c>
      <c r="O98" s="618">
        <v>0</v>
      </c>
      <c r="P98" s="619">
        <v>0</v>
      </c>
      <c r="Q98" s="618">
        <v>0</v>
      </c>
      <c r="R98" s="619">
        <v>0</v>
      </c>
      <c r="S98" s="618">
        <v>0</v>
      </c>
      <c r="T98" s="619">
        <v>0</v>
      </c>
      <c r="U98" s="618">
        <v>0</v>
      </c>
      <c r="V98" s="619">
        <v>0</v>
      </c>
      <c r="W98" s="618">
        <v>9</v>
      </c>
      <c r="X98" s="619">
        <v>17</v>
      </c>
      <c r="Y98" s="618">
        <v>16</v>
      </c>
      <c r="Z98" s="619">
        <v>8</v>
      </c>
      <c r="AA98" s="1168"/>
      <c r="AB98" s="1166"/>
      <c r="AC98" s="1168"/>
      <c r="AD98" s="1166"/>
      <c r="AE98" s="1168"/>
      <c r="AF98" s="1166"/>
      <c r="AG98" s="1168"/>
      <c r="AH98" s="1166"/>
      <c r="AI98" s="1168"/>
      <c r="AJ98" s="1166"/>
      <c r="AK98" s="1168"/>
      <c r="AL98" s="1166"/>
      <c r="AM98" s="1168"/>
      <c r="AN98" s="1171"/>
      <c r="AO98" s="1019">
        <v>0</v>
      </c>
      <c r="AP98" s="1019">
        <v>0</v>
      </c>
      <c r="AQ98" s="622">
        <v>50</v>
      </c>
      <c r="AR98" s="1172"/>
      <c r="AS98" s="622">
        <v>0</v>
      </c>
      <c r="AT98" s="1019">
        <v>0</v>
      </c>
      <c r="AU98" s="1019">
        <v>0</v>
      </c>
      <c r="AV98" s="1019">
        <v>0</v>
      </c>
      <c r="AW98" s="1019">
        <v>0</v>
      </c>
      <c r="AX98" t="str">
        <f t="shared" si="138"/>
        <v/>
      </c>
      <c r="CW98" s="25" t="str">
        <f t="shared" si="139"/>
        <v/>
      </c>
      <c r="CX98" s="25" t="str">
        <f t="shared" si="140"/>
        <v/>
      </c>
      <c r="CY98" s="25" t="str">
        <f t="shared" si="141"/>
        <v/>
      </c>
      <c r="CZ98" s="182"/>
      <c r="DA98" s="25" t="str">
        <f t="shared" si="143"/>
        <v/>
      </c>
      <c r="DB98" s="25" t="str">
        <f t="shared" si="144"/>
        <v/>
      </c>
      <c r="DC98" s="25" t="str">
        <f t="shared" si="145"/>
        <v/>
      </c>
      <c r="DD98" s="25" t="str">
        <f t="shared" si="146"/>
        <v/>
      </c>
      <c r="DE98"/>
      <c r="DG98" s="26">
        <f t="shared" ref="DG98:DG116" si="156">IF(AND((W98+X98)&gt;0,AO98=""),1,IF(AO98&gt;(W98+X98),1,0))</f>
        <v>0</v>
      </c>
      <c r="DH98" s="26">
        <f t="shared" si="148"/>
        <v>0</v>
      </c>
      <c r="DI98" s="26">
        <f t="shared" si="149"/>
        <v>0</v>
      </c>
      <c r="DJ98" s="182"/>
      <c r="DK98" s="26">
        <f t="shared" si="151"/>
        <v>0</v>
      </c>
      <c r="DL98" s="26">
        <f t="shared" si="152"/>
        <v>0</v>
      </c>
      <c r="DM98" s="26">
        <f t="shared" si="153"/>
        <v>0</v>
      </c>
      <c r="DN98" s="26">
        <f t="shared" si="154"/>
        <v>0</v>
      </c>
    </row>
    <row r="99" spans="1:118" x14ac:dyDescent="0.25">
      <c r="A99" s="751" t="s">
        <v>131</v>
      </c>
      <c r="B99" s="752"/>
      <c r="C99" s="753"/>
      <c r="D99" s="581">
        <f t="shared" si="136"/>
        <v>38</v>
      </c>
      <c r="E99" s="1016">
        <f t="shared" si="137"/>
        <v>19</v>
      </c>
      <c r="F99" s="1017">
        <f t="shared" si="137"/>
        <v>19</v>
      </c>
      <c r="G99" s="1018">
        <v>0</v>
      </c>
      <c r="H99" s="619">
        <v>0</v>
      </c>
      <c r="I99" s="1018">
        <v>0</v>
      </c>
      <c r="J99" s="1042">
        <v>0</v>
      </c>
      <c r="K99" s="19">
        <v>0</v>
      </c>
      <c r="L99" s="619">
        <v>0</v>
      </c>
      <c r="M99" s="1018">
        <v>0</v>
      </c>
      <c r="N99" s="619">
        <v>0</v>
      </c>
      <c r="O99" s="618">
        <v>0</v>
      </c>
      <c r="P99" s="619">
        <v>0</v>
      </c>
      <c r="Q99" s="618">
        <v>0</v>
      </c>
      <c r="R99" s="619">
        <v>0</v>
      </c>
      <c r="S99" s="618">
        <v>0</v>
      </c>
      <c r="T99" s="619">
        <v>0</v>
      </c>
      <c r="U99" s="618">
        <v>0</v>
      </c>
      <c r="V99" s="619">
        <v>0</v>
      </c>
      <c r="W99" s="618">
        <v>8</v>
      </c>
      <c r="X99" s="619">
        <v>6</v>
      </c>
      <c r="Y99" s="618">
        <v>11</v>
      </c>
      <c r="Z99" s="619">
        <v>4</v>
      </c>
      <c r="AA99" s="618">
        <v>0</v>
      </c>
      <c r="AB99" s="619">
        <v>9</v>
      </c>
      <c r="AC99" s="618">
        <v>0</v>
      </c>
      <c r="AD99" s="619">
        <v>0</v>
      </c>
      <c r="AE99" s="618">
        <v>0</v>
      </c>
      <c r="AF99" s="619">
        <v>0</v>
      </c>
      <c r="AG99" s="618">
        <v>0</v>
      </c>
      <c r="AH99" s="619">
        <v>0</v>
      </c>
      <c r="AI99" s="618">
        <v>0</v>
      </c>
      <c r="AJ99" s="619">
        <v>0</v>
      </c>
      <c r="AK99" s="618">
        <v>0</v>
      </c>
      <c r="AL99" s="619">
        <v>0</v>
      </c>
      <c r="AM99" s="618">
        <v>0</v>
      </c>
      <c r="AN99" s="620">
        <v>0</v>
      </c>
      <c r="AO99" s="1019">
        <v>0</v>
      </c>
      <c r="AP99" s="1019">
        <v>0</v>
      </c>
      <c r="AQ99" s="622">
        <v>38</v>
      </c>
      <c r="AR99" s="24">
        <v>0</v>
      </c>
      <c r="AS99" s="622">
        <v>0</v>
      </c>
      <c r="AT99" s="1019">
        <v>0</v>
      </c>
      <c r="AU99" s="1019">
        <v>0</v>
      </c>
      <c r="AV99" s="1019">
        <v>0</v>
      </c>
      <c r="AW99" s="1019">
        <v>0</v>
      </c>
      <c r="AX99" t="str">
        <f t="shared" si="138"/>
        <v/>
      </c>
      <c r="CW99" s="25" t="str">
        <f t="shared" si="139"/>
        <v/>
      </c>
      <c r="CX99" s="25" t="str">
        <f t="shared" si="140"/>
        <v/>
      </c>
      <c r="CY99" s="25" t="str">
        <f t="shared" si="141"/>
        <v/>
      </c>
      <c r="CZ99" s="25" t="str">
        <f t="shared" si="142"/>
        <v/>
      </c>
      <c r="DA99" s="25" t="str">
        <f t="shared" si="143"/>
        <v/>
      </c>
      <c r="DB99" s="25" t="str">
        <f t="shared" si="144"/>
        <v/>
      </c>
      <c r="DC99" s="25" t="str">
        <f t="shared" si="145"/>
        <v/>
      </c>
      <c r="DD99" s="25" t="str">
        <f t="shared" si="146"/>
        <v/>
      </c>
      <c r="DE99"/>
      <c r="DG99" s="26">
        <f t="shared" si="156"/>
        <v>0</v>
      </c>
      <c r="DH99" s="26">
        <f t="shared" si="148"/>
        <v>0</v>
      </c>
      <c r="DI99" s="26">
        <f t="shared" si="149"/>
        <v>0</v>
      </c>
      <c r="DJ99" s="26">
        <f t="shared" si="150"/>
        <v>0</v>
      </c>
      <c r="DK99" s="26">
        <f t="shared" si="151"/>
        <v>0</v>
      </c>
      <c r="DL99" s="26">
        <f t="shared" si="152"/>
        <v>0</v>
      </c>
      <c r="DM99" s="26">
        <f t="shared" si="153"/>
        <v>0</v>
      </c>
      <c r="DN99" s="26">
        <f t="shared" si="154"/>
        <v>0</v>
      </c>
    </row>
    <row r="100" spans="1:118" ht="15" customHeight="1" x14ac:dyDescent="0.25">
      <c r="A100" s="751" t="s">
        <v>132</v>
      </c>
      <c r="B100" s="752"/>
      <c r="C100" s="753"/>
      <c r="D100" s="581">
        <f t="shared" si="136"/>
        <v>18</v>
      </c>
      <c r="E100" s="1016">
        <f t="shared" si="137"/>
        <v>9</v>
      </c>
      <c r="F100" s="1017">
        <f t="shared" si="137"/>
        <v>9</v>
      </c>
      <c r="G100" s="1018">
        <v>0</v>
      </c>
      <c r="H100" s="619">
        <v>0</v>
      </c>
      <c r="I100" s="1018">
        <v>0</v>
      </c>
      <c r="J100" s="1042">
        <v>0</v>
      </c>
      <c r="K100" s="19">
        <v>0</v>
      </c>
      <c r="L100" s="619">
        <v>0</v>
      </c>
      <c r="M100" s="1018">
        <v>0</v>
      </c>
      <c r="N100" s="619">
        <v>0</v>
      </c>
      <c r="O100" s="618">
        <v>0</v>
      </c>
      <c r="P100" s="619">
        <v>0</v>
      </c>
      <c r="Q100" s="618">
        <v>0</v>
      </c>
      <c r="R100" s="619">
        <v>0</v>
      </c>
      <c r="S100" s="618">
        <v>0</v>
      </c>
      <c r="T100" s="619">
        <v>0</v>
      </c>
      <c r="U100" s="618">
        <v>0</v>
      </c>
      <c r="V100" s="619">
        <v>0</v>
      </c>
      <c r="W100" s="618">
        <v>1</v>
      </c>
      <c r="X100" s="619">
        <v>0</v>
      </c>
      <c r="Y100" s="618">
        <v>4</v>
      </c>
      <c r="Z100" s="619">
        <v>2</v>
      </c>
      <c r="AA100" s="618">
        <v>1</v>
      </c>
      <c r="AB100" s="619">
        <v>0</v>
      </c>
      <c r="AC100" s="618">
        <v>1</v>
      </c>
      <c r="AD100" s="619">
        <v>0</v>
      </c>
      <c r="AE100" s="618">
        <v>1</v>
      </c>
      <c r="AF100" s="619">
        <v>2</v>
      </c>
      <c r="AG100" s="618">
        <v>0</v>
      </c>
      <c r="AH100" s="619">
        <v>1</v>
      </c>
      <c r="AI100" s="618">
        <v>1</v>
      </c>
      <c r="AJ100" s="619">
        <v>3</v>
      </c>
      <c r="AK100" s="618">
        <v>0</v>
      </c>
      <c r="AL100" s="619">
        <v>1</v>
      </c>
      <c r="AM100" s="618">
        <v>0</v>
      </c>
      <c r="AN100" s="620">
        <v>0</v>
      </c>
      <c r="AO100" s="1019">
        <v>0</v>
      </c>
      <c r="AP100" s="1019">
        <v>0</v>
      </c>
      <c r="AQ100" s="622">
        <v>18</v>
      </c>
      <c r="AR100" s="24">
        <v>0</v>
      </c>
      <c r="AS100" s="622">
        <v>0</v>
      </c>
      <c r="AT100" s="1019">
        <v>0</v>
      </c>
      <c r="AU100" s="1019">
        <v>0</v>
      </c>
      <c r="AV100" s="1019">
        <v>0</v>
      </c>
      <c r="AW100" s="1019">
        <v>0</v>
      </c>
      <c r="AX100" t="str">
        <f t="shared" si="138"/>
        <v/>
      </c>
      <c r="CW100" s="25" t="str">
        <f t="shared" si="139"/>
        <v/>
      </c>
      <c r="CX100" s="25" t="str">
        <f t="shared" si="140"/>
        <v/>
      </c>
      <c r="CY100" s="25" t="str">
        <f t="shared" si="141"/>
        <v/>
      </c>
      <c r="CZ100" s="25" t="str">
        <f t="shared" si="142"/>
        <v/>
      </c>
      <c r="DA100" s="25" t="str">
        <f t="shared" si="143"/>
        <v/>
      </c>
      <c r="DB100" s="25" t="str">
        <f t="shared" si="144"/>
        <v/>
      </c>
      <c r="DC100" s="25" t="str">
        <f t="shared" si="145"/>
        <v/>
      </c>
      <c r="DD100" s="25" t="str">
        <f t="shared" si="146"/>
        <v/>
      </c>
      <c r="DE100"/>
      <c r="DG100" s="26">
        <f t="shared" si="156"/>
        <v>0</v>
      </c>
      <c r="DH100" s="26">
        <f t="shared" si="148"/>
        <v>0</v>
      </c>
      <c r="DI100" s="26">
        <f t="shared" si="149"/>
        <v>0</v>
      </c>
      <c r="DJ100" s="26">
        <f t="shared" si="150"/>
        <v>0</v>
      </c>
      <c r="DK100" s="26">
        <f t="shared" si="151"/>
        <v>0</v>
      </c>
      <c r="DL100" s="26">
        <f t="shared" si="152"/>
        <v>0</v>
      </c>
      <c r="DM100" s="26">
        <f t="shared" si="153"/>
        <v>0</v>
      </c>
      <c r="DN100" s="26">
        <f t="shared" si="154"/>
        <v>0</v>
      </c>
    </row>
    <row r="101" spans="1:118" x14ac:dyDescent="0.25">
      <c r="A101" s="1170" t="s">
        <v>133</v>
      </c>
      <c r="B101" s="1170"/>
      <c r="C101" s="1170"/>
      <c r="D101" s="581">
        <f t="shared" si="136"/>
        <v>13</v>
      </c>
      <c r="E101" s="1016">
        <f t="shared" si="137"/>
        <v>9</v>
      </c>
      <c r="F101" s="1017">
        <f t="shared" si="137"/>
        <v>4</v>
      </c>
      <c r="G101" s="1018">
        <v>0</v>
      </c>
      <c r="H101" s="619">
        <v>0</v>
      </c>
      <c r="I101" s="1018">
        <v>0</v>
      </c>
      <c r="J101" s="1042">
        <v>0</v>
      </c>
      <c r="K101" s="1018">
        <v>0</v>
      </c>
      <c r="L101" s="619">
        <v>0</v>
      </c>
      <c r="M101" s="1018">
        <v>0</v>
      </c>
      <c r="N101" s="619">
        <v>0</v>
      </c>
      <c r="O101" s="618">
        <v>0</v>
      </c>
      <c r="P101" s="619">
        <v>0</v>
      </c>
      <c r="Q101" s="618">
        <v>0</v>
      </c>
      <c r="R101" s="619">
        <v>0</v>
      </c>
      <c r="S101" s="618">
        <v>0</v>
      </c>
      <c r="T101" s="619">
        <v>0</v>
      </c>
      <c r="U101" s="618">
        <v>0</v>
      </c>
      <c r="V101" s="619">
        <v>0</v>
      </c>
      <c r="W101" s="618">
        <v>1</v>
      </c>
      <c r="X101" s="619">
        <v>0</v>
      </c>
      <c r="Y101" s="618">
        <v>5</v>
      </c>
      <c r="Z101" s="619">
        <v>3</v>
      </c>
      <c r="AA101" s="618">
        <v>3</v>
      </c>
      <c r="AB101" s="619">
        <v>1</v>
      </c>
      <c r="AC101" s="618">
        <v>0</v>
      </c>
      <c r="AD101" s="619">
        <v>0</v>
      </c>
      <c r="AE101" s="618">
        <v>0</v>
      </c>
      <c r="AF101" s="619">
        <v>0</v>
      </c>
      <c r="AG101" s="618">
        <v>0</v>
      </c>
      <c r="AH101" s="619">
        <v>0</v>
      </c>
      <c r="AI101" s="618">
        <v>0</v>
      </c>
      <c r="AJ101" s="619">
        <v>0</v>
      </c>
      <c r="AK101" s="618">
        <v>0</v>
      </c>
      <c r="AL101" s="619">
        <v>0</v>
      </c>
      <c r="AM101" s="618">
        <v>0</v>
      </c>
      <c r="AN101" s="620">
        <v>0</v>
      </c>
      <c r="AO101" s="1019">
        <v>0</v>
      </c>
      <c r="AP101" s="1019">
        <v>0</v>
      </c>
      <c r="AQ101" s="622">
        <v>13</v>
      </c>
      <c r="AR101" s="24">
        <v>0</v>
      </c>
      <c r="AS101" s="622">
        <v>0</v>
      </c>
      <c r="AT101" s="1019">
        <v>0</v>
      </c>
      <c r="AU101" s="1019">
        <v>0</v>
      </c>
      <c r="AV101" s="1019">
        <v>0</v>
      </c>
      <c r="AW101" s="1019">
        <v>0</v>
      </c>
      <c r="AX101" t="str">
        <f t="shared" si="138"/>
        <v/>
      </c>
      <c r="CW101" s="25" t="str">
        <f t="shared" si="139"/>
        <v/>
      </c>
      <c r="CX101" s="25" t="str">
        <f t="shared" si="140"/>
        <v/>
      </c>
      <c r="CY101" s="25" t="str">
        <f t="shared" si="141"/>
        <v/>
      </c>
      <c r="CZ101" s="25" t="str">
        <f t="shared" si="142"/>
        <v/>
      </c>
      <c r="DA101" s="25" t="str">
        <f t="shared" si="143"/>
        <v/>
      </c>
      <c r="DB101" s="25" t="str">
        <f t="shared" si="144"/>
        <v/>
      </c>
      <c r="DC101" s="25" t="str">
        <f t="shared" si="145"/>
        <v/>
      </c>
      <c r="DD101" s="25" t="str">
        <f t="shared" si="146"/>
        <v/>
      </c>
      <c r="DE101"/>
      <c r="DG101" s="26">
        <f t="shared" si="156"/>
        <v>0</v>
      </c>
      <c r="DH101" s="26">
        <f t="shared" si="148"/>
        <v>0</v>
      </c>
      <c r="DI101" s="26">
        <f t="shared" si="149"/>
        <v>0</v>
      </c>
      <c r="DJ101" s="26">
        <f t="shared" si="150"/>
        <v>0</v>
      </c>
      <c r="DK101" s="26">
        <f t="shared" si="151"/>
        <v>0</v>
      </c>
      <c r="DL101" s="26">
        <f t="shared" si="152"/>
        <v>0</v>
      </c>
      <c r="DM101" s="26">
        <f t="shared" si="153"/>
        <v>0</v>
      </c>
      <c r="DN101" s="26">
        <f t="shared" si="154"/>
        <v>0</v>
      </c>
    </row>
    <row r="102" spans="1:118" x14ac:dyDescent="0.25">
      <c r="A102" s="1170" t="s">
        <v>134</v>
      </c>
      <c r="B102" s="1170"/>
      <c r="C102" s="1170"/>
      <c r="D102" s="581">
        <f t="shared" si="136"/>
        <v>0</v>
      </c>
      <c r="E102" s="1016">
        <f t="shared" si="137"/>
        <v>0</v>
      </c>
      <c r="F102" s="1017">
        <f t="shared" si="137"/>
        <v>0</v>
      </c>
      <c r="G102" s="1018"/>
      <c r="H102" s="619"/>
      <c r="I102" s="1018"/>
      <c r="J102" s="1042"/>
      <c r="K102" s="1018"/>
      <c r="L102" s="619"/>
      <c r="M102" s="1018"/>
      <c r="N102" s="619"/>
      <c r="O102" s="618"/>
      <c r="P102" s="619"/>
      <c r="Q102" s="618"/>
      <c r="R102" s="619"/>
      <c r="S102" s="618"/>
      <c r="T102" s="619"/>
      <c r="U102" s="618"/>
      <c r="V102" s="619"/>
      <c r="W102" s="618"/>
      <c r="X102" s="619"/>
      <c r="Y102" s="618"/>
      <c r="Z102" s="619"/>
      <c r="AA102" s="618"/>
      <c r="AB102" s="619"/>
      <c r="AC102" s="618"/>
      <c r="AD102" s="619"/>
      <c r="AE102" s="618"/>
      <c r="AF102" s="619"/>
      <c r="AG102" s="618"/>
      <c r="AH102" s="619"/>
      <c r="AI102" s="618"/>
      <c r="AJ102" s="619"/>
      <c r="AK102" s="618"/>
      <c r="AL102" s="619"/>
      <c r="AM102" s="618"/>
      <c r="AN102" s="620"/>
      <c r="AO102" s="1019"/>
      <c r="AP102" s="1019"/>
      <c r="AQ102" s="622">
        <v>0</v>
      </c>
      <c r="AR102" s="24"/>
      <c r="AS102" s="622"/>
      <c r="AT102" s="1019"/>
      <c r="AU102" s="1019"/>
      <c r="AV102" s="1019"/>
      <c r="AW102" s="1019"/>
      <c r="AX102" t="str">
        <f t="shared" si="138"/>
        <v/>
      </c>
      <c r="CW102" s="25" t="str">
        <f t="shared" si="139"/>
        <v/>
      </c>
      <c r="CX102" s="25" t="str">
        <f t="shared" si="140"/>
        <v/>
      </c>
      <c r="CY102" s="25" t="str">
        <f t="shared" si="141"/>
        <v/>
      </c>
      <c r="CZ102" s="25" t="str">
        <f t="shared" si="142"/>
        <v/>
      </c>
      <c r="DA102" s="25" t="str">
        <f t="shared" si="143"/>
        <v/>
      </c>
      <c r="DB102" s="25" t="str">
        <f t="shared" si="144"/>
        <v/>
      </c>
      <c r="DC102" s="25" t="str">
        <f t="shared" si="145"/>
        <v/>
      </c>
      <c r="DD102" s="25" t="str">
        <f t="shared" si="146"/>
        <v/>
      </c>
      <c r="DE102"/>
      <c r="DG102" s="26">
        <f t="shared" si="156"/>
        <v>0</v>
      </c>
      <c r="DH102" s="26">
        <f t="shared" si="148"/>
        <v>0</v>
      </c>
      <c r="DI102" s="26">
        <f t="shared" si="149"/>
        <v>0</v>
      </c>
      <c r="DJ102" s="26">
        <f t="shared" si="150"/>
        <v>0</v>
      </c>
      <c r="DK102" s="26">
        <f t="shared" si="151"/>
        <v>0</v>
      </c>
      <c r="DL102" s="26">
        <f t="shared" si="152"/>
        <v>0</v>
      </c>
      <c r="DM102" s="26">
        <f t="shared" si="153"/>
        <v>0</v>
      </c>
      <c r="DN102" s="26">
        <f t="shared" si="154"/>
        <v>0</v>
      </c>
    </row>
    <row r="103" spans="1:118" x14ac:dyDescent="0.25">
      <c r="A103" s="1170" t="s">
        <v>135</v>
      </c>
      <c r="B103" s="1170"/>
      <c r="C103" s="1170"/>
      <c r="D103" s="581">
        <f t="shared" si="136"/>
        <v>0</v>
      </c>
      <c r="E103" s="1016">
        <f>SUM(G103+I103+K103+M103+O103+Q103+S103+U103+W103)</f>
        <v>0</v>
      </c>
      <c r="F103" s="1017">
        <f>SUM(H103+J103+L103+N103+P103+R103+T103+V103+X103)</f>
        <v>0</v>
      </c>
      <c r="G103" s="1173"/>
      <c r="H103" s="619"/>
      <c r="I103" s="1173"/>
      <c r="J103" s="1042"/>
      <c r="K103" s="1018"/>
      <c r="L103" s="619"/>
      <c r="M103" s="1018"/>
      <c r="N103" s="619"/>
      <c r="O103" s="618"/>
      <c r="P103" s="619"/>
      <c r="Q103" s="618"/>
      <c r="R103" s="619"/>
      <c r="S103" s="618"/>
      <c r="T103" s="619"/>
      <c r="U103" s="618"/>
      <c r="V103" s="619"/>
      <c r="W103" s="618"/>
      <c r="X103" s="619"/>
      <c r="Y103" s="1168"/>
      <c r="Z103" s="1166"/>
      <c r="AA103" s="1168"/>
      <c r="AB103" s="1166"/>
      <c r="AC103" s="1168"/>
      <c r="AD103" s="1166"/>
      <c r="AE103" s="1168"/>
      <c r="AF103" s="1166"/>
      <c r="AG103" s="1168"/>
      <c r="AH103" s="1166"/>
      <c r="AI103" s="1168"/>
      <c r="AJ103" s="1166"/>
      <c r="AK103" s="1168"/>
      <c r="AL103" s="1166"/>
      <c r="AM103" s="1168"/>
      <c r="AN103" s="1171"/>
      <c r="AO103" s="1019"/>
      <c r="AP103" s="1019"/>
      <c r="AQ103" s="622">
        <v>0</v>
      </c>
      <c r="AR103" s="1172"/>
      <c r="AS103" s="622"/>
      <c r="AT103" s="1019"/>
      <c r="AU103" s="1019"/>
      <c r="AV103" s="1019"/>
      <c r="AW103" s="1019"/>
      <c r="AX103" t="str">
        <f t="shared" si="138"/>
        <v/>
      </c>
      <c r="CW103" s="25" t="str">
        <f t="shared" si="139"/>
        <v/>
      </c>
      <c r="CX103" s="25" t="str">
        <f t="shared" si="140"/>
        <v/>
      </c>
      <c r="CY103" s="25" t="str">
        <f t="shared" si="141"/>
        <v/>
      </c>
      <c r="CZ103" s="25" t="str">
        <f t="shared" si="142"/>
        <v/>
      </c>
      <c r="DA103" s="25" t="str">
        <f t="shared" si="143"/>
        <v/>
      </c>
      <c r="DB103" s="25" t="str">
        <f t="shared" si="144"/>
        <v/>
      </c>
      <c r="DC103" s="25" t="str">
        <f t="shared" si="145"/>
        <v/>
      </c>
      <c r="DD103" s="25" t="str">
        <f t="shared" si="146"/>
        <v/>
      </c>
      <c r="DE103"/>
      <c r="DG103" s="26">
        <f t="shared" si="156"/>
        <v>0</v>
      </c>
      <c r="DH103" s="26">
        <f t="shared" si="148"/>
        <v>0</v>
      </c>
      <c r="DI103" s="26">
        <f t="shared" si="149"/>
        <v>0</v>
      </c>
      <c r="DJ103" s="26">
        <f t="shared" si="150"/>
        <v>0</v>
      </c>
      <c r="DK103" s="26">
        <f t="shared" si="151"/>
        <v>0</v>
      </c>
      <c r="DL103" s="26">
        <f t="shared" si="152"/>
        <v>0</v>
      </c>
      <c r="DM103" s="26">
        <f t="shared" si="153"/>
        <v>0</v>
      </c>
      <c r="DN103" s="26">
        <f t="shared" si="154"/>
        <v>0</v>
      </c>
    </row>
    <row r="104" spans="1:118" x14ac:dyDescent="0.25">
      <c r="A104" s="1170" t="s">
        <v>136</v>
      </c>
      <c r="B104" s="1170"/>
      <c r="C104" s="1170"/>
      <c r="D104" s="581">
        <f t="shared" si="136"/>
        <v>6</v>
      </c>
      <c r="E104" s="1016">
        <f t="shared" ref="E104:F106" si="157">SUM(Q104+S104+U104+W104+Y104+AA104+AC104+AE104+AG104+AI104+AK104+AM104)</f>
        <v>2</v>
      </c>
      <c r="F104" s="1017">
        <f t="shared" si="157"/>
        <v>4</v>
      </c>
      <c r="G104" s="1039"/>
      <c r="H104" s="1040"/>
      <c r="I104" s="1039"/>
      <c r="J104" s="1174"/>
      <c r="K104" s="1039"/>
      <c r="L104" s="1040"/>
      <c r="M104" s="1039"/>
      <c r="N104" s="1040"/>
      <c r="O104" s="1175"/>
      <c r="P104" s="1040"/>
      <c r="Q104" s="618">
        <v>0</v>
      </c>
      <c r="R104" s="619">
        <v>0</v>
      </c>
      <c r="S104" s="618">
        <v>0</v>
      </c>
      <c r="T104" s="619">
        <v>0</v>
      </c>
      <c r="U104" s="618">
        <v>0</v>
      </c>
      <c r="V104" s="619">
        <v>0</v>
      </c>
      <c r="W104" s="618">
        <v>0</v>
      </c>
      <c r="X104" s="619">
        <v>0</v>
      </c>
      <c r="Y104" s="618">
        <v>0</v>
      </c>
      <c r="Z104" s="619">
        <v>0</v>
      </c>
      <c r="AA104" s="618">
        <v>0</v>
      </c>
      <c r="AB104" s="619">
        <v>0</v>
      </c>
      <c r="AC104" s="618">
        <v>0</v>
      </c>
      <c r="AD104" s="619">
        <v>2</v>
      </c>
      <c r="AE104" s="618">
        <v>0</v>
      </c>
      <c r="AF104" s="619">
        <v>0</v>
      </c>
      <c r="AG104" s="618">
        <v>2</v>
      </c>
      <c r="AH104" s="619">
        <v>0</v>
      </c>
      <c r="AI104" s="618">
        <v>0</v>
      </c>
      <c r="AJ104" s="619">
        <v>1</v>
      </c>
      <c r="AK104" s="618">
        <v>0</v>
      </c>
      <c r="AL104" s="619">
        <v>0</v>
      </c>
      <c r="AM104" s="618">
        <v>0</v>
      </c>
      <c r="AN104" s="620">
        <v>1</v>
      </c>
      <c r="AO104" s="1019">
        <v>0</v>
      </c>
      <c r="AP104" s="1019">
        <v>0</v>
      </c>
      <c r="AQ104" s="622">
        <v>6</v>
      </c>
      <c r="AR104" s="622">
        <v>0</v>
      </c>
      <c r="AS104" s="622">
        <v>0</v>
      </c>
      <c r="AT104" s="1019">
        <v>0</v>
      </c>
      <c r="AU104" s="1019">
        <v>0</v>
      </c>
      <c r="AV104" s="1019">
        <v>0</v>
      </c>
      <c r="AW104" s="1019">
        <v>0</v>
      </c>
      <c r="AX104" t="str">
        <f t="shared" si="138"/>
        <v/>
      </c>
      <c r="CW104" s="25" t="str">
        <f t="shared" si="139"/>
        <v/>
      </c>
      <c r="CX104" s="25" t="str">
        <f t="shared" si="140"/>
        <v/>
      </c>
      <c r="CY104" s="25" t="str">
        <f t="shared" si="141"/>
        <v/>
      </c>
      <c r="CZ104" s="25" t="str">
        <f t="shared" si="142"/>
        <v/>
      </c>
      <c r="DA104" s="25" t="str">
        <f t="shared" si="143"/>
        <v/>
      </c>
      <c r="DB104" s="25" t="str">
        <f t="shared" si="144"/>
        <v/>
      </c>
      <c r="DC104" s="25" t="str">
        <f t="shared" si="145"/>
        <v/>
      </c>
      <c r="DD104" s="25" t="str">
        <f t="shared" si="146"/>
        <v/>
      </c>
      <c r="DE104"/>
      <c r="DG104" s="26">
        <f t="shared" si="156"/>
        <v>0</v>
      </c>
      <c r="DH104" s="26">
        <f t="shared" si="148"/>
        <v>0</v>
      </c>
      <c r="DI104" s="26">
        <f t="shared" si="149"/>
        <v>0</v>
      </c>
      <c r="DJ104" s="26">
        <f t="shared" si="150"/>
        <v>0</v>
      </c>
      <c r="DK104" s="26">
        <f t="shared" si="151"/>
        <v>0</v>
      </c>
      <c r="DL104" s="26">
        <f t="shared" si="152"/>
        <v>0</v>
      </c>
      <c r="DM104" s="26">
        <f t="shared" si="153"/>
        <v>0</v>
      </c>
      <c r="DN104" s="26">
        <f t="shared" si="154"/>
        <v>0</v>
      </c>
    </row>
    <row r="105" spans="1:118" x14ac:dyDescent="0.25">
      <c r="A105" s="1170" t="s">
        <v>137</v>
      </c>
      <c r="B105" s="1170"/>
      <c r="C105" s="1170"/>
      <c r="D105" s="581">
        <f t="shared" si="136"/>
        <v>13</v>
      </c>
      <c r="E105" s="1016">
        <f t="shared" si="157"/>
        <v>2</v>
      </c>
      <c r="F105" s="1017">
        <f t="shared" si="157"/>
        <v>11</v>
      </c>
      <c r="G105" s="1039"/>
      <c r="H105" s="1040"/>
      <c r="I105" s="1039"/>
      <c r="J105" s="1174"/>
      <c r="K105" s="1039"/>
      <c r="L105" s="1040"/>
      <c r="M105" s="1039"/>
      <c r="N105" s="1040"/>
      <c r="O105" s="1175"/>
      <c r="P105" s="1040"/>
      <c r="Q105" s="618">
        <v>0</v>
      </c>
      <c r="R105" s="619">
        <v>0</v>
      </c>
      <c r="S105" s="618">
        <v>0</v>
      </c>
      <c r="T105" s="619">
        <v>0</v>
      </c>
      <c r="U105" s="618">
        <v>0</v>
      </c>
      <c r="V105" s="619">
        <v>0</v>
      </c>
      <c r="W105" s="618">
        <v>0</v>
      </c>
      <c r="X105" s="619">
        <v>0</v>
      </c>
      <c r="Y105" s="618">
        <v>0</v>
      </c>
      <c r="Z105" s="619">
        <v>3</v>
      </c>
      <c r="AA105" s="618">
        <v>0</v>
      </c>
      <c r="AB105" s="619">
        <v>0</v>
      </c>
      <c r="AC105" s="618">
        <v>1</v>
      </c>
      <c r="AD105" s="619">
        <v>2</v>
      </c>
      <c r="AE105" s="618">
        <v>0</v>
      </c>
      <c r="AF105" s="619">
        <v>2</v>
      </c>
      <c r="AG105" s="618">
        <v>1</v>
      </c>
      <c r="AH105" s="619">
        <v>2</v>
      </c>
      <c r="AI105" s="618">
        <v>0</v>
      </c>
      <c r="AJ105" s="619">
        <v>0</v>
      </c>
      <c r="AK105" s="618">
        <v>0</v>
      </c>
      <c r="AL105" s="619">
        <v>2</v>
      </c>
      <c r="AM105" s="618">
        <v>0</v>
      </c>
      <c r="AN105" s="620">
        <v>0</v>
      </c>
      <c r="AO105" s="1019">
        <v>0</v>
      </c>
      <c r="AP105" s="1019">
        <v>0</v>
      </c>
      <c r="AQ105" s="622">
        <v>13</v>
      </c>
      <c r="AR105" s="622">
        <v>0</v>
      </c>
      <c r="AS105" s="622">
        <v>0</v>
      </c>
      <c r="AT105" s="1019">
        <v>0</v>
      </c>
      <c r="AU105" s="1019">
        <v>0</v>
      </c>
      <c r="AV105" s="1019">
        <v>0</v>
      </c>
      <c r="AW105" s="1019">
        <v>0</v>
      </c>
      <c r="AX105" t="str">
        <f t="shared" si="138"/>
        <v/>
      </c>
      <c r="CW105" s="25" t="str">
        <f t="shared" si="139"/>
        <v/>
      </c>
      <c r="CX105" s="25" t="str">
        <f t="shared" si="140"/>
        <v/>
      </c>
      <c r="CY105" s="25" t="str">
        <f t="shared" si="141"/>
        <v/>
      </c>
      <c r="CZ105" s="25" t="str">
        <f t="shared" si="142"/>
        <v/>
      </c>
      <c r="DA105" s="25" t="str">
        <f t="shared" si="143"/>
        <v/>
      </c>
      <c r="DB105" s="25" t="str">
        <f t="shared" si="144"/>
        <v/>
      </c>
      <c r="DC105" s="25" t="str">
        <f t="shared" si="145"/>
        <v/>
      </c>
      <c r="DD105" s="25" t="str">
        <f t="shared" si="146"/>
        <v/>
      </c>
      <c r="DE105"/>
      <c r="DG105" s="26">
        <f t="shared" si="156"/>
        <v>0</v>
      </c>
      <c r="DH105" s="26">
        <f t="shared" si="148"/>
        <v>0</v>
      </c>
      <c r="DI105" s="26">
        <f t="shared" si="149"/>
        <v>0</v>
      </c>
      <c r="DJ105" s="26">
        <f t="shared" si="150"/>
        <v>0</v>
      </c>
      <c r="DK105" s="26">
        <f t="shared" si="151"/>
        <v>0</v>
      </c>
      <c r="DL105" s="26">
        <f t="shared" si="152"/>
        <v>0</v>
      </c>
      <c r="DM105" s="26">
        <f t="shared" si="153"/>
        <v>0</v>
      </c>
      <c r="DN105" s="26">
        <f t="shared" si="154"/>
        <v>0</v>
      </c>
    </row>
    <row r="106" spans="1:118" x14ac:dyDescent="0.25">
      <c r="A106" s="1170" t="s">
        <v>138</v>
      </c>
      <c r="B106" s="1170"/>
      <c r="C106" s="1170"/>
      <c r="D106" s="581">
        <f t="shared" si="136"/>
        <v>8</v>
      </c>
      <c r="E106" s="1016">
        <f t="shared" si="157"/>
        <v>1</v>
      </c>
      <c r="F106" s="1017">
        <f t="shared" si="157"/>
        <v>7</v>
      </c>
      <c r="G106" s="1039"/>
      <c r="H106" s="1040"/>
      <c r="I106" s="1039"/>
      <c r="J106" s="1174"/>
      <c r="K106" s="1039"/>
      <c r="L106" s="1040"/>
      <c r="M106" s="1039"/>
      <c r="N106" s="1040"/>
      <c r="O106" s="1175"/>
      <c r="P106" s="1040"/>
      <c r="Q106" s="618">
        <v>0</v>
      </c>
      <c r="R106" s="619">
        <v>0</v>
      </c>
      <c r="S106" s="618">
        <v>0</v>
      </c>
      <c r="T106" s="619">
        <v>0</v>
      </c>
      <c r="U106" s="618">
        <v>0</v>
      </c>
      <c r="V106" s="619">
        <v>0</v>
      </c>
      <c r="W106" s="618">
        <v>0</v>
      </c>
      <c r="X106" s="619">
        <v>0</v>
      </c>
      <c r="Y106" s="618">
        <v>1</v>
      </c>
      <c r="Z106" s="619">
        <v>1</v>
      </c>
      <c r="AA106" s="618">
        <v>0</v>
      </c>
      <c r="AB106" s="619">
        <v>0</v>
      </c>
      <c r="AC106" s="618">
        <v>0</v>
      </c>
      <c r="AD106" s="619">
        <v>2</v>
      </c>
      <c r="AE106" s="618">
        <v>0</v>
      </c>
      <c r="AF106" s="619">
        <v>3</v>
      </c>
      <c r="AG106" s="618">
        <v>0</v>
      </c>
      <c r="AH106" s="619">
        <v>1</v>
      </c>
      <c r="AI106" s="618">
        <v>0</v>
      </c>
      <c r="AJ106" s="619">
        <v>0</v>
      </c>
      <c r="AK106" s="618">
        <v>0</v>
      </c>
      <c r="AL106" s="619">
        <v>0</v>
      </c>
      <c r="AM106" s="618">
        <v>0</v>
      </c>
      <c r="AN106" s="620">
        <v>0</v>
      </c>
      <c r="AO106" s="1019">
        <v>0</v>
      </c>
      <c r="AP106" s="1019">
        <v>0</v>
      </c>
      <c r="AQ106" s="622">
        <v>8</v>
      </c>
      <c r="AR106" s="622">
        <v>0</v>
      </c>
      <c r="AS106" s="622">
        <v>0</v>
      </c>
      <c r="AT106" s="1019">
        <v>0</v>
      </c>
      <c r="AU106" s="1019">
        <v>0</v>
      </c>
      <c r="AV106" s="1019">
        <v>0</v>
      </c>
      <c r="AW106" s="1019">
        <v>0</v>
      </c>
      <c r="AX106" t="str">
        <f t="shared" si="138"/>
        <v/>
      </c>
      <c r="CW106" s="25" t="str">
        <f t="shared" si="139"/>
        <v/>
      </c>
      <c r="CX106" s="25" t="str">
        <f t="shared" si="140"/>
        <v/>
      </c>
      <c r="CY106" s="25" t="str">
        <f t="shared" si="141"/>
        <v/>
      </c>
      <c r="CZ106" s="25" t="str">
        <f t="shared" si="142"/>
        <v/>
      </c>
      <c r="DA106" s="25" t="str">
        <f t="shared" si="143"/>
        <v/>
      </c>
      <c r="DB106" s="25" t="str">
        <f t="shared" si="144"/>
        <v/>
      </c>
      <c r="DC106" s="25" t="str">
        <f t="shared" si="145"/>
        <v/>
      </c>
      <c r="DD106" s="25" t="str">
        <f t="shared" si="146"/>
        <v/>
      </c>
      <c r="DE106"/>
      <c r="DG106" s="26">
        <f t="shared" si="156"/>
        <v>0</v>
      </c>
      <c r="DH106" s="26">
        <f t="shared" si="148"/>
        <v>0</v>
      </c>
      <c r="DI106" s="26">
        <f t="shared" si="149"/>
        <v>0</v>
      </c>
      <c r="DJ106" s="26">
        <f t="shared" si="150"/>
        <v>0</v>
      </c>
      <c r="DK106" s="26">
        <f t="shared" si="151"/>
        <v>0</v>
      </c>
      <c r="DL106" s="26">
        <f t="shared" si="152"/>
        <v>0</v>
      </c>
      <c r="DM106" s="26">
        <f t="shared" si="153"/>
        <v>0</v>
      </c>
      <c r="DN106" s="26">
        <f t="shared" si="154"/>
        <v>0</v>
      </c>
    </row>
    <row r="107" spans="1:118" x14ac:dyDescent="0.25">
      <c r="A107" s="1162" t="s">
        <v>139</v>
      </c>
      <c r="B107" s="1163"/>
      <c r="C107" s="1164"/>
      <c r="D107" s="581">
        <f t="shared" si="136"/>
        <v>0</v>
      </c>
      <c r="E107" s="1016">
        <f>SUM(Q107+S107+U107+W107+Y107)</f>
        <v>0</v>
      </c>
      <c r="F107" s="1017">
        <f>SUM(R107+T107+V107+X107+Z107)</f>
        <v>0</v>
      </c>
      <c r="G107" s="1165"/>
      <c r="H107" s="1166"/>
      <c r="I107" s="1165"/>
      <c r="J107" s="1167"/>
      <c r="K107" s="1165"/>
      <c r="L107" s="1166"/>
      <c r="M107" s="1165"/>
      <c r="N107" s="1166"/>
      <c r="O107" s="1168"/>
      <c r="P107" s="1166"/>
      <c r="Q107" s="618"/>
      <c r="R107" s="619"/>
      <c r="S107" s="618"/>
      <c r="T107" s="619"/>
      <c r="U107" s="618"/>
      <c r="V107" s="619"/>
      <c r="W107" s="618"/>
      <c r="X107" s="619"/>
      <c r="Y107" s="618"/>
      <c r="Z107" s="619"/>
      <c r="AA107" s="1168"/>
      <c r="AB107" s="1166"/>
      <c r="AC107" s="1168"/>
      <c r="AD107" s="1166"/>
      <c r="AE107" s="1168"/>
      <c r="AF107" s="1166"/>
      <c r="AG107" s="1168"/>
      <c r="AH107" s="1166"/>
      <c r="AI107" s="1168"/>
      <c r="AJ107" s="1166"/>
      <c r="AK107" s="1168"/>
      <c r="AL107" s="1166"/>
      <c r="AM107" s="1168"/>
      <c r="AN107" s="1171"/>
      <c r="AO107" s="1019"/>
      <c r="AP107" s="1019"/>
      <c r="AQ107" s="622">
        <v>0</v>
      </c>
      <c r="AR107" s="1172"/>
      <c r="AS107" s="622"/>
      <c r="AT107" s="1019"/>
      <c r="AU107" s="1019"/>
      <c r="AV107" s="1019"/>
      <c r="AW107" s="1019"/>
      <c r="AX107" t="str">
        <f t="shared" si="138"/>
        <v/>
      </c>
      <c r="CW107" s="25" t="str">
        <f t="shared" si="139"/>
        <v/>
      </c>
      <c r="CX107" s="25" t="str">
        <f t="shared" si="140"/>
        <v/>
      </c>
      <c r="CY107" s="25" t="str">
        <f t="shared" si="141"/>
        <v/>
      </c>
      <c r="CZ107" s="25" t="str">
        <f t="shared" si="142"/>
        <v/>
      </c>
      <c r="DA107" s="25" t="str">
        <f t="shared" si="143"/>
        <v/>
      </c>
      <c r="DB107" s="25" t="str">
        <f t="shared" si="144"/>
        <v/>
      </c>
      <c r="DC107" s="25" t="str">
        <f t="shared" si="145"/>
        <v/>
      </c>
      <c r="DD107" s="25" t="str">
        <f t="shared" si="146"/>
        <v/>
      </c>
      <c r="DE107"/>
      <c r="DG107" s="26">
        <f t="shared" si="156"/>
        <v>0</v>
      </c>
      <c r="DH107" s="26">
        <f t="shared" si="148"/>
        <v>0</v>
      </c>
      <c r="DI107" s="26">
        <f t="shared" si="149"/>
        <v>0</v>
      </c>
      <c r="DJ107" s="26">
        <f t="shared" si="150"/>
        <v>0</v>
      </c>
      <c r="DK107" s="26">
        <f t="shared" si="151"/>
        <v>0</v>
      </c>
      <c r="DL107" s="26">
        <f t="shared" si="152"/>
        <v>0</v>
      </c>
      <c r="DM107" s="26">
        <f t="shared" si="153"/>
        <v>0</v>
      </c>
      <c r="DN107" s="26">
        <f t="shared" si="154"/>
        <v>0</v>
      </c>
    </row>
    <row r="108" spans="1:118" x14ac:dyDescent="0.25">
      <c r="A108" s="1162" t="s">
        <v>140</v>
      </c>
      <c r="B108" s="1163"/>
      <c r="C108" s="1164"/>
      <c r="D108" s="581">
        <f t="shared" si="136"/>
        <v>0</v>
      </c>
      <c r="E108" s="1016">
        <f>SUM(Q108+S108+U108+W108+Y108+AA108+AC108+AE108+AG108+AI108+AK108+AM108)</f>
        <v>0</v>
      </c>
      <c r="F108" s="1017">
        <f>SUM(R108+T108+V108+X108+Z108+AB108+AD108+AF108+AH108+AJ108+AL108+AN108)</f>
        <v>0</v>
      </c>
      <c r="G108" s="1165"/>
      <c r="H108" s="1166"/>
      <c r="I108" s="1165"/>
      <c r="J108" s="1167"/>
      <c r="K108" s="1165"/>
      <c r="L108" s="1166"/>
      <c r="M108" s="1165"/>
      <c r="N108" s="1166"/>
      <c r="O108" s="1168"/>
      <c r="P108" s="1166"/>
      <c r="Q108" s="618"/>
      <c r="R108" s="619"/>
      <c r="S108" s="618"/>
      <c r="T108" s="619"/>
      <c r="U108" s="618"/>
      <c r="V108" s="619"/>
      <c r="W108" s="618"/>
      <c r="X108" s="619"/>
      <c r="Y108" s="618"/>
      <c r="Z108" s="619"/>
      <c r="AA108" s="618"/>
      <c r="AB108" s="619"/>
      <c r="AC108" s="618"/>
      <c r="AD108" s="619"/>
      <c r="AE108" s="618"/>
      <c r="AF108" s="619"/>
      <c r="AG108" s="618"/>
      <c r="AH108" s="619"/>
      <c r="AI108" s="618"/>
      <c r="AJ108" s="619"/>
      <c r="AK108" s="618"/>
      <c r="AL108" s="619"/>
      <c r="AM108" s="618"/>
      <c r="AN108" s="620"/>
      <c r="AO108" s="1019"/>
      <c r="AP108" s="1019"/>
      <c r="AQ108" s="622">
        <v>0</v>
      </c>
      <c r="AR108" s="622"/>
      <c r="AS108" s="622"/>
      <c r="AT108" s="1019"/>
      <c r="AU108" s="1019"/>
      <c r="AV108" s="1019"/>
      <c r="AW108" s="1019"/>
      <c r="AX108" t="str">
        <f t="shared" si="138"/>
        <v/>
      </c>
      <c r="CW108" s="25" t="str">
        <f t="shared" si="139"/>
        <v/>
      </c>
      <c r="CX108" s="25" t="str">
        <f t="shared" si="140"/>
        <v/>
      </c>
      <c r="CY108" s="25" t="str">
        <f t="shared" si="141"/>
        <v/>
      </c>
      <c r="CZ108" s="25" t="str">
        <f t="shared" si="142"/>
        <v/>
      </c>
      <c r="DA108" s="25" t="str">
        <f t="shared" si="143"/>
        <v/>
      </c>
      <c r="DB108" s="25" t="str">
        <f t="shared" si="144"/>
        <v/>
      </c>
      <c r="DC108" s="25" t="str">
        <f t="shared" si="145"/>
        <v/>
      </c>
      <c r="DD108" s="25" t="str">
        <f t="shared" si="146"/>
        <v/>
      </c>
      <c r="DE108"/>
      <c r="DG108" s="26">
        <f t="shared" si="156"/>
        <v>0</v>
      </c>
      <c r="DH108" s="26">
        <f t="shared" si="148"/>
        <v>0</v>
      </c>
      <c r="DI108" s="26">
        <f t="shared" si="149"/>
        <v>0</v>
      </c>
      <c r="DJ108" s="26">
        <f t="shared" si="150"/>
        <v>0</v>
      </c>
      <c r="DK108" s="26">
        <f t="shared" si="151"/>
        <v>0</v>
      </c>
      <c r="DL108" s="26">
        <f t="shared" si="152"/>
        <v>0</v>
      </c>
      <c r="DM108" s="26">
        <f t="shared" si="153"/>
        <v>0</v>
      </c>
      <c r="DN108" s="26">
        <f t="shared" si="154"/>
        <v>0</v>
      </c>
    </row>
    <row r="109" spans="1:118" x14ac:dyDescent="0.25">
      <c r="A109" s="1162" t="s">
        <v>141</v>
      </c>
      <c r="B109" s="1163"/>
      <c r="C109" s="1164"/>
      <c r="D109" s="581">
        <f t="shared" si="136"/>
        <v>0</v>
      </c>
      <c r="E109" s="1016">
        <f>SUM(Q109+S109+U109+W109+Y109+AA109+AC109+AE109+AG109+AI109+AK109+AM109)</f>
        <v>0</v>
      </c>
      <c r="F109" s="1017">
        <f>SUM(R109+T109+V109+X109+Z109+AB109+AD109+AF109+AH109+AJ109+AL109+AN109)</f>
        <v>0</v>
      </c>
      <c r="G109" s="1165"/>
      <c r="H109" s="1166"/>
      <c r="I109" s="1165"/>
      <c r="J109" s="1167"/>
      <c r="K109" s="1165"/>
      <c r="L109" s="1166"/>
      <c r="M109" s="1165"/>
      <c r="N109" s="1166"/>
      <c r="O109" s="1168"/>
      <c r="P109" s="1166"/>
      <c r="Q109" s="618"/>
      <c r="R109" s="619"/>
      <c r="S109" s="618"/>
      <c r="T109" s="619"/>
      <c r="U109" s="618"/>
      <c r="V109" s="619"/>
      <c r="W109" s="618"/>
      <c r="X109" s="619"/>
      <c r="Y109" s="618"/>
      <c r="Z109" s="619"/>
      <c r="AA109" s="618"/>
      <c r="AB109" s="619"/>
      <c r="AC109" s="618"/>
      <c r="AD109" s="619"/>
      <c r="AE109" s="618"/>
      <c r="AF109" s="619"/>
      <c r="AG109" s="618"/>
      <c r="AH109" s="619"/>
      <c r="AI109" s="618"/>
      <c r="AJ109" s="619"/>
      <c r="AK109" s="618"/>
      <c r="AL109" s="619"/>
      <c r="AM109" s="618"/>
      <c r="AN109" s="620"/>
      <c r="AO109" s="1019"/>
      <c r="AP109" s="1019"/>
      <c r="AQ109" s="622">
        <v>0</v>
      </c>
      <c r="AR109" s="622"/>
      <c r="AS109" s="622"/>
      <c r="AT109" s="1019"/>
      <c r="AU109" s="1019"/>
      <c r="AV109" s="1019"/>
      <c r="AW109" s="1019"/>
      <c r="AX109" t="str">
        <f t="shared" si="138"/>
        <v/>
      </c>
      <c r="CW109" s="25" t="str">
        <f t="shared" si="139"/>
        <v/>
      </c>
      <c r="CX109" s="25" t="str">
        <f t="shared" si="140"/>
        <v/>
      </c>
      <c r="CY109" s="25" t="str">
        <f t="shared" si="141"/>
        <v/>
      </c>
      <c r="CZ109" s="25" t="str">
        <f t="shared" si="142"/>
        <v/>
      </c>
      <c r="DA109" s="25" t="str">
        <f t="shared" si="143"/>
        <v/>
      </c>
      <c r="DB109" s="25" t="str">
        <f t="shared" si="144"/>
        <v/>
      </c>
      <c r="DC109" s="25" t="str">
        <f t="shared" si="145"/>
        <v/>
      </c>
      <c r="DD109" s="25" t="str">
        <f t="shared" si="146"/>
        <v/>
      </c>
      <c r="DE109"/>
      <c r="DG109" s="26">
        <f t="shared" si="156"/>
        <v>0</v>
      </c>
      <c r="DH109" s="26">
        <f t="shared" si="148"/>
        <v>0</v>
      </c>
      <c r="DI109" s="26">
        <f t="shared" si="149"/>
        <v>0</v>
      </c>
      <c r="DJ109" s="26">
        <f t="shared" si="150"/>
        <v>0</v>
      </c>
      <c r="DK109" s="26">
        <f t="shared" si="151"/>
        <v>0</v>
      </c>
      <c r="DL109" s="26">
        <f t="shared" si="152"/>
        <v>0</v>
      </c>
      <c r="DM109" s="26">
        <f t="shared" si="153"/>
        <v>0</v>
      </c>
      <c r="DN109" s="26">
        <f t="shared" si="154"/>
        <v>0</v>
      </c>
    </row>
    <row r="110" spans="1:118" x14ac:dyDescent="0.25">
      <c r="A110" s="1162" t="s">
        <v>142</v>
      </c>
      <c r="B110" s="1163"/>
      <c r="C110" s="1164"/>
      <c r="D110" s="581">
        <f t="shared" si="136"/>
        <v>0</v>
      </c>
      <c r="E110" s="1016">
        <f t="shared" si="137"/>
        <v>0</v>
      </c>
      <c r="F110" s="1017">
        <f t="shared" si="137"/>
        <v>0</v>
      </c>
      <c r="G110" s="1173"/>
      <c r="H110" s="1176"/>
      <c r="I110" s="1018"/>
      <c r="J110" s="1042"/>
      <c r="K110" s="1018"/>
      <c r="L110" s="619"/>
      <c r="M110" s="1018"/>
      <c r="N110" s="619"/>
      <c r="O110" s="618"/>
      <c r="P110" s="619"/>
      <c r="Q110" s="618"/>
      <c r="R110" s="619"/>
      <c r="S110" s="618"/>
      <c r="T110" s="619"/>
      <c r="U110" s="618"/>
      <c r="V110" s="619"/>
      <c r="W110" s="618"/>
      <c r="X110" s="619"/>
      <c r="Y110" s="618"/>
      <c r="Z110" s="619"/>
      <c r="AA110" s="618"/>
      <c r="AB110" s="619"/>
      <c r="AC110" s="618"/>
      <c r="AD110" s="619"/>
      <c r="AE110" s="618"/>
      <c r="AF110" s="619"/>
      <c r="AG110" s="618"/>
      <c r="AH110" s="619"/>
      <c r="AI110" s="618"/>
      <c r="AJ110" s="619"/>
      <c r="AK110" s="618"/>
      <c r="AL110" s="619"/>
      <c r="AM110" s="618"/>
      <c r="AN110" s="620"/>
      <c r="AO110" s="1019"/>
      <c r="AP110" s="1019"/>
      <c r="AQ110" s="622">
        <v>0</v>
      </c>
      <c r="AR110" s="622"/>
      <c r="AS110" s="622"/>
      <c r="AT110" s="1019"/>
      <c r="AU110" s="1019"/>
      <c r="AV110" s="1019"/>
      <c r="AW110" s="1019"/>
      <c r="AX110" t="str">
        <f t="shared" si="138"/>
        <v/>
      </c>
      <c r="CW110" s="25" t="str">
        <f t="shared" si="139"/>
        <v/>
      </c>
      <c r="CX110" s="25" t="str">
        <f t="shared" si="140"/>
        <v/>
      </c>
      <c r="CY110" s="25" t="str">
        <f t="shared" si="141"/>
        <v/>
      </c>
      <c r="CZ110" s="25" t="str">
        <f t="shared" si="142"/>
        <v/>
      </c>
      <c r="DA110" s="25" t="str">
        <f t="shared" si="143"/>
        <v/>
      </c>
      <c r="DB110" s="25" t="str">
        <f t="shared" si="144"/>
        <v/>
      </c>
      <c r="DC110" s="25" t="str">
        <f t="shared" si="145"/>
        <v/>
      </c>
      <c r="DD110" s="25" t="str">
        <f t="shared" si="146"/>
        <v/>
      </c>
      <c r="DE110"/>
      <c r="DG110" s="26">
        <f t="shared" si="156"/>
        <v>0</v>
      </c>
      <c r="DH110" s="26">
        <f t="shared" si="148"/>
        <v>0</v>
      </c>
      <c r="DI110" s="26">
        <f t="shared" si="149"/>
        <v>0</v>
      </c>
      <c r="DJ110" s="26">
        <f t="shared" si="150"/>
        <v>0</v>
      </c>
      <c r="DK110" s="26">
        <f t="shared" si="151"/>
        <v>0</v>
      </c>
      <c r="DL110" s="26">
        <f t="shared" si="152"/>
        <v>0</v>
      </c>
      <c r="DM110" s="26">
        <f t="shared" si="153"/>
        <v>0</v>
      </c>
      <c r="DN110" s="26">
        <f t="shared" si="154"/>
        <v>0</v>
      </c>
    </row>
    <row r="111" spans="1:118" x14ac:dyDescent="0.25">
      <c r="A111" s="1162" t="s">
        <v>143</v>
      </c>
      <c r="B111" s="1163"/>
      <c r="C111" s="1164"/>
      <c r="D111" s="581">
        <f t="shared" si="136"/>
        <v>0</v>
      </c>
      <c r="E111" s="1016">
        <f t="shared" si="137"/>
        <v>0</v>
      </c>
      <c r="F111" s="1017">
        <f t="shared" si="137"/>
        <v>0</v>
      </c>
      <c r="G111" s="1173"/>
      <c r="H111" s="1176"/>
      <c r="I111" s="1018"/>
      <c r="J111" s="1042"/>
      <c r="K111" s="1018"/>
      <c r="L111" s="619"/>
      <c r="M111" s="1018"/>
      <c r="N111" s="619"/>
      <c r="O111" s="618"/>
      <c r="P111" s="619"/>
      <c r="Q111" s="618"/>
      <c r="R111" s="619"/>
      <c r="S111" s="618"/>
      <c r="T111" s="619"/>
      <c r="U111" s="618"/>
      <c r="V111" s="619"/>
      <c r="W111" s="618"/>
      <c r="X111" s="619"/>
      <c r="Y111" s="618"/>
      <c r="Z111" s="619"/>
      <c r="AA111" s="618"/>
      <c r="AB111" s="619"/>
      <c r="AC111" s="618"/>
      <c r="AD111" s="619"/>
      <c r="AE111" s="618"/>
      <c r="AF111" s="619"/>
      <c r="AG111" s="618"/>
      <c r="AH111" s="619"/>
      <c r="AI111" s="618"/>
      <c r="AJ111" s="619"/>
      <c r="AK111" s="618"/>
      <c r="AL111" s="619"/>
      <c r="AM111" s="618"/>
      <c r="AN111" s="620"/>
      <c r="AO111" s="1019"/>
      <c r="AP111" s="1019"/>
      <c r="AQ111" s="622">
        <v>0</v>
      </c>
      <c r="AR111" s="622"/>
      <c r="AS111" s="622"/>
      <c r="AT111" s="1019"/>
      <c r="AU111" s="1019"/>
      <c r="AV111" s="1019"/>
      <c r="AW111" s="1019"/>
      <c r="AX111" t="str">
        <f t="shared" si="138"/>
        <v/>
      </c>
      <c r="CW111" s="25" t="str">
        <f t="shared" si="139"/>
        <v/>
      </c>
      <c r="CX111" s="25" t="str">
        <f t="shared" si="140"/>
        <v/>
      </c>
      <c r="CY111" s="25" t="str">
        <f t="shared" si="141"/>
        <v/>
      </c>
      <c r="CZ111" s="25" t="str">
        <f t="shared" si="142"/>
        <v/>
      </c>
      <c r="DA111" s="25" t="str">
        <f t="shared" si="143"/>
        <v/>
      </c>
      <c r="DB111" s="25" t="str">
        <f t="shared" si="144"/>
        <v/>
      </c>
      <c r="DC111" s="25" t="str">
        <f t="shared" si="145"/>
        <v/>
      </c>
      <c r="DD111" s="25" t="str">
        <f t="shared" si="146"/>
        <v/>
      </c>
      <c r="DE111"/>
      <c r="DG111" s="26">
        <f t="shared" si="156"/>
        <v>0</v>
      </c>
      <c r="DH111" s="26">
        <f t="shared" si="148"/>
        <v>0</v>
      </c>
      <c r="DI111" s="26">
        <f t="shared" si="149"/>
        <v>0</v>
      </c>
      <c r="DJ111" s="26">
        <f t="shared" si="150"/>
        <v>0</v>
      </c>
      <c r="DK111" s="26">
        <f t="shared" si="151"/>
        <v>0</v>
      </c>
      <c r="DL111" s="26">
        <f t="shared" si="152"/>
        <v>0</v>
      </c>
      <c r="DM111" s="26">
        <f t="shared" si="153"/>
        <v>0</v>
      </c>
      <c r="DN111" s="26">
        <f t="shared" si="154"/>
        <v>0</v>
      </c>
    </row>
    <row r="112" spans="1:118" x14ac:dyDescent="0.25">
      <c r="A112" s="1162" t="s">
        <v>144</v>
      </c>
      <c r="B112" s="1163"/>
      <c r="C112" s="1164"/>
      <c r="D112" s="581">
        <f t="shared" si="136"/>
        <v>0</v>
      </c>
      <c r="E112" s="1016">
        <f t="shared" si="137"/>
        <v>0</v>
      </c>
      <c r="F112" s="1017">
        <f t="shared" si="137"/>
        <v>0</v>
      </c>
      <c r="G112" s="1173"/>
      <c r="H112" s="1176"/>
      <c r="I112" s="1018"/>
      <c r="J112" s="1042"/>
      <c r="K112" s="1018"/>
      <c r="L112" s="619"/>
      <c r="M112" s="1018"/>
      <c r="N112" s="619"/>
      <c r="O112" s="618"/>
      <c r="P112" s="619"/>
      <c r="Q112" s="618"/>
      <c r="R112" s="619"/>
      <c r="S112" s="618"/>
      <c r="T112" s="619"/>
      <c r="U112" s="618"/>
      <c r="V112" s="619"/>
      <c r="W112" s="618"/>
      <c r="X112" s="619"/>
      <c r="Y112" s="618"/>
      <c r="Z112" s="619"/>
      <c r="AA112" s="618"/>
      <c r="AB112" s="619"/>
      <c r="AC112" s="618"/>
      <c r="AD112" s="619"/>
      <c r="AE112" s="618"/>
      <c r="AF112" s="619"/>
      <c r="AG112" s="618"/>
      <c r="AH112" s="619"/>
      <c r="AI112" s="618"/>
      <c r="AJ112" s="619"/>
      <c r="AK112" s="618"/>
      <c r="AL112" s="619"/>
      <c r="AM112" s="618"/>
      <c r="AN112" s="620"/>
      <c r="AO112" s="1019"/>
      <c r="AP112" s="1019"/>
      <c r="AQ112" s="622">
        <v>0</v>
      </c>
      <c r="AR112" s="622"/>
      <c r="AS112" s="622"/>
      <c r="AT112" s="1019"/>
      <c r="AU112" s="1019"/>
      <c r="AV112" s="1019"/>
      <c r="AW112" s="1019"/>
      <c r="AX112" t="str">
        <f t="shared" si="138"/>
        <v/>
      </c>
      <c r="CW112" s="25" t="str">
        <f t="shared" si="139"/>
        <v/>
      </c>
      <c r="CX112" s="25" t="str">
        <f t="shared" si="140"/>
        <v/>
      </c>
      <c r="CY112" s="25" t="str">
        <f t="shared" si="141"/>
        <v/>
      </c>
      <c r="CZ112" s="25" t="str">
        <f t="shared" si="142"/>
        <v/>
      </c>
      <c r="DA112" s="25" t="str">
        <f t="shared" si="143"/>
        <v/>
      </c>
      <c r="DB112" s="25" t="str">
        <f t="shared" si="144"/>
        <v/>
      </c>
      <c r="DC112" s="25" t="str">
        <f t="shared" si="145"/>
        <v/>
      </c>
      <c r="DD112" s="25" t="str">
        <f t="shared" si="146"/>
        <v/>
      </c>
      <c r="DE112"/>
      <c r="DG112" s="26">
        <f t="shared" si="156"/>
        <v>0</v>
      </c>
      <c r="DH112" s="26">
        <f t="shared" si="148"/>
        <v>0</v>
      </c>
      <c r="DI112" s="26">
        <f t="shared" si="149"/>
        <v>0</v>
      </c>
      <c r="DJ112" s="26">
        <f t="shared" si="150"/>
        <v>0</v>
      </c>
      <c r="DK112" s="26">
        <f t="shared" si="151"/>
        <v>0</v>
      </c>
      <c r="DL112" s="26">
        <f t="shared" si="152"/>
        <v>0</v>
      </c>
      <c r="DM112" s="26">
        <f t="shared" si="153"/>
        <v>0</v>
      </c>
      <c r="DN112" s="26">
        <f t="shared" si="154"/>
        <v>0</v>
      </c>
    </row>
    <row r="113" spans="1:118" x14ac:dyDescent="0.25">
      <c r="A113" s="1162" t="s">
        <v>145</v>
      </c>
      <c r="B113" s="1163"/>
      <c r="C113" s="1164"/>
      <c r="D113" s="581">
        <f t="shared" si="136"/>
        <v>0</v>
      </c>
      <c r="E113" s="1016">
        <f t="shared" si="137"/>
        <v>0</v>
      </c>
      <c r="F113" s="1017">
        <f t="shared" si="137"/>
        <v>0</v>
      </c>
      <c r="G113" s="1173"/>
      <c r="H113" s="1176"/>
      <c r="I113" s="1018"/>
      <c r="J113" s="1042"/>
      <c r="K113" s="1018"/>
      <c r="L113" s="619"/>
      <c r="M113" s="1018"/>
      <c r="N113" s="619"/>
      <c r="O113" s="618"/>
      <c r="P113" s="619"/>
      <c r="Q113" s="618"/>
      <c r="R113" s="619"/>
      <c r="S113" s="618"/>
      <c r="T113" s="619"/>
      <c r="U113" s="618"/>
      <c r="V113" s="619"/>
      <c r="W113" s="618"/>
      <c r="X113" s="619"/>
      <c r="Y113" s="618"/>
      <c r="Z113" s="619"/>
      <c r="AA113" s="618"/>
      <c r="AB113" s="619"/>
      <c r="AC113" s="618"/>
      <c r="AD113" s="619"/>
      <c r="AE113" s="618"/>
      <c r="AF113" s="619"/>
      <c r="AG113" s="618"/>
      <c r="AH113" s="619"/>
      <c r="AI113" s="618"/>
      <c r="AJ113" s="619"/>
      <c r="AK113" s="618"/>
      <c r="AL113" s="619"/>
      <c r="AM113" s="618"/>
      <c r="AN113" s="620"/>
      <c r="AO113" s="1019"/>
      <c r="AP113" s="1019"/>
      <c r="AQ113" s="622">
        <v>0</v>
      </c>
      <c r="AR113" s="622"/>
      <c r="AS113" s="622"/>
      <c r="AT113" s="1019"/>
      <c r="AU113" s="1019"/>
      <c r="AV113" s="1019"/>
      <c r="AW113" s="1019"/>
      <c r="AX113" t="str">
        <f t="shared" si="138"/>
        <v/>
      </c>
      <c r="CW113" s="25" t="str">
        <f t="shared" si="139"/>
        <v/>
      </c>
      <c r="CX113" s="25" t="str">
        <f t="shared" si="140"/>
        <v/>
      </c>
      <c r="CY113" s="25" t="str">
        <f t="shared" si="141"/>
        <v/>
      </c>
      <c r="CZ113" s="25" t="str">
        <f t="shared" si="142"/>
        <v/>
      </c>
      <c r="DA113" s="25" t="str">
        <f t="shared" si="143"/>
        <v/>
      </c>
      <c r="DB113" s="25" t="str">
        <f t="shared" si="144"/>
        <v/>
      </c>
      <c r="DC113" s="25" t="str">
        <f t="shared" si="145"/>
        <v/>
      </c>
      <c r="DD113" s="25" t="str">
        <f t="shared" si="146"/>
        <v/>
      </c>
      <c r="DE113"/>
      <c r="DG113" s="26">
        <f t="shared" si="156"/>
        <v>0</v>
      </c>
      <c r="DH113" s="26">
        <f t="shared" si="148"/>
        <v>0</v>
      </c>
      <c r="DI113" s="26">
        <f t="shared" si="149"/>
        <v>0</v>
      </c>
      <c r="DJ113" s="26">
        <f t="shared" si="150"/>
        <v>0</v>
      </c>
      <c r="DK113" s="26">
        <f t="shared" si="151"/>
        <v>0</v>
      </c>
      <c r="DL113" s="26">
        <f t="shared" si="152"/>
        <v>0</v>
      </c>
      <c r="DM113" s="26">
        <f t="shared" si="153"/>
        <v>0</v>
      </c>
      <c r="DN113" s="26">
        <f t="shared" si="154"/>
        <v>0</v>
      </c>
    </row>
    <row r="114" spans="1:118" x14ac:dyDescent="0.25">
      <c r="A114" s="1170" t="s">
        <v>146</v>
      </c>
      <c r="B114" s="1170"/>
      <c r="C114" s="1170"/>
      <c r="D114" s="581">
        <f t="shared" si="136"/>
        <v>0</v>
      </c>
      <c r="E114" s="1016">
        <f>SUM(S114+U114+W114+Y114+AA114+AC114+AE114+AG114+AI114+AK114+AM114)</f>
        <v>0</v>
      </c>
      <c r="F114" s="1017">
        <f>SUM(T114+V114+X114+Z114+AB114+AD114+AF114+AH114+AJ114+AL114+AN114)</f>
        <v>0</v>
      </c>
      <c r="G114" s="1039"/>
      <c r="H114" s="1040"/>
      <c r="I114" s="1039"/>
      <c r="J114" s="1174"/>
      <c r="K114" s="1039"/>
      <c r="L114" s="1040"/>
      <c r="M114" s="1039"/>
      <c r="N114" s="1040"/>
      <c r="O114" s="1175"/>
      <c r="P114" s="1040"/>
      <c r="Q114" s="1175"/>
      <c r="R114" s="1040"/>
      <c r="S114" s="618"/>
      <c r="T114" s="619"/>
      <c r="U114" s="618"/>
      <c r="V114" s="619"/>
      <c r="W114" s="618"/>
      <c r="X114" s="619"/>
      <c r="Y114" s="618"/>
      <c r="Z114" s="619"/>
      <c r="AA114" s="618"/>
      <c r="AB114" s="619"/>
      <c r="AC114" s="618"/>
      <c r="AD114" s="619"/>
      <c r="AE114" s="618"/>
      <c r="AF114" s="619"/>
      <c r="AG114" s="618"/>
      <c r="AH114" s="619"/>
      <c r="AI114" s="618"/>
      <c r="AJ114" s="619"/>
      <c r="AK114" s="618"/>
      <c r="AL114" s="619"/>
      <c r="AM114" s="618"/>
      <c r="AN114" s="620"/>
      <c r="AO114" s="1019"/>
      <c r="AP114" s="1019"/>
      <c r="AQ114" s="622">
        <v>0</v>
      </c>
      <c r="AR114" s="622"/>
      <c r="AS114" s="622"/>
      <c r="AT114" s="1019"/>
      <c r="AU114" s="1019"/>
      <c r="AV114" s="1019"/>
      <c r="AW114" s="1019"/>
      <c r="AX114" t="str">
        <f t="shared" si="138"/>
        <v/>
      </c>
      <c r="CW114" s="25" t="str">
        <f t="shared" si="139"/>
        <v/>
      </c>
      <c r="CX114" s="25" t="str">
        <f t="shared" si="140"/>
        <v/>
      </c>
      <c r="CY114" s="25" t="str">
        <f t="shared" si="141"/>
        <v/>
      </c>
      <c r="CZ114" s="25" t="str">
        <f t="shared" si="142"/>
        <v/>
      </c>
      <c r="DA114" s="25" t="str">
        <f t="shared" si="143"/>
        <v/>
      </c>
      <c r="DB114" s="25" t="str">
        <f t="shared" si="144"/>
        <v/>
      </c>
      <c r="DC114" s="25" t="str">
        <f t="shared" si="145"/>
        <v/>
      </c>
      <c r="DD114" s="25" t="str">
        <f t="shared" si="146"/>
        <v/>
      </c>
      <c r="DE114"/>
      <c r="DG114" s="26">
        <f t="shared" si="156"/>
        <v>0</v>
      </c>
      <c r="DH114" s="26">
        <f t="shared" si="148"/>
        <v>0</v>
      </c>
      <c r="DI114" s="26">
        <f t="shared" si="149"/>
        <v>0</v>
      </c>
      <c r="DJ114" s="26">
        <f t="shared" si="150"/>
        <v>0</v>
      </c>
      <c r="DK114" s="26">
        <f t="shared" si="151"/>
        <v>0</v>
      </c>
      <c r="DL114" s="26">
        <f t="shared" si="152"/>
        <v>0</v>
      </c>
      <c r="DM114" s="26">
        <f t="shared" si="153"/>
        <v>0</v>
      </c>
      <c r="DN114" s="26">
        <f t="shared" si="154"/>
        <v>0</v>
      </c>
    </row>
    <row r="115" spans="1:118" x14ac:dyDescent="0.25">
      <c r="A115" s="1170" t="s">
        <v>147</v>
      </c>
      <c r="B115" s="1170"/>
      <c r="C115" s="1170"/>
      <c r="D115" s="581">
        <f t="shared" si="136"/>
        <v>13</v>
      </c>
      <c r="E115" s="1016">
        <f>SUM(S115+U115+W115+Y115+AA115+AC115+AE115+AG115+AI115+AK115+AM115)</f>
        <v>3</v>
      </c>
      <c r="F115" s="1017">
        <f>SUM(T115+V115+X115+Z115+AB115+AD115+AF115+AH115+AJ115+AL115+AN115)</f>
        <v>10</v>
      </c>
      <c r="G115" s="1165"/>
      <c r="H115" s="1166"/>
      <c r="I115" s="1165"/>
      <c r="J115" s="1167"/>
      <c r="K115" s="1165"/>
      <c r="L115" s="1166"/>
      <c r="M115" s="1165"/>
      <c r="N115" s="1166"/>
      <c r="O115" s="1168"/>
      <c r="P115" s="1166"/>
      <c r="Q115" s="1168"/>
      <c r="R115" s="1166"/>
      <c r="S115" s="618">
        <v>0</v>
      </c>
      <c r="T115" s="619">
        <v>0</v>
      </c>
      <c r="U115" s="618">
        <v>0</v>
      </c>
      <c r="V115" s="619">
        <v>0</v>
      </c>
      <c r="W115" s="618">
        <v>0</v>
      </c>
      <c r="X115" s="619">
        <v>0</v>
      </c>
      <c r="Y115" s="618">
        <v>1</v>
      </c>
      <c r="Z115" s="619">
        <v>0</v>
      </c>
      <c r="AA115" s="618">
        <v>0</v>
      </c>
      <c r="AB115" s="619">
        <v>1</v>
      </c>
      <c r="AC115" s="618">
        <v>0</v>
      </c>
      <c r="AD115" s="619">
        <v>1</v>
      </c>
      <c r="AE115" s="618">
        <v>1</v>
      </c>
      <c r="AF115" s="619">
        <v>5</v>
      </c>
      <c r="AG115" s="618">
        <v>1</v>
      </c>
      <c r="AH115" s="619">
        <v>2</v>
      </c>
      <c r="AI115" s="618">
        <v>0</v>
      </c>
      <c r="AJ115" s="619">
        <v>0</v>
      </c>
      <c r="AK115" s="618">
        <v>0</v>
      </c>
      <c r="AL115" s="619">
        <v>1</v>
      </c>
      <c r="AM115" s="618">
        <v>0</v>
      </c>
      <c r="AN115" s="620">
        <v>0</v>
      </c>
      <c r="AO115" s="1019">
        <v>0</v>
      </c>
      <c r="AP115" s="1019">
        <v>0</v>
      </c>
      <c r="AQ115" s="622">
        <v>13</v>
      </c>
      <c r="AR115" s="622">
        <v>0</v>
      </c>
      <c r="AS115" s="622">
        <v>0</v>
      </c>
      <c r="AT115" s="1019">
        <v>0</v>
      </c>
      <c r="AU115" s="1019">
        <v>0</v>
      </c>
      <c r="AV115" s="1019">
        <v>0</v>
      </c>
      <c r="AW115" s="1019">
        <v>0</v>
      </c>
      <c r="AX115" t="str">
        <f t="shared" si="138"/>
        <v/>
      </c>
      <c r="CW115" s="25" t="str">
        <f t="shared" si="139"/>
        <v/>
      </c>
      <c r="CX115" s="25" t="str">
        <f t="shared" si="140"/>
        <v/>
      </c>
      <c r="CY115" s="25" t="str">
        <f t="shared" si="141"/>
        <v/>
      </c>
      <c r="CZ115" s="25" t="str">
        <f t="shared" si="142"/>
        <v/>
      </c>
      <c r="DA115" s="25" t="str">
        <f t="shared" si="143"/>
        <v/>
      </c>
      <c r="DB115" s="25" t="str">
        <f t="shared" si="144"/>
        <v/>
      </c>
      <c r="DC115" s="25" t="str">
        <f t="shared" si="145"/>
        <v/>
      </c>
      <c r="DD115" s="25" t="str">
        <f t="shared" si="146"/>
        <v/>
      </c>
      <c r="DE115"/>
      <c r="DG115" s="26">
        <f t="shared" si="156"/>
        <v>0</v>
      </c>
      <c r="DH115" s="26">
        <f t="shared" si="148"/>
        <v>0</v>
      </c>
      <c r="DI115" s="26">
        <f t="shared" si="149"/>
        <v>0</v>
      </c>
      <c r="DJ115" s="26">
        <f t="shared" si="150"/>
        <v>0</v>
      </c>
      <c r="DK115" s="26">
        <f t="shared" si="151"/>
        <v>0</v>
      </c>
      <c r="DL115" s="26">
        <f t="shared" si="152"/>
        <v>0</v>
      </c>
      <c r="DM115" s="26">
        <f t="shared" si="153"/>
        <v>0</v>
      </c>
      <c r="DN115" s="26">
        <f t="shared" si="154"/>
        <v>0</v>
      </c>
    </row>
    <row r="116" spans="1:118" x14ac:dyDescent="0.25">
      <c r="A116" s="1162" t="s">
        <v>148</v>
      </c>
      <c r="B116" s="1163"/>
      <c r="C116" s="1164"/>
      <c r="D116" s="581">
        <f t="shared" si="136"/>
        <v>11</v>
      </c>
      <c r="E116" s="1016">
        <f>SUM(U116+W116+Y116+AA116+AC116+AE116+AG116+AI116+AK116+AM116)</f>
        <v>6</v>
      </c>
      <c r="F116" s="1017">
        <f>SUM(V116+X116+Z116+AB116+AD116+AF116+AH116+AJ116+AL116+AN116)</f>
        <v>5</v>
      </c>
      <c r="G116" s="1165"/>
      <c r="H116" s="1166"/>
      <c r="I116" s="1165"/>
      <c r="J116" s="1167"/>
      <c r="K116" s="1165"/>
      <c r="L116" s="1166"/>
      <c r="M116" s="1165"/>
      <c r="N116" s="1166"/>
      <c r="O116" s="1168"/>
      <c r="P116" s="1166"/>
      <c r="Q116" s="1168"/>
      <c r="R116" s="1166"/>
      <c r="S116" s="1168"/>
      <c r="T116" s="1166"/>
      <c r="U116" s="618">
        <v>0</v>
      </c>
      <c r="V116" s="619">
        <v>0</v>
      </c>
      <c r="W116" s="618">
        <v>1</v>
      </c>
      <c r="X116" s="619">
        <v>0</v>
      </c>
      <c r="Y116" s="618">
        <v>1</v>
      </c>
      <c r="Z116" s="619">
        <v>0</v>
      </c>
      <c r="AA116" s="618">
        <v>2</v>
      </c>
      <c r="AB116" s="619">
        <v>0</v>
      </c>
      <c r="AC116" s="618">
        <v>0</v>
      </c>
      <c r="AD116" s="619">
        <v>0</v>
      </c>
      <c r="AE116" s="618">
        <v>0</v>
      </c>
      <c r="AF116" s="619">
        <v>1</v>
      </c>
      <c r="AG116" s="618">
        <v>2</v>
      </c>
      <c r="AH116" s="619">
        <v>4</v>
      </c>
      <c r="AI116" s="618">
        <v>0</v>
      </c>
      <c r="AJ116" s="619">
        <v>0</v>
      </c>
      <c r="AK116" s="618">
        <v>0</v>
      </c>
      <c r="AL116" s="619">
        <v>0</v>
      </c>
      <c r="AM116" s="618">
        <v>0</v>
      </c>
      <c r="AN116" s="620">
        <v>0</v>
      </c>
      <c r="AO116" s="1019">
        <v>0</v>
      </c>
      <c r="AP116" s="1019">
        <v>0</v>
      </c>
      <c r="AQ116" s="622">
        <v>11</v>
      </c>
      <c r="AR116" s="622">
        <v>0</v>
      </c>
      <c r="AS116" s="622">
        <v>0</v>
      </c>
      <c r="AT116" s="1019">
        <v>0</v>
      </c>
      <c r="AU116" s="1019">
        <v>0</v>
      </c>
      <c r="AV116" s="1019">
        <v>0</v>
      </c>
      <c r="AW116" s="1019">
        <v>0</v>
      </c>
      <c r="AX116" t="str">
        <f t="shared" si="138"/>
        <v/>
      </c>
      <c r="CW116" s="25" t="str">
        <f t="shared" si="139"/>
        <v/>
      </c>
      <c r="CX116" s="25" t="str">
        <f t="shared" si="140"/>
        <v/>
      </c>
      <c r="CY116" s="25" t="str">
        <f t="shared" si="141"/>
        <v/>
      </c>
      <c r="CZ116" s="25" t="str">
        <f t="shared" si="142"/>
        <v/>
      </c>
      <c r="DA116" s="25" t="str">
        <f t="shared" si="143"/>
        <v/>
      </c>
      <c r="DB116" s="25" t="str">
        <f t="shared" si="144"/>
        <v/>
      </c>
      <c r="DC116" s="25" t="str">
        <f t="shared" si="145"/>
        <v/>
      </c>
      <c r="DD116" s="25" t="str">
        <f t="shared" si="146"/>
        <v/>
      </c>
      <c r="DE116"/>
      <c r="DG116" s="26">
        <f t="shared" si="156"/>
        <v>0</v>
      </c>
      <c r="DH116" s="26">
        <f t="shared" si="148"/>
        <v>0</v>
      </c>
      <c r="DI116" s="26">
        <f t="shared" si="149"/>
        <v>0</v>
      </c>
      <c r="DJ116" s="26">
        <f t="shared" si="150"/>
        <v>0</v>
      </c>
      <c r="DK116" s="26">
        <f t="shared" si="151"/>
        <v>0</v>
      </c>
      <c r="DL116" s="26">
        <f t="shared" si="152"/>
        <v>0</v>
      </c>
      <c r="DM116" s="26">
        <f t="shared" si="153"/>
        <v>0</v>
      </c>
      <c r="DN116" s="26">
        <f t="shared" si="154"/>
        <v>0</v>
      </c>
    </row>
    <row r="117" spans="1:118" ht="15" customHeight="1" x14ac:dyDescent="0.25">
      <c r="A117" s="1162" t="s">
        <v>149</v>
      </c>
      <c r="B117" s="1163"/>
      <c r="C117" s="1164"/>
      <c r="D117" s="581">
        <f t="shared" si="136"/>
        <v>0</v>
      </c>
      <c r="E117" s="1016">
        <f>SUM(Y117+AA117+AC117+AE117+AG117+AI117+AK117+AM117)</f>
        <v>0</v>
      </c>
      <c r="F117" s="1017">
        <f>SUM(Z117+AB117+AD117+AF117+AH117+AJ117+AL117+AN117)</f>
        <v>0</v>
      </c>
      <c r="G117" s="1165"/>
      <c r="H117" s="1166"/>
      <c r="I117" s="1165"/>
      <c r="J117" s="1167"/>
      <c r="K117" s="1165"/>
      <c r="L117" s="1166"/>
      <c r="M117" s="1165"/>
      <c r="N117" s="1166"/>
      <c r="O117" s="1168"/>
      <c r="P117" s="1166"/>
      <c r="Q117" s="1168"/>
      <c r="R117" s="1166"/>
      <c r="S117" s="1168"/>
      <c r="T117" s="1166"/>
      <c r="U117" s="1168"/>
      <c r="V117" s="1166"/>
      <c r="W117" s="1168"/>
      <c r="X117" s="1166"/>
      <c r="Y117" s="618"/>
      <c r="Z117" s="619"/>
      <c r="AA117" s="618"/>
      <c r="AB117" s="619"/>
      <c r="AC117" s="618"/>
      <c r="AD117" s="619"/>
      <c r="AE117" s="618"/>
      <c r="AF117" s="619"/>
      <c r="AG117" s="618"/>
      <c r="AH117" s="619"/>
      <c r="AI117" s="618"/>
      <c r="AJ117" s="619"/>
      <c r="AK117" s="618"/>
      <c r="AL117" s="619"/>
      <c r="AM117" s="618"/>
      <c r="AN117" s="620"/>
      <c r="AO117" s="1169"/>
      <c r="AP117" s="1019">
        <v>0</v>
      </c>
      <c r="AQ117" s="622">
        <v>0</v>
      </c>
      <c r="AR117" s="622">
        <v>0</v>
      </c>
      <c r="AS117" s="622">
        <v>0</v>
      </c>
      <c r="AT117" s="1019">
        <v>0</v>
      </c>
      <c r="AU117" s="1019">
        <v>0</v>
      </c>
      <c r="AV117" s="1019">
        <v>0</v>
      </c>
      <c r="AW117" s="1019">
        <v>0</v>
      </c>
      <c r="AX117" t="str">
        <f t="shared" si="138"/>
        <v/>
      </c>
      <c r="CW117" s="182"/>
      <c r="CX117" s="25" t="str">
        <f t="shared" si="140"/>
        <v/>
      </c>
      <c r="CY117" s="25" t="str">
        <f t="shared" si="141"/>
        <v/>
      </c>
      <c r="CZ117" s="25" t="str">
        <f t="shared" si="142"/>
        <v/>
      </c>
      <c r="DA117" s="25" t="str">
        <f t="shared" si="143"/>
        <v/>
      </c>
      <c r="DB117" s="25" t="str">
        <f t="shared" si="144"/>
        <v/>
      </c>
      <c r="DC117" s="25" t="str">
        <f t="shared" si="145"/>
        <v/>
      </c>
      <c r="DD117" s="25" t="str">
        <f t="shared" si="146"/>
        <v/>
      </c>
      <c r="DE117"/>
      <c r="DG117" s="182"/>
      <c r="DH117" s="26">
        <f t="shared" si="148"/>
        <v>0</v>
      </c>
      <c r="DI117" s="26">
        <f t="shared" si="149"/>
        <v>0</v>
      </c>
      <c r="DJ117" s="26">
        <f t="shared" si="150"/>
        <v>0</v>
      </c>
      <c r="DK117" s="26">
        <f t="shared" si="151"/>
        <v>0</v>
      </c>
      <c r="DL117" s="26">
        <f t="shared" si="152"/>
        <v>0</v>
      </c>
      <c r="DM117" s="26">
        <f t="shared" si="153"/>
        <v>0</v>
      </c>
      <c r="DN117" s="26">
        <f t="shared" si="154"/>
        <v>0</v>
      </c>
    </row>
    <row r="118" spans="1:118" x14ac:dyDescent="0.25">
      <c r="A118" s="1161" t="s">
        <v>150</v>
      </c>
      <c r="B118" s="1161"/>
      <c r="C118" s="1161"/>
      <c r="D118" s="581">
        <f t="shared" si="136"/>
        <v>18</v>
      </c>
      <c r="E118" s="1016">
        <f>SUM(G118+I118+K118+M118+O118+Q118+S118+U118+W118+Y118+AA118+AC118+AE118+AG118+AI118+AK118+AM118)</f>
        <v>9</v>
      </c>
      <c r="F118" s="1017">
        <f t="shared" si="137"/>
        <v>9</v>
      </c>
      <c r="G118" s="1018">
        <v>0</v>
      </c>
      <c r="H118" s="619">
        <v>0</v>
      </c>
      <c r="I118" s="1018">
        <v>0</v>
      </c>
      <c r="J118" s="1042">
        <v>0</v>
      </c>
      <c r="K118" s="1018">
        <v>0</v>
      </c>
      <c r="L118" s="619">
        <v>0</v>
      </c>
      <c r="M118" s="1018">
        <v>0</v>
      </c>
      <c r="N118" s="619">
        <v>0</v>
      </c>
      <c r="O118" s="618">
        <v>0</v>
      </c>
      <c r="P118" s="619">
        <v>0</v>
      </c>
      <c r="Q118" s="618">
        <v>0</v>
      </c>
      <c r="R118" s="619">
        <v>0</v>
      </c>
      <c r="S118" s="618">
        <v>0</v>
      </c>
      <c r="T118" s="619">
        <v>0</v>
      </c>
      <c r="U118" s="618">
        <v>0</v>
      </c>
      <c r="V118" s="619">
        <v>0</v>
      </c>
      <c r="W118" s="618">
        <v>1</v>
      </c>
      <c r="X118" s="619">
        <v>0</v>
      </c>
      <c r="Y118" s="618">
        <v>4</v>
      </c>
      <c r="Z118" s="619">
        <v>2</v>
      </c>
      <c r="AA118" s="618">
        <v>1</v>
      </c>
      <c r="AB118" s="619">
        <v>0</v>
      </c>
      <c r="AC118" s="618">
        <v>1</v>
      </c>
      <c r="AD118" s="619">
        <v>0</v>
      </c>
      <c r="AE118" s="618">
        <v>1</v>
      </c>
      <c r="AF118" s="619">
        <v>2</v>
      </c>
      <c r="AG118" s="618">
        <v>0</v>
      </c>
      <c r="AH118" s="619">
        <v>1</v>
      </c>
      <c r="AI118" s="618">
        <v>1</v>
      </c>
      <c r="AJ118" s="619">
        <v>3</v>
      </c>
      <c r="AK118" s="618">
        <v>0</v>
      </c>
      <c r="AL118" s="619">
        <v>1</v>
      </c>
      <c r="AM118" s="618">
        <v>0</v>
      </c>
      <c r="AN118" s="620">
        <v>0</v>
      </c>
      <c r="AO118" s="1019">
        <v>0</v>
      </c>
      <c r="AP118" s="1019">
        <v>0</v>
      </c>
      <c r="AQ118" s="622">
        <v>18</v>
      </c>
      <c r="AR118" s="622">
        <v>0</v>
      </c>
      <c r="AS118" s="622">
        <v>0</v>
      </c>
      <c r="AT118" s="1019">
        <v>0</v>
      </c>
      <c r="AU118" s="1019">
        <v>0</v>
      </c>
      <c r="AV118" s="1019">
        <v>0</v>
      </c>
      <c r="AW118" s="1019">
        <v>0</v>
      </c>
      <c r="AX118" t="str">
        <f t="shared" si="138"/>
        <v/>
      </c>
      <c r="CW118" s="25" t="str">
        <f t="shared" si="139"/>
        <v/>
      </c>
      <c r="CX118" s="25" t="str">
        <f t="shared" si="140"/>
        <v/>
      </c>
      <c r="CY118" s="25" t="str">
        <f t="shared" si="141"/>
        <v/>
      </c>
      <c r="CZ118" s="25" t="str">
        <f t="shared" si="142"/>
        <v/>
      </c>
      <c r="DA118" s="25" t="str">
        <f t="shared" si="143"/>
        <v/>
      </c>
      <c r="DB118" s="25" t="str">
        <f t="shared" si="144"/>
        <v/>
      </c>
      <c r="DC118" s="25" t="str">
        <f t="shared" si="145"/>
        <v/>
      </c>
      <c r="DD118" s="25" t="str">
        <f t="shared" si="146"/>
        <v/>
      </c>
      <c r="DE118"/>
      <c r="DG118" s="26">
        <f>IF(AND((W118+X118)&gt;0,AO118=""),1,IF(AO118&gt;(W118+X118),1,0))</f>
        <v>0</v>
      </c>
      <c r="DH118" s="26">
        <f t="shared" si="148"/>
        <v>0</v>
      </c>
      <c r="DI118" s="26">
        <f t="shared" si="149"/>
        <v>0</v>
      </c>
      <c r="DJ118" s="26">
        <f t="shared" si="150"/>
        <v>0</v>
      </c>
      <c r="DK118" s="26">
        <f t="shared" si="151"/>
        <v>0</v>
      </c>
      <c r="DL118" s="26">
        <f t="shared" si="152"/>
        <v>0</v>
      </c>
      <c r="DM118" s="26">
        <f t="shared" si="153"/>
        <v>0</v>
      </c>
      <c r="DN118" s="26">
        <f t="shared" si="154"/>
        <v>0</v>
      </c>
    </row>
    <row r="119" spans="1:118" ht="15" customHeight="1" x14ac:dyDescent="0.25">
      <c r="A119" s="800" t="s">
        <v>151</v>
      </c>
      <c r="B119" s="801"/>
      <c r="C119" s="883"/>
      <c r="D119" s="581">
        <f t="shared" si="136"/>
        <v>34</v>
      </c>
      <c r="E119" s="1016">
        <f>SUM(Y119+AA119+AC119+AE119+AG119+AI119+AK119+AM119)</f>
        <v>15</v>
      </c>
      <c r="F119" s="1017">
        <f>SUM(Z119+AB119+AD119+AF119+AH119+AJ119+AL119+AN119)</f>
        <v>19</v>
      </c>
      <c r="G119" s="1165"/>
      <c r="H119" s="1166"/>
      <c r="I119" s="1165"/>
      <c r="J119" s="1167"/>
      <c r="K119" s="1165"/>
      <c r="L119" s="1166"/>
      <c r="M119" s="1165"/>
      <c r="N119" s="1166"/>
      <c r="O119" s="1168"/>
      <c r="P119" s="1166"/>
      <c r="Q119" s="1168"/>
      <c r="R119" s="1166"/>
      <c r="S119" s="1168"/>
      <c r="T119" s="1166"/>
      <c r="U119" s="1168"/>
      <c r="V119" s="1166"/>
      <c r="W119" s="1168"/>
      <c r="X119" s="1166"/>
      <c r="Y119" s="618"/>
      <c r="Z119" s="619"/>
      <c r="AA119" s="618"/>
      <c r="AB119" s="619"/>
      <c r="AC119" s="618">
        <v>0</v>
      </c>
      <c r="AD119" s="619">
        <v>2</v>
      </c>
      <c r="AE119" s="618">
        <v>0</v>
      </c>
      <c r="AF119" s="619">
        <v>0</v>
      </c>
      <c r="AG119" s="618">
        <v>2</v>
      </c>
      <c r="AH119" s="619">
        <v>2</v>
      </c>
      <c r="AI119" s="618">
        <v>3</v>
      </c>
      <c r="AJ119" s="619">
        <v>3</v>
      </c>
      <c r="AK119" s="618">
        <v>2</v>
      </c>
      <c r="AL119" s="619">
        <v>8</v>
      </c>
      <c r="AM119" s="618">
        <v>8</v>
      </c>
      <c r="AN119" s="620">
        <v>4</v>
      </c>
      <c r="AO119" s="1169"/>
      <c r="AP119" s="1019">
        <v>2</v>
      </c>
      <c r="AQ119" s="622">
        <v>34</v>
      </c>
      <c r="AR119" s="1177">
        <v>0</v>
      </c>
      <c r="AS119" s="622">
        <v>0</v>
      </c>
      <c r="AT119" s="1019">
        <v>0</v>
      </c>
      <c r="AU119" s="1019">
        <v>0</v>
      </c>
      <c r="AV119" s="1019">
        <v>0</v>
      </c>
      <c r="AW119" s="1019">
        <v>0</v>
      </c>
      <c r="AX119" t="str">
        <f t="shared" si="138"/>
        <v/>
      </c>
      <c r="CW119" s="182"/>
      <c r="CX119" s="25" t="str">
        <f t="shared" si="140"/>
        <v/>
      </c>
      <c r="CY119" s="25" t="str">
        <f t="shared" si="141"/>
        <v/>
      </c>
      <c r="CZ119" s="25" t="str">
        <f t="shared" si="142"/>
        <v/>
      </c>
      <c r="DA119" s="25" t="str">
        <f t="shared" si="143"/>
        <v/>
      </c>
      <c r="DB119" s="25" t="str">
        <f t="shared" si="144"/>
        <v/>
      </c>
      <c r="DC119" s="25" t="str">
        <f t="shared" si="145"/>
        <v/>
      </c>
      <c r="DD119" s="25" t="str">
        <f t="shared" si="146"/>
        <v/>
      </c>
      <c r="DE119"/>
      <c r="DG119" s="182"/>
      <c r="DH119" s="26">
        <f t="shared" si="148"/>
        <v>0</v>
      </c>
      <c r="DI119" s="26">
        <f t="shared" si="149"/>
        <v>0</v>
      </c>
      <c r="DJ119" s="26">
        <f t="shared" si="150"/>
        <v>0</v>
      </c>
      <c r="DK119" s="26">
        <f t="shared" si="151"/>
        <v>0</v>
      </c>
      <c r="DL119" s="26">
        <f t="shared" si="152"/>
        <v>0</v>
      </c>
      <c r="DM119" s="26">
        <f t="shared" si="153"/>
        <v>0</v>
      </c>
      <c r="DN119" s="26">
        <f t="shared" si="154"/>
        <v>0</v>
      </c>
    </row>
    <row r="120" spans="1:118" ht="15" customHeight="1" x14ac:dyDescent="0.25">
      <c r="A120" s="800" t="s">
        <v>152</v>
      </c>
      <c r="B120" s="801"/>
      <c r="C120" s="883"/>
      <c r="D120" s="581">
        <f t="shared" si="136"/>
        <v>0</v>
      </c>
      <c r="E120" s="1016">
        <f t="shared" ref="E120:F125" si="158">SUM(Y120+AA120+AC120+AE120+AG120+AI120+AK120+AM120)</f>
        <v>0</v>
      </c>
      <c r="F120" s="1017">
        <f t="shared" si="158"/>
        <v>0</v>
      </c>
      <c r="G120" s="1165"/>
      <c r="H120" s="1166"/>
      <c r="I120" s="1165"/>
      <c r="J120" s="1167"/>
      <c r="K120" s="1165"/>
      <c r="L120" s="1166"/>
      <c r="M120" s="1165"/>
      <c r="N120" s="1166"/>
      <c r="O120" s="1168"/>
      <c r="P120" s="1166"/>
      <c r="Q120" s="1168"/>
      <c r="R120" s="1166"/>
      <c r="S120" s="1168"/>
      <c r="T120" s="1166"/>
      <c r="U120" s="1168"/>
      <c r="V120" s="1166"/>
      <c r="W120" s="1168"/>
      <c r="X120" s="1166"/>
      <c r="Y120" s="618"/>
      <c r="Z120" s="619"/>
      <c r="AA120" s="618"/>
      <c r="AB120" s="619"/>
      <c r="AC120" s="618"/>
      <c r="AD120" s="619"/>
      <c r="AE120" s="618"/>
      <c r="AF120" s="619"/>
      <c r="AG120" s="618"/>
      <c r="AH120" s="619"/>
      <c r="AI120" s="618"/>
      <c r="AJ120" s="619"/>
      <c r="AK120" s="618"/>
      <c r="AL120" s="619"/>
      <c r="AM120" s="618"/>
      <c r="AN120" s="620"/>
      <c r="AO120" s="1169"/>
      <c r="AP120" s="1019">
        <v>0</v>
      </c>
      <c r="AQ120" s="622">
        <v>0</v>
      </c>
      <c r="AR120" s="1177">
        <v>0</v>
      </c>
      <c r="AS120" s="622">
        <v>0</v>
      </c>
      <c r="AT120" s="1019">
        <v>0</v>
      </c>
      <c r="AU120" s="1019">
        <v>0</v>
      </c>
      <c r="AV120" s="1019">
        <v>0</v>
      </c>
      <c r="AW120" s="1019">
        <v>0</v>
      </c>
      <c r="AX120" t="str">
        <f t="shared" si="138"/>
        <v/>
      </c>
      <c r="CW120" s="182"/>
      <c r="CX120" s="25" t="str">
        <f t="shared" si="140"/>
        <v/>
      </c>
      <c r="CY120" s="25" t="str">
        <f t="shared" si="141"/>
        <v/>
      </c>
      <c r="CZ120" s="25" t="str">
        <f t="shared" si="142"/>
        <v/>
      </c>
      <c r="DA120" s="25" t="str">
        <f t="shared" si="143"/>
        <v/>
      </c>
      <c r="DB120" s="25" t="str">
        <f t="shared" si="144"/>
        <v/>
      </c>
      <c r="DC120" s="25" t="str">
        <f t="shared" si="145"/>
        <v/>
      </c>
      <c r="DD120" s="25" t="str">
        <f t="shared" si="146"/>
        <v/>
      </c>
      <c r="DE120"/>
      <c r="DG120" s="182"/>
      <c r="DH120" s="26">
        <f t="shared" si="148"/>
        <v>0</v>
      </c>
      <c r="DI120" s="26">
        <f t="shared" si="149"/>
        <v>0</v>
      </c>
      <c r="DJ120" s="26">
        <f t="shared" si="150"/>
        <v>0</v>
      </c>
      <c r="DK120" s="26">
        <f t="shared" si="151"/>
        <v>0</v>
      </c>
      <c r="DL120" s="26">
        <f t="shared" si="152"/>
        <v>0</v>
      </c>
      <c r="DM120" s="26">
        <f t="shared" si="153"/>
        <v>0</v>
      </c>
      <c r="DN120" s="26">
        <f t="shared" si="154"/>
        <v>0</v>
      </c>
    </row>
    <row r="121" spans="1:118" ht="15" customHeight="1" x14ac:dyDescent="0.25">
      <c r="A121" s="1161" t="s">
        <v>153</v>
      </c>
      <c r="B121" s="1161"/>
      <c r="C121" s="1161"/>
      <c r="D121" s="581">
        <f t="shared" si="136"/>
        <v>0</v>
      </c>
      <c r="E121" s="1016">
        <f t="shared" si="158"/>
        <v>0</v>
      </c>
      <c r="F121" s="1017">
        <f t="shared" si="158"/>
        <v>0</v>
      </c>
      <c r="G121" s="1165"/>
      <c r="H121" s="1166"/>
      <c r="I121" s="1165"/>
      <c r="J121" s="1167"/>
      <c r="K121" s="1165"/>
      <c r="L121" s="1166"/>
      <c r="M121" s="1165"/>
      <c r="N121" s="1166"/>
      <c r="O121" s="1168"/>
      <c r="P121" s="1166"/>
      <c r="Q121" s="1168"/>
      <c r="R121" s="1166"/>
      <c r="S121" s="1168"/>
      <c r="T121" s="1166"/>
      <c r="U121" s="1168"/>
      <c r="V121" s="1166"/>
      <c r="W121" s="1168"/>
      <c r="X121" s="1166"/>
      <c r="Y121" s="618"/>
      <c r="Z121" s="619"/>
      <c r="AA121" s="618"/>
      <c r="AB121" s="619"/>
      <c r="AC121" s="618"/>
      <c r="AD121" s="619"/>
      <c r="AE121" s="618"/>
      <c r="AF121" s="619"/>
      <c r="AG121" s="618"/>
      <c r="AH121" s="619"/>
      <c r="AI121" s="618"/>
      <c r="AJ121" s="619"/>
      <c r="AK121" s="618"/>
      <c r="AL121" s="619"/>
      <c r="AM121" s="618"/>
      <c r="AN121" s="620"/>
      <c r="AO121" s="1169"/>
      <c r="AP121" s="1019"/>
      <c r="AQ121" s="622">
        <v>0</v>
      </c>
      <c r="AR121" s="622"/>
      <c r="AS121" s="622"/>
      <c r="AT121" s="1019"/>
      <c r="AU121" s="1019"/>
      <c r="AV121" s="1019"/>
      <c r="AW121" s="1019"/>
      <c r="AX121" t="str">
        <f t="shared" si="138"/>
        <v/>
      </c>
      <c r="CW121" s="182"/>
      <c r="CX121" s="25" t="str">
        <f t="shared" si="140"/>
        <v/>
      </c>
      <c r="CY121" s="25" t="str">
        <f t="shared" si="141"/>
        <v/>
      </c>
      <c r="CZ121" s="25" t="str">
        <f t="shared" si="142"/>
        <v/>
      </c>
      <c r="DA121" s="25" t="str">
        <f t="shared" si="143"/>
        <v/>
      </c>
      <c r="DB121" s="25" t="str">
        <f t="shared" si="144"/>
        <v/>
      </c>
      <c r="DC121" s="25" t="str">
        <f t="shared" si="145"/>
        <v/>
      </c>
      <c r="DD121" s="25" t="str">
        <f t="shared" si="146"/>
        <v/>
      </c>
      <c r="DE121"/>
      <c r="DG121" s="182"/>
      <c r="DH121" s="26">
        <f t="shared" si="148"/>
        <v>0</v>
      </c>
      <c r="DI121" s="26">
        <f t="shared" si="149"/>
        <v>0</v>
      </c>
      <c r="DJ121" s="26">
        <f t="shared" si="150"/>
        <v>0</v>
      </c>
      <c r="DK121" s="26">
        <f t="shared" si="151"/>
        <v>0</v>
      </c>
      <c r="DL121" s="26">
        <f t="shared" si="152"/>
        <v>0</v>
      </c>
      <c r="DM121" s="26">
        <f t="shared" si="153"/>
        <v>0</v>
      </c>
      <c r="DN121" s="26">
        <f t="shared" si="154"/>
        <v>0</v>
      </c>
    </row>
    <row r="122" spans="1:118" ht="15" customHeight="1" x14ac:dyDescent="0.25">
      <c r="A122" s="1170" t="s">
        <v>154</v>
      </c>
      <c r="B122" s="1170"/>
      <c r="C122" s="1170"/>
      <c r="D122" s="581">
        <f t="shared" si="136"/>
        <v>0</v>
      </c>
      <c r="E122" s="1016">
        <f t="shared" si="158"/>
        <v>0</v>
      </c>
      <c r="F122" s="1017">
        <f t="shared" si="158"/>
        <v>0</v>
      </c>
      <c r="G122" s="1165"/>
      <c r="H122" s="1166"/>
      <c r="I122" s="1165"/>
      <c r="J122" s="1167"/>
      <c r="K122" s="1165"/>
      <c r="L122" s="1166"/>
      <c r="M122" s="1165"/>
      <c r="N122" s="1166"/>
      <c r="O122" s="1168"/>
      <c r="P122" s="1166"/>
      <c r="Q122" s="1168"/>
      <c r="R122" s="1166"/>
      <c r="S122" s="1168"/>
      <c r="T122" s="1166"/>
      <c r="U122" s="1168"/>
      <c r="V122" s="1166"/>
      <c r="W122" s="1168"/>
      <c r="X122" s="1166"/>
      <c r="Y122" s="618"/>
      <c r="Z122" s="619"/>
      <c r="AA122" s="618"/>
      <c r="AB122" s="619"/>
      <c r="AC122" s="618"/>
      <c r="AD122" s="619"/>
      <c r="AE122" s="618"/>
      <c r="AF122" s="619"/>
      <c r="AG122" s="618"/>
      <c r="AH122" s="619"/>
      <c r="AI122" s="618"/>
      <c r="AJ122" s="619"/>
      <c r="AK122" s="618"/>
      <c r="AL122" s="619"/>
      <c r="AM122" s="618"/>
      <c r="AN122" s="620"/>
      <c r="AO122" s="1169"/>
      <c r="AP122" s="1019"/>
      <c r="AQ122" s="622">
        <v>0</v>
      </c>
      <c r="AR122" s="622"/>
      <c r="AS122" s="622"/>
      <c r="AT122" s="1019"/>
      <c r="AU122" s="1019"/>
      <c r="AV122" s="1019"/>
      <c r="AW122" s="1019"/>
      <c r="AX122" t="str">
        <f t="shared" si="138"/>
        <v/>
      </c>
      <c r="CW122" s="182"/>
      <c r="CX122" s="25" t="str">
        <f t="shared" si="140"/>
        <v/>
      </c>
      <c r="CY122" s="25" t="str">
        <f t="shared" si="141"/>
        <v/>
      </c>
      <c r="CZ122" s="25" t="str">
        <f t="shared" si="142"/>
        <v/>
      </c>
      <c r="DA122" s="25" t="str">
        <f t="shared" si="143"/>
        <v/>
      </c>
      <c r="DB122" s="25" t="str">
        <f t="shared" si="144"/>
        <v/>
      </c>
      <c r="DC122" s="25" t="str">
        <f t="shared" si="145"/>
        <v/>
      </c>
      <c r="DD122" s="25" t="str">
        <f t="shared" si="146"/>
        <v/>
      </c>
      <c r="DE122"/>
      <c r="DG122" s="182"/>
      <c r="DH122" s="26">
        <f t="shared" si="148"/>
        <v>0</v>
      </c>
      <c r="DI122" s="26">
        <f t="shared" si="149"/>
        <v>0</v>
      </c>
      <c r="DJ122" s="26">
        <f t="shared" si="150"/>
        <v>0</v>
      </c>
      <c r="DK122" s="26">
        <f t="shared" si="151"/>
        <v>0</v>
      </c>
      <c r="DL122" s="26">
        <f t="shared" si="152"/>
        <v>0</v>
      </c>
      <c r="DM122" s="26">
        <f t="shared" si="153"/>
        <v>0</v>
      </c>
      <c r="DN122" s="26">
        <f t="shared" si="154"/>
        <v>0</v>
      </c>
    </row>
    <row r="123" spans="1:118" ht="15" customHeight="1" x14ac:dyDescent="0.25">
      <c r="A123" s="1170" t="s">
        <v>155</v>
      </c>
      <c r="B123" s="1170"/>
      <c r="C123" s="1170"/>
      <c r="D123" s="581">
        <f t="shared" si="136"/>
        <v>0</v>
      </c>
      <c r="E123" s="1016">
        <f>SUM(Y123+AA123+AC123+AE123+AG123+AI123+AK123+AM123)</f>
        <v>0</v>
      </c>
      <c r="F123" s="1017">
        <f t="shared" si="158"/>
        <v>0</v>
      </c>
      <c r="G123" s="1165"/>
      <c r="H123" s="1166"/>
      <c r="I123" s="1165"/>
      <c r="J123" s="1167"/>
      <c r="K123" s="1165"/>
      <c r="L123" s="1166"/>
      <c r="M123" s="1165"/>
      <c r="N123" s="1166"/>
      <c r="O123" s="1168"/>
      <c r="P123" s="1166"/>
      <c r="Q123" s="1168"/>
      <c r="R123" s="1166"/>
      <c r="S123" s="1168"/>
      <c r="T123" s="1166"/>
      <c r="U123" s="1168"/>
      <c r="V123" s="1166"/>
      <c r="W123" s="1168"/>
      <c r="X123" s="1166"/>
      <c r="Y123" s="618"/>
      <c r="Z123" s="619"/>
      <c r="AA123" s="618"/>
      <c r="AB123" s="619"/>
      <c r="AC123" s="618"/>
      <c r="AD123" s="619"/>
      <c r="AE123" s="618"/>
      <c r="AF123" s="619"/>
      <c r="AG123" s="618"/>
      <c r="AH123" s="619"/>
      <c r="AI123" s="618"/>
      <c r="AJ123" s="619"/>
      <c r="AK123" s="618"/>
      <c r="AL123" s="619"/>
      <c r="AM123" s="618"/>
      <c r="AN123" s="620"/>
      <c r="AO123" s="1169"/>
      <c r="AP123" s="1019"/>
      <c r="AQ123" s="622">
        <v>0</v>
      </c>
      <c r="AR123" s="622"/>
      <c r="AS123" s="622"/>
      <c r="AT123" s="1019"/>
      <c r="AU123" s="1019"/>
      <c r="AV123" s="1019"/>
      <c r="AW123" s="1019"/>
      <c r="AX123" t="str">
        <f t="shared" si="138"/>
        <v/>
      </c>
      <c r="CW123" s="182"/>
      <c r="CX123" s="25" t="str">
        <f t="shared" si="140"/>
        <v/>
      </c>
      <c r="CY123" s="25" t="str">
        <f t="shared" si="141"/>
        <v/>
      </c>
      <c r="CZ123" s="25" t="str">
        <f t="shared" si="142"/>
        <v/>
      </c>
      <c r="DA123" s="25" t="str">
        <f t="shared" si="143"/>
        <v/>
      </c>
      <c r="DB123" s="25" t="str">
        <f t="shared" si="144"/>
        <v/>
      </c>
      <c r="DC123" s="25" t="str">
        <f t="shared" si="145"/>
        <v/>
      </c>
      <c r="DD123" s="25" t="str">
        <f t="shared" si="146"/>
        <v/>
      </c>
      <c r="DE123"/>
      <c r="DG123" s="182"/>
      <c r="DH123" s="26">
        <f t="shared" si="148"/>
        <v>0</v>
      </c>
      <c r="DI123" s="26">
        <f t="shared" si="149"/>
        <v>0</v>
      </c>
      <c r="DJ123" s="26">
        <f t="shared" si="150"/>
        <v>0</v>
      </c>
      <c r="DK123" s="26">
        <f t="shared" si="151"/>
        <v>0</v>
      </c>
      <c r="DL123" s="26">
        <f t="shared" si="152"/>
        <v>0</v>
      </c>
      <c r="DM123" s="26">
        <f t="shared" si="153"/>
        <v>0</v>
      </c>
      <c r="DN123" s="26">
        <f t="shared" si="154"/>
        <v>0</v>
      </c>
    </row>
    <row r="124" spans="1:118" x14ac:dyDescent="0.25">
      <c r="A124" s="751" t="s">
        <v>156</v>
      </c>
      <c r="B124" s="752"/>
      <c r="C124" s="753"/>
      <c r="D124" s="581">
        <f t="shared" si="136"/>
        <v>6</v>
      </c>
      <c r="E124" s="1016">
        <f t="shared" si="158"/>
        <v>2</v>
      </c>
      <c r="F124" s="1017">
        <f t="shared" si="158"/>
        <v>4</v>
      </c>
      <c r="G124" s="1165"/>
      <c r="H124" s="1166"/>
      <c r="I124" s="1165"/>
      <c r="J124" s="1167"/>
      <c r="K124" s="1165"/>
      <c r="L124" s="1166"/>
      <c r="M124" s="1165"/>
      <c r="N124" s="1166"/>
      <c r="O124" s="1168"/>
      <c r="P124" s="1166"/>
      <c r="Q124" s="1168"/>
      <c r="R124" s="1166"/>
      <c r="S124" s="1168"/>
      <c r="T124" s="1166"/>
      <c r="U124" s="1168"/>
      <c r="V124" s="1166"/>
      <c r="W124" s="1168"/>
      <c r="X124" s="1166"/>
      <c r="Y124" s="618">
        <v>0</v>
      </c>
      <c r="Z124" s="619">
        <v>0</v>
      </c>
      <c r="AA124" s="618">
        <v>0</v>
      </c>
      <c r="AB124" s="619">
        <v>0</v>
      </c>
      <c r="AC124" s="618">
        <v>0</v>
      </c>
      <c r="AD124" s="619">
        <v>0</v>
      </c>
      <c r="AE124" s="618">
        <v>0</v>
      </c>
      <c r="AF124" s="619">
        <v>0</v>
      </c>
      <c r="AG124" s="618">
        <v>0</v>
      </c>
      <c r="AH124" s="619">
        <v>0</v>
      </c>
      <c r="AI124" s="618">
        <v>1</v>
      </c>
      <c r="AJ124" s="619">
        <v>1</v>
      </c>
      <c r="AK124" s="618">
        <v>0</v>
      </c>
      <c r="AL124" s="619">
        <v>3</v>
      </c>
      <c r="AM124" s="618">
        <v>1</v>
      </c>
      <c r="AN124" s="620">
        <v>0</v>
      </c>
      <c r="AO124" s="1169"/>
      <c r="AP124" s="1019">
        <v>0</v>
      </c>
      <c r="AQ124" s="622">
        <v>6</v>
      </c>
      <c r="AR124" s="1177">
        <v>0</v>
      </c>
      <c r="AS124" s="622">
        <v>0</v>
      </c>
      <c r="AT124" s="1019">
        <v>0</v>
      </c>
      <c r="AU124" s="1019">
        <v>0</v>
      </c>
      <c r="AV124" s="1019">
        <v>0</v>
      </c>
      <c r="AW124" s="1019">
        <v>0</v>
      </c>
      <c r="AX124" t="str">
        <f t="shared" si="138"/>
        <v/>
      </c>
      <c r="CW124" s="182"/>
      <c r="CX124" s="25" t="str">
        <f t="shared" si="140"/>
        <v/>
      </c>
      <c r="CY124" s="25" t="str">
        <f t="shared" si="141"/>
        <v/>
      </c>
      <c r="CZ124" s="25" t="str">
        <f t="shared" si="142"/>
        <v/>
      </c>
      <c r="DA124" s="25" t="str">
        <f t="shared" si="143"/>
        <v/>
      </c>
      <c r="DB124" s="25" t="str">
        <f t="shared" si="144"/>
        <v/>
      </c>
      <c r="DC124" s="25" t="str">
        <f t="shared" si="145"/>
        <v/>
      </c>
      <c r="DD124" s="25" t="str">
        <f t="shared" si="146"/>
        <v/>
      </c>
      <c r="DE124"/>
      <c r="DG124" s="182"/>
      <c r="DH124" s="26">
        <f t="shared" si="148"/>
        <v>0</v>
      </c>
      <c r="DI124" s="26">
        <f t="shared" si="149"/>
        <v>0</v>
      </c>
      <c r="DJ124" s="26">
        <f t="shared" si="150"/>
        <v>0</v>
      </c>
      <c r="DK124" s="26">
        <f t="shared" si="151"/>
        <v>0</v>
      </c>
      <c r="DL124" s="26">
        <f t="shared" si="152"/>
        <v>0</v>
      </c>
      <c r="DM124" s="26">
        <f t="shared" si="153"/>
        <v>0</v>
      </c>
      <c r="DN124" s="26">
        <f t="shared" si="154"/>
        <v>0</v>
      </c>
    </row>
    <row r="125" spans="1:118" x14ac:dyDescent="0.25">
      <c r="A125" s="1162" t="s">
        <v>157</v>
      </c>
      <c r="B125" s="1163"/>
      <c r="C125" s="1164"/>
      <c r="D125" s="581">
        <f t="shared" si="136"/>
        <v>0</v>
      </c>
      <c r="E125" s="1016">
        <f t="shared" si="158"/>
        <v>0</v>
      </c>
      <c r="F125" s="1017">
        <f t="shared" si="158"/>
        <v>0</v>
      </c>
      <c r="G125" s="1165"/>
      <c r="H125" s="1166"/>
      <c r="I125" s="1165"/>
      <c r="J125" s="1167"/>
      <c r="K125" s="1165"/>
      <c r="L125" s="1166"/>
      <c r="M125" s="1165"/>
      <c r="N125" s="1166"/>
      <c r="O125" s="1168"/>
      <c r="P125" s="1166"/>
      <c r="Q125" s="1168"/>
      <c r="R125" s="1166"/>
      <c r="S125" s="1168"/>
      <c r="T125" s="1166"/>
      <c r="U125" s="1168"/>
      <c r="V125" s="1166"/>
      <c r="W125" s="1168"/>
      <c r="X125" s="1166"/>
      <c r="Y125" s="618"/>
      <c r="Z125" s="619"/>
      <c r="AA125" s="618"/>
      <c r="AB125" s="619"/>
      <c r="AC125" s="618"/>
      <c r="AD125" s="619"/>
      <c r="AE125" s="618"/>
      <c r="AF125" s="619"/>
      <c r="AG125" s="618"/>
      <c r="AH125" s="619"/>
      <c r="AI125" s="618"/>
      <c r="AJ125" s="619"/>
      <c r="AK125" s="618"/>
      <c r="AL125" s="619"/>
      <c r="AM125" s="618"/>
      <c r="AN125" s="620"/>
      <c r="AO125" s="1169"/>
      <c r="AP125" s="1019"/>
      <c r="AQ125" s="622">
        <v>0</v>
      </c>
      <c r="AR125" s="1177"/>
      <c r="AS125" s="622"/>
      <c r="AT125" s="1019"/>
      <c r="AU125" s="1019"/>
      <c r="AV125" s="1019"/>
      <c r="AW125" s="1019"/>
      <c r="AX125" t="str">
        <f t="shared" si="138"/>
        <v/>
      </c>
      <c r="CW125" s="182"/>
      <c r="CX125" s="25" t="str">
        <f t="shared" si="140"/>
        <v/>
      </c>
      <c r="CY125" s="25" t="str">
        <f t="shared" si="141"/>
        <v/>
      </c>
      <c r="CZ125" s="25" t="str">
        <f t="shared" si="142"/>
        <v/>
      </c>
      <c r="DA125" s="25" t="str">
        <f t="shared" si="143"/>
        <v/>
      </c>
      <c r="DB125" s="25" t="str">
        <f t="shared" si="144"/>
        <v/>
      </c>
      <c r="DC125" s="25" t="str">
        <f t="shared" si="145"/>
        <v/>
      </c>
      <c r="DD125" s="25" t="str">
        <f t="shared" si="146"/>
        <v/>
      </c>
      <c r="DE125"/>
      <c r="DG125" s="182"/>
      <c r="DH125" s="26">
        <f t="shared" si="148"/>
        <v>0</v>
      </c>
      <c r="DI125" s="26">
        <f t="shared" si="149"/>
        <v>0</v>
      </c>
      <c r="DJ125" s="26">
        <f t="shared" si="150"/>
        <v>0</v>
      </c>
      <c r="DK125" s="26">
        <f t="shared" si="151"/>
        <v>0</v>
      </c>
      <c r="DL125" s="26">
        <f t="shared" si="152"/>
        <v>0</v>
      </c>
      <c r="DM125" s="26">
        <f t="shared" si="153"/>
        <v>0</v>
      </c>
      <c r="DN125" s="26">
        <f t="shared" si="154"/>
        <v>0</v>
      </c>
    </row>
    <row r="126" spans="1:118" x14ac:dyDescent="0.25">
      <c r="A126" s="1162" t="s">
        <v>158</v>
      </c>
      <c r="B126" s="1163"/>
      <c r="C126" s="1164"/>
      <c r="D126" s="581">
        <f t="shared" si="136"/>
        <v>0</v>
      </c>
      <c r="E126" s="1016">
        <f t="shared" si="137"/>
        <v>0</v>
      </c>
      <c r="F126" s="1017">
        <f t="shared" si="137"/>
        <v>0</v>
      </c>
      <c r="G126" s="1173"/>
      <c r="H126" s="1176"/>
      <c r="I126" s="1173"/>
      <c r="J126" s="1178"/>
      <c r="K126" s="1173"/>
      <c r="L126" s="1176"/>
      <c r="M126" s="1173"/>
      <c r="N126" s="1176"/>
      <c r="O126" s="1179"/>
      <c r="P126" s="619"/>
      <c r="Q126" s="618"/>
      <c r="R126" s="619"/>
      <c r="S126" s="618"/>
      <c r="T126" s="1176"/>
      <c r="U126" s="1179"/>
      <c r="V126" s="619"/>
      <c r="W126" s="618"/>
      <c r="X126" s="619"/>
      <c r="Y126" s="618"/>
      <c r="Z126" s="619"/>
      <c r="AA126" s="618"/>
      <c r="AB126" s="619"/>
      <c r="AC126" s="618"/>
      <c r="AD126" s="619"/>
      <c r="AE126" s="618"/>
      <c r="AF126" s="619"/>
      <c r="AG126" s="618"/>
      <c r="AH126" s="619"/>
      <c r="AI126" s="618"/>
      <c r="AJ126" s="619"/>
      <c r="AK126" s="618"/>
      <c r="AL126" s="619"/>
      <c r="AM126" s="618"/>
      <c r="AN126" s="620"/>
      <c r="AO126" s="1019"/>
      <c r="AP126" s="1180"/>
      <c r="AQ126" s="1177">
        <v>0</v>
      </c>
      <c r="AR126" s="1177"/>
      <c r="AS126" s="622"/>
      <c r="AT126" s="1019"/>
      <c r="AU126" s="1019"/>
      <c r="AV126" s="1019"/>
      <c r="AW126" s="1019"/>
      <c r="AX126" t="str">
        <f t="shared" si="138"/>
        <v/>
      </c>
      <c r="CW126" s="25" t="str">
        <f t="shared" ref="CW126:CW140" si="159">IF(AND((W126+X126)&gt;0,AO126="")," * No olvide digitar la variable 12 años. Si no tiene digite Cero.",IF(AO126&gt;(W126+X126),"* Las Consultas de 12 años NO DEBEN ser mayor que el total de Consultas entre 10-14 años",""))</f>
        <v/>
      </c>
      <c r="CX126" s="25" t="str">
        <f t="shared" si="140"/>
        <v/>
      </c>
      <c r="CY126" s="25" t="str">
        <f t="shared" si="141"/>
        <v/>
      </c>
      <c r="CZ126" s="25" t="str">
        <f t="shared" si="142"/>
        <v/>
      </c>
      <c r="DA126" s="25" t="str">
        <f t="shared" si="143"/>
        <v/>
      </c>
      <c r="DB126" s="25" t="str">
        <f t="shared" si="144"/>
        <v/>
      </c>
      <c r="DC126" s="25" t="str">
        <f t="shared" si="145"/>
        <v/>
      </c>
      <c r="DD126" s="25" t="str">
        <f t="shared" si="146"/>
        <v/>
      </c>
      <c r="DE126"/>
      <c r="DG126" s="26">
        <f t="shared" ref="DG126:DG140" si="160">IF(AND((W126+X126)&gt;0,AO126=""),1,IF(AO126&gt;(W126+X126),1,0))</f>
        <v>0</v>
      </c>
      <c r="DH126" s="26">
        <f t="shared" si="148"/>
        <v>0</v>
      </c>
      <c r="DI126" s="26">
        <f t="shared" si="149"/>
        <v>0</v>
      </c>
      <c r="DJ126" s="26">
        <f t="shared" si="150"/>
        <v>0</v>
      </c>
      <c r="DK126" s="26">
        <f t="shared" si="151"/>
        <v>0</v>
      </c>
      <c r="DL126" s="26">
        <f t="shared" si="152"/>
        <v>0</v>
      </c>
      <c r="DM126" s="26">
        <f t="shared" si="153"/>
        <v>0</v>
      </c>
      <c r="DN126" s="26">
        <f t="shared" si="154"/>
        <v>0</v>
      </c>
    </row>
    <row r="127" spans="1:118" x14ac:dyDescent="0.25">
      <c r="A127" s="1162" t="s">
        <v>159</v>
      </c>
      <c r="B127" s="1163"/>
      <c r="C127" s="1164"/>
      <c r="D127" s="581">
        <f t="shared" si="136"/>
        <v>0</v>
      </c>
      <c r="E127" s="1016">
        <f t="shared" si="137"/>
        <v>0</v>
      </c>
      <c r="F127" s="1017">
        <f t="shared" si="137"/>
        <v>0</v>
      </c>
      <c r="G127" s="1173"/>
      <c r="H127" s="1176"/>
      <c r="I127" s="1173"/>
      <c r="J127" s="1178"/>
      <c r="K127" s="1173"/>
      <c r="L127" s="1176"/>
      <c r="M127" s="1173"/>
      <c r="N127" s="1176"/>
      <c r="O127" s="1179"/>
      <c r="P127" s="619"/>
      <c r="Q127" s="618"/>
      <c r="R127" s="619"/>
      <c r="S127" s="618"/>
      <c r="T127" s="1176"/>
      <c r="U127" s="1179"/>
      <c r="V127" s="619"/>
      <c r="W127" s="618"/>
      <c r="X127" s="619"/>
      <c r="Y127" s="618"/>
      <c r="Z127" s="619"/>
      <c r="AA127" s="618"/>
      <c r="AB127" s="619"/>
      <c r="AC127" s="618"/>
      <c r="AD127" s="619"/>
      <c r="AE127" s="618"/>
      <c r="AF127" s="619"/>
      <c r="AG127" s="618"/>
      <c r="AH127" s="619"/>
      <c r="AI127" s="618"/>
      <c r="AJ127" s="619"/>
      <c r="AK127" s="618"/>
      <c r="AL127" s="619"/>
      <c r="AM127" s="618"/>
      <c r="AN127" s="620"/>
      <c r="AO127" s="1019"/>
      <c r="AP127" s="1180"/>
      <c r="AQ127" s="1177">
        <v>0</v>
      </c>
      <c r="AR127" s="1177"/>
      <c r="AS127" s="622"/>
      <c r="AT127" s="1019"/>
      <c r="AU127" s="1019"/>
      <c r="AV127" s="1019"/>
      <c r="AW127" s="1019"/>
      <c r="AX127" t="str">
        <f t="shared" si="138"/>
        <v/>
      </c>
      <c r="CW127" s="25" t="str">
        <f t="shared" si="159"/>
        <v/>
      </c>
      <c r="CX127" s="25" t="str">
        <f t="shared" si="140"/>
        <v/>
      </c>
      <c r="CY127" s="25" t="str">
        <f t="shared" si="141"/>
        <v/>
      </c>
      <c r="CZ127" s="25" t="str">
        <f t="shared" si="142"/>
        <v/>
      </c>
      <c r="DA127" s="25" t="str">
        <f t="shared" si="143"/>
        <v/>
      </c>
      <c r="DB127" s="25" t="str">
        <f t="shared" si="144"/>
        <v/>
      </c>
      <c r="DC127" s="25" t="str">
        <f t="shared" si="145"/>
        <v/>
      </c>
      <c r="DD127" s="25" t="str">
        <f t="shared" si="146"/>
        <v/>
      </c>
      <c r="DE127"/>
      <c r="DG127" s="26">
        <f t="shared" si="160"/>
        <v>0</v>
      </c>
      <c r="DH127" s="26">
        <f t="shared" si="148"/>
        <v>0</v>
      </c>
      <c r="DI127" s="26">
        <f t="shared" si="149"/>
        <v>0</v>
      </c>
      <c r="DJ127" s="26">
        <f t="shared" si="150"/>
        <v>0</v>
      </c>
      <c r="DK127" s="26">
        <f t="shared" si="151"/>
        <v>0</v>
      </c>
      <c r="DL127" s="26">
        <f t="shared" si="152"/>
        <v>0</v>
      </c>
      <c r="DM127" s="26">
        <f t="shared" si="153"/>
        <v>0</v>
      </c>
      <c r="DN127" s="26">
        <f t="shared" si="154"/>
        <v>0</v>
      </c>
    </row>
    <row r="128" spans="1:118" x14ac:dyDescent="0.25">
      <c r="A128" s="1162" t="s">
        <v>160</v>
      </c>
      <c r="B128" s="1163"/>
      <c r="C128" s="1164"/>
      <c r="D128" s="581">
        <f t="shared" si="136"/>
        <v>0</v>
      </c>
      <c r="E128" s="1016">
        <f t="shared" si="137"/>
        <v>0</v>
      </c>
      <c r="F128" s="1017">
        <f t="shared" si="137"/>
        <v>0</v>
      </c>
      <c r="G128" s="1173"/>
      <c r="H128" s="1176"/>
      <c r="I128" s="1173"/>
      <c r="J128" s="1178"/>
      <c r="K128" s="1173"/>
      <c r="L128" s="1176"/>
      <c r="M128" s="1173"/>
      <c r="N128" s="1176"/>
      <c r="O128" s="1179"/>
      <c r="P128" s="619"/>
      <c r="Q128" s="618"/>
      <c r="R128" s="619"/>
      <c r="S128" s="618"/>
      <c r="T128" s="1176"/>
      <c r="U128" s="1179"/>
      <c r="V128" s="619"/>
      <c r="W128" s="618"/>
      <c r="X128" s="619"/>
      <c r="Y128" s="618"/>
      <c r="Z128" s="619"/>
      <c r="AA128" s="618"/>
      <c r="AB128" s="619"/>
      <c r="AC128" s="618"/>
      <c r="AD128" s="619"/>
      <c r="AE128" s="618"/>
      <c r="AF128" s="619"/>
      <c r="AG128" s="618"/>
      <c r="AH128" s="619"/>
      <c r="AI128" s="618"/>
      <c r="AJ128" s="619"/>
      <c r="AK128" s="618"/>
      <c r="AL128" s="619"/>
      <c r="AM128" s="618"/>
      <c r="AN128" s="620"/>
      <c r="AO128" s="1019"/>
      <c r="AP128" s="1180"/>
      <c r="AQ128" s="1177">
        <v>0</v>
      </c>
      <c r="AR128" s="1177"/>
      <c r="AS128" s="622"/>
      <c r="AT128" s="1019"/>
      <c r="AU128" s="1019"/>
      <c r="AV128" s="1019"/>
      <c r="AW128" s="1019"/>
      <c r="AX128" t="str">
        <f t="shared" si="138"/>
        <v/>
      </c>
      <c r="CW128" s="25" t="str">
        <f t="shared" si="159"/>
        <v/>
      </c>
      <c r="CX128" s="25" t="str">
        <f t="shared" si="140"/>
        <v/>
      </c>
      <c r="CY128" s="25" t="str">
        <f t="shared" si="141"/>
        <v/>
      </c>
      <c r="CZ128" s="25" t="str">
        <f t="shared" si="142"/>
        <v/>
      </c>
      <c r="DA128" s="25" t="str">
        <f t="shared" si="143"/>
        <v/>
      </c>
      <c r="DB128" s="25" t="str">
        <f t="shared" si="144"/>
        <v/>
      </c>
      <c r="DC128" s="25" t="str">
        <f t="shared" si="145"/>
        <v/>
      </c>
      <c r="DD128" s="25" t="str">
        <f t="shared" si="146"/>
        <v/>
      </c>
      <c r="DE128"/>
      <c r="DG128" s="26">
        <f t="shared" si="160"/>
        <v>0</v>
      </c>
      <c r="DH128" s="26">
        <f t="shared" si="148"/>
        <v>0</v>
      </c>
      <c r="DI128" s="26">
        <f t="shared" si="149"/>
        <v>0</v>
      </c>
      <c r="DJ128" s="26">
        <f t="shared" si="150"/>
        <v>0</v>
      </c>
      <c r="DK128" s="26">
        <f t="shared" si="151"/>
        <v>0</v>
      </c>
      <c r="DL128" s="26">
        <f t="shared" si="152"/>
        <v>0</v>
      </c>
      <c r="DM128" s="26">
        <f t="shared" si="153"/>
        <v>0</v>
      </c>
      <c r="DN128" s="26">
        <f t="shared" si="154"/>
        <v>0</v>
      </c>
    </row>
    <row r="129" spans="1:118" ht="15" customHeight="1" x14ac:dyDescent="0.25">
      <c r="A129" s="1162" t="s">
        <v>161</v>
      </c>
      <c r="B129" s="1163"/>
      <c r="C129" s="1164"/>
      <c r="D129" s="581">
        <f t="shared" si="136"/>
        <v>0</v>
      </c>
      <c r="E129" s="1016">
        <f t="shared" si="137"/>
        <v>0</v>
      </c>
      <c r="F129" s="1017">
        <f t="shared" si="137"/>
        <v>0</v>
      </c>
      <c r="G129" s="1173"/>
      <c r="H129" s="1176"/>
      <c r="I129" s="1173"/>
      <c r="J129" s="1178"/>
      <c r="K129" s="1173"/>
      <c r="L129" s="1176"/>
      <c r="M129" s="1173"/>
      <c r="N129" s="1176"/>
      <c r="O129" s="1179"/>
      <c r="P129" s="619"/>
      <c r="Q129" s="618"/>
      <c r="R129" s="619"/>
      <c r="S129" s="618"/>
      <c r="T129" s="1176"/>
      <c r="U129" s="1179"/>
      <c r="V129" s="619"/>
      <c r="W129" s="618"/>
      <c r="X129" s="619"/>
      <c r="Y129" s="618"/>
      <c r="Z129" s="619"/>
      <c r="AA129" s="618"/>
      <c r="AB129" s="619"/>
      <c r="AC129" s="618"/>
      <c r="AD129" s="619"/>
      <c r="AE129" s="618"/>
      <c r="AF129" s="619"/>
      <c r="AG129" s="618"/>
      <c r="AH129" s="619"/>
      <c r="AI129" s="618"/>
      <c r="AJ129" s="619"/>
      <c r="AK129" s="618"/>
      <c r="AL129" s="619"/>
      <c r="AM129" s="618"/>
      <c r="AN129" s="620"/>
      <c r="AO129" s="1019"/>
      <c r="AP129" s="1180"/>
      <c r="AQ129" s="1177">
        <v>0</v>
      </c>
      <c r="AR129" s="1177"/>
      <c r="AS129" s="622"/>
      <c r="AT129" s="1019"/>
      <c r="AU129" s="1019"/>
      <c r="AV129" s="1019"/>
      <c r="AW129" s="1019"/>
      <c r="AX129" t="str">
        <f t="shared" si="138"/>
        <v/>
      </c>
      <c r="CW129" s="25" t="str">
        <f t="shared" si="159"/>
        <v/>
      </c>
      <c r="CX129" s="25" t="str">
        <f t="shared" si="140"/>
        <v/>
      </c>
      <c r="CY129" s="25" t="str">
        <f t="shared" si="141"/>
        <v/>
      </c>
      <c r="CZ129" s="25" t="str">
        <f t="shared" si="142"/>
        <v/>
      </c>
      <c r="DA129" s="25" t="str">
        <f t="shared" si="143"/>
        <v/>
      </c>
      <c r="DB129" s="25" t="str">
        <f t="shared" si="144"/>
        <v/>
      </c>
      <c r="DC129" s="25" t="str">
        <f t="shared" si="145"/>
        <v/>
      </c>
      <c r="DD129" s="25" t="str">
        <f t="shared" si="146"/>
        <v/>
      </c>
      <c r="DE129"/>
      <c r="DG129" s="26">
        <f t="shared" si="160"/>
        <v>0</v>
      </c>
      <c r="DH129" s="26">
        <f t="shared" si="148"/>
        <v>0</v>
      </c>
      <c r="DI129" s="26">
        <f t="shared" si="149"/>
        <v>0</v>
      </c>
      <c r="DJ129" s="26">
        <f t="shared" si="150"/>
        <v>0</v>
      </c>
      <c r="DK129" s="26">
        <f t="shared" si="151"/>
        <v>0</v>
      </c>
      <c r="DL129" s="26">
        <f t="shared" si="152"/>
        <v>0</v>
      </c>
      <c r="DM129" s="26">
        <f t="shared" si="153"/>
        <v>0</v>
      </c>
      <c r="DN129" s="26">
        <f t="shared" si="154"/>
        <v>0</v>
      </c>
    </row>
    <row r="130" spans="1:118" ht="15" customHeight="1" x14ac:dyDescent="0.25">
      <c r="A130" s="1162" t="s">
        <v>162</v>
      </c>
      <c r="B130" s="1163"/>
      <c r="C130" s="1164"/>
      <c r="D130" s="581">
        <f t="shared" si="136"/>
        <v>0</v>
      </c>
      <c r="E130" s="1016">
        <f t="shared" si="137"/>
        <v>0</v>
      </c>
      <c r="F130" s="1017">
        <f t="shared" si="137"/>
        <v>0</v>
      </c>
      <c r="G130" s="1173"/>
      <c r="H130" s="1176"/>
      <c r="I130" s="1173"/>
      <c r="J130" s="1178"/>
      <c r="K130" s="1173"/>
      <c r="L130" s="1176"/>
      <c r="M130" s="1173"/>
      <c r="N130" s="1176"/>
      <c r="O130" s="1179"/>
      <c r="P130" s="619"/>
      <c r="Q130" s="618"/>
      <c r="R130" s="619"/>
      <c r="S130" s="618"/>
      <c r="T130" s="1176"/>
      <c r="U130" s="1179"/>
      <c r="V130" s="619"/>
      <c r="W130" s="618"/>
      <c r="X130" s="619"/>
      <c r="Y130" s="618"/>
      <c r="Z130" s="619"/>
      <c r="AA130" s="618"/>
      <c r="AB130" s="619"/>
      <c r="AC130" s="618"/>
      <c r="AD130" s="619"/>
      <c r="AE130" s="618"/>
      <c r="AF130" s="619"/>
      <c r="AG130" s="618"/>
      <c r="AH130" s="619"/>
      <c r="AI130" s="618"/>
      <c r="AJ130" s="619"/>
      <c r="AK130" s="618"/>
      <c r="AL130" s="619"/>
      <c r="AM130" s="618"/>
      <c r="AN130" s="620"/>
      <c r="AO130" s="1019"/>
      <c r="AP130" s="1180"/>
      <c r="AQ130" s="1177">
        <v>0</v>
      </c>
      <c r="AR130" s="1177"/>
      <c r="AS130" s="622"/>
      <c r="AT130" s="1019"/>
      <c r="AU130" s="1019"/>
      <c r="AV130" s="1019"/>
      <c r="AW130" s="1019"/>
      <c r="AX130" t="str">
        <f t="shared" si="138"/>
        <v/>
      </c>
      <c r="CW130" s="25" t="str">
        <f t="shared" si="159"/>
        <v/>
      </c>
      <c r="CX130" s="25" t="str">
        <f t="shared" si="140"/>
        <v/>
      </c>
      <c r="CY130" s="25" t="str">
        <f t="shared" si="141"/>
        <v/>
      </c>
      <c r="CZ130" s="25" t="str">
        <f t="shared" si="142"/>
        <v/>
      </c>
      <c r="DA130" s="25" t="str">
        <f t="shared" si="143"/>
        <v/>
      </c>
      <c r="DB130" s="25" t="str">
        <f t="shared" si="144"/>
        <v/>
      </c>
      <c r="DC130" s="25" t="str">
        <f t="shared" si="145"/>
        <v/>
      </c>
      <c r="DD130" s="25" t="str">
        <f t="shared" si="146"/>
        <v/>
      </c>
      <c r="DE130"/>
      <c r="DG130" s="26">
        <f t="shared" si="160"/>
        <v>0</v>
      </c>
      <c r="DH130" s="26">
        <f t="shared" si="148"/>
        <v>0</v>
      </c>
      <c r="DI130" s="26">
        <f t="shared" si="149"/>
        <v>0</v>
      </c>
      <c r="DJ130" s="26">
        <f t="shared" si="150"/>
        <v>0</v>
      </c>
      <c r="DK130" s="26">
        <f t="shared" si="151"/>
        <v>0</v>
      </c>
      <c r="DL130" s="26">
        <f t="shared" si="152"/>
        <v>0</v>
      </c>
      <c r="DM130" s="26">
        <f t="shared" si="153"/>
        <v>0</v>
      </c>
      <c r="DN130" s="26">
        <f t="shared" si="154"/>
        <v>0</v>
      </c>
    </row>
    <row r="131" spans="1:118" ht="15" customHeight="1" x14ac:dyDescent="0.25">
      <c r="A131" s="1162" t="s">
        <v>163</v>
      </c>
      <c r="B131" s="1163"/>
      <c r="C131" s="1164"/>
      <c r="D131" s="581">
        <f t="shared" si="136"/>
        <v>0</v>
      </c>
      <c r="E131" s="1016">
        <f t="shared" si="137"/>
        <v>0</v>
      </c>
      <c r="F131" s="1017">
        <f t="shared" si="137"/>
        <v>0</v>
      </c>
      <c r="G131" s="1173"/>
      <c r="H131" s="1176"/>
      <c r="I131" s="1173"/>
      <c r="J131" s="1178"/>
      <c r="K131" s="1173"/>
      <c r="L131" s="1176"/>
      <c r="M131" s="1173"/>
      <c r="N131" s="1176"/>
      <c r="O131" s="1179"/>
      <c r="P131" s="619"/>
      <c r="Q131" s="618"/>
      <c r="R131" s="619"/>
      <c r="S131" s="618"/>
      <c r="T131" s="1176"/>
      <c r="U131" s="1179"/>
      <c r="V131" s="619"/>
      <c r="W131" s="618"/>
      <c r="X131" s="619"/>
      <c r="Y131" s="618"/>
      <c r="Z131" s="619"/>
      <c r="AA131" s="618"/>
      <c r="AB131" s="619"/>
      <c r="AC131" s="618"/>
      <c r="AD131" s="619"/>
      <c r="AE131" s="618"/>
      <c r="AF131" s="619"/>
      <c r="AG131" s="618"/>
      <c r="AH131" s="619"/>
      <c r="AI131" s="618"/>
      <c r="AJ131" s="619"/>
      <c r="AK131" s="618"/>
      <c r="AL131" s="619"/>
      <c r="AM131" s="618"/>
      <c r="AN131" s="620"/>
      <c r="AO131" s="1019"/>
      <c r="AP131" s="1180"/>
      <c r="AQ131" s="1177">
        <v>0</v>
      </c>
      <c r="AR131" s="1177"/>
      <c r="AS131" s="622"/>
      <c r="AT131" s="1019"/>
      <c r="AU131" s="1019"/>
      <c r="AV131" s="1019"/>
      <c r="AW131" s="1019"/>
      <c r="AX131" t="str">
        <f t="shared" si="138"/>
        <v/>
      </c>
      <c r="CW131" s="25" t="str">
        <f t="shared" si="159"/>
        <v/>
      </c>
      <c r="CX131" s="25" t="str">
        <f t="shared" si="140"/>
        <v/>
      </c>
      <c r="CY131" s="25" t="str">
        <f t="shared" si="141"/>
        <v/>
      </c>
      <c r="CZ131" s="25" t="str">
        <f t="shared" si="142"/>
        <v/>
      </c>
      <c r="DA131" s="25" t="str">
        <f t="shared" si="143"/>
        <v/>
      </c>
      <c r="DB131" s="25" t="str">
        <f t="shared" si="144"/>
        <v/>
      </c>
      <c r="DC131" s="25" t="str">
        <f t="shared" si="145"/>
        <v/>
      </c>
      <c r="DD131" s="25" t="str">
        <f t="shared" si="146"/>
        <v/>
      </c>
      <c r="DE131"/>
      <c r="DG131" s="26">
        <f t="shared" si="160"/>
        <v>0</v>
      </c>
      <c r="DH131" s="26">
        <f t="shared" si="148"/>
        <v>0</v>
      </c>
      <c r="DI131" s="26">
        <f t="shared" si="149"/>
        <v>0</v>
      </c>
      <c r="DJ131" s="26">
        <f t="shared" si="150"/>
        <v>0</v>
      </c>
      <c r="DK131" s="26">
        <f t="shared" si="151"/>
        <v>0</v>
      </c>
      <c r="DL131" s="26">
        <f t="shared" si="152"/>
        <v>0</v>
      </c>
      <c r="DM131" s="26">
        <f t="shared" si="153"/>
        <v>0</v>
      </c>
      <c r="DN131" s="26">
        <f t="shared" si="154"/>
        <v>0</v>
      </c>
    </row>
    <row r="132" spans="1:118" ht="15" customHeight="1" x14ac:dyDescent="0.25">
      <c r="A132" s="1170" t="s">
        <v>164</v>
      </c>
      <c r="B132" s="1170"/>
      <c r="C132" s="1170"/>
      <c r="D132" s="581">
        <f t="shared" si="136"/>
        <v>0</v>
      </c>
      <c r="E132" s="1016">
        <f t="shared" si="137"/>
        <v>0</v>
      </c>
      <c r="F132" s="1017">
        <f t="shared" si="137"/>
        <v>0</v>
      </c>
      <c r="G132" s="1018"/>
      <c r="H132" s="619"/>
      <c r="I132" s="1018"/>
      <c r="J132" s="1042"/>
      <c r="K132" s="1018"/>
      <c r="L132" s="619"/>
      <c r="M132" s="1018"/>
      <c r="N132" s="619"/>
      <c r="O132" s="618"/>
      <c r="P132" s="619"/>
      <c r="Q132" s="618"/>
      <c r="R132" s="619"/>
      <c r="S132" s="618"/>
      <c r="T132" s="619"/>
      <c r="U132" s="618"/>
      <c r="V132" s="619"/>
      <c r="W132" s="618"/>
      <c r="X132" s="619"/>
      <c r="Y132" s="618"/>
      <c r="Z132" s="619"/>
      <c r="AA132" s="618"/>
      <c r="AB132" s="619"/>
      <c r="AC132" s="618"/>
      <c r="AD132" s="619"/>
      <c r="AE132" s="618"/>
      <c r="AF132" s="619"/>
      <c r="AG132" s="618"/>
      <c r="AH132" s="619"/>
      <c r="AI132" s="618"/>
      <c r="AJ132" s="619"/>
      <c r="AK132" s="618"/>
      <c r="AL132" s="619"/>
      <c r="AM132" s="618"/>
      <c r="AN132" s="620"/>
      <c r="AO132" s="1019"/>
      <c r="AP132" s="1019"/>
      <c r="AQ132" s="622">
        <v>0</v>
      </c>
      <c r="AR132" s="622"/>
      <c r="AS132" s="622"/>
      <c r="AT132" s="1019"/>
      <c r="AU132" s="1019"/>
      <c r="AV132" s="1019"/>
      <c r="AW132" s="1019"/>
      <c r="AX132" t="str">
        <f t="shared" si="138"/>
        <v/>
      </c>
      <c r="CW132" s="25" t="str">
        <f t="shared" si="159"/>
        <v/>
      </c>
      <c r="CX132" s="25" t="str">
        <f t="shared" si="140"/>
        <v/>
      </c>
      <c r="CY132" s="25" t="str">
        <f t="shared" si="141"/>
        <v/>
      </c>
      <c r="CZ132" s="25" t="str">
        <f t="shared" si="142"/>
        <v/>
      </c>
      <c r="DA132" s="25" t="str">
        <f t="shared" si="143"/>
        <v/>
      </c>
      <c r="DB132" s="25" t="str">
        <f t="shared" si="144"/>
        <v/>
      </c>
      <c r="DC132" s="25" t="str">
        <f t="shared" si="145"/>
        <v/>
      </c>
      <c r="DD132" s="25" t="str">
        <f t="shared" si="146"/>
        <v/>
      </c>
      <c r="DE132"/>
      <c r="DG132" s="26">
        <f t="shared" si="160"/>
        <v>0</v>
      </c>
      <c r="DH132" s="26">
        <f t="shared" si="148"/>
        <v>0</v>
      </c>
      <c r="DI132" s="26">
        <f t="shared" si="149"/>
        <v>0</v>
      </c>
      <c r="DJ132" s="26">
        <f t="shared" si="150"/>
        <v>0</v>
      </c>
      <c r="DK132" s="26">
        <f t="shared" si="151"/>
        <v>0</v>
      </c>
      <c r="DL132" s="26">
        <f t="shared" si="152"/>
        <v>0</v>
      </c>
      <c r="DM132" s="26">
        <f t="shared" si="153"/>
        <v>0</v>
      </c>
      <c r="DN132" s="26">
        <f t="shared" si="154"/>
        <v>0</v>
      </c>
    </row>
    <row r="133" spans="1:118" ht="15" customHeight="1" x14ac:dyDescent="0.25">
      <c r="A133" s="1162" t="s">
        <v>165</v>
      </c>
      <c r="B133" s="1163"/>
      <c r="C133" s="1164"/>
      <c r="D133" s="581">
        <f t="shared" si="136"/>
        <v>0</v>
      </c>
      <c r="E133" s="1016">
        <f t="shared" si="137"/>
        <v>0</v>
      </c>
      <c r="F133" s="1017">
        <f t="shared" si="137"/>
        <v>0</v>
      </c>
      <c r="G133" s="1018"/>
      <c r="H133" s="619"/>
      <c r="I133" s="1018"/>
      <c r="J133" s="1042"/>
      <c r="K133" s="1018"/>
      <c r="L133" s="619"/>
      <c r="M133" s="1018"/>
      <c r="N133" s="619"/>
      <c r="O133" s="618"/>
      <c r="P133" s="619"/>
      <c r="Q133" s="618"/>
      <c r="R133" s="619"/>
      <c r="S133" s="618"/>
      <c r="T133" s="619"/>
      <c r="U133" s="618"/>
      <c r="V133" s="619"/>
      <c r="W133" s="618"/>
      <c r="X133" s="619"/>
      <c r="Y133" s="618"/>
      <c r="Z133" s="619"/>
      <c r="AA133" s="618"/>
      <c r="AB133" s="619"/>
      <c r="AC133" s="618"/>
      <c r="AD133" s="619"/>
      <c r="AE133" s="618"/>
      <c r="AF133" s="619"/>
      <c r="AG133" s="618"/>
      <c r="AH133" s="619"/>
      <c r="AI133" s="618"/>
      <c r="AJ133" s="619"/>
      <c r="AK133" s="618"/>
      <c r="AL133" s="619"/>
      <c r="AM133" s="618"/>
      <c r="AN133" s="620"/>
      <c r="AO133" s="1019"/>
      <c r="AP133" s="1019"/>
      <c r="AQ133" s="622">
        <v>0</v>
      </c>
      <c r="AR133" s="622"/>
      <c r="AS133" s="622"/>
      <c r="AT133" s="1019"/>
      <c r="AU133" s="1019"/>
      <c r="AV133" s="1019"/>
      <c r="AW133" s="1019"/>
      <c r="AX133" t="str">
        <f t="shared" si="138"/>
        <v/>
      </c>
      <c r="CW133" s="25" t="str">
        <f t="shared" si="159"/>
        <v/>
      </c>
      <c r="CX133" s="25" t="str">
        <f t="shared" si="140"/>
        <v/>
      </c>
      <c r="CY133" s="25" t="str">
        <f t="shared" si="141"/>
        <v/>
      </c>
      <c r="CZ133" s="25" t="str">
        <f t="shared" si="142"/>
        <v/>
      </c>
      <c r="DA133" s="25" t="str">
        <f t="shared" si="143"/>
        <v/>
      </c>
      <c r="DB133" s="25" t="str">
        <f t="shared" si="144"/>
        <v/>
      </c>
      <c r="DC133" s="25" t="str">
        <f t="shared" si="145"/>
        <v/>
      </c>
      <c r="DD133" s="25" t="str">
        <f t="shared" si="146"/>
        <v/>
      </c>
      <c r="DE133"/>
      <c r="DG133" s="26">
        <f t="shared" si="160"/>
        <v>0</v>
      </c>
      <c r="DH133" s="26">
        <f t="shared" si="148"/>
        <v>0</v>
      </c>
      <c r="DI133" s="26">
        <f t="shared" si="149"/>
        <v>0</v>
      </c>
      <c r="DJ133" s="26">
        <f t="shared" si="150"/>
        <v>0</v>
      </c>
      <c r="DK133" s="26">
        <f t="shared" si="151"/>
        <v>0</v>
      </c>
      <c r="DL133" s="26">
        <f t="shared" si="152"/>
        <v>0</v>
      </c>
      <c r="DM133" s="26">
        <f t="shared" si="153"/>
        <v>0</v>
      </c>
      <c r="DN133" s="26">
        <f t="shared" si="154"/>
        <v>0</v>
      </c>
    </row>
    <row r="134" spans="1:118" ht="15" customHeight="1" x14ac:dyDescent="0.25">
      <c r="A134" s="1162" t="s">
        <v>166</v>
      </c>
      <c r="B134" s="1163"/>
      <c r="C134" s="1164"/>
      <c r="D134" s="581">
        <f t="shared" si="136"/>
        <v>0</v>
      </c>
      <c r="E134" s="1016">
        <f t="shared" si="137"/>
        <v>0</v>
      </c>
      <c r="F134" s="1017">
        <f t="shared" si="137"/>
        <v>0</v>
      </c>
      <c r="G134" s="185"/>
      <c r="H134" s="186"/>
      <c r="I134" s="185"/>
      <c r="J134" s="187"/>
      <c r="K134" s="185"/>
      <c r="L134" s="619"/>
      <c r="M134" s="1018"/>
      <c r="N134" s="619"/>
      <c r="O134" s="618"/>
      <c r="P134" s="619"/>
      <c r="Q134" s="618"/>
      <c r="R134" s="619"/>
      <c r="S134" s="618"/>
      <c r="T134" s="619"/>
      <c r="U134" s="618"/>
      <c r="V134" s="619"/>
      <c r="W134" s="618"/>
      <c r="X134" s="619"/>
      <c r="Y134" s="618"/>
      <c r="Z134" s="619"/>
      <c r="AA134" s="618"/>
      <c r="AB134" s="619"/>
      <c r="AC134" s="618"/>
      <c r="AD134" s="619"/>
      <c r="AE134" s="618"/>
      <c r="AF134" s="619"/>
      <c r="AG134" s="618"/>
      <c r="AH134" s="619"/>
      <c r="AI134" s="618"/>
      <c r="AJ134" s="619"/>
      <c r="AK134" s="618"/>
      <c r="AL134" s="619"/>
      <c r="AM134" s="618"/>
      <c r="AN134" s="620"/>
      <c r="AO134" s="1019"/>
      <c r="AP134" s="188"/>
      <c r="AQ134" s="622">
        <v>0</v>
      </c>
      <c r="AR134" s="622"/>
      <c r="AS134" s="189"/>
      <c r="AT134" s="1019"/>
      <c r="AU134" s="1019"/>
      <c r="AV134" s="1019"/>
      <c r="AW134" s="1019"/>
      <c r="AX134" t="str">
        <f t="shared" si="138"/>
        <v/>
      </c>
      <c r="CW134" s="25" t="str">
        <f t="shared" si="159"/>
        <v/>
      </c>
      <c r="CX134" s="25" t="str">
        <f t="shared" si="140"/>
        <v/>
      </c>
      <c r="CY134" s="25" t="str">
        <f t="shared" si="141"/>
        <v/>
      </c>
      <c r="CZ134" s="25" t="str">
        <f t="shared" si="142"/>
        <v/>
      </c>
      <c r="DA134" s="25" t="str">
        <f t="shared" si="143"/>
        <v/>
      </c>
      <c r="DB134" s="25" t="str">
        <f t="shared" si="144"/>
        <v/>
      </c>
      <c r="DC134" s="25" t="str">
        <f t="shared" si="145"/>
        <v/>
      </c>
      <c r="DD134" s="25" t="str">
        <f t="shared" si="146"/>
        <v/>
      </c>
      <c r="DE134"/>
      <c r="DG134" s="26">
        <f t="shared" si="160"/>
        <v>0</v>
      </c>
      <c r="DH134" s="26">
        <f t="shared" si="148"/>
        <v>0</v>
      </c>
      <c r="DI134" s="26">
        <f t="shared" si="149"/>
        <v>0</v>
      </c>
      <c r="DJ134" s="26">
        <f t="shared" si="150"/>
        <v>0</v>
      </c>
      <c r="DK134" s="26">
        <f t="shared" si="151"/>
        <v>0</v>
      </c>
      <c r="DL134" s="26">
        <f t="shared" si="152"/>
        <v>0</v>
      </c>
      <c r="DM134" s="26">
        <f t="shared" si="153"/>
        <v>0</v>
      </c>
      <c r="DN134" s="26">
        <f t="shared" si="154"/>
        <v>0</v>
      </c>
    </row>
    <row r="135" spans="1:118" x14ac:dyDescent="0.25">
      <c r="A135" s="1162" t="s">
        <v>167</v>
      </c>
      <c r="B135" s="1163"/>
      <c r="C135" s="1164"/>
      <c r="D135" s="581">
        <f t="shared" si="136"/>
        <v>0</v>
      </c>
      <c r="E135" s="1016">
        <f t="shared" si="137"/>
        <v>0</v>
      </c>
      <c r="F135" s="1017">
        <f t="shared" si="137"/>
        <v>0</v>
      </c>
      <c r="G135" s="185"/>
      <c r="H135" s="186"/>
      <c r="I135" s="185"/>
      <c r="J135" s="187"/>
      <c r="K135" s="185"/>
      <c r="L135" s="619"/>
      <c r="M135" s="1018"/>
      <c r="N135" s="619"/>
      <c r="O135" s="618"/>
      <c r="P135" s="619"/>
      <c r="Q135" s="618"/>
      <c r="R135" s="619"/>
      <c r="S135" s="618"/>
      <c r="T135" s="619"/>
      <c r="U135" s="618"/>
      <c r="V135" s="619"/>
      <c r="W135" s="618"/>
      <c r="X135" s="619"/>
      <c r="Y135" s="618"/>
      <c r="Z135" s="619"/>
      <c r="AA135" s="618"/>
      <c r="AB135" s="619"/>
      <c r="AC135" s="618"/>
      <c r="AD135" s="619"/>
      <c r="AE135" s="618"/>
      <c r="AF135" s="619"/>
      <c r="AG135" s="618"/>
      <c r="AH135" s="619"/>
      <c r="AI135" s="618"/>
      <c r="AJ135" s="619"/>
      <c r="AK135" s="618"/>
      <c r="AL135" s="619"/>
      <c r="AM135" s="618"/>
      <c r="AN135" s="620"/>
      <c r="AO135" s="1019"/>
      <c r="AP135" s="188"/>
      <c r="AQ135" s="622">
        <v>0</v>
      </c>
      <c r="AR135" s="622"/>
      <c r="AS135" s="189"/>
      <c r="AT135" s="1019"/>
      <c r="AU135" s="1019"/>
      <c r="AV135" s="1019"/>
      <c r="AW135" s="1019"/>
      <c r="AX135" t="str">
        <f t="shared" si="138"/>
        <v/>
      </c>
      <c r="CW135" s="25" t="str">
        <f t="shared" si="159"/>
        <v/>
      </c>
      <c r="CX135" s="25" t="str">
        <f t="shared" si="140"/>
        <v/>
      </c>
      <c r="CY135" s="25" t="str">
        <f t="shared" si="141"/>
        <v/>
      </c>
      <c r="CZ135" s="25" t="str">
        <f t="shared" si="142"/>
        <v/>
      </c>
      <c r="DA135" s="25" t="str">
        <f t="shared" si="143"/>
        <v/>
      </c>
      <c r="DB135" s="25" t="str">
        <f t="shared" si="144"/>
        <v/>
      </c>
      <c r="DC135" s="25" t="str">
        <f t="shared" si="145"/>
        <v/>
      </c>
      <c r="DD135" s="25" t="str">
        <f t="shared" si="146"/>
        <v/>
      </c>
      <c r="DE135"/>
      <c r="DG135" s="26">
        <f t="shared" si="160"/>
        <v>0</v>
      </c>
      <c r="DH135" s="26">
        <f t="shared" si="148"/>
        <v>0</v>
      </c>
      <c r="DI135" s="26">
        <f t="shared" si="149"/>
        <v>0</v>
      </c>
      <c r="DJ135" s="26">
        <f t="shared" si="150"/>
        <v>0</v>
      </c>
      <c r="DK135" s="26">
        <f t="shared" si="151"/>
        <v>0</v>
      </c>
      <c r="DL135" s="26">
        <f t="shared" si="152"/>
        <v>0</v>
      </c>
      <c r="DM135" s="26">
        <f t="shared" si="153"/>
        <v>0</v>
      </c>
      <c r="DN135" s="26">
        <f t="shared" si="154"/>
        <v>0</v>
      </c>
    </row>
    <row r="136" spans="1:118" x14ac:dyDescent="0.25">
      <c r="A136" s="1162" t="s">
        <v>168</v>
      </c>
      <c r="B136" s="1163"/>
      <c r="C136" s="1164"/>
      <c r="D136" s="581">
        <f t="shared" si="136"/>
        <v>0</v>
      </c>
      <c r="E136" s="1016">
        <f t="shared" si="137"/>
        <v>0</v>
      </c>
      <c r="F136" s="1017">
        <f t="shared" si="137"/>
        <v>0</v>
      </c>
      <c r="G136" s="185"/>
      <c r="H136" s="186"/>
      <c r="I136" s="185"/>
      <c r="J136" s="187"/>
      <c r="K136" s="185"/>
      <c r="L136" s="619"/>
      <c r="M136" s="1018"/>
      <c r="N136" s="619"/>
      <c r="O136" s="618"/>
      <c r="P136" s="619"/>
      <c r="Q136" s="618"/>
      <c r="R136" s="619"/>
      <c r="S136" s="618"/>
      <c r="T136" s="619"/>
      <c r="U136" s="618"/>
      <c r="V136" s="619"/>
      <c r="W136" s="618"/>
      <c r="X136" s="619"/>
      <c r="Y136" s="618"/>
      <c r="Z136" s="619"/>
      <c r="AA136" s="618"/>
      <c r="AB136" s="619"/>
      <c r="AC136" s="618"/>
      <c r="AD136" s="619"/>
      <c r="AE136" s="618"/>
      <c r="AF136" s="619"/>
      <c r="AG136" s="618"/>
      <c r="AH136" s="619"/>
      <c r="AI136" s="618"/>
      <c r="AJ136" s="619"/>
      <c r="AK136" s="618"/>
      <c r="AL136" s="619"/>
      <c r="AM136" s="618"/>
      <c r="AN136" s="620"/>
      <c r="AO136" s="1019"/>
      <c r="AP136" s="188"/>
      <c r="AQ136" s="622">
        <v>0</v>
      </c>
      <c r="AR136" s="622"/>
      <c r="AS136" s="189"/>
      <c r="AT136" s="1019"/>
      <c r="AU136" s="1019"/>
      <c r="AV136" s="1019"/>
      <c r="AW136" s="1019"/>
      <c r="AX136" t="str">
        <f t="shared" si="138"/>
        <v/>
      </c>
      <c r="CW136" s="25" t="str">
        <f t="shared" si="159"/>
        <v/>
      </c>
      <c r="CX136" s="25" t="str">
        <f t="shared" si="140"/>
        <v/>
      </c>
      <c r="CY136" s="25" t="str">
        <f t="shared" si="141"/>
        <v/>
      </c>
      <c r="CZ136" s="25" t="str">
        <f t="shared" si="142"/>
        <v/>
      </c>
      <c r="DA136" s="25" t="str">
        <f t="shared" si="143"/>
        <v/>
      </c>
      <c r="DB136" s="25" t="str">
        <f t="shared" si="144"/>
        <v/>
      </c>
      <c r="DC136" s="25" t="str">
        <f t="shared" si="145"/>
        <v/>
      </c>
      <c r="DD136" s="25" t="str">
        <f t="shared" si="146"/>
        <v/>
      </c>
      <c r="DE136"/>
      <c r="DG136" s="26">
        <f t="shared" si="160"/>
        <v>0</v>
      </c>
      <c r="DH136" s="26">
        <f t="shared" si="148"/>
        <v>0</v>
      </c>
      <c r="DI136" s="26">
        <f t="shared" si="149"/>
        <v>0</v>
      </c>
      <c r="DJ136" s="26">
        <f t="shared" si="150"/>
        <v>0</v>
      </c>
      <c r="DK136" s="26">
        <f t="shared" si="151"/>
        <v>0</v>
      </c>
      <c r="DL136" s="26">
        <f t="shared" si="152"/>
        <v>0</v>
      </c>
      <c r="DM136" s="26">
        <f t="shared" si="153"/>
        <v>0</v>
      </c>
      <c r="DN136" s="26">
        <f t="shared" si="154"/>
        <v>0</v>
      </c>
    </row>
    <row r="137" spans="1:118" x14ac:dyDescent="0.25">
      <c r="A137" s="1162" t="s">
        <v>169</v>
      </c>
      <c r="B137" s="1163"/>
      <c r="C137" s="1164"/>
      <c r="D137" s="581">
        <f t="shared" si="136"/>
        <v>0</v>
      </c>
      <c r="E137" s="1016">
        <f t="shared" si="137"/>
        <v>0</v>
      </c>
      <c r="F137" s="1017">
        <f t="shared" si="137"/>
        <v>0</v>
      </c>
      <c r="G137" s="185"/>
      <c r="H137" s="186"/>
      <c r="I137" s="185"/>
      <c r="J137" s="187"/>
      <c r="K137" s="185"/>
      <c r="L137" s="619"/>
      <c r="M137" s="1018"/>
      <c r="N137" s="619"/>
      <c r="O137" s="618"/>
      <c r="P137" s="619"/>
      <c r="Q137" s="618"/>
      <c r="R137" s="619"/>
      <c r="S137" s="618"/>
      <c r="T137" s="619"/>
      <c r="U137" s="618"/>
      <c r="V137" s="619"/>
      <c r="W137" s="618"/>
      <c r="X137" s="619"/>
      <c r="Y137" s="618"/>
      <c r="Z137" s="619"/>
      <c r="AA137" s="618"/>
      <c r="AB137" s="619"/>
      <c r="AC137" s="618"/>
      <c r="AD137" s="619"/>
      <c r="AE137" s="618"/>
      <c r="AF137" s="619"/>
      <c r="AG137" s="618"/>
      <c r="AH137" s="619"/>
      <c r="AI137" s="618"/>
      <c r="AJ137" s="619"/>
      <c r="AK137" s="618"/>
      <c r="AL137" s="619"/>
      <c r="AM137" s="618"/>
      <c r="AN137" s="620"/>
      <c r="AO137" s="1019"/>
      <c r="AP137" s="188"/>
      <c r="AQ137" s="622">
        <v>0</v>
      </c>
      <c r="AR137" s="622"/>
      <c r="AS137" s="189"/>
      <c r="AT137" s="1019"/>
      <c r="AU137" s="1019"/>
      <c r="AV137" s="1019"/>
      <c r="AW137" s="1019"/>
      <c r="AX137" t="str">
        <f t="shared" si="138"/>
        <v/>
      </c>
      <c r="CW137" s="25" t="str">
        <f t="shared" si="159"/>
        <v/>
      </c>
      <c r="CX137" s="25" t="str">
        <f t="shared" si="140"/>
        <v/>
      </c>
      <c r="CY137" s="25" t="str">
        <f t="shared" si="141"/>
        <v/>
      </c>
      <c r="CZ137" s="25" t="str">
        <f t="shared" si="142"/>
        <v/>
      </c>
      <c r="DA137" s="25" t="str">
        <f t="shared" si="143"/>
        <v/>
      </c>
      <c r="DB137" s="25" t="str">
        <f t="shared" si="144"/>
        <v/>
      </c>
      <c r="DC137" s="25" t="str">
        <f t="shared" si="145"/>
        <v/>
      </c>
      <c r="DD137" s="25" t="str">
        <f t="shared" si="146"/>
        <v/>
      </c>
      <c r="DE137"/>
      <c r="DG137" s="26">
        <f t="shared" si="160"/>
        <v>0</v>
      </c>
      <c r="DH137" s="26">
        <f t="shared" si="148"/>
        <v>0</v>
      </c>
      <c r="DI137" s="26">
        <f t="shared" si="149"/>
        <v>0</v>
      </c>
      <c r="DJ137" s="26">
        <f t="shared" si="150"/>
        <v>0</v>
      </c>
      <c r="DK137" s="26">
        <f t="shared" si="151"/>
        <v>0</v>
      </c>
      <c r="DL137" s="26">
        <f t="shared" si="152"/>
        <v>0</v>
      </c>
      <c r="DM137" s="26">
        <f t="shared" si="153"/>
        <v>0</v>
      </c>
      <c r="DN137" s="26">
        <f t="shared" si="154"/>
        <v>0</v>
      </c>
    </row>
    <row r="138" spans="1:118" x14ac:dyDescent="0.25">
      <c r="A138" s="1162" t="s">
        <v>170</v>
      </c>
      <c r="B138" s="1163"/>
      <c r="C138" s="1164"/>
      <c r="D138" s="581">
        <f t="shared" si="136"/>
        <v>0</v>
      </c>
      <c r="E138" s="1016">
        <f t="shared" si="137"/>
        <v>0</v>
      </c>
      <c r="F138" s="1017">
        <f t="shared" si="137"/>
        <v>0</v>
      </c>
      <c r="G138" s="185"/>
      <c r="H138" s="186"/>
      <c r="I138" s="185"/>
      <c r="J138" s="187"/>
      <c r="K138" s="185"/>
      <c r="L138" s="619"/>
      <c r="M138" s="1018"/>
      <c r="N138" s="619"/>
      <c r="O138" s="618"/>
      <c r="P138" s="619"/>
      <c r="Q138" s="618"/>
      <c r="R138" s="619"/>
      <c r="S138" s="618"/>
      <c r="T138" s="619"/>
      <c r="U138" s="618"/>
      <c r="V138" s="619"/>
      <c r="W138" s="618"/>
      <c r="X138" s="619"/>
      <c r="Y138" s="618"/>
      <c r="Z138" s="619"/>
      <c r="AA138" s="618"/>
      <c r="AB138" s="619"/>
      <c r="AC138" s="618"/>
      <c r="AD138" s="619"/>
      <c r="AE138" s="618"/>
      <c r="AF138" s="619"/>
      <c r="AG138" s="618"/>
      <c r="AH138" s="619"/>
      <c r="AI138" s="618"/>
      <c r="AJ138" s="619"/>
      <c r="AK138" s="618"/>
      <c r="AL138" s="619"/>
      <c r="AM138" s="618"/>
      <c r="AN138" s="620"/>
      <c r="AO138" s="1019"/>
      <c r="AP138" s="188"/>
      <c r="AQ138" s="622">
        <v>0</v>
      </c>
      <c r="AR138" s="622"/>
      <c r="AS138" s="189"/>
      <c r="AT138" s="1019"/>
      <c r="AU138" s="1019"/>
      <c r="AV138" s="1019"/>
      <c r="AW138" s="1019"/>
      <c r="AX138" t="str">
        <f t="shared" si="138"/>
        <v/>
      </c>
      <c r="CW138" s="25" t="str">
        <f t="shared" si="159"/>
        <v/>
      </c>
      <c r="CX138" s="25" t="str">
        <f t="shared" si="140"/>
        <v/>
      </c>
      <c r="CY138" s="25" t="str">
        <f t="shared" si="141"/>
        <v/>
      </c>
      <c r="CZ138" s="25" t="str">
        <f t="shared" si="142"/>
        <v/>
      </c>
      <c r="DA138" s="25" t="str">
        <f t="shared" si="143"/>
        <v/>
      </c>
      <c r="DB138" s="25" t="str">
        <f t="shared" si="144"/>
        <v/>
      </c>
      <c r="DC138" s="25" t="str">
        <f t="shared" si="145"/>
        <v/>
      </c>
      <c r="DD138" s="25" t="str">
        <f t="shared" si="146"/>
        <v/>
      </c>
      <c r="DE138"/>
      <c r="DG138" s="26">
        <f t="shared" si="160"/>
        <v>0</v>
      </c>
      <c r="DH138" s="26">
        <f t="shared" si="148"/>
        <v>0</v>
      </c>
      <c r="DI138" s="26">
        <f t="shared" si="149"/>
        <v>0</v>
      </c>
      <c r="DJ138" s="26">
        <f t="shared" si="150"/>
        <v>0</v>
      </c>
      <c r="DK138" s="26">
        <f t="shared" si="151"/>
        <v>0</v>
      </c>
      <c r="DL138" s="26">
        <f t="shared" si="152"/>
        <v>0</v>
      </c>
      <c r="DM138" s="26">
        <f t="shared" si="153"/>
        <v>0</v>
      </c>
      <c r="DN138" s="26">
        <f t="shared" si="154"/>
        <v>0</v>
      </c>
    </row>
    <row r="139" spans="1:118" x14ac:dyDescent="0.25">
      <c r="A139" s="1162" t="s">
        <v>171</v>
      </c>
      <c r="B139" s="1163"/>
      <c r="C139" s="1164"/>
      <c r="D139" s="581">
        <f t="shared" si="136"/>
        <v>0</v>
      </c>
      <c r="E139" s="1016">
        <f t="shared" si="137"/>
        <v>0</v>
      </c>
      <c r="F139" s="1017">
        <f t="shared" si="137"/>
        <v>0</v>
      </c>
      <c r="G139" s="1173"/>
      <c r="H139" s="1176"/>
      <c r="I139" s="1173"/>
      <c r="J139" s="1042"/>
      <c r="K139" s="1018"/>
      <c r="L139" s="619"/>
      <c r="M139" s="1018"/>
      <c r="N139" s="619"/>
      <c r="O139" s="618"/>
      <c r="P139" s="619"/>
      <c r="Q139" s="618"/>
      <c r="R139" s="619"/>
      <c r="S139" s="618"/>
      <c r="T139" s="619"/>
      <c r="U139" s="618"/>
      <c r="V139" s="619"/>
      <c r="W139" s="618"/>
      <c r="X139" s="619"/>
      <c r="Y139" s="618"/>
      <c r="Z139" s="619"/>
      <c r="AA139" s="618"/>
      <c r="AB139" s="619"/>
      <c r="AC139" s="618"/>
      <c r="AD139" s="619"/>
      <c r="AE139" s="618"/>
      <c r="AF139" s="619"/>
      <c r="AG139" s="618"/>
      <c r="AH139" s="619"/>
      <c r="AI139" s="618"/>
      <c r="AJ139" s="619"/>
      <c r="AK139" s="618"/>
      <c r="AL139" s="619"/>
      <c r="AM139" s="618"/>
      <c r="AN139" s="620"/>
      <c r="AO139" s="1019"/>
      <c r="AP139" s="1019"/>
      <c r="AQ139" s="622">
        <v>0</v>
      </c>
      <c r="AR139" s="622"/>
      <c r="AS139" s="622"/>
      <c r="AT139" s="1019"/>
      <c r="AU139" s="1019"/>
      <c r="AV139" s="1019"/>
      <c r="AW139" s="1019"/>
      <c r="AX139" t="str">
        <f t="shared" si="138"/>
        <v/>
      </c>
      <c r="CW139" s="25" t="str">
        <f t="shared" si="159"/>
        <v/>
      </c>
      <c r="CX139" s="25" t="str">
        <f t="shared" si="140"/>
        <v/>
      </c>
      <c r="CY139" s="25" t="str">
        <f t="shared" si="141"/>
        <v/>
      </c>
      <c r="CZ139" s="25" t="str">
        <f t="shared" si="142"/>
        <v/>
      </c>
      <c r="DA139" s="25" t="str">
        <f t="shared" si="143"/>
        <v/>
      </c>
      <c r="DB139" s="25" t="str">
        <f t="shared" si="144"/>
        <v/>
      </c>
      <c r="DC139" s="25" t="str">
        <f t="shared" si="145"/>
        <v/>
      </c>
      <c r="DD139" s="25" t="str">
        <f t="shared" si="146"/>
        <v/>
      </c>
      <c r="DE139"/>
      <c r="DG139" s="26">
        <f t="shared" si="160"/>
        <v>0</v>
      </c>
      <c r="DH139" s="26">
        <f t="shared" si="148"/>
        <v>0</v>
      </c>
      <c r="DI139" s="26">
        <f t="shared" si="149"/>
        <v>0</v>
      </c>
      <c r="DJ139" s="26">
        <f t="shared" si="150"/>
        <v>0</v>
      </c>
      <c r="DK139" s="26">
        <f t="shared" si="151"/>
        <v>0</v>
      </c>
      <c r="DL139" s="26">
        <f t="shared" si="152"/>
        <v>0</v>
      </c>
      <c r="DM139" s="26">
        <f t="shared" si="153"/>
        <v>0</v>
      </c>
      <c r="DN139" s="26">
        <f t="shared" si="154"/>
        <v>0</v>
      </c>
    </row>
    <row r="140" spans="1:118" x14ac:dyDescent="0.25">
      <c r="A140" s="1181" t="s">
        <v>172</v>
      </c>
      <c r="B140" s="764"/>
      <c r="C140" s="765"/>
      <c r="D140" s="594">
        <f t="shared" si="136"/>
        <v>0</v>
      </c>
      <c r="E140" s="1022">
        <f t="shared" si="137"/>
        <v>0</v>
      </c>
      <c r="F140" s="1023">
        <f t="shared" si="137"/>
        <v>0</v>
      </c>
      <c r="G140" s="191"/>
      <c r="H140" s="492"/>
      <c r="I140" s="191"/>
      <c r="J140" s="493"/>
      <c r="K140" s="193"/>
      <c r="L140" s="625"/>
      <c r="M140" s="1024"/>
      <c r="N140" s="625"/>
      <c r="O140" s="624"/>
      <c r="P140" s="625"/>
      <c r="Q140" s="624"/>
      <c r="R140" s="625"/>
      <c r="S140" s="624"/>
      <c r="T140" s="625"/>
      <c r="U140" s="624"/>
      <c r="V140" s="625"/>
      <c r="W140" s="624"/>
      <c r="X140" s="625"/>
      <c r="Y140" s="624"/>
      <c r="Z140" s="625"/>
      <c r="AA140" s="624"/>
      <c r="AB140" s="625"/>
      <c r="AC140" s="624"/>
      <c r="AD140" s="625"/>
      <c r="AE140" s="624"/>
      <c r="AF140" s="625"/>
      <c r="AG140" s="624"/>
      <c r="AH140" s="625"/>
      <c r="AI140" s="624"/>
      <c r="AJ140" s="625"/>
      <c r="AK140" s="624"/>
      <c r="AL140" s="625"/>
      <c r="AM140" s="624"/>
      <c r="AN140" s="626"/>
      <c r="AO140" s="39"/>
      <c r="AP140" s="1019"/>
      <c r="AQ140" s="622">
        <v>0</v>
      </c>
      <c r="AR140" s="622"/>
      <c r="AS140" s="622"/>
      <c r="AT140" s="1019"/>
      <c r="AU140" s="63"/>
      <c r="AV140" s="63"/>
      <c r="AW140" s="63"/>
      <c r="AX140" t="str">
        <f t="shared" si="138"/>
        <v/>
      </c>
      <c r="CW140" s="25" t="str">
        <f t="shared" si="159"/>
        <v/>
      </c>
      <c r="CX140" s="25" t="str">
        <f t="shared" si="140"/>
        <v/>
      </c>
      <c r="CY140" s="25" t="str">
        <f t="shared" si="141"/>
        <v/>
      </c>
      <c r="CZ140" s="25" t="str">
        <f t="shared" si="142"/>
        <v/>
      </c>
      <c r="DA140" s="25" t="str">
        <f t="shared" si="143"/>
        <v/>
      </c>
      <c r="DB140" s="25" t="str">
        <f t="shared" si="144"/>
        <v/>
      </c>
      <c r="DC140" s="25" t="str">
        <f t="shared" si="145"/>
        <v/>
      </c>
      <c r="DD140" s="25" t="str">
        <f t="shared" si="146"/>
        <v/>
      </c>
      <c r="DE140"/>
      <c r="DG140" s="26">
        <f t="shared" si="160"/>
        <v>0</v>
      </c>
      <c r="DH140" s="26">
        <f t="shared" si="148"/>
        <v>0</v>
      </c>
      <c r="DI140" s="26">
        <f t="shared" si="149"/>
        <v>0</v>
      </c>
      <c r="DJ140" s="26">
        <f t="shared" si="150"/>
        <v>0</v>
      </c>
      <c r="DK140" s="26">
        <f t="shared" si="151"/>
        <v>0</v>
      </c>
      <c r="DL140" s="26">
        <f t="shared" si="152"/>
        <v>0</v>
      </c>
      <c r="DM140" s="26">
        <f t="shared" si="153"/>
        <v>0</v>
      </c>
      <c r="DN140" s="26">
        <f t="shared" si="154"/>
        <v>0</v>
      </c>
    </row>
    <row r="141" spans="1:118" x14ac:dyDescent="0.25">
      <c r="A141" s="985" t="s">
        <v>4</v>
      </c>
      <c r="B141" s="987"/>
      <c r="C141" s="986"/>
      <c r="D141" s="1182">
        <f t="shared" si="136"/>
        <v>698</v>
      </c>
      <c r="E141" s="1047">
        <f t="shared" si="137"/>
        <v>337</v>
      </c>
      <c r="F141" s="1183">
        <f t="shared" si="137"/>
        <v>361</v>
      </c>
      <c r="G141" s="1182">
        <f t="shared" ref="G141:AW141" si="161">SUM(G88:G140)</f>
        <v>2</v>
      </c>
      <c r="H141" s="1184">
        <f t="shared" si="161"/>
        <v>0</v>
      </c>
      <c r="I141" s="1182">
        <f t="shared" si="161"/>
        <v>0</v>
      </c>
      <c r="J141" s="1185">
        <f t="shared" si="161"/>
        <v>1</v>
      </c>
      <c r="K141" s="1182">
        <f t="shared" si="161"/>
        <v>5</v>
      </c>
      <c r="L141" s="1184">
        <f t="shared" si="161"/>
        <v>5</v>
      </c>
      <c r="M141" s="1186">
        <f t="shared" si="161"/>
        <v>4</v>
      </c>
      <c r="N141" s="1187">
        <f t="shared" si="161"/>
        <v>4</v>
      </c>
      <c r="O141" s="1188">
        <f t="shared" si="161"/>
        <v>16</v>
      </c>
      <c r="P141" s="1187">
        <f t="shared" si="161"/>
        <v>11</v>
      </c>
      <c r="Q141" s="1188">
        <f t="shared" si="161"/>
        <v>1</v>
      </c>
      <c r="R141" s="1187">
        <f t="shared" si="161"/>
        <v>1</v>
      </c>
      <c r="S141" s="1188">
        <f t="shared" si="161"/>
        <v>10</v>
      </c>
      <c r="T141" s="1187">
        <f t="shared" si="161"/>
        <v>11</v>
      </c>
      <c r="U141" s="1188">
        <f t="shared" si="161"/>
        <v>19</v>
      </c>
      <c r="V141" s="1187">
        <f t="shared" si="161"/>
        <v>9</v>
      </c>
      <c r="W141" s="1188">
        <f t="shared" si="161"/>
        <v>39</v>
      </c>
      <c r="X141" s="1187">
        <f t="shared" si="161"/>
        <v>34</v>
      </c>
      <c r="Y141" s="1188">
        <f t="shared" si="161"/>
        <v>79</v>
      </c>
      <c r="Z141" s="1187">
        <f t="shared" si="161"/>
        <v>53</v>
      </c>
      <c r="AA141" s="1188">
        <f t="shared" si="161"/>
        <v>35</v>
      </c>
      <c r="AB141" s="1187">
        <f t="shared" si="161"/>
        <v>42</v>
      </c>
      <c r="AC141" s="1188">
        <f t="shared" si="161"/>
        <v>32</v>
      </c>
      <c r="AD141" s="1187">
        <f t="shared" si="161"/>
        <v>42</v>
      </c>
      <c r="AE141" s="1188">
        <f t="shared" si="161"/>
        <v>27</v>
      </c>
      <c r="AF141" s="1187">
        <f t="shared" si="161"/>
        <v>53</v>
      </c>
      <c r="AG141" s="1188">
        <f t="shared" si="161"/>
        <v>23</v>
      </c>
      <c r="AH141" s="1187">
        <f t="shared" si="161"/>
        <v>36</v>
      </c>
      <c r="AI141" s="1188">
        <f t="shared" si="161"/>
        <v>15</v>
      </c>
      <c r="AJ141" s="1187">
        <f t="shared" si="161"/>
        <v>22</v>
      </c>
      <c r="AK141" s="1188">
        <f t="shared" si="161"/>
        <v>18</v>
      </c>
      <c r="AL141" s="1187">
        <f t="shared" si="161"/>
        <v>28</v>
      </c>
      <c r="AM141" s="1188">
        <f t="shared" si="161"/>
        <v>12</v>
      </c>
      <c r="AN141" s="1189">
        <f t="shared" si="161"/>
        <v>9</v>
      </c>
      <c r="AO141" s="1190">
        <f t="shared" si="161"/>
        <v>1</v>
      </c>
      <c r="AP141" s="1191">
        <f t="shared" si="161"/>
        <v>2</v>
      </c>
      <c r="AQ141" s="1191">
        <f t="shared" si="161"/>
        <v>698</v>
      </c>
      <c r="AR141" s="1191">
        <f t="shared" si="161"/>
        <v>2</v>
      </c>
      <c r="AS141" s="1191">
        <f t="shared" si="161"/>
        <v>0</v>
      </c>
      <c r="AT141" s="1191">
        <f t="shared" si="161"/>
        <v>31</v>
      </c>
      <c r="AU141" s="1191">
        <f t="shared" si="161"/>
        <v>0</v>
      </c>
      <c r="AV141" s="1191">
        <f t="shared" si="161"/>
        <v>0</v>
      </c>
      <c r="AW141" s="1191">
        <f t="shared" si="161"/>
        <v>1</v>
      </c>
      <c r="CW141"/>
      <c r="CX141" t="str">
        <f t="shared" ref="CX141" si="162">IF(AND(F141&gt;0,AP141="")," * Recuerde que las Embarazadas deben ser incluidas en el ingreso por rango etario. Digite Cero si no tiene","")</f>
        <v/>
      </c>
      <c r="CY141"/>
      <c r="CZ141"/>
      <c r="DA141"/>
      <c r="DB141"/>
      <c r="DC141"/>
      <c r="DD141"/>
      <c r="DE141"/>
      <c r="DG141"/>
      <c r="DH141"/>
      <c r="DI141"/>
      <c r="DJ141"/>
      <c r="DK141"/>
      <c r="DL141"/>
      <c r="DM141"/>
    </row>
    <row r="142" spans="1:118" x14ac:dyDescent="0.25">
      <c r="A142" s="43" t="s">
        <v>173</v>
      </c>
      <c r="B142" s="204"/>
      <c r="C142" s="204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CW142"/>
      <c r="CX142"/>
      <c r="CY142"/>
      <c r="CZ142"/>
      <c r="DA142"/>
      <c r="DB142"/>
      <c r="DC142"/>
      <c r="DD142"/>
      <c r="DE142"/>
      <c r="DG142"/>
      <c r="DH142"/>
      <c r="DI142"/>
      <c r="DJ142"/>
      <c r="DK142"/>
      <c r="DL142"/>
      <c r="DM142"/>
    </row>
    <row r="143" spans="1:118" ht="15" customHeight="1" x14ac:dyDescent="0.25">
      <c r="A143" s="1192" t="s">
        <v>174</v>
      </c>
      <c r="B143" s="1192"/>
      <c r="C143" s="1192"/>
      <c r="D143" s="1052" t="s">
        <v>4</v>
      </c>
      <c r="E143" s="1001"/>
      <c r="F143" s="1002"/>
      <c r="G143" s="985" t="s">
        <v>175</v>
      </c>
      <c r="H143" s="987"/>
      <c r="I143" s="987"/>
      <c r="J143" s="987"/>
      <c r="K143" s="987"/>
      <c r="L143" s="987"/>
      <c r="M143" s="987"/>
      <c r="N143" s="987"/>
      <c r="O143" s="987"/>
      <c r="P143" s="987"/>
      <c r="Q143" s="987"/>
      <c r="R143" s="987"/>
      <c r="S143" s="987"/>
      <c r="T143" s="987"/>
      <c r="U143" s="987"/>
      <c r="V143" s="987"/>
      <c r="W143" s="987"/>
      <c r="X143" s="987"/>
      <c r="Y143" s="987"/>
      <c r="Z143" s="987"/>
      <c r="AA143" s="987"/>
      <c r="AB143" s="987"/>
      <c r="AC143" s="987"/>
      <c r="AD143" s="987"/>
      <c r="AE143" s="987"/>
      <c r="AF143" s="987"/>
      <c r="AG143" s="987"/>
      <c r="AH143" s="987"/>
      <c r="AI143" s="987"/>
      <c r="AJ143" s="987"/>
      <c r="AK143" s="987"/>
      <c r="AL143" s="987"/>
      <c r="AM143" s="987"/>
      <c r="AN143" s="987"/>
      <c r="AO143" s="987"/>
      <c r="AP143" s="1000"/>
      <c r="AQ143" s="986" t="s">
        <v>114</v>
      </c>
      <c r="AR143" s="1028" t="s">
        <v>7</v>
      </c>
      <c r="AS143" s="1028" t="s">
        <v>8</v>
      </c>
      <c r="AT143" s="1028" t="s">
        <v>42</v>
      </c>
      <c r="AU143" s="1158" t="s">
        <v>118</v>
      </c>
      <c r="AV143" s="1158" t="s">
        <v>12</v>
      </c>
      <c r="AW143" s="1158" t="s">
        <v>13</v>
      </c>
      <c r="AX143" s="1158" t="s">
        <v>10</v>
      </c>
      <c r="CW143"/>
      <c r="CX143"/>
      <c r="CY143"/>
      <c r="CZ143"/>
      <c r="DA143"/>
      <c r="DB143"/>
      <c r="DC143"/>
      <c r="DD143"/>
      <c r="DE143"/>
      <c r="DG143"/>
      <c r="DH143"/>
      <c r="DI143"/>
      <c r="DJ143"/>
      <c r="DK143"/>
      <c r="DL143"/>
      <c r="DM143"/>
    </row>
    <row r="144" spans="1:118" ht="15" customHeight="1" x14ac:dyDescent="0.25">
      <c r="A144" s="1192"/>
      <c r="B144" s="1192"/>
      <c r="C144" s="1192"/>
      <c r="D144" s="963"/>
      <c r="E144" s="640"/>
      <c r="F144" s="953"/>
      <c r="G144" s="1003" t="s">
        <v>14</v>
      </c>
      <c r="H144" s="984"/>
      <c r="I144" s="985" t="s">
        <v>15</v>
      </c>
      <c r="J144" s="986"/>
      <c r="K144" s="987" t="s">
        <v>16</v>
      </c>
      <c r="L144" s="986"/>
      <c r="M144" s="985" t="s">
        <v>17</v>
      </c>
      <c r="N144" s="986"/>
      <c r="O144" s="985" t="s">
        <v>18</v>
      </c>
      <c r="P144" s="986"/>
      <c r="Q144" s="985" t="s">
        <v>19</v>
      </c>
      <c r="R144" s="986"/>
      <c r="S144" s="985" t="s">
        <v>20</v>
      </c>
      <c r="T144" s="986"/>
      <c r="U144" s="985" t="s">
        <v>21</v>
      </c>
      <c r="V144" s="986"/>
      <c r="W144" s="985" t="s">
        <v>22</v>
      </c>
      <c r="X144" s="986"/>
      <c r="Y144" s="985" t="s">
        <v>23</v>
      </c>
      <c r="Z144" s="988"/>
      <c r="AA144" s="985" t="s">
        <v>24</v>
      </c>
      <c r="AB144" s="988"/>
      <c r="AC144" s="985" t="s">
        <v>25</v>
      </c>
      <c r="AD144" s="988"/>
      <c r="AE144" s="985" t="s">
        <v>26</v>
      </c>
      <c r="AF144" s="988"/>
      <c r="AG144" s="985" t="s">
        <v>27</v>
      </c>
      <c r="AH144" s="988"/>
      <c r="AI144" s="985" t="s">
        <v>28</v>
      </c>
      <c r="AJ144" s="988"/>
      <c r="AK144" s="985" t="s">
        <v>29</v>
      </c>
      <c r="AL144" s="988"/>
      <c r="AM144" s="985" t="s">
        <v>30</v>
      </c>
      <c r="AN144" s="988"/>
      <c r="AO144" s="985" t="s">
        <v>31</v>
      </c>
      <c r="AP144" s="1004"/>
      <c r="AQ144" s="986"/>
      <c r="AR144" s="1028"/>
      <c r="AS144" s="1028"/>
      <c r="AT144" s="1028"/>
      <c r="AU144" s="1158"/>
      <c r="AV144" s="1158"/>
      <c r="AW144" s="1158"/>
      <c r="AX144" s="1158"/>
      <c r="CW144"/>
      <c r="CX144"/>
      <c r="CY144"/>
      <c r="CZ144"/>
      <c r="DA144"/>
      <c r="DB144"/>
      <c r="DC144"/>
      <c r="DD144"/>
      <c r="DE144"/>
      <c r="DG144"/>
      <c r="DH144"/>
      <c r="DI144"/>
      <c r="DJ144"/>
      <c r="DK144"/>
      <c r="DL144"/>
      <c r="DM144"/>
    </row>
    <row r="145" spans="1:118" x14ac:dyDescent="0.25">
      <c r="A145" s="1192"/>
      <c r="B145" s="1192"/>
      <c r="C145" s="1192"/>
      <c r="D145" s="611" t="s">
        <v>176</v>
      </c>
      <c r="E145" s="609" t="s">
        <v>33</v>
      </c>
      <c r="F145" s="610" t="s">
        <v>34</v>
      </c>
      <c r="G145" s="611" t="s">
        <v>33</v>
      </c>
      <c r="H145" s="610" t="s">
        <v>34</v>
      </c>
      <c r="I145" s="611" t="s">
        <v>33</v>
      </c>
      <c r="J145" s="610" t="s">
        <v>34</v>
      </c>
      <c r="K145" s="611" t="s">
        <v>33</v>
      </c>
      <c r="L145" s="610" t="s">
        <v>34</v>
      </c>
      <c r="M145" s="611" t="s">
        <v>33</v>
      </c>
      <c r="N145" s="610" t="s">
        <v>34</v>
      </c>
      <c r="O145" s="611" t="s">
        <v>33</v>
      </c>
      <c r="P145" s="610" t="s">
        <v>34</v>
      </c>
      <c r="Q145" s="611" t="s">
        <v>33</v>
      </c>
      <c r="R145" s="610" t="s">
        <v>34</v>
      </c>
      <c r="S145" s="611" t="s">
        <v>33</v>
      </c>
      <c r="T145" s="610" t="s">
        <v>34</v>
      </c>
      <c r="U145" s="611" t="s">
        <v>33</v>
      </c>
      <c r="V145" s="610" t="s">
        <v>34</v>
      </c>
      <c r="W145" s="611" t="s">
        <v>33</v>
      </c>
      <c r="X145" s="610" t="s">
        <v>34</v>
      </c>
      <c r="Y145" s="611" t="s">
        <v>33</v>
      </c>
      <c r="Z145" s="610" t="s">
        <v>34</v>
      </c>
      <c r="AA145" s="611" t="s">
        <v>33</v>
      </c>
      <c r="AB145" s="610" t="s">
        <v>34</v>
      </c>
      <c r="AC145" s="611" t="s">
        <v>33</v>
      </c>
      <c r="AD145" s="610" t="s">
        <v>34</v>
      </c>
      <c r="AE145" s="611" t="s">
        <v>33</v>
      </c>
      <c r="AF145" s="610" t="s">
        <v>34</v>
      </c>
      <c r="AG145" s="611" t="s">
        <v>33</v>
      </c>
      <c r="AH145" s="610" t="s">
        <v>34</v>
      </c>
      <c r="AI145" s="611" t="s">
        <v>33</v>
      </c>
      <c r="AJ145" s="610" t="s">
        <v>34</v>
      </c>
      <c r="AK145" s="611" t="s">
        <v>33</v>
      </c>
      <c r="AL145" s="610" t="s">
        <v>34</v>
      </c>
      <c r="AM145" s="611" t="s">
        <v>33</v>
      </c>
      <c r="AN145" s="610" t="s">
        <v>34</v>
      </c>
      <c r="AO145" s="611" t="s">
        <v>33</v>
      </c>
      <c r="AP145" s="605" t="s">
        <v>34</v>
      </c>
      <c r="AQ145" s="986"/>
      <c r="AR145" s="1028"/>
      <c r="AS145" s="1028"/>
      <c r="AT145" s="1028"/>
      <c r="AU145" s="1158"/>
      <c r="AV145" s="1158"/>
      <c r="AW145" s="1158"/>
      <c r="AX145" s="1158"/>
      <c r="CW145"/>
      <c r="CX145"/>
      <c r="CY145"/>
      <c r="CZ145"/>
      <c r="DA145"/>
      <c r="DB145"/>
      <c r="DC145"/>
      <c r="DD145"/>
      <c r="DE145"/>
      <c r="DG145"/>
      <c r="DH145"/>
      <c r="DI145"/>
      <c r="DJ145"/>
      <c r="DK145"/>
      <c r="DL145"/>
      <c r="DM145"/>
    </row>
    <row r="146" spans="1:118" ht="15" customHeight="1" x14ac:dyDescent="0.25">
      <c r="A146" s="1193" t="s">
        <v>177</v>
      </c>
      <c r="B146" s="1194"/>
      <c r="C146" s="1195"/>
      <c r="D146" s="1010">
        <f>E146+F146</f>
        <v>284</v>
      </c>
      <c r="E146" s="1010">
        <f>SUM(G146+I146+K146+M146+O146+Q146+S146+U146+W146+Y146+AA146+AC146+AE146+AG146+AI146+AK146+AM146+AO146)</f>
        <v>114</v>
      </c>
      <c r="F146" s="18">
        <f>SUM(H146+J146+L146+N146+P146+R146+T146+V146+X146+Z146+AB146+AD146+AF146+AH146+AJ146+AL146+AN146+AP146)</f>
        <v>170</v>
      </c>
      <c r="G146" s="1011">
        <v>0</v>
      </c>
      <c r="H146" s="52">
        <v>0</v>
      </c>
      <c r="I146" s="615">
        <v>0</v>
      </c>
      <c r="J146" s="52">
        <v>0</v>
      </c>
      <c r="K146" s="615">
        <v>0</v>
      </c>
      <c r="L146" s="52">
        <v>0</v>
      </c>
      <c r="M146" s="615">
        <v>0</v>
      </c>
      <c r="N146" s="52">
        <v>0</v>
      </c>
      <c r="O146" s="205">
        <v>2</v>
      </c>
      <c r="P146" s="52">
        <v>0</v>
      </c>
      <c r="Q146" s="205">
        <v>2</v>
      </c>
      <c r="R146" s="52">
        <v>4</v>
      </c>
      <c r="S146" s="205">
        <v>1</v>
      </c>
      <c r="T146" s="52">
        <v>4</v>
      </c>
      <c r="U146" s="615">
        <v>7</v>
      </c>
      <c r="V146" s="52">
        <v>4</v>
      </c>
      <c r="W146" s="615">
        <v>4</v>
      </c>
      <c r="X146" s="52">
        <v>0</v>
      </c>
      <c r="Y146" s="615">
        <v>5</v>
      </c>
      <c r="Z146" s="52">
        <v>0</v>
      </c>
      <c r="AA146" s="615">
        <v>15</v>
      </c>
      <c r="AB146" s="52">
        <v>10</v>
      </c>
      <c r="AC146" s="615">
        <v>2</v>
      </c>
      <c r="AD146" s="52">
        <v>4</v>
      </c>
      <c r="AE146" s="615">
        <v>11</v>
      </c>
      <c r="AF146" s="52">
        <v>23</v>
      </c>
      <c r="AG146" s="615">
        <v>32</v>
      </c>
      <c r="AH146" s="52">
        <v>63</v>
      </c>
      <c r="AI146" s="615">
        <v>21</v>
      </c>
      <c r="AJ146" s="52">
        <v>33</v>
      </c>
      <c r="AK146" s="615">
        <v>9</v>
      </c>
      <c r="AL146" s="52">
        <v>19</v>
      </c>
      <c r="AM146" s="615">
        <v>3</v>
      </c>
      <c r="AN146" s="52">
        <v>4</v>
      </c>
      <c r="AO146" s="615">
        <v>0</v>
      </c>
      <c r="AP146" s="55">
        <v>2</v>
      </c>
      <c r="AQ146" s="1034">
        <v>0</v>
      </c>
      <c r="AR146" s="20">
        <v>2</v>
      </c>
      <c r="AS146" s="24">
        <v>0</v>
      </c>
      <c r="AT146" s="24">
        <v>0</v>
      </c>
      <c r="AU146" s="24">
        <v>6</v>
      </c>
      <c r="AV146" s="24">
        <v>0</v>
      </c>
      <c r="AW146" s="24">
        <v>0</v>
      </c>
      <c r="AX146" s="24">
        <v>0</v>
      </c>
      <c r="AY146" t="str">
        <f>CW146&amp;CX146&amp;CY146&amp;CZ146&amp;DA146&amp;DB146&amp;DC146&amp;DD146</f>
        <v/>
      </c>
      <c r="CW146" s="25" t="str">
        <f>IF(AND((Y146+Z146)&gt;0,AQ146="")," * No olvide digitar la variable 12 años. Si no tiene digite Cero.",IF(AQ146&gt;(Y146+Z146),"* Las Consultas de 12 años NO DEBEN ser mayor que el total de Consultas entre 10-14 años",""))</f>
        <v/>
      </c>
      <c r="CX146" s="25" t="str">
        <f>IF(AND(F146&gt;0,AR146="")," * No olvide digitar la variable Embarazadas. Digite cero si no tiene.","")</f>
        <v/>
      </c>
      <c r="CY146" s="25" t="str">
        <f>IF(AR146&gt;F146," * Las Embarazadas NO DEBEN ser mayor al Total Mujeres. ","")</f>
        <v/>
      </c>
      <c r="CZ146" s="25" t="str">
        <f>IF(AND((AK146+AL146)&gt;0,AS146=""),"* No olvide digitar la variable 60 años. Si no tiene digite Cero.",IF(AS146&gt;(AK146+AL146)," * Las consultas de 60 años NO DEBEN ser mayor que el Total de consultas de entre 60-64 años",""))</f>
        <v/>
      </c>
      <c r="DA146" s="25" t="str">
        <f>IF(AND(D146&gt;0,AU146="")," * No olvide digitar la variable Usuarios con Discapacidad. Digite Cero si no tiene.",IF(AU146&gt;D146," * La variable Usuarios con Discapacidad No puede ser mayor al Total.",""))</f>
        <v/>
      </c>
      <c r="DB146" s="25" t="str">
        <f>IF(AND(D146&gt;0,AV146="")," * No olvide digitar la variable Niños, niñas adolescentes y Jóvenes SENAME. Digite Cero si no tiene.",IF(AV146&gt;D146," * La variable Niños, niñas adolescentes y Jóvenes SENAME No puede ser mayor al Total.",""))</f>
        <v/>
      </c>
      <c r="DC146" s="25" t="str">
        <f>IF(AND(D146&gt;0,AW146="")," * No olvide digitar la variable Niños, niñas adolescentes y Jóvenes Mejor Niñez. Digite Cero si no tiene.",IF(AW146&gt;D146," * La variable Niños, niñas adolescentes y Jóvenes mejor Niñez No puede ser mayor al Total.",""))</f>
        <v/>
      </c>
      <c r="DD146" s="25" t="str">
        <f>IF(AND(D146&gt;0,AX146="")," * No olvide digitar la variable Migrantes. Digite Cero si no tiene.",IF(AX146&gt;D146," * La variable Migrantes No puede ser mayor al Total.",""))</f>
        <v/>
      </c>
      <c r="DE146"/>
      <c r="DG146" s="26">
        <f>IF(AND((Y146+Z146)&gt;0,AQ146=""),1,IF(AQ146&gt;(Y146+Z146),1,0))</f>
        <v>0</v>
      </c>
      <c r="DH146" s="26">
        <f>IF(AND(F146&gt;0,AR146=""),1,0)</f>
        <v>0</v>
      </c>
      <c r="DI146" s="26">
        <f>IF(AR146&gt;F146,1,0)</f>
        <v>0</v>
      </c>
      <c r="DJ146" s="26">
        <f>IF(AND((AK146+AL146)&gt;0,AS146=""),1,IF(AS146&gt;(AK146+AL146),1,0))</f>
        <v>0</v>
      </c>
      <c r="DK146" s="26">
        <f>IF(AND(D146&gt;0,AU146=""),1,IF(AU146&gt;D146,1,0))</f>
        <v>0</v>
      </c>
      <c r="DL146" s="26">
        <f>IF(AND(D146&gt;0,AV146=""),1,IF(AV146&gt;D146,1,0))</f>
        <v>0</v>
      </c>
      <c r="DM146" s="26">
        <f>IF(AND(D146&gt;0,AW146=""),1,IF(AW146&gt;D146,1,0))</f>
        <v>0</v>
      </c>
      <c r="DN146" s="26">
        <f>IF(AND(D146&gt;0,AX146=""),1,IF(AX146&gt;D146,1,0))</f>
        <v>0</v>
      </c>
    </row>
    <row r="147" spans="1:118" ht="15" customHeight="1" x14ac:dyDescent="0.25">
      <c r="A147" s="1162" t="s">
        <v>178</v>
      </c>
      <c r="B147" s="1163"/>
      <c r="C147" s="1164"/>
      <c r="D147" s="1016">
        <f t="shared" ref="D147:D154" si="163">E147+F147</f>
        <v>45</v>
      </c>
      <c r="E147" s="1016">
        <f t="shared" ref="E147:F154" si="164">SUM(G147+I147+K147+M147+O147+Q147+S147+U147+W147+Y147+AA147+AC147+AE147+AG147+AI147+AK147+AM147+AO147)</f>
        <v>35</v>
      </c>
      <c r="F147" s="1017">
        <f t="shared" si="164"/>
        <v>10</v>
      </c>
      <c r="G147" s="1018">
        <v>0</v>
      </c>
      <c r="H147" s="619">
        <v>0</v>
      </c>
      <c r="I147" s="618">
        <v>0</v>
      </c>
      <c r="J147" s="619">
        <v>0</v>
      </c>
      <c r="K147" s="618">
        <v>0</v>
      </c>
      <c r="L147" s="619">
        <v>0</v>
      </c>
      <c r="M147" s="618">
        <v>0</v>
      </c>
      <c r="N147" s="619">
        <v>0</v>
      </c>
      <c r="O147" s="1196">
        <v>0</v>
      </c>
      <c r="P147" s="619">
        <v>0</v>
      </c>
      <c r="Q147" s="1196">
        <v>0</v>
      </c>
      <c r="R147" s="619">
        <v>2</v>
      </c>
      <c r="S147" s="1196">
        <v>0</v>
      </c>
      <c r="T147" s="619">
        <v>0</v>
      </c>
      <c r="U147" s="618">
        <v>6</v>
      </c>
      <c r="V147" s="619">
        <v>0</v>
      </c>
      <c r="W147" s="618">
        <v>2</v>
      </c>
      <c r="X147" s="619">
        <v>0</v>
      </c>
      <c r="Y147" s="618">
        <v>1</v>
      </c>
      <c r="Z147" s="619">
        <v>0</v>
      </c>
      <c r="AA147" s="618">
        <v>8</v>
      </c>
      <c r="AB147" s="619">
        <v>4</v>
      </c>
      <c r="AC147" s="618">
        <v>2</v>
      </c>
      <c r="AD147" s="619">
        <v>0</v>
      </c>
      <c r="AE147" s="618">
        <v>4</v>
      </c>
      <c r="AF147" s="619">
        <v>4</v>
      </c>
      <c r="AG147" s="618">
        <v>8</v>
      </c>
      <c r="AH147" s="619">
        <v>0</v>
      </c>
      <c r="AI147" s="618">
        <v>0</v>
      </c>
      <c r="AJ147" s="619">
        <v>0</v>
      </c>
      <c r="AK147" s="618">
        <v>4</v>
      </c>
      <c r="AL147" s="619">
        <v>0</v>
      </c>
      <c r="AM147" s="618">
        <v>0</v>
      </c>
      <c r="AN147" s="619">
        <v>0</v>
      </c>
      <c r="AO147" s="618">
        <v>0</v>
      </c>
      <c r="AP147" s="620">
        <v>0</v>
      </c>
      <c r="AQ147" s="1019">
        <v>0</v>
      </c>
      <c r="AR147" s="20">
        <v>4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0</v>
      </c>
      <c r="AY147" t="str">
        <f t="shared" ref="AY147:AY154" si="165">CW147&amp;CX147&amp;CY147&amp;CZ147&amp;DA147&amp;DB147&amp;DC147&amp;DD147&amp;DE147</f>
        <v/>
      </c>
      <c r="CW147" s="25" t="str">
        <f t="shared" ref="CW147:CW154" si="166">IF(AND((Y147+Z147)&gt;0,AQ147="")," * No olvide digitar la variable 12 años. Si no tiene digite Cero.",IF(AQ147&gt;(Y147+Z147),"* Las Consultas de 12 años NO DEBEN ser mayor que el total de Consultas entre 10-14 años",""))</f>
        <v/>
      </c>
      <c r="CX147" s="25" t="str">
        <f t="shared" ref="CX147:CX154" si="167">IF(AND(F147&gt;0,AR147="")," * No olvide digitar la variable Embarazadas. Digite cero si no tiene.","")</f>
        <v/>
      </c>
      <c r="CY147" s="25" t="str">
        <f t="shared" ref="CY147:CY154" si="168">IF(AR147&gt;F147," * Las Embarazadas NO DEBEN ser mayor al Total Mujeres. ","")</f>
        <v/>
      </c>
      <c r="CZ147" s="25" t="str">
        <f t="shared" ref="CZ147:CZ154" si="169">IF(AND((AK147+AL147)&gt;0,AS147=""),"* No olvide digitar la variable 60 años. Si no tiene digite Cero.",IF(AS147&gt;(AK147+AL147)," * Las consultas de 60 años NO DEBEN ser mayor que el Total de consultas de entre 60-64 años",""))</f>
        <v/>
      </c>
      <c r="DA147" s="25" t="str">
        <f t="shared" ref="DA147:DA154" si="170">IF(AND(D147&gt;0,AU147="")," * No olvide digitar la variable Usuarios con Discapacidad. Digite Cero si no tiene.",IF(AU147&gt;D147," * La variable Usuarios con Discapacidad No puede ser mayor al Total.",""))</f>
        <v/>
      </c>
      <c r="DB147" s="25" t="str">
        <f t="shared" ref="DB147:DB154" si="171">IF(AND(D147&gt;0,AV147="")," * No olvide digitar la variable Niños, niñas adolescentes y Jóvenes SENAME. Digite Cero si no tiene.",IF(AV147&gt;D147," * La variable Niños, niñas adolescentes y Jóvenes SENAME No puede ser mayor al Total.",""))</f>
        <v/>
      </c>
      <c r="DC147" s="25" t="str">
        <f t="shared" ref="DC147:DC154" si="172">IF(AND(D147&gt;0,AW147="")," * No olvide digitar la variable Niños, niñas adolescentes y Jóvenes Mejor Niñez. Digite Cero si no tiene.",IF(AW147&gt;D147," * La variable Niños, niñas adolescentes y Jóvenes mejor Niñez No puede ser mayor al Total.",""))</f>
        <v/>
      </c>
      <c r="DD147" s="25" t="str">
        <f t="shared" ref="DD147:DD154" si="173">IF(AND(D147&gt;0,AX147="")," * No olvide digitar la variable Migrantes. Digite Cero si no tiene.",IF(AX147&gt;D147," * La variable Migrantes No puede ser mayor al Total.",""))</f>
        <v/>
      </c>
      <c r="DE147"/>
      <c r="DG147" s="26">
        <f t="shared" ref="DG147:DG154" si="174">IF(AND((Y147+Z147)&gt;0,AQ147=""),1,IF(AQ147&gt;(Y147+Z147),1,0))</f>
        <v>0</v>
      </c>
      <c r="DH147" s="26">
        <f t="shared" ref="DH147:DH154" si="175">IF(AND(F147&gt;0,AR147=""),1,0)</f>
        <v>0</v>
      </c>
      <c r="DI147" s="26">
        <f t="shared" ref="DI147:DI154" si="176">IF(AR147&gt;F147,1,0)</f>
        <v>0</v>
      </c>
      <c r="DJ147" s="26">
        <f t="shared" ref="DJ147:DJ154" si="177">IF(AND((AK147+AL147)&gt;0,AS147=""),1,IF(AS147&gt;(AK147+AL147),1,0))</f>
        <v>0</v>
      </c>
      <c r="DK147" s="26">
        <f t="shared" ref="DK147:DK154" si="178">IF(AND(D147&gt;0,AU147=""),1,IF(AU147&gt;D147,1,0))</f>
        <v>0</v>
      </c>
      <c r="DL147" s="26">
        <f t="shared" ref="DL147:DL154" si="179">IF(AND(D147&gt;0,AV147=""),1,IF(AV147&gt;D147,1,0))</f>
        <v>0</v>
      </c>
      <c r="DM147" s="26">
        <f t="shared" ref="DM147:DM154" si="180">IF(AND(D147&gt;0,AW147=""),1,IF(AW147&gt;D147,1,0))</f>
        <v>0</v>
      </c>
      <c r="DN147" s="26">
        <f t="shared" ref="DN147:DN154" si="181">IF(AND(D147&gt;0,AX147=""),1,IF(AX147&gt;D147,1,0))</f>
        <v>0</v>
      </c>
    </row>
    <row r="148" spans="1:118" x14ac:dyDescent="0.25">
      <c r="A148" s="992" t="s">
        <v>179</v>
      </c>
      <c r="B148" s="993"/>
      <c r="C148" s="994"/>
      <c r="D148" s="1016">
        <f t="shared" si="163"/>
        <v>0</v>
      </c>
      <c r="E148" s="1016">
        <f t="shared" si="164"/>
        <v>0</v>
      </c>
      <c r="F148" s="1017">
        <f t="shared" si="164"/>
        <v>0</v>
      </c>
      <c r="G148" s="1018"/>
      <c r="H148" s="619"/>
      <c r="I148" s="618"/>
      <c r="J148" s="619"/>
      <c r="K148" s="618"/>
      <c r="L148" s="619"/>
      <c r="M148" s="618"/>
      <c r="N148" s="619"/>
      <c r="O148" s="1196"/>
      <c r="P148" s="619"/>
      <c r="Q148" s="1196"/>
      <c r="R148" s="619"/>
      <c r="S148" s="1196"/>
      <c r="T148" s="619"/>
      <c r="U148" s="618"/>
      <c r="V148" s="619"/>
      <c r="W148" s="618"/>
      <c r="X148" s="619"/>
      <c r="Y148" s="618"/>
      <c r="Z148" s="619"/>
      <c r="AA148" s="618"/>
      <c r="AB148" s="619"/>
      <c r="AC148" s="618"/>
      <c r="AD148" s="619"/>
      <c r="AE148" s="618"/>
      <c r="AF148" s="619"/>
      <c r="AG148" s="618"/>
      <c r="AH148" s="619"/>
      <c r="AI148" s="618"/>
      <c r="AJ148" s="619"/>
      <c r="AK148" s="618"/>
      <c r="AL148" s="619"/>
      <c r="AM148" s="618"/>
      <c r="AN148" s="619"/>
      <c r="AO148" s="618"/>
      <c r="AP148" s="620"/>
      <c r="AQ148" s="1019"/>
      <c r="AR148" s="20"/>
      <c r="AS148" s="24"/>
      <c r="AT148" s="24"/>
      <c r="AU148" s="24"/>
      <c r="AV148" s="24"/>
      <c r="AW148" s="24"/>
      <c r="AX148" s="24"/>
      <c r="AY148" t="str">
        <f t="shared" si="165"/>
        <v/>
      </c>
      <c r="CW148" s="25" t="str">
        <f t="shared" si="166"/>
        <v/>
      </c>
      <c r="CX148" s="25" t="str">
        <f t="shared" si="167"/>
        <v/>
      </c>
      <c r="CY148" s="25" t="str">
        <f t="shared" si="168"/>
        <v/>
      </c>
      <c r="CZ148" s="25" t="str">
        <f t="shared" si="169"/>
        <v/>
      </c>
      <c r="DA148" s="25" t="str">
        <f t="shared" si="170"/>
        <v/>
      </c>
      <c r="DB148" s="25" t="str">
        <f t="shared" si="171"/>
        <v/>
      </c>
      <c r="DC148" s="25" t="str">
        <f t="shared" si="172"/>
        <v/>
      </c>
      <c r="DD148" s="25" t="str">
        <f t="shared" si="173"/>
        <v/>
      </c>
      <c r="DE148"/>
      <c r="DG148" s="26">
        <f t="shared" si="174"/>
        <v>0</v>
      </c>
      <c r="DH148" s="26">
        <f t="shared" si="175"/>
        <v>0</v>
      </c>
      <c r="DI148" s="26">
        <f t="shared" si="176"/>
        <v>0</v>
      </c>
      <c r="DJ148" s="26">
        <f t="shared" si="177"/>
        <v>0</v>
      </c>
      <c r="DK148" s="26">
        <f t="shared" si="178"/>
        <v>0</v>
      </c>
      <c r="DL148" s="26">
        <f t="shared" si="179"/>
        <v>0</v>
      </c>
      <c r="DM148" s="26">
        <f t="shared" si="180"/>
        <v>0</v>
      </c>
      <c r="DN148" s="26">
        <f t="shared" si="181"/>
        <v>0</v>
      </c>
    </row>
    <row r="149" spans="1:118" x14ac:dyDescent="0.25">
      <c r="A149" s="992" t="s">
        <v>180</v>
      </c>
      <c r="B149" s="993"/>
      <c r="C149" s="994"/>
      <c r="D149" s="1016">
        <f t="shared" si="163"/>
        <v>0</v>
      </c>
      <c r="E149" s="1016">
        <f t="shared" si="164"/>
        <v>0</v>
      </c>
      <c r="F149" s="1017">
        <f t="shared" si="164"/>
        <v>0</v>
      </c>
      <c r="G149" s="1018"/>
      <c r="H149" s="619"/>
      <c r="I149" s="618"/>
      <c r="J149" s="619"/>
      <c r="K149" s="618"/>
      <c r="L149" s="619"/>
      <c r="M149" s="618"/>
      <c r="N149" s="619"/>
      <c r="O149" s="1196"/>
      <c r="P149" s="619"/>
      <c r="Q149" s="1196"/>
      <c r="R149" s="619"/>
      <c r="S149" s="1196"/>
      <c r="T149" s="619"/>
      <c r="U149" s="618"/>
      <c r="V149" s="619"/>
      <c r="W149" s="618"/>
      <c r="X149" s="619"/>
      <c r="Y149" s="618"/>
      <c r="Z149" s="619"/>
      <c r="AA149" s="618"/>
      <c r="AB149" s="619"/>
      <c r="AC149" s="618"/>
      <c r="AD149" s="619"/>
      <c r="AE149" s="618"/>
      <c r="AF149" s="619"/>
      <c r="AG149" s="618"/>
      <c r="AH149" s="619"/>
      <c r="AI149" s="618"/>
      <c r="AJ149" s="619"/>
      <c r="AK149" s="618"/>
      <c r="AL149" s="619"/>
      <c r="AM149" s="618"/>
      <c r="AN149" s="619"/>
      <c r="AO149" s="618"/>
      <c r="AP149" s="620"/>
      <c r="AQ149" s="1019"/>
      <c r="AR149" s="20"/>
      <c r="AS149" s="24"/>
      <c r="AT149" s="24"/>
      <c r="AU149" s="24"/>
      <c r="AV149" s="24"/>
      <c r="AW149" s="24"/>
      <c r="AX149" s="24"/>
      <c r="AY149" t="str">
        <f t="shared" si="165"/>
        <v/>
      </c>
      <c r="CW149" s="25" t="str">
        <f t="shared" si="166"/>
        <v/>
      </c>
      <c r="CX149" s="25" t="str">
        <f t="shared" si="167"/>
        <v/>
      </c>
      <c r="CY149" s="25" t="str">
        <f t="shared" si="168"/>
        <v/>
      </c>
      <c r="CZ149" s="25" t="str">
        <f t="shared" si="169"/>
        <v/>
      </c>
      <c r="DA149" s="25" t="str">
        <f t="shared" si="170"/>
        <v/>
      </c>
      <c r="DB149" s="25" t="str">
        <f t="shared" si="171"/>
        <v/>
      </c>
      <c r="DC149" s="25" t="str">
        <f t="shared" si="172"/>
        <v/>
      </c>
      <c r="DD149" s="25" t="str">
        <f t="shared" si="173"/>
        <v/>
      </c>
      <c r="DE149"/>
      <c r="DG149" s="26">
        <f t="shared" si="174"/>
        <v>0</v>
      </c>
      <c r="DH149" s="26">
        <f t="shared" si="175"/>
        <v>0</v>
      </c>
      <c r="DI149" s="26">
        <f t="shared" si="176"/>
        <v>0</v>
      </c>
      <c r="DJ149" s="26">
        <f t="shared" si="177"/>
        <v>0</v>
      </c>
      <c r="DK149" s="26">
        <f t="shared" si="178"/>
        <v>0</v>
      </c>
      <c r="DL149" s="26">
        <f t="shared" si="179"/>
        <v>0</v>
      </c>
      <c r="DM149" s="26">
        <f t="shared" si="180"/>
        <v>0</v>
      </c>
      <c r="DN149" s="26">
        <f t="shared" si="181"/>
        <v>0</v>
      </c>
    </row>
    <row r="150" spans="1:118" x14ac:dyDescent="0.25">
      <c r="A150" s="979" t="s">
        <v>181</v>
      </c>
      <c r="B150" s="1197"/>
      <c r="C150" s="980"/>
      <c r="D150" s="1016">
        <f t="shared" si="163"/>
        <v>11</v>
      </c>
      <c r="E150" s="1016">
        <f t="shared" si="164"/>
        <v>4</v>
      </c>
      <c r="F150" s="1017">
        <f t="shared" si="164"/>
        <v>7</v>
      </c>
      <c r="G150" s="1018">
        <v>0</v>
      </c>
      <c r="H150" s="619">
        <v>0</v>
      </c>
      <c r="I150" s="618">
        <v>0</v>
      </c>
      <c r="J150" s="619">
        <v>0</v>
      </c>
      <c r="K150" s="618">
        <v>0</v>
      </c>
      <c r="L150" s="619">
        <v>0</v>
      </c>
      <c r="M150" s="618">
        <v>0</v>
      </c>
      <c r="N150" s="619">
        <v>0</v>
      </c>
      <c r="O150" s="1196">
        <v>0</v>
      </c>
      <c r="P150" s="619">
        <v>0</v>
      </c>
      <c r="Q150" s="1196">
        <v>0</v>
      </c>
      <c r="R150" s="619">
        <v>0</v>
      </c>
      <c r="S150" s="1196">
        <v>0</v>
      </c>
      <c r="T150" s="619">
        <v>0</v>
      </c>
      <c r="U150" s="618">
        <v>0</v>
      </c>
      <c r="V150" s="619">
        <v>0</v>
      </c>
      <c r="W150" s="618">
        <v>0</v>
      </c>
      <c r="X150" s="619">
        <v>0</v>
      </c>
      <c r="Y150" s="618">
        <v>2</v>
      </c>
      <c r="Z150" s="619">
        <v>0</v>
      </c>
      <c r="AA150" s="618">
        <v>2</v>
      </c>
      <c r="AB150" s="619">
        <v>4</v>
      </c>
      <c r="AC150" s="618">
        <v>0</v>
      </c>
      <c r="AD150" s="619">
        <v>3</v>
      </c>
      <c r="AE150" s="618">
        <v>0</v>
      </c>
      <c r="AF150" s="619">
        <v>0</v>
      </c>
      <c r="AG150" s="618">
        <v>0</v>
      </c>
      <c r="AH150" s="619">
        <v>0</v>
      </c>
      <c r="AI150" s="618">
        <v>0</v>
      </c>
      <c r="AJ150" s="619">
        <v>0</v>
      </c>
      <c r="AK150" s="618">
        <v>0</v>
      </c>
      <c r="AL150" s="619">
        <v>0</v>
      </c>
      <c r="AM150" s="618">
        <v>0</v>
      </c>
      <c r="AN150" s="619">
        <v>0</v>
      </c>
      <c r="AO150" s="618">
        <v>0</v>
      </c>
      <c r="AP150" s="620">
        <v>0</v>
      </c>
      <c r="AQ150" s="1019">
        <v>0</v>
      </c>
      <c r="AR150" s="20">
        <v>0</v>
      </c>
      <c r="AS150" s="24">
        <v>0</v>
      </c>
      <c r="AT150" s="24">
        <v>0</v>
      </c>
      <c r="AU150" s="24">
        <v>0</v>
      </c>
      <c r="AV150" s="24">
        <v>0</v>
      </c>
      <c r="AW150" s="24">
        <v>0</v>
      </c>
      <c r="AX150" s="24">
        <v>0</v>
      </c>
      <c r="AY150" t="str">
        <f t="shared" si="165"/>
        <v/>
      </c>
      <c r="CW150" s="25" t="str">
        <f t="shared" si="166"/>
        <v/>
      </c>
      <c r="CX150" s="25" t="str">
        <f t="shared" si="167"/>
        <v/>
      </c>
      <c r="CY150" s="25" t="str">
        <f t="shared" si="168"/>
        <v/>
      </c>
      <c r="CZ150" s="25" t="str">
        <f t="shared" si="169"/>
        <v/>
      </c>
      <c r="DA150" s="25" t="str">
        <f t="shared" si="170"/>
        <v/>
      </c>
      <c r="DB150" s="25" t="str">
        <f t="shared" si="171"/>
        <v/>
      </c>
      <c r="DC150" s="25" t="str">
        <f t="shared" si="172"/>
        <v/>
      </c>
      <c r="DD150" s="25" t="str">
        <f t="shared" si="173"/>
        <v/>
      </c>
      <c r="DE150"/>
      <c r="DG150" s="26">
        <f t="shared" si="174"/>
        <v>0</v>
      </c>
      <c r="DH150" s="26">
        <f t="shared" si="175"/>
        <v>0</v>
      </c>
      <c r="DI150" s="26">
        <f t="shared" si="176"/>
        <v>0</v>
      </c>
      <c r="DJ150" s="26">
        <f t="shared" si="177"/>
        <v>0</v>
      </c>
      <c r="DK150" s="26">
        <f t="shared" si="178"/>
        <v>0</v>
      </c>
      <c r="DL150" s="26">
        <f t="shared" si="179"/>
        <v>0</v>
      </c>
      <c r="DM150" s="26">
        <f t="shared" si="180"/>
        <v>0</v>
      </c>
      <c r="DN150" s="26">
        <f t="shared" si="181"/>
        <v>0</v>
      </c>
    </row>
    <row r="151" spans="1:118" x14ac:dyDescent="0.25">
      <c r="A151" s="979" t="s">
        <v>182</v>
      </c>
      <c r="B151" s="1197"/>
      <c r="C151" s="980"/>
      <c r="D151" s="1016">
        <f t="shared" si="163"/>
        <v>32</v>
      </c>
      <c r="E151" s="1016">
        <f t="shared" si="164"/>
        <v>12</v>
      </c>
      <c r="F151" s="1017">
        <f t="shared" si="164"/>
        <v>20</v>
      </c>
      <c r="G151" s="1018">
        <v>0</v>
      </c>
      <c r="H151" s="619">
        <v>0</v>
      </c>
      <c r="I151" s="618">
        <v>0</v>
      </c>
      <c r="J151" s="619">
        <v>0</v>
      </c>
      <c r="K151" s="618">
        <v>0</v>
      </c>
      <c r="L151" s="619">
        <v>0</v>
      </c>
      <c r="M151" s="618">
        <v>0</v>
      </c>
      <c r="N151" s="619">
        <v>0</v>
      </c>
      <c r="O151" s="1196">
        <v>0</v>
      </c>
      <c r="P151" s="619">
        <v>0</v>
      </c>
      <c r="Q151" s="1196">
        <v>0</v>
      </c>
      <c r="R151" s="619">
        <v>1</v>
      </c>
      <c r="S151" s="1196">
        <v>0</v>
      </c>
      <c r="T151" s="619">
        <v>0</v>
      </c>
      <c r="U151" s="618">
        <v>2</v>
      </c>
      <c r="V151" s="619">
        <v>0</v>
      </c>
      <c r="W151" s="618">
        <v>0</v>
      </c>
      <c r="X151" s="619">
        <v>0</v>
      </c>
      <c r="Y151" s="618">
        <v>1</v>
      </c>
      <c r="Z151" s="619">
        <v>2</v>
      </c>
      <c r="AA151" s="618">
        <v>3</v>
      </c>
      <c r="AB151" s="619">
        <v>4</v>
      </c>
      <c r="AC151" s="618">
        <v>3</v>
      </c>
      <c r="AD151" s="619">
        <v>5</v>
      </c>
      <c r="AE151" s="618">
        <v>0</v>
      </c>
      <c r="AF151" s="619">
        <v>3</v>
      </c>
      <c r="AG151" s="618">
        <v>0</v>
      </c>
      <c r="AH151" s="619">
        <v>3</v>
      </c>
      <c r="AI151" s="618">
        <v>0</v>
      </c>
      <c r="AJ151" s="619">
        <v>1</v>
      </c>
      <c r="AK151" s="618">
        <v>1</v>
      </c>
      <c r="AL151" s="619">
        <v>0</v>
      </c>
      <c r="AM151" s="618">
        <v>2</v>
      </c>
      <c r="AN151" s="619">
        <v>1</v>
      </c>
      <c r="AO151" s="618">
        <v>0</v>
      </c>
      <c r="AP151" s="620">
        <v>0</v>
      </c>
      <c r="AQ151" s="1019">
        <v>0</v>
      </c>
      <c r="AR151" s="20">
        <v>0</v>
      </c>
      <c r="AS151" s="24">
        <v>0</v>
      </c>
      <c r="AT151" s="24">
        <v>0</v>
      </c>
      <c r="AU151" s="24">
        <v>0</v>
      </c>
      <c r="AV151" s="24">
        <v>0</v>
      </c>
      <c r="AW151" s="24">
        <v>0</v>
      </c>
      <c r="AX151" s="24">
        <v>0</v>
      </c>
      <c r="AY151" t="str">
        <f t="shared" si="165"/>
        <v/>
      </c>
      <c r="CW151" s="25" t="str">
        <f t="shared" si="166"/>
        <v/>
      </c>
      <c r="CX151" s="25" t="str">
        <f t="shared" si="167"/>
        <v/>
      </c>
      <c r="CY151" s="25" t="str">
        <f t="shared" si="168"/>
        <v/>
      </c>
      <c r="CZ151" s="25" t="str">
        <f t="shared" si="169"/>
        <v/>
      </c>
      <c r="DA151" s="25" t="str">
        <f t="shared" si="170"/>
        <v/>
      </c>
      <c r="DB151" s="25" t="str">
        <f t="shared" si="171"/>
        <v/>
      </c>
      <c r="DC151" s="25" t="str">
        <f t="shared" si="172"/>
        <v/>
      </c>
      <c r="DD151" s="25" t="str">
        <f t="shared" si="173"/>
        <v/>
      </c>
      <c r="DE151"/>
      <c r="DG151" s="26">
        <f t="shared" si="174"/>
        <v>0</v>
      </c>
      <c r="DH151" s="26">
        <f t="shared" si="175"/>
        <v>0</v>
      </c>
      <c r="DI151" s="26">
        <f t="shared" si="176"/>
        <v>0</v>
      </c>
      <c r="DJ151" s="26">
        <f t="shared" si="177"/>
        <v>0</v>
      </c>
      <c r="DK151" s="26">
        <f t="shared" si="178"/>
        <v>0</v>
      </c>
      <c r="DL151" s="26">
        <f t="shared" si="179"/>
        <v>0</v>
      </c>
      <c r="DM151" s="26">
        <f t="shared" si="180"/>
        <v>0</v>
      </c>
      <c r="DN151" s="26">
        <f t="shared" si="181"/>
        <v>0</v>
      </c>
    </row>
    <row r="152" spans="1:118" ht="15" customHeight="1" x14ac:dyDescent="0.25">
      <c r="A152" s="979" t="s">
        <v>183</v>
      </c>
      <c r="B152" s="1197"/>
      <c r="C152" s="980"/>
      <c r="D152" s="1016">
        <f t="shared" si="163"/>
        <v>17</v>
      </c>
      <c r="E152" s="1016">
        <f t="shared" si="164"/>
        <v>8</v>
      </c>
      <c r="F152" s="1017">
        <f t="shared" si="164"/>
        <v>9</v>
      </c>
      <c r="G152" s="1018">
        <v>0</v>
      </c>
      <c r="H152" s="619">
        <v>0</v>
      </c>
      <c r="I152" s="618">
        <v>0</v>
      </c>
      <c r="J152" s="619">
        <v>0</v>
      </c>
      <c r="K152" s="618">
        <v>0</v>
      </c>
      <c r="L152" s="619">
        <v>0</v>
      </c>
      <c r="M152" s="618">
        <v>0</v>
      </c>
      <c r="N152" s="619">
        <v>0</v>
      </c>
      <c r="O152" s="1196">
        <v>0</v>
      </c>
      <c r="P152" s="619">
        <v>0</v>
      </c>
      <c r="Q152" s="1196">
        <v>0</v>
      </c>
      <c r="R152" s="619">
        <v>0</v>
      </c>
      <c r="S152" s="1196">
        <v>0</v>
      </c>
      <c r="T152" s="619">
        <v>0</v>
      </c>
      <c r="U152" s="618">
        <v>0</v>
      </c>
      <c r="V152" s="619">
        <v>0</v>
      </c>
      <c r="W152" s="618">
        <v>0</v>
      </c>
      <c r="X152" s="619">
        <v>0</v>
      </c>
      <c r="Y152" s="618">
        <v>1</v>
      </c>
      <c r="Z152" s="619">
        <v>1</v>
      </c>
      <c r="AA152" s="618">
        <v>2</v>
      </c>
      <c r="AB152" s="619">
        <v>3</v>
      </c>
      <c r="AC152" s="618">
        <v>5</v>
      </c>
      <c r="AD152" s="619">
        <v>0</v>
      </c>
      <c r="AE152" s="618">
        <v>0</v>
      </c>
      <c r="AF152" s="619">
        <v>2</v>
      </c>
      <c r="AG152" s="618">
        <v>0</v>
      </c>
      <c r="AH152" s="619">
        <v>0</v>
      </c>
      <c r="AI152" s="618">
        <v>0</v>
      </c>
      <c r="AJ152" s="619">
        <v>2</v>
      </c>
      <c r="AK152" s="618">
        <v>0</v>
      </c>
      <c r="AL152" s="619">
        <v>0</v>
      </c>
      <c r="AM152" s="618">
        <v>0</v>
      </c>
      <c r="AN152" s="619">
        <v>0</v>
      </c>
      <c r="AO152" s="618">
        <v>0</v>
      </c>
      <c r="AP152" s="620">
        <v>1</v>
      </c>
      <c r="AQ152" s="1019">
        <v>0</v>
      </c>
      <c r="AR152" s="20">
        <v>0</v>
      </c>
      <c r="AS152" s="24">
        <v>0</v>
      </c>
      <c r="AT152" s="24">
        <v>0</v>
      </c>
      <c r="AU152" s="24">
        <v>1</v>
      </c>
      <c r="AV152" s="24">
        <v>0</v>
      </c>
      <c r="AW152" s="24">
        <v>0</v>
      </c>
      <c r="AX152" s="24">
        <v>0</v>
      </c>
      <c r="AY152" t="str">
        <f t="shared" si="165"/>
        <v/>
      </c>
      <c r="CW152" s="25" t="str">
        <f t="shared" si="166"/>
        <v/>
      </c>
      <c r="CX152" s="25" t="str">
        <f t="shared" si="167"/>
        <v/>
      </c>
      <c r="CY152" s="25" t="str">
        <f t="shared" si="168"/>
        <v/>
      </c>
      <c r="CZ152" s="25" t="str">
        <f t="shared" si="169"/>
        <v/>
      </c>
      <c r="DA152" s="25" t="str">
        <f t="shared" si="170"/>
        <v/>
      </c>
      <c r="DB152" s="25" t="str">
        <f t="shared" si="171"/>
        <v/>
      </c>
      <c r="DC152" s="25" t="str">
        <f t="shared" si="172"/>
        <v/>
      </c>
      <c r="DD152" s="25" t="str">
        <f t="shared" si="173"/>
        <v/>
      </c>
      <c r="DE152"/>
      <c r="DG152" s="26">
        <f t="shared" si="174"/>
        <v>0</v>
      </c>
      <c r="DH152" s="26">
        <f t="shared" si="175"/>
        <v>0</v>
      </c>
      <c r="DI152" s="26">
        <f t="shared" si="176"/>
        <v>0</v>
      </c>
      <c r="DJ152" s="26">
        <f t="shared" si="177"/>
        <v>0</v>
      </c>
      <c r="DK152" s="26">
        <f t="shared" si="178"/>
        <v>0</v>
      </c>
      <c r="DL152" s="26">
        <f t="shared" si="179"/>
        <v>0</v>
      </c>
      <c r="DM152" s="26">
        <f t="shared" si="180"/>
        <v>0</v>
      </c>
      <c r="DN152" s="26">
        <f t="shared" si="181"/>
        <v>0</v>
      </c>
    </row>
    <row r="153" spans="1:118" x14ac:dyDescent="0.25">
      <c r="A153" s="992" t="s">
        <v>184</v>
      </c>
      <c r="B153" s="993"/>
      <c r="C153" s="994"/>
      <c r="D153" s="1016">
        <f t="shared" si="163"/>
        <v>0</v>
      </c>
      <c r="E153" s="1016">
        <f t="shared" si="164"/>
        <v>0</v>
      </c>
      <c r="F153" s="1017">
        <f t="shared" si="164"/>
        <v>0</v>
      </c>
      <c r="G153" s="1018"/>
      <c r="H153" s="619"/>
      <c r="I153" s="618"/>
      <c r="J153" s="619"/>
      <c r="K153" s="618"/>
      <c r="L153" s="619"/>
      <c r="M153" s="618"/>
      <c r="N153" s="619"/>
      <c r="O153" s="1196"/>
      <c r="P153" s="619"/>
      <c r="Q153" s="1196"/>
      <c r="R153" s="619"/>
      <c r="S153" s="1196"/>
      <c r="T153" s="619"/>
      <c r="U153" s="618"/>
      <c r="V153" s="619"/>
      <c r="W153" s="618"/>
      <c r="X153" s="619"/>
      <c r="Y153" s="618"/>
      <c r="Z153" s="619"/>
      <c r="AA153" s="618"/>
      <c r="AB153" s="619"/>
      <c r="AC153" s="618"/>
      <c r="AD153" s="619"/>
      <c r="AE153" s="618"/>
      <c r="AF153" s="619"/>
      <c r="AG153" s="618"/>
      <c r="AH153" s="619"/>
      <c r="AI153" s="618"/>
      <c r="AJ153" s="619"/>
      <c r="AK153" s="618"/>
      <c r="AL153" s="619"/>
      <c r="AM153" s="618"/>
      <c r="AN153" s="619"/>
      <c r="AO153" s="618"/>
      <c r="AP153" s="620"/>
      <c r="AQ153" s="1019"/>
      <c r="AR153" s="20"/>
      <c r="AS153" s="24"/>
      <c r="AT153" s="24"/>
      <c r="AU153" s="24"/>
      <c r="AV153" s="24"/>
      <c r="AW153" s="24"/>
      <c r="AX153" s="24"/>
      <c r="AY153" t="str">
        <f t="shared" si="165"/>
        <v/>
      </c>
      <c r="CW153" s="25" t="str">
        <f t="shared" si="166"/>
        <v/>
      </c>
      <c r="CX153" s="25" t="str">
        <f t="shared" si="167"/>
        <v/>
      </c>
      <c r="CY153" s="25" t="str">
        <f t="shared" si="168"/>
        <v/>
      </c>
      <c r="CZ153" s="25" t="str">
        <f t="shared" si="169"/>
        <v/>
      </c>
      <c r="DA153" s="25" t="str">
        <f t="shared" si="170"/>
        <v/>
      </c>
      <c r="DB153" s="25" t="str">
        <f t="shared" si="171"/>
        <v/>
      </c>
      <c r="DC153" s="25" t="str">
        <f t="shared" si="172"/>
        <v/>
      </c>
      <c r="DD153" s="25" t="str">
        <f t="shared" si="173"/>
        <v/>
      </c>
      <c r="DE153"/>
      <c r="DG153" s="26">
        <f t="shared" si="174"/>
        <v>0</v>
      </c>
      <c r="DH153" s="26">
        <f t="shared" si="175"/>
        <v>0</v>
      </c>
      <c r="DI153" s="26">
        <f t="shared" si="176"/>
        <v>0</v>
      </c>
      <c r="DJ153" s="26">
        <f t="shared" si="177"/>
        <v>0</v>
      </c>
      <c r="DK153" s="26">
        <f t="shared" si="178"/>
        <v>0</v>
      </c>
      <c r="DL153" s="26">
        <f t="shared" si="179"/>
        <v>0</v>
      </c>
      <c r="DM153" s="26">
        <f t="shared" si="180"/>
        <v>0</v>
      </c>
      <c r="DN153" s="26">
        <f t="shared" si="181"/>
        <v>0</v>
      </c>
    </row>
    <row r="154" spans="1:118" x14ac:dyDescent="0.25">
      <c r="A154" s="771" t="s">
        <v>185</v>
      </c>
      <c r="B154" s="771"/>
      <c r="C154" s="772"/>
      <c r="D154" s="1016">
        <f t="shared" si="163"/>
        <v>0</v>
      </c>
      <c r="E154" s="1016">
        <f>SUM(G154+I154+K154+M154+O154+Q154+S154+U154+W154+Y154+AA154+AC154+AE154+AG154+AI154+AK154+AM154+AO154)</f>
        <v>0</v>
      </c>
      <c r="F154" s="1017">
        <f t="shared" si="164"/>
        <v>0</v>
      </c>
      <c r="G154" s="1024"/>
      <c r="H154" s="625"/>
      <c r="I154" s="624"/>
      <c r="J154" s="625"/>
      <c r="K154" s="624"/>
      <c r="L154" s="625"/>
      <c r="M154" s="624"/>
      <c r="N154" s="625"/>
      <c r="O154" s="1198"/>
      <c r="P154" s="625"/>
      <c r="Q154" s="1198"/>
      <c r="R154" s="625"/>
      <c r="S154" s="1198"/>
      <c r="T154" s="625"/>
      <c r="U154" s="624"/>
      <c r="V154" s="625"/>
      <c r="W154" s="624"/>
      <c r="X154" s="625"/>
      <c r="Y154" s="624"/>
      <c r="Z154" s="625"/>
      <c r="AA154" s="624"/>
      <c r="AB154" s="625"/>
      <c r="AC154" s="624"/>
      <c r="AD154" s="625"/>
      <c r="AE154" s="624"/>
      <c r="AF154" s="625"/>
      <c r="AG154" s="624"/>
      <c r="AH154" s="625"/>
      <c r="AI154" s="624"/>
      <c r="AJ154" s="625"/>
      <c r="AK154" s="624"/>
      <c r="AL154" s="625"/>
      <c r="AM154" s="624"/>
      <c r="AN154" s="625"/>
      <c r="AO154" s="624"/>
      <c r="AP154" s="626"/>
      <c r="AQ154" s="188"/>
      <c r="AR154" s="1019"/>
      <c r="AS154" s="622"/>
      <c r="AT154" s="189"/>
      <c r="AU154" s="189">
        <v>0</v>
      </c>
      <c r="AV154" s="189"/>
      <c r="AW154" s="189"/>
      <c r="AX154" s="189"/>
      <c r="AY154" t="str">
        <f t="shared" si="165"/>
        <v/>
      </c>
      <c r="CW154" s="25" t="str">
        <f t="shared" si="166"/>
        <v/>
      </c>
      <c r="CX154" s="25" t="str">
        <f t="shared" si="167"/>
        <v/>
      </c>
      <c r="CY154" s="25" t="str">
        <f t="shared" si="168"/>
        <v/>
      </c>
      <c r="CZ154" s="25" t="str">
        <f t="shared" si="169"/>
        <v/>
      </c>
      <c r="DA154" s="25" t="str">
        <f t="shared" si="170"/>
        <v/>
      </c>
      <c r="DB154" s="25" t="str">
        <f t="shared" si="171"/>
        <v/>
      </c>
      <c r="DC154" s="25" t="str">
        <f t="shared" si="172"/>
        <v/>
      </c>
      <c r="DD154" s="25" t="str">
        <f t="shared" si="173"/>
        <v/>
      </c>
      <c r="DE154"/>
      <c r="DG154" s="26">
        <f t="shared" si="174"/>
        <v>0</v>
      </c>
      <c r="DH154" s="26">
        <f t="shared" si="175"/>
        <v>0</v>
      </c>
      <c r="DI154" s="26">
        <f t="shared" si="176"/>
        <v>0</v>
      </c>
      <c r="DJ154" s="26">
        <f t="shared" si="177"/>
        <v>0</v>
      </c>
      <c r="DK154" s="26">
        <f t="shared" si="178"/>
        <v>0</v>
      </c>
      <c r="DL154" s="26">
        <f t="shared" si="179"/>
        <v>0</v>
      </c>
      <c r="DM154" s="26">
        <f t="shared" si="180"/>
        <v>0</v>
      </c>
      <c r="DN154" s="26">
        <f t="shared" si="181"/>
        <v>0</v>
      </c>
    </row>
    <row r="155" spans="1:118" x14ac:dyDescent="0.25">
      <c r="A155" s="985" t="s">
        <v>4</v>
      </c>
      <c r="B155" s="987"/>
      <c r="C155" s="986"/>
      <c r="D155" s="1182">
        <f>SUM(D146:D154)</f>
        <v>389</v>
      </c>
      <c r="E155" s="1199">
        <f>SUM(E146:E154)</f>
        <v>173</v>
      </c>
      <c r="F155" s="1187">
        <f>SUM(F146:F154)</f>
        <v>216</v>
      </c>
      <c r="G155" s="1200">
        <f t="shared" ref="G155:AT155" si="182">SUM(G146:G154)</f>
        <v>0</v>
      </c>
      <c r="H155" s="1187">
        <f t="shared" si="182"/>
        <v>0</v>
      </c>
      <c r="I155" s="1200">
        <f t="shared" si="182"/>
        <v>0</v>
      </c>
      <c r="J155" s="1201">
        <f t="shared" si="182"/>
        <v>0</v>
      </c>
      <c r="K155" s="1200">
        <f t="shared" si="182"/>
        <v>0</v>
      </c>
      <c r="L155" s="1201">
        <f t="shared" si="182"/>
        <v>0</v>
      </c>
      <c r="M155" s="1200">
        <f t="shared" si="182"/>
        <v>0</v>
      </c>
      <c r="N155" s="1187">
        <f t="shared" si="182"/>
        <v>0</v>
      </c>
      <c r="O155" s="1200">
        <f t="shared" si="182"/>
        <v>2</v>
      </c>
      <c r="P155" s="1187">
        <f t="shared" si="182"/>
        <v>0</v>
      </c>
      <c r="Q155" s="1200">
        <f t="shared" si="182"/>
        <v>2</v>
      </c>
      <c r="R155" s="1187">
        <f t="shared" si="182"/>
        <v>7</v>
      </c>
      <c r="S155" s="1200">
        <f t="shared" si="182"/>
        <v>1</v>
      </c>
      <c r="T155" s="1187">
        <f t="shared" si="182"/>
        <v>4</v>
      </c>
      <c r="U155" s="1200">
        <f t="shared" si="182"/>
        <v>15</v>
      </c>
      <c r="V155" s="1187">
        <f t="shared" si="182"/>
        <v>4</v>
      </c>
      <c r="W155" s="1200">
        <f t="shared" si="182"/>
        <v>6</v>
      </c>
      <c r="X155" s="1187">
        <f t="shared" si="182"/>
        <v>0</v>
      </c>
      <c r="Y155" s="1200">
        <f t="shared" si="182"/>
        <v>10</v>
      </c>
      <c r="Z155" s="1187">
        <f t="shared" si="182"/>
        <v>3</v>
      </c>
      <c r="AA155" s="1200">
        <f t="shared" si="182"/>
        <v>30</v>
      </c>
      <c r="AB155" s="1187">
        <f t="shared" si="182"/>
        <v>25</v>
      </c>
      <c r="AC155" s="1200">
        <f t="shared" si="182"/>
        <v>12</v>
      </c>
      <c r="AD155" s="1187">
        <f t="shared" si="182"/>
        <v>12</v>
      </c>
      <c r="AE155" s="1200">
        <f t="shared" si="182"/>
        <v>15</v>
      </c>
      <c r="AF155" s="1187">
        <f t="shared" si="182"/>
        <v>32</v>
      </c>
      <c r="AG155" s="1200">
        <f t="shared" si="182"/>
        <v>40</v>
      </c>
      <c r="AH155" s="1187">
        <f t="shared" si="182"/>
        <v>66</v>
      </c>
      <c r="AI155" s="1200">
        <f t="shared" si="182"/>
        <v>21</v>
      </c>
      <c r="AJ155" s="1187">
        <f t="shared" si="182"/>
        <v>36</v>
      </c>
      <c r="AK155" s="1200">
        <f t="shared" si="182"/>
        <v>14</v>
      </c>
      <c r="AL155" s="1187">
        <f t="shared" si="182"/>
        <v>19</v>
      </c>
      <c r="AM155" s="1200">
        <f t="shared" si="182"/>
        <v>5</v>
      </c>
      <c r="AN155" s="1187">
        <f t="shared" si="182"/>
        <v>5</v>
      </c>
      <c r="AO155" s="1200">
        <f t="shared" si="182"/>
        <v>0</v>
      </c>
      <c r="AP155" s="1189">
        <f t="shared" si="182"/>
        <v>3</v>
      </c>
      <c r="AQ155" s="1187">
        <f t="shared" si="182"/>
        <v>0</v>
      </c>
      <c r="AR155" s="1188">
        <f t="shared" si="182"/>
        <v>6</v>
      </c>
      <c r="AS155" s="1187">
        <f t="shared" si="182"/>
        <v>0</v>
      </c>
      <c r="AT155" s="1202">
        <f t="shared" si="182"/>
        <v>0</v>
      </c>
      <c r="AU155" s="1202">
        <f>SUM(AU146:AU154)</f>
        <v>7</v>
      </c>
      <c r="AV155" s="1202">
        <f>SUM(AV146:AV154)</f>
        <v>0</v>
      </c>
      <c r="AW155" s="1202">
        <f>SUM(AW146:AW154)</f>
        <v>0</v>
      </c>
      <c r="AX155" s="1202">
        <f>SUM(AX146:AX154)</f>
        <v>0</v>
      </c>
      <c r="CW155"/>
      <c r="CX155"/>
      <c r="CY155"/>
      <c r="CZ155"/>
      <c r="DA155"/>
      <c r="DB155"/>
      <c r="DC155"/>
      <c r="DD155"/>
      <c r="DE155"/>
      <c r="DG155"/>
      <c r="DH155"/>
      <c r="DI155"/>
      <c r="DJ155"/>
      <c r="DK155"/>
      <c r="DL155"/>
      <c r="DM155"/>
    </row>
    <row r="156" spans="1:118" x14ac:dyDescent="0.25">
      <c r="A156" s="43" t="s">
        <v>186</v>
      </c>
      <c r="B156" s="212"/>
      <c r="C156" s="212"/>
      <c r="D156" s="212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4"/>
      <c r="R156" s="46"/>
      <c r="S156" s="10"/>
      <c r="T156" s="10"/>
      <c r="U156" s="10"/>
      <c r="V156" s="10"/>
      <c r="W156" s="10"/>
      <c r="X156" s="204"/>
      <c r="Y156" s="10"/>
      <c r="Z156" s="10"/>
      <c r="AA156" s="10"/>
      <c r="AB156" s="10"/>
      <c r="AC156" s="10"/>
      <c r="AD156" s="10"/>
      <c r="AE156" s="10"/>
      <c r="AF156" s="10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CW156"/>
      <c r="CX156"/>
      <c r="CY156"/>
      <c r="CZ156"/>
      <c r="DA156"/>
      <c r="DB156"/>
      <c r="DC156"/>
      <c r="DD156"/>
      <c r="DE156"/>
      <c r="DG156"/>
      <c r="DH156"/>
      <c r="DI156"/>
      <c r="DJ156"/>
      <c r="DK156"/>
      <c r="DL156"/>
      <c r="DM156"/>
    </row>
    <row r="157" spans="1:118" ht="15" customHeight="1" x14ac:dyDescent="0.25">
      <c r="A157" s="996" t="s">
        <v>187</v>
      </c>
      <c r="B157" s="997"/>
      <c r="C157" s="998"/>
      <c r="D157" s="1052" t="s">
        <v>4</v>
      </c>
      <c r="E157" s="1001"/>
      <c r="F157" s="1002"/>
      <c r="G157" s="985" t="s">
        <v>5</v>
      </c>
      <c r="H157" s="987"/>
      <c r="I157" s="987"/>
      <c r="J157" s="987"/>
      <c r="K157" s="987"/>
      <c r="L157" s="987"/>
      <c r="M157" s="987"/>
      <c r="N157" s="987"/>
      <c r="O157" s="987"/>
      <c r="P157" s="987"/>
      <c r="Q157" s="987"/>
      <c r="R157" s="987"/>
      <c r="S157" s="987"/>
      <c r="T157" s="987"/>
      <c r="U157" s="987"/>
      <c r="V157" s="987"/>
      <c r="W157" s="987"/>
      <c r="X157" s="987"/>
      <c r="Y157" s="987"/>
      <c r="Z157" s="987"/>
      <c r="AA157" s="987"/>
      <c r="AB157" s="987"/>
      <c r="AC157" s="987"/>
      <c r="AD157" s="987"/>
      <c r="AE157" s="987"/>
      <c r="AF157" s="987"/>
      <c r="AG157" s="987"/>
      <c r="AH157" s="987"/>
      <c r="AI157" s="987"/>
      <c r="AJ157" s="987"/>
      <c r="AK157" s="987"/>
      <c r="AL157" s="987"/>
      <c r="AM157" s="987"/>
      <c r="AN157" s="987"/>
      <c r="AO157" s="987"/>
      <c r="AP157" s="986"/>
      <c r="AQ157" s="982" t="s">
        <v>42</v>
      </c>
      <c r="AR157" s="1111" t="s">
        <v>9</v>
      </c>
      <c r="AS157" s="1158" t="s">
        <v>12</v>
      </c>
      <c r="AT157" s="1158" t="s">
        <v>13</v>
      </c>
      <c r="AU157" s="1159" t="s">
        <v>10</v>
      </c>
      <c r="AV157" s="1159" t="s">
        <v>188</v>
      </c>
      <c r="AW157" s="999" t="s">
        <v>189</v>
      </c>
      <c r="CW157"/>
      <c r="CX157"/>
      <c r="CY157"/>
      <c r="CZ157"/>
      <c r="DA157"/>
      <c r="DB157"/>
      <c r="DC157"/>
      <c r="DD157"/>
      <c r="DE157"/>
      <c r="DG157"/>
      <c r="DH157"/>
      <c r="DI157"/>
      <c r="DJ157"/>
      <c r="DK157"/>
      <c r="DL157"/>
      <c r="DM157"/>
    </row>
    <row r="158" spans="1:118" ht="15" customHeight="1" x14ac:dyDescent="0.25">
      <c r="A158" s="783"/>
      <c r="B158" s="634"/>
      <c r="C158" s="635"/>
      <c r="D158" s="688"/>
      <c r="E158" s="689"/>
      <c r="F158" s="645"/>
      <c r="G158" s="1003" t="s">
        <v>14</v>
      </c>
      <c r="H158" s="984"/>
      <c r="I158" s="985" t="s">
        <v>15</v>
      </c>
      <c r="J158" s="986"/>
      <c r="K158" s="987" t="s">
        <v>16</v>
      </c>
      <c r="L158" s="986"/>
      <c r="M158" s="985" t="s">
        <v>17</v>
      </c>
      <c r="N158" s="986"/>
      <c r="O158" s="985" t="s">
        <v>18</v>
      </c>
      <c r="P158" s="986"/>
      <c r="Q158" s="985" t="s">
        <v>19</v>
      </c>
      <c r="R158" s="986"/>
      <c r="S158" s="985" t="s">
        <v>20</v>
      </c>
      <c r="T158" s="986"/>
      <c r="U158" s="985" t="s">
        <v>21</v>
      </c>
      <c r="V158" s="986"/>
      <c r="W158" s="985" t="s">
        <v>22</v>
      </c>
      <c r="X158" s="986"/>
      <c r="Y158" s="985" t="s">
        <v>23</v>
      </c>
      <c r="Z158" s="988"/>
      <c r="AA158" s="985" t="s">
        <v>24</v>
      </c>
      <c r="AB158" s="988"/>
      <c r="AC158" s="1203" t="s">
        <v>25</v>
      </c>
      <c r="AD158" s="1204"/>
      <c r="AE158" s="1203" t="s">
        <v>26</v>
      </c>
      <c r="AF158" s="1204"/>
      <c r="AG158" s="1203" t="s">
        <v>27</v>
      </c>
      <c r="AH158" s="1204"/>
      <c r="AI158" s="1203" t="s">
        <v>28</v>
      </c>
      <c r="AJ158" s="1204"/>
      <c r="AK158" s="985" t="s">
        <v>29</v>
      </c>
      <c r="AL158" s="988"/>
      <c r="AM158" s="985" t="s">
        <v>30</v>
      </c>
      <c r="AN158" s="988"/>
      <c r="AO158" s="985" t="s">
        <v>31</v>
      </c>
      <c r="AP158" s="988"/>
      <c r="AQ158" s="694"/>
      <c r="AR158" s="712"/>
      <c r="AS158" s="1158"/>
      <c r="AT158" s="1158"/>
      <c r="AU158" s="741"/>
      <c r="AV158" s="741"/>
      <c r="AW158" s="650"/>
      <c r="CW158"/>
      <c r="CX158"/>
      <c r="CY158"/>
      <c r="CZ158"/>
      <c r="DA158"/>
      <c r="DB158"/>
      <c r="DC158"/>
      <c r="DD158"/>
      <c r="DE158"/>
      <c r="DG158"/>
      <c r="DH158"/>
      <c r="DI158"/>
      <c r="DJ158"/>
      <c r="DK158"/>
      <c r="DL158"/>
      <c r="DM158"/>
    </row>
    <row r="159" spans="1:118" x14ac:dyDescent="0.25">
      <c r="A159" s="955"/>
      <c r="B159" s="636"/>
      <c r="C159" s="952"/>
      <c r="D159" s="608" t="s">
        <v>32</v>
      </c>
      <c r="E159" s="1054" t="s">
        <v>33</v>
      </c>
      <c r="F159" s="610" t="s">
        <v>34</v>
      </c>
      <c r="G159" s="609" t="s">
        <v>33</v>
      </c>
      <c r="H159" s="610" t="s">
        <v>34</v>
      </c>
      <c r="I159" s="611" t="s">
        <v>33</v>
      </c>
      <c r="J159" s="610" t="s">
        <v>34</v>
      </c>
      <c r="K159" s="611" t="s">
        <v>33</v>
      </c>
      <c r="L159" s="610" t="s">
        <v>34</v>
      </c>
      <c r="M159" s="611" t="s">
        <v>33</v>
      </c>
      <c r="N159" s="610" t="s">
        <v>34</v>
      </c>
      <c r="O159" s="611" t="s">
        <v>33</v>
      </c>
      <c r="P159" s="610" t="s">
        <v>34</v>
      </c>
      <c r="Q159" s="611" t="s">
        <v>33</v>
      </c>
      <c r="R159" s="610" t="s">
        <v>34</v>
      </c>
      <c r="S159" s="611" t="s">
        <v>33</v>
      </c>
      <c r="T159" s="610" t="s">
        <v>34</v>
      </c>
      <c r="U159" s="611" t="s">
        <v>33</v>
      </c>
      <c r="V159" s="610" t="s">
        <v>34</v>
      </c>
      <c r="W159" s="611" t="s">
        <v>33</v>
      </c>
      <c r="X159" s="610" t="s">
        <v>34</v>
      </c>
      <c r="Y159" s="611" t="s">
        <v>33</v>
      </c>
      <c r="Z159" s="610" t="s">
        <v>34</v>
      </c>
      <c r="AA159" s="611" t="s">
        <v>33</v>
      </c>
      <c r="AB159" s="610" t="s">
        <v>34</v>
      </c>
      <c r="AC159" s="611" t="s">
        <v>33</v>
      </c>
      <c r="AD159" s="610" t="s">
        <v>34</v>
      </c>
      <c r="AE159" s="611" t="s">
        <v>33</v>
      </c>
      <c r="AF159" s="610" t="s">
        <v>34</v>
      </c>
      <c r="AG159" s="611" t="s">
        <v>33</v>
      </c>
      <c r="AH159" s="610" t="s">
        <v>34</v>
      </c>
      <c r="AI159" s="611" t="s">
        <v>33</v>
      </c>
      <c r="AJ159" s="610" t="s">
        <v>34</v>
      </c>
      <c r="AK159" s="611" t="s">
        <v>33</v>
      </c>
      <c r="AL159" s="610" t="s">
        <v>34</v>
      </c>
      <c r="AM159" s="611" t="s">
        <v>33</v>
      </c>
      <c r="AN159" s="610" t="s">
        <v>34</v>
      </c>
      <c r="AO159" s="611" t="s">
        <v>33</v>
      </c>
      <c r="AP159" s="610" t="s">
        <v>34</v>
      </c>
      <c r="AQ159" s="950"/>
      <c r="AR159" s="964"/>
      <c r="AS159" s="1158"/>
      <c r="AT159" s="1158"/>
      <c r="AU159" s="961"/>
      <c r="AV159" s="961"/>
      <c r="AW159" s="954"/>
      <c r="CW159"/>
      <c r="CX159"/>
      <c r="CY159"/>
      <c r="CZ159"/>
      <c r="DA159"/>
      <c r="DB159"/>
      <c r="DC159"/>
      <c r="DD159"/>
      <c r="DE159"/>
      <c r="DG159"/>
      <c r="DH159"/>
      <c r="DI159"/>
      <c r="DJ159"/>
      <c r="DK159"/>
      <c r="DL159"/>
      <c r="DM159"/>
    </row>
    <row r="160" spans="1:118" ht="15" customHeight="1" x14ac:dyDescent="0.25">
      <c r="A160" s="1153" t="s">
        <v>190</v>
      </c>
      <c r="B160" s="1205" t="s">
        <v>191</v>
      </c>
      <c r="C160" s="1206"/>
      <c r="D160" s="1207">
        <f t="shared" ref="D160:D170" si="183">SUM(F160)</f>
        <v>0</v>
      </c>
      <c r="E160" s="216"/>
      <c r="F160" s="1208">
        <f>SUM(AD160+AF160+AH160+AJ160+AL160+AN160+AP160)</f>
        <v>0</v>
      </c>
      <c r="G160" s="1209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20"/>
      <c r="AD160" s="52"/>
      <c r="AE160" s="1210"/>
      <c r="AF160" s="52"/>
      <c r="AG160" s="1210"/>
      <c r="AH160" s="52"/>
      <c r="AI160" s="1210"/>
      <c r="AJ160" s="52"/>
      <c r="AK160" s="1210"/>
      <c r="AL160" s="52"/>
      <c r="AM160" s="1210"/>
      <c r="AN160" s="52"/>
      <c r="AO160" s="1210"/>
      <c r="AP160" s="52"/>
      <c r="AQ160" s="1211"/>
      <c r="AR160" s="52"/>
      <c r="AS160" s="1034"/>
      <c r="AT160" s="1034"/>
      <c r="AU160" s="629"/>
      <c r="AV160" s="1212"/>
      <c r="AW160" s="1212"/>
      <c r="AX160" t="str">
        <f>CW160&amp;CW160&amp;CX160&amp;CY160&amp;CZ160&amp;DA160&amp;DB160&amp;DC160</f>
        <v/>
      </c>
      <c r="CW160"/>
      <c r="CX160" s="25" t="str">
        <f>IF(AND(D160&gt;0,AR160=""),"  * No olvide digitar la variable  Usuarios con Discapacidad. Digite Cero si no tiene.",IF(AR160&gt;D160," * La variable Usuarios con Discapacidad no pueden superar el Total Ambos Sexos.",""))</f>
        <v/>
      </c>
      <c r="CY160" s="25" t="str">
        <f>IF(AND(D160&gt;0,AS160=""),"  * No olvide digitar la variable Niños, niñas, adolescentes y jóvenes SENAME. Digite Cero si no tiene.",IF(AS160&gt;D160," * La variable Niños, niñas, adolescentes y jóvenes SENAME no pueden superar el Total Ambos Sexos.",""))</f>
        <v/>
      </c>
      <c r="CZ160" s="25" t="str">
        <f>IF(AND(D160&gt;0,AT160=""),"  * No olvide digitar la variable Niños, niñas, adolescentes y jóvenes Mejor Niñez. Digite Cero si no tiene.",IF(AT160&gt;D160," * La variable Niños, niñas, adolescentes y jóvenes Mejor Niñez  no pueden superar el Total Ambos Sexos.",""))</f>
        <v/>
      </c>
      <c r="DA160" s="25" t="str">
        <f>IF(AND(D160&gt;0,AU160=""),"  * No olvide digitar la variable Migrantes. Digite Cero si no tiene.",IF(AU160&gt;D160," * La variable Migrantes no pueden superar el Total Ambos Sexos.",""))</f>
        <v/>
      </c>
      <c r="DB160" s="224"/>
      <c r="DC160" s="224"/>
      <c r="DD160"/>
      <c r="DE160"/>
      <c r="DG160"/>
      <c r="DH160" s="26">
        <f>IF(AND(D160&gt;0,AR160=""),1,IF(AR160&gt;D160,1,0))</f>
        <v>0</v>
      </c>
      <c r="DI160" s="26">
        <f>IF(AND(D160&gt;0,AS160=""),1,IF(AS160&gt;D160,1,0))</f>
        <v>0</v>
      </c>
      <c r="DJ160" s="26">
        <f>IF(AND(D160&gt;0,AT160=""),1,IF(AT160&gt;D160,1,0))</f>
        <v>0</v>
      </c>
      <c r="DK160" s="26">
        <f>IF(AND(D160&gt;0,AU160=""),1,IF(AU160&gt;D160,1,0))</f>
        <v>0</v>
      </c>
      <c r="DL160" s="224"/>
      <c r="DM160" s="224"/>
    </row>
    <row r="161" spans="1:117" x14ac:dyDescent="0.25">
      <c r="A161" s="713"/>
      <c r="B161" s="979" t="s">
        <v>95</v>
      </c>
      <c r="C161" s="980"/>
      <c r="D161" s="570">
        <f t="shared" si="183"/>
        <v>0</v>
      </c>
      <c r="E161" s="1213"/>
      <c r="F161" s="1214">
        <f t="shared" ref="F161:F170" si="184">SUM(AD161+AF161+AH161+AJ161+AL161+AN161+AP161)</f>
        <v>0</v>
      </c>
      <c r="G161" s="1175"/>
      <c r="H161" s="1215"/>
      <c r="I161" s="1215"/>
      <c r="J161" s="1215"/>
      <c r="K161" s="1215"/>
      <c r="L161" s="1215"/>
      <c r="M161" s="1215"/>
      <c r="N161" s="1215"/>
      <c r="O161" s="1215"/>
      <c r="P161" s="1215"/>
      <c r="Q161" s="1215"/>
      <c r="R161" s="1215"/>
      <c r="S161" s="1215"/>
      <c r="T161" s="1215"/>
      <c r="U161" s="1215"/>
      <c r="V161" s="1215"/>
      <c r="W161" s="1215"/>
      <c r="X161" s="1215"/>
      <c r="Y161" s="1215"/>
      <c r="Z161" s="1215"/>
      <c r="AA161" s="1215"/>
      <c r="AB161" s="1215"/>
      <c r="AC161" s="1216"/>
      <c r="AD161" s="22"/>
      <c r="AE161" s="1165"/>
      <c r="AF161" s="22"/>
      <c r="AG161" s="1165"/>
      <c r="AH161" s="22"/>
      <c r="AI161" s="1165"/>
      <c r="AJ161" s="22"/>
      <c r="AK161" s="1165"/>
      <c r="AL161" s="22"/>
      <c r="AM161" s="1165"/>
      <c r="AN161" s="22"/>
      <c r="AO161" s="1165"/>
      <c r="AP161" s="22"/>
      <c r="AQ161" s="230"/>
      <c r="AR161" s="22"/>
      <c r="AS161" s="20"/>
      <c r="AT161" s="20"/>
      <c r="AU161" s="622"/>
      <c r="AV161" s="231"/>
      <c r="AW161" s="24"/>
      <c r="AX161" t="str">
        <f t="shared" ref="AX161:AX163" si="185">CW161&amp;CW161&amp;CX161&amp;CY161&amp;CZ161&amp;DA161&amp;DB161&amp;DC161</f>
        <v/>
      </c>
      <c r="CW161"/>
      <c r="CX161" s="25" t="str">
        <f t="shared" ref="CX161:CX163" si="186">IF(AND(D161&gt;0,AR161=""),"  * No olvide digitar la variable  Usuarios con Discapacidad. Digite Cero si no tiene.",IF(AR161&gt;D161," * La variable Usuarios con Discapacidad no pueden superar el Total Ambos Sexos.",""))</f>
        <v/>
      </c>
      <c r="CY161" s="25" t="str">
        <f t="shared" ref="CY161:CY163" si="187">IF(AND(D161&gt;0,AS161=""),"  * No olvide digitar la variable Niños, niñas, adolescentes y jóvenes SENAME. Digite Cero si no tiene.",IF(AS161&gt;D161," * La variable Niños, niñas, adolescentes y jóvenes SENAME no pueden superar el Total Ambos Sexos.",""))</f>
        <v/>
      </c>
      <c r="CZ161" s="25" t="str">
        <f t="shared" ref="CZ161:CZ163" si="188">IF(AND(D161&gt;0,AT161=""),"  * No olvide digitar la variable Niños, niñas, adolescentes y jóvenes Mejor Niñez. Digite Cero si no tiene.",IF(AT161&gt;D161," * La variable Niños, niñas, adolescentes y jóvenes Mejor Niñez  no pueden superar el Total Ambos Sexos.",""))</f>
        <v/>
      </c>
      <c r="DA161" s="25" t="str">
        <f t="shared" ref="DA161:DA163" si="189">IF(AND(D161&gt;0,AU161=""),"  * No olvide digitar la variable Migrantes. Digite Cero si no tiene.",IF(AU161&gt;D161," * La variable Migrantes no pueden superar el Total Ambos Sexos.",""))</f>
        <v/>
      </c>
      <c r="DB161" s="224"/>
      <c r="DC161" s="25" t="str">
        <f>IF(AND(D161&gt;0,AW161=""),"  * No olvide digitar la variable Paciente Diabético en control PSCV. Digite Cero si no tiene.",IF(AW161&gt;D161," * La variable Paciente Diabético en control PSCV no pueden superar el Total Ambos Sexos.",""))</f>
        <v/>
      </c>
      <c r="DD161"/>
      <c r="DE161"/>
      <c r="DG161"/>
      <c r="DH161" s="26">
        <f t="shared" ref="DH161:DH163" si="190">IF(AND(D161&gt;0,AR161=""),1,IF(AR161&gt;D161,1,0))</f>
        <v>0</v>
      </c>
      <c r="DI161" s="26">
        <f t="shared" ref="DI161:DI163" si="191">IF(AND(D161&gt;0,AS161=""),1,IF(AS161&gt;D161,1,0))</f>
        <v>0</v>
      </c>
      <c r="DJ161" s="26">
        <f t="shared" ref="DJ161:DJ163" si="192">IF(AND(D161&gt;0,AT161=""),1,IF(AT161&gt;D161,1,0))</f>
        <v>0</v>
      </c>
      <c r="DK161" s="26">
        <f t="shared" ref="DK161:DK163" si="193">IF(AND(D161&gt;0,AU161=""),1,IF(AU161&gt;D161,1,0))</f>
        <v>0</v>
      </c>
      <c r="DL161" s="224"/>
      <c r="DM161" s="26">
        <f>IF(AND(D161&gt;0,AW161=""),1,IF(AW161&gt;D161,1,0))</f>
        <v>0</v>
      </c>
    </row>
    <row r="162" spans="1:117" x14ac:dyDescent="0.25">
      <c r="A162" s="713"/>
      <c r="B162" s="1217" t="s">
        <v>93</v>
      </c>
      <c r="C162" s="1218"/>
      <c r="D162" s="570">
        <f t="shared" si="183"/>
        <v>0</v>
      </c>
      <c r="E162" s="1213"/>
      <c r="F162" s="1214">
        <f t="shared" si="184"/>
        <v>0</v>
      </c>
      <c r="G162" s="1175"/>
      <c r="H162" s="1215"/>
      <c r="I162" s="1215"/>
      <c r="J162" s="1215"/>
      <c r="K162" s="1215"/>
      <c r="L162" s="1215"/>
      <c r="M162" s="1215"/>
      <c r="N162" s="1215"/>
      <c r="O162" s="1215"/>
      <c r="P162" s="1215"/>
      <c r="Q162" s="1215"/>
      <c r="R162" s="1215"/>
      <c r="S162" s="1215"/>
      <c r="T162" s="1215"/>
      <c r="U162" s="1215"/>
      <c r="V162" s="1215"/>
      <c r="W162" s="1215"/>
      <c r="X162" s="1215"/>
      <c r="Y162" s="1215"/>
      <c r="Z162" s="1215"/>
      <c r="AA162" s="1215"/>
      <c r="AB162" s="1215"/>
      <c r="AC162" s="1216"/>
      <c r="AD162" s="479"/>
      <c r="AE162" s="1165"/>
      <c r="AF162" s="479"/>
      <c r="AG162" s="1165"/>
      <c r="AH162" s="479"/>
      <c r="AI162" s="1165"/>
      <c r="AJ162" s="479"/>
      <c r="AK162" s="1165"/>
      <c r="AL162" s="479"/>
      <c r="AM162" s="1165"/>
      <c r="AN162" s="479"/>
      <c r="AO162" s="1165"/>
      <c r="AP162" s="479"/>
      <c r="AQ162" s="621"/>
      <c r="AR162" s="619"/>
      <c r="AS162" s="1019"/>
      <c r="AT162" s="1019"/>
      <c r="AU162" s="622"/>
      <c r="AV162" s="234"/>
      <c r="AW162" s="235"/>
      <c r="AX162" t="str">
        <f t="shared" si="185"/>
        <v/>
      </c>
      <c r="CW162"/>
      <c r="CX162" s="25" t="str">
        <f t="shared" si="186"/>
        <v/>
      </c>
      <c r="CY162" s="25" t="str">
        <f t="shared" si="187"/>
        <v/>
      </c>
      <c r="CZ162" s="25" t="str">
        <f t="shared" si="188"/>
        <v/>
      </c>
      <c r="DA162" s="25" t="str">
        <f t="shared" si="189"/>
        <v/>
      </c>
      <c r="DB162" s="224"/>
      <c r="DC162" s="25" t="str">
        <f>IF(AND(D162&gt;0,AW162=""),"  * No olvide digitar la variable Paciente Diabético en control PSCV. Digite Cero si no tiene.",IF(AW162&gt;D162," * La variable Paciente Diabético en control PSCV no pueden superar el Total Ambos Sexos.",""))</f>
        <v/>
      </c>
      <c r="DD162"/>
      <c r="DE162"/>
      <c r="DG162"/>
      <c r="DH162" s="26">
        <f t="shared" si="190"/>
        <v>0</v>
      </c>
      <c r="DI162" s="26">
        <f t="shared" si="191"/>
        <v>0</v>
      </c>
      <c r="DJ162" s="26">
        <f t="shared" si="192"/>
        <v>0</v>
      </c>
      <c r="DK162" s="26">
        <f t="shared" si="193"/>
        <v>0</v>
      </c>
      <c r="DL162" s="224"/>
      <c r="DM162" s="26">
        <f>IF(AND(D162&gt;0,AW162=""),1,IF(AW162&gt;D162,1,0))</f>
        <v>0</v>
      </c>
    </row>
    <row r="163" spans="1:117" x14ac:dyDescent="0.25">
      <c r="A163" s="713"/>
      <c r="B163" s="1044" t="s">
        <v>156</v>
      </c>
      <c r="C163" s="686"/>
      <c r="D163" s="571">
        <f t="shared" si="183"/>
        <v>0</v>
      </c>
      <c r="E163" s="1213"/>
      <c r="F163" s="237">
        <f t="shared" si="184"/>
        <v>0</v>
      </c>
      <c r="G163" s="1175"/>
      <c r="H163" s="1215"/>
      <c r="I163" s="1215"/>
      <c r="J163" s="1215"/>
      <c r="K163" s="1215"/>
      <c r="L163" s="1215"/>
      <c r="M163" s="1215"/>
      <c r="N163" s="1215"/>
      <c r="O163" s="1215"/>
      <c r="P163" s="1215"/>
      <c r="Q163" s="1215"/>
      <c r="R163" s="1215"/>
      <c r="S163" s="1215"/>
      <c r="T163" s="1215"/>
      <c r="U163" s="1215"/>
      <c r="V163" s="1215"/>
      <c r="W163" s="1215"/>
      <c r="X163" s="1215"/>
      <c r="Y163" s="1215"/>
      <c r="Z163" s="1215"/>
      <c r="AA163" s="1215"/>
      <c r="AB163" s="1215"/>
      <c r="AC163" s="1216"/>
      <c r="AD163" s="625"/>
      <c r="AE163" s="1165"/>
      <c r="AF163" s="625"/>
      <c r="AG163" s="1165"/>
      <c r="AH163" s="625"/>
      <c r="AI163" s="1165"/>
      <c r="AJ163" s="625"/>
      <c r="AK163" s="1165"/>
      <c r="AL163" s="625"/>
      <c r="AM163" s="1165"/>
      <c r="AN163" s="625"/>
      <c r="AO163" s="1165"/>
      <c r="AP163" s="625"/>
      <c r="AQ163" s="627"/>
      <c r="AR163" s="625"/>
      <c r="AS163" s="39"/>
      <c r="AT163" s="39"/>
      <c r="AU163" s="628"/>
      <c r="AV163" s="552"/>
      <c r="AW163" s="552"/>
      <c r="AX163" t="str">
        <f t="shared" si="185"/>
        <v/>
      </c>
      <c r="CW163"/>
      <c r="CX163" s="25" t="str">
        <f t="shared" si="186"/>
        <v/>
      </c>
      <c r="CY163" s="25" t="str">
        <f t="shared" si="187"/>
        <v/>
      </c>
      <c r="CZ163" s="25" t="str">
        <f t="shared" si="188"/>
        <v/>
      </c>
      <c r="DA163" s="25" t="str">
        <f t="shared" si="189"/>
        <v/>
      </c>
      <c r="DB163" s="224"/>
      <c r="DC163" s="224"/>
      <c r="DD163"/>
      <c r="DE163"/>
      <c r="DG163"/>
      <c r="DH163" s="26">
        <f t="shared" si="190"/>
        <v>0</v>
      </c>
      <c r="DI163" s="26">
        <f t="shared" si="191"/>
        <v>0</v>
      </c>
      <c r="DJ163" s="26">
        <f t="shared" si="192"/>
        <v>0</v>
      </c>
      <c r="DK163" s="26">
        <f t="shared" si="193"/>
        <v>0</v>
      </c>
      <c r="DL163" s="224"/>
      <c r="DM163" s="224"/>
    </row>
    <row r="164" spans="1:117" x14ac:dyDescent="0.25">
      <c r="A164" s="713"/>
      <c r="B164" s="1153" t="s">
        <v>192</v>
      </c>
      <c r="C164" s="1151" t="s">
        <v>4</v>
      </c>
      <c r="D164" s="534">
        <f t="shared" si="183"/>
        <v>0</v>
      </c>
      <c r="E164" s="1213"/>
      <c r="F164" s="1219">
        <f t="shared" si="184"/>
        <v>0</v>
      </c>
      <c r="G164" s="1175"/>
      <c r="H164" s="1215"/>
      <c r="I164" s="1215"/>
      <c r="J164" s="1215"/>
      <c r="K164" s="1215"/>
      <c r="L164" s="1215"/>
      <c r="M164" s="1215"/>
      <c r="N164" s="1215"/>
      <c r="O164" s="1215"/>
      <c r="P164" s="1215"/>
      <c r="Q164" s="1215"/>
      <c r="R164" s="1215"/>
      <c r="S164" s="1215"/>
      <c r="T164" s="1215"/>
      <c r="U164" s="1215"/>
      <c r="V164" s="1215"/>
      <c r="W164" s="1215"/>
      <c r="X164" s="1215"/>
      <c r="Y164" s="1215"/>
      <c r="Z164" s="1215"/>
      <c r="AA164" s="1215"/>
      <c r="AB164" s="1215"/>
      <c r="AC164" s="1216"/>
      <c r="AD164" s="1183">
        <f>SUM(AD165:AD170)</f>
        <v>0</v>
      </c>
      <c r="AE164" s="1165"/>
      <c r="AF164" s="1183">
        <f t="shared" ref="AF164:AW164" si="194">SUM(AF165:AF170)</f>
        <v>0</v>
      </c>
      <c r="AG164" s="1165"/>
      <c r="AH164" s="1183">
        <f t="shared" si="194"/>
        <v>0</v>
      </c>
      <c r="AI164" s="1165"/>
      <c r="AJ164" s="1183">
        <f t="shared" si="194"/>
        <v>0</v>
      </c>
      <c r="AK164" s="1165"/>
      <c r="AL164" s="1183">
        <f t="shared" si="194"/>
        <v>0</v>
      </c>
      <c r="AM164" s="1165"/>
      <c r="AN164" s="1183">
        <f t="shared" si="194"/>
        <v>0</v>
      </c>
      <c r="AO164" s="1165"/>
      <c r="AP164" s="1183">
        <f t="shared" si="194"/>
        <v>0</v>
      </c>
      <c r="AQ164" s="1220">
        <f>SUM(AQ165:AQ170)</f>
        <v>0</v>
      </c>
      <c r="AR164" s="1183">
        <f t="shared" si="194"/>
        <v>0</v>
      </c>
      <c r="AS164" s="1048">
        <f>SUM(AS165:AS170)</f>
        <v>0</v>
      </c>
      <c r="AT164" s="1048">
        <f>SUM(AT165:AT170)</f>
        <v>0</v>
      </c>
      <c r="AU164" s="1048">
        <f>SUM(AU165:AU170)</f>
        <v>0</v>
      </c>
      <c r="AV164" s="1051">
        <f t="shared" si="194"/>
        <v>0</v>
      </c>
      <c r="AW164" s="1048">
        <f t="shared" si="194"/>
        <v>0</v>
      </c>
      <c r="CW164"/>
      <c r="CX164"/>
      <c r="CY164"/>
      <c r="CZ164"/>
      <c r="DA164" s="540"/>
      <c r="DB164"/>
      <c r="DC164"/>
      <c r="DD164"/>
      <c r="DE164"/>
      <c r="DG164"/>
      <c r="DH164"/>
      <c r="DI164"/>
      <c r="DJ164"/>
      <c r="DK164"/>
      <c r="DL164"/>
      <c r="DM164"/>
    </row>
    <row r="165" spans="1:117" x14ac:dyDescent="0.25">
      <c r="A165" s="713"/>
      <c r="B165" s="713"/>
      <c r="C165" s="244" t="s">
        <v>193</v>
      </c>
      <c r="D165" s="245">
        <f t="shared" si="183"/>
        <v>0</v>
      </c>
      <c r="E165" s="1213"/>
      <c r="F165" s="246">
        <f>SUM(AD165+AF165+AH165+AJ165+AL165+AN165+AP165)</f>
        <v>0</v>
      </c>
      <c r="G165" s="1175"/>
      <c r="H165" s="1215"/>
      <c r="I165" s="1215"/>
      <c r="J165" s="1215"/>
      <c r="K165" s="1215"/>
      <c r="L165" s="1215"/>
      <c r="M165" s="1215"/>
      <c r="N165" s="1215"/>
      <c r="O165" s="1215"/>
      <c r="P165" s="1215"/>
      <c r="Q165" s="1215"/>
      <c r="R165" s="1215"/>
      <c r="S165" s="1215"/>
      <c r="T165" s="1215"/>
      <c r="U165" s="1215"/>
      <c r="V165" s="1215"/>
      <c r="W165" s="1215"/>
      <c r="X165" s="1215"/>
      <c r="Y165" s="1215"/>
      <c r="Z165" s="1215"/>
      <c r="AA165" s="1215"/>
      <c r="AB165" s="1215"/>
      <c r="AC165" s="1216"/>
      <c r="AD165" s="22"/>
      <c r="AE165" s="1165"/>
      <c r="AF165" s="22"/>
      <c r="AG165" s="1165"/>
      <c r="AH165" s="22"/>
      <c r="AI165" s="1165"/>
      <c r="AJ165" s="22"/>
      <c r="AK165" s="1165"/>
      <c r="AL165" s="22"/>
      <c r="AM165" s="1165"/>
      <c r="AN165" s="22"/>
      <c r="AO165" s="1165"/>
      <c r="AP165" s="22"/>
      <c r="AQ165" s="230"/>
      <c r="AR165" s="22"/>
      <c r="AS165" s="20"/>
      <c r="AT165" s="20"/>
      <c r="AU165" s="20"/>
      <c r="AV165" s="24"/>
      <c r="AW165" s="20"/>
      <c r="AX165" t="str">
        <f t="shared" ref="AX165:AX196" si="195">CW165&amp;CX165&amp;CY165&amp;CZ165&amp;DA165&amp;DB165&amp;DC165&amp;DD165&amp;DE165</f>
        <v/>
      </c>
      <c r="CW165"/>
      <c r="CX165" s="25" t="str">
        <f t="shared" ref="CX165:CX175" si="196">IF(AND(D165&gt;0,AR165=""),"  * No olvide digitar la variable  Usuarios con Discapacidad. Digite Cero si no tiene.",IF(AR165&gt;D165," * La variable Usuarios con Discapacidad no pueden superar el Total Ambos Sexos.",""))</f>
        <v/>
      </c>
      <c r="CY165" s="25" t="str">
        <f t="shared" ref="CY165:CY175" si="197">IF(AND(D165&gt;0,AS165=""),"  * No olvide digitar la variable Niños, niñas, adolescentes y jóvenes SENAME. Digite Cero si no tiene.",IF(AS165&gt;D165," * La variable Niños, niñas, adolescentes y jóvenes SENAME no pueden superar el Total Ambos Sexos.",""))</f>
        <v/>
      </c>
      <c r="CZ165" s="25" t="str">
        <f t="shared" ref="CZ165:CZ175" si="198">IF(AND(D165&gt;0,AT165=""),"  * No olvide digitar la variable Niños, niñas, adolescentes y jóvenes Mejor Niñez. Digite Cero si no tiene.",IF(AT165&gt;D165," * La variable Niños, niñas, adolescentes y jóvenes Mejor Niñez  no pueden superar el Total Ambos Sexos.",""))</f>
        <v/>
      </c>
      <c r="DA165" s="25" t="str">
        <f t="shared" ref="DA165:DA175" si="199">IF(AND(D165&gt;0,AU165=""),"  * No olvide digitar la variable Migrantes. Digite Cero si no tiene.",IF(AU165&gt;D165," * La variable Migrantes no pueden superar el Total Ambos Sexos.",""))</f>
        <v/>
      </c>
      <c r="DB165" s="25" t="str">
        <f>IF(AND($D165&gt;0,AV165=""),"  * No olvide digitar la variable Egreso por Abandono. Digite Cero si no tiene.",IF(AV165&gt;$D165," * La variable Egreso por Abandono no pueden superar el Total Ambos Sexos.",""))</f>
        <v/>
      </c>
      <c r="DC165" s="25" t="str">
        <f t="shared" ref="DC165:DC175" si="200">IF(AND(D165&gt;0,AW165=""),"  * No olvide digitar la variable Paciente Diabético en control PSCV. Digite Cero si no tiene.",IF(AW165&gt;D165," * La variable Paciente Diabético en control PSCV no pueden superar el Total Ambos Sexos.",""))</f>
        <v/>
      </c>
      <c r="DD165"/>
      <c r="DE165"/>
      <c r="DG165"/>
      <c r="DH165" s="26">
        <f>IF(AND(D165&gt;0,AR165=""),1,IF(AR165&gt;D165,1,0))</f>
        <v>0</v>
      </c>
      <c r="DI165" s="26">
        <f>IF(AND(D165&gt;0,AS165=""),1,IF(AS165&gt;D165,1,0))</f>
        <v>0</v>
      </c>
      <c r="DJ165" s="26">
        <f>IF(AND(D165&gt;0,AT165=""),1,IF(AT165&gt;D165,1,0))</f>
        <v>0</v>
      </c>
      <c r="DK165" s="26">
        <f>IF(AND(D165&gt;0,AU165=""),1,IF(AU165&gt;D165,1,0))</f>
        <v>0</v>
      </c>
      <c r="DL165" s="26">
        <f>IF(AND(D165&gt;0,AV165=""),1,IF(AV165&gt;D165,1,0))</f>
        <v>0</v>
      </c>
      <c r="DM165" s="26">
        <f>IF(AND(D165&gt;0,AW165=""),1,IF(AW165&gt;D165,1,0))</f>
        <v>0</v>
      </c>
    </row>
    <row r="166" spans="1:117" x14ac:dyDescent="0.25">
      <c r="A166" s="713"/>
      <c r="B166" s="713"/>
      <c r="C166" s="1221" t="s">
        <v>194</v>
      </c>
      <c r="D166" s="245">
        <f t="shared" si="183"/>
        <v>0</v>
      </c>
      <c r="E166" s="1213"/>
      <c r="F166" s="1214">
        <f t="shared" si="184"/>
        <v>0</v>
      </c>
      <c r="G166" s="1175"/>
      <c r="H166" s="1215"/>
      <c r="I166" s="1215"/>
      <c r="J166" s="1215"/>
      <c r="K166" s="1215"/>
      <c r="L166" s="1215"/>
      <c r="M166" s="1215"/>
      <c r="N166" s="1215"/>
      <c r="O166" s="1215"/>
      <c r="P166" s="1215"/>
      <c r="Q166" s="1215"/>
      <c r="R166" s="1215"/>
      <c r="S166" s="1215"/>
      <c r="T166" s="1215"/>
      <c r="U166" s="1215"/>
      <c r="V166" s="1215"/>
      <c r="W166" s="1215"/>
      <c r="X166" s="1215"/>
      <c r="Y166" s="1215"/>
      <c r="Z166" s="1215"/>
      <c r="AA166" s="1215"/>
      <c r="AB166" s="1215"/>
      <c r="AC166" s="1216"/>
      <c r="AD166" s="22"/>
      <c r="AE166" s="1165"/>
      <c r="AF166" s="22"/>
      <c r="AG166" s="1165"/>
      <c r="AH166" s="22"/>
      <c r="AI166" s="1165"/>
      <c r="AJ166" s="22"/>
      <c r="AK166" s="1165"/>
      <c r="AL166" s="22"/>
      <c r="AM166" s="1165"/>
      <c r="AN166" s="22"/>
      <c r="AO166" s="1165"/>
      <c r="AP166" s="22"/>
      <c r="AQ166" s="230"/>
      <c r="AR166" s="22"/>
      <c r="AS166" s="20"/>
      <c r="AT166" s="20"/>
      <c r="AU166" s="20"/>
      <c r="AV166" s="24"/>
      <c r="AW166" s="20"/>
      <c r="AX166" t="str">
        <f t="shared" si="195"/>
        <v/>
      </c>
      <c r="CW166"/>
      <c r="CX166" s="25" t="str">
        <f t="shared" si="196"/>
        <v/>
      </c>
      <c r="CY166" s="25" t="str">
        <f t="shared" si="197"/>
        <v/>
      </c>
      <c r="CZ166" s="25" t="str">
        <f t="shared" si="198"/>
        <v/>
      </c>
      <c r="DA166" s="25" t="str">
        <f t="shared" si="199"/>
        <v/>
      </c>
      <c r="DB166" s="25" t="str">
        <f t="shared" ref="DB166:DB170" si="201">IF(AND($D166&gt;0,AV166=""),"  * No olvide digitar la variable Egreso por Abandono. Digite Cero si no tiene.",IF(AV166&gt;$D166," * La variable Egreso por Abandono no pueden superar el Total Ambos Sexos.",""))</f>
        <v/>
      </c>
      <c r="DC166" s="25" t="str">
        <f t="shared" si="200"/>
        <v/>
      </c>
      <c r="DD166"/>
      <c r="DE166"/>
      <c r="DG166"/>
      <c r="DH166" s="26">
        <f t="shared" ref="DH166:DH170" si="202">IF(AND(D166&gt;0,AR166=""),1,IF(AR166&gt;D166,1,0))</f>
        <v>0</v>
      </c>
      <c r="DI166" s="26">
        <f t="shared" ref="DI166:DI170" si="203">IF(AND(D166&gt;0,AS166=""),1,IF(AS166&gt;D166,1,0))</f>
        <v>0</v>
      </c>
      <c r="DJ166" s="26">
        <f t="shared" ref="DJ166:DJ170" si="204">IF(AND(D166&gt;0,AT166=""),1,IF(AT166&gt;D166,1,0))</f>
        <v>0</v>
      </c>
      <c r="DK166" s="26">
        <f t="shared" ref="DK166:DK170" si="205">IF(AND(D166&gt;0,AU166=""),1,IF(AU166&gt;D166,1,0))</f>
        <v>0</v>
      </c>
      <c r="DL166" s="26">
        <f t="shared" ref="DL166:DL170" si="206">IF(AND(D166&gt;0,AV166=""),1,IF(AV166&gt;D166,1,0))</f>
        <v>0</v>
      </c>
      <c r="DM166" s="26">
        <f t="shared" ref="DM166:DM170" si="207">IF(AND(D166&gt;0,AW166=""),1,IF(AW166&gt;D166,1,0))</f>
        <v>0</v>
      </c>
    </row>
    <row r="167" spans="1:117" x14ac:dyDescent="0.25">
      <c r="A167" s="713"/>
      <c r="B167" s="713"/>
      <c r="C167" s="244" t="s">
        <v>195</v>
      </c>
      <c r="D167" s="245">
        <f t="shared" si="183"/>
        <v>0</v>
      </c>
      <c r="E167" s="1213"/>
      <c r="F167" s="1214">
        <f t="shared" si="184"/>
        <v>0</v>
      </c>
      <c r="G167" s="1175"/>
      <c r="H167" s="1215"/>
      <c r="I167" s="1215"/>
      <c r="J167" s="1215"/>
      <c r="K167" s="1215"/>
      <c r="L167" s="1215"/>
      <c r="M167" s="1215"/>
      <c r="N167" s="1215"/>
      <c r="O167" s="1215"/>
      <c r="P167" s="1215"/>
      <c r="Q167" s="1215"/>
      <c r="R167" s="1215"/>
      <c r="S167" s="1215"/>
      <c r="T167" s="1215"/>
      <c r="U167" s="1215"/>
      <c r="V167" s="1215"/>
      <c r="W167" s="1215"/>
      <c r="X167" s="1215"/>
      <c r="Y167" s="1215"/>
      <c r="Z167" s="1215"/>
      <c r="AA167" s="1215"/>
      <c r="AB167" s="1215"/>
      <c r="AC167" s="1216"/>
      <c r="AD167" s="22"/>
      <c r="AE167" s="1165"/>
      <c r="AF167" s="22"/>
      <c r="AG167" s="1165"/>
      <c r="AH167" s="22"/>
      <c r="AI167" s="1165"/>
      <c r="AJ167" s="22"/>
      <c r="AK167" s="1165"/>
      <c r="AL167" s="22"/>
      <c r="AM167" s="1165"/>
      <c r="AN167" s="22"/>
      <c r="AO167" s="1165"/>
      <c r="AP167" s="22"/>
      <c r="AQ167" s="230"/>
      <c r="AR167" s="22"/>
      <c r="AS167" s="20"/>
      <c r="AT167" s="20"/>
      <c r="AU167" s="20"/>
      <c r="AV167" s="24"/>
      <c r="AW167" s="20"/>
      <c r="AX167" t="str">
        <f t="shared" si="195"/>
        <v/>
      </c>
      <c r="CW167"/>
      <c r="CX167" s="25" t="str">
        <f t="shared" si="196"/>
        <v/>
      </c>
      <c r="CY167" s="25" t="str">
        <f t="shared" si="197"/>
        <v/>
      </c>
      <c r="CZ167" s="25" t="str">
        <f t="shared" si="198"/>
        <v/>
      </c>
      <c r="DA167" s="25" t="str">
        <f t="shared" si="199"/>
        <v/>
      </c>
      <c r="DB167" s="25" t="str">
        <f t="shared" si="201"/>
        <v/>
      </c>
      <c r="DC167" s="25" t="str">
        <f t="shared" si="200"/>
        <v/>
      </c>
      <c r="DD167"/>
      <c r="DE167"/>
      <c r="DG167"/>
      <c r="DH167" s="26">
        <f t="shared" si="202"/>
        <v>0</v>
      </c>
      <c r="DI167" s="26">
        <f t="shared" si="203"/>
        <v>0</v>
      </c>
      <c r="DJ167" s="26">
        <f t="shared" si="204"/>
        <v>0</v>
      </c>
      <c r="DK167" s="26">
        <f t="shared" si="205"/>
        <v>0</v>
      </c>
      <c r="DL167" s="26">
        <f t="shared" si="206"/>
        <v>0</v>
      </c>
      <c r="DM167" s="26">
        <f t="shared" si="207"/>
        <v>0</v>
      </c>
    </row>
    <row r="168" spans="1:117" x14ac:dyDescent="0.25">
      <c r="A168" s="713"/>
      <c r="B168" s="713"/>
      <c r="C168" s="244" t="s">
        <v>196</v>
      </c>
      <c r="D168" s="245">
        <f t="shared" si="183"/>
        <v>0</v>
      </c>
      <c r="E168" s="1213"/>
      <c r="F168" s="1214">
        <f t="shared" si="184"/>
        <v>0</v>
      </c>
      <c r="G168" s="1175"/>
      <c r="H168" s="1215"/>
      <c r="I168" s="1215"/>
      <c r="J168" s="1215"/>
      <c r="K168" s="1215"/>
      <c r="L168" s="1215"/>
      <c r="M168" s="1215"/>
      <c r="N168" s="1215"/>
      <c r="O168" s="1215"/>
      <c r="P168" s="1215"/>
      <c r="Q168" s="1215"/>
      <c r="R168" s="1215"/>
      <c r="S168" s="1215"/>
      <c r="T168" s="1215"/>
      <c r="U168" s="1215"/>
      <c r="V168" s="1215"/>
      <c r="W168" s="1215"/>
      <c r="X168" s="1215"/>
      <c r="Y168" s="1215"/>
      <c r="Z168" s="1215"/>
      <c r="AA168" s="1215"/>
      <c r="AB168" s="1215"/>
      <c r="AC168" s="1216"/>
      <c r="AD168" s="22"/>
      <c r="AE168" s="1165"/>
      <c r="AF168" s="22"/>
      <c r="AG168" s="1165"/>
      <c r="AH168" s="22"/>
      <c r="AI168" s="1165"/>
      <c r="AJ168" s="22"/>
      <c r="AK168" s="1165"/>
      <c r="AL168" s="22"/>
      <c r="AM168" s="1165"/>
      <c r="AN168" s="22"/>
      <c r="AO168" s="1165"/>
      <c r="AP168" s="22"/>
      <c r="AQ168" s="230"/>
      <c r="AR168" s="622"/>
      <c r="AS168" s="20"/>
      <c r="AT168" s="20"/>
      <c r="AU168" s="20"/>
      <c r="AV168" s="24"/>
      <c r="AW168" s="20"/>
      <c r="AX168" t="str">
        <f t="shared" si="195"/>
        <v/>
      </c>
      <c r="CW168"/>
      <c r="CX168" s="25" t="str">
        <f t="shared" si="196"/>
        <v/>
      </c>
      <c r="CY168" s="25" t="str">
        <f t="shared" si="197"/>
        <v/>
      </c>
      <c r="CZ168" s="25" t="str">
        <f t="shared" si="198"/>
        <v/>
      </c>
      <c r="DA168" s="25" t="str">
        <f t="shared" si="199"/>
        <v/>
      </c>
      <c r="DB168" s="25" t="str">
        <f t="shared" si="201"/>
        <v/>
      </c>
      <c r="DC168" s="25" t="str">
        <f t="shared" si="200"/>
        <v/>
      </c>
      <c r="DD168"/>
      <c r="DE168"/>
      <c r="DG168"/>
      <c r="DH168" s="26">
        <f t="shared" si="202"/>
        <v>0</v>
      </c>
      <c r="DI168" s="26">
        <f t="shared" si="203"/>
        <v>0</v>
      </c>
      <c r="DJ168" s="26">
        <f t="shared" si="204"/>
        <v>0</v>
      </c>
      <c r="DK168" s="26">
        <f t="shared" si="205"/>
        <v>0</v>
      </c>
      <c r="DL168" s="26">
        <f t="shared" si="206"/>
        <v>0</v>
      </c>
      <c r="DM168" s="26">
        <f t="shared" si="207"/>
        <v>0</v>
      </c>
    </row>
    <row r="169" spans="1:117" x14ac:dyDescent="0.25">
      <c r="A169" s="713"/>
      <c r="B169" s="713"/>
      <c r="C169" s="1221" t="s">
        <v>197</v>
      </c>
      <c r="D169" s="245">
        <f t="shared" si="183"/>
        <v>0</v>
      </c>
      <c r="E169" s="1213"/>
      <c r="F169" s="1214">
        <f t="shared" si="184"/>
        <v>0</v>
      </c>
      <c r="G169" s="1175"/>
      <c r="H169" s="1215"/>
      <c r="I169" s="1215"/>
      <c r="J169" s="1215"/>
      <c r="K169" s="1215"/>
      <c r="L169" s="1215"/>
      <c r="M169" s="1215"/>
      <c r="N169" s="1215"/>
      <c r="O169" s="1215"/>
      <c r="P169" s="1215"/>
      <c r="Q169" s="1215"/>
      <c r="R169" s="1215"/>
      <c r="S169" s="1215"/>
      <c r="T169" s="1215"/>
      <c r="U169" s="1215"/>
      <c r="V169" s="1215"/>
      <c r="W169" s="1215"/>
      <c r="X169" s="1215"/>
      <c r="Y169" s="1215"/>
      <c r="Z169" s="1215"/>
      <c r="AA169" s="1215"/>
      <c r="AB169" s="1215"/>
      <c r="AC169" s="1216"/>
      <c r="AD169" s="22"/>
      <c r="AE169" s="1165"/>
      <c r="AF169" s="22"/>
      <c r="AG169" s="1165"/>
      <c r="AH169" s="22"/>
      <c r="AI169" s="1165"/>
      <c r="AJ169" s="22"/>
      <c r="AK169" s="1165"/>
      <c r="AL169" s="22"/>
      <c r="AM169" s="1165"/>
      <c r="AN169" s="22"/>
      <c r="AO169" s="1165"/>
      <c r="AP169" s="22"/>
      <c r="AQ169" s="621"/>
      <c r="AR169" s="24"/>
      <c r="AS169" s="1019"/>
      <c r="AT169" s="1019"/>
      <c r="AU169" s="20"/>
      <c r="AV169" s="24"/>
      <c r="AW169" s="20"/>
      <c r="AX169" t="str">
        <f t="shared" si="195"/>
        <v/>
      </c>
      <c r="CW169"/>
      <c r="CX169" s="25" t="str">
        <f t="shared" si="196"/>
        <v/>
      </c>
      <c r="CY169" s="25" t="str">
        <f t="shared" si="197"/>
        <v/>
      </c>
      <c r="CZ169" s="25" t="str">
        <f t="shared" si="198"/>
        <v/>
      </c>
      <c r="DA169" s="25" t="str">
        <f t="shared" si="199"/>
        <v/>
      </c>
      <c r="DB169" s="25" t="str">
        <f t="shared" si="201"/>
        <v/>
      </c>
      <c r="DC169" s="25" t="str">
        <f t="shared" si="200"/>
        <v/>
      </c>
      <c r="DD169"/>
      <c r="DE169"/>
      <c r="DG169"/>
      <c r="DH169" s="26">
        <f t="shared" si="202"/>
        <v>0</v>
      </c>
      <c r="DI169" s="26">
        <f t="shared" si="203"/>
        <v>0</v>
      </c>
      <c r="DJ169" s="26">
        <f t="shared" si="204"/>
        <v>0</v>
      </c>
      <c r="DK169" s="26">
        <f t="shared" si="205"/>
        <v>0</v>
      </c>
      <c r="DL169" s="26">
        <f t="shared" si="206"/>
        <v>0</v>
      </c>
      <c r="DM169" s="26">
        <f t="shared" si="207"/>
        <v>0</v>
      </c>
    </row>
    <row r="170" spans="1:117" x14ac:dyDescent="0.25">
      <c r="A170" s="949"/>
      <c r="B170" s="949"/>
      <c r="C170" s="244" t="s">
        <v>198</v>
      </c>
      <c r="D170" s="571">
        <f t="shared" si="183"/>
        <v>0</v>
      </c>
      <c r="E170" s="1222"/>
      <c r="F170" s="249">
        <f t="shared" si="184"/>
        <v>0</v>
      </c>
      <c r="G170" s="1175"/>
      <c r="H170" s="1215"/>
      <c r="I170" s="1215"/>
      <c r="J170" s="1215"/>
      <c r="K170" s="1215"/>
      <c r="L170" s="1215"/>
      <c r="M170" s="1215"/>
      <c r="N170" s="1215"/>
      <c r="O170" s="1215"/>
      <c r="P170" s="1215"/>
      <c r="Q170" s="1215"/>
      <c r="R170" s="1215"/>
      <c r="S170" s="1215"/>
      <c r="T170" s="1215"/>
      <c r="U170" s="1215"/>
      <c r="V170" s="1215"/>
      <c r="W170" s="1215"/>
      <c r="X170" s="1215"/>
      <c r="Y170" s="1215"/>
      <c r="Z170" s="1215"/>
      <c r="AA170" s="1215"/>
      <c r="AB170" s="1215"/>
      <c r="AC170" s="1223"/>
      <c r="AD170" s="479"/>
      <c r="AE170" s="1224"/>
      <c r="AF170" s="479"/>
      <c r="AG170" s="1224"/>
      <c r="AH170" s="479"/>
      <c r="AI170" s="1224"/>
      <c r="AJ170" s="479"/>
      <c r="AK170" s="1224"/>
      <c r="AL170" s="479"/>
      <c r="AM170" s="1224"/>
      <c r="AN170" s="479"/>
      <c r="AO170" s="1224"/>
      <c r="AP170" s="479"/>
      <c r="AQ170" s="252"/>
      <c r="AR170" s="479"/>
      <c r="AS170" s="63"/>
      <c r="AT170" s="63"/>
      <c r="AU170" s="63"/>
      <c r="AV170" s="235"/>
      <c r="AW170" s="628"/>
      <c r="AX170" t="str">
        <f t="shared" si="195"/>
        <v/>
      </c>
      <c r="CW170"/>
      <c r="CX170" s="25" t="str">
        <f t="shared" si="196"/>
        <v/>
      </c>
      <c r="CY170" s="25" t="str">
        <f t="shared" si="197"/>
        <v/>
      </c>
      <c r="CZ170" s="25" t="str">
        <f t="shared" si="198"/>
        <v/>
      </c>
      <c r="DA170" s="25" t="str">
        <f t="shared" si="199"/>
        <v/>
      </c>
      <c r="DB170" s="25" t="str">
        <f t="shared" si="201"/>
        <v/>
      </c>
      <c r="DC170" s="25" t="str">
        <f t="shared" si="200"/>
        <v/>
      </c>
      <c r="DD170"/>
      <c r="DE170"/>
      <c r="DG170"/>
      <c r="DH170" s="26">
        <f t="shared" si="202"/>
        <v>0</v>
      </c>
      <c r="DI170" s="26">
        <f t="shared" si="203"/>
        <v>0</v>
      </c>
      <c r="DJ170" s="26">
        <f t="shared" si="204"/>
        <v>0</v>
      </c>
      <c r="DK170" s="26">
        <f t="shared" si="205"/>
        <v>0</v>
      </c>
      <c r="DL170" s="26">
        <f t="shared" si="206"/>
        <v>0</v>
      </c>
      <c r="DM170" s="26">
        <f t="shared" si="207"/>
        <v>0</v>
      </c>
    </row>
    <row r="171" spans="1:117" ht="15" customHeight="1" x14ac:dyDescent="0.25">
      <c r="A171" s="1153" t="s">
        <v>199</v>
      </c>
      <c r="B171" s="1153" t="s">
        <v>200</v>
      </c>
      <c r="C171" s="1225" t="s">
        <v>95</v>
      </c>
      <c r="D171" s="245">
        <f t="shared" ref="D171:D175" si="208">SUM(E171)</f>
        <v>0</v>
      </c>
      <c r="E171" s="254">
        <f>SUM(AC171+AE171+AG171+AI171+AK171+AM171+AO171)</f>
        <v>0</v>
      </c>
      <c r="F171" s="1226"/>
      <c r="G171" s="256"/>
      <c r="H171" s="257"/>
      <c r="I171" s="257"/>
      <c r="J171" s="258"/>
      <c r="K171" s="257"/>
      <c r="L171" s="257"/>
      <c r="M171" s="257"/>
      <c r="N171" s="258"/>
      <c r="O171" s="257"/>
      <c r="P171" s="257"/>
      <c r="Q171" s="257"/>
      <c r="R171" s="258"/>
      <c r="S171" s="257"/>
      <c r="T171" s="257"/>
      <c r="U171" s="257"/>
      <c r="V171" s="258"/>
      <c r="W171" s="257"/>
      <c r="X171" s="257"/>
      <c r="Y171" s="257"/>
      <c r="Z171" s="258"/>
      <c r="AA171" s="257"/>
      <c r="AB171" s="259"/>
      <c r="AC171" s="1011"/>
      <c r="AD171" s="1227"/>
      <c r="AE171" s="1011"/>
      <c r="AF171" s="1227"/>
      <c r="AG171" s="1011"/>
      <c r="AH171" s="1227"/>
      <c r="AI171" s="1011"/>
      <c r="AJ171" s="1227"/>
      <c r="AK171" s="1011"/>
      <c r="AL171" s="1227"/>
      <c r="AM171" s="1011"/>
      <c r="AN171" s="1227"/>
      <c r="AO171" s="1011"/>
      <c r="AP171" s="1227"/>
      <c r="AQ171" s="1211"/>
      <c r="AR171" s="1034"/>
      <c r="AS171" s="1034"/>
      <c r="AT171" s="1034"/>
      <c r="AU171" s="1034"/>
      <c r="AV171" s="1212"/>
      <c r="AW171" s="20"/>
      <c r="AX171" t="str">
        <f t="shared" si="195"/>
        <v/>
      </c>
      <c r="CW171"/>
      <c r="CX171" s="25" t="str">
        <f t="shared" si="196"/>
        <v/>
      </c>
      <c r="CY171" s="25" t="str">
        <f t="shared" si="197"/>
        <v/>
      </c>
      <c r="CZ171" s="25" t="str">
        <f t="shared" si="198"/>
        <v/>
      </c>
      <c r="DA171" s="25" t="str">
        <f t="shared" si="199"/>
        <v/>
      </c>
      <c r="DB171" s="261"/>
      <c r="DC171" s="25" t="str">
        <f t="shared" si="200"/>
        <v/>
      </c>
      <c r="DD171"/>
      <c r="DE171"/>
      <c r="DG171"/>
      <c r="DH171" s="26">
        <f>IF(AND(D171&gt;0,AR171=""),1,IF(AR171&gt;D171,1,0))</f>
        <v>0</v>
      </c>
      <c r="DI171" s="26">
        <f>IF(AND(D171&gt;0,AS171=""),1,IF(AS171&gt;D171,1,0))</f>
        <v>0</v>
      </c>
      <c r="DJ171" s="26">
        <f>IF(AND(D171&gt;0,AT171=""),1,IF(AT171&gt;D171,1,0))</f>
        <v>0</v>
      </c>
      <c r="DK171" s="26">
        <f>IF(AND(D171&gt;0,AU171=""),1,IF(AU171&gt;D171,1,0))</f>
        <v>0</v>
      </c>
      <c r="DL171" s="261"/>
      <c r="DM171" s="26">
        <f>IF(AND(D171&gt;0,AW171=""),1,IF(AW171&gt;D171,1,0))</f>
        <v>0</v>
      </c>
    </row>
    <row r="172" spans="1:117" x14ac:dyDescent="0.25">
      <c r="A172" s="713"/>
      <c r="B172" s="713"/>
      <c r="C172" s="1221" t="s">
        <v>201</v>
      </c>
      <c r="D172" s="245">
        <f t="shared" si="208"/>
        <v>0</v>
      </c>
      <c r="E172" s="1228">
        <f>SUM(AC172+AE172+AG172+AI172+AK172+AM172+AO172)</f>
        <v>0</v>
      </c>
      <c r="F172" s="1229"/>
      <c r="G172" s="1175"/>
      <c r="H172" s="1215"/>
      <c r="I172" s="1215"/>
      <c r="J172" s="1216"/>
      <c r="K172" s="1215"/>
      <c r="L172" s="1215"/>
      <c r="M172" s="1215"/>
      <c r="N172" s="1216"/>
      <c r="O172" s="1215"/>
      <c r="P172" s="1215"/>
      <c r="Q172" s="1215"/>
      <c r="R172" s="1216"/>
      <c r="S172" s="1215"/>
      <c r="T172" s="1215"/>
      <c r="U172" s="1215"/>
      <c r="V172" s="1216"/>
      <c r="W172" s="1215"/>
      <c r="X172" s="1215"/>
      <c r="Y172" s="1215"/>
      <c r="Z172" s="1216"/>
      <c r="AA172" s="1215"/>
      <c r="AB172" s="1166"/>
      <c r="AC172" s="1018"/>
      <c r="AD172" s="264"/>
      <c r="AE172" s="1018"/>
      <c r="AF172" s="264"/>
      <c r="AG172" s="1018"/>
      <c r="AH172" s="264"/>
      <c r="AI172" s="1018"/>
      <c r="AJ172" s="264"/>
      <c r="AK172" s="1018"/>
      <c r="AL172" s="264"/>
      <c r="AM172" s="1018"/>
      <c r="AN172" s="264"/>
      <c r="AO172" s="1018"/>
      <c r="AP172" s="264"/>
      <c r="AQ172" s="621"/>
      <c r="AR172" s="20"/>
      <c r="AS172" s="1019"/>
      <c r="AT172" s="1019"/>
      <c r="AU172" s="20"/>
      <c r="AV172" s="24"/>
      <c r="AW172" s="20"/>
      <c r="AX172" t="str">
        <f t="shared" si="195"/>
        <v/>
      </c>
      <c r="CW172"/>
      <c r="CX172" s="25" t="str">
        <f t="shared" si="196"/>
        <v/>
      </c>
      <c r="CY172" s="25" t="str">
        <f t="shared" si="197"/>
        <v/>
      </c>
      <c r="CZ172" s="25" t="str">
        <f t="shared" si="198"/>
        <v/>
      </c>
      <c r="DA172" s="25" t="str">
        <f t="shared" si="199"/>
        <v/>
      </c>
      <c r="DB172" s="25" t="str">
        <f>IF(AND($D172&gt;0,AV172=""),"  * No olvide digitar la variable Egreso por Abandono. Digite Cero si no tiene.",IF(AV172&gt;$D172," * La variable Egreso por Abandono no pueden superar el Total Ambos Sexos.",""))</f>
        <v/>
      </c>
      <c r="DC172" s="25" t="str">
        <f t="shared" si="200"/>
        <v/>
      </c>
      <c r="DD172"/>
      <c r="DE172"/>
      <c r="DG172"/>
      <c r="DH172" s="26">
        <f t="shared" ref="DH172:DH175" si="209">IF(AND(D172&gt;0,AR172=""),1,IF(AR172&gt;D172,1,0))</f>
        <v>0</v>
      </c>
      <c r="DI172" s="26">
        <f t="shared" ref="DI172:DI175" si="210">IF(AND(D172&gt;0,AS172=""),1,IF(AS172&gt;D172,1,0))</f>
        <v>0</v>
      </c>
      <c r="DJ172" s="26">
        <f t="shared" ref="DJ172:DJ175" si="211">IF(AND(D172&gt;0,AT172=""),1,IF(AT172&gt;D172,1,0))</f>
        <v>0</v>
      </c>
      <c r="DK172" s="26">
        <f t="shared" ref="DK172:DK175" si="212">IF(AND(D172&gt;0,AU172=""),1,IF(AU172&gt;D172,1,0))</f>
        <v>0</v>
      </c>
      <c r="DL172" s="26">
        <f t="shared" ref="DL172" si="213">IF(AND(D172&gt;0,AV172=""),1,IF(AV172&gt;D172,1,0))</f>
        <v>0</v>
      </c>
      <c r="DM172" s="26">
        <f t="shared" ref="DM172:DM175" si="214">IF(AND(D172&gt;0,AW172=""),1,IF(AW172&gt;D172,1,0))</f>
        <v>0</v>
      </c>
    </row>
    <row r="173" spans="1:117" x14ac:dyDescent="0.25">
      <c r="A173" s="713"/>
      <c r="B173" s="713"/>
      <c r="C173" s="265" t="s">
        <v>202</v>
      </c>
      <c r="D173" s="245">
        <f t="shared" si="208"/>
        <v>0</v>
      </c>
      <c r="E173" s="1228">
        <f>SUM(AC173+AE173+AG173+AI173+AK173+AM173+AO173)</f>
        <v>0</v>
      </c>
      <c r="F173" s="1230"/>
      <c r="G173" s="1175"/>
      <c r="H173" s="1215"/>
      <c r="I173" s="1215"/>
      <c r="J173" s="1216"/>
      <c r="K173" s="1215"/>
      <c r="L173" s="1215"/>
      <c r="M173" s="1215"/>
      <c r="N173" s="1216"/>
      <c r="O173" s="1215"/>
      <c r="P173" s="1215"/>
      <c r="Q173" s="1215"/>
      <c r="R173" s="1216"/>
      <c r="S173" s="1215"/>
      <c r="T173" s="1215"/>
      <c r="U173" s="1215"/>
      <c r="V173" s="1216"/>
      <c r="W173" s="1215"/>
      <c r="X173" s="1215"/>
      <c r="Y173" s="1215"/>
      <c r="Z173" s="1216"/>
      <c r="AA173" s="1215"/>
      <c r="AB173" s="1166"/>
      <c r="AC173" s="1018"/>
      <c r="AD173" s="264"/>
      <c r="AE173" s="1018"/>
      <c r="AF173" s="264"/>
      <c r="AG173" s="1018"/>
      <c r="AH173" s="264"/>
      <c r="AI173" s="1018"/>
      <c r="AJ173" s="264"/>
      <c r="AK173" s="1018"/>
      <c r="AL173" s="264"/>
      <c r="AM173" s="1018"/>
      <c r="AN173" s="264"/>
      <c r="AO173" s="1018"/>
      <c r="AP173" s="264"/>
      <c r="AQ173" s="621"/>
      <c r="AR173" s="1019"/>
      <c r="AS173" s="1019"/>
      <c r="AT173" s="1019"/>
      <c r="AU173" s="20"/>
      <c r="AV173" s="231"/>
      <c r="AW173" s="20"/>
      <c r="AX173" t="str">
        <f t="shared" si="195"/>
        <v/>
      </c>
      <c r="CW173"/>
      <c r="CX173" s="25" t="str">
        <f t="shared" si="196"/>
        <v/>
      </c>
      <c r="CY173" s="25" t="str">
        <f t="shared" si="197"/>
        <v/>
      </c>
      <c r="CZ173" s="25" t="str">
        <f t="shared" si="198"/>
        <v/>
      </c>
      <c r="DA173" s="25" t="str">
        <f t="shared" si="199"/>
        <v/>
      </c>
      <c r="DB173" s="261"/>
      <c r="DC173" s="25" t="str">
        <f t="shared" si="200"/>
        <v/>
      </c>
      <c r="DD173"/>
      <c r="DE173"/>
      <c r="DG173"/>
      <c r="DH173" s="26">
        <f t="shared" si="209"/>
        <v>0</v>
      </c>
      <c r="DI173" s="26">
        <f t="shared" si="210"/>
        <v>0</v>
      </c>
      <c r="DJ173" s="26">
        <f t="shared" si="211"/>
        <v>0</v>
      </c>
      <c r="DK173" s="26">
        <f t="shared" si="212"/>
        <v>0</v>
      </c>
      <c r="DL173" s="261"/>
      <c r="DM173" s="26">
        <f t="shared" si="214"/>
        <v>0</v>
      </c>
    </row>
    <row r="174" spans="1:117" x14ac:dyDescent="0.25">
      <c r="A174" s="713"/>
      <c r="B174" s="713"/>
      <c r="C174" s="244" t="s">
        <v>93</v>
      </c>
      <c r="D174" s="245">
        <f t="shared" si="208"/>
        <v>0</v>
      </c>
      <c r="E174" s="1228">
        <f>SUM(AC174+AE174+AG174+AI174+AK174+AM174+AO174)</f>
        <v>0</v>
      </c>
      <c r="F174" s="1230"/>
      <c r="G174" s="1175"/>
      <c r="H174" s="1215"/>
      <c r="I174" s="1215"/>
      <c r="J174" s="1216"/>
      <c r="K174" s="1215"/>
      <c r="L174" s="1215"/>
      <c r="M174" s="1215"/>
      <c r="N174" s="1216"/>
      <c r="O174" s="1215"/>
      <c r="P174" s="1215"/>
      <c r="Q174" s="1215"/>
      <c r="R174" s="1216"/>
      <c r="S174" s="1215"/>
      <c r="T174" s="1215"/>
      <c r="U174" s="1215"/>
      <c r="V174" s="1216"/>
      <c r="W174" s="1215"/>
      <c r="X174" s="1215"/>
      <c r="Y174" s="1215"/>
      <c r="Z174" s="1216"/>
      <c r="AA174" s="1215"/>
      <c r="AB174" s="1166"/>
      <c r="AC174" s="185"/>
      <c r="AD174" s="267"/>
      <c r="AE174" s="185"/>
      <c r="AF174" s="267"/>
      <c r="AG174" s="185"/>
      <c r="AH174" s="267"/>
      <c r="AI174" s="185"/>
      <c r="AJ174" s="267"/>
      <c r="AK174" s="185"/>
      <c r="AL174" s="267"/>
      <c r="AM174" s="185"/>
      <c r="AN174" s="267"/>
      <c r="AO174" s="185"/>
      <c r="AP174" s="267"/>
      <c r="AQ174" s="268"/>
      <c r="AR174" s="188"/>
      <c r="AS174" s="188"/>
      <c r="AT174" s="188"/>
      <c r="AU174" s="63"/>
      <c r="AV174" s="234"/>
      <c r="AW174" s="63"/>
      <c r="AX174" t="str">
        <f t="shared" si="195"/>
        <v/>
      </c>
      <c r="CW174"/>
      <c r="CX174" s="25" t="str">
        <f t="shared" si="196"/>
        <v/>
      </c>
      <c r="CY174" s="25" t="str">
        <f t="shared" si="197"/>
        <v/>
      </c>
      <c r="CZ174" s="25" t="str">
        <f t="shared" si="198"/>
        <v/>
      </c>
      <c r="DA174" s="25" t="str">
        <f t="shared" si="199"/>
        <v/>
      </c>
      <c r="DB174" s="261"/>
      <c r="DC174" s="25" t="str">
        <f t="shared" si="200"/>
        <v/>
      </c>
      <c r="DD174"/>
      <c r="DE174"/>
      <c r="DG174"/>
      <c r="DH174" s="26">
        <f t="shared" si="209"/>
        <v>0</v>
      </c>
      <c r="DI174" s="26">
        <f t="shared" si="210"/>
        <v>0</v>
      </c>
      <c r="DJ174" s="26">
        <f t="shared" si="211"/>
        <v>0</v>
      </c>
      <c r="DK174" s="26">
        <f t="shared" si="212"/>
        <v>0</v>
      </c>
      <c r="DL174" s="261"/>
      <c r="DM174" s="26">
        <f t="shared" si="214"/>
        <v>0</v>
      </c>
    </row>
    <row r="175" spans="1:117" x14ac:dyDescent="0.25">
      <c r="A175" s="949"/>
      <c r="B175" s="713"/>
      <c r="C175" s="265" t="s">
        <v>156</v>
      </c>
      <c r="D175" s="571">
        <f t="shared" si="208"/>
        <v>0</v>
      </c>
      <c r="E175" s="601">
        <f>SUM(AC175+AE175+AG175+AI175+AK175+AM175+AO175)</f>
        <v>0</v>
      </c>
      <c r="F175" s="270"/>
      <c r="G175" s="1231"/>
      <c r="H175" s="1232"/>
      <c r="I175" s="1232"/>
      <c r="J175" s="1223"/>
      <c r="K175" s="1232"/>
      <c r="L175" s="1232"/>
      <c r="M175" s="1232"/>
      <c r="N175" s="1223"/>
      <c r="O175" s="1232"/>
      <c r="P175" s="1232"/>
      <c r="Q175" s="1232"/>
      <c r="R175" s="1223"/>
      <c r="S175" s="1232"/>
      <c r="T175" s="1232"/>
      <c r="U175" s="1232"/>
      <c r="V175" s="1223"/>
      <c r="W175" s="1232"/>
      <c r="X175" s="1232"/>
      <c r="Y175" s="1232"/>
      <c r="Z175" s="1223"/>
      <c r="AA175" s="1232"/>
      <c r="AB175" s="1233"/>
      <c r="AC175" s="1024"/>
      <c r="AD175" s="553"/>
      <c r="AE175" s="1024"/>
      <c r="AF175" s="553"/>
      <c r="AG175" s="1024"/>
      <c r="AH175" s="553"/>
      <c r="AI175" s="1024"/>
      <c r="AJ175" s="553"/>
      <c r="AK175" s="1024"/>
      <c r="AL175" s="553"/>
      <c r="AM175" s="1024"/>
      <c r="AN175" s="553"/>
      <c r="AO175" s="1024"/>
      <c r="AP175" s="553"/>
      <c r="AQ175" s="627"/>
      <c r="AR175" s="39"/>
      <c r="AS175" s="39"/>
      <c r="AT175" s="39"/>
      <c r="AU175" s="39"/>
      <c r="AV175" s="1234"/>
      <c r="AW175" s="39"/>
      <c r="AX175" t="str">
        <f t="shared" si="195"/>
        <v/>
      </c>
      <c r="CW175"/>
      <c r="CX175" s="25" t="str">
        <f t="shared" si="196"/>
        <v/>
      </c>
      <c r="CY175" s="25" t="str">
        <f t="shared" si="197"/>
        <v/>
      </c>
      <c r="CZ175" s="25" t="str">
        <f t="shared" si="198"/>
        <v/>
      </c>
      <c r="DA175" s="25" t="str">
        <f t="shared" si="199"/>
        <v/>
      </c>
      <c r="DB175" s="261"/>
      <c r="DC175" s="25" t="str">
        <f t="shared" si="200"/>
        <v/>
      </c>
      <c r="DD175"/>
      <c r="DE175"/>
      <c r="DG175"/>
      <c r="DH175" s="26">
        <f t="shared" si="209"/>
        <v>0</v>
      </c>
      <c r="DI175" s="26">
        <f t="shared" si="210"/>
        <v>0</v>
      </c>
      <c r="DJ175" s="26">
        <f t="shared" si="211"/>
        <v>0</v>
      </c>
      <c r="DK175" s="26">
        <f t="shared" si="212"/>
        <v>0</v>
      </c>
      <c r="DL175" s="261"/>
      <c r="DM175" s="26">
        <f t="shared" si="214"/>
        <v>0</v>
      </c>
    </row>
    <row r="176" spans="1:117" ht="15" customHeight="1" x14ac:dyDescent="0.25">
      <c r="A176" s="1235" t="s">
        <v>203</v>
      </c>
      <c r="B176" s="1236" t="s">
        <v>204</v>
      </c>
      <c r="C176" s="1237" t="s">
        <v>205</v>
      </c>
      <c r="D176" s="554">
        <f>SUM(E176:F176)</f>
        <v>0</v>
      </c>
      <c r="E176" s="497">
        <f>+G176+I176+K176+M176+O176+Q176+S176+U176+W176+Y176+AA176+AC176+AE176+AG176+AI176+AK176+AM176+AO176</f>
        <v>0</v>
      </c>
      <c r="F176" s="555">
        <f t="shared" ref="E176:F178" si="215">+H176+J176+L176+N176+P176+R176+T176+V176+X176+Z176+AB176+AD176+AF176+AH176+AJ176+AL176+AN176+AP176</f>
        <v>0</v>
      </c>
      <c r="G176" s="556">
        <f>SUM(G177:G178)</f>
        <v>0</v>
      </c>
      <c r="H176" s="557">
        <f t="shared" ref="H176:AS176" si="216">SUM(H177:H178)</f>
        <v>0</v>
      </c>
      <c r="I176" s="558">
        <f t="shared" si="216"/>
        <v>0</v>
      </c>
      <c r="J176" s="557">
        <f t="shared" si="216"/>
        <v>0</v>
      </c>
      <c r="K176" s="558">
        <f>SUM(K177:K178)</f>
        <v>0</v>
      </c>
      <c r="L176" s="283">
        <f t="shared" si="216"/>
        <v>0</v>
      </c>
      <c r="M176" s="558">
        <f t="shared" si="216"/>
        <v>0</v>
      </c>
      <c r="N176" s="559">
        <f t="shared" si="216"/>
        <v>0</v>
      </c>
      <c r="O176" s="1238">
        <f t="shared" si="216"/>
        <v>0</v>
      </c>
      <c r="P176" s="557">
        <f t="shared" si="216"/>
        <v>0</v>
      </c>
      <c r="Q176" s="1238">
        <f t="shared" si="216"/>
        <v>0</v>
      </c>
      <c r="R176" s="557">
        <f t="shared" si="216"/>
        <v>0</v>
      </c>
      <c r="S176" s="1238">
        <f t="shared" si="216"/>
        <v>0</v>
      </c>
      <c r="T176" s="557">
        <f t="shared" si="216"/>
        <v>0</v>
      </c>
      <c r="U176" s="1238">
        <f t="shared" si="216"/>
        <v>0</v>
      </c>
      <c r="V176" s="557">
        <f t="shared" si="216"/>
        <v>0</v>
      </c>
      <c r="W176" s="1238">
        <f t="shared" si="216"/>
        <v>0</v>
      </c>
      <c r="X176" s="557">
        <f t="shared" si="216"/>
        <v>0</v>
      </c>
      <c r="Y176" s="1238">
        <f t="shared" si="216"/>
        <v>0</v>
      </c>
      <c r="Z176" s="557">
        <f t="shared" si="216"/>
        <v>0</v>
      </c>
      <c r="AA176" s="1238">
        <f t="shared" si="216"/>
        <v>0</v>
      </c>
      <c r="AB176" s="557">
        <f t="shared" si="216"/>
        <v>0</v>
      </c>
      <c r="AC176" s="558">
        <f>SUM(AC177:AC178)</f>
        <v>0</v>
      </c>
      <c r="AD176" s="557">
        <f t="shared" si="216"/>
        <v>0</v>
      </c>
      <c r="AE176" s="558">
        <f t="shared" si="216"/>
        <v>0</v>
      </c>
      <c r="AF176" s="557">
        <f t="shared" si="216"/>
        <v>0</v>
      </c>
      <c r="AG176" s="558">
        <f t="shared" si="216"/>
        <v>0</v>
      </c>
      <c r="AH176" s="557">
        <f t="shared" si="216"/>
        <v>0</v>
      </c>
      <c r="AI176" s="558">
        <f t="shared" si="216"/>
        <v>0</v>
      </c>
      <c r="AJ176" s="557">
        <f t="shared" si="216"/>
        <v>0</v>
      </c>
      <c r="AK176" s="558">
        <f t="shared" si="216"/>
        <v>0</v>
      </c>
      <c r="AL176" s="557">
        <f t="shared" si="216"/>
        <v>0</v>
      </c>
      <c r="AM176" s="558">
        <f t="shared" si="216"/>
        <v>0</v>
      </c>
      <c r="AN176" s="557">
        <f t="shared" si="216"/>
        <v>0</v>
      </c>
      <c r="AO176" s="558">
        <f t="shared" si="216"/>
        <v>0</v>
      </c>
      <c r="AP176" s="557">
        <f t="shared" si="216"/>
        <v>0</v>
      </c>
      <c r="AQ176" s="560">
        <f t="shared" si="216"/>
        <v>0</v>
      </c>
      <c r="AR176" s="557">
        <f t="shared" si="216"/>
        <v>0</v>
      </c>
      <c r="AS176" s="557">
        <f t="shared" si="216"/>
        <v>0</v>
      </c>
      <c r="AT176" s="557">
        <f>SUM(AT177:AT178)</f>
        <v>0</v>
      </c>
      <c r="AU176" s="557">
        <f>SUM(AU177:AU178)</f>
        <v>0</v>
      </c>
      <c r="AV176" s="561">
        <f>SUM(AV177:AV178)</f>
        <v>0</v>
      </c>
      <c r="AW176" s="557">
        <f>SUM(AW177:AW178)</f>
        <v>0</v>
      </c>
      <c r="CW176"/>
      <c r="CX176"/>
      <c r="CY176"/>
      <c r="CZ176"/>
      <c r="DA176" s="288"/>
      <c r="DB176"/>
      <c r="DC176"/>
      <c r="DD176"/>
      <c r="DE176"/>
      <c r="DG176"/>
      <c r="DH176"/>
      <c r="DI176"/>
      <c r="DJ176"/>
      <c r="DK176"/>
      <c r="DL176"/>
      <c r="DM176"/>
    </row>
    <row r="177" spans="1:117" x14ac:dyDescent="0.25">
      <c r="A177" s="791"/>
      <c r="B177" s="794"/>
      <c r="C177" s="1239" t="s">
        <v>206</v>
      </c>
      <c r="D177" s="245">
        <f>SUM(E177:F177)</f>
        <v>0</v>
      </c>
      <c r="E177" s="290">
        <f t="shared" si="215"/>
        <v>0</v>
      </c>
      <c r="F177" s="1240">
        <f t="shared" si="215"/>
        <v>0</v>
      </c>
      <c r="G177" s="615"/>
      <c r="H177" s="52"/>
      <c r="I177" s="1011"/>
      <c r="J177" s="1034"/>
      <c r="K177" s="1011"/>
      <c r="L177" s="1241"/>
      <c r="M177" s="1011"/>
      <c r="N177" s="52"/>
      <c r="O177" s="1011"/>
      <c r="P177" s="20"/>
      <c r="Q177" s="1011"/>
      <c r="R177" s="20"/>
      <c r="S177" s="1011"/>
      <c r="T177" s="20"/>
      <c r="U177" s="1011"/>
      <c r="V177" s="20"/>
      <c r="W177" s="1011"/>
      <c r="X177" s="20"/>
      <c r="Y177" s="1011"/>
      <c r="Z177" s="20"/>
      <c r="AA177" s="19"/>
      <c r="AB177" s="20"/>
      <c r="AC177" s="19"/>
      <c r="AD177" s="20"/>
      <c r="AE177" s="19"/>
      <c r="AF177" s="20"/>
      <c r="AG177" s="19"/>
      <c r="AH177" s="20"/>
      <c r="AI177" s="19"/>
      <c r="AJ177" s="20"/>
      <c r="AK177" s="19"/>
      <c r="AL177" s="20"/>
      <c r="AM177" s="19"/>
      <c r="AN177" s="20"/>
      <c r="AO177" s="19"/>
      <c r="AP177" s="20"/>
      <c r="AQ177" s="230"/>
      <c r="AR177" s="20"/>
      <c r="AS177" s="20"/>
      <c r="AT177" s="20"/>
      <c r="AU177" s="20"/>
      <c r="AV177" s="24"/>
      <c r="AW177" s="20"/>
      <c r="AX177" t="str">
        <f t="shared" si="195"/>
        <v/>
      </c>
      <c r="CW177"/>
      <c r="CX177" s="25" t="str">
        <f t="shared" ref="CX177:CX196" si="217">IF(AND(D177&gt;0,AR177=""),"  * No olvide digitar la variable  Usuarios con Discapacidad. Digite Cero si no tiene.",IF(AR177&gt;D177," * La variable Usuarios con Discapacidad no pueden superar el Total Ambos Sexos.",""))</f>
        <v/>
      </c>
      <c r="CY177" s="25" t="str">
        <f t="shared" ref="CY177:CY186" si="218">IF(AND(D177&gt;0,AS177=""),"  * No olvide digitar la variable Niños, niñas, adolescentes y jóvenes SENAME. Digite Cero si no tiene.",IF(AS177&gt;D177," * La variable Niños, niñas, adolescentes y jóvenes SENAME no pueden superar el Total Ambos Sexos.",""))</f>
        <v/>
      </c>
      <c r="CZ177" s="25" t="str">
        <f t="shared" ref="CZ177:CZ186" si="219">IF(AND(D177&gt;0,AT177=""),"  * No olvide digitar la variable Niños, niñas, adolescentes y jóvenes Mejor Niñez. Digite Cero si no tiene.",IF(AT177&gt;D177," * La variable Niños, niñas, adolescentes y jóvenes Mejor Niñez  no pueden superar el Total Ambos Sexos.",""))</f>
        <v/>
      </c>
      <c r="DA177" s="25" t="str">
        <f t="shared" ref="DA177:DA196" si="220">IF(AND(D177&gt;0,AU177=""),"  * No olvide digitar la variable Migrantes. Digite Cero si no tiene.",IF(AU177&gt;D177," * La variable Migrantes no pueden superar el Total Ambos Sexos.",""))</f>
        <v/>
      </c>
      <c r="DB177" s="25" t="str">
        <f>IF(AND($D177&gt;0,AV177=""),"  * No olvide digitar la variable Egreso por Abandono. Digite Cero si no tiene.",IF(AV177&gt;$D177," * La variable Egreso por Abandono no pueden superar el Total Ambos Sexos.",""))</f>
        <v/>
      </c>
      <c r="DC177" s="25" t="str">
        <f t="shared" ref="DC177:DC196" si="221">IF(AND(D177&gt;0,AW177=""),"  * No olvide digitar la variable Paciente Diabético en control PSCV. Digite Cero si no tiene.",IF(AW177&gt;D177," * La variable Paciente Diabético en control PSCV no pueden superar el Total Ambos Sexos.",""))</f>
        <v/>
      </c>
      <c r="DD177"/>
      <c r="DE177"/>
      <c r="DG177"/>
      <c r="DH177" s="26">
        <f>IF(AND(D177&gt;0,AR177=""),1,IF(AR177&gt;D177,1,0))</f>
        <v>0</v>
      </c>
      <c r="DI177" s="26">
        <f>IF(AND(D177&gt;0,AS177=""),1,IF(AS177&gt;D177,1,0))</f>
        <v>0</v>
      </c>
      <c r="DJ177" s="26">
        <f>IF(AND(D177&gt;0,AT177=""),1,IF(AT177&gt;D177,1,0))</f>
        <v>0</v>
      </c>
      <c r="DK177" s="26">
        <f>IF(AND(D177&gt;0,AU177=""),1,IF(AU177&gt;D177,1,0))</f>
        <v>0</v>
      </c>
      <c r="DL177" s="26">
        <f>IF(AND(D177&gt;0,AV177=""),1,IF(AV177&gt;D177,1,0))</f>
        <v>0</v>
      </c>
      <c r="DM177" s="26">
        <f>IF(AND(D177&gt;0,AW177=""),1,IF(AW177&gt;D177,1,0))</f>
        <v>0</v>
      </c>
    </row>
    <row r="178" spans="1:117" x14ac:dyDescent="0.25">
      <c r="A178" s="967"/>
      <c r="B178" s="968"/>
      <c r="C178" s="293" t="s">
        <v>207</v>
      </c>
      <c r="D178" s="571">
        <f>SUM(E178:F178)</f>
        <v>0</v>
      </c>
      <c r="E178" s="601">
        <f t="shared" si="215"/>
        <v>0</v>
      </c>
      <c r="F178" s="294">
        <f t="shared" si="215"/>
        <v>0</v>
      </c>
      <c r="G178" s="624"/>
      <c r="H178" s="625"/>
      <c r="I178" s="1024"/>
      <c r="J178" s="39"/>
      <c r="K178" s="1024"/>
      <c r="L178" s="295"/>
      <c r="M178" s="1024"/>
      <c r="N178" s="625"/>
      <c r="O178" s="1024"/>
      <c r="P178" s="39"/>
      <c r="Q178" s="1024"/>
      <c r="R178" s="39"/>
      <c r="S178" s="1024"/>
      <c r="T178" s="39"/>
      <c r="U178" s="1024"/>
      <c r="V178" s="39"/>
      <c r="W178" s="1024"/>
      <c r="X178" s="39"/>
      <c r="Y178" s="1024"/>
      <c r="Z178" s="39"/>
      <c r="AA178" s="1024"/>
      <c r="AB178" s="39"/>
      <c r="AC178" s="1024"/>
      <c r="AD178" s="39"/>
      <c r="AE178" s="1024"/>
      <c r="AF178" s="39"/>
      <c r="AG178" s="1024"/>
      <c r="AH178" s="39"/>
      <c r="AI178" s="1024"/>
      <c r="AJ178" s="39"/>
      <c r="AK178" s="1024"/>
      <c r="AL178" s="39"/>
      <c r="AM178" s="1024"/>
      <c r="AN178" s="39"/>
      <c r="AO178" s="1024"/>
      <c r="AP178" s="39"/>
      <c r="AQ178" s="627"/>
      <c r="AR178" s="39"/>
      <c r="AS178" s="39"/>
      <c r="AT178" s="39"/>
      <c r="AU178" s="39"/>
      <c r="AV178" s="628"/>
      <c r="AW178" s="39"/>
      <c r="AX178" t="str">
        <f t="shared" si="195"/>
        <v/>
      </c>
      <c r="CW178"/>
      <c r="CX178" s="25" t="str">
        <f t="shared" si="217"/>
        <v/>
      </c>
      <c r="CY178" s="25" t="str">
        <f t="shared" si="218"/>
        <v/>
      </c>
      <c r="CZ178" s="25" t="str">
        <f t="shared" si="219"/>
        <v/>
      </c>
      <c r="DA178" s="25" t="str">
        <f t="shared" si="220"/>
        <v/>
      </c>
      <c r="DB178" s="25" t="str">
        <f t="shared" ref="DB178:DB194" si="222">IF(AND($D178&gt;0,AV178=""),"  * No olvide digitar la variable Egreso por Abandono. Digite Cero si no tiene.",IF(AV178&gt;$D178," * La variable Egreso por Abandono no pueden superar el Total Ambos Sexos.",""))</f>
        <v/>
      </c>
      <c r="DC178" s="25" t="str">
        <f t="shared" si="221"/>
        <v/>
      </c>
      <c r="DD178"/>
      <c r="DE178"/>
      <c r="DG178"/>
      <c r="DH178" s="26">
        <f t="shared" ref="DH178:DH196" si="223">IF(AND(D178&gt;0,AR178=""),1,IF(AR178&gt;D178,1,0))</f>
        <v>0</v>
      </c>
      <c r="DI178" s="26">
        <f t="shared" ref="DI178:DI196" si="224">IF(AND(D178&gt;0,AS178=""),1,IF(AS178&gt;D178,1,0))</f>
        <v>0</v>
      </c>
      <c r="DJ178" s="26">
        <f t="shared" ref="DJ178:DJ196" si="225">IF(AND(D178&gt;0,AT178=""),1,IF(AT178&gt;D178,1,0))</f>
        <v>0</v>
      </c>
      <c r="DK178" s="26">
        <f t="shared" ref="DK178:DK196" si="226">IF(AND(D178&gt;0,AU178=""),1,IF(AU178&gt;D178,1,0))</f>
        <v>0</v>
      </c>
      <c r="DL178" s="26">
        <f t="shared" ref="DL178:DL194" si="227">IF(AND(D178&gt;0,AV178=""),1,IF(AV178&gt;D178,1,0))</f>
        <v>0</v>
      </c>
      <c r="DM178" s="26">
        <f t="shared" ref="DM178:DM196" si="228">IF(AND(D178&gt;0,AW178=""),1,IF(AW178&gt;D178,1,0))</f>
        <v>0</v>
      </c>
    </row>
    <row r="179" spans="1:117" ht="15" customHeight="1" x14ac:dyDescent="0.25">
      <c r="A179" s="1235" t="s">
        <v>208</v>
      </c>
      <c r="B179" s="1153" t="s">
        <v>209</v>
      </c>
      <c r="C179" s="1242" t="s">
        <v>210</v>
      </c>
      <c r="D179" s="245">
        <f>SUM(E179+F179)</f>
        <v>0</v>
      </c>
      <c r="E179" s="290">
        <f>SUM(AA179+AC179+AE179+AG179+AI179+AK179+AM179+AO179)</f>
        <v>0</v>
      </c>
      <c r="F179" s="297">
        <f>SUM(AB179+AD179+AF179+AH179+AJ179+AL179+AN179+AP179)</f>
        <v>0</v>
      </c>
      <c r="G179" s="1243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1244"/>
      <c r="Y179" s="220"/>
      <c r="Z179" s="220"/>
      <c r="AA179" s="300"/>
      <c r="AB179" s="20"/>
      <c r="AC179" s="19"/>
      <c r="AD179" s="20"/>
      <c r="AE179" s="19"/>
      <c r="AF179" s="20"/>
      <c r="AG179" s="19"/>
      <c r="AH179" s="20"/>
      <c r="AI179" s="19"/>
      <c r="AJ179" s="20"/>
      <c r="AK179" s="19"/>
      <c r="AL179" s="20"/>
      <c r="AM179" s="19"/>
      <c r="AN179" s="20"/>
      <c r="AO179" s="19"/>
      <c r="AP179" s="20"/>
      <c r="AQ179" s="230"/>
      <c r="AR179" s="22"/>
      <c r="AS179" s="20"/>
      <c r="AT179" s="20"/>
      <c r="AU179" s="20"/>
      <c r="AV179" s="24"/>
      <c r="AW179" s="20"/>
      <c r="AX179" t="str">
        <f t="shared" si="195"/>
        <v/>
      </c>
      <c r="CW179"/>
      <c r="CX179" s="25" t="str">
        <f t="shared" si="217"/>
        <v/>
      </c>
      <c r="CY179" s="25" t="str">
        <f t="shared" si="218"/>
        <v/>
      </c>
      <c r="CZ179" s="25" t="str">
        <f t="shared" si="219"/>
        <v/>
      </c>
      <c r="DA179" s="25" t="str">
        <f t="shared" si="220"/>
        <v/>
      </c>
      <c r="DB179" s="25" t="str">
        <f t="shared" si="222"/>
        <v/>
      </c>
      <c r="DC179" s="25" t="str">
        <f t="shared" si="221"/>
        <v/>
      </c>
      <c r="DD179"/>
      <c r="DE179"/>
      <c r="DG179"/>
      <c r="DH179" s="26">
        <f t="shared" si="223"/>
        <v>0</v>
      </c>
      <c r="DI179" s="26">
        <f t="shared" si="224"/>
        <v>0</v>
      </c>
      <c r="DJ179" s="26">
        <f t="shared" si="225"/>
        <v>0</v>
      </c>
      <c r="DK179" s="26">
        <f t="shared" si="226"/>
        <v>0</v>
      </c>
      <c r="DL179" s="26">
        <f t="shared" si="227"/>
        <v>0</v>
      </c>
      <c r="DM179" s="26">
        <f t="shared" si="228"/>
        <v>0</v>
      </c>
    </row>
    <row r="180" spans="1:117" x14ac:dyDescent="0.25">
      <c r="A180" s="791"/>
      <c r="B180" s="713"/>
      <c r="C180" s="1221" t="s">
        <v>211</v>
      </c>
      <c r="D180" s="301">
        <f>SUM(E180+F180)</f>
        <v>0</v>
      </c>
      <c r="E180" s="290">
        <f t="shared" ref="E180:F183" si="229">SUM(AA180+AC180+AE180+AG180+AI180+AK180+AM180+AO180)</f>
        <v>0</v>
      </c>
      <c r="F180" s="297">
        <f t="shared" si="229"/>
        <v>0</v>
      </c>
      <c r="G180" s="1168"/>
      <c r="H180" s="1216"/>
      <c r="I180" s="1216"/>
      <c r="J180" s="1216"/>
      <c r="K180" s="1216"/>
      <c r="L180" s="1216"/>
      <c r="M180" s="1216"/>
      <c r="N180" s="1216"/>
      <c r="O180" s="1216"/>
      <c r="P180" s="1216"/>
      <c r="Q180" s="1216"/>
      <c r="R180" s="1216"/>
      <c r="S180" s="1216"/>
      <c r="T180" s="1216"/>
      <c r="U180" s="1216"/>
      <c r="V180" s="1216"/>
      <c r="W180" s="1216"/>
      <c r="X180" s="1167"/>
      <c r="Y180" s="1216"/>
      <c r="Z180" s="1216"/>
      <c r="AA180" s="302"/>
      <c r="AB180" s="63"/>
      <c r="AC180" s="193"/>
      <c r="AD180" s="63"/>
      <c r="AE180" s="193"/>
      <c r="AF180" s="63"/>
      <c r="AG180" s="193"/>
      <c r="AH180" s="63"/>
      <c r="AI180" s="193"/>
      <c r="AJ180" s="63"/>
      <c r="AK180" s="193"/>
      <c r="AL180" s="63"/>
      <c r="AM180" s="193"/>
      <c r="AN180" s="63"/>
      <c r="AO180" s="193"/>
      <c r="AP180" s="63"/>
      <c r="AQ180" s="252"/>
      <c r="AR180" s="479"/>
      <c r="AS180" s="63"/>
      <c r="AT180" s="63"/>
      <c r="AU180" s="63"/>
      <c r="AV180" s="303"/>
      <c r="AW180" s="63"/>
      <c r="AX180" t="str">
        <f t="shared" si="195"/>
        <v/>
      </c>
      <c r="CW180"/>
      <c r="CX180" s="25" t="str">
        <f t="shared" si="217"/>
        <v/>
      </c>
      <c r="CY180" s="25" t="str">
        <f t="shared" si="218"/>
        <v/>
      </c>
      <c r="CZ180" s="25" t="str">
        <f t="shared" si="219"/>
        <v/>
      </c>
      <c r="DA180" s="25" t="str">
        <f t="shared" si="220"/>
        <v/>
      </c>
      <c r="DB180" s="304"/>
      <c r="DC180" s="25" t="str">
        <f t="shared" si="221"/>
        <v/>
      </c>
      <c r="DD180"/>
      <c r="DE180"/>
      <c r="DG180"/>
      <c r="DH180" s="26">
        <f t="shared" si="223"/>
        <v>0</v>
      </c>
      <c r="DI180" s="26">
        <f t="shared" si="224"/>
        <v>0</v>
      </c>
      <c r="DJ180" s="26">
        <f t="shared" si="225"/>
        <v>0</v>
      </c>
      <c r="DK180" s="26">
        <f t="shared" si="226"/>
        <v>0</v>
      </c>
      <c r="DL180" s="304"/>
      <c r="DM180" s="26">
        <f t="shared" si="228"/>
        <v>0</v>
      </c>
    </row>
    <row r="181" spans="1:117" x14ac:dyDescent="0.25">
      <c r="A181" s="791"/>
      <c r="B181" s="949"/>
      <c r="C181" s="305" t="s">
        <v>212</v>
      </c>
      <c r="D181" s="301">
        <f t="shared" ref="D181:D194" si="230">SUM(E181+F181)</f>
        <v>0</v>
      </c>
      <c r="E181" s="601">
        <f>SUM(AA181+AC181+AE181+AG181+AI181+AK181+AM181+AO181)</f>
        <v>0</v>
      </c>
      <c r="F181" s="294">
        <f t="shared" si="229"/>
        <v>0</v>
      </c>
      <c r="G181" s="1168"/>
      <c r="H181" s="1216"/>
      <c r="I181" s="1216"/>
      <c r="J181" s="1216"/>
      <c r="K181" s="1216"/>
      <c r="L181" s="1216"/>
      <c r="M181" s="1216"/>
      <c r="N181" s="1216"/>
      <c r="O181" s="1216"/>
      <c r="P181" s="1216"/>
      <c r="Q181" s="1216"/>
      <c r="R181" s="1216"/>
      <c r="S181" s="1216"/>
      <c r="T181" s="1216"/>
      <c r="U181" s="1216"/>
      <c r="V181" s="1216"/>
      <c r="W181" s="1216"/>
      <c r="X181" s="1167"/>
      <c r="Y181" s="1216"/>
      <c r="Z181" s="1216"/>
      <c r="AA181" s="624"/>
      <c r="AB181" s="39"/>
      <c r="AC181" s="1024"/>
      <c r="AD181" s="39"/>
      <c r="AE181" s="1024"/>
      <c r="AF181" s="39"/>
      <c r="AG181" s="1024"/>
      <c r="AH181" s="39"/>
      <c r="AI181" s="1024"/>
      <c r="AJ181" s="39"/>
      <c r="AK181" s="1024"/>
      <c r="AL181" s="39"/>
      <c r="AM181" s="1024"/>
      <c r="AN181" s="39"/>
      <c r="AO181" s="1024"/>
      <c r="AP181" s="39"/>
      <c r="AQ181" s="627"/>
      <c r="AR181" s="625"/>
      <c r="AS181" s="39"/>
      <c r="AT181" s="39"/>
      <c r="AU181" s="39"/>
      <c r="AV181" s="1234"/>
      <c r="AW181" s="39"/>
      <c r="AX181" t="str">
        <f t="shared" si="195"/>
        <v/>
      </c>
      <c r="CW181"/>
      <c r="CX181" s="25" t="str">
        <f t="shared" si="217"/>
        <v/>
      </c>
      <c r="CY181" s="25" t="str">
        <f t="shared" si="218"/>
        <v/>
      </c>
      <c r="CZ181" s="25" t="str">
        <f t="shared" si="219"/>
        <v/>
      </c>
      <c r="DA181" s="25" t="str">
        <f t="shared" si="220"/>
        <v/>
      </c>
      <c r="DB181" s="304"/>
      <c r="DC181" s="25" t="str">
        <f t="shared" si="221"/>
        <v/>
      </c>
      <c r="DD181"/>
      <c r="DE181"/>
      <c r="DG181"/>
      <c r="DH181" s="26">
        <f t="shared" si="223"/>
        <v>0</v>
      </c>
      <c r="DI181" s="26">
        <f t="shared" si="224"/>
        <v>0</v>
      </c>
      <c r="DJ181" s="26">
        <f t="shared" si="225"/>
        <v>0</v>
      </c>
      <c r="DK181" s="26">
        <f t="shared" si="226"/>
        <v>0</v>
      </c>
      <c r="DL181" s="304"/>
      <c r="DM181" s="26">
        <f t="shared" si="228"/>
        <v>0</v>
      </c>
    </row>
    <row r="182" spans="1:117" x14ac:dyDescent="0.25">
      <c r="A182" s="791"/>
      <c r="B182" s="1236" t="s">
        <v>213</v>
      </c>
      <c r="C182" s="1239" t="s">
        <v>210</v>
      </c>
      <c r="D182" s="1207">
        <f t="shared" si="230"/>
        <v>0</v>
      </c>
      <c r="E182" s="290">
        <f>SUM(AA182+AC182+AE182+AG182+AI182+AK182+AM182+AO182)</f>
        <v>0</v>
      </c>
      <c r="F182" s="297">
        <f t="shared" si="229"/>
        <v>0</v>
      </c>
      <c r="G182" s="1168"/>
      <c r="H182" s="1216"/>
      <c r="I182" s="1216"/>
      <c r="J182" s="1216"/>
      <c r="K182" s="1216"/>
      <c r="L182" s="1216"/>
      <c r="M182" s="1216"/>
      <c r="N182" s="1216"/>
      <c r="O182" s="1216"/>
      <c r="P182" s="1216"/>
      <c r="Q182" s="1216"/>
      <c r="R182" s="1216"/>
      <c r="S182" s="1216"/>
      <c r="T182" s="1216"/>
      <c r="U182" s="1216"/>
      <c r="V182" s="1216"/>
      <c r="W182" s="1216"/>
      <c r="X182" s="1167"/>
      <c r="Y182" s="1216"/>
      <c r="Z182" s="1216"/>
      <c r="AA182" s="205"/>
      <c r="AB182" s="1034"/>
      <c r="AC182" s="1011"/>
      <c r="AD182" s="1034"/>
      <c r="AE182" s="1011"/>
      <c r="AF182" s="1034"/>
      <c r="AG182" s="1011"/>
      <c r="AH182" s="1034"/>
      <c r="AI182" s="1011"/>
      <c r="AJ182" s="1034"/>
      <c r="AK182" s="1011"/>
      <c r="AL182" s="1034"/>
      <c r="AM182" s="1011"/>
      <c r="AN182" s="1034"/>
      <c r="AO182" s="1011"/>
      <c r="AP182" s="1034"/>
      <c r="AQ182" s="1211"/>
      <c r="AR182" s="52"/>
      <c r="AS182" s="1034"/>
      <c r="AT182" s="1034"/>
      <c r="AU182" s="1034"/>
      <c r="AV182" s="629"/>
      <c r="AW182" s="1034"/>
      <c r="AX182" t="str">
        <f t="shared" si="195"/>
        <v/>
      </c>
      <c r="CW182"/>
      <c r="CX182" s="25" t="str">
        <f t="shared" si="217"/>
        <v/>
      </c>
      <c r="CY182" s="25" t="str">
        <f t="shared" si="218"/>
        <v/>
      </c>
      <c r="CZ182" s="25" t="str">
        <f t="shared" si="219"/>
        <v/>
      </c>
      <c r="DA182" s="25" t="str">
        <f t="shared" si="220"/>
        <v/>
      </c>
      <c r="DB182" s="25" t="str">
        <f t="shared" si="222"/>
        <v/>
      </c>
      <c r="DC182" s="25" t="str">
        <f t="shared" si="221"/>
        <v/>
      </c>
      <c r="DD182"/>
      <c r="DE182"/>
      <c r="DG182"/>
      <c r="DH182" s="26">
        <f t="shared" si="223"/>
        <v>0</v>
      </c>
      <c r="DI182" s="26">
        <f t="shared" si="224"/>
        <v>0</v>
      </c>
      <c r="DJ182" s="26">
        <f t="shared" si="225"/>
        <v>0</v>
      </c>
      <c r="DK182" s="26">
        <f t="shared" si="226"/>
        <v>0</v>
      </c>
      <c r="DL182" s="26">
        <f t="shared" si="227"/>
        <v>0</v>
      </c>
      <c r="DM182" s="26">
        <f t="shared" si="228"/>
        <v>0</v>
      </c>
    </row>
    <row r="183" spans="1:117" x14ac:dyDescent="0.25">
      <c r="A183" s="791"/>
      <c r="B183" s="968"/>
      <c r="C183" s="1245" t="s">
        <v>214</v>
      </c>
      <c r="D183" s="534">
        <f t="shared" si="230"/>
        <v>0</v>
      </c>
      <c r="E183" s="601">
        <f>SUM(AA183+AC183+AE183+AG183+AI183+AK183+AM183+AO183)</f>
        <v>0</v>
      </c>
      <c r="F183" s="294">
        <f t="shared" si="229"/>
        <v>0</v>
      </c>
      <c r="G183" s="1168"/>
      <c r="H183" s="1216"/>
      <c r="I183" s="1216"/>
      <c r="J183" s="1216"/>
      <c r="K183" s="1216"/>
      <c r="L183" s="1216"/>
      <c r="M183" s="1216"/>
      <c r="N183" s="1216"/>
      <c r="O183" s="1216"/>
      <c r="P183" s="1216"/>
      <c r="Q183" s="1216"/>
      <c r="R183" s="1216"/>
      <c r="S183" s="1216"/>
      <c r="T183" s="1216"/>
      <c r="U183" s="1216"/>
      <c r="V183" s="1216"/>
      <c r="W183" s="1216"/>
      <c r="X183" s="1167"/>
      <c r="Y183" s="1216"/>
      <c r="Z183" s="1216"/>
      <c r="AA183" s="1198"/>
      <c r="AB183" s="39"/>
      <c r="AC183" s="1024"/>
      <c r="AD183" s="39"/>
      <c r="AE183" s="1024"/>
      <c r="AF183" s="39"/>
      <c r="AG183" s="1024"/>
      <c r="AH183" s="39"/>
      <c r="AI183" s="1024"/>
      <c r="AJ183" s="39"/>
      <c r="AK183" s="1024"/>
      <c r="AL183" s="39"/>
      <c r="AM183" s="1024"/>
      <c r="AN183" s="39"/>
      <c r="AO183" s="1024"/>
      <c r="AP183" s="39"/>
      <c r="AQ183" s="627"/>
      <c r="AR183" s="625"/>
      <c r="AS183" s="39"/>
      <c r="AT183" s="39"/>
      <c r="AU183" s="39"/>
      <c r="AV183" s="1234"/>
      <c r="AW183" s="39"/>
      <c r="AX183" t="str">
        <f t="shared" si="195"/>
        <v/>
      </c>
      <c r="CW183"/>
      <c r="CX183" s="25" t="str">
        <f t="shared" si="217"/>
        <v/>
      </c>
      <c r="CY183" s="25" t="str">
        <f t="shared" si="218"/>
        <v/>
      </c>
      <c r="CZ183" s="25" t="str">
        <f t="shared" si="219"/>
        <v/>
      </c>
      <c r="DA183" s="25" t="str">
        <f t="shared" si="220"/>
        <v/>
      </c>
      <c r="DB183" s="304"/>
      <c r="DC183" s="25" t="str">
        <f t="shared" si="221"/>
        <v/>
      </c>
      <c r="DD183"/>
      <c r="DE183"/>
      <c r="DG183"/>
      <c r="DH183" s="26">
        <f t="shared" si="223"/>
        <v>0</v>
      </c>
      <c r="DI183" s="26">
        <f t="shared" si="224"/>
        <v>0</v>
      </c>
      <c r="DJ183" s="26">
        <f t="shared" si="225"/>
        <v>0</v>
      </c>
      <c r="DK183" s="26">
        <f t="shared" si="226"/>
        <v>0</v>
      </c>
      <c r="DL183" s="304"/>
      <c r="DM183" s="26">
        <f t="shared" si="228"/>
        <v>0</v>
      </c>
    </row>
    <row r="184" spans="1:117" x14ac:dyDescent="0.25">
      <c r="A184" s="791"/>
      <c r="B184" s="1124" t="s">
        <v>95</v>
      </c>
      <c r="C184" s="1242" t="s">
        <v>210</v>
      </c>
      <c r="D184" s="245">
        <f t="shared" si="230"/>
        <v>0</v>
      </c>
      <c r="E184" s="290">
        <f t="shared" ref="E184:F186" si="231">SUM(AC184+AE184+AG184+AI184+AK184+AM184+AO184)</f>
        <v>0</v>
      </c>
      <c r="F184" s="297">
        <f t="shared" si="231"/>
        <v>0</v>
      </c>
      <c r="G184" s="1168"/>
      <c r="H184" s="1216"/>
      <c r="I184" s="1216"/>
      <c r="J184" s="1216"/>
      <c r="K184" s="1216"/>
      <c r="L184" s="1216"/>
      <c r="M184" s="1216"/>
      <c r="N184" s="1216"/>
      <c r="O184" s="1216"/>
      <c r="P184" s="1216"/>
      <c r="Q184" s="1216"/>
      <c r="R184" s="1216"/>
      <c r="S184" s="1216"/>
      <c r="T184" s="1216"/>
      <c r="U184" s="1216"/>
      <c r="V184" s="1216"/>
      <c r="W184" s="1216"/>
      <c r="X184" s="1167"/>
      <c r="Y184" s="1216"/>
      <c r="Z184" s="1216"/>
      <c r="AA184" s="220"/>
      <c r="AB184" s="220"/>
      <c r="AC184" s="615"/>
      <c r="AD184" s="1034"/>
      <c r="AE184" s="1011"/>
      <c r="AF184" s="1034"/>
      <c r="AG184" s="1011"/>
      <c r="AH184" s="1034"/>
      <c r="AI184" s="1011"/>
      <c r="AJ184" s="1034"/>
      <c r="AK184" s="1011"/>
      <c r="AL184" s="1034"/>
      <c r="AM184" s="1011"/>
      <c r="AN184" s="1034"/>
      <c r="AO184" s="1011"/>
      <c r="AP184" s="1034"/>
      <c r="AQ184" s="1211"/>
      <c r="AR184" s="52"/>
      <c r="AS184" s="1034"/>
      <c r="AT184" s="1034"/>
      <c r="AU184" s="1034"/>
      <c r="AV184" s="629"/>
      <c r="AW184" s="1034"/>
      <c r="AX184" t="str">
        <f t="shared" si="195"/>
        <v/>
      </c>
      <c r="CW184"/>
      <c r="CX184" s="25" t="str">
        <f t="shared" si="217"/>
        <v/>
      </c>
      <c r="CY184" s="25" t="str">
        <f t="shared" si="218"/>
        <v/>
      </c>
      <c r="CZ184" s="25" t="str">
        <f t="shared" si="219"/>
        <v/>
      </c>
      <c r="DA184" s="25" t="str">
        <f t="shared" si="220"/>
        <v/>
      </c>
      <c r="DB184" s="25" t="str">
        <f t="shared" si="222"/>
        <v/>
      </c>
      <c r="DC184" s="25" t="str">
        <f t="shared" si="221"/>
        <v/>
      </c>
      <c r="DD184"/>
      <c r="DE184"/>
      <c r="DG184"/>
      <c r="DH184" s="26">
        <f t="shared" si="223"/>
        <v>0</v>
      </c>
      <c r="DI184" s="26">
        <f t="shared" si="224"/>
        <v>0</v>
      </c>
      <c r="DJ184" s="26">
        <f t="shared" si="225"/>
        <v>0</v>
      </c>
      <c r="DK184" s="26">
        <f t="shared" si="226"/>
        <v>0</v>
      </c>
      <c r="DL184" s="26">
        <f t="shared" si="227"/>
        <v>0</v>
      </c>
      <c r="DM184" s="26">
        <f t="shared" si="228"/>
        <v>0</v>
      </c>
    </row>
    <row r="185" spans="1:117" x14ac:dyDescent="0.25">
      <c r="A185" s="791"/>
      <c r="B185" s="728"/>
      <c r="C185" s="1221" t="s">
        <v>215</v>
      </c>
      <c r="D185" s="301">
        <f t="shared" si="230"/>
        <v>0</v>
      </c>
      <c r="E185" s="290">
        <f t="shared" si="231"/>
        <v>0</v>
      </c>
      <c r="F185" s="297">
        <f t="shared" si="231"/>
        <v>0</v>
      </c>
      <c r="G185" s="1168"/>
      <c r="H185" s="1216"/>
      <c r="I185" s="1216"/>
      <c r="J185" s="1216"/>
      <c r="K185" s="1216"/>
      <c r="L185" s="1216"/>
      <c r="M185" s="1216"/>
      <c r="N185" s="1216"/>
      <c r="O185" s="1216"/>
      <c r="P185" s="1216"/>
      <c r="Q185" s="1216"/>
      <c r="R185" s="1216"/>
      <c r="S185" s="1216"/>
      <c r="T185" s="1216"/>
      <c r="U185" s="1216"/>
      <c r="V185" s="1216"/>
      <c r="W185" s="1216"/>
      <c r="X185" s="1167"/>
      <c r="Y185" s="1216"/>
      <c r="Z185" s="1216"/>
      <c r="AA185" s="1216"/>
      <c r="AB185" s="1216"/>
      <c r="AC185" s="302"/>
      <c r="AD185" s="63"/>
      <c r="AE185" s="193"/>
      <c r="AF185" s="63"/>
      <c r="AG185" s="193"/>
      <c r="AH185" s="63"/>
      <c r="AI185" s="193"/>
      <c r="AJ185" s="63"/>
      <c r="AK185" s="193"/>
      <c r="AL185" s="63"/>
      <c r="AM185" s="193"/>
      <c r="AN185" s="63"/>
      <c r="AO185" s="193"/>
      <c r="AP185" s="63"/>
      <c r="AQ185" s="252"/>
      <c r="AR185" s="479"/>
      <c r="AS185" s="63"/>
      <c r="AT185" s="63"/>
      <c r="AU185" s="63"/>
      <c r="AV185" s="234"/>
      <c r="AW185" s="63"/>
      <c r="AX185" t="str">
        <f t="shared" si="195"/>
        <v/>
      </c>
      <c r="CW185"/>
      <c r="CX185" s="25" t="str">
        <f t="shared" si="217"/>
        <v/>
      </c>
      <c r="CY185" s="25" t="str">
        <f t="shared" si="218"/>
        <v/>
      </c>
      <c r="CZ185" s="25" t="str">
        <f t="shared" si="219"/>
        <v/>
      </c>
      <c r="DA185" s="25" t="str">
        <f t="shared" si="220"/>
        <v/>
      </c>
      <c r="DB185" s="304"/>
      <c r="DC185" s="25" t="str">
        <f t="shared" si="221"/>
        <v/>
      </c>
      <c r="DD185"/>
      <c r="DE185"/>
      <c r="DG185"/>
      <c r="DH185" s="26">
        <f t="shared" si="223"/>
        <v>0</v>
      </c>
      <c r="DI185" s="26">
        <f t="shared" si="224"/>
        <v>0</v>
      </c>
      <c r="DJ185" s="26">
        <f t="shared" si="225"/>
        <v>0</v>
      </c>
      <c r="DK185" s="26">
        <f t="shared" si="226"/>
        <v>0</v>
      </c>
      <c r="DL185" s="304"/>
      <c r="DM185" s="26">
        <f t="shared" si="228"/>
        <v>0</v>
      </c>
    </row>
    <row r="186" spans="1:117" x14ac:dyDescent="0.25">
      <c r="A186" s="967"/>
      <c r="B186" s="957"/>
      <c r="C186" s="562" t="s">
        <v>216</v>
      </c>
      <c r="D186" s="301">
        <f t="shared" si="230"/>
        <v>0</v>
      </c>
      <c r="E186" s="601">
        <f t="shared" si="231"/>
        <v>0</v>
      </c>
      <c r="F186" s="294">
        <f t="shared" si="231"/>
        <v>0</v>
      </c>
      <c r="G186" s="1168"/>
      <c r="H186" s="1216"/>
      <c r="I186" s="1216"/>
      <c r="J186" s="1216"/>
      <c r="K186" s="1216"/>
      <c r="L186" s="1216"/>
      <c r="M186" s="1216"/>
      <c r="N186" s="1216"/>
      <c r="O186" s="1216"/>
      <c r="P186" s="1216"/>
      <c r="Q186" s="1216"/>
      <c r="R186" s="1216"/>
      <c r="S186" s="1216"/>
      <c r="T186" s="1216"/>
      <c r="U186" s="1216"/>
      <c r="V186" s="1216"/>
      <c r="W186" s="1216"/>
      <c r="X186" s="1167"/>
      <c r="Y186" s="1216"/>
      <c r="Z186" s="1216"/>
      <c r="AA186" s="1216"/>
      <c r="AB186" s="1216"/>
      <c r="AC186" s="624"/>
      <c r="AD186" s="39"/>
      <c r="AE186" s="1024"/>
      <c r="AF186" s="39"/>
      <c r="AG186" s="1024"/>
      <c r="AH186" s="39"/>
      <c r="AI186" s="1024"/>
      <c r="AJ186" s="39"/>
      <c r="AK186" s="1024"/>
      <c r="AL186" s="39"/>
      <c r="AM186" s="1024"/>
      <c r="AN186" s="39"/>
      <c r="AO186" s="1024"/>
      <c r="AP186" s="39"/>
      <c r="AQ186" s="627"/>
      <c r="AR186" s="625"/>
      <c r="AS186" s="39"/>
      <c r="AT186" s="39"/>
      <c r="AU186" s="39"/>
      <c r="AV186" s="1234"/>
      <c r="AW186" s="39"/>
      <c r="AX186" t="str">
        <f t="shared" si="195"/>
        <v/>
      </c>
      <c r="CW186"/>
      <c r="CX186" s="25" t="str">
        <f t="shared" si="217"/>
        <v/>
      </c>
      <c r="CY186" s="25" t="str">
        <f t="shared" si="218"/>
        <v/>
      </c>
      <c r="CZ186" s="25" t="str">
        <f t="shared" si="219"/>
        <v/>
      </c>
      <c r="DA186" s="25" t="str">
        <f t="shared" si="220"/>
        <v/>
      </c>
      <c r="DB186" s="304"/>
      <c r="DC186" s="25" t="str">
        <f t="shared" si="221"/>
        <v/>
      </c>
      <c r="DD186"/>
      <c r="DE186"/>
      <c r="DG186"/>
      <c r="DH186" s="26">
        <f t="shared" si="223"/>
        <v>0</v>
      </c>
      <c r="DI186" s="26">
        <f t="shared" si="224"/>
        <v>0</v>
      </c>
      <c r="DJ186" s="26">
        <f t="shared" si="225"/>
        <v>0</v>
      </c>
      <c r="DK186" s="26">
        <f t="shared" si="226"/>
        <v>0</v>
      </c>
      <c r="DL186" s="304"/>
      <c r="DM186" s="26">
        <f t="shared" si="228"/>
        <v>0</v>
      </c>
    </row>
    <row r="187" spans="1:117" ht="15" customHeight="1" x14ac:dyDescent="0.25">
      <c r="A187" s="1153" t="s">
        <v>217</v>
      </c>
      <c r="B187" s="1053" t="s">
        <v>218</v>
      </c>
      <c r="C187" s="988"/>
      <c r="D187" s="1246">
        <f>SUM(E187+F187)</f>
        <v>0</v>
      </c>
      <c r="E187" s="1247">
        <f t="shared" ref="E187:F191" si="232">SUM(AK187)</f>
        <v>0</v>
      </c>
      <c r="F187" s="1248">
        <f t="shared" si="232"/>
        <v>0</v>
      </c>
      <c r="G187" s="1175"/>
      <c r="H187" s="1215"/>
      <c r="I187" s="1215"/>
      <c r="J187" s="1215"/>
      <c r="K187" s="1215"/>
      <c r="L187" s="1215"/>
      <c r="M187" s="1215"/>
      <c r="N187" s="1215"/>
      <c r="O187" s="1215"/>
      <c r="P187" s="1215"/>
      <c r="Q187" s="1215"/>
      <c r="R187" s="1215"/>
      <c r="S187" s="1215"/>
      <c r="T187" s="1215"/>
      <c r="U187" s="1215"/>
      <c r="V187" s="1215"/>
      <c r="W187" s="1215"/>
      <c r="X187" s="1174"/>
      <c r="Y187" s="1215"/>
      <c r="Z187" s="1215"/>
      <c r="AA187" s="1215"/>
      <c r="AB187" s="1215"/>
      <c r="AC187" s="1209"/>
      <c r="AD187" s="219"/>
      <c r="AE187" s="219"/>
      <c r="AF187" s="219"/>
      <c r="AG187" s="219"/>
      <c r="AH187" s="219"/>
      <c r="AI187" s="219"/>
      <c r="AJ187" s="311"/>
      <c r="AK187" s="1249"/>
      <c r="AL187" s="1250"/>
      <c r="AM187" s="1251"/>
      <c r="AN187" s="219"/>
      <c r="AO187" s="219"/>
      <c r="AP187" s="311"/>
      <c r="AQ187" s="1252"/>
      <c r="AR187" s="1253"/>
      <c r="AS187" s="1215"/>
      <c r="AT187" s="1174"/>
      <c r="AU187" s="1254"/>
      <c r="AV187" s="1254"/>
      <c r="AW187" s="1254"/>
      <c r="AX187" t="str">
        <f t="shared" si="195"/>
        <v/>
      </c>
      <c r="CW187"/>
      <c r="CX187" s="25" t="str">
        <f t="shared" si="217"/>
        <v/>
      </c>
      <c r="CY187" s="304"/>
      <c r="CZ187" s="304"/>
      <c r="DA187" s="25" t="str">
        <f t="shared" si="220"/>
        <v/>
      </c>
      <c r="DB187" s="25" t="str">
        <f t="shared" si="222"/>
        <v/>
      </c>
      <c r="DC187" s="25" t="str">
        <f t="shared" si="221"/>
        <v/>
      </c>
      <c r="DD187"/>
      <c r="DE187"/>
      <c r="DG187"/>
      <c r="DH187" s="26">
        <f t="shared" si="223"/>
        <v>0</v>
      </c>
      <c r="DI187" s="304"/>
      <c r="DJ187" s="304"/>
      <c r="DK187" s="26">
        <f t="shared" si="226"/>
        <v>0</v>
      </c>
      <c r="DL187" s="26">
        <f t="shared" si="227"/>
        <v>0</v>
      </c>
      <c r="DM187" s="26">
        <f t="shared" si="228"/>
        <v>0</v>
      </c>
    </row>
    <row r="188" spans="1:117" x14ac:dyDescent="0.25">
      <c r="A188" s="713"/>
      <c r="B188" s="713" t="s">
        <v>209</v>
      </c>
      <c r="C188" s="244" t="s">
        <v>210</v>
      </c>
      <c r="D188" s="1207">
        <f t="shared" si="230"/>
        <v>0</v>
      </c>
      <c r="E188" s="254">
        <f t="shared" si="232"/>
        <v>0</v>
      </c>
      <c r="F188" s="297">
        <f t="shared" si="232"/>
        <v>0</v>
      </c>
      <c r="G188" s="1175"/>
      <c r="H188" s="1215"/>
      <c r="I188" s="1215"/>
      <c r="J188" s="1215"/>
      <c r="K188" s="1215"/>
      <c r="L188" s="1215"/>
      <c r="M188" s="1215"/>
      <c r="N188" s="1215"/>
      <c r="O188" s="1215"/>
      <c r="P188" s="1215"/>
      <c r="Q188" s="1215"/>
      <c r="R188" s="1215"/>
      <c r="S188" s="1215"/>
      <c r="T188" s="1215"/>
      <c r="U188" s="1215"/>
      <c r="V188" s="1215"/>
      <c r="W188" s="1215"/>
      <c r="X188" s="1174"/>
      <c r="Y188" s="1215"/>
      <c r="Z188" s="1215"/>
      <c r="AA188" s="1215"/>
      <c r="AB188" s="1215"/>
      <c r="AC188" s="1175"/>
      <c r="AD188" s="1215"/>
      <c r="AE188" s="1215"/>
      <c r="AF188" s="1215"/>
      <c r="AG188" s="1215"/>
      <c r="AH188" s="1215"/>
      <c r="AI188" s="1215"/>
      <c r="AJ188" s="1040"/>
      <c r="AK188" s="19"/>
      <c r="AL188" s="20"/>
      <c r="AM188" s="1039"/>
      <c r="AN188" s="1215"/>
      <c r="AO188" s="1215"/>
      <c r="AP188" s="1040"/>
      <c r="AQ188" s="230"/>
      <c r="AR188" s="22"/>
      <c r="AS188" s="1215"/>
      <c r="AT188" s="1174"/>
      <c r="AU188" s="24"/>
      <c r="AV188" s="24"/>
      <c r="AW188" s="20"/>
      <c r="AX188" t="str">
        <f t="shared" si="195"/>
        <v/>
      </c>
      <c r="CW188"/>
      <c r="CX188" s="25" t="str">
        <f t="shared" si="217"/>
        <v/>
      </c>
      <c r="CY188" s="304"/>
      <c r="CZ188" s="304"/>
      <c r="DA188" s="25" t="str">
        <f t="shared" si="220"/>
        <v/>
      </c>
      <c r="DB188" s="25" t="str">
        <f t="shared" si="222"/>
        <v/>
      </c>
      <c r="DC188" s="25" t="str">
        <f t="shared" si="221"/>
        <v/>
      </c>
      <c r="DD188"/>
      <c r="DE188"/>
      <c r="DG188"/>
      <c r="DH188" s="26">
        <f t="shared" si="223"/>
        <v>0</v>
      </c>
      <c r="DI188" s="304"/>
      <c r="DJ188" s="304"/>
      <c r="DK188" s="26">
        <f t="shared" si="226"/>
        <v>0</v>
      </c>
      <c r="DL188" s="26">
        <f t="shared" si="227"/>
        <v>0</v>
      </c>
      <c r="DM188" s="26">
        <f t="shared" si="228"/>
        <v>0</v>
      </c>
    </row>
    <row r="189" spans="1:117" x14ac:dyDescent="0.25">
      <c r="A189" s="713"/>
      <c r="B189" s="713"/>
      <c r="C189" s="318" t="s">
        <v>219</v>
      </c>
      <c r="D189" s="571">
        <f t="shared" si="230"/>
        <v>0</v>
      </c>
      <c r="E189" s="601">
        <f t="shared" si="232"/>
        <v>0</v>
      </c>
      <c r="F189" s="294">
        <f t="shared" si="232"/>
        <v>0</v>
      </c>
      <c r="G189" s="1175"/>
      <c r="H189" s="1215"/>
      <c r="I189" s="1215"/>
      <c r="J189" s="1215"/>
      <c r="K189" s="1215"/>
      <c r="L189" s="1215"/>
      <c r="M189" s="1215"/>
      <c r="N189" s="1215"/>
      <c r="O189" s="1215"/>
      <c r="P189" s="1215"/>
      <c r="Q189" s="1215"/>
      <c r="R189" s="1215"/>
      <c r="S189" s="1215"/>
      <c r="T189" s="1215"/>
      <c r="U189" s="1215"/>
      <c r="V189" s="1215"/>
      <c r="W189" s="1215"/>
      <c r="X189" s="1174"/>
      <c r="Y189" s="1215"/>
      <c r="Z189" s="1215"/>
      <c r="AA189" s="1215"/>
      <c r="AB189" s="1215"/>
      <c r="AC189" s="1175"/>
      <c r="AD189" s="1215"/>
      <c r="AE189" s="1215"/>
      <c r="AF189" s="1215"/>
      <c r="AG189" s="1215"/>
      <c r="AH189" s="1215"/>
      <c r="AI189" s="1215"/>
      <c r="AJ189" s="1040"/>
      <c r="AK189" s="193"/>
      <c r="AL189" s="63"/>
      <c r="AM189" s="1039"/>
      <c r="AN189" s="1215"/>
      <c r="AO189" s="1215"/>
      <c r="AP189" s="1040"/>
      <c r="AQ189" s="252"/>
      <c r="AR189" s="479"/>
      <c r="AS189" s="1215"/>
      <c r="AT189" s="1174"/>
      <c r="AU189" s="628"/>
      <c r="AV189" s="1234"/>
      <c r="AW189" s="628"/>
      <c r="AX189" t="str">
        <f t="shared" si="195"/>
        <v/>
      </c>
      <c r="CW189"/>
      <c r="CX189" s="25" t="str">
        <f t="shared" si="217"/>
        <v/>
      </c>
      <c r="CY189" s="304"/>
      <c r="CZ189" s="304"/>
      <c r="DA189" s="25" t="str">
        <f t="shared" si="220"/>
        <v/>
      </c>
      <c r="DB189" s="304"/>
      <c r="DC189" s="25" t="str">
        <f t="shared" si="221"/>
        <v/>
      </c>
      <c r="DD189"/>
      <c r="DE189"/>
      <c r="DG189"/>
      <c r="DH189" s="26">
        <f t="shared" si="223"/>
        <v>0</v>
      </c>
      <c r="DI189" s="304"/>
      <c r="DJ189" s="304"/>
      <c r="DK189" s="26">
        <f t="shared" si="226"/>
        <v>0</v>
      </c>
      <c r="DL189" s="304"/>
      <c r="DM189" s="26">
        <f t="shared" si="228"/>
        <v>0</v>
      </c>
    </row>
    <row r="190" spans="1:117" x14ac:dyDescent="0.25">
      <c r="A190" s="713"/>
      <c r="B190" s="1153" t="s">
        <v>95</v>
      </c>
      <c r="C190" s="1242" t="s">
        <v>220</v>
      </c>
      <c r="D190" s="1207">
        <f t="shared" si="230"/>
        <v>0</v>
      </c>
      <c r="E190" s="290">
        <f t="shared" si="232"/>
        <v>0</v>
      </c>
      <c r="F190" s="297">
        <f t="shared" si="232"/>
        <v>0</v>
      </c>
      <c r="G190" s="1175"/>
      <c r="H190" s="1215"/>
      <c r="I190" s="1215"/>
      <c r="J190" s="1215"/>
      <c r="K190" s="1215"/>
      <c r="L190" s="1215"/>
      <c r="M190" s="1215"/>
      <c r="N190" s="1215"/>
      <c r="O190" s="1215"/>
      <c r="P190" s="1215"/>
      <c r="Q190" s="1215"/>
      <c r="R190" s="1215"/>
      <c r="S190" s="1215"/>
      <c r="T190" s="1215"/>
      <c r="U190" s="1215"/>
      <c r="V190" s="1215"/>
      <c r="W190" s="1215"/>
      <c r="X190" s="1174"/>
      <c r="Y190" s="1215"/>
      <c r="Z190" s="1215"/>
      <c r="AA190" s="1215"/>
      <c r="AB190" s="1215"/>
      <c r="AC190" s="1175"/>
      <c r="AD190" s="1215"/>
      <c r="AE190" s="1215"/>
      <c r="AF190" s="1215"/>
      <c r="AG190" s="1215"/>
      <c r="AH190" s="1215"/>
      <c r="AI190" s="1215"/>
      <c r="AJ190" s="1040"/>
      <c r="AK190" s="1011"/>
      <c r="AL190" s="1034"/>
      <c r="AM190" s="1039"/>
      <c r="AN190" s="1215"/>
      <c r="AO190" s="1215"/>
      <c r="AP190" s="1040"/>
      <c r="AQ190" s="1211"/>
      <c r="AR190" s="52"/>
      <c r="AS190" s="1215"/>
      <c r="AT190" s="1174"/>
      <c r="AU190" s="24"/>
      <c r="AV190" s="24"/>
      <c r="AW190" s="24"/>
      <c r="AX190" t="str">
        <f t="shared" si="195"/>
        <v/>
      </c>
      <c r="CW190"/>
      <c r="CX190" s="25" t="str">
        <f t="shared" si="217"/>
        <v/>
      </c>
      <c r="CY190" s="304"/>
      <c r="CZ190" s="304"/>
      <c r="DA190" s="25" t="str">
        <f t="shared" si="220"/>
        <v/>
      </c>
      <c r="DB190" s="25" t="str">
        <f t="shared" si="222"/>
        <v/>
      </c>
      <c r="DC190" s="25" t="str">
        <f t="shared" si="221"/>
        <v/>
      </c>
      <c r="DD190"/>
      <c r="DE190"/>
      <c r="DG190"/>
      <c r="DH190" s="26">
        <f t="shared" si="223"/>
        <v>0</v>
      </c>
      <c r="DI190" s="304"/>
      <c r="DJ190" s="304"/>
      <c r="DK190" s="26">
        <f t="shared" si="226"/>
        <v>0</v>
      </c>
      <c r="DL190" s="26">
        <f t="shared" si="227"/>
        <v>0</v>
      </c>
      <c r="DM190" s="26">
        <f t="shared" si="228"/>
        <v>0</v>
      </c>
    </row>
    <row r="191" spans="1:117" x14ac:dyDescent="0.25">
      <c r="A191" s="949"/>
      <c r="B191" s="949"/>
      <c r="C191" s="1255" t="s">
        <v>221</v>
      </c>
      <c r="D191" s="571">
        <f t="shared" si="230"/>
        <v>0</v>
      </c>
      <c r="E191" s="290">
        <f t="shared" si="232"/>
        <v>0</v>
      </c>
      <c r="F191" s="297">
        <f t="shared" si="232"/>
        <v>0</v>
      </c>
      <c r="G191" s="1175"/>
      <c r="H191" s="1215"/>
      <c r="I191" s="1215"/>
      <c r="J191" s="1215"/>
      <c r="K191" s="1215"/>
      <c r="L191" s="1215"/>
      <c r="M191" s="1215"/>
      <c r="N191" s="1215"/>
      <c r="O191" s="1215"/>
      <c r="P191" s="1215"/>
      <c r="Q191" s="1215"/>
      <c r="R191" s="1215"/>
      <c r="S191" s="1215"/>
      <c r="T191" s="1215"/>
      <c r="U191" s="1215"/>
      <c r="V191" s="1215"/>
      <c r="W191" s="1215"/>
      <c r="X191" s="1174"/>
      <c r="Y191" s="1232"/>
      <c r="Z191" s="1232"/>
      <c r="AA191" s="1232"/>
      <c r="AB191" s="1232"/>
      <c r="AC191" s="1231"/>
      <c r="AD191" s="1232"/>
      <c r="AE191" s="1232"/>
      <c r="AF191" s="1232"/>
      <c r="AG191" s="1232"/>
      <c r="AH191" s="1232"/>
      <c r="AI191" s="1232"/>
      <c r="AJ191" s="1256"/>
      <c r="AK191" s="563"/>
      <c r="AL191" s="564"/>
      <c r="AM191" s="572"/>
      <c r="AN191" s="1232"/>
      <c r="AO191" s="1232"/>
      <c r="AP191" s="1256"/>
      <c r="AQ191" s="565"/>
      <c r="AR191" s="566"/>
      <c r="AS191" s="572"/>
      <c r="AT191" s="1257"/>
      <c r="AU191" s="567"/>
      <c r="AV191" s="1234"/>
      <c r="AW191" s="39"/>
      <c r="AX191" t="str">
        <f t="shared" si="195"/>
        <v/>
      </c>
      <c r="CW191"/>
      <c r="CX191" s="25" t="str">
        <f t="shared" si="217"/>
        <v/>
      </c>
      <c r="CY191" s="304"/>
      <c r="CZ191" s="304"/>
      <c r="DA191" s="25" t="str">
        <f t="shared" si="220"/>
        <v/>
      </c>
      <c r="DB191" s="304"/>
      <c r="DC191" s="25" t="str">
        <f t="shared" si="221"/>
        <v/>
      </c>
      <c r="DD191"/>
      <c r="DE191"/>
      <c r="DG191"/>
      <c r="DH191" s="26">
        <f t="shared" si="223"/>
        <v>0</v>
      </c>
      <c r="DI191" s="304"/>
      <c r="DJ191" s="304"/>
      <c r="DK191" s="26">
        <f t="shared" si="226"/>
        <v>0</v>
      </c>
      <c r="DL191" s="304"/>
      <c r="DM191" s="26">
        <f t="shared" si="228"/>
        <v>0</v>
      </c>
    </row>
    <row r="192" spans="1:117" ht="15" customHeight="1" x14ac:dyDescent="0.25">
      <c r="A192" s="1258" t="s">
        <v>222</v>
      </c>
      <c r="B192" s="1259" t="s">
        <v>223</v>
      </c>
      <c r="C192" s="1260" t="s">
        <v>224</v>
      </c>
      <c r="D192" s="1207">
        <f t="shared" si="230"/>
        <v>0</v>
      </c>
      <c r="E192" s="254">
        <f t="shared" ref="E192:F194" si="233">SUM(Y192+AA192+AC192+AE192+AG192+AI192+AK192+AM192+AO192)</f>
        <v>0</v>
      </c>
      <c r="F192" s="1208">
        <f t="shared" si="233"/>
        <v>0</v>
      </c>
      <c r="G192" s="1168"/>
      <c r="H192" s="1216"/>
      <c r="I192" s="1216"/>
      <c r="J192" s="1216"/>
      <c r="K192" s="1216"/>
      <c r="L192" s="1216"/>
      <c r="M192" s="1216"/>
      <c r="N192" s="1216"/>
      <c r="O192" s="1216"/>
      <c r="P192" s="1216"/>
      <c r="Q192" s="1216"/>
      <c r="R192" s="1216"/>
      <c r="S192" s="1216"/>
      <c r="T192" s="1216"/>
      <c r="U192" s="1216"/>
      <c r="V192" s="1216"/>
      <c r="W192" s="1216"/>
      <c r="X192" s="1166"/>
      <c r="Y192" s="19"/>
      <c r="Z192" s="20"/>
      <c r="AA192" s="19"/>
      <c r="AB192" s="20"/>
      <c r="AC192" s="19"/>
      <c r="AD192" s="20"/>
      <c r="AE192" s="19"/>
      <c r="AF192" s="20"/>
      <c r="AG192" s="19"/>
      <c r="AH192" s="20"/>
      <c r="AI192" s="19"/>
      <c r="AJ192" s="20"/>
      <c r="AK192" s="19"/>
      <c r="AL192" s="20"/>
      <c r="AM192" s="19"/>
      <c r="AN192" s="20"/>
      <c r="AO192" s="19"/>
      <c r="AP192" s="20"/>
      <c r="AQ192" s="230"/>
      <c r="AR192" s="22"/>
      <c r="AS192" s="20"/>
      <c r="AT192" s="20"/>
      <c r="AU192" s="20"/>
      <c r="AV192" s="24"/>
      <c r="AW192" s="20"/>
      <c r="AX192" t="str">
        <f t="shared" si="195"/>
        <v/>
      </c>
      <c r="CW192"/>
      <c r="CX192" s="25" t="str">
        <f t="shared" si="217"/>
        <v/>
      </c>
      <c r="CY192" s="25" t="str">
        <f t="shared" ref="CY192:CY196" si="234">IF(AND(D192&gt;0,AS192=""),"  * No olvide digitar la variable Niños, niñas, adolescentes y jóvenes SENAME. Digite Cero si no tiene.",IF(AS192&gt;D192," * La variable Niños, niñas, adolescentes y jóvenes SENAME no pueden superar el Total Ambos Sexos.",""))</f>
        <v/>
      </c>
      <c r="CZ192" s="25" t="str">
        <f t="shared" ref="CZ192:CZ196" si="235">IF(AND(D192&gt;0,AT192=""),"  * No olvide digitar la variable Niños, niñas, adolescentes y jóvenes Mejor Niñez. Digite Cero si no tiene.",IF(AT192&gt;D192," * La variable Niños, niñas, adolescentes y jóvenes Mejor Niñez  no pueden superar el Total Ambos Sexos.",""))</f>
        <v/>
      </c>
      <c r="DA192" s="25" t="str">
        <f t="shared" si="220"/>
        <v/>
      </c>
      <c r="DB192" s="25" t="str">
        <f t="shared" si="222"/>
        <v/>
      </c>
      <c r="DC192" s="25" t="str">
        <f t="shared" si="221"/>
        <v/>
      </c>
      <c r="DD192"/>
      <c r="DE192"/>
      <c r="DG192"/>
      <c r="DH192" s="26">
        <f t="shared" si="223"/>
        <v>0</v>
      </c>
      <c r="DI192" s="26">
        <f t="shared" si="224"/>
        <v>0</v>
      </c>
      <c r="DJ192" s="26">
        <f t="shared" si="225"/>
        <v>0</v>
      </c>
      <c r="DK192" s="26">
        <f t="shared" si="226"/>
        <v>0</v>
      </c>
      <c r="DL192" s="26">
        <f t="shared" si="227"/>
        <v>0</v>
      </c>
      <c r="DM192" s="26">
        <f t="shared" si="228"/>
        <v>0</v>
      </c>
    </row>
    <row r="193" spans="1:117" x14ac:dyDescent="0.25">
      <c r="A193" s="785"/>
      <c r="B193" s="788"/>
      <c r="C193" s="329" t="s">
        <v>225</v>
      </c>
      <c r="D193" s="570">
        <f t="shared" si="230"/>
        <v>0</v>
      </c>
      <c r="E193" s="1228">
        <f t="shared" si="233"/>
        <v>0</v>
      </c>
      <c r="F193" s="1214">
        <f t="shared" si="233"/>
        <v>0</v>
      </c>
      <c r="G193" s="1168"/>
      <c r="H193" s="1216"/>
      <c r="I193" s="1216"/>
      <c r="J193" s="1216"/>
      <c r="K193" s="1216"/>
      <c r="L193" s="1216"/>
      <c r="M193" s="1216"/>
      <c r="N193" s="1216"/>
      <c r="O193" s="1216"/>
      <c r="P193" s="1216"/>
      <c r="Q193" s="1216"/>
      <c r="R193" s="1216"/>
      <c r="S193" s="1216"/>
      <c r="T193" s="1216"/>
      <c r="U193" s="1216"/>
      <c r="V193" s="1216"/>
      <c r="W193" s="1216"/>
      <c r="X193" s="1166"/>
      <c r="Y193" s="193"/>
      <c r="Z193" s="63"/>
      <c r="AA193" s="193"/>
      <c r="AB193" s="63"/>
      <c r="AC193" s="193"/>
      <c r="AD193" s="63"/>
      <c r="AE193" s="193"/>
      <c r="AF193" s="63"/>
      <c r="AG193" s="193"/>
      <c r="AH193" s="63"/>
      <c r="AI193" s="193"/>
      <c r="AJ193" s="63"/>
      <c r="AK193" s="193"/>
      <c r="AL193" s="63"/>
      <c r="AM193" s="193"/>
      <c r="AN193" s="63"/>
      <c r="AO193" s="193"/>
      <c r="AP193" s="63"/>
      <c r="AQ193" s="252"/>
      <c r="AR193" s="479"/>
      <c r="AS193" s="63"/>
      <c r="AT193" s="63"/>
      <c r="AU193" s="63"/>
      <c r="AV193" s="235"/>
      <c r="AW193" s="63"/>
      <c r="AX193" t="str">
        <f t="shared" si="195"/>
        <v/>
      </c>
      <c r="CW193"/>
      <c r="CX193" s="25" t="str">
        <f t="shared" si="217"/>
        <v/>
      </c>
      <c r="CY193" s="25" t="str">
        <f t="shared" si="234"/>
        <v/>
      </c>
      <c r="CZ193" s="25" t="str">
        <f t="shared" si="235"/>
        <v/>
      </c>
      <c r="DA193" s="25" t="str">
        <f t="shared" si="220"/>
        <v/>
      </c>
      <c r="DB193" s="25" t="str">
        <f t="shared" si="222"/>
        <v/>
      </c>
      <c r="DC193" s="25" t="str">
        <f t="shared" si="221"/>
        <v/>
      </c>
      <c r="DD193"/>
      <c r="DE193"/>
      <c r="DG193"/>
      <c r="DH193" s="26">
        <f t="shared" si="223"/>
        <v>0</v>
      </c>
      <c r="DI193" s="26">
        <f t="shared" si="224"/>
        <v>0</v>
      </c>
      <c r="DJ193" s="26">
        <f t="shared" si="225"/>
        <v>0</v>
      </c>
      <c r="DK193" s="26">
        <f t="shared" si="226"/>
        <v>0</v>
      </c>
      <c r="DL193" s="26">
        <f t="shared" si="227"/>
        <v>0</v>
      </c>
      <c r="DM193" s="26">
        <f t="shared" si="228"/>
        <v>0</v>
      </c>
    </row>
    <row r="194" spans="1:117" x14ac:dyDescent="0.25">
      <c r="A194" s="965"/>
      <c r="B194" s="966"/>
      <c r="C194" s="1261" t="s">
        <v>226</v>
      </c>
      <c r="D194" s="571">
        <f t="shared" si="230"/>
        <v>0</v>
      </c>
      <c r="E194" s="601">
        <f t="shared" si="233"/>
        <v>0</v>
      </c>
      <c r="F194" s="249">
        <f t="shared" si="233"/>
        <v>0</v>
      </c>
      <c r="G194" s="1168"/>
      <c r="H194" s="1216"/>
      <c r="I194" s="1216"/>
      <c r="J194" s="1216"/>
      <c r="K194" s="1216"/>
      <c r="L194" s="1216"/>
      <c r="M194" s="1216"/>
      <c r="N194" s="1216"/>
      <c r="O194" s="1216"/>
      <c r="P194" s="1216"/>
      <c r="Q194" s="1216"/>
      <c r="R194" s="1216"/>
      <c r="S194" s="1216"/>
      <c r="T194" s="1216"/>
      <c r="U194" s="1216"/>
      <c r="V194" s="1216"/>
      <c r="W194" s="1216"/>
      <c r="X194" s="1166"/>
      <c r="Y194" s="1024"/>
      <c r="Z194" s="39"/>
      <c r="AA194" s="1024"/>
      <c r="AB194" s="39"/>
      <c r="AC194" s="1024"/>
      <c r="AD194" s="39"/>
      <c r="AE194" s="1024"/>
      <c r="AF194" s="39"/>
      <c r="AG194" s="1024"/>
      <c r="AH194" s="39"/>
      <c r="AI194" s="1024"/>
      <c r="AJ194" s="39"/>
      <c r="AK194" s="1024"/>
      <c r="AL194" s="39"/>
      <c r="AM194" s="1024"/>
      <c r="AN194" s="39"/>
      <c r="AO194" s="1024"/>
      <c r="AP194" s="39"/>
      <c r="AQ194" s="627"/>
      <c r="AR194" s="39"/>
      <c r="AS194" s="39"/>
      <c r="AT194" s="39"/>
      <c r="AU194" s="39"/>
      <c r="AV194" s="628"/>
      <c r="AW194" s="39"/>
      <c r="AX194" t="str">
        <f t="shared" si="195"/>
        <v/>
      </c>
      <c r="CW194"/>
      <c r="CX194" s="25" t="str">
        <f t="shared" si="217"/>
        <v/>
      </c>
      <c r="CY194" s="25" t="str">
        <f t="shared" si="234"/>
        <v/>
      </c>
      <c r="CZ194" s="25" t="str">
        <f t="shared" si="235"/>
        <v/>
      </c>
      <c r="DA194" s="25" t="str">
        <f t="shared" si="220"/>
        <v/>
      </c>
      <c r="DB194" s="25" t="str">
        <f t="shared" si="222"/>
        <v/>
      </c>
      <c r="DC194" s="25" t="str">
        <f t="shared" si="221"/>
        <v/>
      </c>
      <c r="DD194"/>
      <c r="DE194"/>
      <c r="DG194"/>
      <c r="DH194" s="26">
        <f t="shared" si="223"/>
        <v>0</v>
      </c>
      <c r="DI194" s="26">
        <f t="shared" si="224"/>
        <v>0</v>
      </c>
      <c r="DJ194" s="26">
        <f t="shared" si="225"/>
        <v>0</v>
      </c>
      <c r="DK194" s="26">
        <f t="shared" si="226"/>
        <v>0</v>
      </c>
      <c r="DL194" s="26">
        <f t="shared" si="227"/>
        <v>0</v>
      </c>
      <c r="DM194" s="26">
        <f t="shared" si="228"/>
        <v>0</v>
      </c>
    </row>
    <row r="195" spans="1:117" ht="21" x14ac:dyDescent="0.25">
      <c r="A195" s="791" t="s">
        <v>227</v>
      </c>
      <c r="B195" s="1153" t="s">
        <v>228</v>
      </c>
      <c r="C195" s="1262" t="s">
        <v>229</v>
      </c>
      <c r="D195" s="245">
        <f>SUM(E195+F195)</f>
        <v>0</v>
      </c>
      <c r="E195" s="290">
        <f>SUM(AC195+AE195+AG195+AI195+AK195+AM195+AO195)</f>
        <v>0</v>
      </c>
      <c r="F195" s="246">
        <f>SUM(AD195+AF195+AH195+AJ195+AL195+AN195+AP195)</f>
        <v>0</v>
      </c>
      <c r="G195" s="1175"/>
      <c r="H195" s="1215"/>
      <c r="I195" s="1215"/>
      <c r="J195" s="1215"/>
      <c r="K195" s="1215"/>
      <c r="L195" s="1215"/>
      <c r="M195" s="1215"/>
      <c r="N195" s="1215"/>
      <c r="O195" s="1215"/>
      <c r="P195" s="1215"/>
      <c r="Q195" s="1215"/>
      <c r="R195" s="1215"/>
      <c r="S195" s="1215"/>
      <c r="T195" s="1215"/>
      <c r="U195" s="1215"/>
      <c r="V195" s="1215"/>
      <c r="W195" s="1215"/>
      <c r="X195" s="1215"/>
      <c r="Y195" s="219"/>
      <c r="Z195" s="219"/>
      <c r="AA195" s="219"/>
      <c r="AB195" s="219"/>
      <c r="AC195" s="615"/>
      <c r="AD195" s="1034"/>
      <c r="AE195" s="1011"/>
      <c r="AF195" s="1034"/>
      <c r="AG195" s="1011"/>
      <c r="AH195" s="1034"/>
      <c r="AI195" s="1011"/>
      <c r="AJ195" s="1034"/>
      <c r="AK195" s="1011"/>
      <c r="AL195" s="1034"/>
      <c r="AM195" s="1011"/>
      <c r="AN195" s="1034"/>
      <c r="AO195" s="1011"/>
      <c r="AP195" s="1241"/>
      <c r="AQ195" s="1211"/>
      <c r="AR195" s="1034"/>
      <c r="AS195" s="1034"/>
      <c r="AT195" s="1034"/>
      <c r="AU195" s="1034"/>
      <c r="AV195" s="1263"/>
      <c r="AW195" s="1034"/>
      <c r="AX195" t="str">
        <f t="shared" si="195"/>
        <v/>
      </c>
      <c r="CW195"/>
      <c r="CX195" s="25" t="str">
        <f t="shared" si="217"/>
        <v/>
      </c>
      <c r="CY195" s="25" t="str">
        <f t="shared" si="234"/>
        <v/>
      </c>
      <c r="CZ195" s="25" t="str">
        <f t="shared" si="235"/>
        <v/>
      </c>
      <c r="DA195" s="25" t="str">
        <f t="shared" si="220"/>
        <v/>
      </c>
      <c r="DB195" s="304"/>
      <c r="DC195" s="25" t="str">
        <f t="shared" si="221"/>
        <v/>
      </c>
      <c r="DD195"/>
      <c r="DE195"/>
      <c r="DG195"/>
      <c r="DH195" s="26">
        <f t="shared" si="223"/>
        <v>0</v>
      </c>
      <c r="DI195" s="26">
        <f t="shared" si="224"/>
        <v>0</v>
      </c>
      <c r="DJ195" s="26">
        <f t="shared" si="225"/>
        <v>0</v>
      </c>
      <c r="DK195" s="26">
        <f t="shared" si="226"/>
        <v>0</v>
      </c>
      <c r="DL195" s="304"/>
      <c r="DM195" s="26">
        <f t="shared" si="228"/>
        <v>0</v>
      </c>
    </row>
    <row r="196" spans="1:117" ht="21" x14ac:dyDescent="0.25">
      <c r="A196" s="967"/>
      <c r="B196" s="949"/>
      <c r="C196" s="1264" t="s">
        <v>230</v>
      </c>
      <c r="D196" s="571">
        <f>SUM(E196+F196)</f>
        <v>0</v>
      </c>
      <c r="E196" s="601">
        <f>SUM(AC196+AE196+AG196+AI196+AK196+AM196+AO196)</f>
        <v>0</v>
      </c>
      <c r="F196" s="249">
        <f>SUM(AD196+AF196+AH196+AJ196+AL196+AN196+AP196)</f>
        <v>0</v>
      </c>
      <c r="G196" s="1231"/>
      <c r="H196" s="1232"/>
      <c r="I196" s="1232"/>
      <c r="J196" s="1232"/>
      <c r="K196" s="1232"/>
      <c r="L196" s="1232"/>
      <c r="M196" s="1232"/>
      <c r="N196" s="1232"/>
      <c r="O196" s="1232"/>
      <c r="P196" s="1232"/>
      <c r="Q196" s="1232"/>
      <c r="R196" s="1232"/>
      <c r="S196" s="1232"/>
      <c r="T196" s="1232"/>
      <c r="U196" s="1232"/>
      <c r="V196" s="1232"/>
      <c r="W196" s="1232"/>
      <c r="X196" s="1232"/>
      <c r="Y196" s="1232"/>
      <c r="Z196" s="1232"/>
      <c r="AA196" s="1232"/>
      <c r="AB196" s="1232"/>
      <c r="AC196" s="624"/>
      <c r="AD196" s="39"/>
      <c r="AE196" s="1024"/>
      <c r="AF196" s="39"/>
      <c r="AG196" s="1024"/>
      <c r="AH196" s="39"/>
      <c r="AI196" s="1024"/>
      <c r="AJ196" s="39"/>
      <c r="AK196" s="1024"/>
      <c r="AL196" s="39"/>
      <c r="AM196" s="1024"/>
      <c r="AN196" s="39"/>
      <c r="AO196" s="1024"/>
      <c r="AP196" s="295"/>
      <c r="AQ196" s="627"/>
      <c r="AR196" s="39"/>
      <c r="AS196" s="39"/>
      <c r="AT196" s="39"/>
      <c r="AU196" s="39"/>
      <c r="AV196" s="1265"/>
      <c r="AW196" s="39"/>
      <c r="AX196" t="str">
        <f t="shared" si="195"/>
        <v/>
      </c>
      <c r="CW196"/>
      <c r="CX196" s="25" t="str">
        <f t="shared" si="217"/>
        <v/>
      </c>
      <c r="CY196" s="25" t="str">
        <f t="shared" si="234"/>
        <v/>
      </c>
      <c r="CZ196" s="25" t="str">
        <f t="shared" si="235"/>
        <v/>
      </c>
      <c r="DA196" s="25" t="str">
        <f t="shared" si="220"/>
        <v/>
      </c>
      <c r="DB196" s="304"/>
      <c r="DC196" s="25" t="str">
        <f t="shared" si="221"/>
        <v/>
      </c>
      <c r="DD196"/>
      <c r="DE196"/>
      <c r="DG196"/>
      <c r="DH196" s="26">
        <f t="shared" si="223"/>
        <v>0</v>
      </c>
      <c r="DI196" s="26">
        <f t="shared" si="224"/>
        <v>0</v>
      </c>
      <c r="DJ196" s="26">
        <f t="shared" si="225"/>
        <v>0</v>
      </c>
      <c r="DK196" s="26">
        <f t="shared" si="226"/>
        <v>0</v>
      </c>
      <c r="DL196" s="304"/>
      <c r="DM196" s="26">
        <f t="shared" si="228"/>
        <v>0</v>
      </c>
    </row>
    <row r="197" spans="1:117" x14ac:dyDescent="0.25">
      <c r="A197" s="43" t="s">
        <v>231</v>
      </c>
      <c r="B197" s="212"/>
      <c r="C197" s="212"/>
      <c r="D197" s="212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10"/>
      <c r="Z197" s="10"/>
      <c r="AA197" s="10"/>
      <c r="AB197" s="10"/>
      <c r="AC197" s="10"/>
      <c r="AD197" s="10"/>
      <c r="AE197" s="10"/>
      <c r="AF197" s="10"/>
      <c r="AG197" s="10"/>
      <c r="CW197"/>
      <c r="CX197"/>
      <c r="CY197"/>
      <c r="CZ197"/>
      <c r="DA197"/>
      <c r="DB197"/>
      <c r="DC197"/>
      <c r="DD197"/>
      <c r="DE197"/>
      <c r="DG197"/>
      <c r="DH197"/>
      <c r="DI197"/>
      <c r="DJ197"/>
      <c r="DK197"/>
      <c r="DL197"/>
      <c r="DM197"/>
    </row>
    <row r="198" spans="1:117" ht="15" customHeight="1" x14ac:dyDescent="0.25">
      <c r="A198" s="996" t="s">
        <v>232</v>
      </c>
      <c r="B198" s="997"/>
      <c r="C198" s="998"/>
      <c r="D198" s="1052" t="s">
        <v>4</v>
      </c>
      <c r="E198" s="1001"/>
      <c r="F198" s="1002"/>
      <c r="G198" s="985" t="s">
        <v>5</v>
      </c>
      <c r="H198" s="987"/>
      <c r="I198" s="987"/>
      <c r="J198" s="987"/>
      <c r="K198" s="987"/>
      <c r="L198" s="987"/>
      <c r="M198" s="987"/>
      <c r="N198" s="987"/>
      <c r="O198" s="987"/>
      <c r="P198" s="987"/>
      <c r="Q198" s="987"/>
      <c r="R198" s="987"/>
      <c r="S198" s="987"/>
      <c r="T198" s="987"/>
      <c r="U198" s="987"/>
      <c r="V198" s="987"/>
      <c r="W198" s="987"/>
      <c r="X198" s="987"/>
      <c r="Y198" s="987"/>
      <c r="Z198" s="987"/>
      <c r="AA198" s="987"/>
      <c r="AB198" s="1000"/>
      <c r="AC198" s="1266" t="s">
        <v>9</v>
      </c>
      <c r="AD198" s="1111" t="s">
        <v>233</v>
      </c>
      <c r="AE198" s="1111" t="s">
        <v>234</v>
      </c>
      <c r="AF198" s="1111" t="s">
        <v>235</v>
      </c>
      <c r="AG198" s="1111" t="s">
        <v>236</v>
      </c>
      <c r="CW198"/>
      <c r="CX198"/>
      <c r="CY198"/>
      <c r="CZ198"/>
      <c r="DA198"/>
      <c r="DB198"/>
      <c r="DC198"/>
      <c r="DD198"/>
      <c r="DE198"/>
      <c r="DG198"/>
      <c r="DH198"/>
      <c r="DI198"/>
      <c r="DJ198"/>
      <c r="DK198"/>
      <c r="DL198"/>
      <c r="DM198"/>
    </row>
    <row r="199" spans="1:117" x14ac:dyDescent="0.25">
      <c r="A199" s="783"/>
      <c r="B199" s="634"/>
      <c r="C199" s="635"/>
      <c r="D199" s="688"/>
      <c r="E199" s="689"/>
      <c r="F199" s="645"/>
      <c r="G199" s="1003" t="s">
        <v>14</v>
      </c>
      <c r="H199" s="984"/>
      <c r="I199" s="985" t="s">
        <v>15</v>
      </c>
      <c r="J199" s="986"/>
      <c r="K199" s="987" t="s">
        <v>16</v>
      </c>
      <c r="L199" s="986"/>
      <c r="M199" s="985" t="s">
        <v>17</v>
      </c>
      <c r="N199" s="986"/>
      <c r="O199" s="985" t="s">
        <v>18</v>
      </c>
      <c r="P199" s="986"/>
      <c r="Q199" s="985" t="s">
        <v>19</v>
      </c>
      <c r="R199" s="986"/>
      <c r="S199" s="985" t="s">
        <v>20</v>
      </c>
      <c r="T199" s="986"/>
      <c r="U199" s="985" t="s">
        <v>21</v>
      </c>
      <c r="V199" s="986"/>
      <c r="W199" s="985" t="s">
        <v>22</v>
      </c>
      <c r="X199" s="986"/>
      <c r="Y199" s="985" t="s">
        <v>23</v>
      </c>
      <c r="Z199" s="988"/>
      <c r="AA199" s="985" t="s">
        <v>24</v>
      </c>
      <c r="AB199" s="988"/>
      <c r="AC199" s="797"/>
      <c r="AD199" s="712"/>
      <c r="AE199" s="712"/>
      <c r="AF199" s="712"/>
      <c r="AG199" s="712"/>
      <c r="CW199"/>
      <c r="CX199"/>
      <c r="CY199"/>
      <c r="CZ199"/>
      <c r="DA199"/>
      <c r="DB199"/>
      <c r="DC199"/>
      <c r="DD199"/>
      <c r="DE199"/>
      <c r="DG199"/>
      <c r="DH199"/>
      <c r="DI199"/>
      <c r="DJ199"/>
      <c r="DK199"/>
      <c r="DL199"/>
      <c r="DM199"/>
    </row>
    <row r="200" spans="1:117" x14ac:dyDescent="0.25">
      <c r="A200" s="955"/>
      <c r="B200" s="636"/>
      <c r="C200" s="952"/>
      <c r="D200" s="608" t="s">
        <v>32</v>
      </c>
      <c r="E200" s="1054" t="s">
        <v>33</v>
      </c>
      <c r="F200" s="610" t="s">
        <v>34</v>
      </c>
      <c r="G200" s="603" t="s">
        <v>33</v>
      </c>
      <c r="H200" s="610" t="s">
        <v>34</v>
      </c>
      <c r="I200" s="603" t="s">
        <v>33</v>
      </c>
      <c r="J200" s="610" t="s">
        <v>34</v>
      </c>
      <c r="K200" s="611" t="s">
        <v>33</v>
      </c>
      <c r="L200" s="610" t="s">
        <v>34</v>
      </c>
      <c r="M200" s="611" t="s">
        <v>33</v>
      </c>
      <c r="N200" s="610" t="s">
        <v>34</v>
      </c>
      <c r="O200" s="611" t="s">
        <v>33</v>
      </c>
      <c r="P200" s="610" t="s">
        <v>34</v>
      </c>
      <c r="Q200" s="611" t="s">
        <v>33</v>
      </c>
      <c r="R200" s="610" t="s">
        <v>34</v>
      </c>
      <c r="S200" s="611" t="s">
        <v>33</v>
      </c>
      <c r="T200" s="610" t="s">
        <v>34</v>
      </c>
      <c r="U200" s="611" t="s">
        <v>33</v>
      </c>
      <c r="V200" s="610" t="s">
        <v>34</v>
      </c>
      <c r="W200" s="611" t="s">
        <v>33</v>
      </c>
      <c r="X200" s="610" t="s">
        <v>34</v>
      </c>
      <c r="Y200" s="611" t="s">
        <v>33</v>
      </c>
      <c r="Z200" s="610" t="s">
        <v>34</v>
      </c>
      <c r="AA200" s="611" t="s">
        <v>33</v>
      </c>
      <c r="AB200" s="610" t="s">
        <v>34</v>
      </c>
      <c r="AC200" s="969"/>
      <c r="AD200" s="964"/>
      <c r="AE200" s="964"/>
      <c r="AF200" s="964"/>
      <c r="AG200" s="964"/>
      <c r="CW200"/>
      <c r="CX200"/>
      <c r="CY200"/>
      <c r="CZ200"/>
      <c r="DA200"/>
      <c r="DB200"/>
      <c r="DC200"/>
      <c r="DD200"/>
      <c r="DE200"/>
      <c r="DG200"/>
      <c r="DH200"/>
      <c r="DI200"/>
      <c r="DJ200"/>
      <c r="DK200"/>
      <c r="DL200"/>
      <c r="DM200"/>
    </row>
    <row r="201" spans="1:117" x14ac:dyDescent="0.25">
      <c r="A201" s="1055" t="s">
        <v>237</v>
      </c>
      <c r="B201" s="1056"/>
      <c r="C201" s="1057"/>
      <c r="D201" s="1207">
        <f>SUM(E201+F201)</f>
        <v>0</v>
      </c>
      <c r="E201" s="335">
        <f>+K201+M201+O201+Q201+S201</f>
        <v>0</v>
      </c>
      <c r="F201" s="613">
        <f>+L201+N201+P201+R201+T201</f>
        <v>0</v>
      </c>
      <c r="G201" s="1251"/>
      <c r="H201" s="1267"/>
      <c r="I201" s="1251"/>
      <c r="J201" s="1267"/>
      <c r="K201" s="1011"/>
      <c r="L201" s="1034"/>
      <c r="M201" s="1011"/>
      <c r="N201" s="1034"/>
      <c r="O201" s="1011"/>
      <c r="P201" s="1034"/>
      <c r="Q201" s="1011"/>
      <c r="R201" s="1034"/>
      <c r="S201" s="1011"/>
      <c r="T201" s="1034"/>
      <c r="U201" s="1210"/>
      <c r="V201" s="1227"/>
      <c r="W201" s="1210"/>
      <c r="X201" s="1227"/>
      <c r="Y201" s="1210"/>
      <c r="Z201" s="1227"/>
      <c r="AA201" s="1210"/>
      <c r="AB201" s="1268"/>
      <c r="AC201" s="1211"/>
      <c r="AD201" s="614">
        <f t="shared" ref="AD201:AD206" si="236">SUM(AE201:AG201)</f>
        <v>0</v>
      </c>
      <c r="AE201" s="1034"/>
      <c r="AF201" s="1034"/>
      <c r="AG201" s="1034"/>
      <c r="AH201" t="str">
        <f>CW201&amp;CX201&amp;CY201&amp;CZ201&amp;DA201</f>
        <v/>
      </c>
      <c r="CW201"/>
      <c r="CX201" s="25" t="str">
        <f>IF(AND(D201&gt;0,AC201=""),"  * No olvide digitar la variable  Usuarios con Discapacidad. Digite Cero si no tiene.",IF(AC201&gt;D201," * La variable Usuarios con Discapacidad no pueden superar el Total Ambos Sexos.",""))</f>
        <v/>
      </c>
      <c r="CY201"/>
      <c r="CZ201" s="25" t="str">
        <f>IF((AE201+AF201+AG201)&gt;D201," * El total de actividades de JUNJI, INTEGRA y MINEDUC no puede ser mayor al Total Ambos Sexos.","")</f>
        <v/>
      </c>
      <c r="DA201"/>
      <c r="DB201"/>
      <c r="DC201"/>
      <c r="DD201"/>
      <c r="DE201"/>
      <c r="DG201"/>
      <c r="DH201"/>
      <c r="DI201"/>
      <c r="DJ201" s="26">
        <f>IF((AE201+AF201+AG201)&gt;D201,1,0)</f>
        <v>0</v>
      </c>
      <c r="DK201" s="26">
        <f>IF(AND(D201&gt;0,AC201=""),1,IF(AC201&gt;D201,1,0))</f>
        <v>0</v>
      </c>
      <c r="DL201"/>
      <c r="DM201"/>
    </row>
    <row r="202" spans="1:117" x14ac:dyDescent="0.25">
      <c r="A202" s="979" t="s">
        <v>238</v>
      </c>
      <c r="B202" s="1197"/>
      <c r="C202" s="980"/>
      <c r="D202" s="245">
        <f>SUM(E202+F202)</f>
        <v>0</v>
      </c>
      <c r="E202" s="1269">
        <f t="shared" ref="E202:F204" si="237">+K202+M202+O202+Q202+S202</f>
        <v>0</v>
      </c>
      <c r="F202" s="616">
        <f t="shared" si="237"/>
        <v>0</v>
      </c>
      <c r="G202" s="342"/>
      <c r="H202" s="343"/>
      <c r="I202" s="342"/>
      <c r="J202" s="343"/>
      <c r="K202" s="19"/>
      <c r="L202" s="20"/>
      <c r="M202" s="19"/>
      <c r="N202" s="20"/>
      <c r="O202" s="19"/>
      <c r="P202" s="20"/>
      <c r="Q202" s="19"/>
      <c r="R202" s="20"/>
      <c r="S202" s="19"/>
      <c r="T202" s="20"/>
      <c r="U202" s="344"/>
      <c r="V202" s="264"/>
      <c r="W202" s="344"/>
      <c r="X202" s="264"/>
      <c r="Y202" s="344"/>
      <c r="Z202" s="264"/>
      <c r="AA202" s="344"/>
      <c r="AB202" s="345"/>
      <c r="AC202" s="230"/>
      <c r="AD202" s="617">
        <f t="shared" si="236"/>
        <v>0</v>
      </c>
      <c r="AE202" s="20"/>
      <c r="AF202" s="20"/>
      <c r="AG202" s="20"/>
      <c r="AH202" t="str">
        <f t="shared" ref="AH202:AH206" si="238">CW202&amp;CX202&amp;CY202&amp;CZ202&amp;DA202</f>
        <v/>
      </c>
      <c r="CW202"/>
      <c r="CX202" s="25" t="str">
        <f t="shared" ref="CX202:CX204" si="239">IF(AND(D202&gt;0,AC202=""),"  * No olvide digitar la variable  Usuarios con Discapacidad. Digite Cero si no tiene.",IF(AC202&gt;D202," * La variable Usuarios con Discapacidad no pueden superar el Total Ambos Sexos.",""))</f>
        <v/>
      </c>
      <c r="CY202"/>
      <c r="CZ202" s="25" t="str">
        <f t="shared" ref="CZ202:CZ203" si="240">IF((AE202+AF202+AG202)&gt;D202," * El total de actividades de JUNJI, INTEGRA y MINEDUC no puede ser mayor al Total Ambos Sexos.","")</f>
        <v/>
      </c>
      <c r="DA202"/>
      <c r="DB202"/>
      <c r="DC202"/>
      <c r="DD202"/>
      <c r="DE202"/>
      <c r="DG202"/>
      <c r="DH202"/>
      <c r="DI202"/>
      <c r="DJ202" s="26">
        <f t="shared" ref="DJ202:DJ204" si="241">IF((AE202+AF202+AG202)&gt;D202,1,0)</f>
        <v>0</v>
      </c>
      <c r="DK202" s="26">
        <f t="shared" ref="DK202:DK204" si="242">IF(AND(D202&gt;0,AC202=""),1,IF(AC202&gt;D202,1,0))</f>
        <v>0</v>
      </c>
      <c r="DL202"/>
      <c r="DM202"/>
    </row>
    <row r="203" spans="1:117" x14ac:dyDescent="0.25">
      <c r="A203" s="722" t="s">
        <v>239</v>
      </c>
      <c r="B203" s="799"/>
      <c r="C203" s="723"/>
      <c r="D203" s="570">
        <f>SUM(E203+F203)</f>
        <v>0</v>
      </c>
      <c r="E203" s="1270">
        <f t="shared" si="237"/>
        <v>0</v>
      </c>
      <c r="F203" s="348">
        <f t="shared" si="237"/>
        <v>0</v>
      </c>
      <c r="G203" s="342"/>
      <c r="H203" s="343"/>
      <c r="I203" s="342"/>
      <c r="J203" s="343"/>
      <c r="K203" s="19"/>
      <c r="L203" s="20"/>
      <c r="M203" s="19"/>
      <c r="N203" s="20"/>
      <c r="O203" s="19"/>
      <c r="P203" s="20"/>
      <c r="Q203" s="19"/>
      <c r="R203" s="20"/>
      <c r="S203" s="19"/>
      <c r="T203" s="20"/>
      <c r="U203" s="344"/>
      <c r="V203" s="264"/>
      <c r="W203" s="344"/>
      <c r="X203" s="264"/>
      <c r="Y203" s="344"/>
      <c r="Z203" s="264"/>
      <c r="AA203" s="344"/>
      <c r="AB203" s="345"/>
      <c r="AC203" s="230"/>
      <c r="AD203" s="617">
        <f t="shared" si="236"/>
        <v>0</v>
      </c>
      <c r="AE203" s="20"/>
      <c r="AF203" s="20"/>
      <c r="AG203" s="20"/>
      <c r="AH203" t="str">
        <f t="shared" si="238"/>
        <v/>
      </c>
      <c r="CW203"/>
      <c r="CX203" s="25" t="str">
        <f t="shared" si="239"/>
        <v/>
      </c>
      <c r="CY203"/>
      <c r="CZ203" s="25" t="str">
        <f t="shared" si="240"/>
        <v/>
      </c>
      <c r="DA203"/>
      <c r="DB203"/>
      <c r="DC203"/>
      <c r="DD203"/>
      <c r="DE203"/>
      <c r="DG203"/>
      <c r="DH203"/>
      <c r="DI203"/>
      <c r="DJ203" s="26">
        <f t="shared" si="241"/>
        <v>0</v>
      </c>
      <c r="DK203" s="26">
        <f t="shared" si="242"/>
        <v>0</v>
      </c>
      <c r="DL203"/>
      <c r="DM203"/>
    </row>
    <row r="204" spans="1:117" x14ac:dyDescent="0.25">
      <c r="A204" s="979" t="s">
        <v>240</v>
      </c>
      <c r="B204" s="1197"/>
      <c r="C204" s="980"/>
      <c r="D204" s="570">
        <f>SUM(E204+F204)</f>
        <v>0</v>
      </c>
      <c r="E204" s="1270">
        <f t="shared" si="237"/>
        <v>0</v>
      </c>
      <c r="F204" s="1271">
        <f t="shared" si="237"/>
        <v>0</v>
      </c>
      <c r="G204" s="1039"/>
      <c r="H204" s="1041"/>
      <c r="I204" s="1039"/>
      <c r="J204" s="1041"/>
      <c r="K204" s="1018"/>
      <c r="L204" s="1019"/>
      <c r="M204" s="1018"/>
      <c r="N204" s="1019"/>
      <c r="O204" s="1018"/>
      <c r="P204" s="1019"/>
      <c r="Q204" s="1018"/>
      <c r="R204" s="1019"/>
      <c r="S204" s="1018"/>
      <c r="T204" s="1019"/>
      <c r="U204" s="1165"/>
      <c r="V204" s="1272"/>
      <c r="W204" s="1165"/>
      <c r="X204" s="1272"/>
      <c r="Y204" s="1165"/>
      <c r="Z204" s="1272"/>
      <c r="AA204" s="1165"/>
      <c r="AB204" s="1273"/>
      <c r="AC204" s="621"/>
      <c r="AD204" s="617">
        <f t="shared" si="236"/>
        <v>0</v>
      </c>
      <c r="AE204" s="1019"/>
      <c r="AF204" s="1019"/>
      <c r="AG204" s="1019"/>
      <c r="AH204" t="str">
        <f t="shared" si="238"/>
        <v/>
      </c>
      <c r="CW204"/>
      <c r="CX204" s="25" t="str">
        <f t="shared" si="239"/>
        <v/>
      </c>
      <c r="CY204"/>
      <c r="CZ204" s="25" t="str">
        <f>IF((AE204+AF204+AG204)&gt;D204," * El total de actividades de JUNJI, INTEGRA y MINEDUC no puede ser mayor al Total Ambos Sexos.","")</f>
        <v/>
      </c>
      <c r="DA204"/>
      <c r="DB204"/>
      <c r="DC204"/>
      <c r="DD204"/>
      <c r="DE204"/>
      <c r="DG204"/>
      <c r="DH204"/>
      <c r="DI204"/>
      <c r="DJ204" s="26">
        <f t="shared" si="241"/>
        <v>0</v>
      </c>
      <c r="DK204" s="26">
        <f t="shared" si="242"/>
        <v>0</v>
      </c>
      <c r="DL204"/>
      <c r="DM204"/>
    </row>
    <row r="205" spans="1:117" ht="15" customHeight="1" x14ac:dyDescent="0.25">
      <c r="A205" s="800" t="s">
        <v>241</v>
      </c>
      <c r="B205" s="801"/>
      <c r="C205" s="801"/>
      <c r="D205" s="352"/>
      <c r="E205" s="353"/>
      <c r="F205" s="354"/>
      <c r="G205" s="355"/>
      <c r="H205" s="356"/>
      <c r="I205" s="357"/>
      <c r="J205" s="356"/>
      <c r="K205" s="357"/>
      <c r="L205" s="356"/>
      <c r="M205" s="357"/>
      <c r="N205" s="356"/>
      <c r="O205" s="357"/>
      <c r="P205" s="356"/>
      <c r="Q205" s="357"/>
      <c r="R205" s="356"/>
      <c r="S205" s="357"/>
      <c r="T205" s="356"/>
      <c r="U205" s="357"/>
      <c r="V205" s="356"/>
      <c r="W205" s="357"/>
      <c r="X205" s="356"/>
      <c r="Y205" s="357"/>
      <c r="Z205" s="356"/>
      <c r="AA205" s="357"/>
      <c r="AB205" s="358"/>
      <c r="AC205" s="359"/>
      <c r="AD205" s="360">
        <f t="shared" si="236"/>
        <v>0</v>
      </c>
      <c r="AE205" s="20"/>
      <c r="AF205" s="20"/>
      <c r="AG205" s="20"/>
      <c r="AH205" t="str">
        <f t="shared" si="238"/>
        <v/>
      </c>
      <c r="CW205"/>
      <c r="CX205"/>
      <c r="CY205"/>
      <c r="CZ205"/>
      <c r="DA205"/>
      <c r="DB205"/>
      <c r="DC205"/>
      <c r="DD205"/>
      <c r="DE205"/>
      <c r="DG205"/>
      <c r="DH205"/>
      <c r="DI205"/>
      <c r="DJ205"/>
      <c r="DK205"/>
      <c r="DL205"/>
      <c r="DM205"/>
    </row>
    <row r="206" spans="1:117" ht="15" customHeight="1" x14ac:dyDescent="0.25">
      <c r="A206" s="685" t="s">
        <v>242</v>
      </c>
      <c r="B206" s="685"/>
      <c r="C206" s="685"/>
      <c r="D206" s="602"/>
      <c r="E206" s="1274"/>
      <c r="F206" s="270"/>
      <c r="G206" s="572"/>
      <c r="H206" s="363"/>
      <c r="I206" s="572"/>
      <c r="J206" s="363"/>
      <c r="K206" s="572"/>
      <c r="L206" s="363"/>
      <c r="M206" s="572"/>
      <c r="N206" s="363"/>
      <c r="O206" s="572"/>
      <c r="P206" s="363"/>
      <c r="Q206" s="572"/>
      <c r="R206" s="363"/>
      <c r="S206" s="572"/>
      <c r="T206" s="363"/>
      <c r="U206" s="572"/>
      <c r="V206" s="363"/>
      <c r="W206" s="572"/>
      <c r="X206" s="363"/>
      <c r="Y206" s="572"/>
      <c r="Z206" s="363"/>
      <c r="AA206" s="572"/>
      <c r="AB206" s="1257"/>
      <c r="AC206" s="1275"/>
      <c r="AD206" s="623">
        <f t="shared" si="236"/>
        <v>0</v>
      </c>
      <c r="AE206" s="628"/>
      <c r="AF206" s="39"/>
      <c r="AG206" s="39"/>
      <c r="AH206" t="str">
        <f t="shared" si="238"/>
        <v/>
      </c>
      <c r="CW206"/>
      <c r="CX206"/>
      <c r="CY206"/>
      <c r="CZ206"/>
      <c r="DA206"/>
      <c r="DB206"/>
      <c r="DC206"/>
      <c r="DD206"/>
      <c r="DE206"/>
      <c r="DG206"/>
      <c r="DH206"/>
      <c r="DI206"/>
      <c r="DJ206"/>
      <c r="DK206"/>
      <c r="DL206"/>
      <c r="DM206"/>
    </row>
    <row r="207" spans="1:117" x14ac:dyDescent="0.25">
      <c r="A207" s="43" t="s">
        <v>243</v>
      </c>
      <c r="B207" s="365"/>
      <c r="C207" s="70"/>
      <c r="D207" s="46"/>
      <c r="E207" s="46"/>
      <c r="F207" s="43"/>
      <c r="G207" s="43"/>
      <c r="H207" s="43"/>
      <c r="I207" s="46"/>
      <c r="J207" s="568"/>
      <c r="K207" s="367"/>
      <c r="L207" s="46"/>
      <c r="M207" s="368"/>
      <c r="N207" s="368"/>
      <c r="O207" s="539"/>
      <c r="P207" s="539"/>
      <c r="Q207" s="539"/>
      <c r="R207" s="539"/>
      <c r="S207" s="539"/>
      <c r="T207" s="539"/>
      <c r="U207" s="539"/>
      <c r="V207" s="539"/>
      <c r="W207" s="539"/>
      <c r="X207" s="539"/>
      <c r="Y207" s="539"/>
      <c r="Z207" s="539"/>
      <c r="AA207" s="539"/>
      <c r="AB207" s="539"/>
      <c r="AC207" s="539"/>
      <c r="AD207" s="539"/>
      <c r="AE207" s="539"/>
      <c r="AF207" s="539"/>
      <c r="AG207" s="539"/>
      <c r="AH207" s="539"/>
      <c r="AI207" s="539"/>
      <c r="AJ207" s="539"/>
      <c r="AK207" s="539"/>
      <c r="AL207" s="71"/>
      <c r="AM207" s="71"/>
      <c r="AN207" s="71"/>
      <c r="AO207" s="71"/>
      <c r="AP207" s="71"/>
      <c r="CW207"/>
      <c r="CX207"/>
      <c r="CY207"/>
      <c r="CZ207"/>
      <c r="DA207"/>
      <c r="DB207"/>
      <c r="DC207"/>
      <c r="DD207"/>
      <c r="DE207"/>
      <c r="DG207"/>
      <c r="DH207"/>
      <c r="DI207"/>
      <c r="DJ207"/>
      <c r="DK207"/>
      <c r="DL207"/>
      <c r="DM207"/>
    </row>
    <row r="208" spans="1:117" ht="15" customHeight="1" x14ac:dyDescent="0.25">
      <c r="A208" s="996" t="s">
        <v>232</v>
      </c>
      <c r="B208" s="997"/>
      <c r="C208" s="998"/>
      <c r="D208" s="1052" t="s">
        <v>4</v>
      </c>
      <c r="E208" s="1001"/>
      <c r="F208" s="1276"/>
      <c r="G208" s="1277" t="s">
        <v>5</v>
      </c>
      <c r="H208" s="987"/>
      <c r="I208" s="987"/>
      <c r="J208" s="987"/>
      <c r="K208" s="987"/>
      <c r="L208" s="987"/>
      <c r="M208" s="987"/>
      <c r="N208" s="987"/>
      <c r="O208" s="987"/>
      <c r="P208" s="987"/>
      <c r="Q208" s="987"/>
      <c r="R208" s="987"/>
      <c r="S208" s="987"/>
      <c r="T208" s="987"/>
      <c r="U208" s="987"/>
      <c r="V208" s="987"/>
      <c r="W208" s="987"/>
      <c r="X208" s="987"/>
      <c r="Y208" s="987"/>
      <c r="Z208" s="987"/>
      <c r="AA208" s="987"/>
      <c r="AB208" s="987"/>
      <c r="AC208" s="987"/>
      <c r="AD208" s="987"/>
      <c r="AE208" s="987"/>
      <c r="AF208" s="987"/>
      <c r="AG208" s="987"/>
      <c r="AH208" s="987"/>
      <c r="AI208" s="987"/>
      <c r="AJ208" s="987"/>
      <c r="AK208" s="987"/>
      <c r="AL208" s="987"/>
      <c r="AM208" s="987"/>
      <c r="AN208" s="987"/>
      <c r="AO208" s="987"/>
      <c r="AP208" s="986"/>
      <c r="CW208"/>
      <c r="CX208"/>
      <c r="CY208"/>
      <c r="CZ208"/>
      <c r="DA208"/>
      <c r="DB208"/>
      <c r="DC208"/>
      <c r="DD208"/>
      <c r="DE208"/>
      <c r="DG208"/>
      <c r="DH208"/>
      <c r="DI208"/>
      <c r="DJ208"/>
      <c r="DK208"/>
      <c r="DL208"/>
      <c r="DM208"/>
    </row>
    <row r="209" spans="1:117" ht="15" customHeight="1" x14ac:dyDescent="0.25">
      <c r="A209" s="783"/>
      <c r="B209" s="634"/>
      <c r="C209" s="635"/>
      <c r="D209" s="963"/>
      <c r="E209" s="640"/>
      <c r="F209" s="971"/>
      <c r="G209" s="1053" t="s">
        <v>14</v>
      </c>
      <c r="H209" s="988"/>
      <c r="I209" s="985" t="s">
        <v>15</v>
      </c>
      <c r="J209" s="986"/>
      <c r="K209" s="987" t="s">
        <v>16</v>
      </c>
      <c r="L209" s="986"/>
      <c r="M209" s="985" t="s">
        <v>17</v>
      </c>
      <c r="N209" s="986"/>
      <c r="O209" s="985" t="s">
        <v>18</v>
      </c>
      <c r="P209" s="986"/>
      <c r="Q209" s="985" t="s">
        <v>19</v>
      </c>
      <c r="R209" s="986"/>
      <c r="S209" s="985" t="s">
        <v>20</v>
      </c>
      <c r="T209" s="986"/>
      <c r="U209" s="985" t="s">
        <v>21</v>
      </c>
      <c r="V209" s="986"/>
      <c r="W209" s="985" t="s">
        <v>22</v>
      </c>
      <c r="X209" s="986"/>
      <c r="Y209" s="985" t="s">
        <v>23</v>
      </c>
      <c r="Z209" s="988"/>
      <c r="AA209" s="985" t="s">
        <v>24</v>
      </c>
      <c r="AB209" s="988"/>
      <c r="AC209" s="985" t="s">
        <v>244</v>
      </c>
      <c r="AD209" s="988"/>
      <c r="AE209" s="985" t="s">
        <v>245</v>
      </c>
      <c r="AF209" s="988"/>
      <c r="AG209" s="985" t="s">
        <v>246</v>
      </c>
      <c r="AH209" s="988"/>
      <c r="AI209" s="985" t="s">
        <v>247</v>
      </c>
      <c r="AJ209" s="988"/>
      <c r="AK209" s="985" t="s">
        <v>29</v>
      </c>
      <c r="AL209" s="988"/>
      <c r="AM209" s="985" t="s">
        <v>30</v>
      </c>
      <c r="AN209" s="988"/>
      <c r="AO209" s="985" t="s">
        <v>31</v>
      </c>
      <c r="AP209" s="988"/>
      <c r="CW209"/>
      <c r="CX209"/>
      <c r="CY209"/>
      <c r="CZ209"/>
      <c r="DA209"/>
      <c r="DB209"/>
      <c r="DC209"/>
      <c r="DD209"/>
      <c r="DE209"/>
      <c r="DG209"/>
      <c r="DH209"/>
      <c r="DI209"/>
      <c r="DJ209"/>
      <c r="DK209"/>
      <c r="DL209"/>
      <c r="DM209"/>
    </row>
    <row r="210" spans="1:117" x14ac:dyDescent="0.25">
      <c r="A210" s="955"/>
      <c r="B210" s="636"/>
      <c r="C210" s="952"/>
      <c r="D210" s="608" t="s">
        <v>32</v>
      </c>
      <c r="E210" s="607" t="s">
        <v>33</v>
      </c>
      <c r="F210" s="369" t="s">
        <v>34</v>
      </c>
      <c r="G210" s="611" t="s">
        <v>33</v>
      </c>
      <c r="H210" s="610" t="s">
        <v>34</v>
      </c>
      <c r="I210" s="611" t="s">
        <v>33</v>
      </c>
      <c r="J210" s="610" t="s">
        <v>34</v>
      </c>
      <c r="K210" s="611" t="s">
        <v>33</v>
      </c>
      <c r="L210" s="610" t="s">
        <v>34</v>
      </c>
      <c r="M210" s="611" t="s">
        <v>33</v>
      </c>
      <c r="N210" s="610" t="s">
        <v>34</v>
      </c>
      <c r="O210" s="611" t="s">
        <v>33</v>
      </c>
      <c r="P210" s="610" t="s">
        <v>34</v>
      </c>
      <c r="Q210" s="611" t="s">
        <v>33</v>
      </c>
      <c r="R210" s="610" t="s">
        <v>34</v>
      </c>
      <c r="S210" s="611" t="s">
        <v>33</v>
      </c>
      <c r="T210" s="610" t="s">
        <v>34</v>
      </c>
      <c r="U210" s="611" t="s">
        <v>33</v>
      </c>
      <c r="V210" s="610" t="s">
        <v>34</v>
      </c>
      <c r="W210" s="611" t="s">
        <v>33</v>
      </c>
      <c r="X210" s="610" t="s">
        <v>34</v>
      </c>
      <c r="Y210" s="611" t="s">
        <v>33</v>
      </c>
      <c r="Z210" s="610" t="s">
        <v>34</v>
      </c>
      <c r="AA210" s="611" t="s">
        <v>33</v>
      </c>
      <c r="AB210" s="610" t="s">
        <v>34</v>
      </c>
      <c r="AC210" s="611" t="s">
        <v>33</v>
      </c>
      <c r="AD210" s="610" t="s">
        <v>34</v>
      </c>
      <c r="AE210" s="611" t="s">
        <v>33</v>
      </c>
      <c r="AF210" s="610" t="s">
        <v>34</v>
      </c>
      <c r="AG210" s="611" t="s">
        <v>33</v>
      </c>
      <c r="AH210" s="610" t="s">
        <v>34</v>
      </c>
      <c r="AI210" s="611" t="s">
        <v>33</v>
      </c>
      <c r="AJ210" s="610" t="s">
        <v>34</v>
      </c>
      <c r="AK210" s="611" t="s">
        <v>33</v>
      </c>
      <c r="AL210" s="610" t="s">
        <v>34</v>
      </c>
      <c r="AM210" s="611" t="s">
        <v>33</v>
      </c>
      <c r="AN210" s="610" t="s">
        <v>34</v>
      </c>
      <c r="AO210" s="611" t="s">
        <v>33</v>
      </c>
      <c r="AP210" s="610" t="s">
        <v>34</v>
      </c>
      <c r="CW210"/>
      <c r="CX210"/>
      <c r="CY210"/>
      <c r="CZ210"/>
      <c r="DA210"/>
      <c r="DB210"/>
      <c r="DC210"/>
      <c r="DD210"/>
      <c r="DE210"/>
      <c r="DG210"/>
      <c r="DH210"/>
      <c r="DI210"/>
      <c r="DJ210"/>
      <c r="DK210"/>
      <c r="DL210"/>
      <c r="DM210"/>
    </row>
    <row r="211" spans="1:117" ht="15" customHeight="1" x14ac:dyDescent="0.25">
      <c r="A211" s="1033" t="s">
        <v>248</v>
      </c>
      <c r="B211" s="674"/>
      <c r="C211" s="1278"/>
      <c r="D211" s="612">
        <f>SUM(E211:F211)</f>
        <v>0</v>
      </c>
      <c r="E211" s="613">
        <f>SUM(G211+I211+K211+M211+O211+Q211+S211+U211+W211+Y211+AA211+AC211+AE211+AG211+AI211+AK211+AM211+AO211)</f>
        <v>0</v>
      </c>
      <c r="F211" s="1279">
        <f t="shared" ref="E211:F214" si="243">SUM(H211+J211+L211+N211+P211+R211+T211+V211+X211+Z211+AB211+AD211+AF211+AH211+AJ211+AL211+AN211+AP211)</f>
        <v>0</v>
      </c>
      <c r="G211" s="1280"/>
      <c r="H211" s="52"/>
      <c r="I211" s="615"/>
      <c r="J211" s="52"/>
      <c r="K211" s="615"/>
      <c r="L211" s="52"/>
      <c r="M211" s="615"/>
      <c r="N211" s="52"/>
      <c r="O211" s="615"/>
      <c r="P211" s="52"/>
      <c r="Q211" s="615"/>
      <c r="R211" s="52"/>
      <c r="S211" s="615"/>
      <c r="T211" s="52"/>
      <c r="U211" s="615"/>
      <c r="V211" s="52"/>
      <c r="W211" s="205"/>
      <c r="X211" s="52"/>
      <c r="Y211" s="615"/>
      <c r="Z211" s="52"/>
      <c r="AA211" s="615"/>
      <c r="AB211" s="52"/>
      <c r="AC211" s="615"/>
      <c r="AD211" s="52"/>
      <c r="AE211" s="615"/>
      <c r="AF211" s="52"/>
      <c r="AG211" s="615"/>
      <c r="AH211" s="52"/>
      <c r="AI211" s="615"/>
      <c r="AJ211" s="52"/>
      <c r="AK211" s="205"/>
      <c r="AL211" s="52"/>
      <c r="AM211" s="615"/>
      <c r="AN211" s="52"/>
      <c r="AO211" s="615"/>
      <c r="AP211" s="52"/>
      <c r="CW211"/>
      <c r="CX211"/>
      <c r="CY211"/>
      <c r="CZ211"/>
      <c r="DA211"/>
      <c r="DB211"/>
      <c r="DC211"/>
      <c r="DD211"/>
      <c r="DE211"/>
      <c r="DG211"/>
      <c r="DH211"/>
      <c r="DI211"/>
      <c r="DJ211"/>
      <c r="DK211"/>
      <c r="DL211"/>
      <c r="DM211"/>
    </row>
    <row r="212" spans="1:117" x14ac:dyDescent="0.25">
      <c r="A212" s="992" t="s">
        <v>249</v>
      </c>
      <c r="B212" s="993"/>
      <c r="C212" s="994"/>
      <c r="D212" s="581">
        <f>SUM(E212:F212)</f>
        <v>0</v>
      </c>
      <c r="E212" s="616">
        <f t="shared" si="243"/>
        <v>0</v>
      </c>
      <c r="F212" s="1281">
        <f t="shared" si="243"/>
        <v>0</v>
      </c>
      <c r="G212" s="1282"/>
      <c r="H212" s="619"/>
      <c r="I212" s="618"/>
      <c r="J212" s="619"/>
      <c r="K212" s="618"/>
      <c r="L212" s="619"/>
      <c r="M212" s="618"/>
      <c r="N212" s="619"/>
      <c r="O212" s="618"/>
      <c r="P212" s="619"/>
      <c r="Q212" s="618"/>
      <c r="R212" s="619"/>
      <c r="S212" s="618"/>
      <c r="T212" s="619"/>
      <c r="U212" s="618"/>
      <c r="V212" s="619"/>
      <c r="W212" s="1196"/>
      <c r="X212" s="619"/>
      <c r="Y212" s="618"/>
      <c r="Z212" s="619"/>
      <c r="AA212" s="618"/>
      <c r="AB212" s="619"/>
      <c r="AC212" s="618"/>
      <c r="AD212" s="619"/>
      <c r="AE212" s="618"/>
      <c r="AF212" s="619"/>
      <c r="AG212" s="618"/>
      <c r="AH212" s="619"/>
      <c r="AI212" s="618"/>
      <c r="AJ212" s="619"/>
      <c r="AK212" s="1196"/>
      <c r="AL212" s="619"/>
      <c r="AM212" s="618"/>
      <c r="AN212" s="619"/>
      <c r="AO212" s="618"/>
      <c r="AP212" s="619"/>
      <c r="CW212"/>
      <c r="CX212"/>
      <c r="CY212"/>
      <c r="CZ212"/>
      <c r="DA212"/>
      <c r="DB212"/>
      <c r="DC212"/>
      <c r="DD212"/>
      <c r="DE212"/>
      <c r="DG212"/>
      <c r="DH212"/>
      <c r="DI212"/>
      <c r="DJ212"/>
      <c r="DK212"/>
      <c r="DL212"/>
      <c r="DM212"/>
    </row>
    <row r="213" spans="1:117" x14ac:dyDescent="0.25">
      <c r="A213" s="1036" t="s">
        <v>250</v>
      </c>
      <c r="B213" s="1037"/>
      <c r="C213" s="1038"/>
      <c r="D213" s="581">
        <f>SUM(E213:F213)</f>
        <v>0</v>
      </c>
      <c r="E213" s="616">
        <f t="shared" si="243"/>
        <v>0</v>
      </c>
      <c r="F213" s="1281">
        <f t="shared" si="243"/>
        <v>0</v>
      </c>
      <c r="G213" s="1282"/>
      <c r="H213" s="619"/>
      <c r="I213" s="618"/>
      <c r="J213" s="619"/>
      <c r="K213" s="618"/>
      <c r="L213" s="619"/>
      <c r="M213" s="618"/>
      <c r="N213" s="619"/>
      <c r="O213" s="618"/>
      <c r="P213" s="619"/>
      <c r="Q213" s="618"/>
      <c r="R213" s="619"/>
      <c r="S213" s="618"/>
      <c r="T213" s="619"/>
      <c r="U213" s="618"/>
      <c r="V213" s="619"/>
      <c r="W213" s="1196"/>
      <c r="X213" s="619"/>
      <c r="Y213" s="618"/>
      <c r="Z213" s="619"/>
      <c r="AA213" s="618"/>
      <c r="AB213" s="619"/>
      <c r="AC213" s="618"/>
      <c r="AD213" s="619"/>
      <c r="AE213" s="618"/>
      <c r="AF213" s="619"/>
      <c r="AG213" s="618"/>
      <c r="AH213" s="619"/>
      <c r="AI213" s="618"/>
      <c r="AJ213" s="619"/>
      <c r="AK213" s="1196"/>
      <c r="AL213" s="619"/>
      <c r="AM213" s="618"/>
      <c r="AN213" s="619"/>
      <c r="AO213" s="618"/>
      <c r="AP213" s="619"/>
      <c r="CW213"/>
      <c r="CX213"/>
      <c r="CY213"/>
      <c r="CZ213"/>
      <c r="DA213"/>
      <c r="DB213"/>
      <c r="DC213"/>
      <c r="DD213"/>
      <c r="DE213"/>
      <c r="DG213"/>
      <c r="DH213"/>
      <c r="DI213"/>
      <c r="DJ213"/>
      <c r="DK213"/>
      <c r="DL213"/>
      <c r="DM213"/>
    </row>
    <row r="214" spans="1:117" x14ac:dyDescent="0.25">
      <c r="A214" s="803" t="s">
        <v>251</v>
      </c>
      <c r="B214" s="803"/>
      <c r="C214" s="735"/>
      <c r="D214" s="594">
        <f>SUM(E214:F214)</f>
        <v>0</v>
      </c>
      <c r="E214" s="541">
        <f t="shared" si="243"/>
        <v>0</v>
      </c>
      <c r="F214" s="1283">
        <f t="shared" si="243"/>
        <v>0</v>
      </c>
      <c r="G214" s="1284"/>
      <c r="H214" s="625"/>
      <c r="I214" s="624"/>
      <c r="J214" s="625"/>
      <c r="K214" s="624"/>
      <c r="L214" s="625"/>
      <c r="M214" s="624"/>
      <c r="N214" s="625"/>
      <c r="O214" s="624"/>
      <c r="P214" s="625"/>
      <c r="Q214" s="624"/>
      <c r="R214" s="625"/>
      <c r="S214" s="624"/>
      <c r="T214" s="625"/>
      <c r="U214" s="624"/>
      <c r="V214" s="625"/>
      <c r="W214" s="1198"/>
      <c r="X214" s="625"/>
      <c r="Y214" s="624"/>
      <c r="Z214" s="625"/>
      <c r="AA214" s="624"/>
      <c r="AB214" s="625"/>
      <c r="AC214" s="624"/>
      <c r="AD214" s="625"/>
      <c r="AE214" s="624"/>
      <c r="AF214" s="625"/>
      <c r="AG214" s="624"/>
      <c r="AH214" s="625"/>
      <c r="AI214" s="624"/>
      <c r="AJ214" s="625"/>
      <c r="AK214" s="1198"/>
      <c r="AL214" s="625"/>
      <c r="AM214" s="624"/>
      <c r="AN214" s="625"/>
      <c r="AO214" s="624"/>
      <c r="AP214" s="625"/>
      <c r="CW214"/>
      <c r="CX214"/>
      <c r="CY214"/>
      <c r="CZ214"/>
      <c r="DA214"/>
      <c r="DB214"/>
      <c r="DC214"/>
      <c r="DD214"/>
      <c r="DE214"/>
      <c r="DG214"/>
      <c r="DH214"/>
      <c r="DI214"/>
      <c r="DJ214"/>
      <c r="DK214"/>
      <c r="DL214"/>
      <c r="DM214"/>
    </row>
    <row r="215" spans="1:117" x14ac:dyDescent="0.25">
      <c r="A215" s="43" t="s">
        <v>252</v>
      </c>
      <c r="B215" s="377"/>
      <c r="C215" s="377"/>
      <c r="D215" s="378"/>
      <c r="E215" s="378"/>
      <c r="F215" s="378"/>
      <c r="G215" s="379"/>
      <c r="H215" s="379"/>
      <c r="I215" s="379"/>
      <c r="J215" s="380"/>
      <c r="K215" s="1285"/>
      <c r="L215" s="379"/>
      <c r="M215" s="1285"/>
      <c r="N215" s="1286"/>
      <c r="O215" s="10"/>
      <c r="P215" s="10"/>
      <c r="Q215" s="10"/>
      <c r="R215" s="10"/>
      <c r="S215" s="10"/>
      <c r="T215" s="10"/>
      <c r="U215" s="10"/>
      <c r="V215" s="10"/>
      <c r="W215" s="10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CW215"/>
      <c r="CX215"/>
      <c r="CY215"/>
      <c r="CZ215"/>
      <c r="DA215"/>
      <c r="DB215"/>
      <c r="DC215"/>
      <c r="DD215"/>
      <c r="DE215"/>
      <c r="DG215"/>
      <c r="DH215"/>
      <c r="DI215"/>
      <c r="DJ215"/>
      <c r="DK215"/>
      <c r="DL215"/>
      <c r="DM215"/>
    </row>
    <row r="216" spans="1:117" ht="15" customHeight="1" x14ac:dyDescent="0.25">
      <c r="A216" s="1110" t="s">
        <v>253</v>
      </c>
      <c r="B216" s="1287"/>
      <c r="C216" s="1111"/>
      <c r="D216" s="1052" t="s">
        <v>254</v>
      </c>
      <c r="E216" s="1001"/>
      <c r="F216" s="1002"/>
      <c r="G216" s="985" t="s">
        <v>5</v>
      </c>
      <c r="H216" s="987"/>
      <c r="I216" s="987"/>
      <c r="J216" s="987"/>
      <c r="K216" s="987"/>
      <c r="L216" s="987"/>
      <c r="M216" s="987"/>
      <c r="N216" s="987"/>
      <c r="O216" s="987"/>
      <c r="P216" s="987"/>
      <c r="Q216" s="987"/>
      <c r="R216" s="987"/>
      <c r="S216" s="987"/>
      <c r="T216" s="987"/>
      <c r="U216" s="987"/>
      <c r="V216" s="987"/>
      <c r="W216" s="987"/>
      <c r="X216" s="987"/>
      <c r="Y216" s="987"/>
      <c r="Z216" s="987"/>
      <c r="AA216" s="987"/>
      <c r="AB216" s="987"/>
      <c r="AC216" s="987"/>
      <c r="AD216" s="987"/>
      <c r="AE216" s="987"/>
      <c r="AF216" s="987"/>
      <c r="AG216" s="987"/>
      <c r="AH216" s="987"/>
      <c r="AI216" s="987"/>
      <c r="AJ216" s="987"/>
      <c r="AK216" s="987"/>
      <c r="AL216" s="987"/>
      <c r="AM216" s="987"/>
      <c r="AN216" s="1000"/>
      <c r="AO216" s="1288" t="s">
        <v>7</v>
      </c>
      <c r="AP216" s="1289" t="s">
        <v>255</v>
      </c>
      <c r="AQ216" s="1290" t="s">
        <v>256</v>
      </c>
      <c r="AR216" s="1291"/>
      <c r="AS216" s="1292" t="s">
        <v>257</v>
      </c>
      <c r="AT216" s="1293" t="s">
        <v>42</v>
      </c>
      <c r="AU216" s="1293" t="s">
        <v>258</v>
      </c>
      <c r="AV216" s="1294" t="s">
        <v>9</v>
      </c>
      <c r="AW216" s="1294" t="s">
        <v>259</v>
      </c>
      <c r="AX216" s="1291" t="s">
        <v>10</v>
      </c>
      <c r="CW216"/>
      <c r="CX216"/>
      <c r="CY216"/>
      <c r="CZ216"/>
      <c r="DA216"/>
      <c r="DB216"/>
      <c r="DC216"/>
      <c r="DD216"/>
      <c r="DE216"/>
      <c r="DG216"/>
      <c r="DH216"/>
      <c r="DI216"/>
      <c r="DJ216"/>
      <c r="DK216"/>
      <c r="DL216"/>
      <c r="DM216"/>
    </row>
    <row r="217" spans="1:117" ht="15" customHeight="1" x14ac:dyDescent="0.25">
      <c r="A217" s="711"/>
      <c r="B217" s="805"/>
      <c r="C217" s="712"/>
      <c r="D217" s="963"/>
      <c r="E217" s="640"/>
      <c r="F217" s="953"/>
      <c r="G217" s="1003" t="s">
        <v>119</v>
      </c>
      <c r="H217" s="984"/>
      <c r="I217" s="987" t="s">
        <v>16</v>
      </c>
      <c r="J217" s="986"/>
      <c r="K217" s="985" t="s">
        <v>17</v>
      </c>
      <c r="L217" s="986"/>
      <c r="M217" s="985" t="s">
        <v>18</v>
      </c>
      <c r="N217" s="986"/>
      <c r="O217" s="985" t="s">
        <v>19</v>
      </c>
      <c r="P217" s="986"/>
      <c r="Q217" s="985" t="s">
        <v>20</v>
      </c>
      <c r="R217" s="986"/>
      <c r="S217" s="985" t="s">
        <v>21</v>
      </c>
      <c r="T217" s="986"/>
      <c r="U217" s="985" t="s">
        <v>22</v>
      </c>
      <c r="V217" s="986"/>
      <c r="W217" s="985" t="s">
        <v>23</v>
      </c>
      <c r="X217" s="988"/>
      <c r="Y217" s="985" t="s">
        <v>24</v>
      </c>
      <c r="Z217" s="988"/>
      <c r="AA217" s="985" t="s">
        <v>244</v>
      </c>
      <c r="AB217" s="988"/>
      <c r="AC217" s="985" t="s">
        <v>245</v>
      </c>
      <c r="AD217" s="988"/>
      <c r="AE217" s="985" t="s">
        <v>246</v>
      </c>
      <c r="AF217" s="988"/>
      <c r="AG217" s="985" t="s">
        <v>247</v>
      </c>
      <c r="AH217" s="988"/>
      <c r="AI217" s="985" t="s">
        <v>29</v>
      </c>
      <c r="AJ217" s="988"/>
      <c r="AK217" s="985" t="s">
        <v>30</v>
      </c>
      <c r="AL217" s="988"/>
      <c r="AM217" s="985" t="s">
        <v>31</v>
      </c>
      <c r="AN217" s="988"/>
      <c r="AO217" s="819"/>
      <c r="AP217" s="944"/>
      <c r="AQ217" s="1295" t="s">
        <v>260</v>
      </c>
      <c r="AR217" s="1296" t="s">
        <v>261</v>
      </c>
      <c r="AS217" s="826"/>
      <c r="AT217" s="812"/>
      <c r="AU217" s="812"/>
      <c r="AV217" s="815"/>
      <c r="AW217" s="815"/>
      <c r="AX217" s="1291"/>
      <c r="CW217"/>
      <c r="CX217"/>
      <c r="CY217"/>
      <c r="CZ217"/>
      <c r="DA217"/>
      <c r="DB217"/>
      <c r="DC217"/>
      <c r="DD217"/>
      <c r="DE217"/>
      <c r="DG217"/>
      <c r="DH217"/>
      <c r="DI217"/>
      <c r="DJ217"/>
      <c r="DK217"/>
      <c r="DL217"/>
      <c r="DM217"/>
    </row>
    <row r="218" spans="1:117" x14ac:dyDescent="0.25">
      <c r="A218" s="970"/>
      <c r="B218" s="807"/>
      <c r="C218" s="964"/>
      <c r="D218" s="1297" t="s">
        <v>32</v>
      </c>
      <c r="E218" s="1298" t="s">
        <v>33</v>
      </c>
      <c r="F218" s="538" t="s">
        <v>34</v>
      </c>
      <c r="G218" s="611" t="s">
        <v>33</v>
      </c>
      <c r="H218" s="610" t="s">
        <v>34</v>
      </c>
      <c r="I218" s="611" t="s">
        <v>33</v>
      </c>
      <c r="J218" s="610" t="s">
        <v>34</v>
      </c>
      <c r="K218" s="611" t="s">
        <v>33</v>
      </c>
      <c r="L218" s="610" t="s">
        <v>34</v>
      </c>
      <c r="M218" s="611" t="s">
        <v>33</v>
      </c>
      <c r="N218" s="610" t="s">
        <v>34</v>
      </c>
      <c r="O218" s="611" t="s">
        <v>33</v>
      </c>
      <c r="P218" s="610" t="s">
        <v>34</v>
      </c>
      <c r="Q218" s="611" t="s">
        <v>33</v>
      </c>
      <c r="R218" s="610" t="s">
        <v>34</v>
      </c>
      <c r="S218" s="611" t="s">
        <v>33</v>
      </c>
      <c r="T218" s="610" t="s">
        <v>34</v>
      </c>
      <c r="U218" s="611" t="s">
        <v>33</v>
      </c>
      <c r="V218" s="610" t="s">
        <v>34</v>
      </c>
      <c r="W218" s="611" t="s">
        <v>33</v>
      </c>
      <c r="X218" s="610" t="s">
        <v>34</v>
      </c>
      <c r="Y218" s="611" t="s">
        <v>33</v>
      </c>
      <c r="Z218" s="610" t="s">
        <v>34</v>
      </c>
      <c r="AA218" s="611" t="s">
        <v>33</v>
      </c>
      <c r="AB218" s="610" t="s">
        <v>34</v>
      </c>
      <c r="AC218" s="611" t="s">
        <v>33</v>
      </c>
      <c r="AD218" s="610" t="s">
        <v>34</v>
      </c>
      <c r="AE218" s="611" t="s">
        <v>33</v>
      </c>
      <c r="AF218" s="610" t="s">
        <v>34</v>
      </c>
      <c r="AG218" s="611" t="s">
        <v>33</v>
      </c>
      <c r="AH218" s="610" t="s">
        <v>34</v>
      </c>
      <c r="AI218" s="611" t="s">
        <v>33</v>
      </c>
      <c r="AJ218" s="610" t="s">
        <v>34</v>
      </c>
      <c r="AK218" s="611" t="s">
        <v>33</v>
      </c>
      <c r="AL218" s="610" t="s">
        <v>34</v>
      </c>
      <c r="AM218" s="611" t="s">
        <v>33</v>
      </c>
      <c r="AN218" s="610" t="s">
        <v>34</v>
      </c>
      <c r="AO218" s="974"/>
      <c r="AP218" s="975"/>
      <c r="AQ218" s="981"/>
      <c r="AR218" s="977"/>
      <c r="AS218" s="976"/>
      <c r="AT218" s="972"/>
      <c r="AU218" s="972"/>
      <c r="AV218" s="973"/>
      <c r="AW218" s="973"/>
      <c r="AX218" s="1291"/>
      <c r="CW218"/>
      <c r="CX218"/>
      <c r="CY218"/>
      <c r="CZ218"/>
      <c r="DA218"/>
      <c r="DB218"/>
      <c r="DC218"/>
      <c r="DD218"/>
      <c r="DE218"/>
      <c r="DG218"/>
      <c r="DH218"/>
      <c r="DI218"/>
      <c r="DJ218"/>
      <c r="DK218"/>
      <c r="DL218"/>
      <c r="DM218"/>
    </row>
    <row r="219" spans="1:117" x14ac:dyDescent="0.25">
      <c r="A219" s="1160" t="s">
        <v>262</v>
      </c>
      <c r="B219" s="1299" t="s">
        <v>263</v>
      </c>
      <c r="C219" s="1300"/>
      <c r="D219" s="1301">
        <f t="shared" ref="D219:D263" si="244">SUM(E219+F219)</f>
        <v>5</v>
      </c>
      <c r="E219" s="135">
        <f t="shared" ref="E219:F234" si="245">SUM(G219+I219+K219+M219+O219+Q219+S219+U219+W219+Y219+AA219+AC219+AE219+AG219+AI219+AK219+AM219)</f>
        <v>1</v>
      </c>
      <c r="F219" s="1059">
        <f t="shared" si="245"/>
        <v>4</v>
      </c>
      <c r="G219" s="1302">
        <v>0</v>
      </c>
      <c r="H219" s="386">
        <v>0</v>
      </c>
      <c r="I219" s="1303">
        <v>0</v>
      </c>
      <c r="J219" s="386">
        <v>0</v>
      </c>
      <c r="K219" s="1303">
        <v>0</v>
      </c>
      <c r="L219" s="386">
        <v>0</v>
      </c>
      <c r="M219" s="1303">
        <v>0</v>
      </c>
      <c r="N219" s="386">
        <v>0</v>
      </c>
      <c r="O219" s="1303">
        <v>0</v>
      </c>
      <c r="P219" s="386">
        <v>0</v>
      </c>
      <c r="Q219" s="1303">
        <v>0</v>
      </c>
      <c r="R219" s="386">
        <v>0</v>
      </c>
      <c r="S219" s="1303">
        <v>0</v>
      </c>
      <c r="T219" s="386">
        <v>0</v>
      </c>
      <c r="U219" s="1303">
        <v>0</v>
      </c>
      <c r="V219" s="1304">
        <v>0</v>
      </c>
      <c r="W219" s="1303">
        <v>1</v>
      </c>
      <c r="X219" s="1304">
        <v>0</v>
      </c>
      <c r="Y219" s="1303">
        <v>0</v>
      </c>
      <c r="Z219" s="1304">
        <v>0</v>
      </c>
      <c r="AA219" s="1303">
        <v>0</v>
      </c>
      <c r="AB219" s="1304">
        <v>1</v>
      </c>
      <c r="AC219" s="1303">
        <v>0</v>
      </c>
      <c r="AD219" s="1304">
        <v>0</v>
      </c>
      <c r="AE219" s="1303">
        <v>0</v>
      </c>
      <c r="AF219" s="1304">
        <v>0</v>
      </c>
      <c r="AG219" s="1303">
        <v>0</v>
      </c>
      <c r="AH219" s="1304">
        <v>0</v>
      </c>
      <c r="AI219" s="1303">
        <v>0</v>
      </c>
      <c r="AJ219" s="1304">
        <v>1</v>
      </c>
      <c r="AK219" s="1303">
        <v>0</v>
      </c>
      <c r="AL219" s="1304">
        <v>2</v>
      </c>
      <c r="AM219" s="1303">
        <v>0</v>
      </c>
      <c r="AN219" s="1304">
        <v>0</v>
      </c>
      <c r="AO219" s="1305">
        <v>0</v>
      </c>
      <c r="AP219" s="1306">
        <v>0</v>
      </c>
      <c r="AQ219" s="1307"/>
      <c r="AR219" s="1308"/>
      <c r="AS219" s="1309"/>
      <c r="AT219" s="1303">
        <v>0</v>
      </c>
      <c r="AU219" s="1303">
        <v>0</v>
      </c>
      <c r="AV219" s="387">
        <v>0</v>
      </c>
      <c r="AW219" s="387">
        <v>0</v>
      </c>
      <c r="AX219" s="1304">
        <v>0</v>
      </c>
      <c r="AY219" t="str">
        <f>CW219&amp;CX219&amp;CY219&amp;CZ219&amp;DA219&amp;DB219&amp;DC219</f>
        <v/>
      </c>
      <c r="CW219" s="25" t="str">
        <f>IF(AND(F219&gt;0,AO219=""),"  * No olvide digitar Embarazadas. Digite Cero si no tiene.",IF(AO219&gt;F219," * Las Embarazadas no pueden superar el Total Mujeres.",""))</f>
        <v/>
      </c>
      <c r="CX219" s="25" t="str">
        <f>IF(AND(D219&gt;0,AV219="")," * No olvide ingresar datos en Usuarios con Discapacidad. (Digite cero si no tiene).",IF(AV219&gt;D219," * La variable Usuarios con discapacidad No puede ser mayor al Total.",""))</f>
        <v/>
      </c>
      <c r="CY219" s="25" t="str">
        <f>IF(AND(D219&gt;0,AW219="")," * No olvide ingresar datos en Usuarios Oncológicos. (Digite cero si no tiene).",IF(AW219&gt;D219," * La variable Usuarios oncológicos No puede ser mayor al Total.",""))</f>
        <v/>
      </c>
      <c r="CZ219" s="25" t="str">
        <f>IF(AND((AI219+AJ219)&gt;0,AP219="")," * No olvide digitar la variable 60 años. Si no tiene digite Cero.",IF(AP219&gt;(AI219+AJ219), "* El número de pacientes de 60 años NO DEBE ser mayor a lo registrado en el grupo etario de 60 a 64 años.",""))</f>
        <v/>
      </c>
      <c r="DA219" s="25" t="str">
        <f t="shared" ref="DA219:DA282" si="246">IF(AND(D219&gt;0,AX219="")," * No olvide ingresar datos en Usuarios Migrantes. (Digite cero si no tiene).","")</f>
        <v/>
      </c>
      <c r="DB219" s="25" t="str">
        <f t="shared" ref="DB219:DB282" si="247">IF(AX219&gt;D219, "* Migrantes no puede ser mayor al Total","")</f>
        <v/>
      </c>
      <c r="DC219" s="498"/>
      <c r="DD219" s="498"/>
      <c r="DE219" s="498"/>
      <c r="DG219" s="26">
        <f>IF(AND(F219&gt;0,AO219=""),1,IF(AO219&gt;F219,1,0))</f>
        <v>0</v>
      </c>
      <c r="DH219" s="26">
        <f>IF(AND(D219&gt;0,AV219=""),1,IF(AV219&gt;D219,1,0))</f>
        <v>0</v>
      </c>
      <c r="DI219" s="26">
        <f>IF(AND(D219&gt;0,AW219=""),1,IF(AW219&gt;D219,1,0))</f>
        <v>0</v>
      </c>
      <c r="DJ219" s="26">
        <f>IF(AND((AI219+AJ219)&gt;0,AP219=""),1,IF(AP219&gt;(AI219+AJ219),1,0))</f>
        <v>0</v>
      </c>
      <c r="DK219" s="26">
        <f>IF(AND(D219&gt;0,AX219=""),1,0)</f>
        <v>0</v>
      </c>
      <c r="DL219" s="26">
        <f>IF(AX219&gt;D219,1,0)</f>
        <v>0</v>
      </c>
      <c r="DM219" s="498"/>
    </row>
    <row r="220" spans="1:117" x14ac:dyDescent="0.25">
      <c r="A220" s="1310"/>
      <c r="B220" s="1311" t="s">
        <v>264</v>
      </c>
      <c r="C220" s="838"/>
      <c r="D220" s="1312">
        <f>SUM(E220+F220)</f>
        <v>61</v>
      </c>
      <c r="E220" s="1313">
        <f t="shared" si="245"/>
        <v>31</v>
      </c>
      <c r="F220" s="132">
        <f t="shared" si="245"/>
        <v>30</v>
      </c>
      <c r="G220" s="1314">
        <v>0</v>
      </c>
      <c r="H220" s="1315">
        <v>1</v>
      </c>
      <c r="I220" s="1316">
        <v>0</v>
      </c>
      <c r="J220" s="1315">
        <v>1</v>
      </c>
      <c r="K220" s="1316">
        <v>1</v>
      </c>
      <c r="L220" s="1315">
        <v>2</v>
      </c>
      <c r="M220" s="1316">
        <v>1</v>
      </c>
      <c r="N220" s="1315">
        <v>0</v>
      </c>
      <c r="O220" s="1316">
        <v>3</v>
      </c>
      <c r="P220" s="1315">
        <v>0</v>
      </c>
      <c r="Q220" s="1316">
        <v>2</v>
      </c>
      <c r="R220" s="1315">
        <v>1</v>
      </c>
      <c r="S220" s="1316">
        <v>3</v>
      </c>
      <c r="T220" s="1315">
        <v>1</v>
      </c>
      <c r="U220" s="1316">
        <v>3</v>
      </c>
      <c r="V220" s="389">
        <v>2</v>
      </c>
      <c r="W220" s="1316">
        <v>2</v>
      </c>
      <c r="X220" s="389">
        <v>0</v>
      </c>
      <c r="Y220" s="1316">
        <v>1</v>
      </c>
      <c r="Z220" s="389">
        <v>1</v>
      </c>
      <c r="AA220" s="1316">
        <v>2</v>
      </c>
      <c r="AB220" s="389">
        <v>0</v>
      </c>
      <c r="AC220" s="1316">
        <v>4</v>
      </c>
      <c r="AD220" s="389">
        <v>7</v>
      </c>
      <c r="AE220" s="1316">
        <v>0</v>
      </c>
      <c r="AF220" s="389">
        <v>4</v>
      </c>
      <c r="AG220" s="1316">
        <v>4</v>
      </c>
      <c r="AH220" s="389">
        <v>5</v>
      </c>
      <c r="AI220" s="1316">
        <v>1</v>
      </c>
      <c r="AJ220" s="389">
        <v>2</v>
      </c>
      <c r="AK220" s="1316">
        <v>1</v>
      </c>
      <c r="AL220" s="389">
        <v>0</v>
      </c>
      <c r="AM220" s="1316">
        <v>3</v>
      </c>
      <c r="AN220" s="389">
        <v>3</v>
      </c>
      <c r="AO220" s="1317">
        <v>0</v>
      </c>
      <c r="AP220" s="1318">
        <v>0</v>
      </c>
      <c r="AQ220" s="1307"/>
      <c r="AR220" s="1308"/>
      <c r="AS220" s="1309"/>
      <c r="AT220" s="1316">
        <v>0</v>
      </c>
      <c r="AU220" s="1316">
        <v>0</v>
      </c>
      <c r="AV220" s="1319">
        <v>5</v>
      </c>
      <c r="AW220" s="1319">
        <v>0</v>
      </c>
      <c r="AX220" s="389">
        <v>0</v>
      </c>
      <c r="AY220" t="str">
        <f t="shared" ref="AY220:AY283" si="248">CW220&amp;CX220&amp;CY220&amp;CZ220&amp;DA220&amp;DB220&amp;DC220</f>
        <v/>
      </c>
      <c r="CW220" s="25" t="str">
        <f t="shared" ref="CW220:CW283" si="249">IF(AND(F220&gt;0,AO220=""),"  * No olvide digitar Embarazadas. Digite Cero si no tiene.",IF(AO220&gt;F220," * Las Embarazadas no pueden superar el Total Mujeres.",""))</f>
        <v/>
      </c>
      <c r="CX220" s="25" t="str">
        <f t="shared" ref="CX220:CX283" si="250">IF(AND(D220&gt;0,AV220="")," * No olvide ingresar datos en Usuarios con Discapacidad. (Digite cero si no tiene).",IF(AV220&gt;D220," * La variable Usuarios con discapacidad No puede ser mayor al Total.",""))</f>
        <v/>
      </c>
      <c r="CY220" s="25" t="str">
        <f t="shared" ref="CY220:CY283" si="251">IF(AND(D220&gt;0,AW220="")," * No olvide ingresar datos en Usuarios Oncológicos. (Digite cero si no tiene).",IF(AW220&gt;D220," * La variable Usuarios oncológicos No puede ser mayor al Total.",""))</f>
        <v/>
      </c>
      <c r="CZ220" s="25" t="str">
        <f t="shared" ref="CZ220:CZ283" si="252">IF(AND((AI220+AJ220)&gt;0,AP220="")," * No olvide digitar la variable 60 años. Si no tiene digite Cero.",IF(AP220&gt;(AI220+AJ220), "* El número de pacientes de 60 años NO DEBE ser mayor a lo registrado en el grupo etario de 60 a 64 años.",""))</f>
        <v/>
      </c>
      <c r="DA220" s="25" t="str">
        <f t="shared" si="246"/>
        <v/>
      </c>
      <c r="DB220" s="25" t="str">
        <f t="shared" si="247"/>
        <v/>
      </c>
      <c r="DC220" s="498"/>
      <c r="DD220" s="498"/>
      <c r="DE220" s="498"/>
      <c r="DG220" s="26">
        <f t="shared" ref="DG220:DG283" si="253">IF(AND(F220&gt;0,AO220=""),1,IF(AO220&gt;F220,1,0))</f>
        <v>0</v>
      </c>
      <c r="DH220" s="26">
        <f t="shared" ref="DH220:DH283" si="254">IF(AND(D220&gt;0,AV220=""),1,IF(AV220&gt;D220,1,0))</f>
        <v>0</v>
      </c>
      <c r="DI220" s="26">
        <f t="shared" ref="DI220:DI283" si="255">IF(AND(D220&gt;0,AW220=""),1,IF(AW220&gt;D220,1,0))</f>
        <v>0</v>
      </c>
      <c r="DJ220" s="26">
        <f t="shared" ref="DJ220:DJ283" si="256">IF(AND((AI220+AJ220)&gt;0,AP220=""),1,IF(AP220&gt;(AI220+AJ220),1,0))</f>
        <v>0</v>
      </c>
      <c r="DK220" s="26">
        <f t="shared" ref="DK220:DK283" si="257">IF(AND(D220&gt;0,AX220=""),1,0)</f>
        <v>0</v>
      </c>
      <c r="DL220" s="26">
        <f t="shared" ref="DL220:DL283" si="258">IF(AX220&gt;D220,1,0)</f>
        <v>0</v>
      </c>
      <c r="DM220" s="498"/>
    </row>
    <row r="221" spans="1:117" x14ac:dyDescent="0.25">
      <c r="A221" s="713" t="s">
        <v>265</v>
      </c>
      <c r="B221" s="830" t="s">
        <v>266</v>
      </c>
      <c r="C221" s="830"/>
      <c r="D221" s="245">
        <f t="shared" si="244"/>
        <v>0</v>
      </c>
      <c r="E221" s="390">
        <f t="shared" si="245"/>
        <v>0</v>
      </c>
      <c r="F221" s="391">
        <f t="shared" si="245"/>
        <v>0</v>
      </c>
      <c r="G221" s="392"/>
      <c r="H221" s="393"/>
      <c r="I221" s="394"/>
      <c r="J221" s="393"/>
      <c r="K221" s="394"/>
      <c r="L221" s="393"/>
      <c r="M221" s="394"/>
      <c r="N221" s="393"/>
      <c r="O221" s="394"/>
      <c r="P221" s="393"/>
      <c r="Q221" s="394"/>
      <c r="R221" s="393"/>
      <c r="S221" s="394"/>
      <c r="T221" s="393"/>
      <c r="U221" s="394"/>
      <c r="V221" s="395"/>
      <c r="W221" s="394"/>
      <c r="X221" s="395"/>
      <c r="Y221" s="394"/>
      <c r="Z221" s="395"/>
      <c r="AA221" s="394"/>
      <c r="AB221" s="395"/>
      <c r="AC221" s="394"/>
      <c r="AD221" s="395"/>
      <c r="AE221" s="394"/>
      <c r="AF221" s="395"/>
      <c r="AG221" s="394"/>
      <c r="AH221" s="395"/>
      <c r="AI221" s="394"/>
      <c r="AJ221" s="395"/>
      <c r="AK221" s="394"/>
      <c r="AL221" s="395"/>
      <c r="AM221" s="394"/>
      <c r="AN221" s="395"/>
      <c r="AO221" s="396">
        <v>0</v>
      </c>
      <c r="AP221" s="397">
        <v>0</v>
      </c>
      <c r="AQ221" s="392">
        <v>0</v>
      </c>
      <c r="AR221" s="393">
        <v>0</v>
      </c>
      <c r="AS221" s="1303">
        <v>0</v>
      </c>
      <c r="AT221" s="394">
        <v>0</v>
      </c>
      <c r="AU221" s="394">
        <v>0</v>
      </c>
      <c r="AV221" s="398">
        <v>0</v>
      </c>
      <c r="AW221" s="398">
        <v>0</v>
      </c>
      <c r="AX221" s="393">
        <v>0</v>
      </c>
      <c r="AY221" t="str">
        <f t="shared" si="248"/>
        <v/>
      </c>
      <c r="CW221" s="25" t="str">
        <f t="shared" si="249"/>
        <v/>
      </c>
      <c r="CX221" s="25" t="str">
        <f t="shared" si="250"/>
        <v/>
      </c>
      <c r="CY221" s="25" t="str">
        <f t="shared" si="251"/>
        <v/>
      </c>
      <c r="CZ221" s="25" t="str">
        <f t="shared" si="252"/>
        <v/>
      </c>
      <c r="DA221" s="25" t="str">
        <f t="shared" si="246"/>
        <v/>
      </c>
      <c r="DB221" s="25" t="str">
        <f t="shared" si="247"/>
        <v/>
      </c>
      <c r="DC221" s="498"/>
      <c r="DD221" s="498"/>
      <c r="DE221" s="498"/>
      <c r="DG221" s="26">
        <f t="shared" si="253"/>
        <v>0</v>
      </c>
      <c r="DH221" s="26">
        <f t="shared" si="254"/>
        <v>0</v>
      </c>
      <c r="DI221" s="26">
        <f t="shared" si="255"/>
        <v>0</v>
      </c>
      <c r="DJ221" s="26">
        <f t="shared" si="256"/>
        <v>0</v>
      </c>
      <c r="DK221" s="26">
        <f t="shared" si="257"/>
        <v>0</v>
      </c>
      <c r="DL221" s="26">
        <f t="shared" si="258"/>
        <v>0</v>
      </c>
      <c r="DM221" s="498"/>
    </row>
    <row r="222" spans="1:117" x14ac:dyDescent="0.25">
      <c r="A222" s="713"/>
      <c r="B222" s="1320" t="s">
        <v>267</v>
      </c>
      <c r="C222" s="1320"/>
      <c r="D222" s="1321">
        <f t="shared" si="244"/>
        <v>0</v>
      </c>
      <c r="E222" s="1322">
        <f t="shared" si="245"/>
        <v>0</v>
      </c>
      <c r="F222" s="1323">
        <f t="shared" si="245"/>
        <v>0</v>
      </c>
      <c r="G222" s="1324"/>
      <c r="H222" s="1325"/>
      <c r="I222" s="1326"/>
      <c r="J222" s="1325"/>
      <c r="K222" s="1326"/>
      <c r="L222" s="1325"/>
      <c r="M222" s="1326"/>
      <c r="N222" s="1325"/>
      <c r="O222" s="1326"/>
      <c r="P222" s="1325"/>
      <c r="Q222" s="1326"/>
      <c r="R222" s="1325"/>
      <c r="S222" s="1326"/>
      <c r="T222" s="1325"/>
      <c r="U222" s="1326"/>
      <c r="V222" s="1327"/>
      <c r="W222" s="1326"/>
      <c r="X222" s="1327"/>
      <c r="Y222" s="1326"/>
      <c r="Z222" s="1327"/>
      <c r="AA222" s="1326"/>
      <c r="AB222" s="1327"/>
      <c r="AC222" s="1326"/>
      <c r="AD222" s="1327"/>
      <c r="AE222" s="1326"/>
      <c r="AF222" s="1327"/>
      <c r="AG222" s="1326"/>
      <c r="AH222" s="1327"/>
      <c r="AI222" s="1326"/>
      <c r="AJ222" s="1327"/>
      <c r="AK222" s="1326"/>
      <c r="AL222" s="1327"/>
      <c r="AM222" s="1326"/>
      <c r="AN222" s="1327"/>
      <c r="AO222" s="1328">
        <v>0</v>
      </c>
      <c r="AP222" s="1329">
        <v>0</v>
      </c>
      <c r="AQ222" s="1307"/>
      <c r="AR222" s="1308"/>
      <c r="AS222" s="394">
        <v>0</v>
      </c>
      <c r="AT222" s="1326">
        <v>0</v>
      </c>
      <c r="AU222" s="1326">
        <v>0</v>
      </c>
      <c r="AV222" s="1330">
        <v>0</v>
      </c>
      <c r="AW222" s="1330">
        <v>0</v>
      </c>
      <c r="AX222" s="1325">
        <v>0</v>
      </c>
      <c r="AY222" t="str">
        <f t="shared" si="248"/>
        <v/>
      </c>
      <c r="CW222" s="25" t="str">
        <f t="shared" si="249"/>
        <v/>
      </c>
      <c r="CX222" s="25" t="str">
        <f t="shared" si="250"/>
        <v/>
      </c>
      <c r="CY222" s="25" t="str">
        <f t="shared" si="251"/>
        <v/>
      </c>
      <c r="CZ222" s="25" t="str">
        <f t="shared" si="252"/>
        <v/>
      </c>
      <c r="DA222" s="25" t="str">
        <f t="shared" si="246"/>
        <v/>
      </c>
      <c r="DB222" s="25" t="str">
        <f t="shared" si="247"/>
        <v/>
      </c>
      <c r="DC222" s="498"/>
      <c r="DD222" s="498"/>
      <c r="DE222" s="498"/>
      <c r="DG222" s="26">
        <f t="shared" si="253"/>
        <v>0</v>
      </c>
      <c r="DH222" s="26">
        <f t="shared" si="254"/>
        <v>0</v>
      </c>
      <c r="DI222" s="26">
        <f t="shared" si="255"/>
        <v>0</v>
      </c>
      <c r="DJ222" s="26">
        <f t="shared" si="256"/>
        <v>0</v>
      </c>
      <c r="DK222" s="26">
        <f t="shared" si="257"/>
        <v>0</v>
      </c>
      <c r="DL222" s="26">
        <f t="shared" si="258"/>
        <v>0</v>
      </c>
      <c r="DM222" s="498"/>
    </row>
    <row r="223" spans="1:117" x14ac:dyDescent="0.25">
      <c r="A223" s="713"/>
      <c r="B223" s="1320" t="s">
        <v>268</v>
      </c>
      <c r="C223" s="1320"/>
      <c r="D223" s="1321">
        <f t="shared" si="244"/>
        <v>0</v>
      </c>
      <c r="E223" s="1322">
        <f t="shared" si="245"/>
        <v>0</v>
      </c>
      <c r="F223" s="1323">
        <f t="shared" si="245"/>
        <v>0</v>
      </c>
      <c r="G223" s="1324"/>
      <c r="H223" s="1325"/>
      <c r="I223" s="1326"/>
      <c r="J223" s="1325"/>
      <c r="K223" s="1326"/>
      <c r="L223" s="1325"/>
      <c r="M223" s="1326"/>
      <c r="N223" s="1325"/>
      <c r="O223" s="1326"/>
      <c r="P223" s="1325"/>
      <c r="Q223" s="1326"/>
      <c r="R223" s="1325"/>
      <c r="S223" s="1326"/>
      <c r="T223" s="1325"/>
      <c r="U223" s="1326"/>
      <c r="V223" s="1327"/>
      <c r="W223" s="1326"/>
      <c r="X223" s="1327"/>
      <c r="Y223" s="1326"/>
      <c r="Z223" s="1327"/>
      <c r="AA223" s="1326"/>
      <c r="AB223" s="1327"/>
      <c r="AC223" s="1326"/>
      <c r="AD223" s="1327"/>
      <c r="AE223" s="1326"/>
      <c r="AF223" s="1327"/>
      <c r="AG223" s="1326"/>
      <c r="AH223" s="1327"/>
      <c r="AI223" s="1326"/>
      <c r="AJ223" s="1327"/>
      <c r="AK223" s="1326"/>
      <c r="AL223" s="1327"/>
      <c r="AM223" s="1326"/>
      <c r="AN223" s="1327"/>
      <c r="AO223" s="1328">
        <v>0</v>
      </c>
      <c r="AP223" s="1329">
        <v>0</v>
      </c>
      <c r="AQ223" s="1307"/>
      <c r="AR223" s="1308"/>
      <c r="AS223" s="1309"/>
      <c r="AT223" s="1326">
        <v>0</v>
      </c>
      <c r="AU223" s="1326">
        <v>0</v>
      </c>
      <c r="AV223" s="1330">
        <v>0</v>
      </c>
      <c r="AW223" s="1330">
        <v>0</v>
      </c>
      <c r="AX223" s="1325">
        <v>0</v>
      </c>
      <c r="AY223" t="str">
        <f t="shared" si="248"/>
        <v/>
      </c>
      <c r="CW223" s="25" t="str">
        <f t="shared" si="249"/>
        <v/>
      </c>
      <c r="CX223" s="25" t="str">
        <f t="shared" si="250"/>
        <v/>
      </c>
      <c r="CY223" s="25" t="str">
        <f t="shared" si="251"/>
        <v/>
      </c>
      <c r="CZ223" s="25" t="str">
        <f t="shared" si="252"/>
        <v/>
      </c>
      <c r="DA223" s="25" t="str">
        <f t="shared" si="246"/>
        <v/>
      </c>
      <c r="DB223" s="25" t="str">
        <f t="shared" si="247"/>
        <v/>
      </c>
      <c r="DC223" s="498"/>
      <c r="DD223" s="498"/>
      <c r="DE223" s="498"/>
      <c r="DG223" s="26">
        <f t="shared" si="253"/>
        <v>0</v>
      </c>
      <c r="DH223" s="26">
        <f t="shared" si="254"/>
        <v>0</v>
      </c>
      <c r="DI223" s="26">
        <f t="shared" si="255"/>
        <v>0</v>
      </c>
      <c r="DJ223" s="26">
        <f t="shared" si="256"/>
        <v>0</v>
      </c>
      <c r="DK223" s="26">
        <f t="shared" si="257"/>
        <v>0</v>
      </c>
      <c r="DL223" s="26">
        <f t="shared" si="258"/>
        <v>0</v>
      </c>
      <c r="DM223" s="498"/>
    </row>
    <row r="224" spans="1:117" x14ac:dyDescent="0.25">
      <c r="A224" s="713"/>
      <c r="B224" s="1331" t="s">
        <v>269</v>
      </c>
      <c r="C224" s="1332"/>
      <c r="D224" s="1321">
        <f t="shared" si="244"/>
        <v>0</v>
      </c>
      <c r="E224" s="1322">
        <f t="shared" si="245"/>
        <v>0</v>
      </c>
      <c r="F224" s="1323">
        <f t="shared" si="245"/>
        <v>0</v>
      </c>
      <c r="G224" s="401"/>
      <c r="H224" s="402"/>
      <c r="I224" s="403"/>
      <c r="J224" s="402"/>
      <c r="K224" s="403"/>
      <c r="L224" s="402"/>
      <c r="M224" s="403"/>
      <c r="N224" s="402"/>
      <c r="O224" s="403"/>
      <c r="P224" s="402"/>
      <c r="Q224" s="403"/>
      <c r="R224" s="402"/>
      <c r="S224" s="403"/>
      <c r="T224" s="402"/>
      <c r="U224" s="403"/>
      <c r="V224" s="404"/>
      <c r="W224" s="403"/>
      <c r="X224" s="404"/>
      <c r="Y224" s="403"/>
      <c r="Z224" s="404"/>
      <c r="AA224" s="403"/>
      <c r="AB224" s="404"/>
      <c r="AC224" s="403"/>
      <c r="AD224" s="404"/>
      <c r="AE224" s="403"/>
      <c r="AF224" s="404"/>
      <c r="AG224" s="403"/>
      <c r="AH224" s="404"/>
      <c r="AI224" s="403"/>
      <c r="AJ224" s="404"/>
      <c r="AK224" s="403"/>
      <c r="AL224" s="404"/>
      <c r="AM224" s="403"/>
      <c r="AN224" s="404"/>
      <c r="AO224" s="405">
        <v>0</v>
      </c>
      <c r="AP224" s="406">
        <v>0</v>
      </c>
      <c r="AQ224" s="407"/>
      <c r="AR224" s="408"/>
      <c r="AS224" s="409"/>
      <c r="AT224" s="403">
        <v>0</v>
      </c>
      <c r="AU224" s="403">
        <v>0</v>
      </c>
      <c r="AV224" s="410">
        <v>0</v>
      </c>
      <c r="AW224" s="410">
        <v>0</v>
      </c>
      <c r="AX224" s="402">
        <v>0</v>
      </c>
      <c r="AY224" t="str">
        <f t="shared" si="248"/>
        <v/>
      </c>
      <c r="CW224" s="25" t="str">
        <f t="shared" si="249"/>
        <v/>
      </c>
      <c r="CX224" s="25" t="str">
        <f t="shared" si="250"/>
        <v/>
      </c>
      <c r="CY224" s="25" t="str">
        <f t="shared" si="251"/>
        <v/>
      </c>
      <c r="CZ224" s="25" t="str">
        <f t="shared" si="252"/>
        <v/>
      </c>
      <c r="DA224" s="25" t="str">
        <f t="shared" si="246"/>
        <v/>
      </c>
      <c r="DB224" s="25" t="str">
        <f t="shared" si="247"/>
        <v/>
      </c>
      <c r="DC224" s="498"/>
      <c r="DD224" s="498"/>
      <c r="DE224" s="498"/>
      <c r="DG224" s="26">
        <f t="shared" si="253"/>
        <v>0</v>
      </c>
      <c r="DH224" s="26">
        <f t="shared" si="254"/>
        <v>0</v>
      </c>
      <c r="DI224" s="26">
        <f t="shared" si="255"/>
        <v>0</v>
      </c>
      <c r="DJ224" s="26">
        <f t="shared" si="256"/>
        <v>0</v>
      </c>
      <c r="DK224" s="26">
        <f t="shared" si="257"/>
        <v>0</v>
      </c>
      <c r="DL224" s="26">
        <f t="shared" si="258"/>
        <v>0</v>
      </c>
      <c r="DM224" s="498"/>
    </row>
    <row r="225" spans="1:117" ht="15" customHeight="1" x14ac:dyDescent="0.25">
      <c r="A225" s="713"/>
      <c r="B225" s="1331" t="s">
        <v>270</v>
      </c>
      <c r="C225" s="1332"/>
      <c r="D225" s="1321">
        <f t="shared" si="244"/>
        <v>0</v>
      </c>
      <c r="E225" s="1322">
        <f t="shared" si="245"/>
        <v>0</v>
      </c>
      <c r="F225" s="1323">
        <f t="shared" si="245"/>
        <v>0</v>
      </c>
      <c r="G225" s="401"/>
      <c r="H225" s="402"/>
      <c r="I225" s="403"/>
      <c r="J225" s="402"/>
      <c r="K225" s="403"/>
      <c r="L225" s="402"/>
      <c r="M225" s="403"/>
      <c r="N225" s="402"/>
      <c r="O225" s="403"/>
      <c r="P225" s="402"/>
      <c r="Q225" s="403"/>
      <c r="R225" s="402"/>
      <c r="S225" s="403"/>
      <c r="T225" s="402"/>
      <c r="U225" s="403"/>
      <c r="V225" s="404"/>
      <c r="W225" s="403"/>
      <c r="X225" s="404"/>
      <c r="Y225" s="403"/>
      <c r="Z225" s="404"/>
      <c r="AA225" s="403"/>
      <c r="AB225" s="404"/>
      <c r="AC225" s="403"/>
      <c r="AD225" s="404"/>
      <c r="AE225" s="403"/>
      <c r="AF225" s="404"/>
      <c r="AG225" s="403"/>
      <c r="AH225" s="404"/>
      <c r="AI225" s="403"/>
      <c r="AJ225" s="404"/>
      <c r="AK225" s="403"/>
      <c r="AL225" s="404"/>
      <c r="AM225" s="403"/>
      <c r="AN225" s="404"/>
      <c r="AO225" s="405">
        <v>0</v>
      </c>
      <c r="AP225" s="406">
        <v>0</v>
      </c>
      <c r="AQ225" s="407"/>
      <c r="AR225" s="408"/>
      <c r="AS225" s="409"/>
      <c r="AT225" s="403">
        <v>0</v>
      </c>
      <c r="AU225" s="403">
        <v>0</v>
      </c>
      <c r="AV225" s="410">
        <v>0</v>
      </c>
      <c r="AW225" s="410">
        <v>0</v>
      </c>
      <c r="AX225" s="402">
        <v>0</v>
      </c>
      <c r="AY225" t="str">
        <f t="shared" si="248"/>
        <v/>
      </c>
      <c r="CW225" s="25" t="str">
        <f t="shared" si="249"/>
        <v/>
      </c>
      <c r="CX225" s="25" t="str">
        <f t="shared" si="250"/>
        <v/>
      </c>
      <c r="CY225" s="25" t="str">
        <f t="shared" si="251"/>
        <v/>
      </c>
      <c r="CZ225" s="25" t="str">
        <f t="shared" si="252"/>
        <v/>
      </c>
      <c r="DA225" s="25" t="str">
        <f t="shared" si="246"/>
        <v/>
      </c>
      <c r="DB225" s="25" t="str">
        <f t="shared" si="247"/>
        <v/>
      </c>
      <c r="DC225" s="498"/>
      <c r="DD225" s="498"/>
      <c r="DE225" s="498"/>
      <c r="DG225" s="26">
        <f t="shared" si="253"/>
        <v>0</v>
      </c>
      <c r="DH225" s="26">
        <f t="shared" si="254"/>
        <v>0</v>
      </c>
      <c r="DI225" s="26">
        <f t="shared" si="255"/>
        <v>0</v>
      </c>
      <c r="DJ225" s="26">
        <f t="shared" si="256"/>
        <v>0</v>
      </c>
      <c r="DK225" s="26">
        <f t="shared" si="257"/>
        <v>0</v>
      </c>
      <c r="DL225" s="26">
        <f t="shared" si="258"/>
        <v>0</v>
      </c>
      <c r="DM225" s="498"/>
    </row>
    <row r="226" spans="1:117" x14ac:dyDescent="0.25">
      <c r="A226" s="949"/>
      <c r="B226" s="1333" t="s">
        <v>271</v>
      </c>
      <c r="C226" s="1333"/>
      <c r="D226" s="1334">
        <f t="shared" si="244"/>
        <v>0</v>
      </c>
      <c r="E226" s="1335">
        <f>SUM(I226+K226+M226+O226+Q226+S226+U226+W226+Y226+AA226+AC226+AE226+AG226+AI226+AK226+AM226)</f>
        <v>0</v>
      </c>
      <c r="F226" s="1336">
        <f>SUM(J226+L226+N226+P226+R226+T226+V226+X226+Z226+AB226+AD226+AF226+AH226+AJ226+AL226+AN226)</f>
        <v>0</v>
      </c>
      <c r="G226" s="1337"/>
      <c r="H226" s="1337"/>
      <c r="I226" s="1316"/>
      <c r="J226" s="1315"/>
      <c r="K226" s="1316"/>
      <c r="L226" s="1315"/>
      <c r="M226" s="1316"/>
      <c r="N226" s="1315"/>
      <c r="O226" s="1316"/>
      <c r="P226" s="1315"/>
      <c r="Q226" s="1316"/>
      <c r="R226" s="1315"/>
      <c r="S226" s="1316"/>
      <c r="T226" s="1315"/>
      <c r="U226" s="1316"/>
      <c r="V226" s="389"/>
      <c r="W226" s="1316"/>
      <c r="X226" s="389"/>
      <c r="Y226" s="1316"/>
      <c r="Z226" s="389"/>
      <c r="AA226" s="1316"/>
      <c r="AB226" s="389"/>
      <c r="AC226" s="1316"/>
      <c r="AD226" s="389"/>
      <c r="AE226" s="1316"/>
      <c r="AF226" s="389"/>
      <c r="AG226" s="1316"/>
      <c r="AH226" s="389"/>
      <c r="AI226" s="1316"/>
      <c r="AJ226" s="389"/>
      <c r="AK226" s="1316"/>
      <c r="AL226" s="389"/>
      <c r="AM226" s="1316"/>
      <c r="AN226" s="389"/>
      <c r="AO226" s="1317">
        <v>0</v>
      </c>
      <c r="AP226" s="1318">
        <v>0</v>
      </c>
      <c r="AQ226" s="1338"/>
      <c r="AR226" s="1339"/>
      <c r="AS226" s="413"/>
      <c r="AT226" s="1316">
        <v>0</v>
      </c>
      <c r="AU226" s="1316">
        <v>0</v>
      </c>
      <c r="AV226" s="1319">
        <v>0</v>
      </c>
      <c r="AW226" s="1319">
        <v>0</v>
      </c>
      <c r="AX226" s="1315">
        <v>0</v>
      </c>
      <c r="AY226" t="str">
        <f t="shared" si="248"/>
        <v/>
      </c>
      <c r="CW226" s="25" t="str">
        <f t="shared" si="249"/>
        <v/>
      </c>
      <c r="CX226" s="25" t="str">
        <f t="shared" si="250"/>
        <v/>
      </c>
      <c r="CY226" s="25" t="str">
        <f t="shared" si="251"/>
        <v/>
      </c>
      <c r="CZ226" s="25" t="str">
        <f t="shared" si="252"/>
        <v/>
      </c>
      <c r="DA226" s="25" t="str">
        <f t="shared" si="246"/>
        <v/>
      </c>
      <c r="DB226" s="25" t="str">
        <f t="shared" si="247"/>
        <v/>
      </c>
      <c r="DC226" s="498"/>
      <c r="DD226" s="498"/>
      <c r="DE226" s="498"/>
      <c r="DG226" s="26">
        <f t="shared" si="253"/>
        <v>0</v>
      </c>
      <c r="DH226" s="26">
        <f t="shared" si="254"/>
        <v>0</v>
      </c>
      <c r="DI226" s="26">
        <f t="shared" si="255"/>
        <v>0</v>
      </c>
      <c r="DJ226" s="26">
        <f t="shared" si="256"/>
        <v>0</v>
      </c>
      <c r="DK226" s="26">
        <f t="shared" si="257"/>
        <v>0</v>
      </c>
      <c r="DL226" s="26">
        <f t="shared" si="258"/>
        <v>0</v>
      </c>
      <c r="DM226" s="498"/>
    </row>
    <row r="227" spans="1:117" x14ac:dyDescent="0.25">
      <c r="A227" s="1153" t="s">
        <v>272</v>
      </c>
      <c r="B227" s="830" t="s">
        <v>266</v>
      </c>
      <c r="C227" s="830"/>
      <c r="D227" s="1207">
        <f t="shared" si="244"/>
        <v>73</v>
      </c>
      <c r="E227" s="414">
        <f t="shared" si="245"/>
        <v>32</v>
      </c>
      <c r="F227" s="1340">
        <f t="shared" si="245"/>
        <v>41</v>
      </c>
      <c r="G227" s="1302">
        <v>2</v>
      </c>
      <c r="H227" s="386">
        <v>0</v>
      </c>
      <c r="I227" s="1303">
        <v>1</v>
      </c>
      <c r="J227" s="386">
        <v>0</v>
      </c>
      <c r="K227" s="1303">
        <v>0</v>
      </c>
      <c r="L227" s="386">
        <v>0</v>
      </c>
      <c r="M227" s="1303">
        <v>0</v>
      </c>
      <c r="N227" s="386">
        <v>0</v>
      </c>
      <c r="O227" s="1303">
        <v>1</v>
      </c>
      <c r="P227" s="386">
        <v>1</v>
      </c>
      <c r="Q227" s="1303">
        <v>0</v>
      </c>
      <c r="R227" s="386">
        <v>1</v>
      </c>
      <c r="S227" s="1303">
        <v>0</v>
      </c>
      <c r="T227" s="386">
        <v>1</v>
      </c>
      <c r="U227" s="1303">
        <v>0</v>
      </c>
      <c r="V227" s="1304">
        <v>0</v>
      </c>
      <c r="W227" s="1303">
        <v>2</v>
      </c>
      <c r="X227" s="1304">
        <v>1</v>
      </c>
      <c r="Y227" s="1303">
        <v>10</v>
      </c>
      <c r="Z227" s="1304">
        <v>14</v>
      </c>
      <c r="AA227" s="1303">
        <v>2</v>
      </c>
      <c r="AB227" s="1304">
        <v>4</v>
      </c>
      <c r="AC227" s="1303">
        <v>3</v>
      </c>
      <c r="AD227" s="1304">
        <v>9</v>
      </c>
      <c r="AE227" s="1303">
        <v>2</v>
      </c>
      <c r="AF227" s="1304">
        <v>5</v>
      </c>
      <c r="AG227" s="1303">
        <v>7</v>
      </c>
      <c r="AH227" s="1304">
        <v>0</v>
      </c>
      <c r="AI227" s="1303">
        <v>2</v>
      </c>
      <c r="AJ227" s="1304">
        <v>2</v>
      </c>
      <c r="AK227" s="1303">
        <v>0</v>
      </c>
      <c r="AL227" s="1304">
        <v>1</v>
      </c>
      <c r="AM227" s="1303">
        <v>0</v>
      </c>
      <c r="AN227" s="1304">
        <v>2</v>
      </c>
      <c r="AO227" s="396">
        <v>0</v>
      </c>
      <c r="AP227" s="397">
        <v>0</v>
      </c>
      <c r="AQ227" s="1302">
        <v>48</v>
      </c>
      <c r="AR227" s="393">
        <v>0</v>
      </c>
      <c r="AS227" s="1303">
        <v>12</v>
      </c>
      <c r="AT227" s="394">
        <v>0</v>
      </c>
      <c r="AU227" s="394">
        <v>0</v>
      </c>
      <c r="AV227" s="398">
        <v>0</v>
      </c>
      <c r="AW227" s="398">
        <v>0</v>
      </c>
      <c r="AX227" s="393">
        <v>1</v>
      </c>
      <c r="AY227" t="str">
        <f t="shared" si="248"/>
        <v/>
      </c>
      <c r="CW227" s="25" t="str">
        <f t="shared" si="249"/>
        <v/>
      </c>
      <c r="CX227" s="25" t="str">
        <f t="shared" si="250"/>
        <v/>
      </c>
      <c r="CY227" s="25" t="str">
        <f t="shared" si="251"/>
        <v/>
      </c>
      <c r="CZ227" s="25" t="str">
        <f t="shared" si="252"/>
        <v/>
      </c>
      <c r="DA227" s="25" t="str">
        <f t="shared" si="246"/>
        <v/>
      </c>
      <c r="DB227" s="25" t="str">
        <f t="shared" si="247"/>
        <v/>
      </c>
      <c r="DC227" s="498"/>
      <c r="DD227" s="498"/>
      <c r="DE227" s="498"/>
      <c r="DG227" s="26">
        <f t="shared" si="253"/>
        <v>0</v>
      </c>
      <c r="DH227" s="26">
        <f t="shared" si="254"/>
        <v>0</v>
      </c>
      <c r="DI227" s="26">
        <f t="shared" si="255"/>
        <v>0</v>
      </c>
      <c r="DJ227" s="26">
        <f t="shared" si="256"/>
        <v>0</v>
      </c>
      <c r="DK227" s="26">
        <f t="shared" si="257"/>
        <v>0</v>
      </c>
      <c r="DL227" s="26">
        <f t="shared" si="258"/>
        <v>0</v>
      </c>
      <c r="DM227" s="498"/>
    </row>
    <row r="228" spans="1:117" x14ac:dyDescent="0.25">
      <c r="A228" s="713"/>
      <c r="B228" s="1320" t="s">
        <v>267</v>
      </c>
      <c r="C228" s="1320"/>
      <c r="D228" s="1321">
        <f t="shared" si="244"/>
        <v>110</v>
      </c>
      <c r="E228" s="1322">
        <f t="shared" si="245"/>
        <v>53</v>
      </c>
      <c r="F228" s="1323">
        <f t="shared" si="245"/>
        <v>57</v>
      </c>
      <c r="G228" s="1324">
        <v>1</v>
      </c>
      <c r="H228" s="1325">
        <v>2</v>
      </c>
      <c r="I228" s="1326">
        <v>0</v>
      </c>
      <c r="J228" s="1325">
        <v>0</v>
      </c>
      <c r="K228" s="1326">
        <v>0</v>
      </c>
      <c r="L228" s="1325">
        <v>0</v>
      </c>
      <c r="M228" s="1326">
        <v>0</v>
      </c>
      <c r="N228" s="1325">
        <v>0</v>
      </c>
      <c r="O228" s="1326">
        <v>0</v>
      </c>
      <c r="P228" s="1325">
        <v>2</v>
      </c>
      <c r="Q228" s="1326">
        <v>1</v>
      </c>
      <c r="R228" s="1325">
        <v>0</v>
      </c>
      <c r="S228" s="1326">
        <v>0</v>
      </c>
      <c r="T228" s="1325">
        <v>0</v>
      </c>
      <c r="U228" s="1326">
        <v>1</v>
      </c>
      <c r="V228" s="1327">
        <v>0</v>
      </c>
      <c r="W228" s="1326">
        <v>3</v>
      </c>
      <c r="X228" s="1327">
        <v>2</v>
      </c>
      <c r="Y228" s="1326">
        <v>8</v>
      </c>
      <c r="Z228" s="1327">
        <v>10</v>
      </c>
      <c r="AA228" s="1326">
        <v>8</v>
      </c>
      <c r="AB228" s="1327">
        <v>8</v>
      </c>
      <c r="AC228" s="1326">
        <v>7</v>
      </c>
      <c r="AD228" s="1327">
        <v>12</v>
      </c>
      <c r="AE228" s="1326">
        <v>3</v>
      </c>
      <c r="AF228" s="1327">
        <v>8</v>
      </c>
      <c r="AG228" s="1326">
        <v>8</v>
      </c>
      <c r="AH228" s="1327">
        <v>3</v>
      </c>
      <c r="AI228" s="1326">
        <v>7</v>
      </c>
      <c r="AJ228" s="1327">
        <v>4</v>
      </c>
      <c r="AK228" s="1326">
        <v>3</v>
      </c>
      <c r="AL228" s="1327">
        <v>4</v>
      </c>
      <c r="AM228" s="1326">
        <v>3</v>
      </c>
      <c r="AN228" s="1327">
        <v>2</v>
      </c>
      <c r="AO228" s="1328">
        <v>0</v>
      </c>
      <c r="AP228" s="1329">
        <v>0</v>
      </c>
      <c r="AQ228" s="1307"/>
      <c r="AR228" s="1308"/>
      <c r="AS228" s="394">
        <v>19</v>
      </c>
      <c r="AT228" s="1326">
        <v>0</v>
      </c>
      <c r="AU228" s="1326">
        <v>0</v>
      </c>
      <c r="AV228" s="1330">
        <v>0</v>
      </c>
      <c r="AW228" s="1330">
        <v>0</v>
      </c>
      <c r="AX228" s="1325">
        <v>1</v>
      </c>
      <c r="AY228" t="str">
        <f t="shared" si="248"/>
        <v/>
      </c>
      <c r="CW228" s="25" t="str">
        <f t="shared" si="249"/>
        <v/>
      </c>
      <c r="CX228" s="25" t="str">
        <f t="shared" si="250"/>
        <v/>
      </c>
      <c r="CY228" s="25" t="str">
        <f t="shared" si="251"/>
        <v/>
      </c>
      <c r="CZ228" s="25" t="str">
        <f t="shared" si="252"/>
        <v/>
      </c>
      <c r="DA228" s="25" t="str">
        <f t="shared" si="246"/>
        <v/>
      </c>
      <c r="DB228" s="25" t="str">
        <f t="shared" si="247"/>
        <v/>
      </c>
      <c r="DC228" s="498"/>
      <c r="DD228" s="498"/>
      <c r="DE228" s="498"/>
      <c r="DG228" s="26">
        <f t="shared" si="253"/>
        <v>0</v>
      </c>
      <c r="DH228" s="26">
        <f t="shared" si="254"/>
        <v>0</v>
      </c>
      <c r="DI228" s="26">
        <f t="shared" si="255"/>
        <v>0</v>
      </c>
      <c r="DJ228" s="26">
        <f t="shared" si="256"/>
        <v>0</v>
      </c>
      <c r="DK228" s="26">
        <f t="shared" si="257"/>
        <v>0</v>
      </c>
      <c r="DL228" s="26">
        <f t="shared" si="258"/>
        <v>0</v>
      </c>
      <c r="DM228" s="498"/>
    </row>
    <row r="229" spans="1:117" x14ac:dyDescent="0.25">
      <c r="A229" s="713"/>
      <c r="B229" s="1320" t="s">
        <v>268</v>
      </c>
      <c r="C229" s="1320"/>
      <c r="D229" s="1321">
        <f t="shared" si="244"/>
        <v>68</v>
      </c>
      <c r="E229" s="1322">
        <f t="shared" si="245"/>
        <v>31</v>
      </c>
      <c r="F229" s="1323">
        <f t="shared" si="245"/>
        <v>37</v>
      </c>
      <c r="G229" s="1324">
        <v>2</v>
      </c>
      <c r="H229" s="1325">
        <v>0</v>
      </c>
      <c r="I229" s="1326">
        <v>1</v>
      </c>
      <c r="J229" s="1325">
        <v>0</v>
      </c>
      <c r="K229" s="1326">
        <v>0</v>
      </c>
      <c r="L229" s="1325">
        <v>0</v>
      </c>
      <c r="M229" s="1326">
        <v>0</v>
      </c>
      <c r="N229" s="1325">
        <v>0</v>
      </c>
      <c r="O229" s="1326">
        <v>1</v>
      </c>
      <c r="P229" s="1325">
        <v>1</v>
      </c>
      <c r="Q229" s="1326">
        <v>0</v>
      </c>
      <c r="R229" s="1325">
        <v>0</v>
      </c>
      <c r="S229" s="1326">
        <v>0</v>
      </c>
      <c r="T229" s="1325">
        <v>1</v>
      </c>
      <c r="U229" s="1326">
        <v>0</v>
      </c>
      <c r="V229" s="1327">
        <v>0</v>
      </c>
      <c r="W229" s="1326">
        <v>2</v>
      </c>
      <c r="X229" s="1327">
        <v>1</v>
      </c>
      <c r="Y229" s="1326">
        <v>10</v>
      </c>
      <c r="Z229" s="1327">
        <v>14</v>
      </c>
      <c r="AA229" s="1326">
        <v>2</v>
      </c>
      <c r="AB229" s="1327">
        <v>4</v>
      </c>
      <c r="AC229" s="1326">
        <v>3</v>
      </c>
      <c r="AD229" s="1327">
        <v>7</v>
      </c>
      <c r="AE229" s="1326">
        <v>2</v>
      </c>
      <c r="AF229" s="1327">
        <v>5</v>
      </c>
      <c r="AG229" s="1326">
        <v>6</v>
      </c>
      <c r="AH229" s="1327">
        <v>0</v>
      </c>
      <c r="AI229" s="1326">
        <v>2</v>
      </c>
      <c r="AJ229" s="1327">
        <v>2</v>
      </c>
      <c r="AK229" s="1326">
        <v>0</v>
      </c>
      <c r="AL229" s="1327">
        <v>1</v>
      </c>
      <c r="AM229" s="1326">
        <v>0</v>
      </c>
      <c r="AN229" s="1327">
        <v>1</v>
      </c>
      <c r="AO229" s="1328">
        <v>0</v>
      </c>
      <c r="AP229" s="1329">
        <v>0</v>
      </c>
      <c r="AQ229" s="1307"/>
      <c r="AR229" s="1308"/>
      <c r="AS229" s="1341"/>
      <c r="AT229" s="1326">
        <v>0</v>
      </c>
      <c r="AU229" s="1326">
        <v>0</v>
      </c>
      <c r="AV229" s="1330">
        <v>0</v>
      </c>
      <c r="AW229" s="1330">
        <v>0</v>
      </c>
      <c r="AX229" s="1325">
        <v>1</v>
      </c>
      <c r="AY229" t="str">
        <f t="shared" si="248"/>
        <v/>
      </c>
      <c r="CW229" s="25" t="str">
        <f t="shared" si="249"/>
        <v/>
      </c>
      <c r="CX229" s="25" t="str">
        <f t="shared" si="250"/>
        <v/>
      </c>
      <c r="CY229" s="25" t="str">
        <f t="shared" si="251"/>
        <v/>
      </c>
      <c r="CZ229" s="25" t="str">
        <f t="shared" si="252"/>
        <v/>
      </c>
      <c r="DA229" s="25" t="str">
        <f t="shared" si="246"/>
        <v/>
      </c>
      <c r="DB229" s="25" t="str">
        <f t="shared" si="247"/>
        <v/>
      </c>
      <c r="DC229" s="498"/>
      <c r="DD229" s="498"/>
      <c r="DE229" s="498"/>
      <c r="DG229" s="26">
        <f t="shared" si="253"/>
        <v>0</v>
      </c>
      <c r="DH229" s="26">
        <f t="shared" si="254"/>
        <v>0</v>
      </c>
      <c r="DI229" s="26">
        <f t="shared" si="255"/>
        <v>0</v>
      </c>
      <c r="DJ229" s="26">
        <f t="shared" si="256"/>
        <v>0</v>
      </c>
      <c r="DK229" s="26">
        <f t="shared" si="257"/>
        <v>0</v>
      </c>
      <c r="DL229" s="26">
        <f t="shared" si="258"/>
        <v>0</v>
      </c>
      <c r="DM229" s="498"/>
    </row>
    <row r="230" spans="1:117" x14ac:dyDescent="0.25">
      <c r="A230" s="713"/>
      <c r="B230" s="1331" t="s">
        <v>269</v>
      </c>
      <c r="C230" s="1332"/>
      <c r="D230" s="1321">
        <f t="shared" si="244"/>
        <v>44</v>
      </c>
      <c r="E230" s="1322">
        <f t="shared" si="245"/>
        <v>18</v>
      </c>
      <c r="F230" s="1323">
        <f t="shared" si="245"/>
        <v>26</v>
      </c>
      <c r="G230" s="401">
        <v>2</v>
      </c>
      <c r="H230" s="402">
        <v>2</v>
      </c>
      <c r="I230" s="403">
        <v>0</v>
      </c>
      <c r="J230" s="402">
        <v>0</v>
      </c>
      <c r="K230" s="403">
        <v>0</v>
      </c>
      <c r="L230" s="402">
        <v>0</v>
      </c>
      <c r="M230" s="403">
        <v>0</v>
      </c>
      <c r="N230" s="402">
        <v>0</v>
      </c>
      <c r="O230" s="403">
        <v>0</v>
      </c>
      <c r="P230" s="402">
        <v>1</v>
      </c>
      <c r="Q230" s="403">
        <v>1</v>
      </c>
      <c r="R230" s="402">
        <v>1</v>
      </c>
      <c r="S230" s="403">
        <v>0</v>
      </c>
      <c r="T230" s="402">
        <v>0</v>
      </c>
      <c r="U230" s="403">
        <v>0</v>
      </c>
      <c r="V230" s="404">
        <v>0</v>
      </c>
      <c r="W230" s="403">
        <v>1</v>
      </c>
      <c r="X230" s="404">
        <v>0</v>
      </c>
      <c r="Y230" s="403">
        <v>3</v>
      </c>
      <c r="Z230" s="404">
        <v>2</v>
      </c>
      <c r="AA230" s="403">
        <v>3</v>
      </c>
      <c r="AB230" s="404">
        <v>2</v>
      </c>
      <c r="AC230" s="403">
        <v>1</v>
      </c>
      <c r="AD230" s="404">
        <v>8</v>
      </c>
      <c r="AE230" s="403">
        <v>1</v>
      </c>
      <c r="AF230" s="404">
        <v>4</v>
      </c>
      <c r="AG230" s="403">
        <v>2</v>
      </c>
      <c r="AH230" s="404">
        <v>1</v>
      </c>
      <c r="AI230" s="403">
        <v>1</v>
      </c>
      <c r="AJ230" s="404">
        <v>1</v>
      </c>
      <c r="AK230" s="403">
        <v>3</v>
      </c>
      <c r="AL230" s="404">
        <v>2</v>
      </c>
      <c r="AM230" s="403">
        <v>0</v>
      </c>
      <c r="AN230" s="404">
        <v>2</v>
      </c>
      <c r="AO230" s="405">
        <v>0</v>
      </c>
      <c r="AP230" s="406">
        <v>0</v>
      </c>
      <c r="AQ230" s="1307"/>
      <c r="AR230" s="1308"/>
      <c r="AS230" s="1341"/>
      <c r="AT230" s="403">
        <v>0</v>
      </c>
      <c r="AU230" s="403">
        <v>0</v>
      </c>
      <c r="AV230" s="410">
        <v>0</v>
      </c>
      <c r="AW230" s="410">
        <v>0</v>
      </c>
      <c r="AX230" s="402">
        <v>1</v>
      </c>
      <c r="AY230" t="str">
        <f t="shared" si="248"/>
        <v/>
      </c>
      <c r="CW230" s="25" t="str">
        <f t="shared" si="249"/>
        <v/>
      </c>
      <c r="CX230" s="25" t="str">
        <f t="shared" si="250"/>
        <v/>
      </c>
      <c r="CY230" s="25" t="str">
        <f t="shared" si="251"/>
        <v/>
      </c>
      <c r="CZ230" s="25" t="str">
        <f t="shared" si="252"/>
        <v/>
      </c>
      <c r="DA230" s="25" t="str">
        <f t="shared" si="246"/>
        <v/>
      </c>
      <c r="DB230" s="25" t="str">
        <f t="shared" si="247"/>
        <v/>
      </c>
      <c r="DC230" s="498"/>
      <c r="DD230" s="498"/>
      <c r="DE230" s="498"/>
      <c r="DG230" s="26">
        <f t="shared" si="253"/>
        <v>0</v>
      </c>
      <c r="DH230" s="26">
        <f t="shared" si="254"/>
        <v>0</v>
      </c>
      <c r="DI230" s="26">
        <f t="shared" si="255"/>
        <v>0</v>
      </c>
      <c r="DJ230" s="26">
        <f t="shared" si="256"/>
        <v>0</v>
      </c>
      <c r="DK230" s="26">
        <f t="shared" si="257"/>
        <v>0</v>
      </c>
      <c r="DL230" s="26">
        <f t="shared" si="258"/>
        <v>0</v>
      </c>
      <c r="DM230" s="498"/>
    </row>
    <row r="231" spans="1:117" ht="15" customHeight="1" x14ac:dyDescent="0.25">
      <c r="A231" s="713"/>
      <c r="B231" s="1331" t="s">
        <v>270</v>
      </c>
      <c r="C231" s="1332"/>
      <c r="D231" s="1321">
        <f t="shared" si="244"/>
        <v>2</v>
      </c>
      <c r="E231" s="1322">
        <f t="shared" si="245"/>
        <v>1</v>
      </c>
      <c r="F231" s="1323">
        <f t="shared" si="245"/>
        <v>1</v>
      </c>
      <c r="G231" s="401">
        <v>0</v>
      </c>
      <c r="H231" s="402">
        <v>0</v>
      </c>
      <c r="I231" s="403">
        <v>0</v>
      </c>
      <c r="J231" s="402">
        <v>0</v>
      </c>
      <c r="K231" s="403">
        <v>0</v>
      </c>
      <c r="L231" s="402">
        <v>0</v>
      </c>
      <c r="M231" s="403">
        <v>0</v>
      </c>
      <c r="N231" s="402">
        <v>0</v>
      </c>
      <c r="O231" s="403">
        <v>0</v>
      </c>
      <c r="P231" s="402">
        <v>0</v>
      </c>
      <c r="Q231" s="403">
        <v>0</v>
      </c>
      <c r="R231" s="402">
        <v>0</v>
      </c>
      <c r="S231" s="403">
        <v>0</v>
      </c>
      <c r="T231" s="402">
        <v>0</v>
      </c>
      <c r="U231" s="403">
        <v>0</v>
      </c>
      <c r="V231" s="404">
        <v>0</v>
      </c>
      <c r="W231" s="403">
        <v>0</v>
      </c>
      <c r="X231" s="404">
        <v>0</v>
      </c>
      <c r="Y231" s="403">
        <v>0</v>
      </c>
      <c r="Z231" s="404">
        <v>1</v>
      </c>
      <c r="AA231" s="403">
        <v>0</v>
      </c>
      <c r="AB231" s="404">
        <v>0</v>
      </c>
      <c r="AC231" s="403">
        <v>1</v>
      </c>
      <c r="AD231" s="404">
        <v>0</v>
      </c>
      <c r="AE231" s="403">
        <v>0</v>
      </c>
      <c r="AF231" s="404">
        <v>0</v>
      </c>
      <c r="AG231" s="403">
        <v>0</v>
      </c>
      <c r="AH231" s="404">
        <v>0</v>
      </c>
      <c r="AI231" s="403">
        <v>0</v>
      </c>
      <c r="AJ231" s="404">
        <v>0</v>
      </c>
      <c r="AK231" s="403">
        <v>0</v>
      </c>
      <c r="AL231" s="404">
        <v>0</v>
      </c>
      <c r="AM231" s="403">
        <v>0</v>
      </c>
      <c r="AN231" s="404">
        <v>0</v>
      </c>
      <c r="AO231" s="405">
        <v>0</v>
      </c>
      <c r="AP231" s="406">
        <v>0</v>
      </c>
      <c r="AQ231" s="407"/>
      <c r="AR231" s="408"/>
      <c r="AS231" s="409"/>
      <c r="AT231" s="403">
        <v>0</v>
      </c>
      <c r="AU231" s="403">
        <v>0</v>
      </c>
      <c r="AV231" s="410">
        <v>0</v>
      </c>
      <c r="AW231" s="410">
        <v>0</v>
      </c>
      <c r="AX231" s="402">
        <v>0</v>
      </c>
      <c r="AY231" t="str">
        <f t="shared" si="248"/>
        <v/>
      </c>
      <c r="CW231" s="25" t="str">
        <f t="shared" si="249"/>
        <v/>
      </c>
      <c r="CX231" s="25" t="str">
        <f t="shared" si="250"/>
        <v/>
      </c>
      <c r="CY231" s="25" t="str">
        <f t="shared" si="251"/>
        <v/>
      </c>
      <c r="CZ231" s="25" t="str">
        <f t="shared" si="252"/>
        <v/>
      </c>
      <c r="DA231" s="25" t="str">
        <f t="shared" si="246"/>
        <v/>
      </c>
      <c r="DB231" s="25" t="str">
        <f t="shared" si="247"/>
        <v/>
      </c>
      <c r="DC231" s="498"/>
      <c r="DD231" s="498"/>
      <c r="DE231" s="498"/>
      <c r="DG231" s="26">
        <f t="shared" si="253"/>
        <v>0</v>
      </c>
      <c r="DH231" s="26">
        <f t="shared" si="254"/>
        <v>0</v>
      </c>
      <c r="DI231" s="26">
        <f t="shared" si="255"/>
        <v>0</v>
      </c>
      <c r="DJ231" s="26">
        <f t="shared" si="256"/>
        <v>0</v>
      </c>
      <c r="DK231" s="26">
        <f t="shared" si="257"/>
        <v>0</v>
      </c>
      <c r="DL231" s="26">
        <f t="shared" si="258"/>
        <v>0</v>
      </c>
      <c r="DM231" s="498"/>
    </row>
    <row r="232" spans="1:117" x14ac:dyDescent="0.25">
      <c r="A232" s="949"/>
      <c r="B232" s="1333" t="s">
        <v>271</v>
      </c>
      <c r="C232" s="1333"/>
      <c r="D232" s="1334">
        <f t="shared" si="244"/>
        <v>0</v>
      </c>
      <c r="E232" s="1335">
        <f>SUM(I232+K232+M232+O232+Q232+S232+U232+W232+Y232+AA232+AC232+AE232+AG232+AI232+AK232+AM232)</f>
        <v>0</v>
      </c>
      <c r="F232" s="1336">
        <f>SUM(J232+L232+N232+P232+R232+T232+V232+X232+Z232+AB232+AD232+AF232+AH232+AJ232+AL232+AN232)</f>
        <v>0</v>
      </c>
      <c r="G232" s="1337"/>
      <c r="H232" s="1337"/>
      <c r="I232" s="1316"/>
      <c r="J232" s="1315"/>
      <c r="K232" s="1316"/>
      <c r="L232" s="1315"/>
      <c r="M232" s="1316"/>
      <c r="N232" s="1315"/>
      <c r="O232" s="1316"/>
      <c r="P232" s="1315"/>
      <c r="Q232" s="1316"/>
      <c r="R232" s="1315"/>
      <c r="S232" s="1316"/>
      <c r="T232" s="1315"/>
      <c r="U232" s="1316"/>
      <c r="V232" s="389"/>
      <c r="W232" s="1316"/>
      <c r="X232" s="389"/>
      <c r="Y232" s="1316"/>
      <c r="Z232" s="389"/>
      <c r="AA232" s="1316"/>
      <c r="AB232" s="389"/>
      <c r="AC232" s="1316"/>
      <c r="AD232" s="389"/>
      <c r="AE232" s="1316"/>
      <c r="AF232" s="389"/>
      <c r="AG232" s="1316"/>
      <c r="AH232" s="389"/>
      <c r="AI232" s="1316"/>
      <c r="AJ232" s="389"/>
      <c r="AK232" s="1316"/>
      <c r="AL232" s="389"/>
      <c r="AM232" s="1316"/>
      <c r="AN232" s="389"/>
      <c r="AO232" s="1317">
        <v>0</v>
      </c>
      <c r="AP232" s="1318">
        <v>0</v>
      </c>
      <c r="AQ232" s="1338"/>
      <c r="AR232" s="1339"/>
      <c r="AS232" s="413"/>
      <c r="AT232" s="1316">
        <v>0</v>
      </c>
      <c r="AU232" s="1316">
        <v>0</v>
      </c>
      <c r="AV232" s="1319">
        <v>0</v>
      </c>
      <c r="AW232" s="1319">
        <v>0</v>
      </c>
      <c r="AX232" s="1315">
        <v>0</v>
      </c>
      <c r="AY232" t="str">
        <f t="shared" si="248"/>
        <v/>
      </c>
      <c r="CW232" s="25" t="str">
        <f t="shared" si="249"/>
        <v/>
      </c>
      <c r="CX232" s="25" t="str">
        <f t="shared" si="250"/>
        <v/>
      </c>
      <c r="CY232" s="25" t="str">
        <f t="shared" si="251"/>
        <v/>
      </c>
      <c r="CZ232" s="25" t="str">
        <f t="shared" si="252"/>
        <v/>
      </c>
      <c r="DA232" s="25" t="str">
        <f t="shared" si="246"/>
        <v/>
      </c>
      <c r="DB232" s="25" t="str">
        <f t="shared" si="247"/>
        <v/>
      </c>
      <c r="DC232" s="498"/>
      <c r="DD232" s="498"/>
      <c r="DE232" s="498"/>
      <c r="DG232" s="26">
        <f t="shared" si="253"/>
        <v>0</v>
      </c>
      <c r="DH232" s="26">
        <f t="shared" si="254"/>
        <v>0</v>
      </c>
      <c r="DI232" s="26">
        <f t="shared" si="255"/>
        <v>0</v>
      </c>
      <c r="DJ232" s="26">
        <f t="shared" si="256"/>
        <v>0</v>
      </c>
      <c r="DK232" s="26">
        <f t="shared" si="257"/>
        <v>0</v>
      </c>
      <c r="DL232" s="26">
        <f t="shared" si="258"/>
        <v>0</v>
      </c>
      <c r="DM232" s="498"/>
    </row>
    <row r="233" spans="1:117" x14ac:dyDescent="0.25">
      <c r="A233" s="1153" t="s">
        <v>93</v>
      </c>
      <c r="B233" s="830" t="s">
        <v>266</v>
      </c>
      <c r="C233" s="830"/>
      <c r="D233" s="1207">
        <f t="shared" si="244"/>
        <v>67</v>
      </c>
      <c r="E233" s="414">
        <f t="shared" si="245"/>
        <v>25</v>
      </c>
      <c r="F233" s="1340">
        <f t="shared" si="245"/>
        <v>42</v>
      </c>
      <c r="G233" s="1302"/>
      <c r="H233" s="386"/>
      <c r="I233" s="1303">
        <v>1</v>
      </c>
      <c r="J233" s="386">
        <v>0</v>
      </c>
      <c r="K233" s="1303">
        <v>0</v>
      </c>
      <c r="L233" s="386">
        <v>0</v>
      </c>
      <c r="M233" s="1303">
        <v>0</v>
      </c>
      <c r="N233" s="386">
        <v>0</v>
      </c>
      <c r="O233" s="1303">
        <v>0</v>
      </c>
      <c r="P233" s="386">
        <v>0</v>
      </c>
      <c r="Q233" s="1303">
        <v>0</v>
      </c>
      <c r="R233" s="386">
        <v>0</v>
      </c>
      <c r="S233" s="1303">
        <v>0</v>
      </c>
      <c r="T233" s="386">
        <v>0</v>
      </c>
      <c r="U233" s="1303">
        <v>0</v>
      </c>
      <c r="V233" s="1304">
        <v>0</v>
      </c>
      <c r="W233" s="1303">
        <v>5</v>
      </c>
      <c r="X233" s="1304">
        <v>0</v>
      </c>
      <c r="Y233" s="1303">
        <v>5</v>
      </c>
      <c r="Z233" s="1304">
        <v>2</v>
      </c>
      <c r="AA233" s="1303">
        <v>1</v>
      </c>
      <c r="AB233" s="1304">
        <v>0</v>
      </c>
      <c r="AC233" s="1303">
        <v>6</v>
      </c>
      <c r="AD233" s="1304">
        <v>11</v>
      </c>
      <c r="AE233" s="1303">
        <v>0</v>
      </c>
      <c r="AF233" s="1304">
        <v>18</v>
      </c>
      <c r="AG233" s="1303">
        <v>5</v>
      </c>
      <c r="AH233" s="1304">
        <v>9</v>
      </c>
      <c r="AI233" s="1303">
        <v>1</v>
      </c>
      <c r="AJ233" s="1304">
        <v>0</v>
      </c>
      <c r="AK233" s="1303">
        <v>1</v>
      </c>
      <c r="AL233" s="1304">
        <v>1</v>
      </c>
      <c r="AM233" s="1303">
        <v>0</v>
      </c>
      <c r="AN233" s="1304">
        <v>1</v>
      </c>
      <c r="AO233" s="396">
        <v>0</v>
      </c>
      <c r="AP233" s="397">
        <v>0</v>
      </c>
      <c r="AQ233" s="1302">
        <v>38</v>
      </c>
      <c r="AR233" s="393">
        <v>0</v>
      </c>
      <c r="AS233" s="1303">
        <v>26</v>
      </c>
      <c r="AT233" s="394">
        <v>0</v>
      </c>
      <c r="AU233" s="394">
        <v>0</v>
      </c>
      <c r="AV233" s="398">
        <v>0</v>
      </c>
      <c r="AW233" s="398">
        <v>0</v>
      </c>
      <c r="AX233" s="393">
        <v>0</v>
      </c>
      <c r="AY233" t="str">
        <f t="shared" si="248"/>
        <v/>
      </c>
      <c r="CW233" s="25" t="str">
        <f t="shared" si="249"/>
        <v/>
      </c>
      <c r="CX233" s="25" t="str">
        <f t="shared" si="250"/>
        <v/>
      </c>
      <c r="CY233" s="25" t="str">
        <f t="shared" si="251"/>
        <v/>
      </c>
      <c r="CZ233" s="25" t="str">
        <f t="shared" si="252"/>
        <v/>
      </c>
      <c r="DA233" s="25" t="str">
        <f t="shared" si="246"/>
        <v/>
      </c>
      <c r="DB233" s="25" t="str">
        <f t="shared" si="247"/>
        <v/>
      </c>
      <c r="DC233" s="498"/>
      <c r="DD233" s="498"/>
      <c r="DE233" s="498"/>
      <c r="DG233" s="26">
        <f t="shared" si="253"/>
        <v>0</v>
      </c>
      <c r="DH233" s="26">
        <f t="shared" si="254"/>
        <v>0</v>
      </c>
      <c r="DI233" s="26">
        <f t="shared" si="255"/>
        <v>0</v>
      </c>
      <c r="DJ233" s="26">
        <f t="shared" si="256"/>
        <v>0</v>
      </c>
      <c r="DK233" s="26">
        <f t="shared" si="257"/>
        <v>0</v>
      </c>
      <c r="DL233" s="26">
        <f t="shared" si="258"/>
        <v>0</v>
      </c>
      <c r="DM233" s="498"/>
    </row>
    <row r="234" spans="1:117" x14ac:dyDescent="0.25">
      <c r="A234" s="713"/>
      <c r="B234" s="1320" t="s">
        <v>267</v>
      </c>
      <c r="C234" s="1320"/>
      <c r="D234" s="1321">
        <f t="shared" si="244"/>
        <v>61</v>
      </c>
      <c r="E234" s="1322">
        <f t="shared" si="245"/>
        <v>17</v>
      </c>
      <c r="F234" s="1323">
        <f t="shared" si="245"/>
        <v>44</v>
      </c>
      <c r="G234" s="1324"/>
      <c r="H234" s="1325"/>
      <c r="I234" s="1326">
        <v>0</v>
      </c>
      <c r="J234" s="1325">
        <v>0</v>
      </c>
      <c r="K234" s="1326">
        <v>0</v>
      </c>
      <c r="L234" s="1325">
        <v>0</v>
      </c>
      <c r="M234" s="1326">
        <v>0</v>
      </c>
      <c r="N234" s="1325">
        <v>0</v>
      </c>
      <c r="O234" s="1326">
        <v>0</v>
      </c>
      <c r="P234" s="1325">
        <v>0</v>
      </c>
      <c r="Q234" s="1326">
        <v>0</v>
      </c>
      <c r="R234" s="1325">
        <v>0</v>
      </c>
      <c r="S234" s="1326">
        <v>0</v>
      </c>
      <c r="T234" s="1325">
        <v>0</v>
      </c>
      <c r="U234" s="1326">
        <v>0</v>
      </c>
      <c r="V234" s="1327">
        <v>0</v>
      </c>
      <c r="W234" s="1326">
        <v>2</v>
      </c>
      <c r="X234" s="1327">
        <v>0</v>
      </c>
      <c r="Y234" s="1326">
        <v>3</v>
      </c>
      <c r="Z234" s="1327">
        <v>5</v>
      </c>
      <c r="AA234" s="1326">
        <v>1</v>
      </c>
      <c r="AB234" s="1327">
        <v>0</v>
      </c>
      <c r="AC234" s="1326">
        <v>5</v>
      </c>
      <c r="AD234" s="1327">
        <v>10</v>
      </c>
      <c r="AE234" s="1326">
        <v>0</v>
      </c>
      <c r="AF234" s="1327">
        <v>14</v>
      </c>
      <c r="AG234" s="1326">
        <v>6</v>
      </c>
      <c r="AH234" s="1327">
        <v>7</v>
      </c>
      <c r="AI234" s="1326">
        <v>0</v>
      </c>
      <c r="AJ234" s="1327">
        <v>2</v>
      </c>
      <c r="AK234" s="1326">
        <v>0</v>
      </c>
      <c r="AL234" s="1327">
        <v>4</v>
      </c>
      <c r="AM234" s="1326">
        <v>0</v>
      </c>
      <c r="AN234" s="1327">
        <v>2</v>
      </c>
      <c r="AO234" s="1328">
        <v>1</v>
      </c>
      <c r="AP234" s="1329">
        <v>0</v>
      </c>
      <c r="AQ234" s="1307"/>
      <c r="AR234" s="1308"/>
      <c r="AS234" s="394">
        <v>20</v>
      </c>
      <c r="AT234" s="1326">
        <v>0</v>
      </c>
      <c r="AU234" s="1326">
        <v>0</v>
      </c>
      <c r="AV234" s="1330">
        <v>0</v>
      </c>
      <c r="AW234" s="1330">
        <v>0</v>
      </c>
      <c r="AX234" s="1325">
        <v>0</v>
      </c>
      <c r="AY234" t="str">
        <f t="shared" si="248"/>
        <v/>
      </c>
      <c r="CW234" s="25" t="str">
        <f t="shared" si="249"/>
        <v/>
      </c>
      <c r="CX234" s="25" t="str">
        <f t="shared" si="250"/>
        <v/>
      </c>
      <c r="CY234" s="25" t="str">
        <f t="shared" si="251"/>
        <v/>
      </c>
      <c r="CZ234" s="25" t="str">
        <f t="shared" si="252"/>
        <v/>
      </c>
      <c r="DA234" s="25" t="str">
        <f t="shared" si="246"/>
        <v/>
      </c>
      <c r="DB234" s="25" t="str">
        <f t="shared" si="247"/>
        <v/>
      </c>
      <c r="DC234" s="498"/>
      <c r="DD234" s="498"/>
      <c r="DE234" s="498"/>
      <c r="DG234" s="26">
        <f t="shared" si="253"/>
        <v>0</v>
      </c>
      <c r="DH234" s="26">
        <f t="shared" si="254"/>
        <v>0</v>
      </c>
      <c r="DI234" s="26">
        <f t="shared" si="255"/>
        <v>0</v>
      </c>
      <c r="DJ234" s="26">
        <f t="shared" si="256"/>
        <v>0</v>
      </c>
      <c r="DK234" s="26">
        <f t="shared" si="257"/>
        <v>0</v>
      </c>
      <c r="DL234" s="26">
        <f t="shared" si="258"/>
        <v>0</v>
      </c>
      <c r="DM234" s="498"/>
    </row>
    <row r="235" spans="1:117" x14ac:dyDescent="0.25">
      <c r="A235" s="713"/>
      <c r="B235" s="1320" t="s">
        <v>268</v>
      </c>
      <c r="C235" s="1320"/>
      <c r="D235" s="1321">
        <f t="shared" si="244"/>
        <v>45</v>
      </c>
      <c r="E235" s="1322">
        <f t="shared" ref="E235:F262" si="259">SUM(G235+I235+K235+M235+O235+Q235+S235+U235+W235+Y235+AA235+AC235+AE235+AG235+AI235+AK235+AM235)</f>
        <v>20</v>
      </c>
      <c r="F235" s="1323">
        <f t="shared" si="259"/>
        <v>25</v>
      </c>
      <c r="G235" s="1324"/>
      <c r="H235" s="1325"/>
      <c r="I235" s="1326">
        <v>0</v>
      </c>
      <c r="J235" s="1325">
        <v>0</v>
      </c>
      <c r="K235" s="1326">
        <v>0</v>
      </c>
      <c r="L235" s="1325">
        <v>0</v>
      </c>
      <c r="M235" s="1326">
        <v>0</v>
      </c>
      <c r="N235" s="1325">
        <v>0</v>
      </c>
      <c r="O235" s="1326">
        <v>0</v>
      </c>
      <c r="P235" s="1325">
        <v>0</v>
      </c>
      <c r="Q235" s="1326">
        <v>0</v>
      </c>
      <c r="R235" s="1325">
        <v>0</v>
      </c>
      <c r="S235" s="1326">
        <v>0</v>
      </c>
      <c r="T235" s="1325">
        <v>0</v>
      </c>
      <c r="U235" s="1326">
        <v>0</v>
      </c>
      <c r="V235" s="1327">
        <v>0</v>
      </c>
      <c r="W235" s="1326">
        <v>5</v>
      </c>
      <c r="X235" s="1327">
        <v>0</v>
      </c>
      <c r="Y235" s="1326">
        <v>4</v>
      </c>
      <c r="Z235" s="1327">
        <v>2</v>
      </c>
      <c r="AA235" s="1326">
        <v>1</v>
      </c>
      <c r="AB235" s="1327">
        <v>0</v>
      </c>
      <c r="AC235" s="1326">
        <v>4</v>
      </c>
      <c r="AD235" s="1327">
        <v>8</v>
      </c>
      <c r="AE235" s="1326">
        <v>0</v>
      </c>
      <c r="AF235" s="1327">
        <v>12</v>
      </c>
      <c r="AG235" s="1326">
        <v>4</v>
      </c>
      <c r="AH235" s="1327">
        <v>3</v>
      </c>
      <c r="AI235" s="1326">
        <v>1</v>
      </c>
      <c r="AJ235" s="1327">
        <v>0</v>
      </c>
      <c r="AK235" s="1326">
        <v>1</v>
      </c>
      <c r="AL235" s="1327">
        <v>0</v>
      </c>
      <c r="AM235" s="1326">
        <v>0</v>
      </c>
      <c r="AN235" s="1327">
        <v>0</v>
      </c>
      <c r="AO235" s="1328">
        <v>0</v>
      </c>
      <c r="AP235" s="1329">
        <v>0</v>
      </c>
      <c r="AQ235" s="1307"/>
      <c r="AR235" s="1308"/>
      <c r="AS235" s="1341"/>
      <c r="AT235" s="1326">
        <v>0</v>
      </c>
      <c r="AU235" s="1326">
        <v>0</v>
      </c>
      <c r="AV235" s="1330">
        <v>0</v>
      </c>
      <c r="AW235" s="1330">
        <v>0</v>
      </c>
      <c r="AX235" s="1325">
        <v>0</v>
      </c>
      <c r="AY235" t="str">
        <f t="shared" si="248"/>
        <v/>
      </c>
      <c r="CW235" s="25" t="str">
        <f t="shared" si="249"/>
        <v/>
      </c>
      <c r="CX235" s="25" t="str">
        <f t="shared" si="250"/>
        <v/>
      </c>
      <c r="CY235" s="25" t="str">
        <f t="shared" si="251"/>
        <v/>
      </c>
      <c r="CZ235" s="25" t="str">
        <f t="shared" si="252"/>
        <v/>
      </c>
      <c r="DA235" s="25" t="str">
        <f t="shared" si="246"/>
        <v/>
      </c>
      <c r="DB235" s="25" t="str">
        <f t="shared" si="247"/>
        <v/>
      </c>
      <c r="DC235" s="498"/>
      <c r="DD235" s="498"/>
      <c r="DE235" s="498"/>
      <c r="DG235" s="26">
        <f t="shared" si="253"/>
        <v>0</v>
      </c>
      <c r="DH235" s="26">
        <f t="shared" si="254"/>
        <v>0</v>
      </c>
      <c r="DI235" s="26">
        <f t="shared" si="255"/>
        <v>0</v>
      </c>
      <c r="DJ235" s="26">
        <f t="shared" si="256"/>
        <v>0</v>
      </c>
      <c r="DK235" s="26">
        <f t="shared" si="257"/>
        <v>0</v>
      </c>
      <c r="DL235" s="26">
        <f t="shared" si="258"/>
        <v>0</v>
      </c>
      <c r="DM235" s="498"/>
    </row>
    <row r="236" spans="1:117" x14ac:dyDescent="0.25">
      <c r="A236" s="713"/>
      <c r="B236" s="1331" t="s">
        <v>269</v>
      </c>
      <c r="C236" s="1332"/>
      <c r="D236" s="1321">
        <f t="shared" si="244"/>
        <v>29</v>
      </c>
      <c r="E236" s="1322">
        <f t="shared" si="259"/>
        <v>6</v>
      </c>
      <c r="F236" s="1323">
        <f t="shared" si="259"/>
        <v>23</v>
      </c>
      <c r="G236" s="401"/>
      <c r="H236" s="402"/>
      <c r="I236" s="403">
        <v>0</v>
      </c>
      <c r="J236" s="402">
        <v>0</v>
      </c>
      <c r="K236" s="403">
        <v>0</v>
      </c>
      <c r="L236" s="402">
        <v>0</v>
      </c>
      <c r="M236" s="403">
        <v>0</v>
      </c>
      <c r="N236" s="402">
        <v>0</v>
      </c>
      <c r="O236" s="403">
        <v>0</v>
      </c>
      <c r="P236" s="402">
        <v>0</v>
      </c>
      <c r="Q236" s="403">
        <v>0</v>
      </c>
      <c r="R236" s="402">
        <v>0</v>
      </c>
      <c r="S236" s="403">
        <v>0</v>
      </c>
      <c r="T236" s="402">
        <v>0</v>
      </c>
      <c r="U236" s="403">
        <v>0</v>
      </c>
      <c r="V236" s="404">
        <v>0</v>
      </c>
      <c r="W236" s="403">
        <v>0</v>
      </c>
      <c r="X236" s="404">
        <v>0</v>
      </c>
      <c r="Y236" s="403">
        <v>1</v>
      </c>
      <c r="Z236" s="404">
        <v>4</v>
      </c>
      <c r="AA236" s="403">
        <v>1</v>
      </c>
      <c r="AB236" s="404">
        <v>0</v>
      </c>
      <c r="AC236" s="403">
        <v>1</v>
      </c>
      <c r="AD236" s="404">
        <v>7</v>
      </c>
      <c r="AE236" s="403">
        <v>0</v>
      </c>
      <c r="AF236" s="404">
        <v>5</v>
      </c>
      <c r="AG236" s="403">
        <v>3</v>
      </c>
      <c r="AH236" s="404">
        <v>3</v>
      </c>
      <c r="AI236" s="403">
        <v>0</v>
      </c>
      <c r="AJ236" s="404">
        <v>1</v>
      </c>
      <c r="AK236" s="403">
        <v>0</v>
      </c>
      <c r="AL236" s="404">
        <v>2</v>
      </c>
      <c r="AM236" s="403">
        <v>0</v>
      </c>
      <c r="AN236" s="404">
        <v>1</v>
      </c>
      <c r="AO236" s="405">
        <v>0</v>
      </c>
      <c r="AP236" s="406">
        <v>0</v>
      </c>
      <c r="AQ236" s="1307"/>
      <c r="AR236" s="1308"/>
      <c r="AS236" s="1341"/>
      <c r="AT236" s="403">
        <v>0</v>
      </c>
      <c r="AU236" s="403">
        <v>0</v>
      </c>
      <c r="AV236" s="410">
        <v>0</v>
      </c>
      <c r="AW236" s="410">
        <v>0</v>
      </c>
      <c r="AX236" s="402">
        <v>0</v>
      </c>
      <c r="AY236" t="str">
        <f t="shared" si="248"/>
        <v/>
      </c>
      <c r="CW236" s="25" t="str">
        <f t="shared" si="249"/>
        <v/>
      </c>
      <c r="CX236" s="25" t="str">
        <f t="shared" si="250"/>
        <v/>
      </c>
      <c r="CY236" s="25" t="str">
        <f t="shared" si="251"/>
        <v/>
      </c>
      <c r="CZ236" s="25" t="str">
        <f t="shared" si="252"/>
        <v/>
      </c>
      <c r="DA236" s="25" t="str">
        <f t="shared" si="246"/>
        <v/>
      </c>
      <c r="DB236" s="25" t="str">
        <f t="shared" si="247"/>
        <v/>
      </c>
      <c r="DC236" s="498"/>
      <c r="DD236" s="498"/>
      <c r="DE236" s="498"/>
      <c r="DG236" s="26">
        <f t="shared" si="253"/>
        <v>0</v>
      </c>
      <c r="DH236" s="26">
        <f t="shared" si="254"/>
        <v>0</v>
      </c>
      <c r="DI236" s="26">
        <f t="shared" si="255"/>
        <v>0</v>
      </c>
      <c r="DJ236" s="26">
        <f t="shared" si="256"/>
        <v>0</v>
      </c>
      <c r="DK236" s="26">
        <f t="shared" si="257"/>
        <v>0</v>
      </c>
      <c r="DL236" s="26">
        <f t="shared" si="258"/>
        <v>0</v>
      </c>
      <c r="DM236" s="498"/>
    </row>
    <row r="237" spans="1:117" ht="15" customHeight="1" x14ac:dyDescent="0.25">
      <c r="A237" s="713"/>
      <c r="B237" s="1331" t="s">
        <v>270</v>
      </c>
      <c r="C237" s="1332"/>
      <c r="D237" s="1321">
        <f t="shared" si="244"/>
        <v>8</v>
      </c>
      <c r="E237" s="1322">
        <f t="shared" si="259"/>
        <v>2</v>
      </c>
      <c r="F237" s="1323">
        <f t="shared" si="259"/>
        <v>6</v>
      </c>
      <c r="G237" s="401"/>
      <c r="H237" s="402"/>
      <c r="I237" s="403">
        <v>0</v>
      </c>
      <c r="J237" s="402">
        <v>0</v>
      </c>
      <c r="K237" s="403">
        <v>0</v>
      </c>
      <c r="L237" s="402">
        <v>0</v>
      </c>
      <c r="M237" s="403">
        <v>0</v>
      </c>
      <c r="N237" s="402">
        <v>0</v>
      </c>
      <c r="O237" s="403">
        <v>0</v>
      </c>
      <c r="P237" s="402">
        <v>0</v>
      </c>
      <c r="Q237" s="403">
        <v>0</v>
      </c>
      <c r="R237" s="402">
        <v>0</v>
      </c>
      <c r="S237" s="403">
        <v>0</v>
      </c>
      <c r="T237" s="402">
        <v>0</v>
      </c>
      <c r="U237" s="403">
        <v>0</v>
      </c>
      <c r="V237" s="404">
        <v>0</v>
      </c>
      <c r="W237" s="403">
        <v>0</v>
      </c>
      <c r="X237" s="404">
        <v>0</v>
      </c>
      <c r="Y237" s="403">
        <v>0</v>
      </c>
      <c r="Z237" s="404">
        <v>1</v>
      </c>
      <c r="AA237" s="403">
        <v>1</v>
      </c>
      <c r="AB237" s="404">
        <v>2</v>
      </c>
      <c r="AC237" s="403">
        <v>0</v>
      </c>
      <c r="AD237" s="404">
        <v>2</v>
      </c>
      <c r="AE237" s="403">
        <v>1</v>
      </c>
      <c r="AF237" s="404">
        <v>1</v>
      </c>
      <c r="AG237" s="403">
        <v>0</v>
      </c>
      <c r="AH237" s="404">
        <v>0</v>
      </c>
      <c r="AI237" s="403">
        <v>0</v>
      </c>
      <c r="AJ237" s="404">
        <v>0</v>
      </c>
      <c r="AK237" s="403">
        <v>0</v>
      </c>
      <c r="AL237" s="404">
        <v>0</v>
      </c>
      <c r="AM237" s="403">
        <v>0</v>
      </c>
      <c r="AN237" s="404">
        <v>0</v>
      </c>
      <c r="AO237" s="405">
        <v>1</v>
      </c>
      <c r="AP237" s="406">
        <v>0</v>
      </c>
      <c r="AQ237" s="407"/>
      <c r="AR237" s="408"/>
      <c r="AS237" s="409"/>
      <c r="AT237" s="403">
        <v>0</v>
      </c>
      <c r="AU237" s="403">
        <v>0</v>
      </c>
      <c r="AV237" s="410">
        <v>0</v>
      </c>
      <c r="AW237" s="410">
        <v>0</v>
      </c>
      <c r="AX237" s="402">
        <v>0</v>
      </c>
      <c r="AY237" t="str">
        <f t="shared" si="248"/>
        <v/>
      </c>
      <c r="CW237" s="25" t="str">
        <f t="shared" si="249"/>
        <v/>
      </c>
      <c r="CX237" s="25" t="str">
        <f t="shared" si="250"/>
        <v/>
      </c>
      <c r="CY237" s="25" t="str">
        <f t="shared" si="251"/>
        <v/>
      </c>
      <c r="CZ237" s="25" t="str">
        <f t="shared" si="252"/>
        <v/>
      </c>
      <c r="DA237" s="25" t="str">
        <f t="shared" si="246"/>
        <v/>
      </c>
      <c r="DB237" s="25" t="str">
        <f t="shared" si="247"/>
        <v/>
      </c>
      <c r="DC237" s="498"/>
      <c r="DD237" s="498"/>
      <c r="DE237" s="498"/>
      <c r="DG237" s="26">
        <f t="shared" si="253"/>
        <v>0</v>
      </c>
      <c r="DH237" s="26">
        <f t="shared" si="254"/>
        <v>0</v>
      </c>
      <c r="DI237" s="26">
        <f t="shared" si="255"/>
        <v>0</v>
      </c>
      <c r="DJ237" s="26">
        <f t="shared" si="256"/>
        <v>0</v>
      </c>
      <c r="DK237" s="26">
        <f t="shared" si="257"/>
        <v>0</v>
      </c>
      <c r="DL237" s="26">
        <f t="shared" si="258"/>
        <v>0</v>
      </c>
      <c r="DM237" s="498"/>
    </row>
    <row r="238" spans="1:117" x14ac:dyDescent="0.25">
      <c r="A238" s="949"/>
      <c r="B238" s="1333" t="s">
        <v>271</v>
      </c>
      <c r="C238" s="1333"/>
      <c r="D238" s="1334">
        <f t="shared" si="244"/>
        <v>2</v>
      </c>
      <c r="E238" s="1335">
        <f>SUM(I238+K238+M238+O238+Q238+S238+U238+W238+Y238+AA238+AC238+AE238+AG238+AI238+AK238+AM238)</f>
        <v>1</v>
      </c>
      <c r="F238" s="1336">
        <f>SUM(J238+L238+N238+P238+R238+T238+V238+X238+Z238+AB238+AD238+AF238+AH238+AJ238+AL238+AN238)</f>
        <v>1</v>
      </c>
      <c r="G238" s="1337"/>
      <c r="H238" s="1337"/>
      <c r="I238" s="1316">
        <v>0</v>
      </c>
      <c r="J238" s="1315">
        <v>0</v>
      </c>
      <c r="K238" s="1316">
        <v>0</v>
      </c>
      <c r="L238" s="1315">
        <v>0</v>
      </c>
      <c r="M238" s="1316">
        <v>0</v>
      </c>
      <c r="N238" s="1315">
        <v>0</v>
      </c>
      <c r="O238" s="1316">
        <v>0</v>
      </c>
      <c r="P238" s="1315">
        <v>0</v>
      </c>
      <c r="Q238" s="1316">
        <v>0</v>
      </c>
      <c r="R238" s="1315">
        <v>0</v>
      </c>
      <c r="S238" s="1316">
        <v>0</v>
      </c>
      <c r="T238" s="1315">
        <v>0</v>
      </c>
      <c r="U238" s="1316">
        <v>0</v>
      </c>
      <c r="V238" s="389">
        <v>0</v>
      </c>
      <c r="W238" s="1316">
        <v>1</v>
      </c>
      <c r="X238" s="389">
        <v>0</v>
      </c>
      <c r="Y238" s="1316">
        <v>0</v>
      </c>
      <c r="Z238" s="389">
        <v>0</v>
      </c>
      <c r="AA238" s="1316">
        <v>0</v>
      </c>
      <c r="AB238" s="389">
        <v>0</v>
      </c>
      <c r="AC238" s="1316">
        <v>0</v>
      </c>
      <c r="AD238" s="389">
        <v>0</v>
      </c>
      <c r="AE238" s="1316">
        <v>0</v>
      </c>
      <c r="AF238" s="389">
        <v>0</v>
      </c>
      <c r="AG238" s="1316">
        <v>0</v>
      </c>
      <c r="AH238" s="389">
        <v>1</v>
      </c>
      <c r="AI238" s="1316">
        <v>0</v>
      </c>
      <c r="AJ238" s="389">
        <v>0</v>
      </c>
      <c r="AK238" s="1316">
        <v>0</v>
      </c>
      <c r="AL238" s="389">
        <v>0</v>
      </c>
      <c r="AM238" s="1316">
        <v>0</v>
      </c>
      <c r="AN238" s="389">
        <v>0</v>
      </c>
      <c r="AO238" s="1317">
        <v>0</v>
      </c>
      <c r="AP238" s="1318">
        <v>0</v>
      </c>
      <c r="AQ238" s="1338"/>
      <c r="AR238" s="1339"/>
      <c r="AS238" s="413"/>
      <c r="AT238" s="1316">
        <v>0</v>
      </c>
      <c r="AU238" s="1316">
        <v>0</v>
      </c>
      <c r="AV238" s="1319">
        <v>0</v>
      </c>
      <c r="AW238" s="1319">
        <v>0</v>
      </c>
      <c r="AX238" s="1315">
        <v>0</v>
      </c>
      <c r="AY238" t="str">
        <f t="shared" si="248"/>
        <v/>
      </c>
      <c r="CW238" s="25" t="str">
        <f t="shared" si="249"/>
        <v/>
      </c>
      <c r="CX238" s="25" t="str">
        <f t="shared" si="250"/>
        <v/>
      </c>
      <c r="CY238" s="25" t="str">
        <f t="shared" si="251"/>
        <v/>
      </c>
      <c r="CZ238" s="25" t="str">
        <f t="shared" si="252"/>
        <v/>
      </c>
      <c r="DA238" s="25" t="str">
        <f t="shared" si="246"/>
        <v/>
      </c>
      <c r="DB238" s="25" t="str">
        <f t="shared" si="247"/>
        <v/>
      </c>
      <c r="DC238" s="498"/>
      <c r="DD238" s="498"/>
      <c r="DE238" s="498"/>
      <c r="DG238" s="26">
        <f t="shared" si="253"/>
        <v>0</v>
      </c>
      <c r="DH238" s="26">
        <f t="shared" si="254"/>
        <v>0</v>
      </c>
      <c r="DI238" s="26">
        <f t="shared" si="255"/>
        <v>0</v>
      </c>
      <c r="DJ238" s="26">
        <f t="shared" si="256"/>
        <v>0</v>
      </c>
      <c r="DK238" s="26">
        <f t="shared" si="257"/>
        <v>0</v>
      </c>
      <c r="DL238" s="26">
        <f t="shared" si="258"/>
        <v>0</v>
      </c>
      <c r="DM238" s="498"/>
    </row>
    <row r="239" spans="1:117" x14ac:dyDescent="0.25">
      <c r="A239" s="1153" t="s">
        <v>99</v>
      </c>
      <c r="B239" s="830" t="s">
        <v>266</v>
      </c>
      <c r="C239" s="830"/>
      <c r="D239" s="1207">
        <f>SUM(E239+F239)</f>
        <v>31</v>
      </c>
      <c r="E239" s="414">
        <f t="shared" si="259"/>
        <v>15</v>
      </c>
      <c r="F239" s="1340">
        <f t="shared" si="259"/>
        <v>16</v>
      </c>
      <c r="G239" s="1302">
        <v>0</v>
      </c>
      <c r="H239" s="386">
        <v>1</v>
      </c>
      <c r="I239" s="1303">
        <v>0</v>
      </c>
      <c r="J239" s="386">
        <v>1</v>
      </c>
      <c r="K239" s="1303">
        <v>1</v>
      </c>
      <c r="L239" s="386">
        <v>1</v>
      </c>
      <c r="M239" s="1303">
        <v>3</v>
      </c>
      <c r="N239" s="386">
        <v>2</v>
      </c>
      <c r="O239" s="1303">
        <v>2</v>
      </c>
      <c r="P239" s="386">
        <v>2</v>
      </c>
      <c r="Q239" s="1303">
        <v>0</v>
      </c>
      <c r="R239" s="386">
        <v>0</v>
      </c>
      <c r="S239" s="1303">
        <v>6</v>
      </c>
      <c r="T239" s="386">
        <v>3</v>
      </c>
      <c r="U239" s="1303">
        <v>2</v>
      </c>
      <c r="V239" s="386">
        <v>4</v>
      </c>
      <c r="W239" s="1303">
        <v>1</v>
      </c>
      <c r="X239" s="386">
        <v>2</v>
      </c>
      <c r="Y239" s="1303">
        <v>0</v>
      </c>
      <c r="Z239" s="386">
        <v>0</v>
      </c>
      <c r="AA239" s="1303">
        <v>0</v>
      </c>
      <c r="AB239" s="386">
        <v>0</v>
      </c>
      <c r="AC239" s="1303">
        <v>0</v>
      </c>
      <c r="AD239" s="386">
        <v>0</v>
      </c>
      <c r="AE239" s="1303">
        <v>0</v>
      </c>
      <c r="AF239" s="386">
        <v>0</v>
      </c>
      <c r="AG239" s="1303">
        <v>0</v>
      </c>
      <c r="AH239" s="386">
        <v>0</v>
      </c>
      <c r="AI239" s="1303">
        <v>0</v>
      </c>
      <c r="AJ239" s="386">
        <v>0</v>
      </c>
      <c r="AK239" s="1303">
        <v>0</v>
      </c>
      <c r="AL239" s="386">
        <v>0</v>
      </c>
      <c r="AM239" s="1303">
        <v>0</v>
      </c>
      <c r="AN239" s="386">
        <v>0</v>
      </c>
      <c r="AO239" s="1305">
        <v>0</v>
      </c>
      <c r="AP239" s="1342"/>
      <c r="AQ239" s="1302">
        <v>27</v>
      </c>
      <c r="AR239" s="393">
        <v>0</v>
      </c>
      <c r="AS239" s="1303">
        <v>7</v>
      </c>
      <c r="AT239" s="394">
        <v>0</v>
      </c>
      <c r="AU239" s="394">
        <v>0</v>
      </c>
      <c r="AV239" s="398">
        <v>10</v>
      </c>
      <c r="AW239" s="398">
        <v>0</v>
      </c>
      <c r="AX239" s="393">
        <v>0</v>
      </c>
      <c r="AY239" t="str">
        <f t="shared" si="248"/>
        <v/>
      </c>
      <c r="CW239" s="25" t="str">
        <f t="shared" si="249"/>
        <v/>
      </c>
      <c r="CX239" s="25" t="str">
        <f t="shared" si="250"/>
        <v/>
      </c>
      <c r="CY239" s="25" t="str">
        <f t="shared" si="251"/>
        <v/>
      </c>
      <c r="CZ239" s="304"/>
      <c r="DA239" s="25" t="str">
        <f t="shared" si="246"/>
        <v/>
      </c>
      <c r="DB239" s="25" t="str">
        <f t="shared" si="247"/>
        <v/>
      </c>
      <c r="DC239" s="498"/>
      <c r="DD239" s="498"/>
      <c r="DE239" s="498"/>
      <c r="DG239" s="26">
        <f t="shared" si="253"/>
        <v>0</v>
      </c>
      <c r="DH239" s="26">
        <f t="shared" si="254"/>
        <v>0</v>
      </c>
      <c r="DI239" s="26">
        <f t="shared" si="255"/>
        <v>0</v>
      </c>
      <c r="DJ239" s="304"/>
      <c r="DK239" s="26">
        <f t="shared" si="257"/>
        <v>0</v>
      </c>
      <c r="DL239" s="26">
        <f t="shared" si="258"/>
        <v>0</v>
      </c>
      <c r="DM239" s="498"/>
    </row>
    <row r="240" spans="1:117" x14ac:dyDescent="0.25">
      <c r="A240" s="713"/>
      <c r="B240" s="1320" t="s">
        <v>267</v>
      </c>
      <c r="C240" s="1320"/>
      <c r="D240" s="1321">
        <f t="shared" si="244"/>
        <v>102</v>
      </c>
      <c r="E240" s="1322">
        <f t="shared" si="259"/>
        <v>59</v>
      </c>
      <c r="F240" s="1323">
        <f t="shared" si="259"/>
        <v>43</v>
      </c>
      <c r="G240" s="1324">
        <v>0</v>
      </c>
      <c r="H240" s="1325">
        <v>0</v>
      </c>
      <c r="I240" s="1326">
        <v>0</v>
      </c>
      <c r="J240" s="1325">
        <v>3</v>
      </c>
      <c r="K240" s="1326">
        <v>6</v>
      </c>
      <c r="L240" s="1325">
        <v>5</v>
      </c>
      <c r="M240" s="1326">
        <v>3</v>
      </c>
      <c r="N240" s="1325">
        <v>6</v>
      </c>
      <c r="O240" s="1326">
        <v>11</v>
      </c>
      <c r="P240" s="1325">
        <v>7</v>
      </c>
      <c r="Q240" s="1326">
        <v>2</v>
      </c>
      <c r="R240" s="1325">
        <v>0</v>
      </c>
      <c r="S240" s="1326">
        <v>7</v>
      </c>
      <c r="T240" s="1325">
        <v>7</v>
      </c>
      <c r="U240" s="1326">
        <v>14</v>
      </c>
      <c r="V240" s="1325">
        <v>7</v>
      </c>
      <c r="W240" s="1326">
        <v>10</v>
      </c>
      <c r="X240" s="1325">
        <v>3</v>
      </c>
      <c r="Y240" s="1326">
        <v>3</v>
      </c>
      <c r="Z240" s="1325">
        <v>1</v>
      </c>
      <c r="AA240" s="1326">
        <v>2</v>
      </c>
      <c r="AB240" s="1325">
        <v>1</v>
      </c>
      <c r="AC240" s="1326">
        <v>1</v>
      </c>
      <c r="AD240" s="1325">
        <v>3</v>
      </c>
      <c r="AE240" s="1326">
        <v>0</v>
      </c>
      <c r="AF240" s="1325">
        <v>0</v>
      </c>
      <c r="AG240" s="1326">
        <v>0</v>
      </c>
      <c r="AH240" s="1325">
        <v>0</v>
      </c>
      <c r="AI240" s="1326">
        <v>0</v>
      </c>
      <c r="AJ240" s="1325">
        <v>0</v>
      </c>
      <c r="AK240" s="1326">
        <v>0</v>
      </c>
      <c r="AL240" s="1325">
        <v>0</v>
      </c>
      <c r="AM240" s="1326">
        <v>0</v>
      </c>
      <c r="AN240" s="1325">
        <v>0</v>
      </c>
      <c r="AO240" s="1328">
        <v>0</v>
      </c>
      <c r="AP240" s="1343"/>
      <c r="AQ240" s="1307"/>
      <c r="AR240" s="1308"/>
      <c r="AS240" s="394">
        <v>25</v>
      </c>
      <c r="AT240" s="1326">
        <v>0</v>
      </c>
      <c r="AU240" s="1326">
        <v>0</v>
      </c>
      <c r="AV240" s="1330">
        <v>29</v>
      </c>
      <c r="AW240" s="1330">
        <v>0</v>
      </c>
      <c r="AX240" s="1325">
        <v>0</v>
      </c>
      <c r="AY240" t="str">
        <f t="shared" si="248"/>
        <v/>
      </c>
      <c r="CW240" s="25" t="str">
        <f t="shared" si="249"/>
        <v/>
      </c>
      <c r="CX240" s="25" t="str">
        <f t="shared" si="250"/>
        <v/>
      </c>
      <c r="CY240" s="25" t="str">
        <f t="shared" si="251"/>
        <v/>
      </c>
      <c r="CZ240" s="304"/>
      <c r="DA240" s="25" t="str">
        <f t="shared" si="246"/>
        <v/>
      </c>
      <c r="DB240" s="25" t="str">
        <f t="shared" si="247"/>
        <v/>
      </c>
      <c r="DC240" s="498"/>
      <c r="DD240" s="498"/>
      <c r="DE240" s="498"/>
      <c r="DG240" s="26">
        <f t="shared" si="253"/>
        <v>0</v>
      </c>
      <c r="DH240" s="26">
        <f t="shared" si="254"/>
        <v>0</v>
      </c>
      <c r="DI240" s="26">
        <f t="shared" si="255"/>
        <v>0</v>
      </c>
      <c r="DJ240" s="304"/>
      <c r="DK240" s="26">
        <f t="shared" si="257"/>
        <v>0</v>
      </c>
      <c r="DL240" s="26">
        <f t="shared" si="258"/>
        <v>0</v>
      </c>
      <c r="DM240" s="498"/>
    </row>
    <row r="241" spans="1:117" x14ac:dyDescent="0.25">
      <c r="A241" s="713"/>
      <c r="B241" s="1320" t="s">
        <v>268</v>
      </c>
      <c r="C241" s="1320"/>
      <c r="D241" s="1321">
        <f t="shared" si="244"/>
        <v>21</v>
      </c>
      <c r="E241" s="1322">
        <f t="shared" si="259"/>
        <v>10</v>
      </c>
      <c r="F241" s="1323">
        <f t="shared" si="259"/>
        <v>11</v>
      </c>
      <c r="G241" s="1324">
        <v>0</v>
      </c>
      <c r="H241" s="1325">
        <v>1</v>
      </c>
      <c r="I241" s="1326">
        <v>0</v>
      </c>
      <c r="J241" s="1325">
        <v>0</v>
      </c>
      <c r="K241" s="1326">
        <v>1</v>
      </c>
      <c r="L241" s="1325">
        <v>0</v>
      </c>
      <c r="M241" s="1326">
        <v>3</v>
      </c>
      <c r="N241" s="1325">
        <v>3</v>
      </c>
      <c r="O241" s="1326">
        <v>2</v>
      </c>
      <c r="P241" s="1325">
        <v>4</v>
      </c>
      <c r="Q241" s="1326">
        <v>0</v>
      </c>
      <c r="R241" s="1325">
        <v>1</v>
      </c>
      <c r="S241" s="1326">
        <v>0</v>
      </c>
      <c r="T241" s="1325">
        <v>0</v>
      </c>
      <c r="U241" s="1326">
        <v>2</v>
      </c>
      <c r="V241" s="1325">
        <v>1</v>
      </c>
      <c r="W241" s="1326">
        <v>0</v>
      </c>
      <c r="X241" s="1325">
        <v>1</v>
      </c>
      <c r="Y241" s="1326">
        <v>2</v>
      </c>
      <c r="Z241" s="1325">
        <v>0</v>
      </c>
      <c r="AA241" s="1326">
        <v>0</v>
      </c>
      <c r="AB241" s="1325">
        <v>0</v>
      </c>
      <c r="AC241" s="1326">
        <v>0</v>
      </c>
      <c r="AD241" s="1325">
        <v>0</v>
      </c>
      <c r="AE241" s="1326">
        <v>0</v>
      </c>
      <c r="AF241" s="1325">
        <v>0</v>
      </c>
      <c r="AG241" s="1326">
        <v>0</v>
      </c>
      <c r="AH241" s="1325">
        <v>0</v>
      </c>
      <c r="AI241" s="1326">
        <v>0</v>
      </c>
      <c r="AJ241" s="1325">
        <v>0</v>
      </c>
      <c r="AK241" s="1326">
        <v>0</v>
      </c>
      <c r="AL241" s="1325">
        <v>0</v>
      </c>
      <c r="AM241" s="1326">
        <v>0</v>
      </c>
      <c r="AN241" s="1325">
        <v>0</v>
      </c>
      <c r="AO241" s="1328">
        <v>0</v>
      </c>
      <c r="AP241" s="1343"/>
      <c r="AQ241" s="1307"/>
      <c r="AR241" s="1308"/>
      <c r="AS241" s="1341"/>
      <c r="AT241" s="1326">
        <v>0</v>
      </c>
      <c r="AU241" s="1326">
        <v>0</v>
      </c>
      <c r="AV241" s="1330">
        <v>9</v>
      </c>
      <c r="AW241" s="1330">
        <v>0</v>
      </c>
      <c r="AX241" s="1325">
        <v>0</v>
      </c>
      <c r="AY241" t="str">
        <f t="shared" si="248"/>
        <v/>
      </c>
      <c r="CW241" s="25" t="str">
        <f t="shared" si="249"/>
        <v/>
      </c>
      <c r="CX241" s="25" t="str">
        <f t="shared" si="250"/>
        <v/>
      </c>
      <c r="CY241" s="25" t="str">
        <f t="shared" si="251"/>
        <v/>
      </c>
      <c r="CZ241" s="304"/>
      <c r="DA241" s="25" t="str">
        <f t="shared" si="246"/>
        <v/>
      </c>
      <c r="DB241" s="25" t="str">
        <f t="shared" si="247"/>
        <v/>
      </c>
      <c r="DC241" s="498"/>
      <c r="DD241" s="498"/>
      <c r="DE241" s="498"/>
      <c r="DG241" s="26">
        <f t="shared" si="253"/>
        <v>0</v>
      </c>
      <c r="DH241" s="26">
        <f t="shared" si="254"/>
        <v>0</v>
      </c>
      <c r="DI241" s="26">
        <f t="shared" si="255"/>
        <v>0</v>
      </c>
      <c r="DJ241" s="304"/>
      <c r="DK241" s="26">
        <f t="shared" si="257"/>
        <v>0</v>
      </c>
      <c r="DL241" s="26">
        <f t="shared" si="258"/>
        <v>0</v>
      </c>
      <c r="DM241" s="498"/>
    </row>
    <row r="242" spans="1:117" x14ac:dyDescent="0.25">
      <c r="A242" s="713"/>
      <c r="B242" s="1331" t="s">
        <v>269</v>
      </c>
      <c r="C242" s="1332"/>
      <c r="D242" s="1321">
        <f t="shared" si="244"/>
        <v>31</v>
      </c>
      <c r="E242" s="1322">
        <f t="shared" si="259"/>
        <v>16</v>
      </c>
      <c r="F242" s="1323">
        <f t="shared" si="259"/>
        <v>15</v>
      </c>
      <c r="G242" s="401">
        <v>0</v>
      </c>
      <c r="H242" s="402">
        <v>1</v>
      </c>
      <c r="I242" s="403">
        <v>0</v>
      </c>
      <c r="J242" s="402">
        <v>3</v>
      </c>
      <c r="K242" s="403">
        <v>1</v>
      </c>
      <c r="L242" s="402">
        <v>1</v>
      </c>
      <c r="M242" s="403">
        <v>1</v>
      </c>
      <c r="N242" s="402">
        <v>1</v>
      </c>
      <c r="O242" s="403">
        <v>4</v>
      </c>
      <c r="P242" s="402">
        <v>3</v>
      </c>
      <c r="Q242" s="403">
        <v>0</v>
      </c>
      <c r="R242" s="402">
        <v>0</v>
      </c>
      <c r="S242" s="403">
        <v>4</v>
      </c>
      <c r="T242" s="402">
        <v>4</v>
      </c>
      <c r="U242" s="403">
        <v>2</v>
      </c>
      <c r="V242" s="402">
        <v>0</v>
      </c>
      <c r="W242" s="403">
        <v>3</v>
      </c>
      <c r="X242" s="402">
        <v>0</v>
      </c>
      <c r="Y242" s="403">
        <v>1</v>
      </c>
      <c r="Z242" s="402">
        <v>1</v>
      </c>
      <c r="AA242" s="403">
        <v>0</v>
      </c>
      <c r="AB242" s="402">
        <v>0</v>
      </c>
      <c r="AC242" s="403">
        <v>0</v>
      </c>
      <c r="AD242" s="402">
        <v>1</v>
      </c>
      <c r="AE242" s="403">
        <v>0</v>
      </c>
      <c r="AF242" s="402">
        <v>0</v>
      </c>
      <c r="AG242" s="403">
        <v>0</v>
      </c>
      <c r="AH242" s="402">
        <v>0</v>
      </c>
      <c r="AI242" s="403">
        <v>0</v>
      </c>
      <c r="AJ242" s="402">
        <v>0</v>
      </c>
      <c r="AK242" s="403">
        <v>0</v>
      </c>
      <c r="AL242" s="402">
        <v>0</v>
      </c>
      <c r="AM242" s="403">
        <v>0</v>
      </c>
      <c r="AN242" s="402">
        <v>0</v>
      </c>
      <c r="AO242" s="1328">
        <v>0</v>
      </c>
      <c r="AP242" s="1343"/>
      <c r="AQ242" s="1307"/>
      <c r="AR242" s="1308"/>
      <c r="AS242" s="1341"/>
      <c r="AT242" s="403">
        <v>0</v>
      </c>
      <c r="AU242" s="403">
        <v>0</v>
      </c>
      <c r="AV242" s="410">
        <v>8</v>
      </c>
      <c r="AW242" s="410">
        <v>0</v>
      </c>
      <c r="AX242" s="402">
        <v>0</v>
      </c>
      <c r="AY242" t="str">
        <f t="shared" si="248"/>
        <v/>
      </c>
      <c r="CW242" s="25" t="str">
        <f t="shared" si="249"/>
        <v/>
      </c>
      <c r="CX242" s="25" t="str">
        <f t="shared" si="250"/>
        <v/>
      </c>
      <c r="CY242" s="25" t="str">
        <f t="shared" si="251"/>
        <v/>
      </c>
      <c r="CZ242" s="304"/>
      <c r="DA242" s="25" t="str">
        <f t="shared" si="246"/>
        <v/>
      </c>
      <c r="DB242" s="25" t="str">
        <f t="shared" si="247"/>
        <v/>
      </c>
      <c r="DC242" s="498"/>
      <c r="DD242" s="498"/>
      <c r="DE242" s="498"/>
      <c r="DG242" s="26">
        <f t="shared" si="253"/>
        <v>0</v>
      </c>
      <c r="DH242" s="26">
        <f t="shared" si="254"/>
        <v>0</v>
      </c>
      <c r="DI242" s="26">
        <f t="shared" si="255"/>
        <v>0</v>
      </c>
      <c r="DJ242" s="304"/>
      <c r="DK242" s="26">
        <f t="shared" si="257"/>
        <v>0</v>
      </c>
      <c r="DL242" s="26">
        <f t="shared" si="258"/>
        <v>0</v>
      </c>
      <c r="DM242" s="498"/>
    </row>
    <row r="243" spans="1:117" ht="15" customHeight="1" x14ac:dyDescent="0.25">
      <c r="A243" s="713"/>
      <c r="B243" s="1331" t="s">
        <v>270</v>
      </c>
      <c r="C243" s="1332"/>
      <c r="D243" s="1321">
        <f t="shared" si="244"/>
        <v>7</v>
      </c>
      <c r="E243" s="1322">
        <f t="shared" si="259"/>
        <v>6</v>
      </c>
      <c r="F243" s="1323">
        <f t="shared" si="259"/>
        <v>1</v>
      </c>
      <c r="G243" s="401">
        <v>0</v>
      </c>
      <c r="H243" s="402">
        <v>0</v>
      </c>
      <c r="I243" s="403">
        <v>0</v>
      </c>
      <c r="J243" s="402">
        <v>0</v>
      </c>
      <c r="K243" s="403">
        <v>0</v>
      </c>
      <c r="L243" s="402">
        <v>0</v>
      </c>
      <c r="M243" s="403">
        <v>0</v>
      </c>
      <c r="N243" s="402">
        <v>0</v>
      </c>
      <c r="O243" s="403">
        <v>1</v>
      </c>
      <c r="P243" s="402">
        <v>0</v>
      </c>
      <c r="Q243" s="403">
        <v>1</v>
      </c>
      <c r="R243" s="402">
        <v>0</v>
      </c>
      <c r="S243" s="403">
        <v>2</v>
      </c>
      <c r="T243" s="402">
        <v>0</v>
      </c>
      <c r="U243" s="403">
        <v>0</v>
      </c>
      <c r="V243" s="402">
        <v>1</v>
      </c>
      <c r="W243" s="403">
        <v>1</v>
      </c>
      <c r="X243" s="402">
        <v>0</v>
      </c>
      <c r="Y243" s="403">
        <v>1</v>
      </c>
      <c r="Z243" s="402">
        <v>0</v>
      </c>
      <c r="AA243" s="403">
        <v>0</v>
      </c>
      <c r="AB243" s="402">
        <v>0</v>
      </c>
      <c r="AC243" s="403">
        <v>0</v>
      </c>
      <c r="AD243" s="402">
        <v>0</v>
      </c>
      <c r="AE243" s="403">
        <v>0</v>
      </c>
      <c r="AF243" s="402">
        <v>0</v>
      </c>
      <c r="AG243" s="403">
        <v>0</v>
      </c>
      <c r="AH243" s="402">
        <v>0</v>
      </c>
      <c r="AI243" s="403">
        <v>0</v>
      </c>
      <c r="AJ243" s="402">
        <v>0</v>
      </c>
      <c r="AK243" s="403">
        <v>0</v>
      </c>
      <c r="AL243" s="402">
        <v>0</v>
      </c>
      <c r="AM243" s="403">
        <v>0</v>
      </c>
      <c r="AN243" s="402">
        <v>0</v>
      </c>
      <c r="AO243" s="405">
        <v>0</v>
      </c>
      <c r="AP243" s="1343"/>
      <c r="AQ243" s="1307"/>
      <c r="AR243" s="1308"/>
      <c r="AS243" s="409"/>
      <c r="AT243" s="403">
        <v>0</v>
      </c>
      <c r="AU243" s="403">
        <v>0</v>
      </c>
      <c r="AV243" s="410">
        <v>2</v>
      </c>
      <c r="AW243" s="410">
        <v>0</v>
      </c>
      <c r="AX243" s="402">
        <v>0</v>
      </c>
      <c r="AY243" t="str">
        <f t="shared" si="248"/>
        <v/>
      </c>
      <c r="CW243" s="25" t="str">
        <f t="shared" si="249"/>
        <v/>
      </c>
      <c r="CX243" s="25" t="str">
        <f t="shared" si="250"/>
        <v/>
      </c>
      <c r="CY243" s="25" t="str">
        <f t="shared" si="251"/>
        <v/>
      </c>
      <c r="CZ243" s="304"/>
      <c r="DA243" s="25" t="str">
        <f t="shared" si="246"/>
        <v/>
      </c>
      <c r="DB243" s="25" t="str">
        <f t="shared" si="247"/>
        <v/>
      </c>
      <c r="DC243" s="498"/>
      <c r="DD243" s="498"/>
      <c r="DE243" s="498"/>
      <c r="DG243" s="26">
        <f t="shared" si="253"/>
        <v>0</v>
      </c>
      <c r="DH243" s="26">
        <f t="shared" si="254"/>
        <v>0</v>
      </c>
      <c r="DI243" s="26">
        <f t="shared" si="255"/>
        <v>0</v>
      </c>
      <c r="DJ243" s="304"/>
      <c r="DK243" s="26">
        <f t="shared" si="257"/>
        <v>0</v>
      </c>
      <c r="DL243" s="26">
        <f t="shared" si="258"/>
        <v>0</v>
      </c>
      <c r="DM243" s="498"/>
    </row>
    <row r="244" spans="1:117" x14ac:dyDescent="0.25">
      <c r="A244" s="949"/>
      <c r="B244" s="1333" t="s">
        <v>271</v>
      </c>
      <c r="C244" s="1333"/>
      <c r="D244" s="1334">
        <f t="shared" si="244"/>
        <v>0</v>
      </c>
      <c r="E244" s="1335">
        <f>SUM(I244+K244+M244+O244+Q244+S244+U244+W244+Y244+AA244+AC244+AE244+AG244+AI244+AK244+AM244)</f>
        <v>0</v>
      </c>
      <c r="F244" s="1336">
        <f>SUM(J244+L244+N244+P244+R244+T244+V244+X244+Z244+AB244+AD244+AF244+AH244+AJ244+AL244+AN244)</f>
        <v>0</v>
      </c>
      <c r="G244" s="1337"/>
      <c r="H244" s="1337"/>
      <c r="I244" s="1316"/>
      <c r="J244" s="1315"/>
      <c r="K244" s="1316"/>
      <c r="L244" s="1315"/>
      <c r="M244" s="1316"/>
      <c r="N244" s="1315"/>
      <c r="O244" s="1316"/>
      <c r="P244" s="1315"/>
      <c r="Q244" s="1316"/>
      <c r="R244" s="1315"/>
      <c r="S244" s="1316"/>
      <c r="T244" s="1315"/>
      <c r="U244" s="1316"/>
      <c r="V244" s="1315"/>
      <c r="W244" s="1316"/>
      <c r="X244" s="1315"/>
      <c r="Y244" s="1316"/>
      <c r="Z244" s="1315"/>
      <c r="AA244" s="1316"/>
      <c r="AB244" s="1315"/>
      <c r="AC244" s="1316"/>
      <c r="AD244" s="1315"/>
      <c r="AE244" s="1316"/>
      <c r="AF244" s="1315"/>
      <c r="AG244" s="1316"/>
      <c r="AH244" s="1315"/>
      <c r="AI244" s="1316"/>
      <c r="AJ244" s="1315"/>
      <c r="AK244" s="1316"/>
      <c r="AL244" s="1315"/>
      <c r="AM244" s="1316"/>
      <c r="AN244" s="1315"/>
      <c r="AO244" s="1317">
        <v>0</v>
      </c>
      <c r="AP244" s="1344"/>
      <c r="AQ244" s="1338"/>
      <c r="AR244" s="1339"/>
      <c r="AS244" s="413"/>
      <c r="AT244" s="1316">
        <v>0</v>
      </c>
      <c r="AU244" s="1316">
        <v>0</v>
      </c>
      <c r="AV244" s="1319">
        <v>0</v>
      </c>
      <c r="AW244" s="1319">
        <v>0</v>
      </c>
      <c r="AX244" s="1315">
        <v>0</v>
      </c>
      <c r="AY244" t="str">
        <f t="shared" si="248"/>
        <v/>
      </c>
      <c r="CW244" s="25" t="str">
        <f t="shared" si="249"/>
        <v/>
      </c>
      <c r="CX244" s="25" t="str">
        <f t="shared" si="250"/>
        <v/>
      </c>
      <c r="CY244" s="25" t="str">
        <f t="shared" si="251"/>
        <v/>
      </c>
      <c r="CZ244" s="304"/>
      <c r="DA244" s="25" t="str">
        <f t="shared" si="246"/>
        <v/>
      </c>
      <c r="DB244" s="25" t="str">
        <f t="shared" si="247"/>
        <v/>
      </c>
      <c r="DC244" s="498"/>
      <c r="DD244" s="498"/>
      <c r="DE244" s="498"/>
      <c r="DG244" s="26">
        <f t="shared" si="253"/>
        <v>0</v>
      </c>
      <c r="DH244" s="26">
        <f t="shared" si="254"/>
        <v>0</v>
      </c>
      <c r="DI244" s="26">
        <f t="shared" si="255"/>
        <v>0</v>
      </c>
      <c r="DJ244" s="304"/>
      <c r="DK244" s="26">
        <f t="shared" si="257"/>
        <v>0</v>
      </c>
      <c r="DL244" s="26">
        <f t="shared" si="258"/>
        <v>0</v>
      </c>
      <c r="DM244" s="498"/>
    </row>
    <row r="245" spans="1:117" ht="15" customHeight="1" x14ac:dyDescent="0.25">
      <c r="A245" s="1153" t="s">
        <v>273</v>
      </c>
      <c r="B245" s="830" t="s">
        <v>266</v>
      </c>
      <c r="C245" s="830"/>
      <c r="D245" s="1207">
        <f t="shared" si="244"/>
        <v>11</v>
      </c>
      <c r="E245" s="414">
        <f t="shared" si="259"/>
        <v>3</v>
      </c>
      <c r="F245" s="1340">
        <f t="shared" si="259"/>
        <v>8</v>
      </c>
      <c r="G245" s="392"/>
      <c r="H245" s="393"/>
      <c r="I245" s="394">
        <v>0</v>
      </c>
      <c r="J245" s="393">
        <v>0</v>
      </c>
      <c r="K245" s="394">
        <v>0</v>
      </c>
      <c r="L245" s="393">
        <v>0</v>
      </c>
      <c r="M245" s="394">
        <v>0</v>
      </c>
      <c r="N245" s="393">
        <v>0</v>
      </c>
      <c r="O245" s="394">
        <v>0</v>
      </c>
      <c r="P245" s="393">
        <v>0</v>
      </c>
      <c r="Q245" s="394">
        <v>0</v>
      </c>
      <c r="R245" s="393">
        <v>0</v>
      </c>
      <c r="S245" s="394">
        <v>0</v>
      </c>
      <c r="T245" s="393">
        <v>0</v>
      </c>
      <c r="U245" s="394">
        <v>0</v>
      </c>
      <c r="V245" s="395">
        <v>0</v>
      </c>
      <c r="W245" s="394">
        <v>2</v>
      </c>
      <c r="X245" s="395">
        <v>7</v>
      </c>
      <c r="Y245" s="1303">
        <v>1</v>
      </c>
      <c r="Z245" s="1304">
        <v>1</v>
      </c>
      <c r="AA245" s="1303">
        <v>0</v>
      </c>
      <c r="AB245" s="1304">
        <v>0</v>
      </c>
      <c r="AC245" s="1303">
        <v>0</v>
      </c>
      <c r="AD245" s="1304">
        <v>0</v>
      </c>
      <c r="AE245" s="1303">
        <v>0</v>
      </c>
      <c r="AF245" s="1304">
        <v>0</v>
      </c>
      <c r="AG245" s="1303">
        <v>0</v>
      </c>
      <c r="AH245" s="1304">
        <v>0</v>
      </c>
      <c r="AI245" s="1303">
        <v>0</v>
      </c>
      <c r="AJ245" s="1304">
        <v>0</v>
      </c>
      <c r="AK245" s="1303">
        <v>0</v>
      </c>
      <c r="AL245" s="1304">
        <v>0</v>
      </c>
      <c r="AM245" s="1303">
        <v>0</v>
      </c>
      <c r="AN245" s="1304">
        <v>0</v>
      </c>
      <c r="AO245" s="1345"/>
      <c r="AP245" s="1342"/>
      <c r="AQ245" s="1302">
        <v>7</v>
      </c>
      <c r="AR245" s="393">
        <v>0</v>
      </c>
      <c r="AS245" s="1303">
        <v>2</v>
      </c>
      <c r="AT245" s="394">
        <v>0</v>
      </c>
      <c r="AU245" s="394">
        <v>0</v>
      </c>
      <c r="AV245" s="398">
        <v>0</v>
      </c>
      <c r="AW245" s="398">
        <v>0</v>
      </c>
      <c r="AX245" s="393">
        <v>0</v>
      </c>
      <c r="AY245" t="str">
        <f t="shared" si="248"/>
        <v/>
      </c>
      <c r="CW245" s="304"/>
      <c r="CX245" s="25" t="str">
        <f t="shared" si="250"/>
        <v/>
      </c>
      <c r="CY245" s="25" t="str">
        <f t="shared" si="251"/>
        <v/>
      </c>
      <c r="CZ245" s="304"/>
      <c r="DA245" s="25" t="str">
        <f t="shared" si="246"/>
        <v/>
      </c>
      <c r="DB245" s="25" t="str">
        <f t="shared" si="247"/>
        <v/>
      </c>
      <c r="DC245" s="498"/>
      <c r="DD245" s="498"/>
      <c r="DE245" s="498"/>
      <c r="DG245" s="304"/>
      <c r="DH245" s="26">
        <f t="shared" si="254"/>
        <v>0</v>
      </c>
      <c r="DI245" s="26">
        <f t="shared" si="255"/>
        <v>0</v>
      </c>
      <c r="DJ245" s="304"/>
      <c r="DK245" s="26">
        <f t="shared" si="257"/>
        <v>0</v>
      </c>
      <c r="DL245" s="26">
        <f t="shared" si="258"/>
        <v>0</v>
      </c>
      <c r="DM245" s="498"/>
    </row>
    <row r="246" spans="1:117" x14ac:dyDescent="0.25">
      <c r="A246" s="713"/>
      <c r="B246" s="1320" t="s">
        <v>267</v>
      </c>
      <c r="C246" s="1320"/>
      <c r="D246" s="1321">
        <f t="shared" si="244"/>
        <v>279</v>
      </c>
      <c r="E246" s="1322">
        <f t="shared" si="259"/>
        <v>141</v>
      </c>
      <c r="F246" s="1323">
        <f t="shared" si="259"/>
        <v>138</v>
      </c>
      <c r="G246" s="1324"/>
      <c r="H246" s="1325"/>
      <c r="I246" s="1326">
        <v>0</v>
      </c>
      <c r="J246" s="1325">
        <v>0</v>
      </c>
      <c r="K246" s="1326">
        <v>0</v>
      </c>
      <c r="L246" s="1325">
        <v>0</v>
      </c>
      <c r="M246" s="1326">
        <v>0</v>
      </c>
      <c r="N246" s="1325">
        <v>0</v>
      </c>
      <c r="O246" s="1326">
        <v>0</v>
      </c>
      <c r="P246" s="1325">
        <v>0</v>
      </c>
      <c r="Q246" s="1326">
        <v>0</v>
      </c>
      <c r="R246" s="1325">
        <v>0</v>
      </c>
      <c r="S246" s="1326">
        <v>0</v>
      </c>
      <c r="T246" s="1325">
        <v>0</v>
      </c>
      <c r="U246" s="1326">
        <v>0</v>
      </c>
      <c r="V246" s="1327">
        <v>0</v>
      </c>
      <c r="W246" s="1326">
        <v>31</v>
      </c>
      <c r="X246" s="1327">
        <v>30</v>
      </c>
      <c r="Y246" s="1326">
        <v>81</v>
      </c>
      <c r="Z246" s="1327">
        <v>68</v>
      </c>
      <c r="AA246" s="1326">
        <v>24</v>
      </c>
      <c r="AB246" s="1327">
        <v>34</v>
      </c>
      <c r="AC246" s="1326">
        <v>5</v>
      </c>
      <c r="AD246" s="1327">
        <v>5</v>
      </c>
      <c r="AE246" s="1326">
        <v>0</v>
      </c>
      <c r="AF246" s="1327">
        <v>1</v>
      </c>
      <c r="AG246" s="1326">
        <v>0</v>
      </c>
      <c r="AH246" s="1327">
        <v>0</v>
      </c>
      <c r="AI246" s="1326">
        <v>0</v>
      </c>
      <c r="AJ246" s="1327">
        <v>0</v>
      </c>
      <c r="AK246" s="1326">
        <v>0</v>
      </c>
      <c r="AL246" s="1327">
        <v>0</v>
      </c>
      <c r="AM246" s="1326">
        <v>0</v>
      </c>
      <c r="AN246" s="1327">
        <v>0</v>
      </c>
      <c r="AO246" s="1346"/>
      <c r="AP246" s="1343"/>
      <c r="AQ246" s="1307"/>
      <c r="AR246" s="1308"/>
      <c r="AS246" s="394">
        <v>28</v>
      </c>
      <c r="AT246" s="1326">
        <v>0</v>
      </c>
      <c r="AU246" s="1326">
        <v>0</v>
      </c>
      <c r="AV246" s="1330">
        <v>0</v>
      </c>
      <c r="AW246" s="1330">
        <v>0</v>
      </c>
      <c r="AX246" s="1325">
        <v>0</v>
      </c>
      <c r="AY246" t="str">
        <f t="shared" si="248"/>
        <v/>
      </c>
      <c r="CW246" s="304"/>
      <c r="CX246" s="25" t="str">
        <f t="shared" si="250"/>
        <v/>
      </c>
      <c r="CY246" s="25" t="str">
        <f t="shared" si="251"/>
        <v/>
      </c>
      <c r="CZ246" s="304"/>
      <c r="DA246" s="25" t="str">
        <f t="shared" si="246"/>
        <v/>
      </c>
      <c r="DB246" s="25" t="str">
        <f t="shared" si="247"/>
        <v/>
      </c>
      <c r="DC246" s="498"/>
      <c r="DD246" s="498"/>
      <c r="DE246" s="498"/>
      <c r="DG246" s="304"/>
      <c r="DH246" s="26">
        <f t="shared" si="254"/>
        <v>0</v>
      </c>
      <c r="DI246" s="26">
        <f t="shared" si="255"/>
        <v>0</v>
      </c>
      <c r="DJ246" s="304"/>
      <c r="DK246" s="26">
        <f t="shared" si="257"/>
        <v>0</v>
      </c>
      <c r="DL246" s="26">
        <f t="shared" si="258"/>
        <v>0</v>
      </c>
      <c r="DM246" s="498"/>
    </row>
    <row r="247" spans="1:117" x14ac:dyDescent="0.25">
      <c r="A247" s="713"/>
      <c r="B247" s="1320" t="s">
        <v>268</v>
      </c>
      <c r="C247" s="1320"/>
      <c r="D247" s="1321">
        <f t="shared" si="244"/>
        <v>14</v>
      </c>
      <c r="E247" s="1322">
        <f t="shared" si="259"/>
        <v>6</v>
      </c>
      <c r="F247" s="1323">
        <f t="shared" si="259"/>
        <v>8</v>
      </c>
      <c r="G247" s="1324"/>
      <c r="H247" s="1325"/>
      <c r="I247" s="1326">
        <v>0</v>
      </c>
      <c r="J247" s="1325">
        <v>0</v>
      </c>
      <c r="K247" s="1326">
        <v>0</v>
      </c>
      <c r="L247" s="1325">
        <v>0</v>
      </c>
      <c r="M247" s="1326">
        <v>0</v>
      </c>
      <c r="N247" s="1325">
        <v>0</v>
      </c>
      <c r="O247" s="1326">
        <v>0</v>
      </c>
      <c r="P247" s="1325">
        <v>0</v>
      </c>
      <c r="Q247" s="1326">
        <v>0</v>
      </c>
      <c r="R247" s="1325">
        <v>0</v>
      </c>
      <c r="S247" s="1326">
        <v>0</v>
      </c>
      <c r="T247" s="1325">
        <v>0</v>
      </c>
      <c r="U247" s="1326">
        <v>0</v>
      </c>
      <c r="V247" s="1327">
        <v>0</v>
      </c>
      <c r="W247" s="1326">
        <v>3</v>
      </c>
      <c r="X247" s="1327">
        <v>2</v>
      </c>
      <c r="Y247" s="1326">
        <v>3</v>
      </c>
      <c r="Z247" s="1327">
        <v>6</v>
      </c>
      <c r="AA247" s="1326">
        <v>0</v>
      </c>
      <c r="AB247" s="1327">
        <v>0</v>
      </c>
      <c r="AC247" s="1326">
        <v>0</v>
      </c>
      <c r="AD247" s="1327">
        <v>0</v>
      </c>
      <c r="AE247" s="1326">
        <v>0</v>
      </c>
      <c r="AF247" s="1327">
        <v>0</v>
      </c>
      <c r="AG247" s="1326">
        <v>0</v>
      </c>
      <c r="AH247" s="1327">
        <v>0</v>
      </c>
      <c r="AI247" s="1326">
        <v>0</v>
      </c>
      <c r="AJ247" s="1327">
        <v>0</v>
      </c>
      <c r="AK247" s="1326">
        <v>0</v>
      </c>
      <c r="AL247" s="1327">
        <v>0</v>
      </c>
      <c r="AM247" s="1326">
        <v>0</v>
      </c>
      <c r="AN247" s="1327">
        <v>0</v>
      </c>
      <c r="AO247" s="1346"/>
      <c r="AP247" s="1343"/>
      <c r="AQ247" s="1307"/>
      <c r="AR247" s="1308"/>
      <c r="AS247" s="1341"/>
      <c r="AT247" s="1326">
        <v>0</v>
      </c>
      <c r="AU247" s="1326">
        <v>0</v>
      </c>
      <c r="AV247" s="1330">
        <v>0</v>
      </c>
      <c r="AW247" s="1330">
        <v>0</v>
      </c>
      <c r="AX247" s="1325">
        <v>0</v>
      </c>
      <c r="AY247" t="str">
        <f t="shared" si="248"/>
        <v/>
      </c>
      <c r="CW247" s="304"/>
      <c r="CX247" s="25" t="str">
        <f t="shared" si="250"/>
        <v/>
      </c>
      <c r="CY247" s="25" t="str">
        <f t="shared" si="251"/>
        <v/>
      </c>
      <c r="CZ247" s="304"/>
      <c r="DA247" s="25" t="str">
        <f t="shared" si="246"/>
        <v/>
      </c>
      <c r="DB247" s="25" t="str">
        <f t="shared" si="247"/>
        <v/>
      </c>
      <c r="DC247" s="498"/>
      <c r="DD247" s="498"/>
      <c r="DE247" s="498"/>
      <c r="DG247" s="304"/>
      <c r="DH247" s="26">
        <f t="shared" si="254"/>
        <v>0</v>
      </c>
      <c r="DI247" s="26">
        <f t="shared" si="255"/>
        <v>0</v>
      </c>
      <c r="DJ247" s="304"/>
      <c r="DK247" s="26">
        <f t="shared" si="257"/>
        <v>0</v>
      </c>
      <c r="DL247" s="26">
        <f t="shared" si="258"/>
        <v>0</v>
      </c>
      <c r="DM247" s="498"/>
    </row>
    <row r="248" spans="1:117" x14ac:dyDescent="0.25">
      <c r="A248" s="713"/>
      <c r="B248" s="1331" t="s">
        <v>269</v>
      </c>
      <c r="C248" s="1332"/>
      <c r="D248" s="1321">
        <f t="shared" si="244"/>
        <v>2</v>
      </c>
      <c r="E248" s="1322">
        <f t="shared" si="259"/>
        <v>2</v>
      </c>
      <c r="F248" s="1323">
        <f t="shared" si="259"/>
        <v>0</v>
      </c>
      <c r="G248" s="401"/>
      <c r="H248" s="402"/>
      <c r="I248" s="403">
        <v>0</v>
      </c>
      <c r="J248" s="402">
        <v>0</v>
      </c>
      <c r="K248" s="403">
        <v>0</v>
      </c>
      <c r="L248" s="402">
        <v>0</v>
      </c>
      <c r="M248" s="403">
        <v>0</v>
      </c>
      <c r="N248" s="402">
        <v>0</v>
      </c>
      <c r="O248" s="403">
        <v>0</v>
      </c>
      <c r="P248" s="402">
        <v>0</v>
      </c>
      <c r="Q248" s="403">
        <v>0</v>
      </c>
      <c r="R248" s="402">
        <v>0</v>
      </c>
      <c r="S248" s="403">
        <v>0</v>
      </c>
      <c r="T248" s="402">
        <v>0</v>
      </c>
      <c r="U248" s="403">
        <v>0</v>
      </c>
      <c r="V248" s="404">
        <v>0</v>
      </c>
      <c r="W248" s="403">
        <v>0</v>
      </c>
      <c r="X248" s="404">
        <v>0</v>
      </c>
      <c r="Y248" s="403">
        <v>1</v>
      </c>
      <c r="Z248" s="404">
        <v>0</v>
      </c>
      <c r="AA248" s="403">
        <v>1</v>
      </c>
      <c r="AB248" s="404">
        <v>0</v>
      </c>
      <c r="AC248" s="403">
        <v>0</v>
      </c>
      <c r="AD248" s="404">
        <v>0</v>
      </c>
      <c r="AE248" s="403">
        <v>0</v>
      </c>
      <c r="AF248" s="404">
        <v>0</v>
      </c>
      <c r="AG248" s="403">
        <v>0</v>
      </c>
      <c r="AH248" s="404">
        <v>0</v>
      </c>
      <c r="AI248" s="403">
        <v>0</v>
      </c>
      <c r="AJ248" s="404">
        <v>0</v>
      </c>
      <c r="AK248" s="403">
        <v>0</v>
      </c>
      <c r="AL248" s="404">
        <v>0</v>
      </c>
      <c r="AM248" s="403">
        <v>0</v>
      </c>
      <c r="AN248" s="404">
        <v>0</v>
      </c>
      <c r="AO248" s="1346"/>
      <c r="AP248" s="1343"/>
      <c r="AQ248" s="1307"/>
      <c r="AR248" s="1308"/>
      <c r="AS248" s="1341"/>
      <c r="AT248" s="403">
        <v>0</v>
      </c>
      <c r="AU248" s="403">
        <v>0</v>
      </c>
      <c r="AV248" s="410">
        <v>0</v>
      </c>
      <c r="AW248" s="410">
        <v>0</v>
      </c>
      <c r="AX248" s="402">
        <v>0</v>
      </c>
      <c r="AY248" t="str">
        <f t="shared" si="248"/>
        <v/>
      </c>
      <c r="CW248" s="304"/>
      <c r="CX248" s="25" t="str">
        <f t="shared" si="250"/>
        <v/>
      </c>
      <c r="CY248" s="25" t="str">
        <f t="shared" si="251"/>
        <v/>
      </c>
      <c r="CZ248" s="304"/>
      <c r="DA248" s="25" t="str">
        <f t="shared" si="246"/>
        <v/>
      </c>
      <c r="DB248" s="25" t="str">
        <f t="shared" si="247"/>
        <v/>
      </c>
      <c r="DC248" s="498"/>
      <c r="DD248" s="498"/>
      <c r="DE248" s="498"/>
      <c r="DG248" s="304"/>
      <c r="DH248" s="26">
        <f t="shared" si="254"/>
        <v>0</v>
      </c>
      <c r="DI248" s="26">
        <f t="shared" si="255"/>
        <v>0</v>
      </c>
      <c r="DJ248" s="304"/>
      <c r="DK248" s="26">
        <f t="shared" si="257"/>
        <v>0</v>
      </c>
      <c r="DL248" s="26">
        <f t="shared" si="258"/>
        <v>0</v>
      </c>
      <c r="DM248" s="498"/>
    </row>
    <row r="249" spans="1:117" ht="15" customHeight="1" x14ac:dyDescent="0.25">
      <c r="A249" s="713"/>
      <c r="B249" s="1331" t="s">
        <v>270</v>
      </c>
      <c r="C249" s="1332"/>
      <c r="D249" s="1321">
        <f t="shared" si="244"/>
        <v>13</v>
      </c>
      <c r="E249" s="1322">
        <f t="shared" si="259"/>
        <v>5</v>
      </c>
      <c r="F249" s="1323">
        <f t="shared" si="259"/>
        <v>8</v>
      </c>
      <c r="G249" s="401"/>
      <c r="H249" s="402"/>
      <c r="I249" s="403">
        <v>0</v>
      </c>
      <c r="J249" s="402">
        <v>0</v>
      </c>
      <c r="K249" s="403">
        <v>0</v>
      </c>
      <c r="L249" s="402">
        <v>0</v>
      </c>
      <c r="M249" s="403">
        <v>0</v>
      </c>
      <c r="N249" s="402">
        <v>0</v>
      </c>
      <c r="O249" s="403">
        <v>0</v>
      </c>
      <c r="P249" s="402">
        <v>0</v>
      </c>
      <c r="Q249" s="403">
        <v>0</v>
      </c>
      <c r="R249" s="402">
        <v>0</v>
      </c>
      <c r="S249" s="403">
        <v>0</v>
      </c>
      <c r="T249" s="402">
        <v>0</v>
      </c>
      <c r="U249" s="403">
        <v>0</v>
      </c>
      <c r="V249" s="404">
        <v>0</v>
      </c>
      <c r="W249" s="403">
        <v>0</v>
      </c>
      <c r="X249" s="404">
        <v>0</v>
      </c>
      <c r="Y249" s="403">
        <v>1</v>
      </c>
      <c r="Z249" s="404">
        <v>4</v>
      </c>
      <c r="AA249" s="403">
        <v>4</v>
      </c>
      <c r="AB249" s="404">
        <v>4</v>
      </c>
      <c r="AC249" s="403">
        <v>0</v>
      </c>
      <c r="AD249" s="404">
        <v>0</v>
      </c>
      <c r="AE249" s="403">
        <v>0</v>
      </c>
      <c r="AF249" s="404">
        <v>0</v>
      </c>
      <c r="AG249" s="403">
        <v>0</v>
      </c>
      <c r="AH249" s="404">
        <v>0</v>
      </c>
      <c r="AI249" s="403">
        <v>0</v>
      </c>
      <c r="AJ249" s="404">
        <v>0</v>
      </c>
      <c r="AK249" s="403">
        <v>0</v>
      </c>
      <c r="AL249" s="404">
        <v>0</v>
      </c>
      <c r="AM249" s="403">
        <v>0</v>
      </c>
      <c r="AN249" s="404">
        <v>0</v>
      </c>
      <c r="AO249" s="1346"/>
      <c r="AP249" s="1343"/>
      <c r="AQ249" s="1307"/>
      <c r="AR249" s="1308"/>
      <c r="AS249" s="409"/>
      <c r="AT249" s="403">
        <v>0</v>
      </c>
      <c r="AU249" s="403">
        <v>0</v>
      </c>
      <c r="AV249" s="410">
        <v>0</v>
      </c>
      <c r="AW249" s="410">
        <v>0</v>
      </c>
      <c r="AX249" s="402">
        <v>0</v>
      </c>
      <c r="AY249" t="str">
        <f t="shared" si="248"/>
        <v/>
      </c>
      <c r="CW249" s="304"/>
      <c r="CX249" s="25" t="str">
        <f t="shared" si="250"/>
        <v/>
      </c>
      <c r="CY249" s="25" t="str">
        <f t="shared" si="251"/>
        <v/>
      </c>
      <c r="CZ249" s="304"/>
      <c r="DA249" s="25" t="str">
        <f t="shared" si="246"/>
        <v/>
      </c>
      <c r="DB249" s="25" t="str">
        <f t="shared" si="247"/>
        <v/>
      </c>
      <c r="DC249" s="498"/>
      <c r="DD249" s="498"/>
      <c r="DE249" s="498"/>
      <c r="DG249" s="304"/>
      <c r="DH249" s="26">
        <f t="shared" si="254"/>
        <v>0</v>
      </c>
      <c r="DI249" s="26">
        <f t="shared" si="255"/>
        <v>0</v>
      </c>
      <c r="DJ249" s="304"/>
      <c r="DK249" s="26">
        <f t="shared" si="257"/>
        <v>0</v>
      </c>
      <c r="DL249" s="26">
        <f t="shared" si="258"/>
        <v>0</v>
      </c>
      <c r="DM249" s="498"/>
    </row>
    <row r="250" spans="1:117" x14ac:dyDescent="0.25">
      <c r="A250" s="949"/>
      <c r="B250" s="1333" t="s">
        <v>271</v>
      </c>
      <c r="C250" s="1333"/>
      <c r="D250" s="1334">
        <f t="shared" si="244"/>
        <v>1</v>
      </c>
      <c r="E250" s="1335">
        <f t="shared" si="259"/>
        <v>1</v>
      </c>
      <c r="F250" s="1335">
        <f t="shared" si="259"/>
        <v>0</v>
      </c>
      <c r="G250" s="1314"/>
      <c r="H250" s="1315"/>
      <c r="I250" s="1316">
        <v>0</v>
      </c>
      <c r="J250" s="1315">
        <v>0</v>
      </c>
      <c r="K250" s="1316">
        <v>0</v>
      </c>
      <c r="L250" s="1315">
        <v>0</v>
      </c>
      <c r="M250" s="1316">
        <v>0</v>
      </c>
      <c r="N250" s="1315">
        <v>0</v>
      </c>
      <c r="O250" s="1316">
        <v>0</v>
      </c>
      <c r="P250" s="1315">
        <v>0</v>
      </c>
      <c r="Q250" s="1316">
        <v>0</v>
      </c>
      <c r="R250" s="1315">
        <v>0</v>
      </c>
      <c r="S250" s="1316">
        <v>0</v>
      </c>
      <c r="T250" s="1315">
        <v>0</v>
      </c>
      <c r="U250" s="1316">
        <v>0</v>
      </c>
      <c r="V250" s="389">
        <v>0</v>
      </c>
      <c r="W250" s="1316">
        <v>0</v>
      </c>
      <c r="X250" s="389">
        <v>0</v>
      </c>
      <c r="Y250" s="1316">
        <v>0</v>
      </c>
      <c r="Z250" s="389">
        <v>0</v>
      </c>
      <c r="AA250" s="1316">
        <v>1</v>
      </c>
      <c r="AB250" s="389">
        <v>0</v>
      </c>
      <c r="AC250" s="1316">
        <v>0</v>
      </c>
      <c r="AD250" s="389">
        <v>0</v>
      </c>
      <c r="AE250" s="1316">
        <v>0</v>
      </c>
      <c r="AF250" s="389">
        <v>0</v>
      </c>
      <c r="AG250" s="1316">
        <v>0</v>
      </c>
      <c r="AH250" s="389">
        <v>0</v>
      </c>
      <c r="AI250" s="1316">
        <v>0</v>
      </c>
      <c r="AJ250" s="389">
        <v>0</v>
      </c>
      <c r="AK250" s="1316">
        <v>0</v>
      </c>
      <c r="AL250" s="389">
        <v>0</v>
      </c>
      <c r="AM250" s="1316">
        <v>0</v>
      </c>
      <c r="AN250" s="389">
        <v>0</v>
      </c>
      <c r="AO250" s="1347"/>
      <c r="AP250" s="1344"/>
      <c r="AQ250" s="1338"/>
      <c r="AR250" s="1339"/>
      <c r="AS250" s="413"/>
      <c r="AT250" s="1316">
        <v>0</v>
      </c>
      <c r="AU250" s="1316">
        <v>0</v>
      </c>
      <c r="AV250" s="1319">
        <v>0</v>
      </c>
      <c r="AW250" s="1319">
        <v>0</v>
      </c>
      <c r="AX250" s="1315">
        <v>0</v>
      </c>
      <c r="AY250" t="str">
        <f t="shared" si="248"/>
        <v/>
      </c>
      <c r="CW250" s="304"/>
      <c r="CX250" s="25" t="str">
        <f t="shared" si="250"/>
        <v/>
      </c>
      <c r="CY250" s="25" t="str">
        <f t="shared" si="251"/>
        <v/>
      </c>
      <c r="CZ250" s="304"/>
      <c r="DA250" s="25" t="str">
        <f t="shared" si="246"/>
        <v/>
      </c>
      <c r="DB250" s="25" t="str">
        <f t="shared" si="247"/>
        <v/>
      </c>
      <c r="DC250" s="498"/>
      <c r="DD250" s="498"/>
      <c r="DE250" s="498"/>
      <c r="DG250" s="304"/>
      <c r="DH250" s="26">
        <f t="shared" si="254"/>
        <v>0</v>
      </c>
      <c r="DI250" s="26">
        <f t="shared" si="255"/>
        <v>0</v>
      </c>
      <c r="DJ250" s="304"/>
      <c r="DK250" s="26">
        <f t="shared" si="257"/>
        <v>0</v>
      </c>
      <c r="DL250" s="26">
        <f t="shared" si="258"/>
        <v>0</v>
      </c>
      <c r="DM250" s="498"/>
    </row>
    <row r="251" spans="1:117" ht="15" customHeight="1" x14ac:dyDescent="0.25">
      <c r="A251" s="1236" t="s">
        <v>274</v>
      </c>
      <c r="B251" s="830" t="s">
        <v>266</v>
      </c>
      <c r="C251" s="830"/>
      <c r="D251" s="1207">
        <f t="shared" si="244"/>
        <v>0</v>
      </c>
      <c r="E251" s="414">
        <f t="shared" si="259"/>
        <v>0</v>
      </c>
      <c r="F251" s="391">
        <f t="shared" si="259"/>
        <v>0</v>
      </c>
      <c r="G251" s="392"/>
      <c r="H251" s="393"/>
      <c r="I251" s="394"/>
      <c r="J251" s="393"/>
      <c r="K251" s="394"/>
      <c r="L251" s="393"/>
      <c r="M251" s="394"/>
      <c r="N251" s="393"/>
      <c r="O251" s="394"/>
      <c r="P251" s="393"/>
      <c r="Q251" s="394"/>
      <c r="R251" s="393"/>
      <c r="S251" s="394"/>
      <c r="T251" s="393"/>
      <c r="U251" s="394"/>
      <c r="V251" s="395"/>
      <c r="W251" s="394"/>
      <c r="X251" s="395"/>
      <c r="Y251" s="394"/>
      <c r="Z251" s="395"/>
      <c r="AA251" s="394"/>
      <c r="AB251" s="395"/>
      <c r="AC251" s="394"/>
      <c r="AD251" s="395"/>
      <c r="AE251" s="394"/>
      <c r="AF251" s="395"/>
      <c r="AG251" s="394"/>
      <c r="AH251" s="1304"/>
      <c r="AI251" s="1303"/>
      <c r="AJ251" s="1304"/>
      <c r="AK251" s="1303"/>
      <c r="AL251" s="1304"/>
      <c r="AM251" s="1303"/>
      <c r="AN251" s="1304"/>
      <c r="AO251" s="1348"/>
      <c r="AP251" s="1349"/>
      <c r="AQ251" s="1302">
        <v>0</v>
      </c>
      <c r="AR251" s="393">
        <v>0</v>
      </c>
      <c r="AS251" s="1303">
        <v>0</v>
      </c>
      <c r="AT251" s="394">
        <v>0</v>
      </c>
      <c r="AU251" s="394">
        <v>0</v>
      </c>
      <c r="AV251" s="398">
        <v>0</v>
      </c>
      <c r="AW251" s="398">
        <v>0</v>
      </c>
      <c r="AX251" s="393">
        <v>0</v>
      </c>
      <c r="AY251" t="str">
        <f t="shared" si="248"/>
        <v/>
      </c>
      <c r="CW251" s="304"/>
      <c r="CX251" s="25" t="str">
        <f t="shared" si="250"/>
        <v/>
      </c>
      <c r="CY251" s="25" t="str">
        <f t="shared" si="251"/>
        <v/>
      </c>
      <c r="CZ251" s="304"/>
      <c r="DA251" s="25" t="str">
        <f t="shared" si="246"/>
        <v/>
      </c>
      <c r="DB251" s="25" t="str">
        <f t="shared" si="247"/>
        <v/>
      </c>
      <c r="DC251" s="498"/>
      <c r="DD251" s="498"/>
      <c r="DE251" s="498"/>
      <c r="DG251" s="304"/>
      <c r="DH251" s="26">
        <f t="shared" si="254"/>
        <v>0</v>
      </c>
      <c r="DI251" s="26">
        <f t="shared" si="255"/>
        <v>0</v>
      </c>
      <c r="DJ251" s="304"/>
      <c r="DK251" s="26">
        <f t="shared" si="257"/>
        <v>0</v>
      </c>
      <c r="DL251" s="26">
        <f t="shared" si="258"/>
        <v>0</v>
      </c>
      <c r="DM251" s="498"/>
    </row>
    <row r="252" spans="1:117" x14ac:dyDescent="0.25">
      <c r="A252" s="794"/>
      <c r="B252" s="1320" t="s">
        <v>267</v>
      </c>
      <c r="C252" s="1320"/>
      <c r="D252" s="1321">
        <f t="shared" si="244"/>
        <v>0</v>
      </c>
      <c r="E252" s="1322">
        <f t="shared" si="259"/>
        <v>0</v>
      </c>
      <c r="F252" s="1323">
        <f t="shared" si="259"/>
        <v>0</v>
      </c>
      <c r="G252" s="1324"/>
      <c r="H252" s="1325"/>
      <c r="I252" s="1326"/>
      <c r="J252" s="1325"/>
      <c r="K252" s="1326"/>
      <c r="L252" s="1325"/>
      <c r="M252" s="1326"/>
      <c r="N252" s="1325"/>
      <c r="O252" s="1326"/>
      <c r="P252" s="1325"/>
      <c r="Q252" s="1326"/>
      <c r="R252" s="1325"/>
      <c r="S252" s="1326"/>
      <c r="T252" s="1325"/>
      <c r="U252" s="1326"/>
      <c r="V252" s="1327"/>
      <c r="W252" s="1326"/>
      <c r="X252" s="1327"/>
      <c r="Y252" s="1326"/>
      <c r="Z252" s="1327"/>
      <c r="AA252" s="1326"/>
      <c r="AB252" s="1327"/>
      <c r="AC252" s="1326"/>
      <c r="AD252" s="1327"/>
      <c r="AE252" s="1326"/>
      <c r="AF252" s="1327"/>
      <c r="AG252" s="1326"/>
      <c r="AH252" s="1327"/>
      <c r="AI252" s="1326"/>
      <c r="AJ252" s="1327"/>
      <c r="AK252" s="1326"/>
      <c r="AL252" s="1327"/>
      <c r="AM252" s="1326"/>
      <c r="AN252" s="1327"/>
      <c r="AO252" s="1350"/>
      <c r="AP252" s="1351"/>
      <c r="AQ252" s="1307"/>
      <c r="AR252" s="1308"/>
      <c r="AS252" s="394">
        <v>0</v>
      </c>
      <c r="AT252" s="1326">
        <v>0</v>
      </c>
      <c r="AU252" s="1326">
        <v>0</v>
      </c>
      <c r="AV252" s="1330">
        <v>0</v>
      </c>
      <c r="AW252" s="1330">
        <v>0</v>
      </c>
      <c r="AX252" s="1325">
        <v>0</v>
      </c>
      <c r="AY252" t="str">
        <f t="shared" si="248"/>
        <v/>
      </c>
      <c r="CW252" s="304"/>
      <c r="CX252" s="25" t="str">
        <f t="shared" si="250"/>
        <v/>
      </c>
      <c r="CY252" s="25" t="str">
        <f t="shared" si="251"/>
        <v/>
      </c>
      <c r="CZ252" s="304"/>
      <c r="DA252" s="25" t="str">
        <f t="shared" si="246"/>
        <v/>
      </c>
      <c r="DB252" s="25" t="str">
        <f t="shared" si="247"/>
        <v/>
      </c>
      <c r="DC252" s="498"/>
      <c r="DD252" s="498"/>
      <c r="DE252" s="498"/>
      <c r="DG252" s="304"/>
      <c r="DH252" s="26">
        <f t="shared" si="254"/>
        <v>0</v>
      </c>
      <c r="DI252" s="26">
        <f t="shared" si="255"/>
        <v>0</v>
      </c>
      <c r="DJ252" s="304"/>
      <c r="DK252" s="26">
        <f t="shared" si="257"/>
        <v>0</v>
      </c>
      <c r="DL252" s="26">
        <f t="shared" si="258"/>
        <v>0</v>
      </c>
      <c r="DM252" s="498"/>
    </row>
    <row r="253" spans="1:117" x14ac:dyDescent="0.25">
      <c r="A253" s="794"/>
      <c r="B253" s="1320" t="s">
        <v>268</v>
      </c>
      <c r="C253" s="1320"/>
      <c r="D253" s="1321">
        <f t="shared" si="244"/>
        <v>0</v>
      </c>
      <c r="E253" s="1322">
        <f t="shared" si="259"/>
        <v>0</v>
      </c>
      <c r="F253" s="1323">
        <f t="shared" si="259"/>
        <v>0</v>
      </c>
      <c r="G253" s="1324"/>
      <c r="H253" s="1325"/>
      <c r="I253" s="1326"/>
      <c r="J253" s="1325"/>
      <c r="K253" s="1326"/>
      <c r="L253" s="1325"/>
      <c r="M253" s="1326"/>
      <c r="N253" s="1325"/>
      <c r="O253" s="1326"/>
      <c r="P253" s="1325"/>
      <c r="Q253" s="1326"/>
      <c r="R253" s="1325"/>
      <c r="S253" s="1326"/>
      <c r="T253" s="1325"/>
      <c r="U253" s="1326"/>
      <c r="V253" s="1327"/>
      <c r="W253" s="1326"/>
      <c r="X253" s="1327"/>
      <c r="Y253" s="1326"/>
      <c r="Z253" s="1327"/>
      <c r="AA253" s="1326"/>
      <c r="AB253" s="1327"/>
      <c r="AC253" s="1326"/>
      <c r="AD253" s="1327"/>
      <c r="AE253" s="1326"/>
      <c r="AF253" s="1327"/>
      <c r="AG253" s="1326"/>
      <c r="AH253" s="1327"/>
      <c r="AI253" s="1326"/>
      <c r="AJ253" s="1327"/>
      <c r="AK253" s="1326"/>
      <c r="AL253" s="1327"/>
      <c r="AM253" s="1326"/>
      <c r="AN253" s="1327"/>
      <c r="AO253" s="1350"/>
      <c r="AP253" s="1351"/>
      <c r="AQ253" s="1307"/>
      <c r="AR253" s="1308"/>
      <c r="AS253" s="1341"/>
      <c r="AT253" s="1326">
        <v>0</v>
      </c>
      <c r="AU253" s="1326">
        <v>0</v>
      </c>
      <c r="AV253" s="1330">
        <v>0</v>
      </c>
      <c r="AW253" s="1330">
        <v>0</v>
      </c>
      <c r="AX253" s="1325">
        <v>0</v>
      </c>
      <c r="AY253" t="str">
        <f t="shared" si="248"/>
        <v/>
      </c>
      <c r="CW253" s="304"/>
      <c r="CX253" s="25" t="str">
        <f t="shared" si="250"/>
        <v/>
      </c>
      <c r="CY253" s="25" t="str">
        <f t="shared" si="251"/>
        <v/>
      </c>
      <c r="CZ253" s="304"/>
      <c r="DA253" s="25" t="str">
        <f t="shared" si="246"/>
        <v/>
      </c>
      <c r="DB253" s="25" t="str">
        <f t="shared" si="247"/>
        <v/>
      </c>
      <c r="DC253" s="498"/>
      <c r="DD253" s="498"/>
      <c r="DE253" s="498"/>
      <c r="DG253" s="304"/>
      <c r="DH253" s="26">
        <f t="shared" si="254"/>
        <v>0</v>
      </c>
      <c r="DI253" s="26">
        <f t="shared" si="255"/>
        <v>0</v>
      </c>
      <c r="DJ253" s="304"/>
      <c r="DK253" s="26">
        <f t="shared" si="257"/>
        <v>0</v>
      </c>
      <c r="DL253" s="26">
        <f t="shared" si="258"/>
        <v>0</v>
      </c>
      <c r="DM253" s="498"/>
    </row>
    <row r="254" spans="1:117" x14ac:dyDescent="0.25">
      <c r="A254" s="794"/>
      <c r="B254" s="1331" t="s">
        <v>269</v>
      </c>
      <c r="C254" s="1332"/>
      <c r="D254" s="1321">
        <f t="shared" si="244"/>
        <v>0</v>
      </c>
      <c r="E254" s="1322">
        <f t="shared" si="259"/>
        <v>0</v>
      </c>
      <c r="F254" s="1323">
        <f t="shared" si="259"/>
        <v>0</v>
      </c>
      <c r="G254" s="401"/>
      <c r="H254" s="402"/>
      <c r="I254" s="403"/>
      <c r="J254" s="402"/>
      <c r="K254" s="403"/>
      <c r="L254" s="402"/>
      <c r="M254" s="403"/>
      <c r="N254" s="402"/>
      <c r="O254" s="403"/>
      <c r="P254" s="402"/>
      <c r="Q254" s="403"/>
      <c r="R254" s="402"/>
      <c r="S254" s="403"/>
      <c r="T254" s="402"/>
      <c r="U254" s="403"/>
      <c r="V254" s="404"/>
      <c r="W254" s="403"/>
      <c r="X254" s="404"/>
      <c r="Y254" s="1326"/>
      <c r="Z254" s="1327"/>
      <c r="AA254" s="1326"/>
      <c r="AB254" s="1327"/>
      <c r="AC254" s="1326"/>
      <c r="AD254" s="1327"/>
      <c r="AE254" s="1326"/>
      <c r="AF254" s="1327"/>
      <c r="AG254" s="1326"/>
      <c r="AH254" s="1327"/>
      <c r="AI254" s="1326"/>
      <c r="AJ254" s="1327"/>
      <c r="AK254" s="1326"/>
      <c r="AL254" s="1327"/>
      <c r="AM254" s="1326"/>
      <c r="AN254" s="1327"/>
      <c r="AO254" s="1350"/>
      <c r="AP254" s="1351"/>
      <c r="AQ254" s="1307"/>
      <c r="AR254" s="1308"/>
      <c r="AS254" s="1341"/>
      <c r="AT254" s="1326">
        <v>0</v>
      </c>
      <c r="AU254" s="1326">
        <v>0</v>
      </c>
      <c r="AV254" s="1330">
        <v>0</v>
      </c>
      <c r="AW254" s="1330">
        <v>0</v>
      </c>
      <c r="AX254" s="1325">
        <v>0</v>
      </c>
      <c r="AY254" t="str">
        <f t="shared" si="248"/>
        <v/>
      </c>
      <c r="CW254" s="304"/>
      <c r="CX254" s="25" t="str">
        <f t="shared" si="250"/>
        <v/>
      </c>
      <c r="CY254" s="25" t="str">
        <f t="shared" si="251"/>
        <v/>
      </c>
      <c r="CZ254" s="304"/>
      <c r="DA254" s="25" t="str">
        <f t="shared" si="246"/>
        <v/>
      </c>
      <c r="DB254" s="25" t="str">
        <f t="shared" si="247"/>
        <v/>
      </c>
      <c r="DC254" s="498"/>
      <c r="DD254" s="498"/>
      <c r="DE254" s="498"/>
      <c r="DG254" s="304"/>
      <c r="DH254" s="26">
        <f t="shared" si="254"/>
        <v>0</v>
      </c>
      <c r="DI254" s="26">
        <f t="shared" si="255"/>
        <v>0</v>
      </c>
      <c r="DJ254" s="304"/>
      <c r="DK254" s="26">
        <f t="shared" si="257"/>
        <v>0</v>
      </c>
      <c r="DL254" s="26">
        <f t="shared" si="258"/>
        <v>0</v>
      </c>
      <c r="DM254" s="498"/>
    </row>
    <row r="255" spans="1:117" ht="15" customHeight="1" x14ac:dyDescent="0.25">
      <c r="A255" s="794"/>
      <c r="B255" s="1331" t="s">
        <v>270</v>
      </c>
      <c r="C255" s="1332"/>
      <c r="D255" s="1321">
        <f t="shared" si="244"/>
        <v>0</v>
      </c>
      <c r="E255" s="1322">
        <f t="shared" si="259"/>
        <v>0</v>
      </c>
      <c r="F255" s="1323">
        <f t="shared" si="259"/>
        <v>0</v>
      </c>
      <c r="G255" s="401"/>
      <c r="H255" s="402"/>
      <c r="I255" s="403"/>
      <c r="J255" s="402"/>
      <c r="K255" s="403"/>
      <c r="L255" s="402"/>
      <c r="M255" s="403"/>
      <c r="N255" s="402"/>
      <c r="O255" s="403"/>
      <c r="P255" s="402"/>
      <c r="Q255" s="403"/>
      <c r="R255" s="402"/>
      <c r="S255" s="403"/>
      <c r="T255" s="402"/>
      <c r="U255" s="403"/>
      <c r="V255" s="404"/>
      <c r="W255" s="403"/>
      <c r="X255" s="404"/>
      <c r="Y255" s="1326"/>
      <c r="Z255" s="1327"/>
      <c r="AA255" s="1326"/>
      <c r="AB255" s="1327"/>
      <c r="AC255" s="1326"/>
      <c r="AD255" s="1327"/>
      <c r="AE255" s="1326"/>
      <c r="AF255" s="1327"/>
      <c r="AG255" s="1326"/>
      <c r="AH255" s="1327"/>
      <c r="AI255" s="1326"/>
      <c r="AJ255" s="1327"/>
      <c r="AK255" s="1326"/>
      <c r="AL255" s="1327"/>
      <c r="AM255" s="1326"/>
      <c r="AN255" s="1327"/>
      <c r="AO255" s="1350"/>
      <c r="AP255" s="1351"/>
      <c r="AQ255" s="1307"/>
      <c r="AR255" s="1308"/>
      <c r="AS255" s="409"/>
      <c r="AT255" s="1326">
        <v>0</v>
      </c>
      <c r="AU255" s="1326">
        <v>0</v>
      </c>
      <c r="AV255" s="1330">
        <v>0</v>
      </c>
      <c r="AW255" s="1330">
        <v>0</v>
      </c>
      <c r="AX255" s="1325">
        <v>0</v>
      </c>
      <c r="AY255" t="str">
        <f t="shared" si="248"/>
        <v/>
      </c>
      <c r="CW255" s="304"/>
      <c r="CX255" s="25" t="str">
        <f t="shared" si="250"/>
        <v/>
      </c>
      <c r="CY255" s="25" t="str">
        <f t="shared" si="251"/>
        <v/>
      </c>
      <c r="CZ255" s="304"/>
      <c r="DA255" s="25" t="str">
        <f t="shared" si="246"/>
        <v/>
      </c>
      <c r="DB255" s="25" t="str">
        <f t="shared" si="247"/>
        <v/>
      </c>
      <c r="DC255" s="498"/>
      <c r="DD255" s="498"/>
      <c r="DE255" s="498"/>
      <c r="DG255" s="304"/>
      <c r="DH255" s="26">
        <f t="shared" si="254"/>
        <v>0</v>
      </c>
      <c r="DI255" s="26">
        <f t="shared" si="255"/>
        <v>0</v>
      </c>
      <c r="DJ255" s="304"/>
      <c r="DK255" s="26">
        <f t="shared" si="257"/>
        <v>0</v>
      </c>
      <c r="DL255" s="26">
        <f t="shared" si="258"/>
        <v>0</v>
      </c>
      <c r="DM255" s="498"/>
    </row>
    <row r="256" spans="1:117" x14ac:dyDescent="0.25">
      <c r="A256" s="968"/>
      <c r="B256" s="1333" t="s">
        <v>271</v>
      </c>
      <c r="C256" s="1333"/>
      <c r="D256" s="534">
        <f t="shared" si="244"/>
        <v>0</v>
      </c>
      <c r="E256" s="573">
        <f t="shared" si="259"/>
        <v>0</v>
      </c>
      <c r="F256" s="574">
        <f t="shared" si="259"/>
        <v>0</v>
      </c>
      <c r="G256" s="1314"/>
      <c r="H256" s="1315"/>
      <c r="I256" s="1316"/>
      <c r="J256" s="1315"/>
      <c r="K256" s="1316"/>
      <c r="L256" s="1315"/>
      <c r="M256" s="1316"/>
      <c r="N256" s="1315"/>
      <c r="O256" s="1316"/>
      <c r="P256" s="1315"/>
      <c r="Q256" s="1316"/>
      <c r="R256" s="1315"/>
      <c r="S256" s="1316"/>
      <c r="T256" s="1315"/>
      <c r="U256" s="1316"/>
      <c r="V256" s="389"/>
      <c r="W256" s="1316"/>
      <c r="X256" s="389"/>
      <c r="Y256" s="1316"/>
      <c r="Z256" s="389"/>
      <c r="AA256" s="1316"/>
      <c r="AB256" s="389"/>
      <c r="AC256" s="575"/>
      <c r="AD256" s="576"/>
      <c r="AE256" s="575"/>
      <c r="AF256" s="576"/>
      <c r="AG256" s="575"/>
      <c r="AH256" s="576"/>
      <c r="AI256" s="575"/>
      <c r="AJ256" s="576"/>
      <c r="AK256" s="575"/>
      <c r="AL256" s="576"/>
      <c r="AM256" s="575"/>
      <c r="AN256" s="576"/>
      <c r="AO256" s="577"/>
      <c r="AP256" s="578"/>
      <c r="AQ256" s="535"/>
      <c r="AR256" s="536"/>
      <c r="AS256" s="413"/>
      <c r="AT256" s="575">
        <v>0</v>
      </c>
      <c r="AU256" s="575">
        <v>0</v>
      </c>
      <c r="AV256" s="579">
        <v>0</v>
      </c>
      <c r="AW256" s="579">
        <v>0</v>
      </c>
      <c r="AX256" s="580">
        <v>0</v>
      </c>
      <c r="AY256" t="str">
        <f t="shared" si="248"/>
        <v/>
      </c>
      <c r="CW256" s="304"/>
      <c r="CX256" s="25" t="str">
        <f t="shared" si="250"/>
        <v/>
      </c>
      <c r="CY256" s="25" t="str">
        <f t="shared" si="251"/>
        <v/>
      </c>
      <c r="CZ256" s="304"/>
      <c r="DA256" s="25" t="str">
        <f t="shared" si="246"/>
        <v/>
      </c>
      <c r="DB256" s="25" t="str">
        <f t="shared" si="247"/>
        <v/>
      </c>
      <c r="DC256" s="498"/>
      <c r="DD256" s="498"/>
      <c r="DE256" s="498"/>
      <c r="DG256" s="304"/>
      <c r="DH256" s="26">
        <f t="shared" si="254"/>
        <v>0</v>
      </c>
      <c r="DI256" s="26">
        <f t="shared" si="255"/>
        <v>0</v>
      </c>
      <c r="DJ256" s="304"/>
      <c r="DK256" s="26">
        <f t="shared" si="257"/>
        <v>0</v>
      </c>
      <c r="DL256" s="26">
        <f t="shared" si="258"/>
        <v>0</v>
      </c>
      <c r="DM256" s="498"/>
    </row>
    <row r="257" spans="1:117" x14ac:dyDescent="0.25">
      <c r="A257" s="1153" t="s">
        <v>101</v>
      </c>
      <c r="B257" s="830" t="s">
        <v>266</v>
      </c>
      <c r="C257" s="830"/>
      <c r="D257" s="245">
        <f t="shared" si="244"/>
        <v>54</v>
      </c>
      <c r="E257" s="390">
        <f t="shared" si="259"/>
        <v>15</v>
      </c>
      <c r="F257" s="391">
        <f t="shared" si="259"/>
        <v>39</v>
      </c>
      <c r="G257" s="392">
        <v>0</v>
      </c>
      <c r="H257" s="393">
        <v>0</v>
      </c>
      <c r="I257" s="394">
        <v>0</v>
      </c>
      <c r="J257" s="393">
        <v>0</v>
      </c>
      <c r="K257" s="394">
        <v>0</v>
      </c>
      <c r="L257" s="393">
        <v>0</v>
      </c>
      <c r="M257" s="394">
        <v>0</v>
      </c>
      <c r="N257" s="393">
        <v>0</v>
      </c>
      <c r="O257" s="394">
        <v>0</v>
      </c>
      <c r="P257" s="393">
        <v>0</v>
      </c>
      <c r="Q257" s="394">
        <v>0</v>
      </c>
      <c r="R257" s="393">
        <v>0</v>
      </c>
      <c r="S257" s="394">
        <v>0</v>
      </c>
      <c r="T257" s="393">
        <v>0</v>
      </c>
      <c r="U257" s="394">
        <v>0</v>
      </c>
      <c r="V257" s="395">
        <v>0</v>
      </c>
      <c r="W257" s="394">
        <v>0</v>
      </c>
      <c r="X257" s="395">
        <v>1</v>
      </c>
      <c r="Y257" s="394">
        <v>1</v>
      </c>
      <c r="Z257" s="395">
        <v>1</v>
      </c>
      <c r="AA257" s="394">
        <v>0</v>
      </c>
      <c r="AB257" s="395">
        <v>1</v>
      </c>
      <c r="AC257" s="394">
        <v>2</v>
      </c>
      <c r="AD257" s="395">
        <v>6</v>
      </c>
      <c r="AE257" s="394">
        <v>0</v>
      </c>
      <c r="AF257" s="395">
        <v>9</v>
      </c>
      <c r="AG257" s="394">
        <v>6</v>
      </c>
      <c r="AH257" s="395">
        <v>11</v>
      </c>
      <c r="AI257" s="394">
        <v>3</v>
      </c>
      <c r="AJ257" s="395">
        <v>5</v>
      </c>
      <c r="AK257" s="394">
        <v>2</v>
      </c>
      <c r="AL257" s="395">
        <v>3</v>
      </c>
      <c r="AM257" s="394">
        <v>1</v>
      </c>
      <c r="AN257" s="395">
        <v>2</v>
      </c>
      <c r="AO257" s="396">
        <v>1</v>
      </c>
      <c r="AP257" s="397">
        <v>0</v>
      </c>
      <c r="AQ257" s="392">
        <v>11</v>
      </c>
      <c r="AR257" s="393">
        <v>12</v>
      </c>
      <c r="AS257" s="1303">
        <v>7</v>
      </c>
      <c r="AT257" s="394">
        <v>0</v>
      </c>
      <c r="AU257" s="394">
        <v>0</v>
      </c>
      <c r="AV257" s="398">
        <v>0</v>
      </c>
      <c r="AW257" s="398">
        <v>0</v>
      </c>
      <c r="AX257" s="393">
        <v>0</v>
      </c>
      <c r="AY257" t="str">
        <f t="shared" si="248"/>
        <v/>
      </c>
      <c r="CW257" s="25" t="str">
        <f t="shared" si="249"/>
        <v/>
      </c>
      <c r="CX257" s="25" t="str">
        <f t="shared" si="250"/>
        <v/>
      </c>
      <c r="CY257" s="25" t="str">
        <f t="shared" si="251"/>
        <v/>
      </c>
      <c r="CZ257" s="25" t="str">
        <f t="shared" si="252"/>
        <v/>
      </c>
      <c r="DA257" s="25" t="str">
        <f t="shared" si="246"/>
        <v/>
      </c>
      <c r="DB257" s="25" t="str">
        <f t="shared" si="247"/>
        <v/>
      </c>
      <c r="DC257" s="498"/>
      <c r="DD257" s="498"/>
      <c r="DE257" s="498"/>
      <c r="DG257" s="26">
        <f t="shared" si="253"/>
        <v>0</v>
      </c>
      <c r="DH257" s="26">
        <f t="shared" si="254"/>
        <v>0</v>
      </c>
      <c r="DI257" s="26">
        <f t="shared" si="255"/>
        <v>0</v>
      </c>
      <c r="DJ257" s="26">
        <f t="shared" si="256"/>
        <v>0</v>
      </c>
      <c r="DK257" s="26">
        <f t="shared" si="257"/>
        <v>0</v>
      </c>
      <c r="DL257" s="26">
        <f t="shared" si="258"/>
        <v>0</v>
      </c>
      <c r="DM257" s="498"/>
    </row>
    <row r="258" spans="1:117" x14ac:dyDescent="0.25">
      <c r="A258" s="713"/>
      <c r="B258" s="1320" t="s">
        <v>267</v>
      </c>
      <c r="C258" s="1320"/>
      <c r="D258" s="1321">
        <f t="shared" si="244"/>
        <v>150</v>
      </c>
      <c r="E258" s="1322">
        <f t="shared" si="259"/>
        <v>55</v>
      </c>
      <c r="F258" s="1323">
        <f t="shared" si="259"/>
        <v>95</v>
      </c>
      <c r="G258" s="1324">
        <v>0</v>
      </c>
      <c r="H258" s="1325">
        <v>0</v>
      </c>
      <c r="I258" s="1326">
        <v>0</v>
      </c>
      <c r="J258" s="1325">
        <v>0</v>
      </c>
      <c r="K258" s="1326">
        <v>0</v>
      </c>
      <c r="L258" s="1325">
        <v>0</v>
      </c>
      <c r="M258" s="1326">
        <v>0</v>
      </c>
      <c r="N258" s="1325">
        <v>0</v>
      </c>
      <c r="O258" s="1326">
        <v>0</v>
      </c>
      <c r="P258" s="1325">
        <v>0</v>
      </c>
      <c r="Q258" s="1326">
        <v>0</v>
      </c>
      <c r="R258" s="1325">
        <v>0</v>
      </c>
      <c r="S258" s="1326">
        <v>0</v>
      </c>
      <c r="T258" s="1325">
        <v>0</v>
      </c>
      <c r="U258" s="1326">
        <v>0</v>
      </c>
      <c r="V258" s="1327">
        <v>0</v>
      </c>
      <c r="W258" s="1326">
        <v>3</v>
      </c>
      <c r="X258" s="1327">
        <v>0</v>
      </c>
      <c r="Y258" s="1326">
        <v>5</v>
      </c>
      <c r="Z258" s="1327">
        <v>2</v>
      </c>
      <c r="AA258" s="1326">
        <v>7</v>
      </c>
      <c r="AB258" s="1327">
        <v>4</v>
      </c>
      <c r="AC258" s="1326">
        <v>3</v>
      </c>
      <c r="AD258" s="1327">
        <v>12</v>
      </c>
      <c r="AE258" s="1326">
        <v>3</v>
      </c>
      <c r="AF258" s="1327">
        <v>19</v>
      </c>
      <c r="AG258" s="1326">
        <v>23</v>
      </c>
      <c r="AH258" s="1327">
        <v>31</v>
      </c>
      <c r="AI258" s="1326">
        <v>7</v>
      </c>
      <c r="AJ258" s="1327">
        <v>15</v>
      </c>
      <c r="AK258" s="1326">
        <v>3</v>
      </c>
      <c r="AL258" s="1327">
        <v>10</v>
      </c>
      <c r="AM258" s="1326">
        <v>1</v>
      </c>
      <c r="AN258" s="1327">
        <v>2</v>
      </c>
      <c r="AO258" s="1328">
        <v>9</v>
      </c>
      <c r="AP258" s="1329">
        <v>0</v>
      </c>
      <c r="AQ258" s="1307"/>
      <c r="AR258" s="1308"/>
      <c r="AS258" s="394">
        <v>29</v>
      </c>
      <c r="AT258" s="1326">
        <v>0</v>
      </c>
      <c r="AU258" s="1326">
        <v>0</v>
      </c>
      <c r="AV258" s="1330">
        <v>2</v>
      </c>
      <c r="AW258" s="1330">
        <v>0</v>
      </c>
      <c r="AX258" s="1325">
        <v>0</v>
      </c>
      <c r="AY258" t="str">
        <f t="shared" si="248"/>
        <v/>
      </c>
      <c r="CW258" s="25" t="str">
        <f t="shared" si="249"/>
        <v/>
      </c>
      <c r="CX258" s="25" t="str">
        <f t="shared" si="250"/>
        <v/>
      </c>
      <c r="CY258" s="25" t="str">
        <f t="shared" si="251"/>
        <v/>
      </c>
      <c r="CZ258" s="25" t="str">
        <f t="shared" si="252"/>
        <v/>
      </c>
      <c r="DA258" s="25" t="str">
        <f t="shared" si="246"/>
        <v/>
      </c>
      <c r="DB258" s="25" t="str">
        <f t="shared" si="247"/>
        <v/>
      </c>
      <c r="DC258" s="498"/>
      <c r="DD258" s="498"/>
      <c r="DE258" s="498"/>
      <c r="DG258" s="26">
        <f t="shared" si="253"/>
        <v>0</v>
      </c>
      <c r="DH258" s="26">
        <f t="shared" si="254"/>
        <v>0</v>
      </c>
      <c r="DI258" s="26">
        <f t="shared" si="255"/>
        <v>0</v>
      </c>
      <c r="DJ258" s="26">
        <f t="shared" si="256"/>
        <v>0</v>
      </c>
      <c r="DK258" s="26">
        <f t="shared" si="257"/>
        <v>0</v>
      </c>
      <c r="DL258" s="26">
        <f t="shared" si="258"/>
        <v>0</v>
      </c>
      <c r="DM258" s="498"/>
    </row>
    <row r="259" spans="1:117" x14ac:dyDescent="0.25">
      <c r="A259" s="713"/>
      <c r="B259" s="1320" t="s">
        <v>268</v>
      </c>
      <c r="C259" s="1320"/>
      <c r="D259" s="1321">
        <f t="shared" si="244"/>
        <v>55</v>
      </c>
      <c r="E259" s="1322">
        <f t="shared" si="259"/>
        <v>15</v>
      </c>
      <c r="F259" s="1323">
        <f t="shared" si="259"/>
        <v>40</v>
      </c>
      <c r="G259" s="1324">
        <v>0</v>
      </c>
      <c r="H259" s="1325">
        <v>0</v>
      </c>
      <c r="I259" s="1326">
        <v>0</v>
      </c>
      <c r="J259" s="1325">
        <v>0</v>
      </c>
      <c r="K259" s="1326">
        <v>0</v>
      </c>
      <c r="L259" s="1325">
        <v>0</v>
      </c>
      <c r="M259" s="1326">
        <v>0</v>
      </c>
      <c r="N259" s="1325">
        <v>0</v>
      </c>
      <c r="O259" s="1326">
        <v>0</v>
      </c>
      <c r="P259" s="1325">
        <v>0</v>
      </c>
      <c r="Q259" s="1326">
        <v>0</v>
      </c>
      <c r="R259" s="1325">
        <v>0</v>
      </c>
      <c r="S259" s="1326">
        <v>0</v>
      </c>
      <c r="T259" s="1325">
        <v>0</v>
      </c>
      <c r="U259" s="1326">
        <v>0</v>
      </c>
      <c r="V259" s="1327">
        <v>0</v>
      </c>
      <c r="W259" s="1326">
        <v>0</v>
      </c>
      <c r="X259" s="1327">
        <v>1</v>
      </c>
      <c r="Y259" s="1326">
        <v>1</v>
      </c>
      <c r="Z259" s="1327">
        <v>1</v>
      </c>
      <c r="AA259" s="1326">
        <v>0</v>
      </c>
      <c r="AB259" s="1327">
        <v>1</v>
      </c>
      <c r="AC259" s="1326">
        <v>2</v>
      </c>
      <c r="AD259" s="1327">
        <v>6</v>
      </c>
      <c r="AE259" s="1326">
        <v>0</v>
      </c>
      <c r="AF259" s="1327">
        <v>9</v>
      </c>
      <c r="AG259" s="1326">
        <v>6</v>
      </c>
      <c r="AH259" s="1327">
        <v>12</v>
      </c>
      <c r="AI259" s="1326">
        <v>3</v>
      </c>
      <c r="AJ259" s="1327">
        <v>5</v>
      </c>
      <c r="AK259" s="1326">
        <v>2</v>
      </c>
      <c r="AL259" s="1327">
        <v>3</v>
      </c>
      <c r="AM259" s="1326">
        <v>1</v>
      </c>
      <c r="AN259" s="1327">
        <v>2</v>
      </c>
      <c r="AO259" s="1328">
        <v>1</v>
      </c>
      <c r="AP259" s="1329">
        <v>0</v>
      </c>
      <c r="AQ259" s="1307"/>
      <c r="AR259" s="1308"/>
      <c r="AS259" s="1341"/>
      <c r="AT259" s="1326">
        <v>0</v>
      </c>
      <c r="AU259" s="1326">
        <v>0</v>
      </c>
      <c r="AV259" s="1330">
        <v>0</v>
      </c>
      <c r="AW259" s="1330">
        <v>0</v>
      </c>
      <c r="AX259" s="1325">
        <v>0</v>
      </c>
      <c r="AY259" t="str">
        <f t="shared" si="248"/>
        <v/>
      </c>
      <c r="CW259" s="25" t="str">
        <f t="shared" si="249"/>
        <v/>
      </c>
      <c r="CX259" s="25" t="str">
        <f t="shared" si="250"/>
        <v/>
      </c>
      <c r="CY259" s="25" t="str">
        <f t="shared" si="251"/>
        <v/>
      </c>
      <c r="CZ259" s="25" t="str">
        <f t="shared" si="252"/>
        <v/>
      </c>
      <c r="DA259" s="25" t="str">
        <f t="shared" si="246"/>
        <v/>
      </c>
      <c r="DB259" s="25" t="str">
        <f t="shared" si="247"/>
        <v/>
      </c>
      <c r="DC259" s="498"/>
      <c r="DD259" s="498"/>
      <c r="DE259" s="498"/>
      <c r="DG259" s="26">
        <f t="shared" si="253"/>
        <v>0</v>
      </c>
      <c r="DH259" s="26">
        <f t="shared" si="254"/>
        <v>0</v>
      </c>
      <c r="DI259" s="26">
        <f t="shared" si="255"/>
        <v>0</v>
      </c>
      <c r="DJ259" s="26">
        <f t="shared" si="256"/>
        <v>0</v>
      </c>
      <c r="DK259" s="26">
        <f t="shared" si="257"/>
        <v>0</v>
      </c>
      <c r="DL259" s="26">
        <f t="shared" si="258"/>
        <v>0</v>
      </c>
      <c r="DM259" s="498"/>
    </row>
    <row r="260" spans="1:117" x14ac:dyDescent="0.25">
      <c r="A260" s="713"/>
      <c r="B260" s="1331" t="s">
        <v>269</v>
      </c>
      <c r="C260" s="1332"/>
      <c r="D260" s="1321">
        <f t="shared" si="244"/>
        <v>37</v>
      </c>
      <c r="E260" s="1322">
        <f t="shared" si="259"/>
        <v>9</v>
      </c>
      <c r="F260" s="1323">
        <f t="shared" si="259"/>
        <v>28</v>
      </c>
      <c r="G260" s="401">
        <v>0</v>
      </c>
      <c r="H260" s="402">
        <v>0</v>
      </c>
      <c r="I260" s="403">
        <v>0</v>
      </c>
      <c r="J260" s="402">
        <v>0</v>
      </c>
      <c r="K260" s="403">
        <v>0</v>
      </c>
      <c r="L260" s="402">
        <v>0</v>
      </c>
      <c r="M260" s="403">
        <v>0</v>
      </c>
      <c r="N260" s="402">
        <v>0</v>
      </c>
      <c r="O260" s="403">
        <v>0</v>
      </c>
      <c r="P260" s="402">
        <v>0</v>
      </c>
      <c r="Q260" s="403">
        <v>0</v>
      </c>
      <c r="R260" s="402">
        <v>0</v>
      </c>
      <c r="S260" s="403">
        <v>0</v>
      </c>
      <c r="T260" s="402">
        <v>0</v>
      </c>
      <c r="U260" s="403">
        <v>0</v>
      </c>
      <c r="V260" s="404">
        <v>0</v>
      </c>
      <c r="W260" s="403">
        <v>1</v>
      </c>
      <c r="X260" s="404">
        <v>0</v>
      </c>
      <c r="Y260" s="403">
        <v>1</v>
      </c>
      <c r="Z260" s="404">
        <v>2</v>
      </c>
      <c r="AA260" s="403">
        <v>2</v>
      </c>
      <c r="AB260" s="404">
        <v>1</v>
      </c>
      <c r="AC260" s="403">
        <v>0</v>
      </c>
      <c r="AD260" s="404">
        <v>5</v>
      </c>
      <c r="AE260" s="403">
        <v>0</v>
      </c>
      <c r="AF260" s="404">
        <v>3</v>
      </c>
      <c r="AG260" s="403">
        <v>5</v>
      </c>
      <c r="AH260" s="404">
        <v>7</v>
      </c>
      <c r="AI260" s="403">
        <v>0</v>
      </c>
      <c r="AJ260" s="404">
        <v>3</v>
      </c>
      <c r="AK260" s="403">
        <v>0</v>
      </c>
      <c r="AL260" s="404">
        <v>5</v>
      </c>
      <c r="AM260" s="403">
        <v>0</v>
      </c>
      <c r="AN260" s="404">
        <v>2</v>
      </c>
      <c r="AO260" s="405">
        <v>2</v>
      </c>
      <c r="AP260" s="406">
        <v>0</v>
      </c>
      <c r="AQ260" s="407"/>
      <c r="AR260" s="408"/>
      <c r="AS260" s="1341"/>
      <c r="AT260" s="403">
        <v>0</v>
      </c>
      <c r="AU260" s="403">
        <v>0</v>
      </c>
      <c r="AV260" s="410">
        <v>0</v>
      </c>
      <c r="AW260" s="410">
        <v>0</v>
      </c>
      <c r="AX260" s="402">
        <v>0</v>
      </c>
      <c r="AY260" t="str">
        <f t="shared" si="248"/>
        <v/>
      </c>
      <c r="CW260" s="25" t="str">
        <f t="shared" si="249"/>
        <v/>
      </c>
      <c r="CX260" s="25" t="str">
        <f t="shared" si="250"/>
        <v/>
      </c>
      <c r="CY260" s="25" t="str">
        <f t="shared" si="251"/>
        <v/>
      </c>
      <c r="CZ260" s="25" t="str">
        <f t="shared" si="252"/>
        <v/>
      </c>
      <c r="DA260" s="25" t="str">
        <f t="shared" si="246"/>
        <v/>
      </c>
      <c r="DB260" s="25" t="str">
        <f t="shared" si="247"/>
        <v/>
      </c>
      <c r="DC260" s="498"/>
      <c r="DD260" s="498"/>
      <c r="DE260" s="498"/>
      <c r="DG260" s="26">
        <f t="shared" si="253"/>
        <v>0</v>
      </c>
      <c r="DH260" s="26">
        <f t="shared" si="254"/>
        <v>0</v>
      </c>
      <c r="DI260" s="26">
        <f t="shared" si="255"/>
        <v>0</v>
      </c>
      <c r="DJ260" s="26">
        <f t="shared" si="256"/>
        <v>0</v>
      </c>
      <c r="DK260" s="26">
        <f t="shared" si="257"/>
        <v>0</v>
      </c>
      <c r="DL260" s="26">
        <f t="shared" si="258"/>
        <v>0</v>
      </c>
      <c r="DM260" s="498"/>
    </row>
    <row r="261" spans="1:117" ht="15" customHeight="1" x14ac:dyDescent="0.25">
      <c r="A261" s="713"/>
      <c r="B261" s="1331" t="s">
        <v>270</v>
      </c>
      <c r="C261" s="1332"/>
      <c r="D261" s="1321">
        <f t="shared" si="244"/>
        <v>13</v>
      </c>
      <c r="E261" s="1322">
        <f t="shared" si="259"/>
        <v>5</v>
      </c>
      <c r="F261" s="1323">
        <f t="shared" si="259"/>
        <v>8</v>
      </c>
      <c r="G261" s="401">
        <v>0</v>
      </c>
      <c r="H261" s="402">
        <v>0</v>
      </c>
      <c r="I261" s="403">
        <v>0</v>
      </c>
      <c r="J261" s="402">
        <v>0</v>
      </c>
      <c r="K261" s="403">
        <v>0</v>
      </c>
      <c r="L261" s="402">
        <v>0</v>
      </c>
      <c r="M261" s="403">
        <v>0</v>
      </c>
      <c r="N261" s="402">
        <v>0</v>
      </c>
      <c r="O261" s="403">
        <v>0</v>
      </c>
      <c r="P261" s="402">
        <v>0</v>
      </c>
      <c r="Q261" s="403">
        <v>0</v>
      </c>
      <c r="R261" s="402">
        <v>0</v>
      </c>
      <c r="S261" s="403">
        <v>0</v>
      </c>
      <c r="T261" s="402">
        <v>0</v>
      </c>
      <c r="U261" s="403">
        <v>0</v>
      </c>
      <c r="V261" s="404">
        <v>0</v>
      </c>
      <c r="W261" s="403">
        <v>1</v>
      </c>
      <c r="X261" s="404">
        <v>0</v>
      </c>
      <c r="Y261" s="403">
        <v>1</v>
      </c>
      <c r="Z261" s="404">
        <v>1</v>
      </c>
      <c r="AA261" s="403">
        <v>0</v>
      </c>
      <c r="AB261" s="404">
        <v>0</v>
      </c>
      <c r="AC261" s="403">
        <v>0</v>
      </c>
      <c r="AD261" s="404">
        <v>0</v>
      </c>
      <c r="AE261" s="403">
        <v>2</v>
      </c>
      <c r="AF261" s="404">
        <v>1</v>
      </c>
      <c r="AG261" s="403">
        <v>0</v>
      </c>
      <c r="AH261" s="404">
        <v>2</v>
      </c>
      <c r="AI261" s="403">
        <v>0</v>
      </c>
      <c r="AJ261" s="404">
        <v>1</v>
      </c>
      <c r="AK261" s="403">
        <v>1</v>
      </c>
      <c r="AL261" s="404">
        <v>2</v>
      </c>
      <c r="AM261" s="403">
        <v>0</v>
      </c>
      <c r="AN261" s="404">
        <v>1</v>
      </c>
      <c r="AO261" s="405">
        <v>0</v>
      </c>
      <c r="AP261" s="406">
        <v>0</v>
      </c>
      <c r="AQ261" s="407"/>
      <c r="AR261" s="408"/>
      <c r="AS261" s="409"/>
      <c r="AT261" s="403">
        <v>0</v>
      </c>
      <c r="AU261" s="403">
        <v>0</v>
      </c>
      <c r="AV261" s="410">
        <v>1</v>
      </c>
      <c r="AW261" s="410">
        <v>0</v>
      </c>
      <c r="AX261" s="402">
        <v>0</v>
      </c>
      <c r="AY261" t="str">
        <f t="shared" si="248"/>
        <v/>
      </c>
      <c r="CW261" s="25" t="str">
        <f t="shared" si="249"/>
        <v/>
      </c>
      <c r="CX261" s="25" t="str">
        <f t="shared" si="250"/>
        <v/>
      </c>
      <c r="CY261" s="25" t="str">
        <f t="shared" si="251"/>
        <v/>
      </c>
      <c r="CZ261" s="25" t="str">
        <f t="shared" si="252"/>
        <v/>
      </c>
      <c r="DA261" s="25" t="str">
        <f t="shared" si="246"/>
        <v/>
      </c>
      <c r="DB261" s="25" t="str">
        <f t="shared" si="247"/>
        <v/>
      </c>
      <c r="DC261" s="498"/>
      <c r="DD261" s="498"/>
      <c r="DE261" s="498"/>
      <c r="DG261" s="26">
        <f t="shared" si="253"/>
        <v>0</v>
      </c>
      <c r="DH261" s="26">
        <f t="shared" si="254"/>
        <v>0</v>
      </c>
      <c r="DI261" s="26">
        <f t="shared" si="255"/>
        <v>0</v>
      </c>
      <c r="DJ261" s="26">
        <f t="shared" si="256"/>
        <v>0</v>
      </c>
      <c r="DK261" s="26">
        <f t="shared" si="257"/>
        <v>0</v>
      </c>
      <c r="DL261" s="26">
        <f t="shared" si="258"/>
        <v>0</v>
      </c>
      <c r="DM261" s="498"/>
    </row>
    <row r="262" spans="1:117" x14ac:dyDescent="0.25">
      <c r="A262" s="949"/>
      <c r="B262" s="1333" t="s">
        <v>271</v>
      </c>
      <c r="C262" s="1333"/>
      <c r="D262" s="301">
        <f t="shared" si="244"/>
        <v>0</v>
      </c>
      <c r="E262" s="419">
        <f t="shared" si="259"/>
        <v>0</v>
      </c>
      <c r="F262" s="420">
        <f t="shared" si="259"/>
        <v>0</v>
      </c>
      <c r="G262" s="401"/>
      <c r="H262" s="402"/>
      <c r="I262" s="403"/>
      <c r="J262" s="402"/>
      <c r="K262" s="403"/>
      <c r="L262" s="402"/>
      <c r="M262" s="403"/>
      <c r="N262" s="402"/>
      <c r="O262" s="403"/>
      <c r="P262" s="402"/>
      <c r="Q262" s="403"/>
      <c r="R262" s="402"/>
      <c r="S262" s="403"/>
      <c r="T262" s="402"/>
      <c r="U262" s="403"/>
      <c r="V262" s="404"/>
      <c r="W262" s="403"/>
      <c r="X262" s="404"/>
      <c r="Y262" s="403"/>
      <c r="Z262" s="404"/>
      <c r="AA262" s="403"/>
      <c r="AB262" s="404"/>
      <c r="AC262" s="403"/>
      <c r="AD262" s="404"/>
      <c r="AE262" s="403"/>
      <c r="AF262" s="404"/>
      <c r="AG262" s="403"/>
      <c r="AH262" s="404"/>
      <c r="AI262" s="403"/>
      <c r="AJ262" s="404"/>
      <c r="AK262" s="403"/>
      <c r="AL262" s="404"/>
      <c r="AM262" s="403"/>
      <c r="AN262" s="404"/>
      <c r="AO262" s="1317">
        <v>0</v>
      </c>
      <c r="AP262" s="1318">
        <v>0</v>
      </c>
      <c r="AQ262" s="1338"/>
      <c r="AR262" s="1339"/>
      <c r="AS262" s="413"/>
      <c r="AT262" s="1316">
        <v>0</v>
      </c>
      <c r="AU262" s="1316">
        <v>0</v>
      </c>
      <c r="AV262" s="1319">
        <v>0</v>
      </c>
      <c r="AW262" s="1319">
        <v>0</v>
      </c>
      <c r="AX262" s="1315">
        <v>0</v>
      </c>
      <c r="AY262" t="str">
        <f t="shared" si="248"/>
        <v/>
      </c>
      <c r="CW262" s="25" t="str">
        <f t="shared" si="249"/>
        <v/>
      </c>
      <c r="CX262" s="25" t="str">
        <f t="shared" si="250"/>
        <v/>
      </c>
      <c r="CY262" s="25" t="str">
        <f t="shared" si="251"/>
        <v/>
      </c>
      <c r="CZ262" s="25" t="str">
        <f t="shared" si="252"/>
        <v/>
      </c>
      <c r="DA262" s="25" t="str">
        <f t="shared" si="246"/>
        <v/>
      </c>
      <c r="DB262" s="25" t="str">
        <f t="shared" si="247"/>
        <v/>
      </c>
      <c r="DC262" s="498"/>
      <c r="DD262" s="498"/>
      <c r="DE262" s="498"/>
      <c r="DG262" s="26">
        <f t="shared" si="253"/>
        <v>0</v>
      </c>
      <c r="DH262" s="26">
        <f t="shared" si="254"/>
        <v>0</v>
      </c>
      <c r="DI262" s="26">
        <f t="shared" si="255"/>
        <v>0</v>
      </c>
      <c r="DJ262" s="26">
        <f t="shared" si="256"/>
        <v>0</v>
      </c>
      <c r="DK262" s="26">
        <f t="shared" si="257"/>
        <v>0</v>
      </c>
      <c r="DL262" s="26">
        <f t="shared" si="258"/>
        <v>0</v>
      </c>
      <c r="DM262" s="498"/>
    </row>
    <row r="263" spans="1:117" x14ac:dyDescent="0.25">
      <c r="A263" s="1153" t="s">
        <v>275</v>
      </c>
      <c r="B263" s="830" t="s">
        <v>266</v>
      </c>
      <c r="C263" s="830"/>
      <c r="D263" s="1207">
        <f t="shared" si="244"/>
        <v>24</v>
      </c>
      <c r="E263" s="414">
        <f t="shared" ref="E263:F280" si="260">+Y263+AA263+AC263+AE263+AG263+AI263+AK263+AM263</f>
        <v>8</v>
      </c>
      <c r="F263" s="1340">
        <f t="shared" si="260"/>
        <v>16</v>
      </c>
      <c r="G263" s="1352"/>
      <c r="H263" s="421"/>
      <c r="I263" s="1353"/>
      <c r="J263" s="421"/>
      <c r="K263" s="1353"/>
      <c r="L263" s="421"/>
      <c r="M263" s="1354"/>
      <c r="N263" s="422"/>
      <c r="O263" s="1355"/>
      <c r="P263" s="422"/>
      <c r="Q263" s="1353"/>
      <c r="R263" s="421"/>
      <c r="S263" s="1353"/>
      <c r="T263" s="421"/>
      <c r="U263" s="1354"/>
      <c r="V263" s="422"/>
      <c r="W263" s="1355"/>
      <c r="X263" s="422"/>
      <c r="Y263" s="1303">
        <v>3</v>
      </c>
      <c r="Z263" s="1304">
        <v>2</v>
      </c>
      <c r="AA263" s="1303">
        <v>3</v>
      </c>
      <c r="AB263" s="1304">
        <v>2</v>
      </c>
      <c r="AC263" s="1303">
        <v>0</v>
      </c>
      <c r="AD263" s="1304">
        <v>3</v>
      </c>
      <c r="AE263" s="1303">
        <v>1</v>
      </c>
      <c r="AF263" s="1304">
        <v>4</v>
      </c>
      <c r="AG263" s="1303">
        <v>0</v>
      </c>
      <c r="AH263" s="1304">
        <v>5</v>
      </c>
      <c r="AI263" s="1303">
        <v>1</v>
      </c>
      <c r="AJ263" s="1304">
        <v>0</v>
      </c>
      <c r="AK263" s="1303">
        <v>0</v>
      </c>
      <c r="AL263" s="1304">
        <v>0</v>
      </c>
      <c r="AM263" s="1303">
        <v>0</v>
      </c>
      <c r="AN263" s="1304">
        <v>0</v>
      </c>
      <c r="AO263" s="396">
        <v>0</v>
      </c>
      <c r="AP263" s="397">
        <v>0</v>
      </c>
      <c r="AQ263" s="1302">
        <v>6</v>
      </c>
      <c r="AR263" s="393">
        <v>0</v>
      </c>
      <c r="AS263" s="1303">
        <v>2</v>
      </c>
      <c r="AT263" s="394">
        <v>0</v>
      </c>
      <c r="AU263" s="394">
        <v>0</v>
      </c>
      <c r="AV263" s="398">
        <v>0</v>
      </c>
      <c r="AW263" s="398">
        <v>0</v>
      </c>
      <c r="AX263" s="393">
        <v>0</v>
      </c>
      <c r="AY263" t="str">
        <f t="shared" si="248"/>
        <v/>
      </c>
      <c r="CW263" s="25" t="str">
        <f t="shared" si="249"/>
        <v/>
      </c>
      <c r="CX263" s="25" t="str">
        <f t="shared" si="250"/>
        <v/>
      </c>
      <c r="CY263" s="25" t="str">
        <f t="shared" si="251"/>
        <v/>
      </c>
      <c r="CZ263" s="25" t="str">
        <f t="shared" si="252"/>
        <v/>
      </c>
      <c r="DA263" s="25" t="str">
        <f t="shared" si="246"/>
        <v/>
      </c>
      <c r="DB263" s="25" t="str">
        <f t="shared" si="247"/>
        <v/>
      </c>
      <c r="DC263" s="498"/>
      <c r="DD263" s="498"/>
      <c r="DE263" s="498"/>
      <c r="DG263" s="26">
        <f t="shared" si="253"/>
        <v>0</v>
      </c>
      <c r="DH263" s="26">
        <f t="shared" si="254"/>
        <v>0</v>
      </c>
      <c r="DI263" s="26">
        <f t="shared" si="255"/>
        <v>0</v>
      </c>
      <c r="DJ263" s="26">
        <f t="shared" si="256"/>
        <v>0</v>
      </c>
      <c r="DK263" s="26">
        <f t="shared" si="257"/>
        <v>0</v>
      </c>
      <c r="DL263" s="26">
        <f t="shared" si="258"/>
        <v>0</v>
      </c>
      <c r="DM263" s="498"/>
    </row>
    <row r="264" spans="1:117" x14ac:dyDescent="0.25">
      <c r="A264" s="713"/>
      <c r="B264" s="1320" t="s">
        <v>267</v>
      </c>
      <c r="C264" s="1320"/>
      <c r="D264" s="1321">
        <f>SUM(E264+F264)</f>
        <v>25</v>
      </c>
      <c r="E264" s="1356">
        <f t="shared" si="260"/>
        <v>7</v>
      </c>
      <c r="F264" s="1357">
        <f t="shared" si="260"/>
        <v>18</v>
      </c>
      <c r="G264" s="1358"/>
      <c r="H264" s="1359"/>
      <c r="I264" s="1360"/>
      <c r="J264" s="1359"/>
      <c r="K264" s="1360"/>
      <c r="L264" s="1359"/>
      <c r="M264" s="1341"/>
      <c r="N264" s="1308"/>
      <c r="O264" s="1341"/>
      <c r="P264" s="1308"/>
      <c r="Q264" s="1360"/>
      <c r="R264" s="1359"/>
      <c r="S264" s="1360"/>
      <c r="T264" s="1359"/>
      <c r="U264" s="1341"/>
      <c r="V264" s="1308"/>
      <c r="W264" s="1341"/>
      <c r="X264" s="1308"/>
      <c r="Y264" s="1326">
        <v>1</v>
      </c>
      <c r="Z264" s="1327">
        <v>1</v>
      </c>
      <c r="AA264" s="1326">
        <v>1</v>
      </c>
      <c r="AB264" s="1327">
        <v>1</v>
      </c>
      <c r="AC264" s="1326">
        <v>0</v>
      </c>
      <c r="AD264" s="1327">
        <v>4</v>
      </c>
      <c r="AE264" s="1326">
        <v>2</v>
      </c>
      <c r="AF264" s="1327">
        <v>7</v>
      </c>
      <c r="AG264" s="1326">
        <v>0</v>
      </c>
      <c r="AH264" s="1327">
        <v>1</v>
      </c>
      <c r="AI264" s="1326">
        <v>3</v>
      </c>
      <c r="AJ264" s="1327">
        <v>4</v>
      </c>
      <c r="AK264" s="1326">
        <v>0</v>
      </c>
      <c r="AL264" s="1327">
        <v>0</v>
      </c>
      <c r="AM264" s="1326">
        <v>0</v>
      </c>
      <c r="AN264" s="1327">
        <v>0</v>
      </c>
      <c r="AO264" s="1328">
        <v>0</v>
      </c>
      <c r="AP264" s="1329">
        <v>0</v>
      </c>
      <c r="AQ264" s="1307"/>
      <c r="AR264" s="1308"/>
      <c r="AS264" s="394">
        <v>3</v>
      </c>
      <c r="AT264" s="1326">
        <v>0</v>
      </c>
      <c r="AU264" s="1326">
        <v>0</v>
      </c>
      <c r="AV264" s="1330">
        <v>0</v>
      </c>
      <c r="AW264" s="1330">
        <v>0</v>
      </c>
      <c r="AX264" s="1325">
        <v>0</v>
      </c>
      <c r="AY264" t="str">
        <f t="shared" si="248"/>
        <v/>
      </c>
      <c r="CW264" s="25" t="str">
        <f t="shared" si="249"/>
        <v/>
      </c>
      <c r="CX264" s="25" t="str">
        <f t="shared" si="250"/>
        <v/>
      </c>
      <c r="CY264" s="25" t="str">
        <f t="shared" si="251"/>
        <v/>
      </c>
      <c r="CZ264" s="25" t="str">
        <f t="shared" si="252"/>
        <v/>
      </c>
      <c r="DA264" s="25" t="str">
        <f t="shared" si="246"/>
        <v/>
      </c>
      <c r="DB264" s="25" t="str">
        <f t="shared" si="247"/>
        <v/>
      </c>
      <c r="DC264" s="498"/>
      <c r="DD264" s="498"/>
      <c r="DE264" s="498"/>
      <c r="DG264" s="26">
        <f t="shared" si="253"/>
        <v>0</v>
      </c>
      <c r="DH264" s="26">
        <f t="shared" si="254"/>
        <v>0</v>
      </c>
      <c r="DI264" s="26">
        <f t="shared" si="255"/>
        <v>0</v>
      </c>
      <c r="DJ264" s="26">
        <f t="shared" si="256"/>
        <v>0</v>
      </c>
      <c r="DK264" s="26">
        <f t="shared" si="257"/>
        <v>0</v>
      </c>
      <c r="DL264" s="26">
        <f t="shared" si="258"/>
        <v>0</v>
      </c>
      <c r="DM264" s="498"/>
    </row>
    <row r="265" spans="1:117" x14ac:dyDescent="0.25">
      <c r="A265" s="713"/>
      <c r="B265" s="1320" t="s">
        <v>268</v>
      </c>
      <c r="C265" s="1320"/>
      <c r="D265" s="1321">
        <f t="shared" ref="D265:D304" si="261">SUM(E265+F265)</f>
        <v>23</v>
      </c>
      <c r="E265" s="1356">
        <f t="shared" si="260"/>
        <v>8</v>
      </c>
      <c r="F265" s="1357">
        <f t="shared" si="260"/>
        <v>15</v>
      </c>
      <c r="G265" s="1358"/>
      <c r="H265" s="1359"/>
      <c r="I265" s="1360"/>
      <c r="J265" s="1359"/>
      <c r="K265" s="1360"/>
      <c r="L265" s="1359"/>
      <c r="M265" s="1341"/>
      <c r="N265" s="1308"/>
      <c r="O265" s="1341"/>
      <c r="P265" s="1308"/>
      <c r="Q265" s="1360"/>
      <c r="R265" s="1359"/>
      <c r="S265" s="1360"/>
      <c r="T265" s="1359"/>
      <c r="U265" s="1341"/>
      <c r="V265" s="1308"/>
      <c r="W265" s="1341"/>
      <c r="X265" s="1308"/>
      <c r="Y265" s="1326">
        <v>3</v>
      </c>
      <c r="Z265" s="1327">
        <v>3</v>
      </c>
      <c r="AA265" s="1326">
        <v>3</v>
      </c>
      <c r="AB265" s="1327">
        <v>1</v>
      </c>
      <c r="AC265" s="1326">
        <v>0</v>
      </c>
      <c r="AD265" s="1327">
        <v>3</v>
      </c>
      <c r="AE265" s="1326">
        <v>1</v>
      </c>
      <c r="AF265" s="1327">
        <v>3</v>
      </c>
      <c r="AG265" s="1326">
        <v>0</v>
      </c>
      <c r="AH265" s="1327">
        <v>5</v>
      </c>
      <c r="AI265" s="1326">
        <v>1</v>
      </c>
      <c r="AJ265" s="1327">
        <v>0</v>
      </c>
      <c r="AK265" s="1326">
        <v>0</v>
      </c>
      <c r="AL265" s="1327">
        <v>0</v>
      </c>
      <c r="AM265" s="1326">
        <v>0</v>
      </c>
      <c r="AN265" s="1327">
        <v>0</v>
      </c>
      <c r="AO265" s="1328">
        <v>0</v>
      </c>
      <c r="AP265" s="1329">
        <v>0</v>
      </c>
      <c r="AQ265" s="1307"/>
      <c r="AR265" s="1308"/>
      <c r="AS265" s="1341"/>
      <c r="AT265" s="1326">
        <v>0</v>
      </c>
      <c r="AU265" s="1326">
        <v>0</v>
      </c>
      <c r="AV265" s="1330">
        <v>0</v>
      </c>
      <c r="AW265" s="1330">
        <v>0</v>
      </c>
      <c r="AX265" s="1325">
        <v>0</v>
      </c>
      <c r="AY265" t="str">
        <f t="shared" si="248"/>
        <v/>
      </c>
      <c r="CW265" s="25" t="str">
        <f t="shared" si="249"/>
        <v/>
      </c>
      <c r="CX265" s="25" t="str">
        <f t="shared" si="250"/>
        <v/>
      </c>
      <c r="CY265" s="25" t="str">
        <f t="shared" si="251"/>
        <v/>
      </c>
      <c r="CZ265" s="25" t="str">
        <f t="shared" si="252"/>
        <v/>
      </c>
      <c r="DA265" s="25" t="str">
        <f t="shared" si="246"/>
        <v/>
      </c>
      <c r="DB265" s="25" t="str">
        <f t="shared" si="247"/>
        <v/>
      </c>
      <c r="DC265" s="498"/>
      <c r="DD265" s="498"/>
      <c r="DE265" s="498"/>
      <c r="DG265" s="26">
        <f t="shared" si="253"/>
        <v>0</v>
      </c>
      <c r="DH265" s="26">
        <f t="shared" si="254"/>
        <v>0</v>
      </c>
      <c r="DI265" s="26">
        <f t="shared" si="255"/>
        <v>0</v>
      </c>
      <c r="DJ265" s="26">
        <f t="shared" si="256"/>
        <v>0</v>
      </c>
      <c r="DK265" s="26">
        <f t="shared" si="257"/>
        <v>0</v>
      </c>
      <c r="DL265" s="26">
        <f t="shared" si="258"/>
        <v>0</v>
      </c>
      <c r="DM265" s="498"/>
    </row>
    <row r="266" spans="1:117" x14ac:dyDescent="0.25">
      <c r="A266" s="713"/>
      <c r="B266" s="1331" t="s">
        <v>269</v>
      </c>
      <c r="C266" s="1332"/>
      <c r="D266" s="1321">
        <f t="shared" si="261"/>
        <v>4</v>
      </c>
      <c r="E266" s="1356">
        <f t="shared" si="260"/>
        <v>1</v>
      </c>
      <c r="F266" s="1357">
        <f t="shared" si="260"/>
        <v>3</v>
      </c>
      <c r="G266" s="425"/>
      <c r="H266" s="426"/>
      <c r="I266" s="427"/>
      <c r="J266" s="426"/>
      <c r="K266" s="427"/>
      <c r="L266" s="426"/>
      <c r="M266" s="1307"/>
      <c r="N266" s="1308"/>
      <c r="O266" s="1307"/>
      <c r="P266" s="1308"/>
      <c r="Q266" s="427"/>
      <c r="R266" s="426"/>
      <c r="S266" s="427"/>
      <c r="T266" s="426"/>
      <c r="U266" s="1307"/>
      <c r="V266" s="1308"/>
      <c r="W266" s="1307"/>
      <c r="X266" s="1308"/>
      <c r="Y266" s="403">
        <v>1</v>
      </c>
      <c r="Z266" s="404">
        <v>1</v>
      </c>
      <c r="AA266" s="403">
        <v>0</v>
      </c>
      <c r="AB266" s="404">
        <v>0</v>
      </c>
      <c r="AC266" s="403">
        <v>0</v>
      </c>
      <c r="AD266" s="404">
        <v>0</v>
      </c>
      <c r="AE266" s="403">
        <v>0</v>
      </c>
      <c r="AF266" s="404">
        <v>1</v>
      </c>
      <c r="AG266" s="403">
        <v>0</v>
      </c>
      <c r="AH266" s="404">
        <v>1</v>
      </c>
      <c r="AI266" s="403">
        <v>0</v>
      </c>
      <c r="AJ266" s="404">
        <v>0</v>
      </c>
      <c r="AK266" s="403">
        <v>0</v>
      </c>
      <c r="AL266" s="404">
        <v>0</v>
      </c>
      <c r="AM266" s="403">
        <v>0</v>
      </c>
      <c r="AN266" s="404">
        <v>0</v>
      </c>
      <c r="AO266" s="405">
        <v>0</v>
      </c>
      <c r="AP266" s="406">
        <v>0</v>
      </c>
      <c r="AQ266" s="1307"/>
      <c r="AR266" s="1308"/>
      <c r="AS266" s="1341"/>
      <c r="AT266" s="403">
        <v>0</v>
      </c>
      <c r="AU266" s="403">
        <v>0</v>
      </c>
      <c r="AV266" s="410">
        <v>0</v>
      </c>
      <c r="AW266" s="410">
        <v>0</v>
      </c>
      <c r="AX266" s="402">
        <v>0</v>
      </c>
      <c r="AY266" t="str">
        <f t="shared" si="248"/>
        <v/>
      </c>
      <c r="CW266" s="25" t="str">
        <f t="shared" si="249"/>
        <v/>
      </c>
      <c r="CX266" s="25" t="str">
        <f t="shared" si="250"/>
        <v/>
      </c>
      <c r="CY266" s="25" t="str">
        <f t="shared" si="251"/>
        <v/>
      </c>
      <c r="CZ266" s="25" t="str">
        <f t="shared" si="252"/>
        <v/>
      </c>
      <c r="DA266" s="25" t="str">
        <f t="shared" si="246"/>
        <v/>
      </c>
      <c r="DB266" s="25" t="str">
        <f t="shared" si="247"/>
        <v/>
      </c>
      <c r="DC266" s="498"/>
      <c r="DD266" s="498"/>
      <c r="DE266" s="498"/>
      <c r="DG266" s="26">
        <f t="shared" si="253"/>
        <v>0</v>
      </c>
      <c r="DH266" s="26">
        <f t="shared" si="254"/>
        <v>0</v>
      </c>
      <c r="DI266" s="26">
        <f t="shared" si="255"/>
        <v>0</v>
      </c>
      <c r="DJ266" s="26">
        <f t="shared" si="256"/>
        <v>0</v>
      </c>
      <c r="DK266" s="26">
        <f t="shared" si="257"/>
        <v>0</v>
      </c>
      <c r="DL266" s="26">
        <f t="shared" si="258"/>
        <v>0</v>
      </c>
      <c r="DM266" s="498"/>
    </row>
    <row r="267" spans="1:117" ht="15" customHeight="1" x14ac:dyDescent="0.25">
      <c r="A267" s="713"/>
      <c r="B267" s="1331" t="s">
        <v>270</v>
      </c>
      <c r="C267" s="1332"/>
      <c r="D267" s="1321">
        <f t="shared" si="261"/>
        <v>0</v>
      </c>
      <c r="E267" s="1356">
        <f t="shared" si="260"/>
        <v>0</v>
      </c>
      <c r="F267" s="1357">
        <f t="shared" si="260"/>
        <v>0</v>
      </c>
      <c r="G267" s="425"/>
      <c r="H267" s="426"/>
      <c r="I267" s="427"/>
      <c r="J267" s="426"/>
      <c r="K267" s="427"/>
      <c r="L267" s="426"/>
      <c r="M267" s="407"/>
      <c r="N267" s="408"/>
      <c r="O267" s="407"/>
      <c r="P267" s="408"/>
      <c r="Q267" s="427"/>
      <c r="R267" s="426"/>
      <c r="S267" s="427"/>
      <c r="T267" s="426"/>
      <c r="U267" s="407"/>
      <c r="V267" s="408"/>
      <c r="W267" s="407"/>
      <c r="X267" s="408"/>
      <c r="Y267" s="403">
        <v>0</v>
      </c>
      <c r="Z267" s="404">
        <v>0</v>
      </c>
      <c r="AA267" s="403">
        <v>0</v>
      </c>
      <c r="AB267" s="404">
        <v>0</v>
      </c>
      <c r="AC267" s="403">
        <v>0</v>
      </c>
      <c r="AD267" s="404">
        <v>0</v>
      </c>
      <c r="AE267" s="403">
        <v>0</v>
      </c>
      <c r="AF267" s="404">
        <v>0</v>
      </c>
      <c r="AG267" s="403">
        <v>0</v>
      </c>
      <c r="AH267" s="404">
        <v>0</v>
      </c>
      <c r="AI267" s="403">
        <v>0</v>
      </c>
      <c r="AJ267" s="404">
        <v>0</v>
      </c>
      <c r="AK267" s="403">
        <v>0</v>
      </c>
      <c r="AL267" s="404">
        <v>0</v>
      </c>
      <c r="AM267" s="403">
        <v>0</v>
      </c>
      <c r="AN267" s="404">
        <v>0</v>
      </c>
      <c r="AO267" s="405">
        <v>0</v>
      </c>
      <c r="AP267" s="406">
        <v>0</v>
      </c>
      <c r="AQ267" s="407"/>
      <c r="AR267" s="408"/>
      <c r="AS267" s="409"/>
      <c r="AT267" s="403">
        <v>0</v>
      </c>
      <c r="AU267" s="403">
        <v>0</v>
      </c>
      <c r="AV267" s="410">
        <v>0</v>
      </c>
      <c r="AW267" s="410">
        <v>0</v>
      </c>
      <c r="AX267" s="402">
        <v>0</v>
      </c>
      <c r="AY267" t="str">
        <f t="shared" si="248"/>
        <v/>
      </c>
      <c r="CW267" s="25" t="str">
        <f t="shared" si="249"/>
        <v/>
      </c>
      <c r="CX267" s="25" t="str">
        <f t="shared" si="250"/>
        <v/>
      </c>
      <c r="CY267" s="25" t="str">
        <f t="shared" si="251"/>
        <v/>
      </c>
      <c r="CZ267" s="25" t="str">
        <f t="shared" si="252"/>
        <v/>
      </c>
      <c r="DA267" s="25" t="str">
        <f t="shared" si="246"/>
        <v/>
      </c>
      <c r="DB267" s="25" t="str">
        <f t="shared" si="247"/>
        <v/>
      </c>
      <c r="DC267" s="498"/>
      <c r="DD267" s="498"/>
      <c r="DE267" s="498"/>
      <c r="DG267" s="26">
        <f t="shared" si="253"/>
        <v>0</v>
      </c>
      <c r="DH267" s="26">
        <f t="shared" si="254"/>
        <v>0</v>
      </c>
      <c r="DI267" s="26">
        <f t="shared" si="255"/>
        <v>0</v>
      </c>
      <c r="DJ267" s="26">
        <f t="shared" si="256"/>
        <v>0</v>
      </c>
      <c r="DK267" s="26">
        <f t="shared" si="257"/>
        <v>0</v>
      </c>
      <c r="DL267" s="26">
        <f t="shared" si="258"/>
        <v>0</v>
      </c>
      <c r="DM267" s="498"/>
    </row>
    <row r="268" spans="1:117" x14ac:dyDescent="0.25">
      <c r="A268" s="949"/>
      <c r="B268" s="1333" t="s">
        <v>271</v>
      </c>
      <c r="C268" s="1333"/>
      <c r="D268" s="1334">
        <f t="shared" si="261"/>
        <v>0</v>
      </c>
      <c r="E268" s="1361">
        <f t="shared" si="260"/>
        <v>0</v>
      </c>
      <c r="F268" s="1362">
        <f t="shared" si="260"/>
        <v>0</v>
      </c>
      <c r="G268" s="1363"/>
      <c r="H268" s="1364"/>
      <c r="I268" s="1365"/>
      <c r="J268" s="1364"/>
      <c r="K268" s="1365"/>
      <c r="L268" s="1364"/>
      <c r="M268" s="1363"/>
      <c r="N268" s="1364"/>
      <c r="O268" s="1363"/>
      <c r="P268" s="1364"/>
      <c r="Q268" s="1365"/>
      <c r="R268" s="1364"/>
      <c r="S268" s="1365"/>
      <c r="T268" s="1364"/>
      <c r="U268" s="1363"/>
      <c r="V268" s="1364"/>
      <c r="W268" s="1363"/>
      <c r="X268" s="1364"/>
      <c r="Y268" s="1316">
        <v>0</v>
      </c>
      <c r="Z268" s="389">
        <v>0</v>
      </c>
      <c r="AA268" s="1316">
        <v>0</v>
      </c>
      <c r="AB268" s="389">
        <v>0</v>
      </c>
      <c r="AC268" s="1316">
        <v>0</v>
      </c>
      <c r="AD268" s="389">
        <v>0</v>
      </c>
      <c r="AE268" s="1316">
        <v>0</v>
      </c>
      <c r="AF268" s="389">
        <v>0</v>
      </c>
      <c r="AG268" s="1316">
        <v>0</v>
      </c>
      <c r="AH268" s="389">
        <v>0</v>
      </c>
      <c r="AI268" s="1316">
        <v>0</v>
      </c>
      <c r="AJ268" s="389">
        <v>0</v>
      </c>
      <c r="AK268" s="1316">
        <v>0</v>
      </c>
      <c r="AL268" s="389">
        <v>0</v>
      </c>
      <c r="AM268" s="1316">
        <v>0</v>
      </c>
      <c r="AN268" s="389">
        <v>0</v>
      </c>
      <c r="AO268" s="1317">
        <v>0</v>
      </c>
      <c r="AP268" s="1318">
        <v>0</v>
      </c>
      <c r="AQ268" s="1338"/>
      <c r="AR268" s="1339"/>
      <c r="AS268" s="413"/>
      <c r="AT268" s="1316">
        <v>0</v>
      </c>
      <c r="AU268" s="1316">
        <v>0</v>
      </c>
      <c r="AV268" s="1319">
        <v>0</v>
      </c>
      <c r="AW268" s="1319">
        <v>0</v>
      </c>
      <c r="AX268" s="1315">
        <v>0</v>
      </c>
      <c r="AY268" t="str">
        <f t="shared" si="248"/>
        <v/>
      </c>
      <c r="CW268" s="25" t="str">
        <f t="shared" si="249"/>
        <v/>
      </c>
      <c r="CX268" s="25" t="str">
        <f t="shared" si="250"/>
        <v/>
      </c>
      <c r="CY268" s="25" t="str">
        <f t="shared" si="251"/>
        <v/>
      </c>
      <c r="CZ268" s="25" t="str">
        <f t="shared" si="252"/>
        <v/>
      </c>
      <c r="DA268" s="25" t="str">
        <f t="shared" si="246"/>
        <v/>
      </c>
      <c r="DB268" s="25" t="str">
        <f t="shared" si="247"/>
        <v/>
      </c>
      <c r="DC268" s="498"/>
      <c r="DD268" s="498"/>
      <c r="DE268" s="498"/>
      <c r="DG268" s="26">
        <f t="shared" si="253"/>
        <v>0</v>
      </c>
      <c r="DH268" s="26">
        <f t="shared" si="254"/>
        <v>0</v>
      </c>
      <c r="DI268" s="26">
        <f t="shared" si="255"/>
        <v>0</v>
      </c>
      <c r="DJ268" s="26">
        <f t="shared" si="256"/>
        <v>0</v>
      </c>
      <c r="DK268" s="26">
        <f t="shared" si="257"/>
        <v>0</v>
      </c>
      <c r="DL268" s="26">
        <f t="shared" si="258"/>
        <v>0</v>
      </c>
      <c r="DM268" s="498"/>
    </row>
    <row r="269" spans="1:117" x14ac:dyDescent="0.25">
      <c r="A269" s="1366" t="s">
        <v>276</v>
      </c>
      <c r="B269" s="830" t="s">
        <v>266</v>
      </c>
      <c r="C269" s="830"/>
      <c r="D269" s="245">
        <f t="shared" si="261"/>
        <v>0</v>
      </c>
      <c r="E269" s="532">
        <f t="shared" si="260"/>
        <v>0</v>
      </c>
      <c r="F269" s="533">
        <f t="shared" si="260"/>
        <v>0</v>
      </c>
      <c r="G269" s="432"/>
      <c r="H269" s="433"/>
      <c r="I269" s="434"/>
      <c r="J269" s="433"/>
      <c r="K269" s="434"/>
      <c r="L269" s="433"/>
      <c r="M269" s="435"/>
      <c r="N269" s="436"/>
      <c r="O269" s="435"/>
      <c r="P269" s="436"/>
      <c r="Q269" s="434"/>
      <c r="R269" s="433"/>
      <c r="S269" s="434"/>
      <c r="T269" s="433"/>
      <c r="U269" s="435"/>
      <c r="V269" s="436"/>
      <c r="W269" s="435"/>
      <c r="X269" s="436"/>
      <c r="Y269" s="394">
        <v>0</v>
      </c>
      <c r="Z269" s="395">
        <v>0</v>
      </c>
      <c r="AA269" s="394">
        <v>0</v>
      </c>
      <c r="AB269" s="395">
        <v>0</v>
      </c>
      <c r="AC269" s="394">
        <v>0</v>
      </c>
      <c r="AD269" s="395">
        <v>0</v>
      </c>
      <c r="AE269" s="394">
        <v>0</v>
      </c>
      <c r="AF269" s="395">
        <v>0</v>
      </c>
      <c r="AG269" s="394">
        <v>0</v>
      </c>
      <c r="AH269" s="395">
        <v>0</v>
      </c>
      <c r="AI269" s="394">
        <v>0</v>
      </c>
      <c r="AJ269" s="395">
        <v>0</v>
      </c>
      <c r="AK269" s="394">
        <v>0</v>
      </c>
      <c r="AL269" s="395">
        <v>0</v>
      </c>
      <c r="AM269" s="394">
        <v>0</v>
      </c>
      <c r="AN269" s="395">
        <v>0</v>
      </c>
      <c r="AO269" s="396">
        <v>0</v>
      </c>
      <c r="AP269" s="397">
        <v>0</v>
      </c>
      <c r="AQ269" s="392">
        <v>0</v>
      </c>
      <c r="AR269" s="393"/>
      <c r="AS269" s="1303">
        <v>3</v>
      </c>
      <c r="AT269" s="394">
        <v>0</v>
      </c>
      <c r="AU269" s="394">
        <v>0</v>
      </c>
      <c r="AV269" s="398">
        <v>0</v>
      </c>
      <c r="AW269" s="398">
        <v>0</v>
      </c>
      <c r="AX269" s="393">
        <v>0</v>
      </c>
      <c r="AY269" t="str">
        <f t="shared" si="248"/>
        <v/>
      </c>
      <c r="CW269" s="25" t="str">
        <f t="shared" si="249"/>
        <v/>
      </c>
      <c r="CX269" s="25" t="str">
        <f t="shared" si="250"/>
        <v/>
      </c>
      <c r="CY269" s="25" t="str">
        <f t="shared" si="251"/>
        <v/>
      </c>
      <c r="CZ269" s="25" t="str">
        <f t="shared" si="252"/>
        <v/>
      </c>
      <c r="DA269" s="25" t="str">
        <f t="shared" si="246"/>
        <v/>
      </c>
      <c r="DB269" s="25" t="str">
        <f t="shared" si="247"/>
        <v/>
      </c>
      <c r="DC269" s="498"/>
      <c r="DD269" s="498"/>
      <c r="DE269" s="498"/>
      <c r="DG269" s="26">
        <f t="shared" si="253"/>
        <v>0</v>
      </c>
      <c r="DH269" s="26">
        <f t="shared" si="254"/>
        <v>0</v>
      </c>
      <c r="DI269" s="26">
        <f t="shared" si="255"/>
        <v>0</v>
      </c>
      <c r="DJ269" s="26">
        <f t="shared" si="256"/>
        <v>0</v>
      </c>
      <c r="DK269" s="26">
        <f t="shared" si="257"/>
        <v>0</v>
      </c>
      <c r="DL269" s="26">
        <f t="shared" si="258"/>
        <v>0</v>
      </c>
      <c r="DM269" s="498"/>
    </row>
    <row r="270" spans="1:117" x14ac:dyDescent="0.25">
      <c r="A270" s="713"/>
      <c r="B270" s="1320" t="s">
        <v>267</v>
      </c>
      <c r="C270" s="1320"/>
      <c r="D270" s="1321">
        <f t="shared" si="261"/>
        <v>29</v>
      </c>
      <c r="E270" s="1356">
        <f t="shared" si="260"/>
        <v>12</v>
      </c>
      <c r="F270" s="1357">
        <f t="shared" si="260"/>
        <v>17</v>
      </c>
      <c r="G270" s="1358"/>
      <c r="H270" s="1359"/>
      <c r="I270" s="1360"/>
      <c r="J270" s="1359"/>
      <c r="K270" s="1360"/>
      <c r="L270" s="1359"/>
      <c r="M270" s="1341"/>
      <c r="N270" s="1308"/>
      <c r="O270" s="1341"/>
      <c r="P270" s="1308"/>
      <c r="Q270" s="1360"/>
      <c r="R270" s="1359"/>
      <c r="S270" s="1360"/>
      <c r="T270" s="1359"/>
      <c r="U270" s="1341"/>
      <c r="V270" s="1308"/>
      <c r="W270" s="1341"/>
      <c r="X270" s="1308"/>
      <c r="Y270" s="1326">
        <v>0</v>
      </c>
      <c r="Z270" s="1327">
        <v>0</v>
      </c>
      <c r="AA270" s="1326">
        <v>0</v>
      </c>
      <c r="AB270" s="1327">
        <v>0</v>
      </c>
      <c r="AC270" s="1326">
        <v>0</v>
      </c>
      <c r="AD270" s="1327">
        <v>1</v>
      </c>
      <c r="AE270" s="1326">
        <v>0</v>
      </c>
      <c r="AF270" s="1327">
        <v>1</v>
      </c>
      <c r="AG270" s="1326">
        <v>1</v>
      </c>
      <c r="AH270" s="1327">
        <v>2</v>
      </c>
      <c r="AI270" s="1326">
        <v>4</v>
      </c>
      <c r="AJ270" s="1327">
        <v>2</v>
      </c>
      <c r="AK270" s="1326">
        <v>1</v>
      </c>
      <c r="AL270" s="1327">
        <v>5</v>
      </c>
      <c r="AM270" s="1326">
        <v>6</v>
      </c>
      <c r="AN270" s="1327">
        <v>6</v>
      </c>
      <c r="AO270" s="1328">
        <v>0</v>
      </c>
      <c r="AP270" s="1329">
        <v>0</v>
      </c>
      <c r="AQ270" s="1307"/>
      <c r="AR270" s="1308"/>
      <c r="AS270" s="394">
        <v>25</v>
      </c>
      <c r="AT270" s="1326">
        <v>0</v>
      </c>
      <c r="AU270" s="1326">
        <v>0</v>
      </c>
      <c r="AV270" s="1330">
        <v>0</v>
      </c>
      <c r="AW270" s="1330">
        <v>0</v>
      </c>
      <c r="AX270" s="1325">
        <v>0</v>
      </c>
      <c r="AY270" t="str">
        <f t="shared" si="248"/>
        <v/>
      </c>
      <c r="CW270" s="25" t="str">
        <f t="shared" si="249"/>
        <v/>
      </c>
      <c r="CX270" s="25" t="str">
        <f t="shared" si="250"/>
        <v/>
      </c>
      <c r="CY270" s="25" t="str">
        <f t="shared" si="251"/>
        <v/>
      </c>
      <c r="CZ270" s="25" t="str">
        <f t="shared" si="252"/>
        <v/>
      </c>
      <c r="DA270" s="25" t="str">
        <f t="shared" si="246"/>
        <v/>
      </c>
      <c r="DB270" s="25" t="str">
        <f t="shared" si="247"/>
        <v/>
      </c>
      <c r="DC270" s="498"/>
      <c r="DD270" s="498"/>
      <c r="DE270" s="498"/>
      <c r="DG270" s="26">
        <f t="shared" si="253"/>
        <v>0</v>
      </c>
      <c r="DH270" s="26">
        <f t="shared" si="254"/>
        <v>0</v>
      </c>
      <c r="DI270" s="26">
        <f t="shared" si="255"/>
        <v>0</v>
      </c>
      <c r="DJ270" s="26">
        <f t="shared" si="256"/>
        <v>0</v>
      </c>
      <c r="DK270" s="26">
        <f t="shared" si="257"/>
        <v>0</v>
      </c>
      <c r="DL270" s="26">
        <f t="shared" si="258"/>
        <v>0</v>
      </c>
      <c r="DM270" s="498"/>
    </row>
    <row r="271" spans="1:117" x14ac:dyDescent="0.25">
      <c r="A271" s="713"/>
      <c r="B271" s="1320" t="s">
        <v>268</v>
      </c>
      <c r="C271" s="1320"/>
      <c r="D271" s="1321">
        <f t="shared" si="261"/>
        <v>4</v>
      </c>
      <c r="E271" s="1356">
        <f t="shared" si="260"/>
        <v>1</v>
      </c>
      <c r="F271" s="1357">
        <f t="shared" si="260"/>
        <v>3</v>
      </c>
      <c r="G271" s="1358"/>
      <c r="H271" s="1359"/>
      <c r="I271" s="1360"/>
      <c r="J271" s="1359"/>
      <c r="K271" s="1360"/>
      <c r="L271" s="1359"/>
      <c r="M271" s="1341"/>
      <c r="N271" s="1308"/>
      <c r="O271" s="1341"/>
      <c r="P271" s="1308"/>
      <c r="Q271" s="1360"/>
      <c r="R271" s="1359"/>
      <c r="S271" s="1360"/>
      <c r="T271" s="1359"/>
      <c r="U271" s="1341"/>
      <c r="V271" s="1308"/>
      <c r="W271" s="1341"/>
      <c r="X271" s="1308"/>
      <c r="Y271" s="1326">
        <v>0</v>
      </c>
      <c r="Z271" s="1327">
        <v>0</v>
      </c>
      <c r="AA271" s="1326">
        <v>0</v>
      </c>
      <c r="AB271" s="1327">
        <v>0</v>
      </c>
      <c r="AC271" s="1326">
        <v>0</v>
      </c>
      <c r="AD271" s="1327">
        <v>0</v>
      </c>
      <c r="AE271" s="1326">
        <v>0</v>
      </c>
      <c r="AF271" s="1327">
        <v>0</v>
      </c>
      <c r="AG271" s="1326">
        <v>0</v>
      </c>
      <c r="AH271" s="1327">
        <v>0</v>
      </c>
      <c r="AI271" s="1326">
        <v>0</v>
      </c>
      <c r="AJ271" s="1327">
        <v>1</v>
      </c>
      <c r="AK271" s="1326">
        <v>0</v>
      </c>
      <c r="AL271" s="1327">
        <v>2</v>
      </c>
      <c r="AM271" s="1326">
        <v>1</v>
      </c>
      <c r="AN271" s="1327">
        <v>0</v>
      </c>
      <c r="AO271" s="1328">
        <v>0</v>
      </c>
      <c r="AP271" s="1329">
        <v>0</v>
      </c>
      <c r="AQ271" s="1307"/>
      <c r="AR271" s="1308"/>
      <c r="AS271" s="1341"/>
      <c r="AT271" s="1326">
        <v>0</v>
      </c>
      <c r="AU271" s="1326">
        <v>0</v>
      </c>
      <c r="AV271" s="1330">
        <v>0</v>
      </c>
      <c r="AW271" s="1330">
        <v>0</v>
      </c>
      <c r="AX271" s="1325">
        <v>0</v>
      </c>
      <c r="AY271" t="str">
        <f t="shared" si="248"/>
        <v/>
      </c>
      <c r="CW271" s="25" t="str">
        <f t="shared" si="249"/>
        <v/>
      </c>
      <c r="CX271" s="25" t="str">
        <f t="shared" si="250"/>
        <v/>
      </c>
      <c r="CY271" s="25" t="str">
        <f t="shared" si="251"/>
        <v/>
      </c>
      <c r="CZ271" s="25" t="str">
        <f t="shared" si="252"/>
        <v/>
      </c>
      <c r="DA271" s="25" t="str">
        <f t="shared" si="246"/>
        <v/>
      </c>
      <c r="DB271" s="25" t="str">
        <f t="shared" si="247"/>
        <v/>
      </c>
      <c r="DC271" s="498"/>
      <c r="DD271" s="498"/>
      <c r="DE271" s="498"/>
      <c r="DG271" s="26">
        <f t="shared" si="253"/>
        <v>0</v>
      </c>
      <c r="DH271" s="26">
        <f t="shared" si="254"/>
        <v>0</v>
      </c>
      <c r="DI271" s="26">
        <f t="shared" si="255"/>
        <v>0</v>
      </c>
      <c r="DJ271" s="26">
        <f t="shared" si="256"/>
        <v>0</v>
      </c>
      <c r="DK271" s="26">
        <f t="shared" si="257"/>
        <v>0</v>
      </c>
      <c r="DL271" s="26">
        <f t="shared" si="258"/>
        <v>0</v>
      </c>
      <c r="DM271" s="498"/>
    </row>
    <row r="272" spans="1:117" x14ac:dyDescent="0.25">
      <c r="A272" s="713"/>
      <c r="B272" s="1331" t="s">
        <v>269</v>
      </c>
      <c r="C272" s="1332"/>
      <c r="D272" s="1321">
        <f t="shared" si="261"/>
        <v>22</v>
      </c>
      <c r="E272" s="1356">
        <f t="shared" si="260"/>
        <v>10</v>
      </c>
      <c r="F272" s="1357">
        <f t="shared" si="260"/>
        <v>12</v>
      </c>
      <c r="G272" s="425"/>
      <c r="H272" s="426"/>
      <c r="I272" s="427"/>
      <c r="J272" s="426"/>
      <c r="K272" s="427"/>
      <c r="L272" s="426"/>
      <c r="M272" s="1307"/>
      <c r="N272" s="1308"/>
      <c r="O272" s="1307"/>
      <c r="P272" s="1308"/>
      <c r="Q272" s="427"/>
      <c r="R272" s="426"/>
      <c r="S272" s="427"/>
      <c r="T272" s="426"/>
      <c r="U272" s="1307"/>
      <c r="V272" s="1308"/>
      <c r="W272" s="1307"/>
      <c r="X272" s="1308"/>
      <c r="Y272" s="403">
        <v>0</v>
      </c>
      <c r="Z272" s="404">
        <v>0</v>
      </c>
      <c r="AA272" s="403">
        <v>0</v>
      </c>
      <c r="AB272" s="404">
        <v>0</v>
      </c>
      <c r="AC272" s="403">
        <v>0</v>
      </c>
      <c r="AD272" s="404">
        <v>1</v>
      </c>
      <c r="AE272" s="403">
        <v>0</v>
      </c>
      <c r="AF272" s="404">
        <v>0</v>
      </c>
      <c r="AG272" s="403">
        <v>1</v>
      </c>
      <c r="AH272" s="404">
        <v>1</v>
      </c>
      <c r="AI272" s="403">
        <v>3</v>
      </c>
      <c r="AJ272" s="404">
        <v>3</v>
      </c>
      <c r="AK272" s="403">
        <v>1</v>
      </c>
      <c r="AL272" s="404">
        <v>5</v>
      </c>
      <c r="AM272" s="403">
        <v>5</v>
      </c>
      <c r="AN272" s="404">
        <v>2</v>
      </c>
      <c r="AO272" s="405">
        <v>0</v>
      </c>
      <c r="AP272" s="406">
        <v>0</v>
      </c>
      <c r="AQ272" s="1307"/>
      <c r="AR272" s="1308"/>
      <c r="AS272" s="1341"/>
      <c r="AT272" s="403">
        <v>0</v>
      </c>
      <c r="AU272" s="403">
        <v>0</v>
      </c>
      <c r="AV272" s="410">
        <v>0</v>
      </c>
      <c r="AW272" s="410">
        <v>0</v>
      </c>
      <c r="AX272" s="402">
        <v>0</v>
      </c>
      <c r="AY272" t="str">
        <f t="shared" si="248"/>
        <v/>
      </c>
      <c r="CW272" s="25" t="str">
        <f t="shared" si="249"/>
        <v/>
      </c>
      <c r="CX272" s="25" t="str">
        <f t="shared" si="250"/>
        <v/>
      </c>
      <c r="CY272" s="25" t="str">
        <f t="shared" si="251"/>
        <v/>
      </c>
      <c r="CZ272" s="25" t="str">
        <f t="shared" si="252"/>
        <v/>
      </c>
      <c r="DA272" s="25" t="str">
        <f t="shared" si="246"/>
        <v/>
      </c>
      <c r="DB272" s="25" t="str">
        <f t="shared" si="247"/>
        <v/>
      </c>
      <c r="DC272" s="498"/>
      <c r="DD272" s="498"/>
      <c r="DE272" s="498"/>
      <c r="DG272" s="26">
        <f t="shared" si="253"/>
        <v>0</v>
      </c>
      <c r="DH272" s="26">
        <f t="shared" si="254"/>
        <v>0</v>
      </c>
      <c r="DI272" s="26">
        <f t="shared" si="255"/>
        <v>0</v>
      </c>
      <c r="DJ272" s="26">
        <f t="shared" si="256"/>
        <v>0</v>
      </c>
      <c r="DK272" s="26">
        <f t="shared" si="257"/>
        <v>0</v>
      </c>
      <c r="DL272" s="26">
        <f t="shared" si="258"/>
        <v>0</v>
      </c>
      <c r="DM272" s="498"/>
    </row>
    <row r="273" spans="1:117" ht="15" customHeight="1" x14ac:dyDescent="0.25">
      <c r="A273" s="713"/>
      <c r="B273" s="1331" t="s">
        <v>270</v>
      </c>
      <c r="C273" s="1332"/>
      <c r="D273" s="1321">
        <f t="shared" si="261"/>
        <v>0</v>
      </c>
      <c r="E273" s="1356">
        <f t="shared" si="260"/>
        <v>0</v>
      </c>
      <c r="F273" s="1357">
        <f t="shared" si="260"/>
        <v>0</v>
      </c>
      <c r="G273" s="425"/>
      <c r="H273" s="426"/>
      <c r="I273" s="427"/>
      <c r="J273" s="426"/>
      <c r="K273" s="427"/>
      <c r="L273" s="426"/>
      <c r="M273" s="407"/>
      <c r="N273" s="408"/>
      <c r="O273" s="407"/>
      <c r="P273" s="408"/>
      <c r="Q273" s="427"/>
      <c r="R273" s="426"/>
      <c r="S273" s="427"/>
      <c r="T273" s="426"/>
      <c r="U273" s="407"/>
      <c r="V273" s="408"/>
      <c r="W273" s="407"/>
      <c r="X273" s="408"/>
      <c r="Y273" s="403">
        <v>0</v>
      </c>
      <c r="Z273" s="404">
        <v>0</v>
      </c>
      <c r="AA273" s="403">
        <v>0</v>
      </c>
      <c r="AB273" s="404">
        <v>0</v>
      </c>
      <c r="AC273" s="403">
        <v>0</v>
      </c>
      <c r="AD273" s="404">
        <v>0</v>
      </c>
      <c r="AE273" s="403">
        <v>0</v>
      </c>
      <c r="AF273" s="404">
        <v>0</v>
      </c>
      <c r="AG273" s="403">
        <v>0</v>
      </c>
      <c r="AH273" s="404">
        <v>0</v>
      </c>
      <c r="AI273" s="403">
        <v>0</v>
      </c>
      <c r="AJ273" s="404">
        <v>0</v>
      </c>
      <c r="AK273" s="403">
        <v>0</v>
      </c>
      <c r="AL273" s="404">
        <v>0</v>
      </c>
      <c r="AM273" s="403">
        <v>0</v>
      </c>
      <c r="AN273" s="404">
        <v>0</v>
      </c>
      <c r="AO273" s="405">
        <v>0</v>
      </c>
      <c r="AP273" s="406">
        <v>0</v>
      </c>
      <c r="AQ273" s="407"/>
      <c r="AR273" s="408"/>
      <c r="AS273" s="409"/>
      <c r="AT273" s="403">
        <v>0</v>
      </c>
      <c r="AU273" s="403">
        <v>0</v>
      </c>
      <c r="AV273" s="410">
        <v>0</v>
      </c>
      <c r="AW273" s="410">
        <v>0</v>
      </c>
      <c r="AX273" s="402">
        <v>0</v>
      </c>
      <c r="AY273" t="str">
        <f t="shared" si="248"/>
        <v/>
      </c>
      <c r="CW273" s="25" t="str">
        <f t="shared" si="249"/>
        <v/>
      </c>
      <c r="CX273" s="25" t="str">
        <f t="shared" si="250"/>
        <v/>
      </c>
      <c r="CY273" s="25" t="str">
        <f t="shared" si="251"/>
        <v/>
      </c>
      <c r="CZ273" s="25" t="str">
        <f t="shared" si="252"/>
        <v/>
      </c>
      <c r="DA273" s="25" t="str">
        <f t="shared" si="246"/>
        <v/>
      </c>
      <c r="DB273" s="25" t="str">
        <f t="shared" si="247"/>
        <v/>
      </c>
      <c r="DC273" s="498"/>
      <c r="DD273" s="498"/>
      <c r="DE273" s="498"/>
      <c r="DG273" s="26">
        <f t="shared" si="253"/>
        <v>0</v>
      </c>
      <c r="DH273" s="26">
        <f t="shared" si="254"/>
        <v>0</v>
      </c>
      <c r="DI273" s="26">
        <f t="shared" si="255"/>
        <v>0</v>
      </c>
      <c r="DJ273" s="26">
        <f t="shared" si="256"/>
        <v>0</v>
      </c>
      <c r="DK273" s="26">
        <f t="shared" si="257"/>
        <v>0</v>
      </c>
      <c r="DL273" s="26">
        <f t="shared" si="258"/>
        <v>0</v>
      </c>
      <c r="DM273" s="498"/>
    </row>
    <row r="274" spans="1:117" x14ac:dyDescent="0.25">
      <c r="A274" s="949"/>
      <c r="B274" s="1333" t="s">
        <v>271</v>
      </c>
      <c r="C274" s="1333"/>
      <c r="D274" s="1334">
        <f t="shared" si="261"/>
        <v>5</v>
      </c>
      <c r="E274" s="1361">
        <f t="shared" si="260"/>
        <v>2</v>
      </c>
      <c r="F274" s="1362">
        <f t="shared" si="260"/>
        <v>3</v>
      </c>
      <c r="G274" s="1363"/>
      <c r="H274" s="1364"/>
      <c r="I274" s="1365"/>
      <c r="J274" s="1364"/>
      <c r="K274" s="1365"/>
      <c r="L274" s="1364"/>
      <c r="M274" s="1363"/>
      <c r="N274" s="1364"/>
      <c r="O274" s="1363"/>
      <c r="P274" s="1364"/>
      <c r="Q274" s="1365"/>
      <c r="R274" s="1364"/>
      <c r="S274" s="1365"/>
      <c r="T274" s="1364"/>
      <c r="U274" s="1363"/>
      <c r="V274" s="1364"/>
      <c r="W274" s="1363"/>
      <c r="X274" s="1364"/>
      <c r="Y274" s="1316">
        <v>0</v>
      </c>
      <c r="Z274" s="389">
        <v>0</v>
      </c>
      <c r="AA274" s="1316">
        <v>0</v>
      </c>
      <c r="AB274" s="389">
        <v>0</v>
      </c>
      <c r="AC274" s="1316">
        <v>0</v>
      </c>
      <c r="AD274" s="389">
        <v>0</v>
      </c>
      <c r="AE274" s="1316">
        <v>0</v>
      </c>
      <c r="AF274" s="389">
        <v>0</v>
      </c>
      <c r="AG274" s="1316">
        <v>0</v>
      </c>
      <c r="AH274" s="389">
        <v>1</v>
      </c>
      <c r="AI274" s="1316">
        <v>0</v>
      </c>
      <c r="AJ274" s="389">
        <v>2</v>
      </c>
      <c r="AK274" s="1316">
        <v>2</v>
      </c>
      <c r="AL274" s="389">
        <v>0</v>
      </c>
      <c r="AM274" s="1316">
        <v>0</v>
      </c>
      <c r="AN274" s="389">
        <v>0</v>
      </c>
      <c r="AO274" s="1317">
        <v>0</v>
      </c>
      <c r="AP274" s="1318">
        <v>0</v>
      </c>
      <c r="AQ274" s="1338"/>
      <c r="AR274" s="1339"/>
      <c r="AS274" s="413"/>
      <c r="AT274" s="1316">
        <v>0</v>
      </c>
      <c r="AU274" s="1316">
        <v>0</v>
      </c>
      <c r="AV274" s="1319">
        <v>0</v>
      </c>
      <c r="AW274" s="1319">
        <v>0</v>
      </c>
      <c r="AX274" s="1315">
        <v>0</v>
      </c>
      <c r="AY274" t="str">
        <f t="shared" si="248"/>
        <v/>
      </c>
      <c r="CW274" s="25" t="str">
        <f t="shared" si="249"/>
        <v/>
      </c>
      <c r="CX274" s="25" t="str">
        <f t="shared" si="250"/>
        <v/>
      </c>
      <c r="CY274" s="25" t="str">
        <f t="shared" si="251"/>
        <v/>
      </c>
      <c r="CZ274" s="25" t="str">
        <f t="shared" si="252"/>
        <v/>
      </c>
      <c r="DA274" s="25" t="str">
        <f t="shared" si="246"/>
        <v/>
      </c>
      <c r="DB274" s="25" t="str">
        <f t="shared" si="247"/>
        <v/>
      </c>
      <c r="DC274" s="498"/>
      <c r="DD274" s="498"/>
      <c r="DE274" s="498"/>
      <c r="DG274" s="26">
        <f t="shared" si="253"/>
        <v>0</v>
      </c>
      <c r="DH274" s="26">
        <f t="shared" si="254"/>
        <v>0</v>
      </c>
      <c r="DI274" s="26">
        <f t="shared" si="255"/>
        <v>0</v>
      </c>
      <c r="DJ274" s="26">
        <f t="shared" si="256"/>
        <v>0</v>
      </c>
      <c r="DK274" s="26">
        <f t="shared" si="257"/>
        <v>0</v>
      </c>
      <c r="DL274" s="26">
        <f t="shared" si="258"/>
        <v>0</v>
      </c>
      <c r="DM274" s="498"/>
    </row>
    <row r="275" spans="1:117" x14ac:dyDescent="0.25">
      <c r="A275" s="1367" t="s">
        <v>277</v>
      </c>
      <c r="B275" s="830" t="s">
        <v>266</v>
      </c>
      <c r="C275" s="830"/>
      <c r="D275" s="245">
        <f t="shared" si="261"/>
        <v>0</v>
      </c>
      <c r="E275" s="532">
        <f t="shared" si="260"/>
        <v>0</v>
      </c>
      <c r="F275" s="533">
        <f t="shared" si="260"/>
        <v>0</v>
      </c>
      <c r="G275" s="437"/>
      <c r="H275" s="436"/>
      <c r="I275" s="435"/>
      <c r="J275" s="436"/>
      <c r="K275" s="435"/>
      <c r="L275" s="436"/>
      <c r="M275" s="435"/>
      <c r="N275" s="436"/>
      <c r="O275" s="435"/>
      <c r="P275" s="436"/>
      <c r="Q275" s="435"/>
      <c r="R275" s="436"/>
      <c r="S275" s="435"/>
      <c r="T275" s="436"/>
      <c r="U275" s="435"/>
      <c r="V275" s="436"/>
      <c r="W275" s="435"/>
      <c r="X275" s="436"/>
      <c r="Y275" s="394"/>
      <c r="Z275" s="395"/>
      <c r="AA275" s="394"/>
      <c r="AB275" s="395"/>
      <c r="AC275" s="394"/>
      <c r="AD275" s="395"/>
      <c r="AE275" s="394"/>
      <c r="AF275" s="395"/>
      <c r="AG275" s="394"/>
      <c r="AH275" s="395"/>
      <c r="AI275" s="394"/>
      <c r="AJ275" s="395"/>
      <c r="AK275" s="394"/>
      <c r="AL275" s="395"/>
      <c r="AM275" s="394"/>
      <c r="AN275" s="395"/>
      <c r="AO275" s="396"/>
      <c r="AP275" s="397"/>
      <c r="AQ275" s="392"/>
      <c r="AR275" s="393"/>
      <c r="AS275" s="1303"/>
      <c r="AT275" s="394"/>
      <c r="AU275" s="394"/>
      <c r="AV275" s="398"/>
      <c r="AW275" s="398"/>
      <c r="AX275" s="393"/>
      <c r="AY275" t="str">
        <f t="shared" si="248"/>
        <v/>
      </c>
      <c r="CW275" s="25" t="str">
        <f t="shared" si="249"/>
        <v/>
      </c>
      <c r="CX275" s="25" t="str">
        <f t="shared" si="250"/>
        <v/>
      </c>
      <c r="CY275" s="25" t="str">
        <f t="shared" si="251"/>
        <v/>
      </c>
      <c r="CZ275" s="25" t="str">
        <f t="shared" si="252"/>
        <v/>
      </c>
      <c r="DA275" s="25" t="str">
        <f t="shared" si="246"/>
        <v/>
      </c>
      <c r="DB275" s="25" t="str">
        <f t="shared" si="247"/>
        <v/>
      </c>
      <c r="DC275" s="498"/>
      <c r="DD275" s="498"/>
      <c r="DE275" s="498"/>
      <c r="DG275" s="26">
        <f t="shared" si="253"/>
        <v>0</v>
      </c>
      <c r="DH275" s="26">
        <f t="shared" si="254"/>
        <v>0</v>
      </c>
      <c r="DI275" s="26">
        <f t="shared" si="255"/>
        <v>0</v>
      </c>
      <c r="DJ275" s="26">
        <f t="shared" si="256"/>
        <v>0</v>
      </c>
      <c r="DK275" s="26">
        <f t="shared" si="257"/>
        <v>0</v>
      </c>
      <c r="DL275" s="26">
        <f t="shared" si="258"/>
        <v>0</v>
      </c>
      <c r="DM275" s="498"/>
    </row>
    <row r="276" spans="1:117" x14ac:dyDescent="0.25">
      <c r="A276" s="794"/>
      <c r="B276" s="1320" t="s">
        <v>267</v>
      </c>
      <c r="C276" s="1320"/>
      <c r="D276" s="1321">
        <f t="shared" si="261"/>
        <v>0</v>
      </c>
      <c r="E276" s="1356">
        <f t="shared" si="260"/>
        <v>0</v>
      </c>
      <c r="F276" s="1357">
        <f t="shared" si="260"/>
        <v>0</v>
      </c>
      <c r="G276" s="1307"/>
      <c r="H276" s="1308"/>
      <c r="I276" s="1341"/>
      <c r="J276" s="1308"/>
      <c r="K276" s="1341"/>
      <c r="L276" s="1308"/>
      <c r="M276" s="1341"/>
      <c r="N276" s="1308"/>
      <c r="O276" s="1341"/>
      <c r="P276" s="1308"/>
      <c r="Q276" s="1341"/>
      <c r="R276" s="1308"/>
      <c r="S276" s="1341"/>
      <c r="T276" s="1308"/>
      <c r="U276" s="1341"/>
      <c r="V276" s="1308"/>
      <c r="W276" s="1341"/>
      <c r="X276" s="1308"/>
      <c r="Y276" s="1326"/>
      <c r="Z276" s="1327"/>
      <c r="AA276" s="1326"/>
      <c r="AB276" s="1327"/>
      <c r="AC276" s="1326"/>
      <c r="AD276" s="1327"/>
      <c r="AE276" s="1326"/>
      <c r="AF276" s="1327"/>
      <c r="AG276" s="1326"/>
      <c r="AH276" s="1327"/>
      <c r="AI276" s="1326"/>
      <c r="AJ276" s="1327"/>
      <c r="AK276" s="1326"/>
      <c r="AL276" s="1327"/>
      <c r="AM276" s="1326"/>
      <c r="AN276" s="1327"/>
      <c r="AO276" s="1328"/>
      <c r="AP276" s="1329"/>
      <c r="AQ276" s="1307"/>
      <c r="AR276" s="1308"/>
      <c r="AS276" s="394"/>
      <c r="AT276" s="1326"/>
      <c r="AU276" s="1326"/>
      <c r="AV276" s="1330"/>
      <c r="AW276" s="1330"/>
      <c r="AX276" s="1325"/>
      <c r="AY276" t="str">
        <f t="shared" si="248"/>
        <v/>
      </c>
      <c r="CW276" s="25" t="str">
        <f t="shared" si="249"/>
        <v/>
      </c>
      <c r="CX276" s="25" t="str">
        <f t="shared" si="250"/>
        <v/>
      </c>
      <c r="CY276" s="25" t="str">
        <f t="shared" si="251"/>
        <v/>
      </c>
      <c r="CZ276" s="25" t="str">
        <f t="shared" si="252"/>
        <v/>
      </c>
      <c r="DA276" s="25" t="str">
        <f t="shared" si="246"/>
        <v/>
      </c>
      <c r="DB276" s="25" t="str">
        <f t="shared" si="247"/>
        <v/>
      </c>
      <c r="DC276" s="498"/>
      <c r="DD276" s="498"/>
      <c r="DE276" s="498"/>
      <c r="DG276" s="26">
        <f t="shared" si="253"/>
        <v>0</v>
      </c>
      <c r="DH276" s="26">
        <f t="shared" si="254"/>
        <v>0</v>
      </c>
      <c r="DI276" s="26">
        <f t="shared" si="255"/>
        <v>0</v>
      </c>
      <c r="DJ276" s="26">
        <f t="shared" si="256"/>
        <v>0</v>
      </c>
      <c r="DK276" s="26">
        <f t="shared" si="257"/>
        <v>0</v>
      </c>
      <c r="DL276" s="26">
        <f t="shared" si="258"/>
        <v>0</v>
      </c>
      <c r="DM276" s="498"/>
    </row>
    <row r="277" spans="1:117" x14ac:dyDescent="0.25">
      <c r="A277" s="794"/>
      <c r="B277" s="1320" t="s">
        <v>268</v>
      </c>
      <c r="C277" s="1320"/>
      <c r="D277" s="1321">
        <f t="shared" si="261"/>
        <v>0</v>
      </c>
      <c r="E277" s="1356">
        <f t="shared" si="260"/>
        <v>0</v>
      </c>
      <c r="F277" s="1357">
        <f t="shared" si="260"/>
        <v>0</v>
      </c>
      <c r="G277" s="1307"/>
      <c r="H277" s="1308"/>
      <c r="I277" s="1341"/>
      <c r="J277" s="1308"/>
      <c r="K277" s="1341"/>
      <c r="L277" s="1308"/>
      <c r="M277" s="1341"/>
      <c r="N277" s="1308"/>
      <c r="O277" s="1341"/>
      <c r="P277" s="1308"/>
      <c r="Q277" s="1341"/>
      <c r="R277" s="1308"/>
      <c r="S277" s="1341"/>
      <c r="T277" s="1308"/>
      <c r="U277" s="1341"/>
      <c r="V277" s="1308"/>
      <c r="W277" s="1341"/>
      <c r="X277" s="1308"/>
      <c r="Y277" s="1326"/>
      <c r="Z277" s="1327"/>
      <c r="AA277" s="1326"/>
      <c r="AB277" s="1327"/>
      <c r="AC277" s="1326"/>
      <c r="AD277" s="1327"/>
      <c r="AE277" s="1326"/>
      <c r="AF277" s="1327"/>
      <c r="AG277" s="1326"/>
      <c r="AH277" s="1327"/>
      <c r="AI277" s="1326"/>
      <c r="AJ277" s="1327"/>
      <c r="AK277" s="1326"/>
      <c r="AL277" s="1327"/>
      <c r="AM277" s="1326"/>
      <c r="AN277" s="1327"/>
      <c r="AO277" s="1328"/>
      <c r="AP277" s="1329"/>
      <c r="AQ277" s="1307"/>
      <c r="AR277" s="1308"/>
      <c r="AS277" s="1341"/>
      <c r="AT277" s="1326"/>
      <c r="AU277" s="1326"/>
      <c r="AV277" s="1330"/>
      <c r="AW277" s="1330"/>
      <c r="AX277" s="1325"/>
      <c r="AY277" t="str">
        <f t="shared" si="248"/>
        <v/>
      </c>
      <c r="CW277" s="25" t="str">
        <f t="shared" si="249"/>
        <v/>
      </c>
      <c r="CX277" s="25" t="str">
        <f t="shared" si="250"/>
        <v/>
      </c>
      <c r="CY277" s="25" t="str">
        <f t="shared" si="251"/>
        <v/>
      </c>
      <c r="CZ277" s="25" t="str">
        <f t="shared" si="252"/>
        <v/>
      </c>
      <c r="DA277" s="25" t="str">
        <f t="shared" si="246"/>
        <v/>
      </c>
      <c r="DB277" s="25" t="str">
        <f t="shared" si="247"/>
        <v/>
      </c>
      <c r="DC277" s="498"/>
      <c r="DD277" s="498"/>
      <c r="DE277" s="498"/>
      <c r="DG277" s="26">
        <f t="shared" si="253"/>
        <v>0</v>
      </c>
      <c r="DH277" s="26">
        <f t="shared" si="254"/>
        <v>0</v>
      </c>
      <c r="DI277" s="26">
        <f t="shared" si="255"/>
        <v>0</v>
      </c>
      <c r="DJ277" s="26">
        <f t="shared" si="256"/>
        <v>0</v>
      </c>
      <c r="DK277" s="26">
        <f t="shared" si="257"/>
        <v>0</v>
      </c>
      <c r="DL277" s="26">
        <f t="shared" si="258"/>
        <v>0</v>
      </c>
      <c r="DM277" s="498"/>
    </row>
    <row r="278" spans="1:117" x14ac:dyDescent="0.25">
      <c r="A278" s="794"/>
      <c r="B278" s="1331" t="s">
        <v>269</v>
      </c>
      <c r="C278" s="1332"/>
      <c r="D278" s="1321">
        <f t="shared" si="261"/>
        <v>0</v>
      </c>
      <c r="E278" s="1368">
        <f t="shared" si="260"/>
        <v>0</v>
      </c>
      <c r="F278" s="1369">
        <f t="shared" si="260"/>
        <v>0</v>
      </c>
      <c r="G278" s="1307"/>
      <c r="H278" s="1308"/>
      <c r="I278" s="1341"/>
      <c r="J278" s="1308"/>
      <c r="K278" s="1341"/>
      <c r="L278" s="1308"/>
      <c r="M278" s="1341"/>
      <c r="N278" s="1308"/>
      <c r="O278" s="1341"/>
      <c r="P278" s="1308"/>
      <c r="Q278" s="1341"/>
      <c r="R278" s="1308"/>
      <c r="S278" s="1341"/>
      <c r="T278" s="1308"/>
      <c r="U278" s="1341"/>
      <c r="V278" s="1308"/>
      <c r="W278" s="1341"/>
      <c r="X278" s="1308"/>
      <c r="Y278" s="1326"/>
      <c r="Z278" s="1327"/>
      <c r="AA278" s="1326"/>
      <c r="AB278" s="1327"/>
      <c r="AC278" s="1326"/>
      <c r="AD278" s="1327"/>
      <c r="AE278" s="1326"/>
      <c r="AF278" s="1327"/>
      <c r="AG278" s="1326"/>
      <c r="AH278" s="1327"/>
      <c r="AI278" s="1326"/>
      <c r="AJ278" s="1327"/>
      <c r="AK278" s="1326"/>
      <c r="AL278" s="1327"/>
      <c r="AM278" s="1326"/>
      <c r="AN278" s="1327"/>
      <c r="AO278" s="405"/>
      <c r="AP278" s="406"/>
      <c r="AQ278" s="1307"/>
      <c r="AR278" s="1308"/>
      <c r="AS278" s="1341"/>
      <c r="AT278" s="403"/>
      <c r="AU278" s="403"/>
      <c r="AV278" s="410"/>
      <c r="AW278" s="410"/>
      <c r="AX278" s="402"/>
      <c r="AY278" t="str">
        <f t="shared" si="248"/>
        <v/>
      </c>
      <c r="CW278" s="25" t="str">
        <f t="shared" si="249"/>
        <v/>
      </c>
      <c r="CX278" s="25" t="str">
        <f t="shared" si="250"/>
        <v/>
      </c>
      <c r="CY278" s="25" t="str">
        <f t="shared" si="251"/>
        <v/>
      </c>
      <c r="CZ278" s="25" t="str">
        <f t="shared" si="252"/>
        <v/>
      </c>
      <c r="DA278" s="25" t="str">
        <f t="shared" si="246"/>
        <v/>
      </c>
      <c r="DB278" s="25" t="str">
        <f t="shared" si="247"/>
        <v/>
      </c>
      <c r="DC278" s="498"/>
      <c r="DD278" s="498"/>
      <c r="DE278" s="498"/>
      <c r="DG278" s="26">
        <f t="shared" si="253"/>
        <v>0</v>
      </c>
      <c r="DH278" s="26">
        <f t="shared" si="254"/>
        <v>0</v>
      </c>
      <c r="DI278" s="26">
        <f t="shared" si="255"/>
        <v>0</v>
      </c>
      <c r="DJ278" s="26">
        <f t="shared" si="256"/>
        <v>0</v>
      </c>
      <c r="DK278" s="26">
        <f t="shared" si="257"/>
        <v>0</v>
      </c>
      <c r="DL278" s="26">
        <f t="shared" si="258"/>
        <v>0</v>
      </c>
      <c r="DM278" s="498"/>
    </row>
    <row r="279" spans="1:117" ht="15" customHeight="1" x14ac:dyDescent="0.25">
      <c r="A279" s="794"/>
      <c r="B279" s="1331" t="s">
        <v>270</v>
      </c>
      <c r="C279" s="1332"/>
      <c r="D279" s="1321">
        <f t="shared" si="261"/>
        <v>0</v>
      </c>
      <c r="E279" s="1368">
        <f t="shared" si="260"/>
        <v>0</v>
      </c>
      <c r="F279" s="1369">
        <f t="shared" si="260"/>
        <v>0</v>
      </c>
      <c r="G279" s="440"/>
      <c r="H279" s="530"/>
      <c r="I279" s="442"/>
      <c r="J279" s="530"/>
      <c r="K279" s="442"/>
      <c r="L279" s="530"/>
      <c r="M279" s="442"/>
      <c r="N279" s="530"/>
      <c r="O279" s="442"/>
      <c r="P279" s="530"/>
      <c r="Q279" s="442"/>
      <c r="R279" s="530"/>
      <c r="S279" s="442"/>
      <c r="T279" s="530"/>
      <c r="U279" s="442"/>
      <c r="V279" s="530"/>
      <c r="W279" s="442"/>
      <c r="X279" s="530"/>
      <c r="Y279" s="403"/>
      <c r="Z279" s="404"/>
      <c r="AA279" s="403"/>
      <c r="AB279" s="404"/>
      <c r="AC279" s="403"/>
      <c r="AD279" s="404"/>
      <c r="AE279" s="403"/>
      <c r="AF279" s="404"/>
      <c r="AG279" s="403"/>
      <c r="AH279" s="404"/>
      <c r="AI279" s="403"/>
      <c r="AJ279" s="404"/>
      <c r="AK279" s="403"/>
      <c r="AL279" s="404"/>
      <c r="AM279" s="403"/>
      <c r="AN279" s="404"/>
      <c r="AO279" s="405"/>
      <c r="AP279" s="406"/>
      <c r="AQ279" s="407"/>
      <c r="AR279" s="408"/>
      <c r="AS279" s="409"/>
      <c r="AT279" s="403"/>
      <c r="AU279" s="403"/>
      <c r="AV279" s="410"/>
      <c r="AW279" s="410"/>
      <c r="AX279" s="402"/>
      <c r="AY279" t="str">
        <f t="shared" si="248"/>
        <v/>
      </c>
      <c r="CW279" s="25" t="str">
        <f t="shared" si="249"/>
        <v/>
      </c>
      <c r="CX279" s="25" t="str">
        <f t="shared" si="250"/>
        <v/>
      </c>
      <c r="CY279" s="25" t="str">
        <f t="shared" si="251"/>
        <v/>
      </c>
      <c r="CZ279" s="25" t="str">
        <f t="shared" si="252"/>
        <v/>
      </c>
      <c r="DA279" s="25" t="str">
        <f t="shared" si="246"/>
        <v/>
      </c>
      <c r="DB279" s="25" t="str">
        <f t="shared" si="247"/>
        <v/>
      </c>
      <c r="DC279" s="498"/>
      <c r="DD279" s="498"/>
      <c r="DE279" s="498"/>
      <c r="DG279" s="26">
        <f t="shared" si="253"/>
        <v>0</v>
      </c>
      <c r="DH279" s="26">
        <f t="shared" si="254"/>
        <v>0</v>
      </c>
      <c r="DI279" s="26">
        <f t="shared" si="255"/>
        <v>0</v>
      </c>
      <c r="DJ279" s="26">
        <f t="shared" si="256"/>
        <v>0</v>
      </c>
      <c r="DK279" s="26">
        <f t="shared" si="257"/>
        <v>0</v>
      </c>
      <c r="DL279" s="26">
        <f t="shared" si="258"/>
        <v>0</v>
      </c>
      <c r="DM279" s="498"/>
    </row>
    <row r="280" spans="1:117" x14ac:dyDescent="0.25">
      <c r="A280" s="1370"/>
      <c r="B280" s="1333" t="s">
        <v>271</v>
      </c>
      <c r="C280" s="1333"/>
      <c r="D280" s="534">
        <f t="shared" si="261"/>
        <v>0</v>
      </c>
      <c r="E280" s="573">
        <f t="shared" si="260"/>
        <v>0</v>
      </c>
      <c r="F280" s="501">
        <f t="shared" si="260"/>
        <v>0</v>
      </c>
      <c r="G280" s="535"/>
      <c r="H280" s="536"/>
      <c r="I280" s="502"/>
      <c r="J280" s="536"/>
      <c r="K280" s="502"/>
      <c r="L280" s="536"/>
      <c r="M280" s="502"/>
      <c r="N280" s="536"/>
      <c r="O280" s="502"/>
      <c r="P280" s="536"/>
      <c r="Q280" s="502"/>
      <c r="R280" s="536"/>
      <c r="S280" s="502"/>
      <c r="T280" s="536"/>
      <c r="U280" s="502"/>
      <c r="V280" s="536"/>
      <c r="W280" s="502"/>
      <c r="X280" s="536"/>
      <c r="Y280" s="1316"/>
      <c r="Z280" s="389"/>
      <c r="AA280" s="1316"/>
      <c r="AB280" s="389"/>
      <c r="AC280" s="1316"/>
      <c r="AD280" s="389"/>
      <c r="AE280" s="1316"/>
      <c r="AF280" s="389"/>
      <c r="AG280" s="1316"/>
      <c r="AH280" s="389"/>
      <c r="AI280" s="1316"/>
      <c r="AJ280" s="389"/>
      <c r="AK280" s="1316"/>
      <c r="AL280" s="389"/>
      <c r="AM280" s="1316"/>
      <c r="AN280" s="389"/>
      <c r="AO280" s="1317"/>
      <c r="AP280" s="1318"/>
      <c r="AQ280" s="1338"/>
      <c r="AR280" s="1339"/>
      <c r="AS280" s="413"/>
      <c r="AT280" s="1316"/>
      <c r="AU280" s="1316"/>
      <c r="AV280" s="1319"/>
      <c r="AW280" s="1319"/>
      <c r="AX280" s="1315"/>
      <c r="AY280" t="str">
        <f t="shared" si="248"/>
        <v/>
      </c>
      <c r="CW280" s="25" t="str">
        <f t="shared" si="249"/>
        <v/>
      </c>
      <c r="CX280" s="25" t="str">
        <f t="shared" si="250"/>
        <v/>
      </c>
      <c r="CY280" s="25" t="str">
        <f t="shared" si="251"/>
        <v/>
      </c>
      <c r="CZ280" s="25" t="str">
        <f t="shared" si="252"/>
        <v/>
      </c>
      <c r="DA280" s="25" t="str">
        <f t="shared" si="246"/>
        <v/>
      </c>
      <c r="DB280" s="25" t="str">
        <f t="shared" si="247"/>
        <v/>
      </c>
      <c r="DC280" s="498"/>
      <c r="DD280" s="498"/>
      <c r="DE280" s="498"/>
      <c r="DG280" s="26">
        <f t="shared" si="253"/>
        <v>0</v>
      </c>
      <c r="DH280" s="26">
        <f t="shared" si="254"/>
        <v>0</v>
      </c>
      <c r="DI280" s="26">
        <f t="shared" si="255"/>
        <v>0</v>
      </c>
      <c r="DJ280" s="26">
        <f t="shared" si="256"/>
        <v>0</v>
      </c>
      <c r="DK280" s="26">
        <f t="shared" si="257"/>
        <v>0</v>
      </c>
      <c r="DL280" s="26">
        <f t="shared" si="258"/>
        <v>0</v>
      </c>
      <c r="DM280" s="498"/>
    </row>
    <row r="281" spans="1:117" x14ac:dyDescent="0.25">
      <c r="A281" s="1366" t="s">
        <v>278</v>
      </c>
      <c r="B281" s="830" t="s">
        <v>266</v>
      </c>
      <c r="C281" s="830"/>
      <c r="D281" s="245">
        <f t="shared" si="261"/>
        <v>0</v>
      </c>
      <c r="E281" s="390">
        <f t="shared" ref="E281:F298" si="262">SUM(G281+I281+K281+M281+O281+Q281+S281+U281+W281+Y281+AA281+AC281+AE281+AG281+AI281+AK281+AM281)</f>
        <v>0</v>
      </c>
      <c r="F281" s="391">
        <f t="shared" si="262"/>
        <v>0</v>
      </c>
      <c r="G281" s="392"/>
      <c r="H281" s="393"/>
      <c r="I281" s="394"/>
      <c r="J281" s="393"/>
      <c r="K281" s="394"/>
      <c r="L281" s="393"/>
      <c r="M281" s="394"/>
      <c r="N281" s="393"/>
      <c r="O281" s="394"/>
      <c r="P281" s="393"/>
      <c r="Q281" s="394"/>
      <c r="R281" s="393"/>
      <c r="S281" s="394"/>
      <c r="T281" s="393"/>
      <c r="U281" s="394"/>
      <c r="V281" s="395"/>
      <c r="W281" s="394"/>
      <c r="X281" s="395"/>
      <c r="Y281" s="394"/>
      <c r="Z281" s="395"/>
      <c r="AA281" s="394"/>
      <c r="AB281" s="395"/>
      <c r="AC281" s="394"/>
      <c r="AD281" s="395"/>
      <c r="AE281" s="394"/>
      <c r="AF281" s="395"/>
      <c r="AG281" s="394"/>
      <c r="AH281" s="395"/>
      <c r="AI281" s="394"/>
      <c r="AJ281" s="395"/>
      <c r="AK281" s="394"/>
      <c r="AL281" s="395"/>
      <c r="AM281" s="394"/>
      <c r="AN281" s="395"/>
      <c r="AO281" s="396"/>
      <c r="AP281" s="397"/>
      <c r="AQ281" s="392"/>
      <c r="AR281" s="393"/>
      <c r="AS281" s="1303"/>
      <c r="AT281" s="394"/>
      <c r="AU281" s="394"/>
      <c r="AV281" s="398"/>
      <c r="AW281" s="398"/>
      <c r="AX281" s="393"/>
      <c r="AY281" t="str">
        <f t="shared" si="248"/>
        <v/>
      </c>
      <c r="CW281" s="25" t="str">
        <f t="shared" si="249"/>
        <v/>
      </c>
      <c r="CX281" s="25" t="str">
        <f t="shared" si="250"/>
        <v/>
      </c>
      <c r="CY281" s="25" t="str">
        <f t="shared" si="251"/>
        <v/>
      </c>
      <c r="CZ281" s="25" t="str">
        <f t="shared" si="252"/>
        <v/>
      </c>
      <c r="DA281" s="25" t="str">
        <f t="shared" si="246"/>
        <v/>
      </c>
      <c r="DB281" s="25" t="str">
        <f t="shared" si="247"/>
        <v/>
      </c>
      <c r="DC281" s="498"/>
      <c r="DD281" s="498"/>
      <c r="DE281" s="498"/>
      <c r="DG281" s="26">
        <f t="shared" si="253"/>
        <v>0</v>
      </c>
      <c r="DH281" s="26">
        <f t="shared" si="254"/>
        <v>0</v>
      </c>
      <c r="DI281" s="26">
        <f t="shared" si="255"/>
        <v>0</v>
      </c>
      <c r="DJ281" s="26">
        <f t="shared" si="256"/>
        <v>0</v>
      </c>
      <c r="DK281" s="26">
        <f t="shared" si="257"/>
        <v>0</v>
      </c>
      <c r="DL281" s="26">
        <f t="shared" si="258"/>
        <v>0</v>
      </c>
      <c r="DM281" s="498"/>
    </row>
    <row r="282" spans="1:117" x14ac:dyDescent="0.25">
      <c r="A282" s="713"/>
      <c r="B282" s="1320" t="s">
        <v>267</v>
      </c>
      <c r="C282" s="1320"/>
      <c r="D282" s="1321">
        <f t="shared" si="261"/>
        <v>0</v>
      </c>
      <c r="E282" s="1322">
        <f t="shared" si="262"/>
        <v>0</v>
      </c>
      <c r="F282" s="1323">
        <f t="shared" si="262"/>
        <v>0</v>
      </c>
      <c r="G282" s="1324"/>
      <c r="H282" s="1325"/>
      <c r="I282" s="1326"/>
      <c r="J282" s="1325"/>
      <c r="K282" s="1326"/>
      <c r="L282" s="1325"/>
      <c r="M282" s="1326"/>
      <c r="N282" s="1325"/>
      <c r="O282" s="1326"/>
      <c r="P282" s="1325"/>
      <c r="Q282" s="1326"/>
      <c r="R282" s="1325"/>
      <c r="S282" s="1326"/>
      <c r="T282" s="1325"/>
      <c r="U282" s="1326"/>
      <c r="V282" s="1327"/>
      <c r="W282" s="1326"/>
      <c r="X282" s="1327"/>
      <c r="Y282" s="1326"/>
      <c r="Z282" s="1327"/>
      <c r="AA282" s="1326"/>
      <c r="AB282" s="1327"/>
      <c r="AC282" s="1326"/>
      <c r="AD282" s="1327"/>
      <c r="AE282" s="1326"/>
      <c r="AF282" s="1327"/>
      <c r="AG282" s="1326"/>
      <c r="AH282" s="1327"/>
      <c r="AI282" s="1326"/>
      <c r="AJ282" s="1327"/>
      <c r="AK282" s="1326"/>
      <c r="AL282" s="1327"/>
      <c r="AM282" s="1326"/>
      <c r="AN282" s="1327"/>
      <c r="AO282" s="1328"/>
      <c r="AP282" s="1329"/>
      <c r="AQ282" s="1307"/>
      <c r="AR282" s="1308"/>
      <c r="AS282" s="394"/>
      <c r="AT282" s="1326"/>
      <c r="AU282" s="1326"/>
      <c r="AV282" s="1330"/>
      <c r="AW282" s="1330"/>
      <c r="AX282" s="1325"/>
      <c r="AY282" t="str">
        <f t="shared" si="248"/>
        <v/>
      </c>
      <c r="CW282" s="25" t="str">
        <f t="shared" si="249"/>
        <v/>
      </c>
      <c r="CX282" s="25" t="str">
        <f t="shared" si="250"/>
        <v/>
      </c>
      <c r="CY282" s="25" t="str">
        <f t="shared" si="251"/>
        <v/>
      </c>
      <c r="CZ282" s="25" t="str">
        <f t="shared" si="252"/>
        <v/>
      </c>
      <c r="DA282" s="25" t="str">
        <f t="shared" si="246"/>
        <v/>
      </c>
      <c r="DB282" s="25" t="str">
        <f t="shared" si="247"/>
        <v/>
      </c>
      <c r="DC282" s="498"/>
      <c r="DD282" s="498"/>
      <c r="DE282" s="498"/>
      <c r="DG282" s="26">
        <f t="shared" si="253"/>
        <v>0</v>
      </c>
      <c r="DH282" s="26">
        <f t="shared" si="254"/>
        <v>0</v>
      </c>
      <c r="DI282" s="26">
        <f t="shared" si="255"/>
        <v>0</v>
      </c>
      <c r="DJ282" s="26">
        <f t="shared" si="256"/>
        <v>0</v>
      </c>
      <c r="DK282" s="26">
        <f t="shared" si="257"/>
        <v>0</v>
      </c>
      <c r="DL282" s="26">
        <f t="shared" si="258"/>
        <v>0</v>
      </c>
      <c r="DM282" s="498"/>
    </row>
    <row r="283" spans="1:117" x14ac:dyDescent="0.25">
      <c r="A283" s="713"/>
      <c r="B283" s="1320" t="s">
        <v>268</v>
      </c>
      <c r="C283" s="1320"/>
      <c r="D283" s="1321">
        <f t="shared" si="261"/>
        <v>0</v>
      </c>
      <c r="E283" s="1322">
        <f t="shared" si="262"/>
        <v>0</v>
      </c>
      <c r="F283" s="1323">
        <f t="shared" si="262"/>
        <v>0</v>
      </c>
      <c r="G283" s="1324"/>
      <c r="H283" s="1325"/>
      <c r="I283" s="1326"/>
      <c r="J283" s="1325"/>
      <c r="K283" s="1326"/>
      <c r="L283" s="1325"/>
      <c r="M283" s="1326"/>
      <c r="N283" s="1325"/>
      <c r="O283" s="1326"/>
      <c r="P283" s="1325"/>
      <c r="Q283" s="1326"/>
      <c r="R283" s="1325"/>
      <c r="S283" s="1326"/>
      <c r="T283" s="1325"/>
      <c r="U283" s="1326"/>
      <c r="V283" s="1327"/>
      <c r="W283" s="1326"/>
      <c r="X283" s="1327"/>
      <c r="Y283" s="1326"/>
      <c r="Z283" s="1327"/>
      <c r="AA283" s="1326"/>
      <c r="AB283" s="1327"/>
      <c r="AC283" s="1326"/>
      <c r="AD283" s="1327"/>
      <c r="AE283" s="1326"/>
      <c r="AF283" s="1327"/>
      <c r="AG283" s="1326"/>
      <c r="AH283" s="1327"/>
      <c r="AI283" s="1326"/>
      <c r="AJ283" s="1327"/>
      <c r="AK283" s="1326"/>
      <c r="AL283" s="1327"/>
      <c r="AM283" s="1326"/>
      <c r="AN283" s="1327"/>
      <c r="AO283" s="1328"/>
      <c r="AP283" s="1329"/>
      <c r="AQ283" s="1307"/>
      <c r="AR283" s="1308"/>
      <c r="AS283" s="1341"/>
      <c r="AT283" s="1326"/>
      <c r="AU283" s="1326"/>
      <c r="AV283" s="1330"/>
      <c r="AW283" s="1330"/>
      <c r="AX283" s="1325"/>
      <c r="AY283" t="str">
        <f t="shared" si="248"/>
        <v/>
      </c>
      <c r="CW283" s="25" t="str">
        <f t="shared" si="249"/>
        <v/>
      </c>
      <c r="CX283" s="25" t="str">
        <f t="shared" si="250"/>
        <v/>
      </c>
      <c r="CY283" s="25" t="str">
        <f t="shared" si="251"/>
        <v/>
      </c>
      <c r="CZ283" s="25" t="str">
        <f t="shared" si="252"/>
        <v/>
      </c>
      <c r="DA283" s="25" t="str">
        <f t="shared" ref="DA283:DA346" si="263">IF(AND(D283&gt;0,AX283="")," * No olvide ingresar datos en Usuarios Migrantes. (Digite cero si no tiene).","")</f>
        <v/>
      </c>
      <c r="DB283" s="25" t="str">
        <f t="shared" ref="DB283:DB346" si="264">IF(AX283&gt;D283, "* Migrantes no puede ser mayor al Total","")</f>
        <v/>
      </c>
      <c r="DC283" s="498"/>
      <c r="DD283" s="498"/>
      <c r="DE283" s="498"/>
      <c r="DG283" s="26">
        <f t="shared" si="253"/>
        <v>0</v>
      </c>
      <c r="DH283" s="26">
        <f t="shared" si="254"/>
        <v>0</v>
      </c>
      <c r="DI283" s="26">
        <f t="shared" si="255"/>
        <v>0</v>
      </c>
      <c r="DJ283" s="26">
        <f t="shared" si="256"/>
        <v>0</v>
      </c>
      <c r="DK283" s="26">
        <f t="shared" si="257"/>
        <v>0</v>
      </c>
      <c r="DL283" s="26">
        <f t="shared" si="258"/>
        <v>0</v>
      </c>
      <c r="DM283" s="498"/>
    </row>
    <row r="284" spans="1:117" x14ac:dyDescent="0.25">
      <c r="A284" s="713"/>
      <c r="B284" s="1331" t="s">
        <v>269</v>
      </c>
      <c r="C284" s="1332"/>
      <c r="D284" s="1321">
        <f t="shared" si="261"/>
        <v>0</v>
      </c>
      <c r="E284" s="1322">
        <f t="shared" si="262"/>
        <v>0</v>
      </c>
      <c r="F284" s="1323">
        <f t="shared" si="262"/>
        <v>0</v>
      </c>
      <c r="G284" s="401"/>
      <c r="H284" s="402"/>
      <c r="I284" s="403"/>
      <c r="J284" s="402"/>
      <c r="K284" s="403"/>
      <c r="L284" s="402"/>
      <c r="M284" s="403"/>
      <c r="N284" s="402"/>
      <c r="O284" s="403"/>
      <c r="P284" s="402"/>
      <c r="Q284" s="403"/>
      <c r="R284" s="402"/>
      <c r="S284" s="403"/>
      <c r="T284" s="402"/>
      <c r="U284" s="403"/>
      <c r="V284" s="404"/>
      <c r="W284" s="403"/>
      <c r="X284" s="404"/>
      <c r="Y284" s="403"/>
      <c r="Z284" s="404"/>
      <c r="AA284" s="403"/>
      <c r="AB284" s="404"/>
      <c r="AC284" s="403"/>
      <c r="AD284" s="404"/>
      <c r="AE284" s="403"/>
      <c r="AF284" s="404"/>
      <c r="AG284" s="403"/>
      <c r="AH284" s="404"/>
      <c r="AI284" s="403"/>
      <c r="AJ284" s="404"/>
      <c r="AK284" s="403"/>
      <c r="AL284" s="404"/>
      <c r="AM284" s="403"/>
      <c r="AN284" s="404"/>
      <c r="AO284" s="405"/>
      <c r="AP284" s="406"/>
      <c r="AQ284" s="1307"/>
      <c r="AR284" s="1308"/>
      <c r="AS284" s="1341"/>
      <c r="AT284" s="403"/>
      <c r="AU284" s="403"/>
      <c r="AV284" s="410"/>
      <c r="AW284" s="410"/>
      <c r="AX284" s="402"/>
      <c r="AY284" t="str">
        <f t="shared" ref="AY284:AY298" si="265">CW284&amp;CX284&amp;CY284&amp;CZ284&amp;DA284&amp;DB284&amp;DC284</f>
        <v/>
      </c>
      <c r="CW284" s="25" t="str">
        <f t="shared" ref="CW284:CW298" si="266">IF(AND(F284&gt;0,AO284=""),"  * No olvide digitar Embarazadas. Digite Cero si no tiene.",IF(AO284&gt;F284," * Las Embarazadas no pueden superar el Total Mujeres.",""))</f>
        <v/>
      </c>
      <c r="CX284" s="25" t="str">
        <f t="shared" ref="CX284:CX298" si="267">IF(AND(D284&gt;0,AV284="")," * No olvide ingresar datos en Usuarios con Discapacidad. (Digite cero si no tiene).",IF(AV284&gt;D284," * La variable Usuarios con discapacidad No puede ser mayor al Total.",""))</f>
        <v/>
      </c>
      <c r="CY284" s="25" t="str">
        <f t="shared" ref="CY284:CY298" si="268">IF(AND(D284&gt;0,AW284="")," * No olvide ingresar datos en Usuarios Oncológicos. (Digite cero si no tiene).",IF(AW284&gt;D284," * La variable Usuarios oncológicos No puede ser mayor al Total.",""))</f>
        <v/>
      </c>
      <c r="CZ284" s="25" t="str">
        <f t="shared" ref="CZ284:CZ298" si="269">IF(AND((AI284+AJ284)&gt;0,AP284="")," * No olvide digitar la variable 60 años. Si no tiene digite Cero.",IF(AP284&gt;(AI284+AJ284), "* El número de pacientes de 60 años NO DEBE ser mayor a lo registrado en el grupo etario de 60 a 64 años.",""))</f>
        <v/>
      </c>
      <c r="DA284" s="25" t="str">
        <f t="shared" si="263"/>
        <v/>
      </c>
      <c r="DB284" s="25" t="str">
        <f t="shared" si="264"/>
        <v/>
      </c>
      <c r="DC284" s="498"/>
      <c r="DD284" s="498"/>
      <c r="DE284" s="498"/>
      <c r="DG284" s="26">
        <f t="shared" ref="DG284:DG298" si="270">IF(AND(F284&gt;0,AO284=""),1,IF(AO284&gt;F284,1,0))</f>
        <v>0</v>
      </c>
      <c r="DH284" s="26">
        <f t="shared" ref="DH284:DH298" si="271">IF(AND(D284&gt;0,AV284=""),1,IF(AV284&gt;D284,1,0))</f>
        <v>0</v>
      </c>
      <c r="DI284" s="26">
        <f t="shared" ref="DI284:DI298" si="272">IF(AND(D284&gt;0,AW284=""),1,IF(AW284&gt;D284,1,0))</f>
        <v>0</v>
      </c>
      <c r="DJ284" s="26">
        <f t="shared" ref="DJ284:DJ298" si="273">IF(AND((AI284+AJ284)&gt;0,AP284=""),1,IF(AP284&gt;(AI284+AJ284),1,0))</f>
        <v>0</v>
      </c>
      <c r="DK284" s="26">
        <f t="shared" ref="DK284:DK298" si="274">IF(AND(D284&gt;0,AX284=""),1,0)</f>
        <v>0</v>
      </c>
      <c r="DL284" s="26">
        <f t="shared" ref="DL284:DL298" si="275">IF(AX284&gt;D284,1,0)</f>
        <v>0</v>
      </c>
      <c r="DM284" s="498"/>
    </row>
    <row r="285" spans="1:117" ht="15" customHeight="1" x14ac:dyDescent="0.25">
      <c r="A285" s="713"/>
      <c r="B285" s="1331" t="s">
        <v>270</v>
      </c>
      <c r="C285" s="1332"/>
      <c r="D285" s="1321">
        <f t="shared" si="261"/>
        <v>0</v>
      </c>
      <c r="E285" s="1322">
        <f t="shared" si="262"/>
        <v>0</v>
      </c>
      <c r="F285" s="1323">
        <f t="shared" si="262"/>
        <v>0</v>
      </c>
      <c r="G285" s="401"/>
      <c r="H285" s="402"/>
      <c r="I285" s="403"/>
      <c r="J285" s="402"/>
      <c r="K285" s="403"/>
      <c r="L285" s="402"/>
      <c r="M285" s="403"/>
      <c r="N285" s="402"/>
      <c r="O285" s="403"/>
      <c r="P285" s="402"/>
      <c r="Q285" s="403"/>
      <c r="R285" s="402"/>
      <c r="S285" s="403"/>
      <c r="T285" s="402"/>
      <c r="U285" s="403"/>
      <c r="V285" s="404"/>
      <c r="W285" s="403"/>
      <c r="X285" s="404"/>
      <c r="Y285" s="403"/>
      <c r="Z285" s="404"/>
      <c r="AA285" s="403"/>
      <c r="AB285" s="404"/>
      <c r="AC285" s="403"/>
      <c r="AD285" s="404"/>
      <c r="AE285" s="403"/>
      <c r="AF285" s="404"/>
      <c r="AG285" s="403"/>
      <c r="AH285" s="404"/>
      <c r="AI285" s="403"/>
      <c r="AJ285" s="404"/>
      <c r="AK285" s="403"/>
      <c r="AL285" s="404"/>
      <c r="AM285" s="403"/>
      <c r="AN285" s="404"/>
      <c r="AO285" s="405"/>
      <c r="AP285" s="406"/>
      <c r="AQ285" s="407"/>
      <c r="AR285" s="408"/>
      <c r="AS285" s="409"/>
      <c r="AT285" s="403"/>
      <c r="AU285" s="403"/>
      <c r="AV285" s="410"/>
      <c r="AW285" s="410"/>
      <c r="AX285" s="402"/>
      <c r="AY285" t="str">
        <f t="shared" si="265"/>
        <v/>
      </c>
      <c r="CW285" s="25" t="str">
        <f t="shared" si="266"/>
        <v/>
      </c>
      <c r="CX285" s="25" t="str">
        <f t="shared" si="267"/>
        <v/>
      </c>
      <c r="CY285" s="25" t="str">
        <f t="shared" si="268"/>
        <v/>
      </c>
      <c r="CZ285" s="25" t="str">
        <f t="shared" si="269"/>
        <v/>
      </c>
      <c r="DA285" s="25" t="str">
        <f t="shared" si="263"/>
        <v/>
      </c>
      <c r="DB285" s="25" t="str">
        <f t="shared" si="264"/>
        <v/>
      </c>
      <c r="DC285" s="498"/>
      <c r="DD285" s="498"/>
      <c r="DE285" s="498"/>
      <c r="DG285" s="26">
        <f t="shared" si="270"/>
        <v>0</v>
      </c>
      <c r="DH285" s="26">
        <f t="shared" si="271"/>
        <v>0</v>
      </c>
      <c r="DI285" s="26">
        <f t="shared" si="272"/>
        <v>0</v>
      </c>
      <c r="DJ285" s="26">
        <f t="shared" si="273"/>
        <v>0</v>
      </c>
      <c r="DK285" s="26">
        <f t="shared" si="274"/>
        <v>0</v>
      </c>
      <c r="DL285" s="26">
        <f t="shared" si="275"/>
        <v>0</v>
      </c>
      <c r="DM285" s="498"/>
    </row>
    <row r="286" spans="1:117" x14ac:dyDescent="0.25">
      <c r="A286" s="945"/>
      <c r="B286" s="1333" t="s">
        <v>271</v>
      </c>
      <c r="C286" s="1333"/>
      <c r="D286" s="1334">
        <f t="shared" si="261"/>
        <v>0</v>
      </c>
      <c r="E286" s="1335">
        <f t="shared" si="262"/>
        <v>0</v>
      </c>
      <c r="F286" s="1336">
        <f t="shared" si="262"/>
        <v>0</v>
      </c>
      <c r="G286" s="1314"/>
      <c r="H286" s="1315"/>
      <c r="I286" s="1316"/>
      <c r="J286" s="1315"/>
      <c r="K286" s="1316"/>
      <c r="L286" s="1315"/>
      <c r="M286" s="1316"/>
      <c r="N286" s="1315"/>
      <c r="O286" s="1316"/>
      <c r="P286" s="1315"/>
      <c r="Q286" s="1316"/>
      <c r="R286" s="1315"/>
      <c r="S286" s="1316"/>
      <c r="T286" s="1315"/>
      <c r="U286" s="1316"/>
      <c r="V286" s="389"/>
      <c r="W286" s="1316"/>
      <c r="X286" s="389"/>
      <c r="Y286" s="1316"/>
      <c r="Z286" s="389"/>
      <c r="AA286" s="1316"/>
      <c r="AB286" s="389"/>
      <c r="AC286" s="1316"/>
      <c r="AD286" s="389"/>
      <c r="AE286" s="1316"/>
      <c r="AF286" s="389"/>
      <c r="AG286" s="1316"/>
      <c r="AH286" s="389"/>
      <c r="AI286" s="1316"/>
      <c r="AJ286" s="389"/>
      <c r="AK286" s="1316"/>
      <c r="AL286" s="389"/>
      <c r="AM286" s="1316"/>
      <c r="AN286" s="389"/>
      <c r="AO286" s="1317"/>
      <c r="AP286" s="1318"/>
      <c r="AQ286" s="1338"/>
      <c r="AR286" s="1339"/>
      <c r="AS286" s="413"/>
      <c r="AT286" s="1316"/>
      <c r="AU286" s="1316"/>
      <c r="AV286" s="1319"/>
      <c r="AW286" s="1319"/>
      <c r="AX286" s="1315"/>
      <c r="AY286" t="str">
        <f t="shared" si="265"/>
        <v/>
      </c>
      <c r="CW286" s="25" t="str">
        <f t="shared" si="266"/>
        <v/>
      </c>
      <c r="CX286" s="25" t="str">
        <f t="shared" si="267"/>
        <v/>
      </c>
      <c r="CY286" s="25" t="str">
        <f t="shared" si="268"/>
        <v/>
      </c>
      <c r="CZ286" s="25" t="str">
        <f t="shared" si="269"/>
        <v/>
      </c>
      <c r="DA286" s="25" t="str">
        <f t="shared" si="263"/>
        <v/>
      </c>
      <c r="DB286" s="25" t="str">
        <f t="shared" si="264"/>
        <v/>
      </c>
      <c r="DC286" s="498"/>
      <c r="DD286" s="498"/>
      <c r="DE286" s="498"/>
      <c r="DG286" s="26">
        <f t="shared" si="270"/>
        <v>0</v>
      </c>
      <c r="DH286" s="26">
        <f t="shared" si="271"/>
        <v>0</v>
      </c>
      <c r="DI286" s="26">
        <f t="shared" si="272"/>
        <v>0</v>
      </c>
      <c r="DJ286" s="26">
        <f t="shared" si="273"/>
        <v>0</v>
      </c>
      <c r="DK286" s="26">
        <f t="shared" si="274"/>
        <v>0</v>
      </c>
      <c r="DL286" s="26">
        <f t="shared" si="275"/>
        <v>0</v>
      </c>
      <c r="DM286" s="498"/>
    </row>
    <row r="287" spans="1:117" x14ac:dyDescent="0.25">
      <c r="A287" s="1153" t="s">
        <v>102</v>
      </c>
      <c r="B287" s="830" t="s">
        <v>266</v>
      </c>
      <c r="C287" s="830"/>
      <c r="D287" s="245">
        <f t="shared" si="261"/>
        <v>0</v>
      </c>
      <c r="E287" s="390">
        <f t="shared" si="262"/>
        <v>0</v>
      </c>
      <c r="F287" s="391">
        <f t="shared" si="262"/>
        <v>0</v>
      </c>
      <c r="G287" s="392"/>
      <c r="H287" s="393"/>
      <c r="I287" s="394"/>
      <c r="J287" s="393"/>
      <c r="K287" s="394"/>
      <c r="L287" s="393"/>
      <c r="M287" s="394"/>
      <c r="N287" s="393"/>
      <c r="O287" s="394"/>
      <c r="P287" s="393"/>
      <c r="Q287" s="394"/>
      <c r="R287" s="393"/>
      <c r="S287" s="394"/>
      <c r="T287" s="393"/>
      <c r="U287" s="394"/>
      <c r="V287" s="395"/>
      <c r="W287" s="394"/>
      <c r="X287" s="395"/>
      <c r="Y287" s="394"/>
      <c r="Z287" s="395"/>
      <c r="AA287" s="394"/>
      <c r="AB287" s="395"/>
      <c r="AC287" s="394"/>
      <c r="AD287" s="395"/>
      <c r="AE287" s="394"/>
      <c r="AF287" s="395"/>
      <c r="AG287" s="394"/>
      <c r="AH287" s="395"/>
      <c r="AI287" s="394"/>
      <c r="AJ287" s="395"/>
      <c r="AK287" s="394"/>
      <c r="AL287" s="395"/>
      <c r="AM287" s="394"/>
      <c r="AN287" s="395"/>
      <c r="AO287" s="396"/>
      <c r="AP287" s="397"/>
      <c r="AQ287" s="392"/>
      <c r="AR287" s="393"/>
      <c r="AS287" s="1303"/>
      <c r="AT287" s="394"/>
      <c r="AU287" s="394"/>
      <c r="AV287" s="398"/>
      <c r="AW287" s="398"/>
      <c r="AX287" s="393"/>
      <c r="AY287" t="str">
        <f t="shared" si="265"/>
        <v/>
      </c>
      <c r="CW287" s="25" t="str">
        <f t="shared" si="266"/>
        <v/>
      </c>
      <c r="CX287" s="25" t="str">
        <f t="shared" si="267"/>
        <v/>
      </c>
      <c r="CY287" s="25" t="str">
        <f t="shared" si="268"/>
        <v/>
      </c>
      <c r="CZ287" s="25" t="str">
        <f t="shared" si="269"/>
        <v/>
      </c>
      <c r="DA287" s="25" t="str">
        <f t="shared" si="263"/>
        <v/>
      </c>
      <c r="DB287" s="25" t="str">
        <f t="shared" si="264"/>
        <v/>
      </c>
      <c r="DC287" s="498"/>
      <c r="DD287" s="498"/>
      <c r="DE287" s="498"/>
      <c r="DG287" s="26">
        <f t="shared" si="270"/>
        <v>0</v>
      </c>
      <c r="DH287" s="26">
        <f t="shared" si="271"/>
        <v>0</v>
      </c>
      <c r="DI287" s="26">
        <f t="shared" si="272"/>
        <v>0</v>
      </c>
      <c r="DJ287" s="26">
        <f t="shared" si="273"/>
        <v>0</v>
      </c>
      <c r="DK287" s="26">
        <f t="shared" si="274"/>
        <v>0</v>
      </c>
      <c r="DL287" s="26">
        <f t="shared" si="275"/>
        <v>0</v>
      </c>
      <c r="DM287" s="498"/>
    </row>
    <row r="288" spans="1:117" x14ac:dyDescent="0.25">
      <c r="A288" s="713"/>
      <c r="B288" s="1320" t="s">
        <v>267</v>
      </c>
      <c r="C288" s="1320"/>
      <c r="D288" s="1321">
        <f t="shared" si="261"/>
        <v>0</v>
      </c>
      <c r="E288" s="1322">
        <f t="shared" si="262"/>
        <v>0</v>
      </c>
      <c r="F288" s="1323">
        <f t="shared" si="262"/>
        <v>0</v>
      </c>
      <c r="G288" s="1324"/>
      <c r="H288" s="1325"/>
      <c r="I288" s="1326"/>
      <c r="J288" s="1325"/>
      <c r="K288" s="1326"/>
      <c r="L288" s="1325"/>
      <c r="M288" s="1326"/>
      <c r="N288" s="1325"/>
      <c r="O288" s="1326"/>
      <c r="P288" s="1325"/>
      <c r="Q288" s="1326"/>
      <c r="R288" s="1325"/>
      <c r="S288" s="1326"/>
      <c r="T288" s="1325"/>
      <c r="U288" s="1326"/>
      <c r="V288" s="1327"/>
      <c r="W288" s="1326"/>
      <c r="X288" s="1327"/>
      <c r="Y288" s="1326"/>
      <c r="Z288" s="1327"/>
      <c r="AA288" s="1326"/>
      <c r="AB288" s="1327"/>
      <c r="AC288" s="1326"/>
      <c r="AD288" s="1327"/>
      <c r="AE288" s="1326"/>
      <c r="AF288" s="1327"/>
      <c r="AG288" s="1326"/>
      <c r="AH288" s="1327"/>
      <c r="AI288" s="1326"/>
      <c r="AJ288" s="1327"/>
      <c r="AK288" s="1326"/>
      <c r="AL288" s="1327"/>
      <c r="AM288" s="1326"/>
      <c r="AN288" s="1327"/>
      <c r="AO288" s="1328"/>
      <c r="AP288" s="1329"/>
      <c r="AQ288" s="1307"/>
      <c r="AR288" s="1308"/>
      <c r="AS288" s="394"/>
      <c r="AT288" s="1326"/>
      <c r="AU288" s="1326"/>
      <c r="AV288" s="1330"/>
      <c r="AW288" s="1330"/>
      <c r="AX288" s="1325"/>
      <c r="AY288" t="str">
        <f t="shared" si="265"/>
        <v/>
      </c>
      <c r="CW288" s="25" t="str">
        <f t="shared" si="266"/>
        <v/>
      </c>
      <c r="CX288" s="25" t="str">
        <f t="shared" si="267"/>
        <v/>
      </c>
      <c r="CY288" s="25" t="str">
        <f t="shared" si="268"/>
        <v/>
      </c>
      <c r="CZ288" s="25" t="str">
        <f t="shared" si="269"/>
        <v/>
      </c>
      <c r="DA288" s="25" t="str">
        <f t="shared" si="263"/>
        <v/>
      </c>
      <c r="DB288" s="25" t="str">
        <f t="shared" si="264"/>
        <v/>
      </c>
      <c r="DC288" s="498"/>
      <c r="DD288" s="498"/>
      <c r="DE288" s="498"/>
      <c r="DG288" s="26">
        <f t="shared" si="270"/>
        <v>0</v>
      </c>
      <c r="DH288" s="26">
        <f t="shared" si="271"/>
        <v>0</v>
      </c>
      <c r="DI288" s="26">
        <f t="shared" si="272"/>
        <v>0</v>
      </c>
      <c r="DJ288" s="26">
        <f t="shared" si="273"/>
        <v>0</v>
      </c>
      <c r="DK288" s="26">
        <f t="shared" si="274"/>
        <v>0</v>
      </c>
      <c r="DL288" s="26">
        <f t="shared" si="275"/>
        <v>0</v>
      </c>
      <c r="DM288" s="498"/>
    </row>
    <row r="289" spans="1:117" x14ac:dyDescent="0.25">
      <c r="A289" s="713"/>
      <c r="B289" s="1320" t="s">
        <v>268</v>
      </c>
      <c r="C289" s="1320"/>
      <c r="D289" s="1321">
        <f t="shared" si="261"/>
        <v>0</v>
      </c>
      <c r="E289" s="1322">
        <f t="shared" si="262"/>
        <v>0</v>
      </c>
      <c r="F289" s="1323">
        <f t="shared" si="262"/>
        <v>0</v>
      </c>
      <c r="G289" s="1324"/>
      <c r="H289" s="1325"/>
      <c r="I289" s="1326"/>
      <c r="J289" s="1325"/>
      <c r="K289" s="1326"/>
      <c r="L289" s="1325"/>
      <c r="M289" s="1326"/>
      <c r="N289" s="1325"/>
      <c r="O289" s="1326"/>
      <c r="P289" s="1325"/>
      <c r="Q289" s="1326"/>
      <c r="R289" s="1325"/>
      <c r="S289" s="1326"/>
      <c r="T289" s="1325"/>
      <c r="U289" s="1326"/>
      <c r="V289" s="1327"/>
      <c r="W289" s="1326"/>
      <c r="X289" s="1327"/>
      <c r="Y289" s="1326"/>
      <c r="Z289" s="1327"/>
      <c r="AA289" s="1326"/>
      <c r="AB289" s="1327"/>
      <c r="AC289" s="1326"/>
      <c r="AD289" s="1327"/>
      <c r="AE289" s="1326"/>
      <c r="AF289" s="1327"/>
      <c r="AG289" s="1326"/>
      <c r="AH289" s="1327"/>
      <c r="AI289" s="1326"/>
      <c r="AJ289" s="1327"/>
      <c r="AK289" s="1326"/>
      <c r="AL289" s="1327"/>
      <c r="AM289" s="1326"/>
      <c r="AN289" s="1327"/>
      <c r="AO289" s="1328"/>
      <c r="AP289" s="1329"/>
      <c r="AQ289" s="1307"/>
      <c r="AR289" s="1308"/>
      <c r="AS289" s="1341"/>
      <c r="AT289" s="1326"/>
      <c r="AU289" s="1326"/>
      <c r="AV289" s="1330"/>
      <c r="AW289" s="1330"/>
      <c r="AX289" s="1325"/>
      <c r="AY289" t="str">
        <f t="shared" si="265"/>
        <v/>
      </c>
      <c r="CW289" s="25" t="str">
        <f t="shared" si="266"/>
        <v/>
      </c>
      <c r="CX289" s="25" t="str">
        <f t="shared" si="267"/>
        <v/>
      </c>
      <c r="CY289" s="25" t="str">
        <f t="shared" si="268"/>
        <v/>
      </c>
      <c r="CZ289" s="25" t="str">
        <f t="shared" si="269"/>
        <v/>
      </c>
      <c r="DA289" s="25" t="str">
        <f t="shared" si="263"/>
        <v/>
      </c>
      <c r="DB289" s="25" t="str">
        <f t="shared" si="264"/>
        <v/>
      </c>
      <c r="DC289" s="498"/>
      <c r="DD289" s="498"/>
      <c r="DE289" s="498"/>
      <c r="DG289" s="26">
        <f t="shared" si="270"/>
        <v>0</v>
      </c>
      <c r="DH289" s="26">
        <f t="shared" si="271"/>
        <v>0</v>
      </c>
      <c r="DI289" s="26">
        <f t="shared" si="272"/>
        <v>0</v>
      </c>
      <c r="DJ289" s="26">
        <f t="shared" si="273"/>
        <v>0</v>
      </c>
      <c r="DK289" s="26">
        <f t="shared" si="274"/>
        <v>0</v>
      </c>
      <c r="DL289" s="26">
        <f t="shared" si="275"/>
        <v>0</v>
      </c>
      <c r="DM289" s="498"/>
    </row>
    <row r="290" spans="1:117" x14ac:dyDescent="0.25">
      <c r="A290" s="713"/>
      <c r="B290" s="1331" t="s">
        <v>269</v>
      </c>
      <c r="C290" s="1332"/>
      <c r="D290" s="1321">
        <f t="shared" si="261"/>
        <v>0</v>
      </c>
      <c r="E290" s="1322">
        <f t="shared" si="262"/>
        <v>0</v>
      </c>
      <c r="F290" s="1323">
        <f t="shared" si="262"/>
        <v>0</v>
      </c>
      <c r="G290" s="401"/>
      <c r="H290" s="402"/>
      <c r="I290" s="403"/>
      <c r="J290" s="402"/>
      <c r="K290" s="403"/>
      <c r="L290" s="402"/>
      <c r="M290" s="403"/>
      <c r="N290" s="402"/>
      <c r="O290" s="403"/>
      <c r="P290" s="402"/>
      <c r="Q290" s="403"/>
      <c r="R290" s="402"/>
      <c r="S290" s="403"/>
      <c r="T290" s="402"/>
      <c r="U290" s="403"/>
      <c r="V290" s="404"/>
      <c r="W290" s="403"/>
      <c r="X290" s="404"/>
      <c r="Y290" s="403"/>
      <c r="Z290" s="404"/>
      <c r="AA290" s="403"/>
      <c r="AB290" s="404"/>
      <c r="AC290" s="403"/>
      <c r="AD290" s="404"/>
      <c r="AE290" s="403"/>
      <c r="AF290" s="404"/>
      <c r="AG290" s="403"/>
      <c r="AH290" s="404"/>
      <c r="AI290" s="403"/>
      <c r="AJ290" s="404"/>
      <c r="AK290" s="403"/>
      <c r="AL290" s="404"/>
      <c r="AM290" s="403"/>
      <c r="AN290" s="404"/>
      <c r="AO290" s="405"/>
      <c r="AP290" s="406"/>
      <c r="AQ290" s="1307"/>
      <c r="AR290" s="1308"/>
      <c r="AS290" s="1341"/>
      <c r="AT290" s="403"/>
      <c r="AU290" s="403"/>
      <c r="AV290" s="410"/>
      <c r="AW290" s="410"/>
      <c r="AX290" s="402"/>
      <c r="AY290" t="str">
        <f t="shared" si="265"/>
        <v/>
      </c>
      <c r="CW290" s="25" t="str">
        <f t="shared" si="266"/>
        <v/>
      </c>
      <c r="CX290" s="25" t="str">
        <f t="shared" si="267"/>
        <v/>
      </c>
      <c r="CY290" s="25" t="str">
        <f t="shared" si="268"/>
        <v/>
      </c>
      <c r="CZ290" s="25" t="str">
        <f t="shared" si="269"/>
        <v/>
      </c>
      <c r="DA290" s="25" t="str">
        <f t="shared" si="263"/>
        <v/>
      </c>
      <c r="DB290" s="25" t="str">
        <f t="shared" si="264"/>
        <v/>
      </c>
      <c r="DC290" s="498"/>
      <c r="DD290" s="498"/>
      <c r="DE290" s="498"/>
      <c r="DG290" s="26">
        <f t="shared" si="270"/>
        <v>0</v>
      </c>
      <c r="DH290" s="26">
        <f t="shared" si="271"/>
        <v>0</v>
      </c>
      <c r="DI290" s="26">
        <f t="shared" si="272"/>
        <v>0</v>
      </c>
      <c r="DJ290" s="26">
        <f t="shared" si="273"/>
        <v>0</v>
      </c>
      <c r="DK290" s="26">
        <f t="shared" si="274"/>
        <v>0</v>
      </c>
      <c r="DL290" s="26">
        <f t="shared" si="275"/>
        <v>0</v>
      </c>
      <c r="DM290" s="498"/>
    </row>
    <row r="291" spans="1:117" ht="15" customHeight="1" x14ac:dyDescent="0.25">
      <c r="A291" s="713"/>
      <c r="B291" s="1331" t="s">
        <v>270</v>
      </c>
      <c r="C291" s="1332"/>
      <c r="D291" s="1321">
        <f t="shared" si="261"/>
        <v>0</v>
      </c>
      <c r="E291" s="1322">
        <f t="shared" si="262"/>
        <v>0</v>
      </c>
      <c r="F291" s="1323">
        <f t="shared" si="262"/>
        <v>0</v>
      </c>
      <c r="G291" s="401"/>
      <c r="H291" s="402"/>
      <c r="I291" s="403"/>
      <c r="J291" s="402"/>
      <c r="K291" s="403"/>
      <c r="L291" s="402"/>
      <c r="M291" s="403"/>
      <c r="N291" s="402"/>
      <c r="O291" s="403"/>
      <c r="P291" s="402"/>
      <c r="Q291" s="403"/>
      <c r="R291" s="402"/>
      <c r="S291" s="403"/>
      <c r="T291" s="402"/>
      <c r="U291" s="403"/>
      <c r="V291" s="404"/>
      <c r="W291" s="403"/>
      <c r="X291" s="404"/>
      <c r="Y291" s="403"/>
      <c r="Z291" s="404"/>
      <c r="AA291" s="403"/>
      <c r="AB291" s="404"/>
      <c r="AC291" s="403"/>
      <c r="AD291" s="404"/>
      <c r="AE291" s="403"/>
      <c r="AF291" s="404"/>
      <c r="AG291" s="403"/>
      <c r="AH291" s="404"/>
      <c r="AI291" s="403"/>
      <c r="AJ291" s="404"/>
      <c r="AK291" s="403"/>
      <c r="AL291" s="404"/>
      <c r="AM291" s="403"/>
      <c r="AN291" s="404"/>
      <c r="AO291" s="405"/>
      <c r="AP291" s="406"/>
      <c r="AQ291" s="407"/>
      <c r="AR291" s="408"/>
      <c r="AS291" s="409"/>
      <c r="AT291" s="403"/>
      <c r="AU291" s="403"/>
      <c r="AV291" s="410"/>
      <c r="AW291" s="410"/>
      <c r="AX291" s="402"/>
      <c r="AY291" t="str">
        <f t="shared" si="265"/>
        <v/>
      </c>
      <c r="CW291" s="25" t="str">
        <f t="shared" si="266"/>
        <v/>
      </c>
      <c r="CX291" s="25" t="str">
        <f t="shared" si="267"/>
        <v/>
      </c>
      <c r="CY291" s="25" t="str">
        <f t="shared" si="268"/>
        <v/>
      </c>
      <c r="CZ291" s="25" t="str">
        <f t="shared" si="269"/>
        <v/>
      </c>
      <c r="DA291" s="25" t="str">
        <f t="shared" si="263"/>
        <v/>
      </c>
      <c r="DB291" s="25" t="str">
        <f t="shared" si="264"/>
        <v/>
      </c>
      <c r="DC291" s="498"/>
      <c r="DD291" s="498"/>
      <c r="DE291" s="498"/>
      <c r="DG291" s="26">
        <f t="shared" si="270"/>
        <v>0</v>
      </c>
      <c r="DH291" s="26">
        <f t="shared" si="271"/>
        <v>0</v>
      </c>
      <c r="DI291" s="26">
        <f t="shared" si="272"/>
        <v>0</v>
      </c>
      <c r="DJ291" s="26">
        <f t="shared" si="273"/>
        <v>0</v>
      </c>
      <c r="DK291" s="26">
        <f t="shared" si="274"/>
        <v>0</v>
      </c>
      <c r="DL291" s="26">
        <f t="shared" si="275"/>
        <v>0</v>
      </c>
      <c r="DM291" s="498"/>
    </row>
    <row r="292" spans="1:117" x14ac:dyDescent="0.25">
      <c r="A292" s="945"/>
      <c r="B292" s="1333" t="s">
        <v>271</v>
      </c>
      <c r="C292" s="1333"/>
      <c r="D292" s="1334">
        <f t="shared" si="261"/>
        <v>0</v>
      </c>
      <c r="E292" s="1335">
        <f t="shared" si="262"/>
        <v>0</v>
      </c>
      <c r="F292" s="1336">
        <f t="shared" si="262"/>
        <v>0</v>
      </c>
      <c r="G292" s="1314"/>
      <c r="H292" s="1315"/>
      <c r="I292" s="1316"/>
      <c r="J292" s="1315"/>
      <c r="K292" s="1316"/>
      <c r="L292" s="1315"/>
      <c r="M292" s="1316"/>
      <c r="N292" s="1315"/>
      <c r="O292" s="1316"/>
      <c r="P292" s="1315"/>
      <c r="Q292" s="1316"/>
      <c r="R292" s="1315"/>
      <c r="S292" s="1316"/>
      <c r="T292" s="1315"/>
      <c r="U292" s="1316"/>
      <c r="V292" s="389"/>
      <c r="W292" s="1316"/>
      <c r="X292" s="389"/>
      <c r="Y292" s="1316"/>
      <c r="Z292" s="389"/>
      <c r="AA292" s="1316"/>
      <c r="AB292" s="389"/>
      <c r="AC292" s="1316"/>
      <c r="AD292" s="389"/>
      <c r="AE292" s="1316"/>
      <c r="AF292" s="389"/>
      <c r="AG292" s="1316"/>
      <c r="AH292" s="389"/>
      <c r="AI292" s="1316"/>
      <c r="AJ292" s="389"/>
      <c r="AK292" s="1316"/>
      <c r="AL292" s="389"/>
      <c r="AM292" s="1316"/>
      <c r="AN292" s="389"/>
      <c r="AO292" s="1317"/>
      <c r="AP292" s="1318"/>
      <c r="AQ292" s="1338"/>
      <c r="AR292" s="1339"/>
      <c r="AS292" s="413"/>
      <c r="AT292" s="1316"/>
      <c r="AU292" s="1316"/>
      <c r="AV292" s="1319"/>
      <c r="AW292" s="1319"/>
      <c r="AX292" s="1315"/>
      <c r="AY292" t="str">
        <f t="shared" si="265"/>
        <v/>
      </c>
      <c r="CW292" s="25" t="str">
        <f t="shared" si="266"/>
        <v/>
      </c>
      <c r="CX292" s="25" t="str">
        <f t="shared" si="267"/>
        <v/>
      </c>
      <c r="CY292" s="25" t="str">
        <f t="shared" si="268"/>
        <v/>
      </c>
      <c r="CZ292" s="25" t="str">
        <f t="shared" si="269"/>
        <v/>
      </c>
      <c r="DA292" s="25" t="str">
        <f t="shared" si="263"/>
        <v/>
      </c>
      <c r="DB292" s="25" t="str">
        <f t="shared" si="264"/>
        <v/>
      </c>
      <c r="DC292" s="498"/>
      <c r="DD292" s="498"/>
      <c r="DE292" s="498"/>
      <c r="DG292" s="26">
        <f t="shared" si="270"/>
        <v>0</v>
      </c>
      <c r="DH292" s="26">
        <f t="shared" si="271"/>
        <v>0</v>
      </c>
      <c r="DI292" s="26">
        <f t="shared" si="272"/>
        <v>0</v>
      </c>
      <c r="DJ292" s="26">
        <f t="shared" si="273"/>
        <v>0</v>
      </c>
      <c r="DK292" s="26">
        <f t="shared" si="274"/>
        <v>0</v>
      </c>
      <c r="DL292" s="26">
        <f t="shared" si="275"/>
        <v>0</v>
      </c>
      <c r="DM292" s="498"/>
    </row>
    <row r="293" spans="1:117" ht="15" customHeight="1" x14ac:dyDescent="0.25">
      <c r="A293" s="1125" t="s">
        <v>104</v>
      </c>
      <c r="B293" s="1371" t="s">
        <v>266</v>
      </c>
      <c r="C293" s="1371"/>
      <c r="D293" s="1372">
        <f t="shared" si="261"/>
        <v>0</v>
      </c>
      <c r="E293" s="1373">
        <f t="shared" si="262"/>
        <v>0</v>
      </c>
      <c r="F293" s="1374">
        <f t="shared" si="262"/>
        <v>0</v>
      </c>
      <c r="G293" s="1375"/>
      <c r="H293" s="1376"/>
      <c r="I293" s="1377"/>
      <c r="J293" s="1376"/>
      <c r="K293" s="1377"/>
      <c r="L293" s="1376"/>
      <c r="M293" s="1377"/>
      <c r="N293" s="1376"/>
      <c r="O293" s="1377"/>
      <c r="P293" s="1376"/>
      <c r="Q293" s="1377"/>
      <c r="R293" s="1376"/>
      <c r="S293" s="1377"/>
      <c r="T293" s="1376"/>
      <c r="U293" s="1377"/>
      <c r="V293" s="1378"/>
      <c r="W293" s="1377"/>
      <c r="X293" s="1378"/>
      <c r="Y293" s="1377"/>
      <c r="Z293" s="1378"/>
      <c r="AA293" s="1377"/>
      <c r="AB293" s="1378"/>
      <c r="AC293" s="1377"/>
      <c r="AD293" s="1378"/>
      <c r="AE293" s="1377"/>
      <c r="AF293" s="1378"/>
      <c r="AG293" s="1377"/>
      <c r="AH293" s="1378"/>
      <c r="AI293" s="1377"/>
      <c r="AJ293" s="1378"/>
      <c r="AK293" s="1377"/>
      <c r="AL293" s="1378"/>
      <c r="AM293" s="1375"/>
      <c r="AN293" s="1379"/>
      <c r="AO293" s="1377"/>
      <c r="AP293" s="1380"/>
      <c r="AQ293" s="1375"/>
      <c r="AR293" s="1381"/>
      <c r="AS293" s="1382"/>
      <c r="AT293" s="1382"/>
      <c r="AU293" s="1382"/>
      <c r="AV293" s="387"/>
      <c r="AW293" s="387"/>
      <c r="AX293" s="386"/>
      <c r="AY293" t="str">
        <f t="shared" si="265"/>
        <v/>
      </c>
      <c r="CW293" s="25" t="str">
        <f t="shared" si="266"/>
        <v/>
      </c>
      <c r="CX293" s="25" t="str">
        <f t="shared" si="267"/>
        <v/>
      </c>
      <c r="CY293" s="25" t="str">
        <f t="shared" si="268"/>
        <v/>
      </c>
      <c r="CZ293" s="25" t="str">
        <f t="shared" si="269"/>
        <v/>
      </c>
      <c r="DA293" s="25" t="str">
        <f t="shared" si="263"/>
        <v/>
      </c>
      <c r="DB293" s="25" t="str">
        <f t="shared" si="264"/>
        <v/>
      </c>
      <c r="DC293" s="498"/>
      <c r="DD293" s="498"/>
      <c r="DE293" s="498"/>
      <c r="DG293" s="26">
        <f t="shared" si="270"/>
        <v>0</v>
      </c>
      <c r="DH293" s="26">
        <f t="shared" si="271"/>
        <v>0</v>
      </c>
      <c r="DI293" s="26">
        <f t="shared" si="272"/>
        <v>0</v>
      </c>
      <c r="DJ293" s="26">
        <f t="shared" si="273"/>
        <v>0</v>
      </c>
      <c r="DK293" s="26">
        <f t="shared" si="274"/>
        <v>0</v>
      </c>
      <c r="DL293" s="26">
        <f t="shared" si="275"/>
        <v>0</v>
      </c>
      <c r="DM293" s="498"/>
    </row>
    <row r="294" spans="1:117" x14ac:dyDescent="0.25">
      <c r="A294" s="729"/>
      <c r="B294" s="1320" t="s">
        <v>267</v>
      </c>
      <c r="C294" s="1320"/>
      <c r="D294" s="1383">
        <f t="shared" si="261"/>
        <v>0</v>
      </c>
      <c r="E294" s="582">
        <f t="shared" si="262"/>
        <v>0</v>
      </c>
      <c r="F294" s="583">
        <f t="shared" si="262"/>
        <v>0</v>
      </c>
      <c r="G294" s="584"/>
      <c r="H294" s="585"/>
      <c r="I294" s="586"/>
      <c r="J294" s="585"/>
      <c r="K294" s="586"/>
      <c r="L294" s="585"/>
      <c r="M294" s="586"/>
      <c r="N294" s="585"/>
      <c r="O294" s="586"/>
      <c r="P294" s="585"/>
      <c r="Q294" s="586"/>
      <c r="R294" s="585"/>
      <c r="S294" s="586"/>
      <c r="T294" s="585"/>
      <c r="U294" s="586"/>
      <c r="V294" s="587"/>
      <c r="W294" s="586"/>
      <c r="X294" s="587"/>
      <c r="Y294" s="586"/>
      <c r="Z294" s="587"/>
      <c r="AA294" s="586"/>
      <c r="AB294" s="587"/>
      <c r="AC294" s="586"/>
      <c r="AD294" s="587"/>
      <c r="AE294" s="586"/>
      <c r="AF294" s="587"/>
      <c r="AG294" s="586"/>
      <c r="AH294" s="587"/>
      <c r="AI294" s="586"/>
      <c r="AJ294" s="587"/>
      <c r="AK294" s="586"/>
      <c r="AL294" s="587"/>
      <c r="AM294" s="584"/>
      <c r="AN294" s="588"/>
      <c r="AO294" s="586"/>
      <c r="AP294" s="589"/>
      <c r="AQ294" s="1307"/>
      <c r="AR294" s="1308"/>
      <c r="AS294" s="394"/>
      <c r="AT294" s="1326"/>
      <c r="AU294" s="1326"/>
      <c r="AV294" s="1330"/>
      <c r="AW294" s="1330"/>
      <c r="AX294" s="1325"/>
      <c r="AY294" t="str">
        <f t="shared" si="265"/>
        <v/>
      </c>
      <c r="CW294" s="25" t="str">
        <f t="shared" si="266"/>
        <v/>
      </c>
      <c r="CX294" s="25" t="str">
        <f t="shared" si="267"/>
        <v/>
      </c>
      <c r="CY294" s="25" t="str">
        <f t="shared" si="268"/>
        <v/>
      </c>
      <c r="CZ294" s="25" t="str">
        <f t="shared" si="269"/>
        <v/>
      </c>
      <c r="DA294" s="25" t="str">
        <f t="shared" si="263"/>
        <v/>
      </c>
      <c r="DB294" s="25" t="str">
        <f t="shared" si="264"/>
        <v/>
      </c>
      <c r="DC294" s="498"/>
      <c r="DD294" s="498"/>
      <c r="DE294" s="498"/>
      <c r="DG294" s="26">
        <f t="shared" si="270"/>
        <v>0</v>
      </c>
      <c r="DH294" s="26">
        <f t="shared" si="271"/>
        <v>0</v>
      </c>
      <c r="DI294" s="26">
        <f t="shared" si="272"/>
        <v>0</v>
      </c>
      <c r="DJ294" s="26">
        <f t="shared" si="273"/>
        <v>0</v>
      </c>
      <c r="DK294" s="26">
        <f t="shared" si="274"/>
        <v>0</v>
      </c>
      <c r="DL294" s="26">
        <f t="shared" si="275"/>
        <v>0</v>
      </c>
      <c r="DM294" s="498"/>
    </row>
    <row r="295" spans="1:117" x14ac:dyDescent="0.25">
      <c r="A295" s="729"/>
      <c r="B295" s="1320" t="s">
        <v>268</v>
      </c>
      <c r="C295" s="1320"/>
      <c r="D295" s="1383">
        <f t="shared" si="261"/>
        <v>0</v>
      </c>
      <c r="E295" s="582">
        <f t="shared" si="262"/>
        <v>0</v>
      </c>
      <c r="F295" s="583">
        <f t="shared" si="262"/>
        <v>0</v>
      </c>
      <c r="G295" s="584"/>
      <c r="H295" s="585"/>
      <c r="I295" s="586"/>
      <c r="J295" s="585"/>
      <c r="K295" s="586"/>
      <c r="L295" s="585"/>
      <c r="M295" s="586"/>
      <c r="N295" s="585"/>
      <c r="O295" s="586"/>
      <c r="P295" s="585"/>
      <c r="Q295" s="586"/>
      <c r="R295" s="585"/>
      <c r="S295" s="586"/>
      <c r="T295" s="585"/>
      <c r="U295" s="586"/>
      <c r="V295" s="587"/>
      <c r="W295" s="586"/>
      <c r="X295" s="587"/>
      <c r="Y295" s="586"/>
      <c r="Z295" s="587"/>
      <c r="AA295" s="586"/>
      <c r="AB295" s="587"/>
      <c r="AC295" s="586"/>
      <c r="AD295" s="587"/>
      <c r="AE295" s="586"/>
      <c r="AF295" s="587"/>
      <c r="AG295" s="586"/>
      <c r="AH295" s="587"/>
      <c r="AI295" s="586"/>
      <c r="AJ295" s="587"/>
      <c r="AK295" s="586"/>
      <c r="AL295" s="587"/>
      <c r="AM295" s="584"/>
      <c r="AN295" s="588"/>
      <c r="AO295" s="586"/>
      <c r="AP295" s="589"/>
      <c r="AQ295" s="1307"/>
      <c r="AR295" s="1308"/>
      <c r="AS295" s="1341"/>
      <c r="AT295" s="1326"/>
      <c r="AU295" s="1326"/>
      <c r="AV295" s="1330"/>
      <c r="AW295" s="1330"/>
      <c r="AX295" s="1325"/>
      <c r="AY295" t="str">
        <f t="shared" si="265"/>
        <v/>
      </c>
      <c r="CW295" s="25" t="str">
        <f t="shared" si="266"/>
        <v/>
      </c>
      <c r="CX295" s="25" t="str">
        <f t="shared" si="267"/>
        <v/>
      </c>
      <c r="CY295" s="25" t="str">
        <f t="shared" si="268"/>
        <v/>
      </c>
      <c r="CZ295" s="25" t="str">
        <f t="shared" si="269"/>
        <v/>
      </c>
      <c r="DA295" s="25" t="str">
        <f t="shared" si="263"/>
        <v/>
      </c>
      <c r="DB295" s="25" t="str">
        <f t="shared" si="264"/>
        <v/>
      </c>
      <c r="DC295" s="498"/>
      <c r="DD295" s="498"/>
      <c r="DE295" s="498"/>
      <c r="DG295" s="26">
        <f t="shared" si="270"/>
        <v>0</v>
      </c>
      <c r="DH295" s="26">
        <f t="shared" si="271"/>
        <v>0</v>
      </c>
      <c r="DI295" s="26">
        <f t="shared" si="272"/>
        <v>0</v>
      </c>
      <c r="DJ295" s="26">
        <f t="shared" si="273"/>
        <v>0</v>
      </c>
      <c r="DK295" s="26">
        <f t="shared" si="274"/>
        <v>0</v>
      </c>
      <c r="DL295" s="26">
        <f t="shared" si="275"/>
        <v>0</v>
      </c>
      <c r="DM295" s="498"/>
    </row>
    <row r="296" spans="1:117" x14ac:dyDescent="0.25">
      <c r="A296" s="729"/>
      <c r="B296" s="1331" t="s">
        <v>269</v>
      </c>
      <c r="C296" s="1332"/>
      <c r="D296" s="1383">
        <f t="shared" si="261"/>
        <v>0</v>
      </c>
      <c r="E296" s="582">
        <f t="shared" si="262"/>
        <v>0</v>
      </c>
      <c r="F296" s="583">
        <f t="shared" si="262"/>
        <v>0</v>
      </c>
      <c r="G296" s="1384"/>
      <c r="H296" s="1385"/>
      <c r="I296" s="1386"/>
      <c r="J296" s="1385"/>
      <c r="K296" s="1386"/>
      <c r="L296" s="1385"/>
      <c r="M296" s="1386"/>
      <c r="N296" s="1385"/>
      <c r="O296" s="1386"/>
      <c r="P296" s="1385"/>
      <c r="Q296" s="1386"/>
      <c r="R296" s="1385"/>
      <c r="S296" s="1386"/>
      <c r="T296" s="1385"/>
      <c r="U296" s="1386"/>
      <c r="V296" s="1385"/>
      <c r="W296" s="1386"/>
      <c r="X296" s="1385"/>
      <c r="Y296" s="1386"/>
      <c r="Z296" s="1385"/>
      <c r="AA296" s="1386"/>
      <c r="AB296" s="1385"/>
      <c r="AC296" s="1386"/>
      <c r="AD296" s="1385"/>
      <c r="AE296" s="1386"/>
      <c r="AF296" s="1385"/>
      <c r="AG296" s="1386"/>
      <c r="AH296" s="1385"/>
      <c r="AI296" s="1386"/>
      <c r="AJ296" s="1385"/>
      <c r="AK296" s="1386"/>
      <c r="AL296" s="1385"/>
      <c r="AM296" s="1384"/>
      <c r="AN296" s="1387"/>
      <c r="AO296" s="590"/>
      <c r="AP296" s="591"/>
      <c r="AQ296" s="1307"/>
      <c r="AR296" s="1308"/>
      <c r="AS296" s="1341"/>
      <c r="AT296" s="590"/>
      <c r="AU296" s="590"/>
      <c r="AV296" s="592"/>
      <c r="AW296" s="592"/>
      <c r="AX296" s="593"/>
      <c r="AY296" t="str">
        <f t="shared" si="265"/>
        <v/>
      </c>
      <c r="CW296" s="25" t="str">
        <f t="shared" si="266"/>
        <v/>
      </c>
      <c r="CX296" s="25" t="str">
        <f t="shared" si="267"/>
        <v/>
      </c>
      <c r="CY296" s="25" t="str">
        <f t="shared" si="268"/>
        <v/>
      </c>
      <c r="CZ296" s="25" t="str">
        <f t="shared" si="269"/>
        <v/>
      </c>
      <c r="DA296" s="25" t="str">
        <f t="shared" si="263"/>
        <v/>
      </c>
      <c r="DB296" s="25" t="str">
        <f t="shared" si="264"/>
        <v/>
      </c>
      <c r="DC296" s="498"/>
      <c r="DD296" s="498"/>
      <c r="DE296" s="498"/>
      <c r="DG296" s="26">
        <f t="shared" si="270"/>
        <v>0</v>
      </c>
      <c r="DH296" s="26">
        <f t="shared" si="271"/>
        <v>0</v>
      </c>
      <c r="DI296" s="26">
        <f t="shared" si="272"/>
        <v>0</v>
      </c>
      <c r="DJ296" s="26">
        <f t="shared" si="273"/>
        <v>0</v>
      </c>
      <c r="DK296" s="26">
        <f t="shared" si="274"/>
        <v>0</v>
      </c>
      <c r="DL296" s="26">
        <f t="shared" si="275"/>
        <v>0</v>
      </c>
      <c r="DM296" s="498"/>
    </row>
    <row r="297" spans="1:117" ht="15" customHeight="1" x14ac:dyDescent="0.25">
      <c r="A297" s="729"/>
      <c r="B297" s="1331" t="s">
        <v>270</v>
      </c>
      <c r="C297" s="1332"/>
      <c r="D297" s="1383">
        <f t="shared" si="261"/>
        <v>0</v>
      </c>
      <c r="E297" s="582">
        <f t="shared" si="262"/>
        <v>0</v>
      </c>
      <c r="F297" s="583">
        <f t="shared" si="262"/>
        <v>0</v>
      </c>
      <c r="G297" s="1384"/>
      <c r="H297" s="1385"/>
      <c r="I297" s="1386"/>
      <c r="J297" s="1385"/>
      <c r="K297" s="1386"/>
      <c r="L297" s="1385"/>
      <c r="M297" s="1386"/>
      <c r="N297" s="1385"/>
      <c r="O297" s="1386"/>
      <c r="P297" s="1385"/>
      <c r="Q297" s="1386"/>
      <c r="R297" s="1385"/>
      <c r="S297" s="1386"/>
      <c r="T297" s="1385"/>
      <c r="U297" s="1386"/>
      <c r="V297" s="1385"/>
      <c r="W297" s="1386"/>
      <c r="X297" s="1385"/>
      <c r="Y297" s="1386"/>
      <c r="Z297" s="1385"/>
      <c r="AA297" s="1386"/>
      <c r="AB297" s="1385"/>
      <c r="AC297" s="1386"/>
      <c r="AD297" s="1385"/>
      <c r="AE297" s="1386"/>
      <c r="AF297" s="1385"/>
      <c r="AG297" s="1386"/>
      <c r="AH297" s="1385"/>
      <c r="AI297" s="1386"/>
      <c r="AJ297" s="1385"/>
      <c r="AK297" s="1386"/>
      <c r="AL297" s="1385"/>
      <c r="AM297" s="1384"/>
      <c r="AN297" s="1387"/>
      <c r="AO297" s="494"/>
      <c r="AP297" s="451"/>
      <c r="AQ297" s="407"/>
      <c r="AR297" s="408"/>
      <c r="AS297" s="409"/>
      <c r="AT297" s="494"/>
      <c r="AU297" s="494"/>
      <c r="AV297" s="495"/>
      <c r="AW297" s="495"/>
      <c r="AX297" s="531"/>
      <c r="AY297" t="str">
        <f t="shared" si="265"/>
        <v/>
      </c>
      <c r="CW297" s="25" t="str">
        <f t="shared" si="266"/>
        <v/>
      </c>
      <c r="CX297" s="25" t="str">
        <f t="shared" si="267"/>
        <v/>
      </c>
      <c r="CY297" s="25" t="str">
        <f t="shared" si="268"/>
        <v/>
      </c>
      <c r="CZ297" s="25" t="str">
        <f t="shared" si="269"/>
        <v/>
      </c>
      <c r="DA297" s="25" t="str">
        <f t="shared" si="263"/>
        <v/>
      </c>
      <c r="DB297" s="25" t="str">
        <f t="shared" si="264"/>
        <v/>
      </c>
      <c r="DC297" s="498"/>
      <c r="DD297" s="498"/>
      <c r="DE297" s="498"/>
      <c r="DG297" s="26">
        <f t="shared" si="270"/>
        <v>0</v>
      </c>
      <c r="DH297" s="26">
        <f t="shared" si="271"/>
        <v>0</v>
      </c>
      <c r="DI297" s="26">
        <f t="shared" si="272"/>
        <v>0</v>
      </c>
      <c r="DJ297" s="26">
        <f t="shared" si="273"/>
        <v>0</v>
      </c>
      <c r="DK297" s="26">
        <f t="shared" si="274"/>
        <v>0</v>
      </c>
      <c r="DL297" s="26">
        <f t="shared" si="275"/>
        <v>0</v>
      </c>
      <c r="DM297" s="498"/>
    </row>
    <row r="298" spans="1:117" x14ac:dyDescent="0.25">
      <c r="A298" s="899"/>
      <c r="B298" s="1333" t="s">
        <v>271</v>
      </c>
      <c r="C298" s="1333"/>
      <c r="D298" s="1388">
        <f t="shared" si="261"/>
        <v>0</v>
      </c>
      <c r="E298" s="595">
        <f t="shared" si="262"/>
        <v>0</v>
      </c>
      <c r="F298" s="596">
        <f t="shared" si="262"/>
        <v>0</v>
      </c>
      <c r="G298" s="597"/>
      <c r="H298" s="598"/>
      <c r="I298" s="599"/>
      <c r="J298" s="598"/>
      <c r="K298" s="599"/>
      <c r="L298" s="598"/>
      <c r="M298" s="599"/>
      <c r="N298" s="598"/>
      <c r="O298" s="599"/>
      <c r="P298" s="598"/>
      <c r="Q298" s="599"/>
      <c r="R298" s="598"/>
      <c r="S298" s="599"/>
      <c r="T298" s="598"/>
      <c r="U298" s="597"/>
      <c r="V298" s="598"/>
      <c r="W298" s="597"/>
      <c r="X298" s="598"/>
      <c r="Y298" s="597"/>
      <c r="Z298" s="598"/>
      <c r="AA298" s="597"/>
      <c r="AB298" s="598"/>
      <c r="AC298" s="597"/>
      <c r="AD298" s="598"/>
      <c r="AE298" s="597"/>
      <c r="AF298" s="598"/>
      <c r="AG298" s="597"/>
      <c r="AH298" s="598"/>
      <c r="AI298" s="597"/>
      <c r="AJ298" s="598"/>
      <c r="AK298" s="597"/>
      <c r="AL298" s="598"/>
      <c r="AM298" s="597"/>
      <c r="AN298" s="600"/>
      <c r="AO298" s="1316"/>
      <c r="AP298" s="1318"/>
      <c r="AQ298" s="1338"/>
      <c r="AR298" s="1339"/>
      <c r="AS298" s="413"/>
      <c r="AT298" s="1316"/>
      <c r="AU298" s="1316"/>
      <c r="AV298" s="1319"/>
      <c r="AW298" s="1319"/>
      <c r="AX298" s="1315"/>
      <c r="AY298" t="str">
        <f t="shared" si="265"/>
        <v/>
      </c>
      <c r="CW298" s="25" t="str">
        <f t="shared" si="266"/>
        <v/>
      </c>
      <c r="CX298" s="25" t="str">
        <f t="shared" si="267"/>
        <v/>
      </c>
      <c r="CY298" s="25" t="str">
        <f t="shared" si="268"/>
        <v/>
      </c>
      <c r="CZ298" s="25" t="str">
        <f t="shared" si="269"/>
        <v/>
      </c>
      <c r="DA298" s="25" t="str">
        <f t="shared" si="263"/>
        <v/>
      </c>
      <c r="DB298" s="25" t="str">
        <f t="shared" si="264"/>
        <v/>
      </c>
      <c r="DC298" s="498"/>
      <c r="DD298" s="498"/>
      <c r="DE298" s="498"/>
      <c r="DG298" s="26">
        <f t="shared" si="270"/>
        <v>0</v>
      </c>
      <c r="DH298" s="26">
        <f t="shared" si="271"/>
        <v>0</v>
      </c>
      <c r="DI298" s="26">
        <f t="shared" si="272"/>
        <v>0</v>
      </c>
      <c r="DJ298" s="26">
        <f t="shared" si="273"/>
        <v>0</v>
      </c>
      <c r="DK298" s="26">
        <f t="shared" si="274"/>
        <v>0</v>
      </c>
      <c r="DL298" s="26">
        <f t="shared" si="275"/>
        <v>0</v>
      </c>
      <c r="DM298" s="498"/>
    </row>
    <row r="299" spans="1:117" x14ac:dyDescent="0.25">
      <c r="A299" s="852" t="s">
        <v>4</v>
      </c>
      <c r="B299" s="830" t="s">
        <v>266</v>
      </c>
      <c r="C299" s="830"/>
      <c r="D299" s="245">
        <f t="shared" si="261"/>
        <v>260</v>
      </c>
      <c r="E299" s="290">
        <f t="shared" ref="E299:F304" si="276">SUM(G299+I299+K299+M299+O299+Q299+S299+U299+W299+Y299+AA299+AC299+AE299+AG299+AI299+AK299+AM299)</f>
        <v>98</v>
      </c>
      <c r="F299" s="454">
        <f t="shared" si="276"/>
        <v>162</v>
      </c>
      <c r="G299" s="245">
        <f t="shared" ref="G299:X304" si="277">+G221+G227+G233+G239+G245+G251+G257+G281+G287+G293</f>
        <v>2</v>
      </c>
      <c r="H299" s="454">
        <f t="shared" si="277"/>
        <v>1</v>
      </c>
      <c r="I299" s="245">
        <f t="shared" si="277"/>
        <v>2</v>
      </c>
      <c r="J299" s="454">
        <f t="shared" si="277"/>
        <v>1</v>
      </c>
      <c r="K299" s="454">
        <f t="shared" si="277"/>
        <v>1</v>
      </c>
      <c r="L299" s="454">
        <f t="shared" si="277"/>
        <v>1</v>
      </c>
      <c r="M299" s="454">
        <f t="shared" si="277"/>
        <v>3</v>
      </c>
      <c r="N299" s="454">
        <f t="shared" si="277"/>
        <v>2</v>
      </c>
      <c r="O299" s="454">
        <f t="shared" si="277"/>
        <v>3</v>
      </c>
      <c r="P299" s="454">
        <f t="shared" si="277"/>
        <v>3</v>
      </c>
      <c r="Q299" s="454">
        <f t="shared" si="277"/>
        <v>0</v>
      </c>
      <c r="R299" s="454">
        <f t="shared" si="277"/>
        <v>1</v>
      </c>
      <c r="S299" s="454">
        <f t="shared" si="277"/>
        <v>6</v>
      </c>
      <c r="T299" s="454">
        <f t="shared" si="277"/>
        <v>4</v>
      </c>
      <c r="U299" s="454">
        <f t="shared" si="277"/>
        <v>2</v>
      </c>
      <c r="V299" s="454">
        <f t="shared" si="277"/>
        <v>4</v>
      </c>
      <c r="W299" s="454">
        <f t="shared" si="277"/>
        <v>10</v>
      </c>
      <c r="X299" s="454">
        <f t="shared" si="277"/>
        <v>11</v>
      </c>
      <c r="Y299" s="245">
        <f>+Y221+Y227+Y233+Y239+Y245+Y251+Y257+Y263+Y269+Y275+Y281+Y287+Y293</f>
        <v>20</v>
      </c>
      <c r="Z299" s="245">
        <f t="shared" ref="Z299:AN302" si="278">+Z221+Z227+Z233+Z239+Z245+Z251+Z257+Z263+Z269+Z275+Z281+Z287+Z293</f>
        <v>20</v>
      </c>
      <c r="AA299" s="245">
        <f t="shared" si="278"/>
        <v>6</v>
      </c>
      <c r="AB299" s="245">
        <f t="shared" si="278"/>
        <v>7</v>
      </c>
      <c r="AC299" s="245">
        <f t="shared" si="278"/>
        <v>11</v>
      </c>
      <c r="AD299" s="245">
        <f t="shared" si="278"/>
        <v>29</v>
      </c>
      <c r="AE299" s="245">
        <f t="shared" si="278"/>
        <v>3</v>
      </c>
      <c r="AF299" s="245">
        <f t="shared" si="278"/>
        <v>36</v>
      </c>
      <c r="AG299" s="245">
        <f t="shared" si="278"/>
        <v>18</v>
      </c>
      <c r="AH299" s="245">
        <f t="shared" si="278"/>
        <v>25</v>
      </c>
      <c r="AI299" s="245">
        <f t="shared" si="278"/>
        <v>7</v>
      </c>
      <c r="AJ299" s="245">
        <f t="shared" si="278"/>
        <v>7</v>
      </c>
      <c r="AK299" s="245">
        <f t="shared" si="278"/>
        <v>3</v>
      </c>
      <c r="AL299" s="245">
        <f t="shared" si="278"/>
        <v>5</v>
      </c>
      <c r="AM299" s="245">
        <f t="shared" si="278"/>
        <v>1</v>
      </c>
      <c r="AN299" s="455">
        <f t="shared" si="278"/>
        <v>5</v>
      </c>
      <c r="AO299" s="456">
        <f t="shared" ref="AO299:AO304" si="279">+AO221+AO227+AO233+AO239+AO257+AO263+AO269+AO275+AO281+AO287+AO293</f>
        <v>1</v>
      </c>
      <c r="AP299" s="457">
        <f>+AP221+AP227+AP233+AP257+AP263+AP269+AP275+AP281+AP287+AP293</f>
        <v>0</v>
      </c>
      <c r="AQ299" s="245">
        <f>SUM(AQ221+AQ227+AQ233+AQ239+AQ245+AQ251+AQ257+AQ263+AQ269+AQ275+AQ281+AQ287+AQ293)</f>
        <v>137</v>
      </c>
      <c r="AR299" s="297">
        <f>SUM(AR221+AR227+AR233+AR239+AR245+AR251+AR257+AR263+AR269+AR275+AR281+AR287+AR293)</f>
        <v>12</v>
      </c>
      <c r="AS299" s="456">
        <f t="shared" ref="AS299:AX302" si="280">+AS221+AS227+AS233+AS239+AS245+AS251+AS257+AS263+AS269+AS275+AS281+AS287+AS293</f>
        <v>59</v>
      </c>
      <c r="AT299" s="456">
        <f t="shared" si="280"/>
        <v>0</v>
      </c>
      <c r="AU299" s="456">
        <f t="shared" si="280"/>
        <v>0</v>
      </c>
      <c r="AV299" s="456">
        <f t="shared" si="280"/>
        <v>10</v>
      </c>
      <c r="AW299" s="456">
        <f t="shared" si="280"/>
        <v>0</v>
      </c>
      <c r="AX299" s="454">
        <f t="shared" si="280"/>
        <v>1</v>
      </c>
      <c r="CW299"/>
      <c r="CX299"/>
      <c r="CY299"/>
      <c r="CZ299"/>
      <c r="DA299"/>
      <c r="DB299"/>
      <c r="DC299"/>
      <c r="DD299"/>
      <c r="DE299"/>
      <c r="DG299"/>
      <c r="DH299"/>
      <c r="DI299"/>
      <c r="DJ299"/>
      <c r="DK299"/>
      <c r="DL299"/>
      <c r="DM299"/>
    </row>
    <row r="300" spans="1:117" x14ac:dyDescent="0.25">
      <c r="A300" s="852"/>
      <c r="B300" s="1320" t="s">
        <v>267</v>
      </c>
      <c r="C300" s="1320"/>
      <c r="D300" s="245">
        <f t="shared" si="261"/>
        <v>756</v>
      </c>
      <c r="E300" s="290">
        <f t="shared" si="276"/>
        <v>344</v>
      </c>
      <c r="F300" s="454">
        <f t="shared" si="276"/>
        <v>412</v>
      </c>
      <c r="G300" s="1321">
        <f t="shared" si="277"/>
        <v>1</v>
      </c>
      <c r="H300" s="1389">
        <f t="shared" si="277"/>
        <v>2</v>
      </c>
      <c r="I300" s="1321">
        <f t="shared" si="277"/>
        <v>0</v>
      </c>
      <c r="J300" s="1389">
        <f t="shared" si="277"/>
        <v>3</v>
      </c>
      <c r="K300" s="1389">
        <f t="shared" si="277"/>
        <v>6</v>
      </c>
      <c r="L300" s="1389">
        <f t="shared" si="277"/>
        <v>5</v>
      </c>
      <c r="M300" s="1389">
        <f t="shared" si="277"/>
        <v>3</v>
      </c>
      <c r="N300" s="1389">
        <f t="shared" si="277"/>
        <v>6</v>
      </c>
      <c r="O300" s="1389">
        <f t="shared" si="277"/>
        <v>11</v>
      </c>
      <c r="P300" s="1389">
        <f t="shared" si="277"/>
        <v>9</v>
      </c>
      <c r="Q300" s="1389">
        <f t="shared" si="277"/>
        <v>3</v>
      </c>
      <c r="R300" s="1389">
        <f t="shared" si="277"/>
        <v>0</v>
      </c>
      <c r="S300" s="1389">
        <f t="shared" si="277"/>
        <v>7</v>
      </c>
      <c r="T300" s="1389">
        <f t="shared" si="277"/>
        <v>7</v>
      </c>
      <c r="U300" s="1389">
        <f t="shared" si="277"/>
        <v>15</v>
      </c>
      <c r="V300" s="1389">
        <f t="shared" si="277"/>
        <v>7</v>
      </c>
      <c r="W300" s="1389">
        <f t="shared" si="277"/>
        <v>49</v>
      </c>
      <c r="X300" s="1389">
        <f t="shared" si="277"/>
        <v>35</v>
      </c>
      <c r="Y300" s="1321">
        <f>+Y222+Y228+Y234+Y240+Y246+Y252+Y258+Y264+Y270+Y276+Y282+Y288+Y294</f>
        <v>101</v>
      </c>
      <c r="Z300" s="1321">
        <f t="shared" si="278"/>
        <v>87</v>
      </c>
      <c r="AA300" s="1321">
        <f t="shared" si="278"/>
        <v>43</v>
      </c>
      <c r="AB300" s="1321">
        <f t="shared" si="278"/>
        <v>48</v>
      </c>
      <c r="AC300" s="1321">
        <f t="shared" si="278"/>
        <v>21</v>
      </c>
      <c r="AD300" s="1321">
        <f t="shared" si="278"/>
        <v>47</v>
      </c>
      <c r="AE300" s="1321">
        <f t="shared" si="278"/>
        <v>8</v>
      </c>
      <c r="AF300" s="1321">
        <f t="shared" si="278"/>
        <v>50</v>
      </c>
      <c r="AG300" s="1321">
        <f t="shared" si="278"/>
        <v>38</v>
      </c>
      <c r="AH300" s="1321">
        <f t="shared" si="278"/>
        <v>44</v>
      </c>
      <c r="AI300" s="1321">
        <f t="shared" si="278"/>
        <v>21</v>
      </c>
      <c r="AJ300" s="1321">
        <f t="shared" si="278"/>
        <v>27</v>
      </c>
      <c r="AK300" s="1321">
        <f t="shared" si="278"/>
        <v>7</v>
      </c>
      <c r="AL300" s="1321">
        <f t="shared" si="278"/>
        <v>23</v>
      </c>
      <c r="AM300" s="1321">
        <f t="shared" si="278"/>
        <v>10</v>
      </c>
      <c r="AN300" s="1390">
        <f t="shared" si="278"/>
        <v>12</v>
      </c>
      <c r="AO300" s="1391">
        <f t="shared" si="279"/>
        <v>10</v>
      </c>
      <c r="AP300" s="1392">
        <f>+AP222+AP228+AP234+AP258+AP264+AP270+AP276+AP282+AP288+AP294</f>
        <v>0</v>
      </c>
      <c r="AQ300" s="1393"/>
      <c r="AR300" s="1394"/>
      <c r="AS300" s="1391">
        <f t="shared" si="280"/>
        <v>149</v>
      </c>
      <c r="AT300" s="1391">
        <f t="shared" si="280"/>
        <v>0</v>
      </c>
      <c r="AU300" s="1391">
        <f t="shared" si="280"/>
        <v>0</v>
      </c>
      <c r="AV300" s="1391">
        <f t="shared" si="280"/>
        <v>31</v>
      </c>
      <c r="AW300" s="1391">
        <f t="shared" si="280"/>
        <v>0</v>
      </c>
      <c r="AX300" s="1389">
        <f t="shared" si="280"/>
        <v>1</v>
      </c>
      <c r="CW300"/>
      <c r="CX300"/>
      <c r="CY300"/>
      <c r="CZ300"/>
      <c r="DA300"/>
      <c r="DB300"/>
      <c r="DC300"/>
      <c r="DD300"/>
      <c r="DE300"/>
      <c r="DG300"/>
      <c r="DH300"/>
      <c r="DI300"/>
      <c r="DJ300"/>
      <c r="DK300"/>
      <c r="DL300"/>
      <c r="DM300"/>
    </row>
    <row r="301" spans="1:117" x14ac:dyDescent="0.25">
      <c r="A301" s="852"/>
      <c r="B301" s="1320" t="s">
        <v>268</v>
      </c>
      <c r="C301" s="1320"/>
      <c r="D301" s="245">
        <f t="shared" si="261"/>
        <v>230</v>
      </c>
      <c r="E301" s="290">
        <f t="shared" si="276"/>
        <v>91</v>
      </c>
      <c r="F301" s="454">
        <f t="shared" si="276"/>
        <v>139</v>
      </c>
      <c r="G301" s="1321">
        <f t="shared" si="277"/>
        <v>2</v>
      </c>
      <c r="H301" s="1389">
        <f t="shared" si="277"/>
        <v>1</v>
      </c>
      <c r="I301" s="1321">
        <f t="shared" si="277"/>
        <v>1</v>
      </c>
      <c r="J301" s="1389">
        <f t="shared" si="277"/>
        <v>0</v>
      </c>
      <c r="K301" s="1389">
        <f t="shared" si="277"/>
        <v>1</v>
      </c>
      <c r="L301" s="1389">
        <f t="shared" si="277"/>
        <v>0</v>
      </c>
      <c r="M301" s="1389">
        <f t="shared" si="277"/>
        <v>3</v>
      </c>
      <c r="N301" s="1389">
        <f t="shared" si="277"/>
        <v>3</v>
      </c>
      <c r="O301" s="1389">
        <f t="shared" si="277"/>
        <v>3</v>
      </c>
      <c r="P301" s="1389">
        <f t="shared" si="277"/>
        <v>5</v>
      </c>
      <c r="Q301" s="1389">
        <f t="shared" si="277"/>
        <v>0</v>
      </c>
      <c r="R301" s="1389">
        <f t="shared" si="277"/>
        <v>1</v>
      </c>
      <c r="S301" s="1389">
        <f t="shared" si="277"/>
        <v>0</v>
      </c>
      <c r="T301" s="1389">
        <f t="shared" si="277"/>
        <v>1</v>
      </c>
      <c r="U301" s="1389">
        <f t="shared" si="277"/>
        <v>2</v>
      </c>
      <c r="V301" s="1389">
        <f t="shared" si="277"/>
        <v>1</v>
      </c>
      <c r="W301" s="1389">
        <f t="shared" si="277"/>
        <v>10</v>
      </c>
      <c r="X301" s="1389">
        <f t="shared" si="277"/>
        <v>5</v>
      </c>
      <c r="Y301" s="1321">
        <f>+Y223+Y229+Y235+Y241+Y247+Y253+Y259+Y265+Y271+Y277+Y283+Y289+Y295</f>
        <v>23</v>
      </c>
      <c r="Z301" s="1321">
        <f t="shared" si="278"/>
        <v>26</v>
      </c>
      <c r="AA301" s="1321">
        <f t="shared" si="278"/>
        <v>6</v>
      </c>
      <c r="AB301" s="1321">
        <f t="shared" si="278"/>
        <v>6</v>
      </c>
      <c r="AC301" s="1321">
        <f t="shared" si="278"/>
        <v>9</v>
      </c>
      <c r="AD301" s="1321">
        <f t="shared" si="278"/>
        <v>24</v>
      </c>
      <c r="AE301" s="1321">
        <f t="shared" si="278"/>
        <v>3</v>
      </c>
      <c r="AF301" s="1321">
        <f t="shared" si="278"/>
        <v>29</v>
      </c>
      <c r="AG301" s="1321">
        <f t="shared" si="278"/>
        <v>16</v>
      </c>
      <c r="AH301" s="1321">
        <f t="shared" si="278"/>
        <v>20</v>
      </c>
      <c r="AI301" s="1321">
        <f t="shared" si="278"/>
        <v>7</v>
      </c>
      <c r="AJ301" s="1321">
        <f t="shared" si="278"/>
        <v>8</v>
      </c>
      <c r="AK301" s="1321">
        <f t="shared" si="278"/>
        <v>3</v>
      </c>
      <c r="AL301" s="1321">
        <f t="shared" si="278"/>
        <v>6</v>
      </c>
      <c r="AM301" s="1321">
        <f t="shared" si="278"/>
        <v>2</v>
      </c>
      <c r="AN301" s="1390">
        <f t="shared" si="278"/>
        <v>3</v>
      </c>
      <c r="AO301" s="1391">
        <f t="shared" si="279"/>
        <v>1</v>
      </c>
      <c r="AP301" s="1392">
        <f>+AP223+AP229+AP235+AP259+AP265+AP271+AP277+AP283+AP289+AP295</f>
        <v>0</v>
      </c>
      <c r="AQ301" s="1393"/>
      <c r="AR301" s="1394"/>
      <c r="AS301" s="1341"/>
      <c r="AT301" s="1391">
        <f t="shared" si="280"/>
        <v>0</v>
      </c>
      <c r="AU301" s="1391">
        <f t="shared" si="280"/>
        <v>0</v>
      </c>
      <c r="AV301" s="1391">
        <f t="shared" si="280"/>
        <v>9</v>
      </c>
      <c r="AW301" s="1391">
        <f t="shared" si="280"/>
        <v>0</v>
      </c>
      <c r="AX301" s="1389">
        <f t="shared" si="280"/>
        <v>1</v>
      </c>
      <c r="CW301"/>
      <c r="CX301"/>
      <c r="CY301"/>
      <c r="CZ301"/>
      <c r="DA301"/>
      <c r="DB301"/>
      <c r="DC301"/>
      <c r="DD301"/>
      <c r="DE301"/>
      <c r="DG301"/>
      <c r="DH301"/>
      <c r="DI301"/>
      <c r="DJ301"/>
      <c r="DK301"/>
      <c r="DL301"/>
      <c r="DM301"/>
    </row>
    <row r="302" spans="1:117" x14ac:dyDescent="0.25">
      <c r="A302" s="852"/>
      <c r="B302" s="1331" t="s">
        <v>269</v>
      </c>
      <c r="C302" s="1332"/>
      <c r="D302" s="245">
        <f t="shared" si="261"/>
        <v>169</v>
      </c>
      <c r="E302" s="290">
        <f t="shared" si="276"/>
        <v>62</v>
      </c>
      <c r="F302" s="454">
        <f t="shared" si="276"/>
        <v>107</v>
      </c>
      <c r="G302" s="1321">
        <f t="shared" si="277"/>
        <v>2</v>
      </c>
      <c r="H302" s="1389">
        <f t="shared" si="277"/>
        <v>3</v>
      </c>
      <c r="I302" s="1321">
        <f t="shared" si="277"/>
        <v>0</v>
      </c>
      <c r="J302" s="1389">
        <f t="shared" si="277"/>
        <v>3</v>
      </c>
      <c r="K302" s="1389">
        <f t="shared" si="277"/>
        <v>1</v>
      </c>
      <c r="L302" s="1389">
        <f t="shared" si="277"/>
        <v>1</v>
      </c>
      <c r="M302" s="1389">
        <f t="shared" si="277"/>
        <v>1</v>
      </c>
      <c r="N302" s="1389">
        <f t="shared" si="277"/>
        <v>1</v>
      </c>
      <c r="O302" s="1389">
        <f t="shared" si="277"/>
        <v>4</v>
      </c>
      <c r="P302" s="1389">
        <f t="shared" si="277"/>
        <v>4</v>
      </c>
      <c r="Q302" s="1389">
        <f t="shared" si="277"/>
        <v>1</v>
      </c>
      <c r="R302" s="1389">
        <f t="shared" si="277"/>
        <v>1</v>
      </c>
      <c r="S302" s="1389">
        <f t="shared" si="277"/>
        <v>4</v>
      </c>
      <c r="T302" s="1389">
        <f t="shared" si="277"/>
        <v>4</v>
      </c>
      <c r="U302" s="1389">
        <f t="shared" si="277"/>
        <v>2</v>
      </c>
      <c r="V302" s="1389">
        <f t="shared" si="277"/>
        <v>0</v>
      </c>
      <c r="W302" s="1389">
        <f t="shared" si="277"/>
        <v>5</v>
      </c>
      <c r="X302" s="1389">
        <f t="shared" si="277"/>
        <v>0</v>
      </c>
      <c r="Y302" s="1321">
        <f>+Y224+Y230+Y236+Y242+Y248+Y254+Y260+Y266+Y272+Y278+Y284+Y290+Y296</f>
        <v>8</v>
      </c>
      <c r="Z302" s="1321">
        <f t="shared" si="278"/>
        <v>10</v>
      </c>
      <c r="AA302" s="1321">
        <f t="shared" si="278"/>
        <v>7</v>
      </c>
      <c r="AB302" s="1321">
        <f t="shared" si="278"/>
        <v>3</v>
      </c>
      <c r="AC302" s="1321">
        <f t="shared" si="278"/>
        <v>2</v>
      </c>
      <c r="AD302" s="1321">
        <f t="shared" si="278"/>
        <v>22</v>
      </c>
      <c r="AE302" s="1321">
        <f t="shared" si="278"/>
        <v>1</v>
      </c>
      <c r="AF302" s="1321">
        <f t="shared" si="278"/>
        <v>13</v>
      </c>
      <c r="AG302" s="1321">
        <f t="shared" si="278"/>
        <v>11</v>
      </c>
      <c r="AH302" s="1321">
        <f t="shared" si="278"/>
        <v>13</v>
      </c>
      <c r="AI302" s="1321">
        <f t="shared" si="278"/>
        <v>4</v>
      </c>
      <c r="AJ302" s="1321">
        <f t="shared" si="278"/>
        <v>8</v>
      </c>
      <c r="AK302" s="1321">
        <f t="shared" si="278"/>
        <v>4</v>
      </c>
      <c r="AL302" s="1321">
        <f t="shared" si="278"/>
        <v>14</v>
      </c>
      <c r="AM302" s="1321">
        <f t="shared" si="278"/>
        <v>5</v>
      </c>
      <c r="AN302" s="1390">
        <f t="shared" si="278"/>
        <v>7</v>
      </c>
      <c r="AO302" s="1391">
        <f t="shared" si="279"/>
        <v>2</v>
      </c>
      <c r="AP302" s="1392">
        <f>+AP224+AP230+AP236+AP260+AP266+AP272+AP278+AP284+AP290+AP296</f>
        <v>0</v>
      </c>
      <c r="AQ302" s="1393"/>
      <c r="AR302" s="1394"/>
      <c r="AS302" s="1341"/>
      <c r="AT302" s="1391">
        <f t="shared" si="280"/>
        <v>0</v>
      </c>
      <c r="AU302" s="1391">
        <f t="shared" si="280"/>
        <v>0</v>
      </c>
      <c r="AV302" s="1391">
        <f t="shared" si="280"/>
        <v>8</v>
      </c>
      <c r="AW302" s="1391">
        <f t="shared" si="280"/>
        <v>0</v>
      </c>
      <c r="AX302" s="1389">
        <f t="shared" si="280"/>
        <v>1</v>
      </c>
      <c r="CW302"/>
      <c r="CX302"/>
      <c r="CY302"/>
      <c r="CZ302"/>
      <c r="DA302"/>
      <c r="DB302"/>
      <c r="DC302"/>
      <c r="DD302"/>
      <c r="DE302"/>
      <c r="DG302"/>
      <c r="DH302"/>
      <c r="DI302"/>
      <c r="DJ302"/>
      <c r="DK302"/>
      <c r="DL302"/>
      <c r="DM302"/>
    </row>
    <row r="303" spans="1:117" ht="15" customHeight="1" x14ac:dyDescent="0.25">
      <c r="A303" s="852"/>
      <c r="B303" s="1331" t="s">
        <v>270</v>
      </c>
      <c r="C303" s="1332"/>
      <c r="D303" s="245">
        <f t="shared" si="261"/>
        <v>43</v>
      </c>
      <c r="E303" s="290">
        <f t="shared" si="276"/>
        <v>19</v>
      </c>
      <c r="F303" s="454">
        <f t="shared" si="276"/>
        <v>24</v>
      </c>
      <c r="G303" s="1321">
        <f t="shared" si="277"/>
        <v>0</v>
      </c>
      <c r="H303" s="1389">
        <f t="shared" si="277"/>
        <v>0</v>
      </c>
      <c r="I303" s="1321">
        <f t="shared" si="277"/>
        <v>0</v>
      </c>
      <c r="J303" s="1389">
        <f t="shared" si="277"/>
        <v>0</v>
      </c>
      <c r="K303" s="1389">
        <f t="shared" si="277"/>
        <v>0</v>
      </c>
      <c r="L303" s="1389">
        <f t="shared" si="277"/>
        <v>0</v>
      </c>
      <c r="M303" s="1389">
        <f t="shared" si="277"/>
        <v>0</v>
      </c>
      <c r="N303" s="1389">
        <f t="shared" si="277"/>
        <v>0</v>
      </c>
      <c r="O303" s="1389">
        <f t="shared" si="277"/>
        <v>1</v>
      </c>
      <c r="P303" s="1389">
        <f t="shared" si="277"/>
        <v>0</v>
      </c>
      <c r="Q303" s="1389">
        <f t="shared" si="277"/>
        <v>1</v>
      </c>
      <c r="R303" s="1389">
        <f t="shared" si="277"/>
        <v>0</v>
      </c>
      <c r="S303" s="1389">
        <f t="shared" si="277"/>
        <v>2</v>
      </c>
      <c r="T303" s="1389">
        <f t="shared" si="277"/>
        <v>0</v>
      </c>
      <c r="U303" s="1389">
        <f t="shared" si="277"/>
        <v>0</v>
      </c>
      <c r="V303" s="1389">
        <f t="shared" si="277"/>
        <v>1</v>
      </c>
      <c r="W303" s="1389">
        <f t="shared" si="277"/>
        <v>2</v>
      </c>
      <c r="X303" s="1389">
        <f t="shared" si="277"/>
        <v>0</v>
      </c>
      <c r="Y303" s="1321">
        <f>+Y225+Y231+Y237+Y243+Y249+Y255+Y261+Y279+Y273+Y267+Y285+Y291+Y297</f>
        <v>3</v>
      </c>
      <c r="Z303" s="1321">
        <f t="shared" ref="Z303:AN303" si="281">+Z225+Z231+Z237+Z243+Z249+Z255+Z261+Z279+Z273+Z267+Z285+Z291+Z297</f>
        <v>7</v>
      </c>
      <c r="AA303" s="1321">
        <f t="shared" si="281"/>
        <v>5</v>
      </c>
      <c r="AB303" s="1321">
        <f t="shared" si="281"/>
        <v>6</v>
      </c>
      <c r="AC303" s="1321">
        <f t="shared" si="281"/>
        <v>1</v>
      </c>
      <c r="AD303" s="1321">
        <f t="shared" si="281"/>
        <v>2</v>
      </c>
      <c r="AE303" s="1321">
        <f t="shared" si="281"/>
        <v>3</v>
      </c>
      <c r="AF303" s="1321">
        <f t="shared" si="281"/>
        <v>2</v>
      </c>
      <c r="AG303" s="1321">
        <f t="shared" si="281"/>
        <v>0</v>
      </c>
      <c r="AH303" s="1321">
        <f t="shared" si="281"/>
        <v>2</v>
      </c>
      <c r="AI303" s="1321">
        <f t="shared" si="281"/>
        <v>0</v>
      </c>
      <c r="AJ303" s="1321">
        <f t="shared" si="281"/>
        <v>1</v>
      </c>
      <c r="AK303" s="1321">
        <f t="shared" si="281"/>
        <v>1</v>
      </c>
      <c r="AL303" s="1321">
        <f t="shared" si="281"/>
        <v>2</v>
      </c>
      <c r="AM303" s="1321">
        <f t="shared" si="281"/>
        <v>0</v>
      </c>
      <c r="AN303" s="1390">
        <f t="shared" si="281"/>
        <v>1</v>
      </c>
      <c r="AO303" s="1391">
        <f t="shared" si="279"/>
        <v>1</v>
      </c>
      <c r="AP303" s="1392">
        <f>+AP225+AP231+AP237+AP261+AP279+AP273+AP267+AP285+AP291+AP297</f>
        <v>0</v>
      </c>
      <c r="AQ303" s="1393"/>
      <c r="AR303" s="1394"/>
      <c r="AS303" s="409"/>
      <c r="AT303" s="1391">
        <f>+AT225+AT231+AT237+AT243+AT249+AT255+AT261+AT279+AT273+AT267+AT285+AT291+AT297</f>
        <v>0</v>
      </c>
      <c r="AU303" s="1391">
        <f>+AU225+AU231+AU237+AU243+AU249+AU255+AU261+AU279+AU273+AU267+AU285+AU291+AU297</f>
        <v>0</v>
      </c>
      <c r="AV303" s="1391">
        <f>+AV225+AV231+AV237+AV243+AV249+AV255+AV261+AV279+AV273+AV267+AV285+AV291+AV297</f>
        <v>3</v>
      </c>
      <c r="AW303" s="1391">
        <f>+AW225+AW231+AW237+AW243+AW249+AW255+AW261+AW279+AW273+AW267+AW285+AW291+AW297</f>
        <v>0</v>
      </c>
      <c r="AX303" s="1389">
        <f>+AX225+AX231+AX237+AX243+AX249+AX255+AX261+AX279+AX273+AX267+AX285+AX291+AX297</f>
        <v>0</v>
      </c>
      <c r="CW303"/>
      <c r="CX303"/>
      <c r="CY303"/>
      <c r="CZ303"/>
      <c r="DA303"/>
      <c r="DB303"/>
      <c r="DC303"/>
      <c r="DD303"/>
      <c r="DE303"/>
      <c r="DG303"/>
      <c r="DH303"/>
      <c r="DI303"/>
      <c r="DJ303"/>
      <c r="DK303"/>
      <c r="DL303"/>
      <c r="DM303"/>
    </row>
    <row r="304" spans="1:117" x14ac:dyDescent="0.25">
      <c r="A304" s="947"/>
      <c r="B304" s="1333" t="s">
        <v>271</v>
      </c>
      <c r="C304" s="1333"/>
      <c r="D304" s="1334">
        <f t="shared" si="261"/>
        <v>8</v>
      </c>
      <c r="E304" s="1395">
        <f t="shared" si="276"/>
        <v>4</v>
      </c>
      <c r="F304" s="1396">
        <f t="shared" si="276"/>
        <v>4</v>
      </c>
      <c r="G304" s="1334">
        <f t="shared" si="277"/>
        <v>0</v>
      </c>
      <c r="H304" s="1396">
        <f t="shared" si="277"/>
        <v>0</v>
      </c>
      <c r="I304" s="1334">
        <f t="shared" si="277"/>
        <v>0</v>
      </c>
      <c r="J304" s="1396">
        <f t="shared" si="277"/>
        <v>0</v>
      </c>
      <c r="K304" s="1396">
        <f t="shared" si="277"/>
        <v>0</v>
      </c>
      <c r="L304" s="1396">
        <f t="shared" si="277"/>
        <v>0</v>
      </c>
      <c r="M304" s="1396">
        <f t="shared" si="277"/>
        <v>0</v>
      </c>
      <c r="N304" s="1396">
        <f t="shared" si="277"/>
        <v>0</v>
      </c>
      <c r="O304" s="1396">
        <f t="shared" si="277"/>
        <v>0</v>
      </c>
      <c r="P304" s="1396">
        <f t="shared" si="277"/>
        <v>0</v>
      </c>
      <c r="Q304" s="1396">
        <f t="shared" si="277"/>
        <v>0</v>
      </c>
      <c r="R304" s="1396">
        <f t="shared" si="277"/>
        <v>0</v>
      </c>
      <c r="S304" s="1396">
        <f t="shared" si="277"/>
        <v>0</v>
      </c>
      <c r="T304" s="1396">
        <f t="shared" si="277"/>
        <v>0</v>
      </c>
      <c r="U304" s="1396">
        <f t="shared" si="277"/>
        <v>0</v>
      </c>
      <c r="V304" s="1396">
        <f t="shared" si="277"/>
        <v>0</v>
      </c>
      <c r="W304" s="1396">
        <f t="shared" si="277"/>
        <v>1</v>
      </c>
      <c r="X304" s="1396">
        <f t="shared" si="277"/>
        <v>0</v>
      </c>
      <c r="Y304" s="1334">
        <f>SUM(Y226+Y232+Y238+Y244+Y250+Y256+Y262+Y268+Y274+Y280+Y286+Y292+Y298)</f>
        <v>0</v>
      </c>
      <c r="Z304" s="1334">
        <f t="shared" ref="Z304:AN304" si="282">SUM(Z226+Z232+Z238+Z244+Z250+Z256+Z262+Z268+Z274+Z280+Z286+Z292+Z298)</f>
        <v>0</v>
      </c>
      <c r="AA304" s="1334">
        <f t="shared" si="282"/>
        <v>1</v>
      </c>
      <c r="AB304" s="1334">
        <f t="shared" si="282"/>
        <v>0</v>
      </c>
      <c r="AC304" s="1334">
        <f t="shared" si="282"/>
        <v>0</v>
      </c>
      <c r="AD304" s="1334">
        <f t="shared" si="282"/>
        <v>0</v>
      </c>
      <c r="AE304" s="1334">
        <f t="shared" si="282"/>
        <v>0</v>
      </c>
      <c r="AF304" s="1334">
        <f t="shared" si="282"/>
        <v>0</v>
      </c>
      <c r="AG304" s="1334">
        <f t="shared" si="282"/>
        <v>0</v>
      </c>
      <c r="AH304" s="1334">
        <f t="shared" si="282"/>
        <v>2</v>
      </c>
      <c r="AI304" s="1334">
        <f t="shared" si="282"/>
        <v>0</v>
      </c>
      <c r="AJ304" s="1334">
        <f t="shared" si="282"/>
        <v>2</v>
      </c>
      <c r="AK304" s="1334">
        <f t="shared" si="282"/>
        <v>2</v>
      </c>
      <c r="AL304" s="1334">
        <f t="shared" si="282"/>
        <v>0</v>
      </c>
      <c r="AM304" s="1334">
        <f t="shared" si="282"/>
        <v>0</v>
      </c>
      <c r="AN304" s="1397">
        <f t="shared" si="282"/>
        <v>0</v>
      </c>
      <c r="AO304" s="1398">
        <f t="shared" si="279"/>
        <v>0</v>
      </c>
      <c r="AP304" s="1399">
        <f>SUM(AP226+AP232+AP238+AP262+AP268+AP274+AP280+AP286+AP292+AP298)</f>
        <v>0</v>
      </c>
      <c r="AQ304" s="1400"/>
      <c r="AR304" s="1401"/>
      <c r="AS304" s="413"/>
      <c r="AT304" s="1398">
        <f>SUM(AT226+AT232+AT238+AT244+AT250+AT256+AT262+AT268+AT274+AT280+AT286+AT292+AT298)</f>
        <v>0</v>
      </c>
      <c r="AU304" s="1398">
        <f>SUM(AU226+AU232+AU238+AU244+AU250+AU256+AU262+AU268+AU274+AU280+AU286+AU292+AU298)</f>
        <v>0</v>
      </c>
      <c r="AV304" s="1398">
        <f>SUM(AV226+AV232+AV238+AV244+AV250+AV256+AV262+AV268+AV274+AV280+AV286+AV292+AV298)</f>
        <v>0</v>
      </c>
      <c r="AW304" s="1398">
        <f>SUM(AW226+AW232+AW238+AW244+AW250+AW256+AW262+AW268+AW274+AW280+AW286+AW292+AW298)</f>
        <v>0</v>
      </c>
      <c r="AX304" s="1396">
        <f>SUM(AX226+AX232+AX238+AX244+AX250+AX256+AX262+AX268+AX274+AX280+AX286+AX292+AX298)</f>
        <v>0</v>
      </c>
      <c r="CW304"/>
      <c r="CX304"/>
      <c r="CY304"/>
      <c r="CZ304"/>
      <c r="DA304"/>
      <c r="DB304"/>
      <c r="DC304"/>
      <c r="DD304"/>
      <c r="DE304"/>
      <c r="DG304"/>
      <c r="DH304"/>
      <c r="DI304"/>
      <c r="DJ304"/>
      <c r="DK304"/>
      <c r="DL304"/>
      <c r="DM304"/>
    </row>
    <row r="305" spans="1:117" x14ac:dyDescent="0.25">
      <c r="A305" s="43" t="s">
        <v>279</v>
      </c>
      <c r="B305" s="212"/>
      <c r="C305" s="212"/>
      <c r="D305" s="213"/>
      <c r="E305" s="213"/>
      <c r="F305" s="213"/>
      <c r="G305" s="213"/>
      <c r="H305" s="213"/>
      <c r="I305" s="213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10"/>
      <c r="AM305" s="10"/>
      <c r="AN305" s="9"/>
      <c r="AO305" s="9"/>
      <c r="AP305" s="9"/>
      <c r="AQ305" s="9"/>
      <c r="AR305" s="9"/>
      <c r="CW305"/>
      <c r="CX305"/>
      <c r="CY305"/>
      <c r="CZ305"/>
      <c r="DA305"/>
      <c r="DB305"/>
      <c r="DC305"/>
      <c r="DD305"/>
      <c r="DE305"/>
      <c r="DG305"/>
      <c r="DH305"/>
      <c r="DI305"/>
      <c r="DJ305"/>
      <c r="DK305"/>
      <c r="DL305"/>
      <c r="DM305"/>
    </row>
    <row r="306" spans="1:117" ht="15" customHeight="1" x14ac:dyDescent="0.25">
      <c r="A306" s="921" t="s">
        <v>40</v>
      </c>
      <c r="B306" s="632"/>
      <c r="C306" s="633"/>
      <c r="D306" s="942" t="s">
        <v>4</v>
      </c>
      <c r="E306" s="1402"/>
      <c r="F306" s="649"/>
      <c r="G306" s="1403" t="s">
        <v>5</v>
      </c>
      <c r="H306" s="1404"/>
      <c r="I306" s="1404"/>
      <c r="J306" s="1404"/>
      <c r="K306" s="1404"/>
      <c r="L306" s="1404"/>
      <c r="M306" s="1404"/>
      <c r="N306" s="1404"/>
      <c r="O306" s="1404"/>
      <c r="P306" s="1404"/>
      <c r="Q306" s="1404"/>
      <c r="R306" s="1404"/>
      <c r="S306" s="1404"/>
      <c r="T306" s="1404"/>
      <c r="U306" s="1404"/>
      <c r="V306" s="1404"/>
      <c r="W306" s="1404"/>
      <c r="X306" s="1404"/>
      <c r="Y306" s="1404"/>
      <c r="Z306" s="1404"/>
      <c r="AA306" s="1404"/>
      <c r="AB306" s="1404"/>
      <c r="AC306" s="1404"/>
      <c r="AD306" s="1404"/>
      <c r="AE306" s="1404"/>
      <c r="AF306" s="1404"/>
      <c r="AG306" s="1404"/>
      <c r="AH306" s="1404"/>
      <c r="AI306" s="1404"/>
      <c r="AJ306" s="1404"/>
      <c r="AK306" s="1404"/>
      <c r="AL306" s="1404"/>
      <c r="AM306" s="1404"/>
      <c r="AN306" s="1404"/>
      <c r="AO306" s="1404"/>
      <c r="AP306" s="1405"/>
      <c r="AQ306" s="925" t="s">
        <v>7</v>
      </c>
      <c r="AR306" s="919" t="s">
        <v>280</v>
      </c>
      <c r="CW306"/>
      <c r="CX306"/>
      <c r="CY306"/>
      <c r="CZ306"/>
      <c r="DA306"/>
      <c r="DB306"/>
      <c r="DC306"/>
      <c r="DD306"/>
      <c r="DE306"/>
      <c r="DG306"/>
      <c r="DH306"/>
      <c r="DI306"/>
      <c r="DJ306"/>
      <c r="DK306"/>
      <c r="DL306"/>
      <c r="DM306"/>
    </row>
    <row r="307" spans="1:117" ht="15" customHeight="1" x14ac:dyDescent="0.25">
      <c r="A307" s="783"/>
      <c r="B307" s="634"/>
      <c r="C307" s="635"/>
      <c r="D307" s="943"/>
      <c r="E307" s="868"/>
      <c r="F307" s="889"/>
      <c r="G307" s="1406" t="s">
        <v>14</v>
      </c>
      <c r="H307" s="1407"/>
      <c r="I307" s="1403" t="s">
        <v>15</v>
      </c>
      <c r="J307" s="1408"/>
      <c r="K307" s="1404" t="s">
        <v>16</v>
      </c>
      <c r="L307" s="1408"/>
      <c r="M307" s="1403" t="s">
        <v>17</v>
      </c>
      <c r="N307" s="1408"/>
      <c r="O307" s="1403" t="s">
        <v>18</v>
      </c>
      <c r="P307" s="1408"/>
      <c r="Q307" s="1403" t="s">
        <v>19</v>
      </c>
      <c r="R307" s="1408"/>
      <c r="S307" s="1403" t="s">
        <v>20</v>
      </c>
      <c r="T307" s="1408"/>
      <c r="U307" s="1403" t="s">
        <v>21</v>
      </c>
      <c r="V307" s="1408"/>
      <c r="W307" s="1403" t="s">
        <v>22</v>
      </c>
      <c r="X307" s="1408"/>
      <c r="Y307" s="1403" t="s">
        <v>23</v>
      </c>
      <c r="Z307" s="1409"/>
      <c r="AA307" s="1403" t="s">
        <v>24</v>
      </c>
      <c r="AB307" s="1409"/>
      <c r="AC307" s="1403" t="s">
        <v>244</v>
      </c>
      <c r="AD307" s="1409"/>
      <c r="AE307" s="1403" t="s">
        <v>245</v>
      </c>
      <c r="AF307" s="1409"/>
      <c r="AG307" s="1403" t="s">
        <v>246</v>
      </c>
      <c r="AH307" s="1409"/>
      <c r="AI307" s="1403" t="s">
        <v>247</v>
      </c>
      <c r="AJ307" s="1409"/>
      <c r="AK307" s="1403" t="s">
        <v>29</v>
      </c>
      <c r="AL307" s="1409"/>
      <c r="AM307" s="1403" t="s">
        <v>30</v>
      </c>
      <c r="AN307" s="1409"/>
      <c r="AO307" s="1403" t="s">
        <v>31</v>
      </c>
      <c r="AP307" s="1409"/>
      <c r="AQ307" s="694"/>
      <c r="AR307" s="647"/>
      <c r="CW307"/>
      <c r="CX307"/>
      <c r="CY307"/>
      <c r="CZ307"/>
      <c r="DA307"/>
      <c r="DB307"/>
      <c r="DC307"/>
      <c r="DD307"/>
      <c r="DE307"/>
      <c r="DG307"/>
      <c r="DH307"/>
      <c r="DI307"/>
      <c r="DJ307"/>
      <c r="DK307"/>
      <c r="DL307"/>
      <c r="DM307"/>
    </row>
    <row r="308" spans="1:117" x14ac:dyDescent="0.25">
      <c r="A308" s="894"/>
      <c r="B308" s="636"/>
      <c r="C308" s="884"/>
      <c r="D308" s="1410" t="s">
        <v>32</v>
      </c>
      <c r="E308" s="543" t="s">
        <v>33</v>
      </c>
      <c r="F308" s="551" t="s">
        <v>34</v>
      </c>
      <c r="G308" s="1411" t="s">
        <v>33</v>
      </c>
      <c r="H308" s="1412" t="s">
        <v>34</v>
      </c>
      <c r="I308" s="1413" t="s">
        <v>33</v>
      </c>
      <c r="J308" s="1412" t="s">
        <v>34</v>
      </c>
      <c r="K308" s="1413" t="s">
        <v>33</v>
      </c>
      <c r="L308" s="1412" t="s">
        <v>34</v>
      </c>
      <c r="M308" s="1413" t="s">
        <v>33</v>
      </c>
      <c r="N308" s="1412" t="s">
        <v>34</v>
      </c>
      <c r="O308" s="1413" t="s">
        <v>33</v>
      </c>
      <c r="P308" s="1412" t="s">
        <v>34</v>
      </c>
      <c r="Q308" s="1413" t="s">
        <v>33</v>
      </c>
      <c r="R308" s="1412" t="s">
        <v>34</v>
      </c>
      <c r="S308" s="1413" t="s">
        <v>33</v>
      </c>
      <c r="T308" s="1412" t="s">
        <v>34</v>
      </c>
      <c r="U308" s="1413" t="s">
        <v>33</v>
      </c>
      <c r="V308" s="1412" t="s">
        <v>34</v>
      </c>
      <c r="W308" s="1413" t="s">
        <v>33</v>
      </c>
      <c r="X308" s="1412" t="s">
        <v>34</v>
      </c>
      <c r="Y308" s="1413" t="s">
        <v>33</v>
      </c>
      <c r="Z308" s="1412" t="s">
        <v>34</v>
      </c>
      <c r="AA308" s="1413" t="s">
        <v>33</v>
      </c>
      <c r="AB308" s="1412" t="s">
        <v>34</v>
      </c>
      <c r="AC308" s="1413" t="s">
        <v>33</v>
      </c>
      <c r="AD308" s="1412" t="s">
        <v>34</v>
      </c>
      <c r="AE308" s="1413" t="s">
        <v>33</v>
      </c>
      <c r="AF308" s="1412" t="s">
        <v>34</v>
      </c>
      <c r="AG308" s="1413" t="s">
        <v>33</v>
      </c>
      <c r="AH308" s="1412" t="s">
        <v>34</v>
      </c>
      <c r="AI308" s="1413" t="s">
        <v>33</v>
      </c>
      <c r="AJ308" s="1412" t="s">
        <v>34</v>
      </c>
      <c r="AK308" s="1413" t="s">
        <v>33</v>
      </c>
      <c r="AL308" s="1412" t="s">
        <v>34</v>
      </c>
      <c r="AM308" s="1413" t="s">
        <v>33</v>
      </c>
      <c r="AN308" s="1412" t="s">
        <v>34</v>
      </c>
      <c r="AO308" s="1413" t="s">
        <v>33</v>
      </c>
      <c r="AP308" s="1412" t="s">
        <v>34</v>
      </c>
      <c r="AQ308" s="950"/>
      <c r="AR308" s="946"/>
      <c r="CW308"/>
      <c r="CX308"/>
      <c r="CY308"/>
      <c r="CZ308"/>
      <c r="DA308"/>
      <c r="DB308"/>
      <c r="DC308"/>
      <c r="DD308"/>
      <c r="DE308"/>
      <c r="DG308"/>
      <c r="DH308"/>
      <c r="DI308"/>
      <c r="DJ308"/>
      <c r="DK308"/>
      <c r="DL308"/>
      <c r="DM308"/>
    </row>
    <row r="309" spans="1:117" x14ac:dyDescent="0.25">
      <c r="A309" s="1414" t="s">
        <v>46</v>
      </c>
      <c r="B309" s="928"/>
      <c r="C309" s="1415"/>
      <c r="D309" s="1372">
        <f>SUM(E309:F309)</f>
        <v>0</v>
      </c>
      <c r="E309" s="1416">
        <f t="shared" ref="E309:F313" si="283">SUM(G309+I309+K309+M309+O309+Q309+S309+U309+W309+Y309+AA309+AC309+AE309+AG309+AI309+AK309+AM309+AO309)</f>
        <v>0</v>
      </c>
      <c r="F309" s="1417">
        <f t="shared" si="283"/>
        <v>0</v>
      </c>
      <c r="G309" s="1418"/>
      <c r="H309" s="52"/>
      <c r="I309" s="1418"/>
      <c r="J309" s="52"/>
      <c r="K309" s="1418"/>
      <c r="L309" s="52"/>
      <c r="M309" s="1418"/>
      <c r="N309" s="52"/>
      <c r="O309" s="1418"/>
      <c r="P309" s="52"/>
      <c r="Q309" s="1418"/>
      <c r="R309" s="52"/>
      <c r="S309" s="1418"/>
      <c r="T309" s="52"/>
      <c r="U309" s="1418"/>
      <c r="V309" s="52"/>
      <c r="W309" s="1418"/>
      <c r="X309" s="52"/>
      <c r="Y309" s="1418"/>
      <c r="Z309" s="52"/>
      <c r="AA309" s="1418"/>
      <c r="AB309" s="52"/>
      <c r="AC309" s="1418"/>
      <c r="AD309" s="52"/>
      <c r="AE309" s="1418"/>
      <c r="AF309" s="52"/>
      <c r="AG309" s="1418"/>
      <c r="AH309" s="52"/>
      <c r="AI309" s="1418"/>
      <c r="AJ309" s="52"/>
      <c r="AK309" s="1418"/>
      <c r="AL309" s="52"/>
      <c r="AM309" s="1418"/>
      <c r="AN309" s="52"/>
      <c r="AO309" s="1418"/>
      <c r="AP309" s="55"/>
      <c r="AQ309" s="252"/>
      <c r="AR309" s="479"/>
      <c r="AS309" t="str">
        <f>CV309&amp;CW309&amp;CX309</f>
        <v/>
      </c>
      <c r="CV309" s="25" t="str">
        <f>IF(AND(F309&gt;0,AQ309="")," * No olvide digitar la variable Embarazadas. Digite cero si no tiene.","")</f>
        <v/>
      </c>
      <c r="CW309" s="25" t="str">
        <f>IF(AQ309&gt;F309," * Las Embarazadas NO DEBEN ser mayor al total de mujeres. ","")</f>
        <v/>
      </c>
      <c r="CX309" s="25" t="str">
        <f>IF(AND((AK309+AL309)&gt;0,AR309="")," * No olvide digitar la variable 60 años. Si no tiene digite Cero.",IF(AR309&gt;(AK309+AL309)," * Las actividades de 60 años NO DEBEN ser mayor que las actividades registradas en el rango etario de 60 a 64 años",""))</f>
        <v/>
      </c>
      <c r="CY309"/>
      <c r="CZ309"/>
      <c r="DA309"/>
      <c r="DB309"/>
      <c r="DC309"/>
      <c r="DD309"/>
      <c r="DE309"/>
      <c r="DG309" s="26">
        <f>IF(AND(F309&gt;0,AQ309=""),1,0)</f>
        <v>0</v>
      </c>
      <c r="DH309" s="26">
        <f>IF(AQ309&gt;F309,1,0)</f>
        <v>0</v>
      </c>
      <c r="DI309" s="26">
        <f>IF(AND((AK309+AL309)&gt;0,AR309=""),1,IF(AR309&gt;(AK309+AL309),1,0))</f>
        <v>0</v>
      </c>
      <c r="DJ309"/>
      <c r="DK309"/>
      <c r="DL309"/>
      <c r="DM309"/>
    </row>
    <row r="310" spans="1:117" x14ac:dyDescent="0.25">
      <c r="A310" s="1419" t="s">
        <v>281</v>
      </c>
      <c r="B310" s="1420"/>
      <c r="C310" s="1421"/>
      <c r="D310" s="1383">
        <f>SUM(E310:F310)</f>
        <v>0</v>
      </c>
      <c r="E310" s="1422">
        <f t="shared" si="283"/>
        <v>0</v>
      </c>
      <c r="F310" s="1423">
        <f t="shared" si="283"/>
        <v>0</v>
      </c>
      <c r="G310" s="1424"/>
      <c r="H310" s="1425"/>
      <c r="I310" s="1424"/>
      <c r="J310" s="1425"/>
      <c r="K310" s="1424"/>
      <c r="L310" s="1425"/>
      <c r="M310" s="1424"/>
      <c r="N310" s="1425"/>
      <c r="O310" s="1424"/>
      <c r="P310" s="1425"/>
      <c r="Q310" s="1424"/>
      <c r="R310" s="1425"/>
      <c r="S310" s="1424"/>
      <c r="T310" s="1425"/>
      <c r="U310" s="1424"/>
      <c r="V310" s="1425"/>
      <c r="W310" s="1424"/>
      <c r="X310" s="1425"/>
      <c r="Y310" s="1424"/>
      <c r="Z310" s="1425"/>
      <c r="AA310" s="1424"/>
      <c r="AB310" s="1425"/>
      <c r="AC310" s="1424"/>
      <c r="AD310" s="1425"/>
      <c r="AE310" s="1424"/>
      <c r="AF310" s="1425"/>
      <c r="AG310" s="1424"/>
      <c r="AH310" s="1425"/>
      <c r="AI310" s="1424"/>
      <c r="AJ310" s="1425"/>
      <c r="AK310" s="1424"/>
      <c r="AL310" s="1425"/>
      <c r="AM310" s="1424"/>
      <c r="AN310" s="1425"/>
      <c r="AO310" s="1424"/>
      <c r="AP310" s="1426"/>
      <c r="AQ310" s="1427"/>
      <c r="AR310" s="1428"/>
      <c r="AS310" t="str">
        <f t="shared" ref="AS310:AS313" si="284">CV310&amp;CW310&amp;CX310</f>
        <v/>
      </c>
      <c r="CV310" s="25" t="str">
        <f t="shared" ref="CV310:CV313" si="285">IF(AND(F310&gt;0,AQ310="")," * No olvide digitar la variable Embarazadas. Digite cero si no tiene.","")</f>
        <v/>
      </c>
      <c r="CW310" s="25" t="str">
        <f t="shared" ref="CW310:CW313" si="286">IF(AQ310&gt;F310," * Las Embarazadas NO DEBEN ser mayor al total de mujeres. ","")</f>
        <v/>
      </c>
      <c r="CX310" s="25" t="str">
        <f t="shared" ref="CX310:CX313" si="287">IF(AND((AK310+AL310)&gt;0,AR310="")," * No olvide digitar la variable 60 años. Si no tiene digite Cero.",IF(AR310&gt;(AK310+AL310)," * Las actividades de 60 años NO DEBEN ser mayor que las actividades registradas en el rango etario de 60 a 64 años",""))</f>
        <v/>
      </c>
      <c r="CY310"/>
      <c r="CZ310"/>
      <c r="DA310"/>
      <c r="DB310"/>
      <c r="DC310"/>
      <c r="DD310"/>
      <c r="DE310"/>
      <c r="DG310" s="26">
        <f t="shared" ref="DG310:DG313" si="288">IF(AND(F310&gt;0,AQ310=""),1,0)</f>
        <v>0</v>
      </c>
      <c r="DH310" s="26">
        <f t="shared" ref="DH310:DH313" si="289">IF(AQ310&gt;F310,1,0)</f>
        <v>0</v>
      </c>
      <c r="DI310" s="26">
        <f t="shared" ref="DI310:DI313" si="290">IF(AND((AK310+AL310)&gt;0,AR310=""),1,IF(AR310&gt;(AK310+AL310),1,0))</f>
        <v>0</v>
      </c>
      <c r="DJ310"/>
      <c r="DK310"/>
      <c r="DL310"/>
      <c r="DM310"/>
    </row>
    <row r="311" spans="1:117" x14ac:dyDescent="0.25">
      <c r="A311" s="1419" t="s">
        <v>282</v>
      </c>
      <c r="B311" s="1420"/>
      <c r="C311" s="1421"/>
      <c r="D311" s="1383">
        <f>SUM(E311:F311)</f>
        <v>0</v>
      </c>
      <c r="E311" s="1422">
        <f t="shared" si="283"/>
        <v>0</v>
      </c>
      <c r="F311" s="1423">
        <f t="shared" si="283"/>
        <v>0</v>
      </c>
      <c r="G311" s="1424"/>
      <c r="H311" s="1425"/>
      <c r="I311" s="1424"/>
      <c r="J311" s="1425"/>
      <c r="K311" s="1424"/>
      <c r="L311" s="1425"/>
      <c r="M311" s="1424"/>
      <c r="N311" s="1425"/>
      <c r="O311" s="1424"/>
      <c r="P311" s="1425"/>
      <c r="Q311" s="1424"/>
      <c r="R311" s="1425"/>
      <c r="S311" s="1424"/>
      <c r="T311" s="1425"/>
      <c r="U311" s="1424"/>
      <c r="V311" s="1425"/>
      <c r="W311" s="1424"/>
      <c r="X311" s="1425"/>
      <c r="Y311" s="1424"/>
      <c r="Z311" s="1425"/>
      <c r="AA311" s="1424"/>
      <c r="AB311" s="1425"/>
      <c r="AC311" s="1424"/>
      <c r="AD311" s="1425"/>
      <c r="AE311" s="1424"/>
      <c r="AF311" s="1425"/>
      <c r="AG311" s="1424"/>
      <c r="AH311" s="1425"/>
      <c r="AI311" s="1424"/>
      <c r="AJ311" s="1425"/>
      <c r="AK311" s="1424"/>
      <c r="AL311" s="1425"/>
      <c r="AM311" s="1424"/>
      <c r="AN311" s="1425"/>
      <c r="AO311" s="1424"/>
      <c r="AP311" s="1426"/>
      <c r="AQ311" s="1427"/>
      <c r="AR311" s="1428"/>
      <c r="AS311" t="str">
        <f t="shared" si="284"/>
        <v/>
      </c>
      <c r="CV311" s="25" t="str">
        <f t="shared" si="285"/>
        <v/>
      </c>
      <c r="CW311" s="25" t="str">
        <f t="shared" si="286"/>
        <v/>
      </c>
      <c r="CX311" s="25" t="str">
        <f t="shared" si="287"/>
        <v/>
      </c>
      <c r="CY311"/>
      <c r="CZ311"/>
      <c r="DA311"/>
      <c r="DB311"/>
      <c r="DC311"/>
      <c r="DD311"/>
      <c r="DE311"/>
      <c r="DG311" s="26">
        <f t="shared" si="288"/>
        <v>0</v>
      </c>
      <c r="DH311" s="26">
        <f t="shared" si="289"/>
        <v>0</v>
      </c>
      <c r="DI311" s="26">
        <f t="shared" si="290"/>
        <v>0</v>
      </c>
      <c r="DJ311"/>
      <c r="DK311"/>
      <c r="DL311"/>
      <c r="DM311"/>
    </row>
    <row r="312" spans="1:117" ht="15" customHeight="1" x14ac:dyDescent="0.25">
      <c r="A312" s="1429" t="s">
        <v>283</v>
      </c>
      <c r="B312" s="1430"/>
      <c r="C312" s="1431"/>
      <c r="D312" s="1383">
        <f>SUM(E312:F312)</f>
        <v>0</v>
      </c>
      <c r="E312" s="1422">
        <f t="shared" si="283"/>
        <v>0</v>
      </c>
      <c r="F312" s="1423">
        <f t="shared" si="283"/>
        <v>0</v>
      </c>
      <c r="G312" s="1424"/>
      <c r="H312" s="1425"/>
      <c r="I312" s="1424"/>
      <c r="J312" s="1425"/>
      <c r="K312" s="1424"/>
      <c r="L312" s="1425"/>
      <c r="M312" s="1424"/>
      <c r="N312" s="1425"/>
      <c r="O312" s="1424"/>
      <c r="P312" s="1425"/>
      <c r="Q312" s="1424"/>
      <c r="R312" s="1425"/>
      <c r="S312" s="1424"/>
      <c r="T312" s="1425"/>
      <c r="U312" s="1424"/>
      <c r="V312" s="1425"/>
      <c r="W312" s="1424"/>
      <c r="X312" s="1425"/>
      <c r="Y312" s="1424"/>
      <c r="Z312" s="1425"/>
      <c r="AA312" s="1424"/>
      <c r="AB312" s="1425"/>
      <c r="AC312" s="1424"/>
      <c r="AD312" s="1425"/>
      <c r="AE312" s="1424"/>
      <c r="AF312" s="1425"/>
      <c r="AG312" s="1424"/>
      <c r="AH312" s="1425"/>
      <c r="AI312" s="1424"/>
      <c r="AJ312" s="1425"/>
      <c r="AK312" s="1424"/>
      <c r="AL312" s="1425"/>
      <c r="AM312" s="1424"/>
      <c r="AN312" s="1425"/>
      <c r="AO312" s="1424"/>
      <c r="AP312" s="1426"/>
      <c r="AQ312" s="268"/>
      <c r="AR312" s="189"/>
      <c r="AS312" t="str">
        <f t="shared" si="284"/>
        <v/>
      </c>
      <c r="CV312" s="25" t="str">
        <f t="shared" si="285"/>
        <v/>
      </c>
      <c r="CW312" s="25" t="str">
        <f t="shared" si="286"/>
        <v/>
      </c>
      <c r="CX312" s="25" t="str">
        <f t="shared" si="287"/>
        <v/>
      </c>
      <c r="CY312"/>
      <c r="CZ312"/>
      <c r="DA312"/>
      <c r="DB312"/>
      <c r="DC312"/>
      <c r="DD312"/>
      <c r="DE312"/>
      <c r="DG312" s="26">
        <f t="shared" si="288"/>
        <v>0</v>
      </c>
      <c r="DH312" s="26">
        <f t="shared" si="289"/>
        <v>0</v>
      </c>
      <c r="DI312" s="26">
        <f t="shared" si="290"/>
        <v>0</v>
      </c>
      <c r="DJ312"/>
      <c r="DK312"/>
      <c r="DL312"/>
      <c r="DM312"/>
    </row>
    <row r="313" spans="1:117" x14ac:dyDescent="0.25">
      <c r="A313" s="1432" t="s">
        <v>284</v>
      </c>
      <c r="B313" s="803"/>
      <c r="C313" s="735"/>
      <c r="D313" s="1388">
        <f>SUM(E313:F313)</f>
        <v>0</v>
      </c>
      <c r="E313" s="541">
        <f t="shared" si="283"/>
        <v>0</v>
      </c>
      <c r="F313" s="1433">
        <f t="shared" si="283"/>
        <v>0</v>
      </c>
      <c r="G313" s="1434"/>
      <c r="H313" s="1435"/>
      <c r="I313" s="1434"/>
      <c r="J313" s="1435"/>
      <c r="K313" s="1434"/>
      <c r="L313" s="1435"/>
      <c r="M313" s="1434"/>
      <c r="N313" s="1435"/>
      <c r="O313" s="1434"/>
      <c r="P313" s="1435"/>
      <c r="Q313" s="1434"/>
      <c r="R313" s="1435"/>
      <c r="S313" s="1434"/>
      <c r="T313" s="1435"/>
      <c r="U313" s="1434"/>
      <c r="V313" s="1435"/>
      <c r="W313" s="1434"/>
      <c r="X313" s="1435"/>
      <c r="Y313" s="1434"/>
      <c r="Z313" s="1435"/>
      <c r="AA313" s="1434"/>
      <c r="AB313" s="1435"/>
      <c r="AC313" s="1434"/>
      <c r="AD313" s="1435"/>
      <c r="AE313" s="1434"/>
      <c r="AF313" s="1435"/>
      <c r="AG313" s="1434"/>
      <c r="AH313" s="1435"/>
      <c r="AI313" s="1434"/>
      <c r="AJ313" s="1435"/>
      <c r="AK313" s="1434"/>
      <c r="AL313" s="1435"/>
      <c r="AM313" s="1434"/>
      <c r="AN313" s="1435"/>
      <c r="AO313" s="1434"/>
      <c r="AP313" s="1436"/>
      <c r="AQ313" s="1437"/>
      <c r="AR313" s="1438"/>
      <c r="AS313" t="str">
        <f t="shared" si="284"/>
        <v/>
      </c>
      <c r="CV313" s="25" t="str">
        <f t="shared" si="285"/>
        <v/>
      </c>
      <c r="CW313" s="25" t="str">
        <f t="shared" si="286"/>
        <v/>
      </c>
      <c r="CX313" s="25" t="str">
        <f t="shared" si="287"/>
        <v/>
      </c>
      <c r="CY313"/>
      <c r="CZ313"/>
      <c r="DA313"/>
      <c r="DB313"/>
      <c r="DC313"/>
      <c r="DD313"/>
      <c r="DE313"/>
      <c r="DG313" s="26">
        <f t="shared" si="288"/>
        <v>0</v>
      </c>
      <c r="DH313" s="26">
        <f t="shared" si="289"/>
        <v>0</v>
      </c>
      <c r="DI313" s="26">
        <f t="shared" si="290"/>
        <v>0</v>
      </c>
      <c r="DJ313"/>
      <c r="DK313"/>
      <c r="DL313"/>
      <c r="DM313"/>
    </row>
    <row r="314" spans="1:117" ht="15.75" x14ac:dyDescent="0.25">
      <c r="A314" s="483" t="s">
        <v>285</v>
      </c>
      <c r="B314" s="484"/>
      <c r="C314" s="484"/>
      <c r="D314" s="485"/>
      <c r="E314" s="486"/>
      <c r="CW314"/>
      <c r="CX314"/>
      <c r="CY314"/>
      <c r="CZ314"/>
      <c r="DA314"/>
      <c r="DB314"/>
      <c r="DC314"/>
      <c r="DD314"/>
      <c r="DE314"/>
      <c r="DG314"/>
      <c r="DH314"/>
      <c r="DI314"/>
      <c r="DJ314"/>
      <c r="DK314"/>
      <c r="DL314"/>
      <c r="DM314"/>
    </row>
    <row r="315" spans="1:117" ht="31.5" x14ac:dyDescent="0.25">
      <c r="A315" s="1439" t="s">
        <v>286</v>
      </c>
      <c r="B315" s="1440"/>
      <c r="C315" s="1441" t="s">
        <v>287</v>
      </c>
      <c r="D315" s="1441" t="s">
        <v>288</v>
      </c>
      <c r="E315" s="1441" t="s">
        <v>289</v>
      </c>
      <c r="CW315"/>
      <c r="CX315"/>
      <c r="CY315"/>
      <c r="CZ315"/>
      <c r="DA315"/>
      <c r="DB315"/>
      <c r="DC315"/>
      <c r="DD315"/>
      <c r="DE315"/>
      <c r="DG315"/>
      <c r="DH315"/>
      <c r="DI315"/>
      <c r="DJ315"/>
      <c r="DK315"/>
      <c r="DL315"/>
      <c r="DM315"/>
    </row>
    <row r="316" spans="1:117" x14ac:dyDescent="0.25">
      <c r="A316" s="1442" t="s">
        <v>93</v>
      </c>
      <c r="B316" s="1443"/>
      <c r="C316" s="1444"/>
      <c r="D316" s="1444"/>
      <c r="E316" s="1444"/>
      <c r="CW316"/>
      <c r="CX316"/>
      <c r="CY316"/>
      <c r="CZ316"/>
      <c r="DA316"/>
      <c r="DB316"/>
      <c r="DC316"/>
      <c r="DD316"/>
      <c r="DE316"/>
      <c r="DG316"/>
      <c r="DH316"/>
      <c r="DI316"/>
      <c r="DJ316"/>
      <c r="DK316"/>
      <c r="DL316"/>
      <c r="DM316"/>
    </row>
    <row r="317" spans="1:117" x14ac:dyDescent="0.25">
      <c r="A317" s="1445" t="s">
        <v>290</v>
      </c>
      <c r="B317" s="1446"/>
      <c r="C317" s="1428"/>
      <c r="D317" s="1428"/>
      <c r="E317" s="1428"/>
      <c r="CW317"/>
      <c r="CX317"/>
      <c r="CY317"/>
      <c r="CZ317"/>
      <c r="DA317"/>
      <c r="DB317"/>
      <c r="DC317"/>
      <c r="DD317"/>
      <c r="DE317"/>
      <c r="DG317"/>
      <c r="DH317"/>
      <c r="DI317"/>
      <c r="DJ317"/>
      <c r="DK317"/>
      <c r="DL317"/>
      <c r="DM317"/>
    </row>
    <row r="318" spans="1:117" x14ac:dyDescent="0.25">
      <c r="A318" s="1447" t="s">
        <v>291</v>
      </c>
      <c r="B318" s="1448"/>
      <c r="C318" s="1428"/>
      <c r="D318" s="1428"/>
      <c r="E318" s="1428"/>
      <c r="CW318"/>
      <c r="CX318"/>
      <c r="CY318"/>
      <c r="CZ318"/>
      <c r="DA318"/>
      <c r="DB318"/>
      <c r="DC318"/>
      <c r="DD318"/>
      <c r="DE318"/>
      <c r="DG318"/>
      <c r="DH318"/>
      <c r="DI318"/>
      <c r="DJ318"/>
      <c r="DK318"/>
      <c r="DL318"/>
      <c r="DM318"/>
    </row>
    <row r="319" spans="1:117" x14ac:dyDescent="0.25">
      <c r="A319" s="1445" t="s">
        <v>99</v>
      </c>
      <c r="B319" s="1446"/>
      <c r="C319" s="1428"/>
      <c r="D319" s="1428"/>
      <c r="E319" s="1428"/>
      <c r="CW319"/>
      <c r="CX319"/>
      <c r="CY319"/>
      <c r="CZ319"/>
      <c r="DA319"/>
      <c r="DB319"/>
      <c r="DC319"/>
      <c r="DD319"/>
      <c r="DE319"/>
      <c r="DG319"/>
      <c r="DH319"/>
      <c r="DI319"/>
      <c r="DJ319"/>
      <c r="DK319"/>
      <c r="DL319"/>
      <c r="DM319"/>
    </row>
    <row r="320" spans="1:117" x14ac:dyDescent="0.25">
      <c r="A320" s="1445" t="s">
        <v>101</v>
      </c>
      <c r="B320" s="1446"/>
      <c r="C320" s="1428"/>
      <c r="D320" s="1428"/>
      <c r="E320" s="1428"/>
      <c r="CW320"/>
      <c r="CX320"/>
      <c r="CY320"/>
      <c r="CZ320"/>
      <c r="DA320"/>
      <c r="DB320"/>
      <c r="DC320"/>
      <c r="DD320"/>
      <c r="DE320"/>
      <c r="DG320"/>
      <c r="DH320"/>
      <c r="DI320"/>
      <c r="DJ320"/>
      <c r="DK320"/>
      <c r="DL320"/>
      <c r="DM320"/>
    </row>
    <row r="321" spans="1:117" x14ac:dyDescent="0.25">
      <c r="A321" s="1445" t="s">
        <v>292</v>
      </c>
      <c r="B321" s="1446"/>
      <c r="C321" s="1428"/>
      <c r="D321" s="1428"/>
      <c r="E321" s="1428"/>
      <c r="CW321"/>
      <c r="CX321"/>
      <c r="CY321"/>
      <c r="CZ321"/>
      <c r="DA321"/>
      <c r="DB321"/>
      <c r="DC321"/>
      <c r="DD321"/>
      <c r="DE321"/>
      <c r="DG321"/>
      <c r="DH321"/>
      <c r="DI321"/>
      <c r="DJ321"/>
      <c r="DK321"/>
      <c r="DL321"/>
      <c r="DM321"/>
    </row>
    <row r="322" spans="1:117" x14ac:dyDescent="0.25">
      <c r="A322" s="872" t="s">
        <v>98</v>
      </c>
      <c r="B322" s="873"/>
      <c r="C322" s="1428"/>
      <c r="D322" s="1428"/>
      <c r="E322" s="1428"/>
      <c r="CW322"/>
      <c r="CX322"/>
      <c r="CY322"/>
      <c r="CZ322"/>
      <c r="DA322"/>
      <c r="DB322"/>
      <c r="DC322"/>
      <c r="DD322"/>
      <c r="DE322"/>
      <c r="DG322"/>
      <c r="DH322"/>
      <c r="DI322"/>
      <c r="DJ322"/>
      <c r="DK322"/>
      <c r="DL322"/>
      <c r="DM322"/>
    </row>
    <row r="323" spans="1:117" ht="15" customHeight="1" x14ac:dyDescent="0.25">
      <c r="A323" s="1449" t="s">
        <v>293</v>
      </c>
      <c r="B323" s="1450"/>
      <c r="C323" s="1428"/>
      <c r="D323" s="1428"/>
      <c r="E323" s="1428"/>
      <c r="CW323"/>
      <c r="CX323"/>
      <c r="CY323"/>
      <c r="CZ323"/>
      <c r="DA323"/>
      <c r="DB323"/>
      <c r="DC323"/>
      <c r="DD323"/>
      <c r="DE323"/>
      <c r="DG323"/>
      <c r="DH323"/>
      <c r="DI323"/>
      <c r="DJ323"/>
      <c r="DK323"/>
      <c r="DL323"/>
      <c r="DM323"/>
    </row>
    <row r="324" spans="1:117" x14ac:dyDescent="0.25">
      <c r="A324" s="1449" t="s">
        <v>102</v>
      </c>
      <c r="B324" s="1450"/>
      <c r="C324" s="1428"/>
      <c r="D324" s="1428"/>
      <c r="E324" s="1428"/>
      <c r="CW324"/>
      <c r="CX324"/>
      <c r="CY324"/>
      <c r="CZ324"/>
      <c r="DA324"/>
      <c r="DB324"/>
      <c r="DC324"/>
      <c r="DD324"/>
      <c r="DE324"/>
      <c r="DG324"/>
      <c r="DH324"/>
      <c r="DI324"/>
      <c r="DJ324"/>
      <c r="DK324"/>
      <c r="DL324"/>
      <c r="DM324"/>
    </row>
    <row r="325" spans="1:117" x14ac:dyDescent="0.25">
      <c r="A325" s="1451" t="s">
        <v>103</v>
      </c>
      <c r="B325" s="877"/>
      <c r="C325" s="1438"/>
      <c r="D325" s="1438"/>
      <c r="E325" s="1438"/>
      <c r="CW325"/>
      <c r="CX325"/>
      <c r="CY325"/>
      <c r="CZ325"/>
      <c r="DA325"/>
      <c r="DB325"/>
      <c r="DC325"/>
      <c r="DD325"/>
      <c r="DE325"/>
      <c r="DG325"/>
      <c r="DH325"/>
      <c r="DI325"/>
      <c r="DJ325"/>
      <c r="DK325"/>
      <c r="DL325"/>
      <c r="DM325"/>
    </row>
    <row r="326" spans="1:117" x14ac:dyDescent="0.25">
      <c r="CW326"/>
      <c r="CX326"/>
      <c r="CY326"/>
      <c r="CZ326"/>
      <c r="DA326"/>
      <c r="DB326"/>
      <c r="DC326"/>
      <c r="DD326"/>
      <c r="DE326"/>
      <c r="DG326"/>
      <c r="DH326"/>
      <c r="DI326"/>
      <c r="DJ326"/>
      <c r="DK326"/>
      <c r="DL326"/>
      <c r="DM326"/>
    </row>
    <row r="327" spans="1:117" x14ac:dyDescent="0.25">
      <c r="CW327"/>
      <c r="CX327"/>
      <c r="CY327"/>
      <c r="CZ327"/>
      <c r="DA327"/>
      <c r="DB327"/>
      <c r="DC327"/>
      <c r="DD327"/>
      <c r="DE327"/>
      <c r="DG327"/>
      <c r="DH327"/>
      <c r="DI327"/>
      <c r="DJ327"/>
      <c r="DK327"/>
      <c r="DL327"/>
      <c r="DM327"/>
    </row>
    <row r="328" spans="1:117" x14ac:dyDescent="0.25">
      <c r="CW328"/>
      <c r="CX328"/>
      <c r="CY328"/>
      <c r="CZ328"/>
      <c r="DA328"/>
      <c r="DB328"/>
      <c r="DC328"/>
      <c r="DD328"/>
      <c r="DE328"/>
      <c r="DG328"/>
      <c r="DH328"/>
      <c r="DI328"/>
      <c r="DJ328"/>
      <c r="DK328"/>
      <c r="DL328"/>
      <c r="DM328"/>
    </row>
    <row r="329" spans="1:117" x14ac:dyDescent="0.25">
      <c r="CW329"/>
      <c r="CX329"/>
      <c r="CY329"/>
      <c r="CZ329"/>
      <c r="DA329"/>
      <c r="DB329"/>
      <c r="DC329"/>
      <c r="DD329"/>
      <c r="DE329"/>
      <c r="DG329"/>
      <c r="DH329"/>
      <c r="DI329"/>
      <c r="DJ329"/>
      <c r="DK329"/>
      <c r="DL329"/>
      <c r="DM329"/>
    </row>
    <row r="330" spans="1:117" x14ac:dyDescent="0.25">
      <c r="CW330"/>
      <c r="CX330"/>
      <c r="CY330"/>
      <c r="CZ330"/>
      <c r="DA330"/>
      <c r="DB330"/>
      <c r="DC330"/>
      <c r="DD330"/>
      <c r="DE330"/>
      <c r="DG330"/>
      <c r="DH330"/>
      <c r="DI330"/>
      <c r="DJ330"/>
      <c r="DK330"/>
      <c r="DL330"/>
      <c r="DM330"/>
    </row>
    <row r="331" spans="1:117" x14ac:dyDescent="0.25">
      <c r="CW331"/>
      <c r="CX331"/>
      <c r="CY331"/>
      <c r="CZ331"/>
      <c r="DA331"/>
      <c r="DB331"/>
      <c r="DC331"/>
      <c r="DD331"/>
      <c r="DE331"/>
      <c r="DG331"/>
      <c r="DH331"/>
      <c r="DI331"/>
      <c r="DJ331"/>
      <c r="DK331"/>
      <c r="DL331"/>
      <c r="DM331"/>
    </row>
    <row r="332" spans="1:117" x14ac:dyDescent="0.25">
      <c r="CW332"/>
      <c r="CX332"/>
      <c r="CY332"/>
      <c r="CZ332"/>
      <c r="DA332"/>
      <c r="DB332"/>
      <c r="DC332"/>
      <c r="DD332"/>
      <c r="DE332"/>
      <c r="DG332"/>
      <c r="DH332"/>
      <c r="DI332"/>
      <c r="DJ332"/>
      <c r="DK332"/>
      <c r="DL332"/>
      <c r="DM332"/>
    </row>
    <row r="333" spans="1:117" x14ac:dyDescent="0.25">
      <c r="CW333"/>
      <c r="CX333"/>
      <c r="CY333"/>
      <c r="CZ333"/>
      <c r="DA333"/>
      <c r="DB333"/>
      <c r="DC333"/>
      <c r="DD333"/>
      <c r="DE333"/>
      <c r="DG333"/>
      <c r="DH333"/>
      <c r="DI333"/>
      <c r="DJ333"/>
      <c r="DK333"/>
      <c r="DL333"/>
      <c r="DM333"/>
    </row>
    <row r="334" spans="1:117" x14ac:dyDescent="0.25">
      <c r="CW334"/>
      <c r="CX334"/>
      <c r="CY334"/>
      <c r="CZ334"/>
      <c r="DA334"/>
      <c r="DB334"/>
      <c r="DC334"/>
      <c r="DD334"/>
      <c r="DE334"/>
      <c r="DG334"/>
      <c r="DH334"/>
      <c r="DI334"/>
      <c r="DJ334"/>
      <c r="DK334"/>
      <c r="DL334"/>
      <c r="DM334"/>
    </row>
    <row r="335" spans="1:117" x14ac:dyDescent="0.25">
      <c r="CW335"/>
      <c r="CX335"/>
      <c r="CY335"/>
      <c r="CZ335"/>
      <c r="DA335"/>
      <c r="DB335"/>
      <c r="DC335"/>
      <c r="DD335"/>
      <c r="DE335"/>
      <c r="DG335"/>
      <c r="DH335"/>
      <c r="DI335"/>
      <c r="DJ335"/>
      <c r="DK335"/>
      <c r="DL335"/>
      <c r="DM335"/>
    </row>
    <row r="336" spans="1:117" x14ac:dyDescent="0.25">
      <c r="CW336"/>
      <c r="CX336"/>
      <c r="CY336"/>
      <c r="CZ336"/>
      <c r="DA336"/>
      <c r="DB336"/>
      <c r="DC336"/>
      <c r="DD336"/>
      <c r="DE336"/>
      <c r="DG336"/>
      <c r="DH336"/>
      <c r="DI336"/>
      <c r="DJ336"/>
      <c r="DK336"/>
      <c r="DL336"/>
      <c r="DM336"/>
    </row>
    <row r="337" spans="1:117" x14ac:dyDescent="0.25">
      <c r="CW337"/>
      <c r="CX337"/>
      <c r="CY337"/>
      <c r="CZ337"/>
      <c r="DA337"/>
      <c r="DB337"/>
      <c r="DC337"/>
      <c r="DD337"/>
      <c r="DE337"/>
      <c r="DG337"/>
      <c r="DH337"/>
      <c r="DI337"/>
      <c r="DJ337"/>
      <c r="DK337"/>
      <c r="DL337"/>
      <c r="DM337"/>
    </row>
    <row r="338" spans="1:117" x14ac:dyDescent="0.25">
      <c r="CW338"/>
      <c r="CX338"/>
      <c r="CY338"/>
      <c r="CZ338"/>
      <c r="DA338"/>
      <c r="DB338"/>
      <c r="DC338"/>
      <c r="DD338"/>
      <c r="DE338"/>
      <c r="DG338"/>
      <c r="DH338"/>
      <c r="DI338"/>
      <c r="DJ338"/>
      <c r="DK338"/>
      <c r="DL338"/>
      <c r="DM338"/>
    </row>
    <row r="339" spans="1:117" x14ac:dyDescent="0.25">
      <c r="CW339"/>
      <c r="CX339"/>
      <c r="CY339"/>
      <c r="CZ339"/>
      <c r="DA339"/>
      <c r="DB339"/>
      <c r="DC339"/>
      <c r="DD339"/>
      <c r="DE339"/>
      <c r="DG339"/>
      <c r="DH339"/>
      <c r="DI339"/>
      <c r="DJ339"/>
      <c r="DK339"/>
      <c r="DL339"/>
      <c r="DM339"/>
    </row>
    <row r="340" spans="1:117" x14ac:dyDescent="0.25">
      <c r="CW340"/>
      <c r="CX340"/>
      <c r="CY340"/>
      <c r="CZ340"/>
      <c r="DA340"/>
      <c r="DB340"/>
      <c r="DC340"/>
      <c r="DD340"/>
      <c r="DE340"/>
      <c r="DG340"/>
      <c r="DH340"/>
      <c r="DI340"/>
      <c r="DJ340"/>
      <c r="DK340"/>
      <c r="DL340"/>
      <c r="DM340"/>
    </row>
    <row r="341" spans="1:117" x14ac:dyDescent="0.25">
      <c r="CW341"/>
      <c r="CX341"/>
      <c r="CY341"/>
      <c r="CZ341"/>
      <c r="DA341"/>
      <c r="DB341"/>
      <c r="DC341"/>
      <c r="DD341"/>
      <c r="DE341"/>
      <c r="DG341"/>
      <c r="DH341"/>
      <c r="DI341"/>
      <c r="DJ341"/>
      <c r="DK341"/>
      <c r="DL341"/>
      <c r="DM341"/>
    </row>
    <row r="342" spans="1:117" x14ac:dyDescent="0.25">
      <c r="CW342"/>
      <c r="CX342"/>
      <c r="CY342"/>
      <c r="CZ342"/>
      <c r="DA342"/>
      <c r="DB342"/>
      <c r="DC342"/>
      <c r="DD342"/>
      <c r="DE342"/>
      <c r="DG342"/>
      <c r="DH342"/>
      <c r="DI342"/>
      <c r="DJ342"/>
      <c r="DK342"/>
      <c r="DL342"/>
      <c r="DM342"/>
    </row>
    <row r="343" spans="1:117" x14ac:dyDescent="0.25">
      <c r="CW343"/>
      <c r="CX343"/>
      <c r="CY343"/>
      <c r="CZ343"/>
      <c r="DA343"/>
      <c r="DB343"/>
      <c r="DC343"/>
      <c r="DD343"/>
      <c r="DE343"/>
      <c r="DG343"/>
      <c r="DH343"/>
      <c r="DI343"/>
      <c r="DJ343"/>
      <c r="DK343"/>
      <c r="DL343"/>
      <c r="DM343"/>
    </row>
    <row r="344" spans="1:117" x14ac:dyDescent="0.25">
      <c r="CW344"/>
      <c r="CX344"/>
      <c r="CY344"/>
      <c r="CZ344"/>
      <c r="DA344"/>
      <c r="DB344"/>
      <c r="DC344"/>
      <c r="DD344"/>
      <c r="DE344"/>
      <c r="DG344"/>
      <c r="DH344"/>
      <c r="DI344"/>
      <c r="DJ344"/>
      <c r="DK344"/>
      <c r="DL344"/>
      <c r="DM344"/>
    </row>
    <row r="345" spans="1:117" x14ac:dyDescent="0.25">
      <c r="CW345"/>
      <c r="CX345"/>
      <c r="CY345"/>
      <c r="CZ345"/>
      <c r="DA345"/>
      <c r="DB345"/>
      <c r="DC345"/>
      <c r="DD345"/>
      <c r="DE345"/>
      <c r="DG345"/>
      <c r="DH345"/>
      <c r="DI345"/>
      <c r="DJ345"/>
      <c r="DK345"/>
      <c r="DL345"/>
      <c r="DM345"/>
    </row>
    <row r="346" spans="1:117" x14ac:dyDescent="0.25">
      <c r="CW346"/>
      <c r="CX346"/>
      <c r="CY346"/>
      <c r="CZ346"/>
      <c r="DA346"/>
      <c r="DB346"/>
      <c r="DC346"/>
      <c r="DD346"/>
      <c r="DE346"/>
      <c r="DG346"/>
      <c r="DH346"/>
      <c r="DI346"/>
      <c r="DJ346"/>
      <c r="DK346"/>
      <c r="DL346"/>
      <c r="DM346"/>
    </row>
    <row r="347" spans="1:117" x14ac:dyDescent="0.25">
      <c r="CW347"/>
      <c r="CX347"/>
      <c r="CY347"/>
      <c r="CZ347"/>
      <c r="DA347"/>
      <c r="DB347"/>
      <c r="DC347"/>
      <c r="DD347"/>
      <c r="DE347"/>
      <c r="DG347"/>
      <c r="DH347"/>
      <c r="DI347"/>
      <c r="DJ347"/>
      <c r="DK347"/>
      <c r="DL347"/>
      <c r="DM347"/>
    </row>
    <row r="348" spans="1:117" x14ac:dyDescent="0.25">
      <c r="CW348"/>
      <c r="CX348"/>
      <c r="CY348"/>
      <c r="CZ348"/>
      <c r="DA348"/>
      <c r="DB348"/>
      <c r="DC348"/>
      <c r="DD348"/>
      <c r="DE348"/>
      <c r="DG348"/>
      <c r="DH348"/>
      <c r="DI348"/>
      <c r="DJ348"/>
      <c r="DK348"/>
      <c r="DL348"/>
      <c r="DM348"/>
    </row>
    <row r="349" spans="1:117" x14ac:dyDescent="0.25">
      <c r="CW349"/>
      <c r="CX349"/>
      <c r="CY349"/>
      <c r="CZ349"/>
      <c r="DA349"/>
      <c r="DB349"/>
      <c r="DC349"/>
      <c r="DD349"/>
      <c r="DE349"/>
      <c r="DG349"/>
      <c r="DH349"/>
      <c r="DI349"/>
      <c r="DJ349"/>
      <c r="DK349"/>
      <c r="DL349"/>
      <c r="DM349"/>
    </row>
    <row r="350" spans="1:117" x14ac:dyDescent="0.25">
      <c r="A350" s="489">
        <f>SUM(D12:D15,D19:D36,D41:D64,D82:D83,D67:D78,D88:D141,D146:D155,D160:D196,D201:D204,D211:D214,D219:D304,D309:D313,C316:E325)</f>
        <v>5845</v>
      </c>
      <c r="B350" s="490">
        <f>SUM(DG12:DO313)</f>
        <v>0</v>
      </c>
      <c r="CW350"/>
      <c r="CX350"/>
      <c r="CY350"/>
      <c r="CZ350"/>
      <c r="DA350"/>
      <c r="DB350"/>
      <c r="DC350"/>
      <c r="DD350"/>
      <c r="DE350"/>
      <c r="DG350"/>
      <c r="DH350"/>
      <c r="DI350"/>
      <c r="DJ350"/>
      <c r="DK350"/>
      <c r="DL350"/>
      <c r="DM350"/>
    </row>
    <row r="351" spans="1:117" x14ac:dyDescent="0.25">
      <c r="CW351"/>
      <c r="CX351"/>
      <c r="CY351"/>
      <c r="CZ351"/>
      <c r="DA351"/>
      <c r="DB351"/>
      <c r="DC351"/>
      <c r="DD351"/>
      <c r="DE351"/>
      <c r="DG351"/>
      <c r="DH351"/>
      <c r="DI351"/>
      <c r="DJ351"/>
      <c r="DK351"/>
      <c r="DL351"/>
      <c r="DM351"/>
    </row>
    <row r="352" spans="1:117" x14ac:dyDescent="0.25">
      <c r="CW352"/>
      <c r="CX352"/>
      <c r="CY352"/>
      <c r="CZ352"/>
      <c r="DA352"/>
      <c r="DB352"/>
      <c r="DC352"/>
      <c r="DD352"/>
      <c r="DE352"/>
      <c r="DG352"/>
      <c r="DH352"/>
      <c r="DI352"/>
      <c r="DJ352"/>
      <c r="DK352"/>
      <c r="DL352"/>
      <c r="DM352"/>
    </row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</sheetData>
  <mergeCells count="540">
    <mergeCell ref="A321:B321"/>
    <mergeCell ref="A322:B322"/>
    <mergeCell ref="A323:B323"/>
    <mergeCell ref="A324:B324"/>
    <mergeCell ref="A325:B325"/>
    <mergeCell ref="A315:B315"/>
    <mergeCell ref="A316:B316"/>
    <mergeCell ref="A317:B317"/>
    <mergeCell ref="A318:B318"/>
    <mergeCell ref="A319:B319"/>
    <mergeCell ref="A320:B320"/>
    <mergeCell ref="A309:C309"/>
    <mergeCell ref="A310:C310"/>
    <mergeCell ref="A311:C311"/>
    <mergeCell ref="A312:C312"/>
    <mergeCell ref="A313:C313"/>
    <mergeCell ref="AC307:AD307"/>
    <mergeCell ref="AE307:AF307"/>
    <mergeCell ref="AG307:AH307"/>
    <mergeCell ref="AI307:AJ307"/>
    <mergeCell ref="Q307:R307"/>
    <mergeCell ref="S307:T307"/>
    <mergeCell ref="U307:V307"/>
    <mergeCell ref="W307:X307"/>
    <mergeCell ref="Y307:Z307"/>
    <mergeCell ref="AA307:AB307"/>
    <mergeCell ref="A306:C308"/>
    <mergeCell ref="D306:F307"/>
    <mergeCell ref="G306:AP306"/>
    <mergeCell ref="AQ306:AQ308"/>
    <mergeCell ref="AR306:AR308"/>
    <mergeCell ref="G307:H307"/>
    <mergeCell ref="I307:J307"/>
    <mergeCell ref="K307:L307"/>
    <mergeCell ref="M307:N307"/>
    <mergeCell ref="O307:P307"/>
    <mergeCell ref="A299:A304"/>
    <mergeCell ref="B299:C299"/>
    <mergeCell ref="B300:C300"/>
    <mergeCell ref="B301:C301"/>
    <mergeCell ref="B302:C302"/>
    <mergeCell ref="B303:C303"/>
    <mergeCell ref="B304:C304"/>
    <mergeCell ref="AO307:AP307"/>
    <mergeCell ref="AK307:AL307"/>
    <mergeCell ref="AM307:AN307"/>
    <mergeCell ref="A293:A298"/>
    <mergeCell ref="B293:C293"/>
    <mergeCell ref="B294:C294"/>
    <mergeCell ref="B295:C295"/>
    <mergeCell ref="B296:C296"/>
    <mergeCell ref="B297:C297"/>
    <mergeCell ref="B298:C298"/>
    <mergeCell ref="A287:A292"/>
    <mergeCell ref="B287:C287"/>
    <mergeCell ref="B288:C288"/>
    <mergeCell ref="B289:C289"/>
    <mergeCell ref="B290:C290"/>
    <mergeCell ref="B291:C291"/>
    <mergeCell ref="B292:C292"/>
    <mergeCell ref="A281:A286"/>
    <mergeCell ref="B281:C281"/>
    <mergeCell ref="B282:C282"/>
    <mergeCell ref="B283:C283"/>
    <mergeCell ref="B284:C284"/>
    <mergeCell ref="B285:C285"/>
    <mergeCell ref="B286:C286"/>
    <mergeCell ref="A275:A280"/>
    <mergeCell ref="B275:C275"/>
    <mergeCell ref="B276:C276"/>
    <mergeCell ref="B277:C277"/>
    <mergeCell ref="B278:C278"/>
    <mergeCell ref="B279:C279"/>
    <mergeCell ref="B280:C280"/>
    <mergeCell ref="A269:A274"/>
    <mergeCell ref="B269:C269"/>
    <mergeCell ref="B270:C270"/>
    <mergeCell ref="B271:C271"/>
    <mergeCell ref="B272:C272"/>
    <mergeCell ref="B273:C273"/>
    <mergeCell ref="B274:C274"/>
    <mergeCell ref="A263:A268"/>
    <mergeCell ref="B263:C263"/>
    <mergeCell ref="B264:C264"/>
    <mergeCell ref="B265:C265"/>
    <mergeCell ref="B266:C266"/>
    <mergeCell ref="B267:C267"/>
    <mergeCell ref="B268:C268"/>
    <mergeCell ref="A257:A262"/>
    <mergeCell ref="B257:C257"/>
    <mergeCell ref="B258:C258"/>
    <mergeCell ref="B259:C259"/>
    <mergeCell ref="B260:C260"/>
    <mergeCell ref="B261:C261"/>
    <mergeCell ref="B262:C262"/>
    <mergeCell ref="A251:A256"/>
    <mergeCell ref="B251:C251"/>
    <mergeCell ref="B252:C252"/>
    <mergeCell ref="B253:C253"/>
    <mergeCell ref="B254:C254"/>
    <mergeCell ref="B255:C255"/>
    <mergeCell ref="B256:C256"/>
    <mergeCell ref="A245:A250"/>
    <mergeCell ref="B245:C245"/>
    <mergeCell ref="B246:C246"/>
    <mergeCell ref="B247:C247"/>
    <mergeCell ref="B248:C248"/>
    <mergeCell ref="B249:C249"/>
    <mergeCell ref="B250:C250"/>
    <mergeCell ref="A239:A244"/>
    <mergeCell ref="B239:C239"/>
    <mergeCell ref="B240:C240"/>
    <mergeCell ref="B241:C241"/>
    <mergeCell ref="B242:C242"/>
    <mergeCell ref="B243:C243"/>
    <mergeCell ref="B244:C244"/>
    <mergeCell ref="A233:A238"/>
    <mergeCell ref="B233:C233"/>
    <mergeCell ref="B234:C234"/>
    <mergeCell ref="B235:C235"/>
    <mergeCell ref="B236:C236"/>
    <mergeCell ref="B237:C237"/>
    <mergeCell ref="B238:C238"/>
    <mergeCell ref="A227:A232"/>
    <mergeCell ref="B227:C227"/>
    <mergeCell ref="B228:C228"/>
    <mergeCell ref="B229:C229"/>
    <mergeCell ref="B230:C230"/>
    <mergeCell ref="B231:C231"/>
    <mergeCell ref="B232:C232"/>
    <mergeCell ref="A221:A226"/>
    <mergeCell ref="B221:C221"/>
    <mergeCell ref="B222:C222"/>
    <mergeCell ref="B223:C223"/>
    <mergeCell ref="B224:C224"/>
    <mergeCell ref="B225:C225"/>
    <mergeCell ref="B226:C226"/>
    <mergeCell ref="AM217:AN217"/>
    <mergeCell ref="AQ217:AQ218"/>
    <mergeCell ref="G226:H226"/>
    <mergeCell ref="A219:A220"/>
    <mergeCell ref="B219:C219"/>
    <mergeCell ref="B220:C220"/>
    <mergeCell ref="AA217:AB217"/>
    <mergeCell ref="AC217:AD217"/>
    <mergeCell ref="AE217:AF217"/>
    <mergeCell ref="AG217:AH217"/>
    <mergeCell ref="AI217:AJ217"/>
    <mergeCell ref="AK217:AL217"/>
    <mergeCell ref="AU216:AU218"/>
    <mergeCell ref="AV216:AV218"/>
    <mergeCell ref="AW216:AW218"/>
    <mergeCell ref="AX216:AX218"/>
    <mergeCell ref="G217:H217"/>
    <mergeCell ref="I217:J217"/>
    <mergeCell ref="K217:L217"/>
    <mergeCell ref="M217:N217"/>
    <mergeCell ref="O217:P217"/>
    <mergeCell ref="Q217:R217"/>
    <mergeCell ref="G216:AN216"/>
    <mergeCell ref="AO216:AO218"/>
    <mergeCell ref="AP216:AP218"/>
    <mergeCell ref="AQ216:AR216"/>
    <mergeCell ref="AS216:AS218"/>
    <mergeCell ref="AT216:AT218"/>
    <mergeCell ref="S217:T217"/>
    <mergeCell ref="U217:V217"/>
    <mergeCell ref="W217:X217"/>
    <mergeCell ref="Y217:Z217"/>
    <mergeCell ref="AR217:AR218"/>
    <mergeCell ref="A211:C211"/>
    <mergeCell ref="A212:C212"/>
    <mergeCell ref="A213:C213"/>
    <mergeCell ref="A214:C214"/>
    <mergeCell ref="A216:C218"/>
    <mergeCell ref="D216:F217"/>
    <mergeCell ref="AE209:AF209"/>
    <mergeCell ref="AG209:AH209"/>
    <mergeCell ref="AI209:AJ209"/>
    <mergeCell ref="A208:C210"/>
    <mergeCell ref="D208:F209"/>
    <mergeCell ref="G208:AP208"/>
    <mergeCell ref="G209:H209"/>
    <mergeCell ref="I209:J209"/>
    <mergeCell ref="K209:L209"/>
    <mergeCell ref="M209:N209"/>
    <mergeCell ref="O209:P209"/>
    <mergeCell ref="Q209:R209"/>
    <mergeCell ref="AK209:AL209"/>
    <mergeCell ref="AM209:AN209"/>
    <mergeCell ref="AO209:AP209"/>
    <mergeCell ref="S209:T209"/>
    <mergeCell ref="U209:V209"/>
    <mergeCell ref="W209:X209"/>
    <mergeCell ref="Y209:Z209"/>
    <mergeCell ref="AA209:AB209"/>
    <mergeCell ref="AC209:AD209"/>
    <mergeCell ref="A201:C201"/>
    <mergeCell ref="A202:C202"/>
    <mergeCell ref="A203:C203"/>
    <mergeCell ref="A204:C204"/>
    <mergeCell ref="A205:C205"/>
    <mergeCell ref="AD198:AD200"/>
    <mergeCell ref="AE198:AE200"/>
    <mergeCell ref="AF198:AF200"/>
    <mergeCell ref="A206:C206"/>
    <mergeCell ref="AG198:AG200"/>
    <mergeCell ref="G199:H199"/>
    <mergeCell ref="I199:J199"/>
    <mergeCell ref="K199:L199"/>
    <mergeCell ref="M199:N199"/>
    <mergeCell ref="O199:P199"/>
    <mergeCell ref="Q199:R199"/>
    <mergeCell ref="A195:A196"/>
    <mergeCell ref="B195:B196"/>
    <mergeCell ref="A198:C200"/>
    <mergeCell ref="D198:F199"/>
    <mergeCell ref="G198:AB198"/>
    <mergeCell ref="AC198:AC200"/>
    <mergeCell ref="S199:T199"/>
    <mergeCell ref="U199:V199"/>
    <mergeCell ref="W199:X199"/>
    <mergeCell ref="Y199:Z199"/>
    <mergeCell ref="AA199:AB199"/>
    <mergeCell ref="A187:A191"/>
    <mergeCell ref="B187:C187"/>
    <mergeCell ref="B188:B189"/>
    <mergeCell ref="B190:B191"/>
    <mergeCell ref="A192:A194"/>
    <mergeCell ref="B192:B194"/>
    <mergeCell ref="A171:A175"/>
    <mergeCell ref="B171:B175"/>
    <mergeCell ref="A176:A178"/>
    <mergeCell ref="B176:B178"/>
    <mergeCell ref="A179:A186"/>
    <mergeCell ref="B179:B181"/>
    <mergeCell ref="B182:B183"/>
    <mergeCell ref="B184:B186"/>
    <mergeCell ref="A160:A170"/>
    <mergeCell ref="B160:C160"/>
    <mergeCell ref="B161:C161"/>
    <mergeCell ref="B162:C162"/>
    <mergeCell ref="B163:C163"/>
    <mergeCell ref="B164:B170"/>
    <mergeCell ref="AA158:AB158"/>
    <mergeCell ref="AC158:AD158"/>
    <mergeCell ref="AE158:AF158"/>
    <mergeCell ref="A157:C159"/>
    <mergeCell ref="D157:F158"/>
    <mergeCell ref="AT157:AT159"/>
    <mergeCell ref="AU157:AU159"/>
    <mergeCell ref="AV157:AV159"/>
    <mergeCell ref="AW157:AW159"/>
    <mergeCell ref="G158:H158"/>
    <mergeCell ref="I158:J158"/>
    <mergeCell ref="K158:L158"/>
    <mergeCell ref="M158:N158"/>
    <mergeCell ref="O158:P158"/>
    <mergeCell ref="Q158:R158"/>
    <mergeCell ref="G157:AP157"/>
    <mergeCell ref="AQ157:AQ159"/>
    <mergeCell ref="AR157:AR159"/>
    <mergeCell ref="AS157:AS159"/>
    <mergeCell ref="S158:T158"/>
    <mergeCell ref="U158:V158"/>
    <mergeCell ref="W158:X158"/>
    <mergeCell ref="Y158:Z158"/>
    <mergeCell ref="AM158:AN158"/>
    <mergeCell ref="AO158:AP158"/>
    <mergeCell ref="AG158:AH158"/>
    <mergeCell ref="AI158:AJ158"/>
    <mergeCell ref="AK158:AL158"/>
    <mergeCell ref="A150:C150"/>
    <mergeCell ref="A151:C151"/>
    <mergeCell ref="A152:C152"/>
    <mergeCell ref="A153:C153"/>
    <mergeCell ref="A154:C154"/>
    <mergeCell ref="A155:C155"/>
    <mergeCell ref="AM144:AN144"/>
    <mergeCell ref="AO144:AP144"/>
    <mergeCell ref="A146:C146"/>
    <mergeCell ref="A147:C147"/>
    <mergeCell ref="A148:C148"/>
    <mergeCell ref="A149:C149"/>
    <mergeCell ref="AA144:AB144"/>
    <mergeCell ref="AC144:AD144"/>
    <mergeCell ref="AE144:AF144"/>
    <mergeCell ref="AG144:AH144"/>
    <mergeCell ref="AI144:AJ144"/>
    <mergeCell ref="AK144:AL144"/>
    <mergeCell ref="O144:P144"/>
    <mergeCell ref="Q144:R144"/>
    <mergeCell ref="S144:T144"/>
    <mergeCell ref="U144:V144"/>
    <mergeCell ref="W144:X144"/>
    <mergeCell ref="Y144:Z144"/>
    <mergeCell ref="AS143:AS145"/>
    <mergeCell ref="AT143:AT145"/>
    <mergeCell ref="AU143:AU145"/>
    <mergeCell ref="AV143:AV145"/>
    <mergeCell ref="AW143:AW145"/>
    <mergeCell ref="AX143:AX145"/>
    <mergeCell ref="A141:C141"/>
    <mergeCell ref="A143:C145"/>
    <mergeCell ref="D143:F144"/>
    <mergeCell ref="G143:AP143"/>
    <mergeCell ref="AQ143:AQ145"/>
    <mergeCell ref="AR143:AR145"/>
    <mergeCell ref="G144:H144"/>
    <mergeCell ref="I144:J144"/>
    <mergeCell ref="K144:L144"/>
    <mergeCell ref="M144:N144"/>
    <mergeCell ref="A135:C135"/>
    <mergeCell ref="A136:C136"/>
    <mergeCell ref="A137:C137"/>
    <mergeCell ref="A138:C138"/>
    <mergeCell ref="A139:C139"/>
    <mergeCell ref="A140:C140"/>
    <mergeCell ref="A129:C129"/>
    <mergeCell ref="A130:C130"/>
    <mergeCell ref="A131:C131"/>
    <mergeCell ref="A132:C132"/>
    <mergeCell ref="A133:C133"/>
    <mergeCell ref="A134:C134"/>
    <mergeCell ref="A123:C123"/>
    <mergeCell ref="A124:C124"/>
    <mergeCell ref="A125:C125"/>
    <mergeCell ref="A126:C126"/>
    <mergeCell ref="A127:C127"/>
    <mergeCell ref="A128:C128"/>
    <mergeCell ref="A117:C117"/>
    <mergeCell ref="A118:C118"/>
    <mergeCell ref="A119:C119"/>
    <mergeCell ref="A120:C120"/>
    <mergeCell ref="A121:C121"/>
    <mergeCell ref="A122:C122"/>
    <mergeCell ref="A111:C111"/>
    <mergeCell ref="A112:C112"/>
    <mergeCell ref="A113:C113"/>
    <mergeCell ref="A114:C114"/>
    <mergeCell ref="A115:C115"/>
    <mergeCell ref="A116:C116"/>
    <mergeCell ref="A105:C105"/>
    <mergeCell ref="A106:C106"/>
    <mergeCell ref="A107:C107"/>
    <mergeCell ref="A108:C108"/>
    <mergeCell ref="A109:C109"/>
    <mergeCell ref="A110:C110"/>
    <mergeCell ref="A99:C99"/>
    <mergeCell ref="A100:C100"/>
    <mergeCell ref="A101:C101"/>
    <mergeCell ref="A102:C102"/>
    <mergeCell ref="A103:C103"/>
    <mergeCell ref="A104:C104"/>
    <mergeCell ref="A93:C93"/>
    <mergeCell ref="A94:C94"/>
    <mergeCell ref="A95:C95"/>
    <mergeCell ref="A96:C96"/>
    <mergeCell ref="A97:C97"/>
    <mergeCell ref="A98:C98"/>
    <mergeCell ref="A88:C88"/>
    <mergeCell ref="A89:C89"/>
    <mergeCell ref="A90:C90"/>
    <mergeCell ref="A91:C91"/>
    <mergeCell ref="A92:C92"/>
    <mergeCell ref="AA86:AB86"/>
    <mergeCell ref="AC86:AD86"/>
    <mergeCell ref="AE86:AF86"/>
    <mergeCell ref="AG86:AH86"/>
    <mergeCell ref="AT85:AT87"/>
    <mergeCell ref="AU85:AU87"/>
    <mergeCell ref="AV85:AV87"/>
    <mergeCell ref="AW85:AW87"/>
    <mergeCell ref="G86:H86"/>
    <mergeCell ref="I86:J86"/>
    <mergeCell ref="K86:L86"/>
    <mergeCell ref="M86:N86"/>
    <mergeCell ref="O86:P86"/>
    <mergeCell ref="Q86:R86"/>
    <mergeCell ref="G85:AN85"/>
    <mergeCell ref="AO85:AO87"/>
    <mergeCell ref="AP85:AP87"/>
    <mergeCell ref="AQ85:AQ87"/>
    <mergeCell ref="AR85:AR87"/>
    <mergeCell ref="AS85:AS87"/>
    <mergeCell ref="S86:T86"/>
    <mergeCell ref="U86:V86"/>
    <mergeCell ref="W86:X86"/>
    <mergeCell ref="Y86:Z86"/>
    <mergeCell ref="AM86:AN86"/>
    <mergeCell ref="AI86:AJ86"/>
    <mergeCell ref="AK86:AL86"/>
    <mergeCell ref="A80:C81"/>
    <mergeCell ref="D80:F80"/>
    <mergeCell ref="A82:A83"/>
    <mergeCell ref="B82:C82"/>
    <mergeCell ref="B83:C83"/>
    <mergeCell ref="A85:C87"/>
    <mergeCell ref="D85:F86"/>
    <mergeCell ref="A73:C73"/>
    <mergeCell ref="A74:C74"/>
    <mergeCell ref="A75:C75"/>
    <mergeCell ref="A76:C76"/>
    <mergeCell ref="A77:C77"/>
    <mergeCell ref="A78:C78"/>
    <mergeCell ref="A68:A69"/>
    <mergeCell ref="B68:C68"/>
    <mergeCell ref="B69:C69"/>
    <mergeCell ref="A70:C70"/>
    <mergeCell ref="A71:C71"/>
    <mergeCell ref="A72:C72"/>
    <mergeCell ref="A55:B59"/>
    <mergeCell ref="A60:C60"/>
    <mergeCell ref="A61:B64"/>
    <mergeCell ref="G64:X64"/>
    <mergeCell ref="A66:C66"/>
    <mergeCell ref="A67:C67"/>
    <mergeCell ref="A45:C45"/>
    <mergeCell ref="A46:C46"/>
    <mergeCell ref="G46:R46"/>
    <mergeCell ref="A47:C47"/>
    <mergeCell ref="A48:B53"/>
    <mergeCell ref="A54:C54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O39:P39"/>
    <mergeCell ref="Q39:R39"/>
    <mergeCell ref="S39:T39"/>
    <mergeCell ref="U39:V39"/>
    <mergeCell ref="W39:X39"/>
    <mergeCell ref="Y39:Z39"/>
    <mergeCell ref="AS38:AS40"/>
    <mergeCell ref="AT38:AT40"/>
    <mergeCell ref="AU38:AU40"/>
    <mergeCell ref="AV38:AV40"/>
    <mergeCell ref="AW38:AW40"/>
    <mergeCell ref="AX38:AX40"/>
    <mergeCell ref="A36:C36"/>
    <mergeCell ref="A38:C40"/>
    <mergeCell ref="D38:F39"/>
    <mergeCell ref="G38:AP38"/>
    <mergeCell ref="AQ38:AQ40"/>
    <mergeCell ref="AR38:AR40"/>
    <mergeCell ref="G39:H39"/>
    <mergeCell ref="I39:J39"/>
    <mergeCell ref="K39:L39"/>
    <mergeCell ref="M39:N39"/>
    <mergeCell ref="AM39:AN39"/>
    <mergeCell ref="AO39:AP39"/>
    <mergeCell ref="AK39:AL39"/>
    <mergeCell ref="A30:C30"/>
    <mergeCell ref="A31:C31"/>
    <mergeCell ref="A32:C32"/>
    <mergeCell ref="A33:C33"/>
    <mergeCell ref="A34:C34"/>
    <mergeCell ref="A35:C35"/>
    <mergeCell ref="A24:C24"/>
    <mergeCell ref="A25:C25"/>
    <mergeCell ref="A26:C26"/>
    <mergeCell ref="A27:C27"/>
    <mergeCell ref="A28:C28"/>
    <mergeCell ref="A29:C29"/>
    <mergeCell ref="AX17:AX18"/>
    <mergeCell ref="A19:C19"/>
    <mergeCell ref="A20:C20"/>
    <mergeCell ref="A21:C21"/>
    <mergeCell ref="A22:C22"/>
    <mergeCell ref="A23:C23"/>
    <mergeCell ref="AR17:AR18"/>
    <mergeCell ref="AS17:AS18"/>
    <mergeCell ref="AT17:AT18"/>
    <mergeCell ref="AU17:AU18"/>
    <mergeCell ref="AV17:AV18"/>
    <mergeCell ref="AW17:AW18"/>
    <mergeCell ref="AG17:AH17"/>
    <mergeCell ref="AI17:AJ17"/>
    <mergeCell ref="AK17:AL17"/>
    <mergeCell ref="AM17:AN17"/>
    <mergeCell ref="AO17:AP17"/>
    <mergeCell ref="AQ17:AQ18"/>
    <mergeCell ref="U17:V17"/>
    <mergeCell ref="W17:X17"/>
    <mergeCell ref="Y17:Z17"/>
    <mergeCell ref="AA17:AB17"/>
    <mergeCell ref="AC17:AD17"/>
    <mergeCell ref="AE17:AF17"/>
    <mergeCell ref="I17:J17"/>
    <mergeCell ref="K17:L17"/>
    <mergeCell ref="M17:N17"/>
    <mergeCell ref="O17:P17"/>
    <mergeCell ref="Q17:R17"/>
    <mergeCell ref="S17:T17"/>
    <mergeCell ref="A13:C13"/>
    <mergeCell ref="A14:C14"/>
    <mergeCell ref="A15:C15"/>
    <mergeCell ref="A17:C18"/>
    <mergeCell ref="D17:F17"/>
    <mergeCell ref="G17:H17"/>
    <mergeCell ref="AI10:AJ10"/>
    <mergeCell ref="AK10:AL10"/>
    <mergeCell ref="AM10:AN10"/>
    <mergeCell ref="AO10:AP10"/>
    <mergeCell ref="A12:C12"/>
    <mergeCell ref="U10:V10"/>
    <mergeCell ref="W10:X10"/>
    <mergeCell ref="Y10:Z10"/>
    <mergeCell ref="AA10:AB10"/>
    <mergeCell ref="AC10:AD10"/>
    <mergeCell ref="AE10:AF10"/>
    <mergeCell ref="G232:H232"/>
    <mergeCell ref="G238:H238"/>
    <mergeCell ref="G244:H244"/>
    <mergeCell ref="A6:P6"/>
    <mergeCell ref="DR6:EI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Q10:R10"/>
    <mergeCell ref="S10:T10"/>
    <mergeCell ref="AG10:AH10"/>
  </mergeCells>
  <dataValidations count="1">
    <dataValidation type="whole" operator="greaterThanOrEqual" allowBlank="1" showInputMessage="1" showErrorMessage="1" errorTitle="Error" error="Favor Ingrese sólo Números." sqref="G211:AP214 G12:AX15 E82:F83 G146:AX154 C316:E325 G19:AX35 D67:J78 G88:AW140 Y179:Z191 G179:X196 G160:AW175 Y192:AJ196 G177:Z178 AA177:AJ191 S41:X63 G201:AG206 G219:AX298 G309:AR313 G41:G64 H47:R63 H41:R45 AK177:AW196 Y41:AX64">
      <formula1>0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392"/>
  <sheetViews>
    <sheetView workbookViewId="0">
      <selection activeCell="A4" sqref="A4:A5"/>
    </sheetView>
  </sheetViews>
  <sheetFormatPr baseColWidth="10" defaultColWidth="11.42578125" defaultRowHeight="15" x14ac:dyDescent="0.25"/>
  <cols>
    <col min="1" max="1" width="38.5703125" customWidth="1"/>
    <col min="2" max="2" width="27.28515625" customWidth="1"/>
    <col min="3" max="3" width="51.42578125" customWidth="1"/>
    <col min="4" max="4" width="14.140625" customWidth="1"/>
    <col min="5" max="6" width="13.28515625" customWidth="1"/>
    <col min="7" max="7" width="14.42578125" customWidth="1"/>
    <col min="8" max="9" width="13.28515625" customWidth="1"/>
    <col min="13" max="40" width="11.42578125" customWidth="1"/>
    <col min="41" max="41" width="12.42578125" customWidth="1"/>
    <col min="42" max="42" width="12.140625" customWidth="1"/>
    <col min="43" max="43" width="13.7109375" customWidth="1"/>
    <col min="44" max="44" width="13.28515625" customWidth="1"/>
    <col min="45" max="45" width="14.28515625" customWidth="1"/>
    <col min="46" max="46" width="11.85546875" customWidth="1"/>
    <col min="47" max="47" width="12" customWidth="1"/>
    <col min="48" max="48" width="16.140625" customWidth="1"/>
    <col min="49" max="50" width="13.140625" customWidth="1"/>
    <col min="51" max="84" width="11.42578125" customWidth="1"/>
    <col min="100" max="100" width="11.42578125" hidden="1" customWidth="1"/>
    <col min="101" max="109" width="11.42578125" style="25" hidden="1" customWidth="1"/>
    <col min="110" max="110" width="11.42578125" hidden="1" customWidth="1"/>
    <col min="111" max="117" width="11.42578125" style="26" hidden="1" customWidth="1"/>
    <col min="118" max="120" width="11.42578125" hidden="1" customWidth="1"/>
    <col min="121" max="121" width="11.42578125" customWidth="1"/>
    <col min="130" max="130" width="10.140625" customWidth="1"/>
    <col min="136" max="169" width="11.42578125" customWidth="1"/>
  </cols>
  <sheetData>
    <row r="1" spans="1:139" x14ac:dyDescent="0.25">
      <c r="A1" s="1" t="s">
        <v>0</v>
      </c>
      <c r="CW1"/>
      <c r="CX1"/>
      <c r="CY1"/>
      <c r="CZ1"/>
      <c r="DA1"/>
      <c r="DB1"/>
      <c r="DC1"/>
      <c r="DD1"/>
      <c r="DE1"/>
      <c r="DG1"/>
      <c r="DH1"/>
      <c r="DI1"/>
      <c r="DJ1"/>
      <c r="DK1"/>
      <c r="DL1"/>
      <c r="DM1"/>
    </row>
    <row r="2" spans="1:139" x14ac:dyDescent="0.25">
      <c r="A2" s="1" t="str">
        <f>CONCATENATE("COMUNA: ",[3]NOMBRE!B2," - ","( ",[3]NOMBRE!C2,[3]NOMBRE!D2,[3]NOMBRE!E2,[3]NOMBRE!F2,[3]NOMBRE!G2," )")</f>
        <v>COMUNA: LINARES - ( 07401 )</v>
      </c>
      <c r="CW2"/>
      <c r="CX2"/>
      <c r="CY2"/>
      <c r="CZ2"/>
      <c r="DA2"/>
      <c r="DB2"/>
      <c r="DC2"/>
      <c r="DD2"/>
      <c r="DE2"/>
      <c r="DG2"/>
      <c r="DH2"/>
      <c r="DI2"/>
      <c r="DJ2"/>
      <c r="DK2"/>
      <c r="DL2"/>
      <c r="DM2"/>
    </row>
    <row r="3" spans="1:139" x14ac:dyDescent="0.25">
      <c r="A3" s="1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  <c r="CW3"/>
      <c r="CX3"/>
      <c r="CY3"/>
      <c r="CZ3"/>
      <c r="DA3"/>
      <c r="DB3"/>
      <c r="DC3"/>
      <c r="DD3"/>
      <c r="DE3"/>
      <c r="DG3"/>
      <c r="DH3"/>
      <c r="DI3"/>
      <c r="DJ3"/>
      <c r="DK3"/>
      <c r="DL3"/>
      <c r="DM3"/>
    </row>
    <row r="4" spans="1:139" x14ac:dyDescent="0.25">
      <c r="A4" s="1" t="str">
        <f>CONCATENATE("MES: ",[3]NOMBRE!B6," - ","( ",[3]NOMBRE!C6,[3]NOMBRE!D6," )")</f>
        <v>MES: FEBRERO - ( 02 )</v>
      </c>
      <c r="CW4"/>
      <c r="CX4"/>
      <c r="CY4"/>
      <c r="CZ4"/>
      <c r="DA4"/>
      <c r="DB4"/>
      <c r="DC4"/>
      <c r="DD4"/>
      <c r="DE4"/>
      <c r="DG4"/>
      <c r="DH4"/>
      <c r="DI4"/>
      <c r="DJ4"/>
      <c r="DK4"/>
      <c r="DL4"/>
      <c r="DM4"/>
    </row>
    <row r="5" spans="1:139" x14ac:dyDescent="0.25">
      <c r="A5" s="1" t="str">
        <f>CONCATENATE("AÑO: ",[3]NOMBRE!B7)</f>
        <v>AÑO: 2024</v>
      </c>
      <c r="CW5"/>
      <c r="CX5"/>
      <c r="CY5"/>
      <c r="CZ5"/>
      <c r="DA5"/>
      <c r="DB5"/>
      <c r="DC5"/>
      <c r="DD5"/>
      <c r="DE5"/>
      <c r="DG5"/>
      <c r="DH5"/>
      <c r="DI5"/>
      <c r="DJ5"/>
      <c r="DK5"/>
      <c r="DL5"/>
      <c r="DM5"/>
    </row>
    <row r="6" spans="1:139" s="539" customFormat="1" ht="18" customHeight="1" x14ac:dyDescent="0.25">
      <c r="A6" s="630" t="s">
        <v>1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542"/>
      <c r="AX6" s="542"/>
      <c r="AY6" s="542"/>
      <c r="AZ6" s="542"/>
      <c r="BA6" s="542"/>
      <c r="BB6" s="542"/>
      <c r="BC6" s="542"/>
      <c r="BD6" s="542"/>
      <c r="BE6" s="542"/>
      <c r="BF6" s="542"/>
      <c r="BG6" s="542"/>
      <c r="BH6" s="542"/>
      <c r="BI6" s="542"/>
      <c r="BJ6" s="542"/>
      <c r="BK6" s="542"/>
      <c r="BL6" s="542"/>
      <c r="BM6" s="542"/>
      <c r="BN6" s="542"/>
      <c r="BO6" s="542"/>
      <c r="BP6" s="542"/>
      <c r="BQ6" s="542"/>
      <c r="BR6" s="542"/>
      <c r="BS6" s="542"/>
      <c r="BT6" s="542"/>
      <c r="BU6" s="542"/>
      <c r="BV6" s="542"/>
      <c r="BW6" s="542"/>
      <c r="BX6" s="542"/>
      <c r="BY6" s="542"/>
      <c r="BZ6" s="542"/>
      <c r="CA6" s="542"/>
      <c r="CB6" s="542"/>
      <c r="CC6" s="542"/>
      <c r="CD6" s="542"/>
      <c r="CE6" s="542"/>
      <c r="CF6" s="542"/>
      <c r="CG6" s="542"/>
      <c r="CH6" s="542"/>
      <c r="CI6" s="542"/>
      <c r="CJ6" s="542"/>
      <c r="CK6" s="542"/>
      <c r="CL6" s="542"/>
      <c r="CM6" s="542"/>
      <c r="CN6" s="542"/>
      <c r="CO6" s="542"/>
      <c r="CP6" s="542"/>
      <c r="CQ6" s="542"/>
      <c r="CR6" s="542"/>
      <c r="CS6" s="542"/>
      <c r="CT6" s="542"/>
      <c r="CU6" s="542"/>
      <c r="CV6" s="542"/>
      <c r="CW6" s="542"/>
      <c r="CX6" s="542"/>
      <c r="CY6" s="542"/>
      <c r="CZ6" s="542"/>
      <c r="DA6" s="542"/>
      <c r="DB6" s="542"/>
      <c r="DC6" s="542"/>
      <c r="DD6" s="542"/>
      <c r="DE6" s="542"/>
      <c r="DF6" s="542"/>
      <c r="DG6" s="542"/>
      <c r="DH6" s="542"/>
      <c r="DI6" s="542"/>
      <c r="DJ6" s="542"/>
      <c r="DK6" s="542"/>
      <c r="DL6" s="542"/>
      <c r="DM6" s="542"/>
      <c r="DN6" s="542"/>
      <c r="DO6" s="542"/>
      <c r="DP6" s="542"/>
      <c r="DQ6" s="542"/>
      <c r="DR6" s="631"/>
      <c r="DS6" s="631"/>
      <c r="DT6" s="631"/>
      <c r="DU6" s="631"/>
      <c r="DV6" s="631"/>
      <c r="DW6" s="631"/>
      <c r="DX6" s="631"/>
      <c r="DY6" s="631"/>
      <c r="DZ6" s="631"/>
      <c r="EA6" s="631"/>
      <c r="EB6" s="631"/>
      <c r="EC6" s="631"/>
      <c r="ED6" s="631"/>
      <c r="EE6" s="631"/>
      <c r="EF6" s="631"/>
      <c r="EG6" s="631"/>
      <c r="EH6" s="631"/>
      <c r="EI6" s="631"/>
    </row>
    <row r="7" spans="1:139" x14ac:dyDescent="0.25">
      <c r="CW7"/>
      <c r="CX7"/>
      <c r="CY7"/>
      <c r="CZ7"/>
      <c r="DA7"/>
      <c r="DB7"/>
      <c r="DC7"/>
      <c r="DD7"/>
      <c r="DE7"/>
      <c r="DG7"/>
      <c r="DH7"/>
      <c r="DI7"/>
      <c r="DJ7"/>
      <c r="DK7"/>
      <c r="DL7"/>
      <c r="DM7"/>
    </row>
    <row r="8" spans="1:139" ht="18" customHeight="1" x14ac:dyDescent="0.25">
      <c r="A8" s="5" t="s">
        <v>2</v>
      </c>
      <c r="B8" s="6"/>
      <c r="C8" s="6"/>
      <c r="D8" s="7"/>
      <c r="E8" s="7"/>
      <c r="F8" s="8"/>
      <c r="G8" s="539"/>
      <c r="H8" s="8"/>
      <c r="I8" s="8"/>
      <c r="J8" s="8"/>
      <c r="K8" s="8"/>
      <c r="L8" s="8"/>
      <c r="M8" s="8"/>
      <c r="N8" s="8"/>
      <c r="O8" s="8"/>
      <c r="P8" s="53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9"/>
      <c r="CW8"/>
      <c r="CX8"/>
      <c r="CY8"/>
      <c r="CZ8"/>
      <c r="DA8"/>
      <c r="DB8"/>
      <c r="DC8"/>
      <c r="DD8"/>
      <c r="DE8"/>
      <c r="DG8"/>
      <c r="DH8"/>
      <c r="DI8"/>
      <c r="DJ8"/>
      <c r="DK8"/>
      <c r="DL8"/>
      <c r="DM8"/>
    </row>
    <row r="9" spans="1:139" x14ac:dyDescent="0.25">
      <c r="A9" s="632" t="s">
        <v>3</v>
      </c>
      <c r="B9" s="632"/>
      <c r="C9" s="633"/>
      <c r="D9" s="638" t="s">
        <v>4</v>
      </c>
      <c r="E9" s="638"/>
      <c r="F9" s="639"/>
      <c r="G9" s="1403" t="s">
        <v>5</v>
      </c>
      <c r="H9" s="1404"/>
      <c r="I9" s="1404"/>
      <c r="J9" s="1404"/>
      <c r="K9" s="1404"/>
      <c r="L9" s="1404"/>
      <c r="M9" s="1404"/>
      <c r="N9" s="1404"/>
      <c r="O9" s="1404"/>
      <c r="P9" s="1404"/>
      <c r="Q9" s="1404"/>
      <c r="R9" s="1404"/>
      <c r="S9" s="1404"/>
      <c r="T9" s="1404"/>
      <c r="U9" s="1404"/>
      <c r="V9" s="1404"/>
      <c r="W9" s="1404"/>
      <c r="X9" s="1404"/>
      <c r="Y9" s="1404"/>
      <c r="Z9" s="1404"/>
      <c r="AA9" s="1404"/>
      <c r="AB9" s="1404"/>
      <c r="AC9" s="1404"/>
      <c r="AD9" s="1404"/>
      <c r="AE9" s="1404"/>
      <c r="AF9" s="1404"/>
      <c r="AG9" s="1404"/>
      <c r="AH9" s="1404"/>
      <c r="AI9" s="1404"/>
      <c r="AJ9" s="1404"/>
      <c r="AK9" s="1404"/>
      <c r="AL9" s="1404"/>
      <c r="AM9" s="1404"/>
      <c r="AN9" s="1404"/>
      <c r="AO9" s="1404"/>
      <c r="AP9" s="1405"/>
      <c r="AQ9" s="639" t="s">
        <v>6</v>
      </c>
      <c r="AR9" s="919" t="s">
        <v>7</v>
      </c>
      <c r="AS9" s="919" t="s">
        <v>8</v>
      </c>
      <c r="AT9" s="919" t="s">
        <v>9</v>
      </c>
      <c r="AU9" s="919" t="s">
        <v>10</v>
      </c>
      <c r="AV9" s="649" t="s">
        <v>11</v>
      </c>
      <c r="AW9" s="919" t="s">
        <v>12</v>
      </c>
      <c r="AX9" s="919" t="s">
        <v>13</v>
      </c>
      <c r="CW9"/>
      <c r="CX9"/>
      <c r="CY9"/>
      <c r="CZ9"/>
      <c r="DA9"/>
      <c r="DB9"/>
      <c r="DC9"/>
      <c r="DD9"/>
      <c r="DE9"/>
      <c r="DG9"/>
      <c r="DH9"/>
      <c r="DI9"/>
      <c r="DJ9"/>
      <c r="DK9"/>
      <c r="DL9"/>
      <c r="DM9"/>
    </row>
    <row r="10" spans="1:139" x14ac:dyDescent="0.25">
      <c r="A10" s="634"/>
      <c r="B10" s="634"/>
      <c r="C10" s="635"/>
      <c r="D10" s="640"/>
      <c r="E10" s="640"/>
      <c r="F10" s="885"/>
      <c r="G10" s="1452" t="s">
        <v>14</v>
      </c>
      <c r="H10" s="1407"/>
      <c r="I10" s="1403" t="s">
        <v>15</v>
      </c>
      <c r="J10" s="1408"/>
      <c r="K10" s="1404" t="s">
        <v>16</v>
      </c>
      <c r="L10" s="1408"/>
      <c r="M10" s="1403" t="s">
        <v>17</v>
      </c>
      <c r="N10" s="1408"/>
      <c r="O10" s="1403" t="s">
        <v>18</v>
      </c>
      <c r="P10" s="1408"/>
      <c r="Q10" s="1403" t="s">
        <v>19</v>
      </c>
      <c r="R10" s="1408"/>
      <c r="S10" s="1403" t="s">
        <v>20</v>
      </c>
      <c r="T10" s="1408"/>
      <c r="U10" s="1403" t="s">
        <v>21</v>
      </c>
      <c r="V10" s="1408"/>
      <c r="W10" s="1403" t="s">
        <v>22</v>
      </c>
      <c r="X10" s="1408"/>
      <c r="Y10" s="1403" t="s">
        <v>23</v>
      </c>
      <c r="Z10" s="1409"/>
      <c r="AA10" s="1403" t="s">
        <v>24</v>
      </c>
      <c r="AB10" s="1409"/>
      <c r="AC10" s="1403" t="s">
        <v>25</v>
      </c>
      <c r="AD10" s="1409"/>
      <c r="AE10" s="1403" t="s">
        <v>26</v>
      </c>
      <c r="AF10" s="1409"/>
      <c r="AG10" s="1403" t="s">
        <v>27</v>
      </c>
      <c r="AH10" s="1409"/>
      <c r="AI10" s="1403" t="s">
        <v>28</v>
      </c>
      <c r="AJ10" s="1409"/>
      <c r="AK10" s="1403" t="s">
        <v>29</v>
      </c>
      <c r="AL10" s="1409"/>
      <c r="AM10" s="1403" t="s">
        <v>30</v>
      </c>
      <c r="AN10" s="1409"/>
      <c r="AO10" s="1403" t="s">
        <v>31</v>
      </c>
      <c r="AP10" s="1453"/>
      <c r="AQ10" s="645"/>
      <c r="AR10" s="647"/>
      <c r="AS10" s="647"/>
      <c r="AT10" s="647"/>
      <c r="AU10" s="647"/>
      <c r="AV10" s="650"/>
      <c r="AW10" s="647"/>
      <c r="AX10" s="647"/>
      <c r="CW10"/>
      <c r="CX10"/>
      <c r="CY10"/>
      <c r="CZ10"/>
      <c r="DA10"/>
      <c r="DB10"/>
      <c r="DC10"/>
      <c r="DD10"/>
      <c r="DE10"/>
      <c r="DG10"/>
      <c r="DH10"/>
      <c r="DI10"/>
      <c r="DJ10"/>
      <c r="DK10"/>
      <c r="DL10"/>
      <c r="DM10"/>
    </row>
    <row r="11" spans="1:139" x14ac:dyDescent="0.25">
      <c r="A11" s="636"/>
      <c r="B11" s="636"/>
      <c r="C11" s="884"/>
      <c r="D11" s="1410" t="s">
        <v>32</v>
      </c>
      <c r="E11" s="1454" t="s">
        <v>33</v>
      </c>
      <c r="F11" s="1412" t="s">
        <v>34</v>
      </c>
      <c r="G11" s="1413" t="s">
        <v>33</v>
      </c>
      <c r="H11" s="1412" t="s">
        <v>34</v>
      </c>
      <c r="I11" s="1413" t="s">
        <v>33</v>
      </c>
      <c r="J11" s="1412" t="s">
        <v>34</v>
      </c>
      <c r="K11" s="1413" t="s">
        <v>33</v>
      </c>
      <c r="L11" s="1412" t="s">
        <v>34</v>
      </c>
      <c r="M11" s="1413" t="s">
        <v>33</v>
      </c>
      <c r="N11" s="1412" t="s">
        <v>34</v>
      </c>
      <c r="O11" s="1413" t="s">
        <v>33</v>
      </c>
      <c r="P11" s="1412" t="s">
        <v>34</v>
      </c>
      <c r="Q11" s="1413" t="s">
        <v>33</v>
      </c>
      <c r="R11" s="1412" t="s">
        <v>34</v>
      </c>
      <c r="S11" s="1413" t="s">
        <v>33</v>
      </c>
      <c r="T11" s="1412" t="s">
        <v>34</v>
      </c>
      <c r="U11" s="1413" t="s">
        <v>33</v>
      </c>
      <c r="V11" s="1412" t="s">
        <v>34</v>
      </c>
      <c r="W11" s="1413" t="s">
        <v>33</v>
      </c>
      <c r="X11" s="1412" t="s">
        <v>34</v>
      </c>
      <c r="Y11" s="1413" t="s">
        <v>33</v>
      </c>
      <c r="Z11" s="1412" t="s">
        <v>34</v>
      </c>
      <c r="AA11" s="1413" t="s">
        <v>33</v>
      </c>
      <c r="AB11" s="1412" t="s">
        <v>34</v>
      </c>
      <c r="AC11" s="1413" t="s">
        <v>33</v>
      </c>
      <c r="AD11" s="1412" t="s">
        <v>34</v>
      </c>
      <c r="AE11" s="1413" t="s">
        <v>33</v>
      </c>
      <c r="AF11" s="1412" t="s">
        <v>34</v>
      </c>
      <c r="AG11" s="1413" t="s">
        <v>33</v>
      </c>
      <c r="AH11" s="1412" t="s">
        <v>34</v>
      </c>
      <c r="AI11" s="1413" t="s">
        <v>33</v>
      </c>
      <c r="AJ11" s="1412" t="s">
        <v>34</v>
      </c>
      <c r="AK11" s="1413" t="s">
        <v>33</v>
      </c>
      <c r="AL11" s="1412" t="s">
        <v>34</v>
      </c>
      <c r="AM11" s="1413" t="s">
        <v>33</v>
      </c>
      <c r="AN11" s="1412" t="s">
        <v>34</v>
      </c>
      <c r="AO11" s="1413" t="s">
        <v>33</v>
      </c>
      <c r="AP11" s="1455" t="s">
        <v>34</v>
      </c>
      <c r="AQ11" s="885"/>
      <c r="AR11" s="946"/>
      <c r="AS11" s="946"/>
      <c r="AT11" s="946"/>
      <c r="AU11" s="946"/>
      <c r="AV11" s="889"/>
      <c r="AW11" s="946"/>
      <c r="AX11" s="946"/>
      <c r="CW11"/>
      <c r="CX11"/>
      <c r="CY11"/>
      <c r="CZ11"/>
      <c r="DA11"/>
      <c r="DB11"/>
      <c r="DC11"/>
      <c r="DD11"/>
      <c r="DE11"/>
      <c r="DG11"/>
      <c r="DH11"/>
      <c r="DI11"/>
      <c r="DJ11"/>
      <c r="DK11"/>
      <c r="DL11"/>
      <c r="DM11"/>
    </row>
    <row r="12" spans="1:139" ht="15" customHeight="1" x14ac:dyDescent="0.25">
      <c r="A12" s="1456" t="s">
        <v>35</v>
      </c>
      <c r="B12" s="920"/>
      <c r="C12" s="1457"/>
      <c r="D12" s="1458">
        <f>SUM(E12+F12)</f>
        <v>0</v>
      </c>
      <c r="E12" s="1459">
        <f>SUM(G12+I12+K12+M12+O12+Q12+S12+U12+W12+Y12+AA12+AC12+AE12+AG12+AI12+AK12+AM12+AO12)</f>
        <v>0</v>
      </c>
      <c r="F12" s="18">
        <f t="shared" ref="E12:F15" si="0">SUM(H12+J12+L12+N12+P12+R12+T12+V12+X12+Z12+AB12+AD12+AF12+AH12+AJ12+AL12+AN12+AP12)</f>
        <v>0</v>
      </c>
      <c r="G12" s="19"/>
      <c r="H12" s="20"/>
      <c r="I12" s="1460"/>
      <c r="J12" s="20"/>
      <c r="K12" s="1460"/>
      <c r="L12" s="20"/>
      <c r="M12" s="19"/>
      <c r="N12" s="20"/>
      <c r="O12" s="19"/>
      <c r="P12" s="20"/>
      <c r="Q12" s="19"/>
      <c r="R12" s="22"/>
      <c r="S12" s="19"/>
      <c r="T12" s="22"/>
      <c r="U12" s="19"/>
      <c r="V12" s="22"/>
      <c r="W12" s="19"/>
      <c r="X12" s="22"/>
      <c r="Y12" s="19"/>
      <c r="Z12" s="22"/>
      <c r="AA12" s="19"/>
      <c r="AB12" s="22"/>
      <c r="AC12" s="19"/>
      <c r="AD12" s="22"/>
      <c r="AE12" s="19"/>
      <c r="AF12" s="22"/>
      <c r="AG12" s="19"/>
      <c r="AH12" s="22"/>
      <c r="AI12" s="19"/>
      <c r="AJ12" s="22"/>
      <c r="AK12" s="19"/>
      <c r="AL12" s="22"/>
      <c r="AM12" s="19"/>
      <c r="AN12" s="22"/>
      <c r="AO12" s="19"/>
      <c r="AP12" s="23"/>
      <c r="AQ12" s="20"/>
      <c r="AR12" s="20"/>
      <c r="AS12" s="24"/>
      <c r="AT12" s="24"/>
      <c r="AU12" s="24"/>
      <c r="AV12" s="24"/>
      <c r="AW12" s="24"/>
      <c r="AX12" s="24"/>
      <c r="AY12" t="str">
        <f>CW12&amp;CX12&amp;CY12&amp;CZ12&amp;DA12&amp;DB12&amp;DC12&amp;DD12&amp;DE12</f>
        <v/>
      </c>
      <c r="CW12" s="25" t="str">
        <f>IF(AND((Y12+Z12)&gt;0,AQ12="")," * No olvide digitar la variable 12 años. Si no tiene digite Cero.",IF(AQ12&gt;(Y12+Z12),"* Las Consultas de 12 años NO DEBEN ser mayor que el total de Consultas entre 10-14 años",""))</f>
        <v/>
      </c>
      <c r="CX12" s="25" t="str">
        <f>IF(AND(F12&gt;0,AR12="")," * No olvide digitar la variable Embarazadas. Digite cero si no tiene.","")</f>
        <v/>
      </c>
      <c r="CY12" s="25" t="str">
        <f>IF(AR12&gt;F12," * Las Embarazadas NO DEBEN ser mayor al Total de mujeres. ","")</f>
        <v/>
      </c>
      <c r="CZ12" s="25" t="str">
        <f>IF(AND((AK12+AL12)&gt;0,AS12="")," * No olvide digitar la variable 60 años. Si no tiene digite Cero.",IF(AS12&gt;(AK12+AL12)," * Las consultas de 60 años NO DEBEN ser mayor que el Total de consultas del grupo 60-64 años",""))</f>
        <v/>
      </c>
      <c r="DA12" s="25" t="str">
        <f>IF(AND(D12&gt;0,AT12="")," * No olvide digitar la variable Usuarios con Discapacidad. Digite Cero si no tiene.",IF(AT12&gt;D12," * La variable Usuarios con Discapacidad No puede ser mayor al Total Ambos Sexos.",""))</f>
        <v/>
      </c>
      <c r="DB12" s="25" t="str">
        <f>IF(AND(D12&gt;0,AU12="")," * No olvide digitar la variable Migrantes. Digite Cero si no tiene.",IF(AU12&gt;D12," * La variable Migrantes No puede ser mayor al Total Ambos Sexos.",""))</f>
        <v/>
      </c>
      <c r="DC12" s="25" t="str">
        <f>IF(AND(D12&gt;0,AV12="")," * No olvide digitar la variable Pacientes en control PSCV. Digite Cero si no tiene.",IF(AV12&gt;D12," * La variable Pacientes en control PSCV No puede ser mayor al Total Ambos Sexos.",""))</f>
        <v/>
      </c>
      <c r="DD12" s="25" t="str">
        <f>IF(AND(D12&gt;0,AW12="")," * No olvide digitar la variable Niños, niñas, adolescentes y jóvenes SENAME. Digite Cero si no tiene.",IF(AW12&gt;D12," * La variable Niños, niñas, adolescentes y jóvenes SENAME No puede ser mayor al Total.",""))</f>
        <v/>
      </c>
      <c r="DE12" s="25" t="str">
        <f t="shared" ref="DE12:DE14" si="1">IF(AND(D12&gt;0,AX12="")," * No olvide digitar la variable Niños, niñas, adolescentes y jóvenes Mejor Niñez. Digite Cero si no tiene.",IF(AX12&gt;D12," * La variable Niños, niñas, adolescentes y jóvenes Mejor Niñez no puede ser mayor al Total.",""))</f>
        <v/>
      </c>
      <c r="DG12" s="26">
        <f>IF(AND((Y12+Z12)&gt;0,AQ12=""),1,IF(AQ12&gt;(Y12+Z12),1,0))</f>
        <v>0</v>
      </c>
      <c r="DH12" s="26">
        <f>IF(AND(F12&gt;0,AR12=""),1,0)</f>
        <v>0</v>
      </c>
      <c r="DI12" s="26">
        <f>IF(AR12&gt;F12,1,0)</f>
        <v>0</v>
      </c>
      <c r="DJ12" s="26">
        <f>IF(AND((AK12+AL12)&gt;0,AS12=""),1,IF(AS12&gt;(AK12+AL12),1,0))</f>
        <v>0</v>
      </c>
      <c r="DK12" s="26">
        <f>IF(AND(D12&gt;0,AT12=""),1,IF(AT12&gt;D12,1,0))</f>
        <v>0</v>
      </c>
      <c r="DL12" s="26">
        <f>IF(AND(D12&gt;0,AU12=""),1,IF(AU12&gt;D12,1,0))</f>
        <v>0</v>
      </c>
      <c r="DM12" s="26">
        <f>IF(AND(D12&gt;0,AV12=""),1,IF(AV12&gt;D12,1,0))</f>
        <v>0</v>
      </c>
      <c r="DN12" s="26">
        <f>IF(AND(D12&gt;0,AW12=""),1,IF(AW12&gt;D12,1,0))</f>
        <v>0</v>
      </c>
      <c r="DO12" s="26">
        <f>IF(AND(D12&gt;0,AX12=""),1,IF(AX12&gt;D12,1,0))</f>
        <v>0</v>
      </c>
    </row>
    <row r="13" spans="1:139" ht="15" customHeight="1" x14ac:dyDescent="0.25">
      <c r="A13" s="1461" t="s">
        <v>36</v>
      </c>
      <c r="B13" s="1462"/>
      <c r="C13" s="1463"/>
      <c r="D13" s="1464">
        <f>SUM(E13+F13)</f>
        <v>0</v>
      </c>
      <c r="E13" s="1465">
        <f t="shared" si="0"/>
        <v>0</v>
      </c>
      <c r="F13" s="1466">
        <f>SUM(H13+J13+L13+N13+P13+R13+T13+V13+X13+Z13+AB13+AD13+AF13+AH13+AJ13+AL13+AN13+AP13)</f>
        <v>0</v>
      </c>
      <c r="G13" s="1467"/>
      <c r="H13" s="1468"/>
      <c r="I13" s="1467"/>
      <c r="J13" s="1468"/>
      <c r="K13" s="1467"/>
      <c r="L13" s="1468"/>
      <c r="M13" s="1467"/>
      <c r="N13" s="1468"/>
      <c r="O13" s="1467"/>
      <c r="P13" s="1468"/>
      <c r="Q13" s="1467"/>
      <c r="R13" s="1425"/>
      <c r="S13" s="1467"/>
      <c r="T13" s="1425"/>
      <c r="U13" s="1467"/>
      <c r="V13" s="1425"/>
      <c r="W13" s="1467"/>
      <c r="X13" s="1425"/>
      <c r="Y13" s="1467"/>
      <c r="Z13" s="1425"/>
      <c r="AA13" s="1467"/>
      <c r="AB13" s="1425"/>
      <c r="AC13" s="1467"/>
      <c r="AD13" s="1425"/>
      <c r="AE13" s="1467"/>
      <c r="AF13" s="1425"/>
      <c r="AG13" s="1467"/>
      <c r="AH13" s="1425"/>
      <c r="AI13" s="1467"/>
      <c r="AJ13" s="1425"/>
      <c r="AK13" s="1467"/>
      <c r="AL13" s="1425"/>
      <c r="AM13" s="1467"/>
      <c r="AN13" s="1425"/>
      <c r="AO13" s="1467"/>
      <c r="AP13" s="1426"/>
      <c r="AQ13" s="1468"/>
      <c r="AR13" s="1468"/>
      <c r="AS13" s="1428"/>
      <c r="AT13" s="1428"/>
      <c r="AU13" s="1428"/>
      <c r="AV13" s="1428"/>
      <c r="AW13" s="1428"/>
      <c r="AX13" s="1428"/>
      <c r="AY13" t="str">
        <f t="shared" ref="AY13:AY15" si="2">CW13&amp;CX13&amp;CY13&amp;CZ13&amp;DA13&amp;DB13&amp;DC13&amp;DD13&amp;DE13</f>
        <v/>
      </c>
      <c r="CW13" s="25" t="str">
        <f t="shared" ref="CW13:CW15" si="3">IF(AND((Y13+Z13)&gt;0,AQ13="")," * No olvide digitar la variable 12 años. Si no tiene digite Cero.",IF(AQ13&gt;(Y13+Z13),"* Las Consultas de 12 años NO DEBEN ser mayor que el total de Consultas entre 10-14 años",""))</f>
        <v/>
      </c>
      <c r="CX13" s="25" t="str">
        <f t="shared" ref="CX13:CX15" si="4">IF(AND(F13&gt;0,AR13="")," * No olvide digitar la variable Embarazadas. Digite cero si no tiene.","")</f>
        <v/>
      </c>
      <c r="CY13" s="25" t="str">
        <f t="shared" ref="CY13:CY15" si="5">IF(AR13&gt;F13," * Las Embarazadas NO DEBEN ser mayor al Total de mujeres. ","")</f>
        <v/>
      </c>
      <c r="CZ13" s="25" t="str">
        <f t="shared" ref="CZ13:CZ15" si="6">IF(AND((AK13+AL13)&gt;0,AS13="")," * No olvide digitar la variable 60 años. Si no tiene digite Cero.",IF(AS13&gt;(AK13+AL13)," * Las consultas de 60 años NO DEBEN ser mayor que el Total de consultas del grupo 60-64 años",""))</f>
        <v/>
      </c>
      <c r="DA13" s="25" t="str">
        <f t="shared" ref="DA13:DA15" si="7">IF(AND(D13&gt;0,AT13="")," * No olvide digitar la variable Usuarios con Discapacidad. Digite Cero si no tiene.",IF(AT13&gt;D13," * La variable Usuarios con Discapacidad No puede ser mayor al Total Ambos Sexos.",""))</f>
        <v/>
      </c>
      <c r="DB13" s="25" t="str">
        <f t="shared" ref="DB13:DB15" si="8">IF(AND(D13&gt;0,AU13="")," * No olvide digitar la variable Migrantes. Digite Cero si no tiene.",IF(AU13&gt;D13," * La variable Migrantes No puede ser mayor al Total Ambos Sexos.",""))</f>
        <v/>
      </c>
      <c r="DC13" s="25" t="str">
        <f t="shared" ref="DC13:DC15" si="9">IF(AND(D13&gt;0,AV13="")," * No olvide digitar la variable Pacientes en control PSCV. Digite Cero si no tiene.",IF(AV13&gt;D13," * La variable Pacientes en control PSCV No puede ser mayor al Total Ambos Sexos.",""))</f>
        <v/>
      </c>
      <c r="DD13" s="25" t="str">
        <f t="shared" ref="DD13:DD15" si="10">IF(AND(D13&gt;0,AW13="")," * No olvide digitar la variable Niños, niñas, adolescentes y jóvenes SENAME. Digite Cero si no tiene.",IF(AW13&gt;D13," * La variable Niños, niñas, adolescentes y jóvenes SENAME No puede ser mayor al Total.",""))</f>
        <v/>
      </c>
      <c r="DE13" s="25" t="str">
        <f t="shared" si="1"/>
        <v/>
      </c>
      <c r="DG13" s="26">
        <f t="shared" ref="DG13:DG15" si="11">IF(AND((Y13+Z13)&gt;0,AQ13=""),1,IF(AQ13&gt;(Y13+Z13),1,0))</f>
        <v>0</v>
      </c>
      <c r="DH13" s="26">
        <f t="shared" ref="DH13:DH15" si="12">IF(AND(F13&gt;0,AR13=""),1,0)</f>
        <v>0</v>
      </c>
      <c r="DI13" s="26">
        <f t="shared" ref="DI13:DI15" si="13">IF(AR13&gt;F13,1,0)</f>
        <v>0</v>
      </c>
      <c r="DJ13" s="26">
        <f t="shared" ref="DJ13:DJ15" si="14">IF(AND((AK13+AL13)&gt;0,AS13=""),1,IF(AS13&gt;(AK13+AL13),1,0))</f>
        <v>0</v>
      </c>
      <c r="DK13" s="26">
        <f t="shared" ref="DK13:DK15" si="15">IF(AND(D13&gt;0,AT13=""),1,IF(AT13&gt;D13,1,0))</f>
        <v>0</v>
      </c>
      <c r="DL13" s="26">
        <f t="shared" ref="DL13:DL15" si="16">IF(AND(D13&gt;0,AU13=""),1,IF(AU13&gt;D13,1,0))</f>
        <v>0</v>
      </c>
      <c r="DM13" s="26">
        <f t="shared" ref="DM13:DM15" si="17">IF(AND(D13&gt;0,AV13=""),1,IF(AV13&gt;D13,1,0))</f>
        <v>0</v>
      </c>
      <c r="DN13" s="26">
        <f t="shared" ref="DN13:DN15" si="18">IF(AND(D13&gt;0,AW13=""),1,IF(AW13&gt;D13,1,0))</f>
        <v>0</v>
      </c>
      <c r="DO13" s="26">
        <f t="shared" ref="DO13:DO15" si="19">IF(AND(D13&gt;0,AX13=""),1,IF(AX13&gt;D13,1,0))</f>
        <v>0</v>
      </c>
    </row>
    <row r="14" spans="1:139" ht="15" customHeight="1" x14ac:dyDescent="0.25">
      <c r="A14" s="1461" t="s">
        <v>37</v>
      </c>
      <c r="B14" s="1462"/>
      <c r="C14" s="1463"/>
      <c r="D14" s="1464">
        <f>SUM(E14+F14)</f>
        <v>0</v>
      </c>
      <c r="E14" s="1465">
        <f t="shared" si="0"/>
        <v>0</v>
      </c>
      <c r="F14" s="1466">
        <f t="shared" si="0"/>
        <v>0</v>
      </c>
      <c r="G14" s="1467"/>
      <c r="H14" s="1468"/>
      <c r="I14" s="1467"/>
      <c r="J14" s="1468"/>
      <c r="K14" s="1467"/>
      <c r="L14" s="1468"/>
      <c r="M14" s="1467"/>
      <c r="N14" s="1425"/>
      <c r="O14" s="1467"/>
      <c r="P14" s="1425"/>
      <c r="Q14" s="1467"/>
      <c r="R14" s="1425"/>
      <c r="S14" s="1467"/>
      <c r="T14" s="1425"/>
      <c r="U14" s="1467"/>
      <c r="V14" s="1425"/>
      <c r="W14" s="1467"/>
      <c r="X14" s="1425"/>
      <c r="Y14" s="1467"/>
      <c r="Z14" s="1425"/>
      <c r="AA14" s="1467"/>
      <c r="AB14" s="1425"/>
      <c r="AC14" s="1467"/>
      <c r="AD14" s="1425"/>
      <c r="AE14" s="1467"/>
      <c r="AF14" s="1425"/>
      <c r="AG14" s="1467"/>
      <c r="AH14" s="1425"/>
      <c r="AI14" s="1467"/>
      <c r="AJ14" s="1425"/>
      <c r="AK14" s="1467"/>
      <c r="AL14" s="1425"/>
      <c r="AM14" s="1467"/>
      <c r="AN14" s="1425"/>
      <c r="AO14" s="1467"/>
      <c r="AP14" s="1426"/>
      <c r="AQ14" s="1468"/>
      <c r="AR14" s="1468"/>
      <c r="AS14" s="1428"/>
      <c r="AT14" s="1428"/>
      <c r="AU14" s="1428"/>
      <c r="AV14" s="1428"/>
      <c r="AW14" s="1428"/>
      <c r="AX14" s="1428"/>
      <c r="AY14" t="str">
        <f t="shared" si="2"/>
        <v/>
      </c>
      <c r="CW14" s="25" t="str">
        <f t="shared" si="3"/>
        <v/>
      </c>
      <c r="CX14" s="25" t="str">
        <f t="shared" si="4"/>
        <v/>
      </c>
      <c r="CY14" s="25" t="str">
        <f t="shared" si="5"/>
        <v/>
      </c>
      <c r="CZ14" s="25" t="str">
        <f t="shared" si="6"/>
        <v/>
      </c>
      <c r="DA14" s="25" t="str">
        <f t="shared" si="7"/>
        <v/>
      </c>
      <c r="DB14" s="25" t="str">
        <f t="shared" si="8"/>
        <v/>
      </c>
      <c r="DC14" s="25" t="str">
        <f t="shared" si="9"/>
        <v/>
      </c>
      <c r="DD14" s="25" t="str">
        <f t="shared" si="10"/>
        <v/>
      </c>
      <c r="DE14" s="25" t="str">
        <f t="shared" si="1"/>
        <v/>
      </c>
      <c r="DG14" s="26">
        <f t="shared" si="11"/>
        <v>0</v>
      </c>
      <c r="DH14" s="26">
        <f t="shared" si="12"/>
        <v>0</v>
      </c>
      <c r="DI14" s="26">
        <f t="shared" si="13"/>
        <v>0</v>
      </c>
      <c r="DJ14" s="26">
        <f t="shared" si="14"/>
        <v>0</v>
      </c>
      <c r="DK14" s="26">
        <f t="shared" si="15"/>
        <v>0</v>
      </c>
      <c r="DL14" s="26">
        <f t="shared" si="16"/>
        <v>0</v>
      </c>
      <c r="DM14" s="26">
        <f t="shared" si="17"/>
        <v>0</v>
      </c>
      <c r="DN14" s="26">
        <f t="shared" si="18"/>
        <v>0</v>
      </c>
      <c r="DO14" s="26">
        <f t="shared" si="19"/>
        <v>0</v>
      </c>
    </row>
    <row r="15" spans="1:139" ht="15" customHeight="1" x14ac:dyDescent="0.25">
      <c r="A15" s="1469" t="s">
        <v>38</v>
      </c>
      <c r="B15" s="665"/>
      <c r="C15" s="666"/>
      <c r="D15" s="1470">
        <f>SUM(E15+F15)</f>
        <v>0</v>
      </c>
      <c r="E15" s="1471">
        <f>SUM(G15+I15+K15+M15+O15+Q15+S15+U15+W15+Y15+AA15+AC15+AE15+AG15+AI15+AK15+AM15+AO15)</f>
        <v>0</v>
      </c>
      <c r="F15" s="1472">
        <f t="shared" si="0"/>
        <v>0</v>
      </c>
      <c r="G15" s="1473"/>
      <c r="H15" s="39"/>
      <c r="I15" s="1473"/>
      <c r="J15" s="39"/>
      <c r="K15" s="1473"/>
      <c r="L15" s="39"/>
      <c r="M15" s="1473"/>
      <c r="N15" s="1435"/>
      <c r="O15" s="1473"/>
      <c r="P15" s="1435"/>
      <c r="Q15" s="1473"/>
      <c r="R15" s="1435"/>
      <c r="S15" s="1473"/>
      <c r="T15" s="1435"/>
      <c r="U15" s="1473"/>
      <c r="V15" s="1435"/>
      <c r="W15" s="1473"/>
      <c r="X15" s="1435"/>
      <c r="Y15" s="1473"/>
      <c r="Z15" s="1435"/>
      <c r="AA15" s="1473"/>
      <c r="AB15" s="1435"/>
      <c r="AC15" s="1473"/>
      <c r="AD15" s="1435"/>
      <c r="AE15" s="1473"/>
      <c r="AF15" s="1435"/>
      <c r="AG15" s="1473"/>
      <c r="AH15" s="1435"/>
      <c r="AI15" s="1473"/>
      <c r="AJ15" s="1435"/>
      <c r="AK15" s="1473"/>
      <c r="AL15" s="1435"/>
      <c r="AM15" s="1473"/>
      <c r="AN15" s="1435"/>
      <c r="AO15" s="1473"/>
      <c r="AP15" s="1436"/>
      <c r="AQ15" s="39"/>
      <c r="AR15" s="39"/>
      <c r="AS15" s="1438"/>
      <c r="AT15" s="1438"/>
      <c r="AU15" s="1438"/>
      <c r="AV15" s="1438"/>
      <c r="AW15" s="1438"/>
      <c r="AX15" s="1438"/>
      <c r="AY15" t="str">
        <f t="shared" si="2"/>
        <v/>
      </c>
      <c r="CW15" s="25" t="str">
        <f t="shared" si="3"/>
        <v/>
      </c>
      <c r="CX15" s="25" t="str">
        <f t="shared" si="4"/>
        <v/>
      </c>
      <c r="CY15" s="25" t="str">
        <f t="shared" si="5"/>
        <v/>
      </c>
      <c r="CZ15" s="25" t="str">
        <f t="shared" si="6"/>
        <v/>
      </c>
      <c r="DA15" s="25" t="str">
        <f t="shared" si="7"/>
        <v/>
      </c>
      <c r="DB15" s="25" t="str">
        <f t="shared" si="8"/>
        <v/>
      </c>
      <c r="DC15" s="25" t="str">
        <f t="shared" si="9"/>
        <v/>
      </c>
      <c r="DD15" s="25" t="str">
        <f t="shared" si="10"/>
        <v/>
      </c>
      <c r="DE15" s="25" t="str">
        <f>IF(AND(D15&gt;0,AX15="")," * No olvide digitar la variable Niños, niñas, adolescentes y jóvenes Mejor Niñez. Digite Cero si no tiene.",IF(AX15&gt;D15," * La variable Niños, niñas, adolescentes y jóvenes Mejor Niñez no puede ser mayor al Total.",""))</f>
        <v/>
      </c>
      <c r="DG15" s="26">
        <f t="shared" si="11"/>
        <v>0</v>
      </c>
      <c r="DH15" s="26">
        <f t="shared" si="12"/>
        <v>0</v>
      </c>
      <c r="DI15" s="26">
        <f t="shared" si="13"/>
        <v>0</v>
      </c>
      <c r="DJ15" s="26">
        <f t="shared" si="14"/>
        <v>0</v>
      </c>
      <c r="DK15" s="26">
        <f t="shared" si="15"/>
        <v>0</v>
      </c>
      <c r="DL15" s="26">
        <f t="shared" si="16"/>
        <v>0</v>
      </c>
      <c r="DM15" s="26">
        <f t="shared" si="17"/>
        <v>0</v>
      </c>
      <c r="DN15" s="26">
        <f t="shared" si="18"/>
        <v>0</v>
      </c>
      <c r="DO15" s="26">
        <f t="shared" si="19"/>
        <v>0</v>
      </c>
    </row>
    <row r="16" spans="1:139" ht="18" customHeight="1" x14ac:dyDescent="0.25">
      <c r="A16" s="43" t="s">
        <v>39</v>
      </c>
      <c r="B16" s="44"/>
      <c r="C16" s="44"/>
      <c r="D16" s="8"/>
      <c r="E16" s="8"/>
      <c r="F16" s="8"/>
      <c r="G16" s="1474"/>
      <c r="H16" s="1474"/>
      <c r="I16" s="8"/>
      <c r="J16" s="8"/>
      <c r="K16" s="8"/>
      <c r="L16" s="8"/>
      <c r="M16" s="8"/>
      <c r="N16" s="8"/>
      <c r="O16" s="8"/>
      <c r="P16" s="46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CW16"/>
      <c r="CX16"/>
      <c r="CY16"/>
      <c r="CZ16"/>
      <c r="DA16"/>
      <c r="DB16"/>
      <c r="DC16"/>
      <c r="DD16"/>
      <c r="DE16"/>
      <c r="DG16"/>
      <c r="DH16"/>
      <c r="DI16"/>
      <c r="DJ16"/>
      <c r="DK16"/>
      <c r="DL16"/>
      <c r="DM16"/>
    </row>
    <row r="17" spans="1:119" ht="15" customHeight="1" x14ac:dyDescent="0.25">
      <c r="A17" s="921" t="s">
        <v>40</v>
      </c>
      <c r="B17" s="632"/>
      <c r="C17" s="633"/>
      <c r="D17" s="1403" t="s">
        <v>41</v>
      </c>
      <c r="E17" s="1404"/>
      <c r="F17" s="1408"/>
      <c r="G17" s="922" t="s">
        <v>14</v>
      </c>
      <c r="H17" s="670"/>
      <c r="I17" s="1408" t="s">
        <v>15</v>
      </c>
      <c r="J17" s="1475"/>
      <c r="K17" s="1403" t="s">
        <v>16</v>
      </c>
      <c r="L17" s="1408"/>
      <c r="M17" s="1408" t="s">
        <v>17</v>
      </c>
      <c r="N17" s="1475"/>
      <c r="O17" s="1403" t="s">
        <v>18</v>
      </c>
      <c r="P17" s="1408"/>
      <c r="Q17" s="1403" t="s">
        <v>19</v>
      </c>
      <c r="R17" s="1408"/>
      <c r="S17" s="1403" t="s">
        <v>20</v>
      </c>
      <c r="T17" s="1408"/>
      <c r="U17" s="1403" t="s">
        <v>21</v>
      </c>
      <c r="V17" s="1408"/>
      <c r="W17" s="1404" t="s">
        <v>22</v>
      </c>
      <c r="X17" s="1404"/>
      <c r="Y17" s="1403" t="s">
        <v>23</v>
      </c>
      <c r="Z17" s="1409"/>
      <c r="AA17" s="1404" t="s">
        <v>24</v>
      </c>
      <c r="AB17" s="1476"/>
      <c r="AC17" s="1404" t="s">
        <v>25</v>
      </c>
      <c r="AD17" s="1476"/>
      <c r="AE17" s="1404" t="s">
        <v>26</v>
      </c>
      <c r="AF17" s="1476"/>
      <c r="AG17" s="1404" t="s">
        <v>27</v>
      </c>
      <c r="AH17" s="1476"/>
      <c r="AI17" s="1404" t="s">
        <v>28</v>
      </c>
      <c r="AJ17" s="1476"/>
      <c r="AK17" s="1404" t="s">
        <v>29</v>
      </c>
      <c r="AL17" s="1476"/>
      <c r="AM17" s="1404" t="s">
        <v>30</v>
      </c>
      <c r="AN17" s="1409"/>
      <c r="AO17" s="1404" t="s">
        <v>31</v>
      </c>
      <c r="AP17" s="1453"/>
      <c r="AQ17" s="639" t="s">
        <v>6</v>
      </c>
      <c r="AR17" s="639" t="s">
        <v>7</v>
      </c>
      <c r="AS17" s="919" t="s">
        <v>8</v>
      </c>
      <c r="AT17" s="919" t="s">
        <v>42</v>
      </c>
      <c r="AU17" s="639" t="s">
        <v>9</v>
      </c>
      <c r="AV17" s="923" t="s">
        <v>10</v>
      </c>
      <c r="AW17" s="923" t="s">
        <v>12</v>
      </c>
      <c r="AX17" s="923" t="s">
        <v>13</v>
      </c>
      <c r="CW17"/>
      <c r="CX17"/>
      <c r="CY17"/>
      <c r="CZ17"/>
      <c r="DA17"/>
      <c r="DB17"/>
      <c r="DC17"/>
      <c r="DD17"/>
      <c r="DE17"/>
      <c r="DG17"/>
      <c r="DH17"/>
      <c r="DI17"/>
      <c r="DJ17"/>
      <c r="DK17"/>
      <c r="DL17"/>
      <c r="DM17"/>
    </row>
    <row r="18" spans="1:119" x14ac:dyDescent="0.25">
      <c r="A18" s="894"/>
      <c r="B18" s="636"/>
      <c r="C18" s="884"/>
      <c r="D18" s="1413" t="s">
        <v>32</v>
      </c>
      <c r="E18" s="1411" t="s">
        <v>33</v>
      </c>
      <c r="F18" s="538" t="s">
        <v>34</v>
      </c>
      <c r="G18" s="1413" t="s">
        <v>33</v>
      </c>
      <c r="H18" s="1412" t="s">
        <v>34</v>
      </c>
      <c r="I18" s="547" t="s">
        <v>33</v>
      </c>
      <c r="J18" s="538" t="s">
        <v>34</v>
      </c>
      <c r="K18" s="547" t="s">
        <v>33</v>
      </c>
      <c r="L18" s="537" t="s">
        <v>34</v>
      </c>
      <c r="M18" s="547" t="s">
        <v>33</v>
      </c>
      <c r="N18" s="538" t="s">
        <v>34</v>
      </c>
      <c r="O18" s="547" t="s">
        <v>33</v>
      </c>
      <c r="P18" s="538" t="s">
        <v>34</v>
      </c>
      <c r="Q18" s="547" t="s">
        <v>33</v>
      </c>
      <c r="R18" s="538" t="s">
        <v>34</v>
      </c>
      <c r="S18" s="547" t="s">
        <v>33</v>
      </c>
      <c r="T18" s="538" t="s">
        <v>34</v>
      </c>
      <c r="U18" s="1413" t="s">
        <v>33</v>
      </c>
      <c r="V18" s="1412" t="s">
        <v>34</v>
      </c>
      <c r="W18" s="1411" t="s">
        <v>33</v>
      </c>
      <c r="X18" s="1477" t="s">
        <v>34</v>
      </c>
      <c r="Y18" s="1413" t="s">
        <v>33</v>
      </c>
      <c r="Z18" s="1412" t="s">
        <v>34</v>
      </c>
      <c r="AA18" s="1411" t="s">
        <v>33</v>
      </c>
      <c r="AB18" s="1477" t="s">
        <v>34</v>
      </c>
      <c r="AC18" s="1413" t="s">
        <v>33</v>
      </c>
      <c r="AD18" s="1412" t="s">
        <v>34</v>
      </c>
      <c r="AE18" s="1411" t="s">
        <v>33</v>
      </c>
      <c r="AF18" s="1477" t="s">
        <v>34</v>
      </c>
      <c r="AG18" s="1413" t="s">
        <v>33</v>
      </c>
      <c r="AH18" s="1412" t="s">
        <v>34</v>
      </c>
      <c r="AI18" s="1411" t="s">
        <v>33</v>
      </c>
      <c r="AJ18" s="1477" t="s">
        <v>34</v>
      </c>
      <c r="AK18" s="1413" t="s">
        <v>33</v>
      </c>
      <c r="AL18" s="1412" t="s">
        <v>34</v>
      </c>
      <c r="AM18" s="1411" t="s">
        <v>33</v>
      </c>
      <c r="AN18" s="1412" t="s">
        <v>34</v>
      </c>
      <c r="AO18" s="1411" t="s">
        <v>33</v>
      </c>
      <c r="AP18" s="1455" t="s">
        <v>34</v>
      </c>
      <c r="AQ18" s="645"/>
      <c r="AR18" s="682"/>
      <c r="AS18" s="946"/>
      <c r="AT18" s="946"/>
      <c r="AU18" s="885"/>
      <c r="AV18" s="948"/>
      <c r="AW18" s="948"/>
      <c r="AX18" s="948"/>
      <c r="CW18"/>
      <c r="CX18"/>
      <c r="CY18"/>
      <c r="CZ18"/>
      <c r="DA18"/>
      <c r="DB18"/>
      <c r="DC18"/>
      <c r="DD18"/>
      <c r="DE18"/>
      <c r="DG18"/>
      <c r="DH18"/>
      <c r="DI18"/>
      <c r="DJ18"/>
      <c r="DK18"/>
      <c r="DL18"/>
      <c r="DM18"/>
    </row>
    <row r="19" spans="1:119" ht="15" customHeight="1" x14ac:dyDescent="0.25">
      <c r="A19" s="1478" t="s">
        <v>43</v>
      </c>
      <c r="B19" s="674"/>
      <c r="C19" s="675"/>
      <c r="D19" s="1458">
        <f>SUM(E19+F19)</f>
        <v>14</v>
      </c>
      <c r="E19" s="1459">
        <f>SUM(G19+I19+K19+M19+O19+Q19+S19+U19+W19+Y19+AA19+AC19+AE19+AG19+AI19+AK19+AM19+AO19)</f>
        <v>7</v>
      </c>
      <c r="F19" s="18">
        <f>SUM(H19+J19+L19+N19+P19+R19+T19+V19+X19+Z19+AB19+AD19+AF19+AH19+AJ19+AL19+AN19+AP19)</f>
        <v>7</v>
      </c>
      <c r="G19" s="1460">
        <v>0</v>
      </c>
      <c r="H19" s="52">
        <v>0</v>
      </c>
      <c r="I19" s="1460">
        <v>0</v>
      </c>
      <c r="J19" s="1479">
        <v>0</v>
      </c>
      <c r="K19" s="1460">
        <v>0</v>
      </c>
      <c r="L19" s="52">
        <v>0</v>
      </c>
      <c r="M19" s="1460">
        <v>0</v>
      </c>
      <c r="N19" s="1479">
        <v>0</v>
      </c>
      <c r="O19" s="1460">
        <v>0</v>
      </c>
      <c r="P19" s="52">
        <v>0</v>
      </c>
      <c r="Q19" s="1460">
        <v>0</v>
      </c>
      <c r="R19" s="52">
        <v>0</v>
      </c>
      <c r="S19" s="1460">
        <v>0</v>
      </c>
      <c r="T19" s="52">
        <v>0</v>
      </c>
      <c r="U19" s="1460">
        <v>0</v>
      </c>
      <c r="V19" s="52">
        <v>0</v>
      </c>
      <c r="W19" s="1418">
        <v>0</v>
      </c>
      <c r="X19" s="1480">
        <v>0</v>
      </c>
      <c r="Y19" s="1460">
        <v>3</v>
      </c>
      <c r="Z19" s="52">
        <v>1</v>
      </c>
      <c r="AA19" s="1418">
        <v>2</v>
      </c>
      <c r="AB19" s="1480">
        <v>1</v>
      </c>
      <c r="AC19" s="1460">
        <v>0</v>
      </c>
      <c r="AD19" s="52">
        <v>1</v>
      </c>
      <c r="AE19" s="1418">
        <v>0</v>
      </c>
      <c r="AF19" s="1480">
        <v>1</v>
      </c>
      <c r="AG19" s="1460">
        <v>0</v>
      </c>
      <c r="AH19" s="52">
        <v>1</v>
      </c>
      <c r="AI19" s="1418">
        <v>1</v>
      </c>
      <c r="AJ19" s="1480">
        <v>1</v>
      </c>
      <c r="AK19" s="1460">
        <v>0</v>
      </c>
      <c r="AL19" s="52">
        <v>1</v>
      </c>
      <c r="AM19" s="1418">
        <v>1</v>
      </c>
      <c r="AN19" s="52">
        <v>0</v>
      </c>
      <c r="AO19" s="1418">
        <v>0</v>
      </c>
      <c r="AP19" s="55">
        <v>0</v>
      </c>
      <c r="AQ19" s="1479">
        <v>0</v>
      </c>
      <c r="AR19" s="1479">
        <v>0</v>
      </c>
      <c r="AS19" s="1479">
        <v>0</v>
      </c>
      <c r="AT19" s="1479">
        <v>0</v>
      </c>
      <c r="AU19" s="1479">
        <v>0</v>
      </c>
      <c r="AV19" s="1479">
        <v>0</v>
      </c>
      <c r="AW19" s="1479">
        <v>0</v>
      </c>
      <c r="AX19" s="1479">
        <v>0</v>
      </c>
      <c r="AY19" t="str">
        <f>CW19&amp;CX19&amp;CY19&amp;CZ19&amp;DA19&amp;DB19&amp;DC19&amp;DD19&amp;DE19</f>
        <v/>
      </c>
      <c r="CW19" s="25" t="str">
        <f t="shared" ref="CW19:CW35" si="20">IF(AND((Y19+Z19)&gt;0,AQ19="")," * No olvide digitar la variable 12 años. Si no tiene digite Cero.",IF(AQ19&gt;(Y19+Z19),"* Las Consultas de 12 años NO DEBEN ser mayor que el total de Consultas entre 10-14 años",""))</f>
        <v/>
      </c>
      <c r="CX19" s="25" t="str">
        <f>IF(AND(F19&gt;0,AR19="")," * No olvide digitar la variable Embarazadas. Digite cero si no tiene.","")</f>
        <v/>
      </c>
      <c r="CY19" s="25" t="str">
        <f>IF(AR19&gt;F19," * Las Embarazadas NO DEBEN ser mayor al total de mujeres. ","")</f>
        <v/>
      </c>
      <c r="CZ19" s="25" t="str">
        <f t="shared" ref="CZ19:CZ35" si="21">IF(AND((AK19+AL19)&gt;0,AS19="")," * No olvide digitar la variable 60 años. Si no tiene digite Cero.",IF(AS19&gt;(AK19+AL19)," * Las consultas de 60 años NO DEBEN ser mayor que el Total de consultas del grupo 60-64 años",""))</f>
        <v/>
      </c>
      <c r="DA19"/>
      <c r="DB19" s="25" t="str">
        <f>IF(AND(D19&gt;0,AU19="")," * No olvide digitar la variable Usuarios con Discapacidad. Digite Cero si no tiene.",IF(AU19&gt;D19," * La variable Usuarios con Discapacidad No puede ser mayor al Total Ambos Sexos.",""))</f>
        <v/>
      </c>
      <c r="DC19" s="25" t="str">
        <f>IF(AND(D19&gt;0,AV19="")," * No olvide digitar la variable Migrantes. Digite Cero si no tiene.",IF(AV19&gt;D19," * La variable Migrantes No puede ser mayor al Total Ambos Sexos.",""))</f>
        <v/>
      </c>
      <c r="DD19" s="25" t="str">
        <f>IF(AND(D19&gt;0,AW19="")," * No olvide digitar la variable Niños, niñas, adolescentes y jóvenes SENAME. Digite Cero si no tiene.",IF(AW19&gt;D19," * La variable Niños, niñas, adolescentes y jóvenes SENAME No puede ser mayor al Total.",""))</f>
        <v/>
      </c>
      <c r="DE19" s="25" t="str">
        <f>IF(AND(D19&gt;0,AX19="")," * No olvide digitar la variable Niños, niñas, adolescentes y jóvenes Mejor Niñez. Digite Cero si no tiene.",IF(AX19&gt;D19," * La variable Niños, niñas, adolescentes y jóvenes Mejor Niñez. No puede ser mayor al Total.",""))</f>
        <v/>
      </c>
      <c r="DG19" s="26">
        <f t="shared" ref="DG19:DG35" si="22">IF(AND((Y19+Z19)&gt;0,AQ19=""),1,IF(AQ19&gt;(Y19+Z19),1,0))</f>
        <v>0</v>
      </c>
      <c r="DH19" s="26">
        <f>IF(AND(F19&gt;0,AR19=""),1,0)</f>
        <v>0</v>
      </c>
      <c r="DI19" s="26">
        <f>IF(AR19&gt;F19,1,0)</f>
        <v>0</v>
      </c>
      <c r="DJ19" s="26">
        <f t="shared" ref="DJ19:DJ35" si="23">IF(AND((AK19+AL19)&gt;0,AS19=""),1,IF(AS19&gt;(AK19+AL19),1,0))</f>
        <v>0</v>
      </c>
      <c r="DK19"/>
      <c r="DL19" s="26">
        <f>IF(AND(D19&gt;0,AU19=""),1,IF(AU19&gt;D19,1,0))</f>
        <v>0</v>
      </c>
      <c r="DM19" s="26">
        <f t="shared" ref="DM19:DM35" si="24">IF(AND(D19&gt;0,AV19=""),1,IF(AV19&gt;D19,1,0))</f>
        <v>0</v>
      </c>
      <c r="DN19" s="26">
        <f t="shared" ref="DN19:DN35" si="25">IF(AND(D19&gt;0,AW19=""),1,IF(AW19&gt;D19,1,0))</f>
        <v>0</v>
      </c>
      <c r="DO19" s="26">
        <f t="shared" ref="DO19:DO35" si="26">IF(AND(D19&gt;0,AX19=""),1,IF(AX19&gt;D19,1,0))</f>
        <v>0</v>
      </c>
    </row>
    <row r="20" spans="1:119" x14ac:dyDescent="0.25">
      <c r="A20" s="1481" t="s">
        <v>44</v>
      </c>
      <c r="B20" s="1482"/>
      <c r="C20" s="1483"/>
      <c r="D20" s="1464">
        <f t="shared" ref="D20:D35" si="27">SUM(E20+F20)</f>
        <v>0</v>
      </c>
      <c r="E20" s="1465">
        <f>SUM(U20+W20+Y20+AA20+AC20+AE20+AG20+AI20+AK20+AM20+AO20)</f>
        <v>0</v>
      </c>
      <c r="F20" s="1466">
        <f>SUM(V20+X20+Z20+AB20+AD20+AF20+AH20+AJ20+AL20+AN20+AP20)</f>
        <v>0</v>
      </c>
      <c r="G20" s="1484"/>
      <c r="H20" s="1485"/>
      <c r="I20" s="1484"/>
      <c r="J20" s="1486"/>
      <c r="K20" s="1484"/>
      <c r="L20" s="1485"/>
      <c r="M20" s="1484"/>
      <c r="N20" s="1486"/>
      <c r="O20" s="1484"/>
      <c r="P20" s="1485"/>
      <c r="Q20" s="1484"/>
      <c r="R20" s="1485"/>
      <c r="S20" s="1484"/>
      <c r="T20" s="1485"/>
      <c r="U20" s="1467"/>
      <c r="V20" s="1425"/>
      <c r="W20" s="1424"/>
      <c r="X20" s="1487"/>
      <c r="Y20" s="1467"/>
      <c r="Z20" s="1425"/>
      <c r="AA20" s="1424"/>
      <c r="AB20" s="1487"/>
      <c r="AC20" s="1467"/>
      <c r="AD20" s="1425"/>
      <c r="AE20" s="1424"/>
      <c r="AF20" s="1487"/>
      <c r="AG20" s="1467"/>
      <c r="AH20" s="1425"/>
      <c r="AI20" s="1424"/>
      <c r="AJ20" s="1487"/>
      <c r="AK20" s="1467"/>
      <c r="AL20" s="1425"/>
      <c r="AM20" s="1424"/>
      <c r="AN20" s="1425"/>
      <c r="AO20" s="1424"/>
      <c r="AP20" s="1426"/>
      <c r="AQ20" s="1468"/>
      <c r="AR20" s="1468"/>
      <c r="AS20" s="1428"/>
      <c r="AT20" s="1428"/>
      <c r="AU20" s="1428"/>
      <c r="AV20" s="1428"/>
      <c r="AW20" s="1428"/>
      <c r="AX20" s="1428"/>
      <c r="AY20" t="str">
        <f t="shared" ref="AY20:AY35" si="28">CW20&amp;CX20&amp;CY20&amp;CZ20&amp;DA20&amp;DB20&amp;DC20&amp;DD20&amp;DE20</f>
        <v/>
      </c>
      <c r="CW20" s="25" t="str">
        <f t="shared" si="20"/>
        <v/>
      </c>
      <c r="CX20" s="25" t="str">
        <f t="shared" ref="CX20:CX35" si="29">IF(AND(F20&gt;0,AR20="")," * No olvide digitar la variable Embarazadas. Digite cero si no tiene.","")</f>
        <v/>
      </c>
      <c r="CY20" s="25" t="str">
        <f t="shared" ref="CY20:CY35" si="30">IF(AR20&gt;F20," * Las Embarazadas NO DEBEN ser mayor al total de mujeres. ","")</f>
        <v/>
      </c>
      <c r="CZ20" s="25" t="str">
        <f t="shared" si="21"/>
        <v/>
      </c>
      <c r="DA20"/>
      <c r="DB20" s="25" t="str">
        <f t="shared" ref="DB20:DB35" si="31">IF(AND(D20&gt;0,AU20="")," * No olvide digitar la variable Usuarios con Discapacidad. Digite Cero si no tiene.",IF(AU20&gt;D20," * La variable Usuarios con Discapacidad No puede ser mayor al Total Ambos Sexos.",""))</f>
        <v/>
      </c>
      <c r="DC20" s="25" t="str">
        <f t="shared" ref="DC20:DC35" si="32">IF(AND(D20&gt;0,AV20="")," * No olvide digitar la variable Migrantes. Digite Cero si no tiene.",IF(AV20&gt;D20," * La variable Migrantes No puede ser mayor al Total Ambos Sexos.",""))</f>
        <v/>
      </c>
      <c r="DD20" s="25" t="str">
        <f t="shared" ref="DD20:DD35" si="33">IF(AND(D20&gt;0,AW20="")," * No olvide digitar la variable Niños, niñas, adolescentes y jóvenes SENAME. Digite Cero si no tiene.",IF(AW20&gt;D20," * La variable Niños, niñas, adolescentes y jóvenes SENAME No puede ser mayor al Total.",""))</f>
        <v/>
      </c>
      <c r="DE20" s="25" t="str">
        <f t="shared" ref="DE20:DE35" si="34">IF(AND(D20&gt;0,AX20="")," * No olvide digitar la variable Niños, niñas, adolescentes y jóvenes Mejor Niñez. Digite Cero si no tiene.",IF(AX20&gt;D20," * La variable Niños, niñas, adolescentes y jóvenes Mejor Niñez. No puede ser mayor al Total.",""))</f>
        <v/>
      </c>
      <c r="DG20" s="26">
        <f t="shared" si="22"/>
        <v>0</v>
      </c>
      <c r="DH20" s="26">
        <f t="shared" ref="DH20:DH35" si="35">IF(AND(F20&gt;0,AR20=""),1,0)</f>
        <v>0</v>
      </c>
      <c r="DI20" s="26">
        <f t="shared" ref="DI20:DI35" si="36">IF(AR20&gt;F20,1,0)</f>
        <v>0</v>
      </c>
      <c r="DJ20" s="26">
        <f t="shared" si="23"/>
        <v>0</v>
      </c>
      <c r="DK20"/>
      <c r="DL20" s="26">
        <f t="shared" ref="DL20:DL35" si="37">IF(AND(D20&gt;0,AU20=""),1,IF(AU20&gt;D20,1,0))</f>
        <v>0</v>
      </c>
      <c r="DM20" s="26">
        <f t="shared" si="24"/>
        <v>0</v>
      </c>
      <c r="DN20" s="26">
        <f t="shared" si="25"/>
        <v>0</v>
      </c>
      <c r="DO20" s="26">
        <f t="shared" si="26"/>
        <v>0</v>
      </c>
    </row>
    <row r="21" spans="1:119" x14ac:dyDescent="0.25">
      <c r="A21" s="1419" t="s">
        <v>45</v>
      </c>
      <c r="B21" s="1420"/>
      <c r="C21" s="1421"/>
      <c r="D21" s="1464">
        <f t="shared" si="27"/>
        <v>162</v>
      </c>
      <c r="E21" s="1465">
        <f t="shared" ref="E21:F31" si="38">SUM(G21+I21+K21+M21+O21+Q21+S21+U21+W21+Y21+AA21+AC21+AE21+AG21+AI21+AK21+AM21+AO21)</f>
        <v>61</v>
      </c>
      <c r="F21" s="1466">
        <f t="shared" si="38"/>
        <v>101</v>
      </c>
      <c r="G21" s="1467">
        <v>0</v>
      </c>
      <c r="H21" s="1425">
        <v>0</v>
      </c>
      <c r="I21" s="1467">
        <v>0</v>
      </c>
      <c r="J21" s="1468">
        <v>0</v>
      </c>
      <c r="K21" s="1467">
        <v>3</v>
      </c>
      <c r="L21" s="1425">
        <v>2</v>
      </c>
      <c r="M21" s="1467">
        <v>4</v>
      </c>
      <c r="N21" s="1468">
        <v>1</v>
      </c>
      <c r="O21" s="1467">
        <v>0</v>
      </c>
      <c r="P21" s="1425">
        <v>3</v>
      </c>
      <c r="Q21" s="1467">
        <v>2</v>
      </c>
      <c r="R21" s="1425">
        <v>1</v>
      </c>
      <c r="S21" s="1467">
        <v>2</v>
      </c>
      <c r="T21" s="1425">
        <v>4</v>
      </c>
      <c r="U21" s="1467">
        <v>2</v>
      </c>
      <c r="V21" s="1425">
        <v>0</v>
      </c>
      <c r="W21" s="1424">
        <v>3</v>
      </c>
      <c r="X21" s="1487">
        <v>3</v>
      </c>
      <c r="Y21" s="1467">
        <v>8</v>
      </c>
      <c r="Z21" s="1425">
        <v>9</v>
      </c>
      <c r="AA21" s="1424">
        <v>8</v>
      </c>
      <c r="AB21" s="1487">
        <v>19</v>
      </c>
      <c r="AC21" s="1467">
        <v>3</v>
      </c>
      <c r="AD21" s="1425">
        <v>20</v>
      </c>
      <c r="AE21" s="1424">
        <v>4</v>
      </c>
      <c r="AF21" s="1487">
        <v>11</v>
      </c>
      <c r="AG21" s="1467">
        <v>8</v>
      </c>
      <c r="AH21" s="1425">
        <v>8</v>
      </c>
      <c r="AI21" s="1424">
        <v>5</v>
      </c>
      <c r="AJ21" s="1487">
        <v>6</v>
      </c>
      <c r="AK21" s="1467">
        <v>6</v>
      </c>
      <c r="AL21" s="1425">
        <v>6</v>
      </c>
      <c r="AM21" s="1424">
        <v>0</v>
      </c>
      <c r="AN21" s="1425">
        <v>6</v>
      </c>
      <c r="AO21" s="1424">
        <v>3</v>
      </c>
      <c r="AP21" s="1426">
        <v>2</v>
      </c>
      <c r="AQ21" s="1468">
        <v>0</v>
      </c>
      <c r="AR21" s="1468">
        <v>1</v>
      </c>
      <c r="AS21" s="1428">
        <v>0</v>
      </c>
      <c r="AT21" s="1428">
        <v>0</v>
      </c>
      <c r="AU21" s="1428">
        <v>2</v>
      </c>
      <c r="AV21" s="1428">
        <v>0</v>
      </c>
      <c r="AW21" s="1428">
        <v>0</v>
      </c>
      <c r="AX21" s="1428">
        <v>0</v>
      </c>
      <c r="AY21" t="str">
        <f t="shared" si="28"/>
        <v/>
      </c>
      <c r="CW21" s="25" t="str">
        <f t="shared" si="20"/>
        <v/>
      </c>
      <c r="CX21" s="25" t="str">
        <f t="shared" si="29"/>
        <v/>
      </c>
      <c r="CY21" s="25" t="str">
        <f t="shared" si="30"/>
        <v/>
      </c>
      <c r="CZ21" s="25" t="str">
        <f t="shared" si="21"/>
        <v/>
      </c>
      <c r="DA21"/>
      <c r="DB21" s="25" t="str">
        <f t="shared" si="31"/>
        <v/>
      </c>
      <c r="DC21" s="25" t="str">
        <f t="shared" si="32"/>
        <v/>
      </c>
      <c r="DD21" s="25" t="str">
        <f t="shared" si="33"/>
        <v/>
      </c>
      <c r="DE21" s="25" t="str">
        <f t="shared" si="34"/>
        <v/>
      </c>
      <c r="DG21" s="26">
        <f t="shared" si="22"/>
        <v>0</v>
      </c>
      <c r="DH21" s="26">
        <f t="shared" si="35"/>
        <v>0</v>
      </c>
      <c r="DI21" s="26">
        <f t="shared" si="36"/>
        <v>0</v>
      </c>
      <c r="DJ21" s="26">
        <f t="shared" si="23"/>
        <v>0</v>
      </c>
      <c r="DK21"/>
      <c r="DL21" s="26">
        <f t="shared" si="37"/>
        <v>0</v>
      </c>
      <c r="DM21" s="26">
        <f t="shared" si="24"/>
        <v>0</v>
      </c>
      <c r="DN21" s="26">
        <f t="shared" si="25"/>
        <v>0</v>
      </c>
      <c r="DO21" s="26">
        <f t="shared" si="26"/>
        <v>0</v>
      </c>
    </row>
    <row r="22" spans="1:119" x14ac:dyDescent="0.25">
      <c r="A22" s="1419" t="s">
        <v>46</v>
      </c>
      <c r="B22" s="1420"/>
      <c r="C22" s="1421"/>
      <c r="D22" s="1464">
        <f t="shared" si="27"/>
        <v>21</v>
      </c>
      <c r="E22" s="1465">
        <f t="shared" si="38"/>
        <v>4</v>
      </c>
      <c r="F22" s="1466">
        <f t="shared" si="38"/>
        <v>17</v>
      </c>
      <c r="G22" s="1467">
        <v>0</v>
      </c>
      <c r="H22" s="1425">
        <v>0</v>
      </c>
      <c r="I22" s="1467">
        <v>0</v>
      </c>
      <c r="J22" s="1468">
        <v>0</v>
      </c>
      <c r="K22" s="1467">
        <v>0</v>
      </c>
      <c r="L22" s="1425">
        <v>0</v>
      </c>
      <c r="M22" s="1467">
        <v>0</v>
      </c>
      <c r="N22" s="1468">
        <v>0</v>
      </c>
      <c r="O22" s="1467">
        <v>2</v>
      </c>
      <c r="P22" s="1425">
        <v>7</v>
      </c>
      <c r="Q22" s="1467">
        <v>2</v>
      </c>
      <c r="R22" s="1425">
        <v>0</v>
      </c>
      <c r="S22" s="1467">
        <v>0</v>
      </c>
      <c r="T22" s="1425">
        <v>0</v>
      </c>
      <c r="U22" s="1467">
        <v>0</v>
      </c>
      <c r="V22" s="1425">
        <v>0</v>
      </c>
      <c r="W22" s="1424">
        <v>0</v>
      </c>
      <c r="X22" s="1487">
        <v>0</v>
      </c>
      <c r="Y22" s="1467">
        <v>0</v>
      </c>
      <c r="Z22" s="1425">
        <v>10</v>
      </c>
      <c r="AA22" s="1424">
        <v>0</v>
      </c>
      <c r="AB22" s="1487">
        <v>0</v>
      </c>
      <c r="AC22" s="1467">
        <v>0</v>
      </c>
      <c r="AD22" s="1425">
        <v>0</v>
      </c>
      <c r="AE22" s="1424">
        <v>0</v>
      </c>
      <c r="AF22" s="1487">
        <v>0</v>
      </c>
      <c r="AG22" s="1467">
        <v>0</v>
      </c>
      <c r="AH22" s="1425">
        <v>0</v>
      </c>
      <c r="AI22" s="1424">
        <v>0</v>
      </c>
      <c r="AJ22" s="1487">
        <v>0</v>
      </c>
      <c r="AK22" s="1467">
        <v>0</v>
      </c>
      <c r="AL22" s="1425">
        <v>0</v>
      </c>
      <c r="AM22" s="1424">
        <v>0</v>
      </c>
      <c r="AN22" s="1425">
        <v>0</v>
      </c>
      <c r="AO22" s="1424">
        <v>0</v>
      </c>
      <c r="AP22" s="1426">
        <v>0</v>
      </c>
      <c r="AQ22" s="1468">
        <v>0</v>
      </c>
      <c r="AR22" s="1468">
        <v>0</v>
      </c>
      <c r="AS22" s="1428">
        <v>0</v>
      </c>
      <c r="AT22" s="1428">
        <v>0</v>
      </c>
      <c r="AU22" s="1428">
        <v>0</v>
      </c>
      <c r="AV22" s="1428">
        <v>0</v>
      </c>
      <c r="AW22" s="1428">
        <v>0</v>
      </c>
      <c r="AX22" s="1428">
        <v>0</v>
      </c>
      <c r="AY22" t="str">
        <f t="shared" si="28"/>
        <v/>
      </c>
      <c r="CW22" s="25" t="str">
        <f t="shared" si="20"/>
        <v/>
      </c>
      <c r="CX22" s="25" t="str">
        <f t="shared" si="29"/>
        <v/>
      </c>
      <c r="CY22" s="25" t="str">
        <f t="shared" si="30"/>
        <v/>
      </c>
      <c r="CZ22" s="25" t="str">
        <f t="shared" si="21"/>
        <v/>
      </c>
      <c r="DA22"/>
      <c r="DB22" s="25" t="str">
        <f t="shared" si="31"/>
        <v/>
      </c>
      <c r="DC22" s="25" t="str">
        <f t="shared" si="32"/>
        <v/>
      </c>
      <c r="DD22" s="25" t="str">
        <f t="shared" si="33"/>
        <v/>
      </c>
      <c r="DE22" s="25" t="str">
        <f t="shared" si="34"/>
        <v/>
      </c>
      <c r="DG22" s="26">
        <f t="shared" si="22"/>
        <v>0</v>
      </c>
      <c r="DH22" s="26">
        <f t="shared" si="35"/>
        <v>0</v>
      </c>
      <c r="DI22" s="26">
        <f t="shared" si="36"/>
        <v>0</v>
      </c>
      <c r="DJ22" s="26">
        <f t="shared" si="23"/>
        <v>0</v>
      </c>
      <c r="DK22"/>
      <c r="DL22" s="26">
        <f t="shared" si="37"/>
        <v>0</v>
      </c>
      <c r="DM22" s="26">
        <f t="shared" si="24"/>
        <v>0</v>
      </c>
      <c r="DN22" s="26">
        <f t="shared" si="25"/>
        <v>0</v>
      </c>
      <c r="DO22" s="26">
        <f t="shared" si="26"/>
        <v>0</v>
      </c>
    </row>
    <row r="23" spans="1:119" x14ac:dyDescent="0.25">
      <c r="A23" s="1419" t="s">
        <v>47</v>
      </c>
      <c r="B23" s="1420"/>
      <c r="C23" s="1421"/>
      <c r="D23" s="1464">
        <f t="shared" si="27"/>
        <v>41</v>
      </c>
      <c r="E23" s="1465">
        <f t="shared" si="38"/>
        <v>28</v>
      </c>
      <c r="F23" s="1466">
        <f t="shared" si="38"/>
        <v>13</v>
      </c>
      <c r="G23" s="1467">
        <v>0</v>
      </c>
      <c r="H23" s="1425">
        <v>0</v>
      </c>
      <c r="I23" s="1467">
        <v>0</v>
      </c>
      <c r="J23" s="1468">
        <v>0</v>
      </c>
      <c r="K23" s="1467">
        <v>3</v>
      </c>
      <c r="L23" s="1425">
        <v>1</v>
      </c>
      <c r="M23" s="1467">
        <v>3</v>
      </c>
      <c r="N23" s="1468">
        <v>1</v>
      </c>
      <c r="O23" s="1467">
        <v>0</v>
      </c>
      <c r="P23" s="1425">
        <v>2</v>
      </c>
      <c r="Q23" s="1467">
        <v>6</v>
      </c>
      <c r="R23" s="1425">
        <v>0</v>
      </c>
      <c r="S23" s="1467">
        <v>6</v>
      </c>
      <c r="T23" s="1425">
        <v>1</v>
      </c>
      <c r="U23" s="1467">
        <v>4</v>
      </c>
      <c r="V23" s="1425">
        <v>0</v>
      </c>
      <c r="W23" s="1424">
        <v>2</v>
      </c>
      <c r="X23" s="1487">
        <v>2</v>
      </c>
      <c r="Y23" s="1467">
        <v>2</v>
      </c>
      <c r="Z23" s="1425">
        <v>3</v>
      </c>
      <c r="AA23" s="1424">
        <v>2</v>
      </c>
      <c r="AB23" s="1487">
        <v>1</v>
      </c>
      <c r="AC23" s="1467">
        <v>0</v>
      </c>
      <c r="AD23" s="1425">
        <v>1</v>
      </c>
      <c r="AE23" s="1424">
        <v>0</v>
      </c>
      <c r="AF23" s="1487">
        <v>0</v>
      </c>
      <c r="AG23" s="1467">
        <v>0</v>
      </c>
      <c r="AH23" s="1425">
        <v>0</v>
      </c>
      <c r="AI23" s="1424">
        <v>0</v>
      </c>
      <c r="AJ23" s="1487">
        <v>1</v>
      </c>
      <c r="AK23" s="1467">
        <v>0</v>
      </c>
      <c r="AL23" s="1425">
        <v>0</v>
      </c>
      <c r="AM23" s="1424">
        <v>0</v>
      </c>
      <c r="AN23" s="1425">
        <v>0</v>
      </c>
      <c r="AO23" s="1424">
        <v>0</v>
      </c>
      <c r="AP23" s="1426">
        <v>0</v>
      </c>
      <c r="AQ23" s="1468">
        <v>0</v>
      </c>
      <c r="AR23" s="1468">
        <v>0</v>
      </c>
      <c r="AS23" s="1428">
        <v>0</v>
      </c>
      <c r="AT23" s="1428">
        <v>0</v>
      </c>
      <c r="AU23" s="1428">
        <v>0</v>
      </c>
      <c r="AV23" s="1428">
        <v>0</v>
      </c>
      <c r="AW23" s="1428">
        <v>0</v>
      </c>
      <c r="AX23" s="1428">
        <v>0</v>
      </c>
      <c r="AY23" t="str">
        <f t="shared" si="28"/>
        <v/>
      </c>
      <c r="CW23" s="25" t="str">
        <f t="shared" si="20"/>
        <v/>
      </c>
      <c r="CX23" s="25" t="str">
        <f t="shared" si="29"/>
        <v/>
      </c>
      <c r="CY23" s="25" t="str">
        <f t="shared" si="30"/>
        <v/>
      </c>
      <c r="CZ23" s="25" t="str">
        <f t="shared" si="21"/>
        <v/>
      </c>
      <c r="DA23"/>
      <c r="DB23" s="25" t="str">
        <f t="shared" si="31"/>
        <v/>
      </c>
      <c r="DC23" s="25" t="str">
        <f t="shared" si="32"/>
        <v/>
      </c>
      <c r="DD23" s="25" t="str">
        <f t="shared" si="33"/>
        <v/>
      </c>
      <c r="DE23" s="25" t="str">
        <f t="shared" si="34"/>
        <v/>
      </c>
      <c r="DG23" s="26">
        <f t="shared" si="22"/>
        <v>0</v>
      </c>
      <c r="DH23" s="26">
        <f t="shared" si="35"/>
        <v>0</v>
      </c>
      <c r="DI23" s="26">
        <f t="shared" si="36"/>
        <v>0</v>
      </c>
      <c r="DJ23" s="26">
        <f t="shared" si="23"/>
        <v>0</v>
      </c>
      <c r="DK23"/>
      <c r="DL23" s="26">
        <f t="shared" si="37"/>
        <v>0</v>
      </c>
      <c r="DM23" s="26">
        <f t="shared" si="24"/>
        <v>0</v>
      </c>
      <c r="DN23" s="26">
        <f t="shared" si="25"/>
        <v>0</v>
      </c>
      <c r="DO23" s="26">
        <f t="shared" si="26"/>
        <v>0</v>
      </c>
    </row>
    <row r="24" spans="1:119" ht="15" customHeight="1" x14ac:dyDescent="0.25">
      <c r="A24" s="1419" t="s">
        <v>48</v>
      </c>
      <c r="B24" s="1420"/>
      <c r="C24" s="1421"/>
      <c r="D24" s="1464">
        <f t="shared" si="27"/>
        <v>0</v>
      </c>
      <c r="E24" s="1465">
        <f t="shared" si="38"/>
        <v>0</v>
      </c>
      <c r="F24" s="1466">
        <f t="shared" si="38"/>
        <v>0</v>
      </c>
      <c r="G24" s="1467"/>
      <c r="H24" s="1425"/>
      <c r="I24" s="1467"/>
      <c r="J24" s="1468"/>
      <c r="K24" s="1467"/>
      <c r="L24" s="1425"/>
      <c r="M24" s="1467"/>
      <c r="N24" s="1468"/>
      <c r="O24" s="1467"/>
      <c r="P24" s="1425"/>
      <c r="Q24" s="1467"/>
      <c r="R24" s="1425"/>
      <c r="S24" s="1467"/>
      <c r="T24" s="1425"/>
      <c r="U24" s="1467"/>
      <c r="V24" s="1425"/>
      <c r="W24" s="1424"/>
      <c r="X24" s="1487"/>
      <c r="Y24" s="1467"/>
      <c r="Z24" s="1425"/>
      <c r="AA24" s="1424"/>
      <c r="AB24" s="1487"/>
      <c r="AC24" s="1467"/>
      <c r="AD24" s="1425"/>
      <c r="AE24" s="1424"/>
      <c r="AF24" s="1487"/>
      <c r="AG24" s="1467"/>
      <c r="AH24" s="1425"/>
      <c r="AI24" s="1424"/>
      <c r="AJ24" s="1487"/>
      <c r="AK24" s="1467"/>
      <c r="AL24" s="1425"/>
      <c r="AM24" s="1424"/>
      <c r="AN24" s="1425"/>
      <c r="AO24" s="1424"/>
      <c r="AP24" s="1426"/>
      <c r="AQ24" s="1468"/>
      <c r="AR24" s="1468"/>
      <c r="AS24" s="1428"/>
      <c r="AT24" s="1428"/>
      <c r="AU24" s="1428"/>
      <c r="AV24" s="1428"/>
      <c r="AW24" s="1428"/>
      <c r="AX24" s="1428"/>
      <c r="AY24" t="str">
        <f t="shared" si="28"/>
        <v/>
      </c>
      <c r="CW24" s="25" t="str">
        <f t="shared" si="20"/>
        <v/>
      </c>
      <c r="CX24" s="25" t="str">
        <f t="shared" si="29"/>
        <v/>
      </c>
      <c r="CY24" s="25" t="str">
        <f t="shared" si="30"/>
        <v/>
      </c>
      <c r="CZ24" s="25" t="str">
        <f t="shared" si="21"/>
        <v/>
      </c>
      <c r="DA24"/>
      <c r="DB24" s="25" t="str">
        <f t="shared" si="31"/>
        <v/>
      </c>
      <c r="DC24" s="25" t="str">
        <f t="shared" si="32"/>
        <v/>
      </c>
      <c r="DD24" s="25" t="str">
        <f t="shared" si="33"/>
        <v/>
      </c>
      <c r="DE24" s="25" t="str">
        <f t="shared" si="34"/>
        <v/>
      </c>
      <c r="DG24" s="26">
        <f t="shared" si="22"/>
        <v>0</v>
      </c>
      <c r="DH24" s="26">
        <f t="shared" si="35"/>
        <v>0</v>
      </c>
      <c r="DI24" s="26">
        <f t="shared" si="36"/>
        <v>0</v>
      </c>
      <c r="DJ24" s="26">
        <f t="shared" si="23"/>
        <v>0</v>
      </c>
      <c r="DK24"/>
      <c r="DL24" s="26">
        <f t="shared" si="37"/>
        <v>0</v>
      </c>
      <c r="DM24" s="26">
        <f t="shared" si="24"/>
        <v>0</v>
      </c>
      <c r="DN24" s="26">
        <f t="shared" si="25"/>
        <v>0</v>
      </c>
      <c r="DO24" s="26">
        <f t="shared" si="26"/>
        <v>0</v>
      </c>
    </row>
    <row r="25" spans="1:119" x14ac:dyDescent="0.25">
      <c r="A25" s="1419" t="s">
        <v>49</v>
      </c>
      <c r="B25" s="1420"/>
      <c r="C25" s="1421"/>
      <c r="D25" s="1464">
        <f t="shared" si="27"/>
        <v>0</v>
      </c>
      <c r="E25" s="1465">
        <f t="shared" si="38"/>
        <v>0</v>
      </c>
      <c r="F25" s="1466">
        <f t="shared" si="38"/>
        <v>0</v>
      </c>
      <c r="G25" s="1467"/>
      <c r="H25" s="1425"/>
      <c r="I25" s="1467"/>
      <c r="J25" s="1468"/>
      <c r="K25" s="1467"/>
      <c r="L25" s="1425"/>
      <c r="M25" s="1467"/>
      <c r="N25" s="1468"/>
      <c r="O25" s="1467"/>
      <c r="P25" s="1425"/>
      <c r="Q25" s="1467"/>
      <c r="R25" s="1425"/>
      <c r="S25" s="1467"/>
      <c r="T25" s="1425"/>
      <c r="U25" s="1467"/>
      <c r="V25" s="1425"/>
      <c r="W25" s="1424"/>
      <c r="X25" s="1487"/>
      <c r="Y25" s="1467"/>
      <c r="Z25" s="1425"/>
      <c r="AA25" s="1424"/>
      <c r="AB25" s="1487"/>
      <c r="AC25" s="1467"/>
      <c r="AD25" s="1425"/>
      <c r="AE25" s="1424"/>
      <c r="AF25" s="1487"/>
      <c r="AG25" s="1467"/>
      <c r="AH25" s="1425"/>
      <c r="AI25" s="1424"/>
      <c r="AJ25" s="1487"/>
      <c r="AK25" s="1467"/>
      <c r="AL25" s="1425"/>
      <c r="AM25" s="1424"/>
      <c r="AN25" s="1425"/>
      <c r="AO25" s="1424"/>
      <c r="AP25" s="1426"/>
      <c r="AQ25" s="1468"/>
      <c r="AR25" s="1468"/>
      <c r="AS25" s="1428"/>
      <c r="AT25" s="1428"/>
      <c r="AU25" s="1428"/>
      <c r="AV25" s="1428"/>
      <c r="AW25" s="1428"/>
      <c r="AX25" s="1428"/>
      <c r="AY25" t="str">
        <f t="shared" si="28"/>
        <v/>
      </c>
      <c r="CW25" s="25" t="str">
        <f t="shared" si="20"/>
        <v/>
      </c>
      <c r="CX25" s="25" t="str">
        <f t="shared" si="29"/>
        <v/>
      </c>
      <c r="CY25" s="25" t="str">
        <f t="shared" si="30"/>
        <v/>
      </c>
      <c r="CZ25" s="25" t="str">
        <f t="shared" si="21"/>
        <v/>
      </c>
      <c r="DA25"/>
      <c r="DB25" s="25" t="str">
        <f t="shared" si="31"/>
        <v/>
      </c>
      <c r="DC25" s="25" t="str">
        <f t="shared" si="32"/>
        <v/>
      </c>
      <c r="DD25" s="25" t="str">
        <f t="shared" si="33"/>
        <v/>
      </c>
      <c r="DE25" s="25" t="str">
        <f t="shared" si="34"/>
        <v/>
      </c>
      <c r="DG25" s="26">
        <f t="shared" si="22"/>
        <v>0</v>
      </c>
      <c r="DH25" s="26">
        <f t="shared" si="35"/>
        <v>0</v>
      </c>
      <c r="DI25" s="26">
        <f t="shared" si="36"/>
        <v>0</v>
      </c>
      <c r="DJ25" s="26">
        <f t="shared" si="23"/>
        <v>0</v>
      </c>
      <c r="DK25"/>
      <c r="DL25" s="26">
        <f t="shared" si="37"/>
        <v>0</v>
      </c>
      <c r="DM25" s="26">
        <f t="shared" si="24"/>
        <v>0</v>
      </c>
      <c r="DN25" s="26">
        <f t="shared" si="25"/>
        <v>0</v>
      </c>
      <c r="DO25" s="26">
        <f t="shared" si="26"/>
        <v>0</v>
      </c>
    </row>
    <row r="26" spans="1:119" x14ac:dyDescent="0.25">
      <c r="A26" s="1419" t="s">
        <v>50</v>
      </c>
      <c r="B26" s="1420"/>
      <c r="C26" s="1421"/>
      <c r="D26" s="1488">
        <f t="shared" si="27"/>
        <v>6</v>
      </c>
      <c r="E26" s="1465">
        <f t="shared" si="38"/>
        <v>5</v>
      </c>
      <c r="F26" s="1466">
        <f t="shared" si="38"/>
        <v>1</v>
      </c>
      <c r="G26" s="1467">
        <v>0</v>
      </c>
      <c r="H26" s="1425">
        <v>0</v>
      </c>
      <c r="I26" s="1467">
        <v>0</v>
      </c>
      <c r="J26" s="1468">
        <v>0</v>
      </c>
      <c r="K26" s="1467">
        <v>0</v>
      </c>
      <c r="L26" s="1425">
        <v>0</v>
      </c>
      <c r="M26" s="1467">
        <v>0</v>
      </c>
      <c r="N26" s="1468">
        <v>0</v>
      </c>
      <c r="O26" s="1467">
        <v>0</v>
      </c>
      <c r="P26" s="1425">
        <v>0</v>
      </c>
      <c r="Q26" s="1467">
        <v>0</v>
      </c>
      <c r="R26" s="1425">
        <v>0</v>
      </c>
      <c r="S26" s="1467">
        <v>0</v>
      </c>
      <c r="T26" s="1425">
        <v>0</v>
      </c>
      <c r="U26" s="1467">
        <v>0</v>
      </c>
      <c r="V26" s="1425">
        <v>0</v>
      </c>
      <c r="W26" s="1424">
        <v>0</v>
      </c>
      <c r="X26" s="1487">
        <v>0</v>
      </c>
      <c r="Y26" s="1467">
        <v>0</v>
      </c>
      <c r="Z26" s="1425">
        <v>0</v>
      </c>
      <c r="AA26" s="1424">
        <v>0</v>
      </c>
      <c r="AB26" s="1487">
        <v>0</v>
      </c>
      <c r="AC26" s="1467">
        <v>0</v>
      </c>
      <c r="AD26" s="1425">
        <v>0</v>
      </c>
      <c r="AE26" s="1424">
        <v>0</v>
      </c>
      <c r="AF26" s="1487">
        <v>0</v>
      </c>
      <c r="AG26" s="1467">
        <v>3</v>
      </c>
      <c r="AH26" s="1425">
        <v>0</v>
      </c>
      <c r="AI26" s="1424">
        <v>1</v>
      </c>
      <c r="AJ26" s="1487">
        <v>1</v>
      </c>
      <c r="AK26" s="1467">
        <v>1</v>
      </c>
      <c r="AL26" s="1425">
        <v>0</v>
      </c>
      <c r="AM26" s="1424">
        <v>0</v>
      </c>
      <c r="AN26" s="1425">
        <v>0</v>
      </c>
      <c r="AO26" s="1424">
        <v>0</v>
      </c>
      <c r="AP26" s="1426">
        <v>0</v>
      </c>
      <c r="AQ26" s="1468">
        <v>0</v>
      </c>
      <c r="AR26" s="1468">
        <v>0</v>
      </c>
      <c r="AS26" s="1468">
        <v>0</v>
      </c>
      <c r="AT26" s="1468">
        <v>0</v>
      </c>
      <c r="AU26" s="1468">
        <v>0</v>
      </c>
      <c r="AV26" s="1468">
        <v>0</v>
      </c>
      <c r="AW26" s="1468">
        <v>0</v>
      </c>
      <c r="AX26" s="1468">
        <v>0</v>
      </c>
      <c r="AY26" t="str">
        <f t="shared" si="28"/>
        <v/>
      </c>
      <c r="CW26" s="25" t="str">
        <f t="shared" si="20"/>
        <v/>
      </c>
      <c r="CX26" s="25" t="str">
        <f t="shared" si="29"/>
        <v/>
      </c>
      <c r="CY26" s="25" t="str">
        <f t="shared" si="30"/>
        <v/>
      </c>
      <c r="CZ26" s="25" t="str">
        <f t="shared" si="21"/>
        <v/>
      </c>
      <c r="DA26"/>
      <c r="DB26" s="25" t="str">
        <f t="shared" si="31"/>
        <v/>
      </c>
      <c r="DC26" s="25" t="str">
        <f t="shared" si="32"/>
        <v/>
      </c>
      <c r="DD26" s="25" t="str">
        <f t="shared" si="33"/>
        <v/>
      </c>
      <c r="DE26" s="25" t="str">
        <f t="shared" si="34"/>
        <v/>
      </c>
      <c r="DG26" s="26">
        <f t="shared" si="22"/>
        <v>0</v>
      </c>
      <c r="DH26" s="26">
        <f t="shared" si="35"/>
        <v>0</v>
      </c>
      <c r="DI26" s="26">
        <f t="shared" si="36"/>
        <v>0</v>
      </c>
      <c r="DJ26" s="26">
        <f t="shared" si="23"/>
        <v>0</v>
      </c>
      <c r="DK26"/>
      <c r="DL26" s="26">
        <f t="shared" si="37"/>
        <v>0</v>
      </c>
      <c r="DM26" s="26">
        <f t="shared" si="24"/>
        <v>0</v>
      </c>
      <c r="DN26" s="26">
        <f t="shared" si="25"/>
        <v>0</v>
      </c>
      <c r="DO26" s="26">
        <f t="shared" si="26"/>
        <v>0</v>
      </c>
    </row>
    <row r="27" spans="1:119" x14ac:dyDescent="0.25">
      <c r="A27" s="1419" t="s">
        <v>51</v>
      </c>
      <c r="B27" s="1420"/>
      <c r="C27" s="1421"/>
      <c r="D27" s="1488">
        <f t="shared" si="27"/>
        <v>0</v>
      </c>
      <c r="E27" s="1465">
        <f t="shared" si="38"/>
        <v>0</v>
      </c>
      <c r="F27" s="1466">
        <f t="shared" si="38"/>
        <v>0</v>
      </c>
      <c r="G27" s="1467"/>
      <c r="H27" s="1425"/>
      <c r="I27" s="1467"/>
      <c r="J27" s="1468"/>
      <c r="K27" s="1467"/>
      <c r="L27" s="1425"/>
      <c r="M27" s="1467"/>
      <c r="N27" s="1468"/>
      <c r="O27" s="1467"/>
      <c r="P27" s="1425"/>
      <c r="Q27" s="1467"/>
      <c r="R27" s="1425"/>
      <c r="S27" s="1467"/>
      <c r="T27" s="1425"/>
      <c r="U27" s="1467"/>
      <c r="V27" s="1425"/>
      <c r="W27" s="1424"/>
      <c r="X27" s="1487"/>
      <c r="Y27" s="1467"/>
      <c r="Z27" s="1425"/>
      <c r="AA27" s="1424"/>
      <c r="AB27" s="1487"/>
      <c r="AC27" s="1467"/>
      <c r="AD27" s="1425"/>
      <c r="AE27" s="1424"/>
      <c r="AF27" s="1487"/>
      <c r="AG27" s="1467"/>
      <c r="AH27" s="1425"/>
      <c r="AI27" s="1424"/>
      <c r="AJ27" s="1487"/>
      <c r="AK27" s="1467"/>
      <c r="AL27" s="1425"/>
      <c r="AM27" s="1424"/>
      <c r="AN27" s="1425"/>
      <c r="AO27" s="1424"/>
      <c r="AP27" s="1426"/>
      <c r="AQ27" s="1468"/>
      <c r="AR27" s="1468"/>
      <c r="AS27" s="1428"/>
      <c r="AT27" s="1428"/>
      <c r="AU27" s="1428"/>
      <c r="AV27" s="1428"/>
      <c r="AW27" s="1428"/>
      <c r="AX27" s="1428"/>
      <c r="AY27" t="str">
        <f t="shared" si="28"/>
        <v/>
      </c>
      <c r="CW27" s="25" t="str">
        <f t="shared" si="20"/>
        <v/>
      </c>
      <c r="CX27" s="25" t="str">
        <f t="shared" si="29"/>
        <v/>
      </c>
      <c r="CY27" s="25" t="str">
        <f t="shared" si="30"/>
        <v/>
      </c>
      <c r="CZ27" s="25" t="str">
        <f t="shared" si="21"/>
        <v/>
      </c>
      <c r="DA27"/>
      <c r="DB27" s="25" t="str">
        <f t="shared" si="31"/>
        <v/>
      </c>
      <c r="DC27" s="25" t="str">
        <f t="shared" si="32"/>
        <v/>
      </c>
      <c r="DD27" s="25" t="str">
        <f t="shared" si="33"/>
        <v/>
      </c>
      <c r="DE27" s="25" t="str">
        <f t="shared" si="34"/>
        <v/>
      </c>
      <c r="DG27" s="26">
        <f t="shared" si="22"/>
        <v>0</v>
      </c>
      <c r="DH27" s="26">
        <f t="shared" si="35"/>
        <v>0</v>
      </c>
      <c r="DI27" s="26">
        <f t="shared" si="36"/>
        <v>0</v>
      </c>
      <c r="DJ27" s="26">
        <f t="shared" si="23"/>
        <v>0</v>
      </c>
      <c r="DK27"/>
      <c r="DL27" s="26">
        <f t="shared" si="37"/>
        <v>0</v>
      </c>
      <c r="DM27" s="26">
        <f t="shared" si="24"/>
        <v>0</v>
      </c>
      <c r="DN27" s="26">
        <f t="shared" si="25"/>
        <v>0</v>
      </c>
      <c r="DO27" s="26">
        <f t="shared" si="26"/>
        <v>0</v>
      </c>
    </row>
    <row r="28" spans="1:119" x14ac:dyDescent="0.25">
      <c r="A28" s="1419" t="s">
        <v>52</v>
      </c>
      <c r="B28" s="1420"/>
      <c r="C28" s="1421"/>
      <c r="D28" s="1464">
        <f>SUM(E28+F28)</f>
        <v>0</v>
      </c>
      <c r="E28" s="1465">
        <f t="shared" si="38"/>
        <v>0</v>
      </c>
      <c r="F28" s="1466">
        <f t="shared" si="38"/>
        <v>0</v>
      </c>
      <c r="G28" s="1467"/>
      <c r="H28" s="1425"/>
      <c r="I28" s="1467"/>
      <c r="J28" s="1468"/>
      <c r="K28" s="1467"/>
      <c r="L28" s="1425"/>
      <c r="M28" s="1467"/>
      <c r="N28" s="1468"/>
      <c r="O28" s="1467"/>
      <c r="P28" s="1425"/>
      <c r="Q28" s="1467"/>
      <c r="R28" s="1425"/>
      <c r="S28" s="1467"/>
      <c r="T28" s="1425"/>
      <c r="U28" s="1467"/>
      <c r="V28" s="1425"/>
      <c r="W28" s="1424"/>
      <c r="X28" s="1487"/>
      <c r="Y28" s="1467"/>
      <c r="Z28" s="1425"/>
      <c r="AA28" s="1424"/>
      <c r="AB28" s="1487"/>
      <c r="AC28" s="1467"/>
      <c r="AD28" s="1425"/>
      <c r="AE28" s="1424"/>
      <c r="AF28" s="1487"/>
      <c r="AG28" s="1467"/>
      <c r="AH28" s="1425"/>
      <c r="AI28" s="1424"/>
      <c r="AJ28" s="1487"/>
      <c r="AK28" s="1467"/>
      <c r="AL28" s="1425"/>
      <c r="AM28" s="1424"/>
      <c r="AN28" s="1425"/>
      <c r="AO28" s="1424"/>
      <c r="AP28" s="1426"/>
      <c r="AQ28" s="1468"/>
      <c r="AR28" s="1468"/>
      <c r="AS28" s="1468"/>
      <c r="AT28" s="1468"/>
      <c r="AU28" s="1468"/>
      <c r="AV28" s="1468"/>
      <c r="AW28" s="1468"/>
      <c r="AX28" s="1468"/>
      <c r="AY28" t="str">
        <f t="shared" si="28"/>
        <v/>
      </c>
      <c r="CW28" s="25" t="str">
        <f t="shared" si="20"/>
        <v/>
      </c>
      <c r="CX28" s="25" t="str">
        <f t="shared" si="29"/>
        <v/>
      </c>
      <c r="CY28" s="25" t="str">
        <f t="shared" si="30"/>
        <v/>
      </c>
      <c r="CZ28" s="25" t="str">
        <f t="shared" si="21"/>
        <v/>
      </c>
      <c r="DA28"/>
      <c r="DB28" s="25" t="str">
        <f t="shared" si="31"/>
        <v/>
      </c>
      <c r="DC28" s="25" t="str">
        <f t="shared" si="32"/>
        <v/>
      </c>
      <c r="DD28" s="25" t="str">
        <f t="shared" si="33"/>
        <v/>
      </c>
      <c r="DE28" s="25" t="str">
        <f t="shared" si="34"/>
        <v/>
      </c>
      <c r="DG28" s="26">
        <f t="shared" si="22"/>
        <v>0</v>
      </c>
      <c r="DH28" s="26">
        <f t="shared" si="35"/>
        <v>0</v>
      </c>
      <c r="DI28" s="26">
        <f t="shared" si="36"/>
        <v>0</v>
      </c>
      <c r="DJ28" s="26">
        <f t="shared" si="23"/>
        <v>0</v>
      </c>
      <c r="DK28"/>
      <c r="DL28" s="26">
        <f t="shared" si="37"/>
        <v>0</v>
      </c>
      <c r="DM28" s="26">
        <f t="shared" si="24"/>
        <v>0</v>
      </c>
      <c r="DN28" s="26">
        <f t="shared" si="25"/>
        <v>0</v>
      </c>
      <c r="DO28" s="26">
        <f t="shared" si="26"/>
        <v>0</v>
      </c>
    </row>
    <row r="29" spans="1:119" x14ac:dyDescent="0.25">
      <c r="A29" s="1419" t="s">
        <v>53</v>
      </c>
      <c r="B29" s="1420"/>
      <c r="C29" s="1421"/>
      <c r="D29" s="1464">
        <f t="shared" si="27"/>
        <v>62</v>
      </c>
      <c r="E29" s="1465">
        <f t="shared" si="38"/>
        <v>19</v>
      </c>
      <c r="F29" s="1466">
        <f t="shared" si="38"/>
        <v>43</v>
      </c>
      <c r="G29" s="1467">
        <v>0</v>
      </c>
      <c r="H29" s="1425">
        <v>0</v>
      </c>
      <c r="I29" s="1467">
        <v>0</v>
      </c>
      <c r="J29" s="1468">
        <v>0</v>
      </c>
      <c r="K29" s="1467">
        <v>0</v>
      </c>
      <c r="L29" s="1425">
        <v>0</v>
      </c>
      <c r="M29" s="1467">
        <v>0</v>
      </c>
      <c r="N29" s="1468">
        <v>0</v>
      </c>
      <c r="O29" s="1467">
        <v>0</v>
      </c>
      <c r="P29" s="1425">
        <v>0</v>
      </c>
      <c r="Q29" s="1467">
        <v>0</v>
      </c>
      <c r="R29" s="1425">
        <v>0</v>
      </c>
      <c r="S29" s="1467">
        <v>0</v>
      </c>
      <c r="T29" s="1425">
        <v>0</v>
      </c>
      <c r="U29" s="1467">
        <v>0</v>
      </c>
      <c r="V29" s="1425">
        <v>0</v>
      </c>
      <c r="W29" s="1424">
        <v>0</v>
      </c>
      <c r="X29" s="1487">
        <v>0</v>
      </c>
      <c r="Y29" s="1467">
        <v>0</v>
      </c>
      <c r="Z29" s="1425">
        <v>0</v>
      </c>
      <c r="AA29" s="1424">
        <v>0</v>
      </c>
      <c r="AB29" s="1487">
        <v>0</v>
      </c>
      <c r="AC29" s="1467">
        <v>0</v>
      </c>
      <c r="AD29" s="1425">
        <v>0</v>
      </c>
      <c r="AE29" s="1424">
        <v>1</v>
      </c>
      <c r="AF29" s="1487">
        <v>1</v>
      </c>
      <c r="AG29" s="1467">
        <v>9</v>
      </c>
      <c r="AH29" s="1425">
        <v>10</v>
      </c>
      <c r="AI29" s="1424">
        <v>5</v>
      </c>
      <c r="AJ29" s="1487">
        <v>15</v>
      </c>
      <c r="AK29" s="1467">
        <v>2</v>
      </c>
      <c r="AL29" s="1425">
        <v>2</v>
      </c>
      <c r="AM29" s="1424">
        <v>0</v>
      </c>
      <c r="AN29" s="1425">
        <v>12</v>
      </c>
      <c r="AO29" s="1424">
        <v>2</v>
      </c>
      <c r="AP29" s="1426">
        <v>3</v>
      </c>
      <c r="AQ29" s="1468">
        <v>0</v>
      </c>
      <c r="AR29" s="1468">
        <v>0</v>
      </c>
      <c r="AS29" s="1468">
        <v>0</v>
      </c>
      <c r="AT29" s="1468">
        <v>0</v>
      </c>
      <c r="AU29" s="1468">
        <v>0</v>
      </c>
      <c r="AV29" s="1468">
        <v>0</v>
      </c>
      <c r="AW29" s="1468">
        <v>0</v>
      </c>
      <c r="AX29" s="1468">
        <v>0</v>
      </c>
      <c r="AY29" t="str">
        <f t="shared" si="28"/>
        <v/>
      </c>
      <c r="CW29" s="25" t="str">
        <f t="shared" si="20"/>
        <v/>
      </c>
      <c r="CX29" s="25" t="str">
        <f t="shared" si="29"/>
        <v/>
      </c>
      <c r="CY29" s="25" t="str">
        <f t="shared" si="30"/>
        <v/>
      </c>
      <c r="CZ29" s="25" t="str">
        <f t="shared" si="21"/>
        <v/>
      </c>
      <c r="DA29"/>
      <c r="DB29" s="25" t="str">
        <f t="shared" si="31"/>
        <v/>
      </c>
      <c r="DC29" s="25" t="str">
        <f t="shared" si="32"/>
        <v/>
      </c>
      <c r="DD29" s="25" t="str">
        <f t="shared" si="33"/>
        <v/>
      </c>
      <c r="DE29" s="25" t="str">
        <f t="shared" si="34"/>
        <v/>
      </c>
      <c r="DG29" s="26">
        <f t="shared" si="22"/>
        <v>0</v>
      </c>
      <c r="DH29" s="26">
        <f t="shared" si="35"/>
        <v>0</v>
      </c>
      <c r="DI29" s="26">
        <f t="shared" si="36"/>
        <v>0</v>
      </c>
      <c r="DJ29" s="26">
        <f t="shared" si="23"/>
        <v>0</v>
      </c>
      <c r="DK29"/>
      <c r="DL29" s="26">
        <f t="shared" si="37"/>
        <v>0</v>
      </c>
      <c r="DM29" s="26">
        <f t="shared" si="24"/>
        <v>0</v>
      </c>
      <c r="DN29" s="26">
        <f t="shared" si="25"/>
        <v>0</v>
      </c>
      <c r="DO29" s="26">
        <f t="shared" si="26"/>
        <v>0</v>
      </c>
    </row>
    <row r="30" spans="1:119" x14ac:dyDescent="0.25">
      <c r="A30" s="1419" t="s">
        <v>54</v>
      </c>
      <c r="B30" s="1420"/>
      <c r="C30" s="1421"/>
      <c r="D30" s="1464">
        <f t="shared" si="27"/>
        <v>0</v>
      </c>
      <c r="E30" s="1465">
        <f t="shared" si="38"/>
        <v>0</v>
      </c>
      <c r="F30" s="1466">
        <f t="shared" si="38"/>
        <v>0</v>
      </c>
      <c r="G30" s="1467"/>
      <c r="H30" s="1425"/>
      <c r="I30" s="1467"/>
      <c r="J30" s="1468"/>
      <c r="K30" s="1467"/>
      <c r="L30" s="1425"/>
      <c r="M30" s="1467"/>
      <c r="N30" s="1468"/>
      <c r="O30" s="1467"/>
      <c r="P30" s="1425"/>
      <c r="Q30" s="1467"/>
      <c r="R30" s="1425"/>
      <c r="S30" s="1467"/>
      <c r="T30" s="1425"/>
      <c r="U30" s="1467"/>
      <c r="V30" s="1425"/>
      <c r="W30" s="1424"/>
      <c r="X30" s="1487"/>
      <c r="Y30" s="1467"/>
      <c r="Z30" s="1425"/>
      <c r="AA30" s="1424"/>
      <c r="AB30" s="1487"/>
      <c r="AC30" s="1467"/>
      <c r="AD30" s="1425"/>
      <c r="AE30" s="1424"/>
      <c r="AF30" s="1487"/>
      <c r="AG30" s="1467"/>
      <c r="AH30" s="1425"/>
      <c r="AI30" s="1424"/>
      <c r="AJ30" s="1487"/>
      <c r="AK30" s="1467"/>
      <c r="AL30" s="1425"/>
      <c r="AM30" s="1424"/>
      <c r="AN30" s="1425"/>
      <c r="AO30" s="1424"/>
      <c r="AP30" s="1426"/>
      <c r="AQ30" s="1468"/>
      <c r="AR30" s="1468"/>
      <c r="AS30" s="1468"/>
      <c r="AT30" s="1468"/>
      <c r="AU30" s="1468"/>
      <c r="AV30" s="1468"/>
      <c r="AW30" s="1468"/>
      <c r="AX30" s="1468"/>
      <c r="AY30" t="str">
        <f t="shared" si="28"/>
        <v/>
      </c>
      <c r="CW30" s="25" t="str">
        <f t="shared" si="20"/>
        <v/>
      </c>
      <c r="CX30" s="25" t="str">
        <f t="shared" si="29"/>
        <v/>
      </c>
      <c r="CY30" s="25" t="str">
        <f t="shared" si="30"/>
        <v/>
      </c>
      <c r="CZ30" s="25" t="str">
        <f t="shared" si="21"/>
        <v/>
      </c>
      <c r="DA30"/>
      <c r="DB30" s="25" t="str">
        <f t="shared" si="31"/>
        <v/>
      </c>
      <c r="DC30" s="25" t="str">
        <f t="shared" si="32"/>
        <v/>
      </c>
      <c r="DD30" s="25" t="str">
        <f t="shared" si="33"/>
        <v/>
      </c>
      <c r="DE30" s="25" t="str">
        <f t="shared" si="34"/>
        <v/>
      </c>
      <c r="DG30" s="26">
        <f t="shared" si="22"/>
        <v>0</v>
      </c>
      <c r="DH30" s="26">
        <f t="shared" si="35"/>
        <v>0</v>
      </c>
      <c r="DI30" s="26">
        <f t="shared" si="36"/>
        <v>0</v>
      </c>
      <c r="DJ30" s="26">
        <f t="shared" si="23"/>
        <v>0</v>
      </c>
      <c r="DK30"/>
      <c r="DL30" s="26">
        <f t="shared" si="37"/>
        <v>0</v>
      </c>
      <c r="DM30" s="26">
        <f t="shared" si="24"/>
        <v>0</v>
      </c>
      <c r="DN30" s="26">
        <f t="shared" si="25"/>
        <v>0</v>
      </c>
      <c r="DO30" s="26">
        <f t="shared" si="26"/>
        <v>0</v>
      </c>
    </row>
    <row r="31" spans="1:119" x14ac:dyDescent="0.25">
      <c r="A31" s="1419" t="s">
        <v>55</v>
      </c>
      <c r="B31" s="1420"/>
      <c r="C31" s="1421"/>
      <c r="D31" s="1464">
        <f t="shared" si="27"/>
        <v>22</v>
      </c>
      <c r="E31" s="1465">
        <f t="shared" si="38"/>
        <v>7</v>
      </c>
      <c r="F31" s="1466">
        <f t="shared" si="38"/>
        <v>15</v>
      </c>
      <c r="G31" s="1467">
        <v>0</v>
      </c>
      <c r="H31" s="1425">
        <v>0</v>
      </c>
      <c r="I31" s="1467">
        <v>0</v>
      </c>
      <c r="J31" s="1468">
        <v>0</v>
      </c>
      <c r="K31" s="1467">
        <v>0</v>
      </c>
      <c r="L31" s="1425">
        <v>0</v>
      </c>
      <c r="M31" s="1467">
        <v>0</v>
      </c>
      <c r="N31" s="1468">
        <v>0</v>
      </c>
      <c r="O31" s="1467">
        <v>0</v>
      </c>
      <c r="P31" s="1425">
        <v>0</v>
      </c>
      <c r="Q31" s="1467">
        <v>0</v>
      </c>
      <c r="R31" s="1425">
        <v>0</v>
      </c>
      <c r="S31" s="1467">
        <v>0</v>
      </c>
      <c r="T31" s="1425">
        <v>0</v>
      </c>
      <c r="U31" s="1467">
        <v>0</v>
      </c>
      <c r="V31" s="1425">
        <v>0</v>
      </c>
      <c r="W31" s="1424">
        <v>0</v>
      </c>
      <c r="X31" s="1487">
        <v>0</v>
      </c>
      <c r="Y31" s="1467">
        <v>0</v>
      </c>
      <c r="Z31" s="1425">
        <v>0</v>
      </c>
      <c r="AA31" s="1424">
        <v>0</v>
      </c>
      <c r="AB31" s="1487">
        <v>0</v>
      </c>
      <c r="AC31" s="1467">
        <v>0</v>
      </c>
      <c r="AD31" s="1425">
        <v>0</v>
      </c>
      <c r="AE31" s="1424">
        <v>4</v>
      </c>
      <c r="AF31" s="1487">
        <v>2</v>
      </c>
      <c r="AG31" s="1467">
        <v>2</v>
      </c>
      <c r="AH31" s="1425">
        <v>2</v>
      </c>
      <c r="AI31" s="1424">
        <v>1</v>
      </c>
      <c r="AJ31" s="1487">
        <v>2</v>
      </c>
      <c r="AK31" s="1467">
        <v>0</v>
      </c>
      <c r="AL31" s="1425">
        <v>0</v>
      </c>
      <c r="AM31" s="1424">
        <v>0</v>
      </c>
      <c r="AN31" s="1425">
        <v>9</v>
      </c>
      <c r="AO31" s="1424">
        <v>0</v>
      </c>
      <c r="AP31" s="1426">
        <v>0</v>
      </c>
      <c r="AQ31" s="1468">
        <v>0</v>
      </c>
      <c r="AR31" s="1468">
        <v>0</v>
      </c>
      <c r="AS31" s="1468">
        <v>0</v>
      </c>
      <c r="AT31" s="1468">
        <v>0</v>
      </c>
      <c r="AU31" s="1468">
        <v>0</v>
      </c>
      <c r="AV31" s="1468">
        <v>0</v>
      </c>
      <c r="AW31" s="1468">
        <v>0</v>
      </c>
      <c r="AX31" s="1468">
        <v>0</v>
      </c>
      <c r="AY31" t="str">
        <f t="shared" si="28"/>
        <v/>
      </c>
      <c r="CW31" s="25" t="str">
        <f t="shared" si="20"/>
        <v/>
      </c>
      <c r="CX31" s="25" t="str">
        <f t="shared" si="29"/>
        <v/>
      </c>
      <c r="CY31" s="25" t="str">
        <f t="shared" si="30"/>
        <v/>
      </c>
      <c r="CZ31" s="25" t="str">
        <f t="shared" si="21"/>
        <v/>
      </c>
      <c r="DA31"/>
      <c r="DB31" s="25" t="str">
        <f t="shared" si="31"/>
        <v/>
      </c>
      <c r="DC31" s="25" t="str">
        <f t="shared" si="32"/>
        <v/>
      </c>
      <c r="DD31" s="25" t="str">
        <f t="shared" si="33"/>
        <v/>
      </c>
      <c r="DE31" s="25" t="str">
        <f t="shared" si="34"/>
        <v/>
      </c>
      <c r="DG31" s="26">
        <f t="shared" si="22"/>
        <v>0</v>
      </c>
      <c r="DH31" s="26">
        <f t="shared" si="35"/>
        <v>0</v>
      </c>
      <c r="DI31" s="26">
        <f t="shared" si="36"/>
        <v>0</v>
      </c>
      <c r="DJ31" s="26">
        <f t="shared" si="23"/>
        <v>0</v>
      </c>
      <c r="DK31"/>
      <c r="DL31" s="26">
        <f t="shared" si="37"/>
        <v>0</v>
      </c>
      <c r="DM31" s="26">
        <f t="shared" si="24"/>
        <v>0</v>
      </c>
      <c r="DN31" s="26">
        <f t="shared" si="25"/>
        <v>0</v>
      </c>
      <c r="DO31" s="26">
        <f t="shared" si="26"/>
        <v>0</v>
      </c>
    </row>
    <row r="32" spans="1:119" ht="15" customHeight="1" x14ac:dyDescent="0.25">
      <c r="A32" s="1419" t="s">
        <v>56</v>
      </c>
      <c r="B32" s="1420"/>
      <c r="C32" s="1421"/>
      <c r="D32" s="1464">
        <f>SUM(E32+F32)</f>
        <v>0</v>
      </c>
      <c r="E32" s="1465">
        <f>SUM(U32+W32+Y32+AA32+AC32+AE32+AG32+AI32+AK32+AM32+AO32)</f>
        <v>0</v>
      </c>
      <c r="F32" s="1466">
        <f>SUM(V32+X32+Z32+AB32+AD32+AF32+AH32+AJ32+AL32+AN32+AP32)</f>
        <v>0</v>
      </c>
      <c r="G32" s="1484"/>
      <c r="H32" s="1485"/>
      <c r="I32" s="1484"/>
      <c r="J32" s="1486"/>
      <c r="K32" s="1484"/>
      <c r="L32" s="1485"/>
      <c r="M32" s="1484"/>
      <c r="N32" s="1486"/>
      <c r="O32" s="1484"/>
      <c r="P32" s="1485"/>
      <c r="Q32" s="1484"/>
      <c r="R32" s="1485"/>
      <c r="S32" s="1484"/>
      <c r="T32" s="1485"/>
      <c r="U32" s="1467"/>
      <c r="V32" s="1425"/>
      <c r="W32" s="1424"/>
      <c r="X32" s="1487"/>
      <c r="Y32" s="1467"/>
      <c r="Z32" s="1425"/>
      <c r="AA32" s="1424"/>
      <c r="AB32" s="1487"/>
      <c r="AC32" s="1467"/>
      <c r="AD32" s="1425"/>
      <c r="AE32" s="1424"/>
      <c r="AF32" s="1487"/>
      <c r="AG32" s="1467"/>
      <c r="AH32" s="1425"/>
      <c r="AI32" s="1424"/>
      <c r="AJ32" s="1487"/>
      <c r="AK32" s="1467"/>
      <c r="AL32" s="1425"/>
      <c r="AM32" s="1424"/>
      <c r="AN32" s="1425"/>
      <c r="AO32" s="1424"/>
      <c r="AP32" s="1426"/>
      <c r="AQ32" s="1468"/>
      <c r="AR32" s="1468"/>
      <c r="AS32" s="1468"/>
      <c r="AT32" s="1468"/>
      <c r="AU32" s="1468"/>
      <c r="AV32" s="1468"/>
      <c r="AW32" s="1468"/>
      <c r="AX32" s="1468"/>
      <c r="AY32" t="str">
        <f t="shared" si="28"/>
        <v/>
      </c>
      <c r="CW32" s="25" t="str">
        <f t="shared" si="20"/>
        <v/>
      </c>
      <c r="CX32" s="25" t="str">
        <f t="shared" si="29"/>
        <v/>
      </c>
      <c r="CY32" s="25" t="str">
        <f t="shared" si="30"/>
        <v/>
      </c>
      <c r="CZ32" s="25" t="str">
        <f t="shared" si="21"/>
        <v/>
      </c>
      <c r="DA32"/>
      <c r="DB32" s="25" t="str">
        <f t="shared" si="31"/>
        <v/>
      </c>
      <c r="DC32" s="25" t="str">
        <f t="shared" si="32"/>
        <v/>
      </c>
      <c r="DD32" s="25" t="str">
        <f t="shared" si="33"/>
        <v/>
      </c>
      <c r="DE32" s="25" t="str">
        <f t="shared" si="34"/>
        <v/>
      </c>
      <c r="DG32" s="26">
        <f t="shared" si="22"/>
        <v>0</v>
      </c>
      <c r="DH32" s="26">
        <f t="shared" si="35"/>
        <v>0</v>
      </c>
      <c r="DI32" s="26">
        <f t="shared" si="36"/>
        <v>0</v>
      </c>
      <c r="DJ32" s="26">
        <f t="shared" si="23"/>
        <v>0</v>
      </c>
      <c r="DK32"/>
      <c r="DL32" s="26">
        <f t="shared" si="37"/>
        <v>0</v>
      </c>
      <c r="DM32" s="26">
        <f t="shared" si="24"/>
        <v>0</v>
      </c>
      <c r="DN32" s="26">
        <f t="shared" si="25"/>
        <v>0</v>
      </c>
      <c r="DO32" s="26">
        <f t="shared" si="26"/>
        <v>0</v>
      </c>
    </row>
    <row r="33" spans="1:119" x14ac:dyDescent="0.25">
      <c r="A33" s="1419" t="s">
        <v>57</v>
      </c>
      <c r="B33" s="1420"/>
      <c r="C33" s="1421"/>
      <c r="D33" s="1464">
        <f>SUM(E33+F33)</f>
        <v>0</v>
      </c>
      <c r="E33" s="1465">
        <f t="shared" ref="E33:F35" si="39">SUM(G33+I33+K33+M33+O33+Q33+S33+U33+W33+Y33+AA33+AC33+AE33+AG33+AI33+AK33+AM33+AO33)</f>
        <v>0</v>
      </c>
      <c r="F33" s="1466">
        <f t="shared" si="39"/>
        <v>0</v>
      </c>
      <c r="G33" s="1467"/>
      <c r="H33" s="1425"/>
      <c r="I33" s="1467"/>
      <c r="J33" s="1468"/>
      <c r="K33" s="1467"/>
      <c r="L33" s="1425"/>
      <c r="M33" s="1467"/>
      <c r="N33" s="1468"/>
      <c r="O33" s="1467"/>
      <c r="P33" s="1425"/>
      <c r="Q33" s="1467"/>
      <c r="R33" s="1425"/>
      <c r="S33" s="1467"/>
      <c r="T33" s="1425"/>
      <c r="U33" s="1467"/>
      <c r="V33" s="1425"/>
      <c r="W33" s="1424"/>
      <c r="X33" s="1487"/>
      <c r="Y33" s="1467"/>
      <c r="Z33" s="1425"/>
      <c r="AA33" s="1424"/>
      <c r="AB33" s="1487"/>
      <c r="AC33" s="1467"/>
      <c r="AD33" s="1425"/>
      <c r="AE33" s="1424"/>
      <c r="AF33" s="1487"/>
      <c r="AG33" s="1467"/>
      <c r="AH33" s="1425"/>
      <c r="AI33" s="1424"/>
      <c r="AJ33" s="1487"/>
      <c r="AK33" s="1467"/>
      <c r="AL33" s="1425"/>
      <c r="AM33" s="1424"/>
      <c r="AN33" s="1425"/>
      <c r="AO33" s="1424"/>
      <c r="AP33" s="1426"/>
      <c r="AQ33" s="1468"/>
      <c r="AR33" s="1468"/>
      <c r="AS33" s="1468"/>
      <c r="AT33" s="1468"/>
      <c r="AU33" s="1468"/>
      <c r="AV33" s="1468"/>
      <c r="AW33" s="1468"/>
      <c r="AX33" s="1468"/>
      <c r="AY33" t="str">
        <f t="shared" si="28"/>
        <v/>
      </c>
      <c r="CW33" s="25" t="str">
        <f t="shared" si="20"/>
        <v/>
      </c>
      <c r="CX33" s="25" t="str">
        <f t="shared" si="29"/>
        <v/>
      </c>
      <c r="CY33" s="25" t="str">
        <f t="shared" si="30"/>
        <v/>
      </c>
      <c r="CZ33" s="25" t="str">
        <f t="shared" si="21"/>
        <v/>
      </c>
      <c r="DA33"/>
      <c r="DB33" s="25" t="str">
        <f t="shared" si="31"/>
        <v/>
      </c>
      <c r="DC33" s="25" t="str">
        <f t="shared" si="32"/>
        <v/>
      </c>
      <c r="DD33" s="25" t="str">
        <f t="shared" si="33"/>
        <v/>
      </c>
      <c r="DE33" s="25" t="str">
        <f t="shared" si="34"/>
        <v/>
      </c>
      <c r="DG33" s="26">
        <f t="shared" si="22"/>
        <v>0</v>
      </c>
      <c r="DH33" s="26">
        <f t="shared" si="35"/>
        <v>0</v>
      </c>
      <c r="DI33" s="26">
        <f t="shared" si="36"/>
        <v>0</v>
      </c>
      <c r="DJ33" s="26">
        <f t="shared" si="23"/>
        <v>0</v>
      </c>
      <c r="DK33"/>
      <c r="DL33" s="26">
        <f t="shared" si="37"/>
        <v>0</v>
      </c>
      <c r="DM33" s="26">
        <f t="shared" si="24"/>
        <v>0</v>
      </c>
      <c r="DN33" s="26">
        <f t="shared" si="25"/>
        <v>0</v>
      </c>
      <c r="DO33" s="26">
        <f t="shared" si="26"/>
        <v>0</v>
      </c>
    </row>
    <row r="34" spans="1:119" x14ac:dyDescent="0.25">
      <c r="A34" s="1419" t="s">
        <v>58</v>
      </c>
      <c r="B34" s="1420"/>
      <c r="C34" s="1421"/>
      <c r="D34" s="1464">
        <f t="shared" si="27"/>
        <v>0</v>
      </c>
      <c r="E34" s="1465">
        <f t="shared" si="39"/>
        <v>0</v>
      </c>
      <c r="F34" s="1466">
        <f t="shared" si="39"/>
        <v>0</v>
      </c>
      <c r="G34" s="1467"/>
      <c r="H34" s="1425"/>
      <c r="I34" s="1467"/>
      <c r="J34" s="1468"/>
      <c r="K34" s="1467"/>
      <c r="L34" s="1425"/>
      <c r="M34" s="1467"/>
      <c r="N34" s="1468"/>
      <c r="O34" s="1467"/>
      <c r="P34" s="1425"/>
      <c r="Q34" s="1467"/>
      <c r="R34" s="1425"/>
      <c r="S34" s="1467"/>
      <c r="T34" s="1425"/>
      <c r="U34" s="1467"/>
      <c r="V34" s="1425"/>
      <c r="W34" s="1424"/>
      <c r="X34" s="1487"/>
      <c r="Y34" s="1467"/>
      <c r="Z34" s="1425"/>
      <c r="AA34" s="1424"/>
      <c r="AB34" s="1487"/>
      <c r="AC34" s="1467"/>
      <c r="AD34" s="1425"/>
      <c r="AE34" s="1424"/>
      <c r="AF34" s="1487"/>
      <c r="AG34" s="1467"/>
      <c r="AH34" s="1425"/>
      <c r="AI34" s="1424"/>
      <c r="AJ34" s="1487"/>
      <c r="AK34" s="1467"/>
      <c r="AL34" s="1425"/>
      <c r="AM34" s="1424"/>
      <c r="AN34" s="1425"/>
      <c r="AO34" s="1424"/>
      <c r="AP34" s="1426"/>
      <c r="AQ34" s="1468"/>
      <c r="AR34" s="1468"/>
      <c r="AS34" s="1468"/>
      <c r="AT34" s="1468"/>
      <c r="AU34" s="1468"/>
      <c r="AV34" s="1468"/>
      <c r="AW34" s="1468"/>
      <c r="AX34" s="1468"/>
      <c r="AY34" t="str">
        <f t="shared" si="28"/>
        <v/>
      </c>
      <c r="CW34" s="25" t="str">
        <f t="shared" si="20"/>
        <v/>
      </c>
      <c r="CX34" s="25" t="str">
        <f t="shared" si="29"/>
        <v/>
      </c>
      <c r="CY34" s="25" t="str">
        <f t="shared" si="30"/>
        <v/>
      </c>
      <c r="CZ34" s="25" t="str">
        <f t="shared" si="21"/>
        <v/>
      </c>
      <c r="DA34"/>
      <c r="DB34" s="25" t="str">
        <f t="shared" si="31"/>
        <v/>
      </c>
      <c r="DC34" s="25" t="str">
        <f t="shared" si="32"/>
        <v/>
      </c>
      <c r="DD34" s="25" t="str">
        <f t="shared" si="33"/>
        <v/>
      </c>
      <c r="DE34" s="25" t="str">
        <f t="shared" si="34"/>
        <v/>
      </c>
      <c r="DG34" s="26">
        <f t="shared" si="22"/>
        <v>0</v>
      </c>
      <c r="DH34" s="26">
        <f t="shared" si="35"/>
        <v>0</v>
      </c>
      <c r="DI34" s="26">
        <f t="shared" si="36"/>
        <v>0</v>
      </c>
      <c r="DJ34" s="26">
        <f t="shared" si="23"/>
        <v>0</v>
      </c>
      <c r="DK34"/>
      <c r="DL34" s="26">
        <f t="shared" si="37"/>
        <v>0</v>
      </c>
      <c r="DM34" s="26">
        <f t="shared" si="24"/>
        <v>0</v>
      </c>
      <c r="DN34" s="26">
        <f t="shared" si="25"/>
        <v>0</v>
      </c>
      <c r="DO34" s="26">
        <f t="shared" si="26"/>
        <v>0</v>
      </c>
    </row>
    <row r="35" spans="1:119" ht="15" customHeight="1" x14ac:dyDescent="0.25">
      <c r="A35" s="1489" t="s">
        <v>59</v>
      </c>
      <c r="B35" s="685"/>
      <c r="C35" s="686"/>
      <c r="D35" s="1470">
        <f t="shared" si="27"/>
        <v>0</v>
      </c>
      <c r="E35" s="1471">
        <f t="shared" si="39"/>
        <v>0</v>
      </c>
      <c r="F35" s="1472">
        <f t="shared" si="39"/>
        <v>0</v>
      </c>
      <c r="G35" s="1473"/>
      <c r="H35" s="1435"/>
      <c r="I35" s="1473"/>
      <c r="J35" s="39"/>
      <c r="K35" s="1473"/>
      <c r="L35" s="1435"/>
      <c r="M35" s="1473"/>
      <c r="N35" s="39"/>
      <c r="O35" s="1473"/>
      <c r="P35" s="1435"/>
      <c r="Q35" s="1473"/>
      <c r="R35" s="1435"/>
      <c r="S35" s="1473"/>
      <c r="T35" s="1435"/>
      <c r="U35" s="1473"/>
      <c r="V35" s="1435"/>
      <c r="W35" s="1434"/>
      <c r="X35" s="1490"/>
      <c r="Y35" s="1473"/>
      <c r="Z35" s="1435"/>
      <c r="AA35" s="1434"/>
      <c r="AB35" s="1490"/>
      <c r="AC35" s="1473"/>
      <c r="AD35" s="1435"/>
      <c r="AE35" s="1434"/>
      <c r="AF35" s="1490"/>
      <c r="AG35" s="1473"/>
      <c r="AH35" s="1435"/>
      <c r="AI35" s="1434"/>
      <c r="AJ35" s="1490"/>
      <c r="AK35" s="1473"/>
      <c r="AL35" s="1435"/>
      <c r="AM35" s="1434"/>
      <c r="AN35" s="1435"/>
      <c r="AO35" s="1434"/>
      <c r="AP35" s="1436"/>
      <c r="AQ35" s="63"/>
      <c r="AR35" s="63"/>
      <c r="AS35" s="63"/>
      <c r="AT35" s="63"/>
      <c r="AU35" s="63"/>
      <c r="AV35" s="63"/>
      <c r="AW35" s="63"/>
      <c r="AX35" s="63"/>
      <c r="AY35" t="str">
        <f t="shared" si="28"/>
        <v/>
      </c>
      <c r="CW35" s="25" t="str">
        <f t="shared" si="20"/>
        <v/>
      </c>
      <c r="CX35" s="25" t="str">
        <f t="shared" si="29"/>
        <v/>
      </c>
      <c r="CY35" s="25" t="str">
        <f t="shared" si="30"/>
        <v/>
      </c>
      <c r="CZ35" s="25" t="str">
        <f t="shared" si="21"/>
        <v/>
      </c>
      <c r="DA35"/>
      <c r="DB35" s="25" t="str">
        <f t="shared" si="31"/>
        <v/>
      </c>
      <c r="DC35" s="25" t="str">
        <f t="shared" si="32"/>
        <v/>
      </c>
      <c r="DD35" s="25" t="str">
        <f t="shared" si="33"/>
        <v/>
      </c>
      <c r="DE35" s="25" t="str">
        <f t="shared" si="34"/>
        <v/>
      </c>
      <c r="DG35" s="26">
        <f t="shared" si="22"/>
        <v>0</v>
      </c>
      <c r="DH35" s="26">
        <f t="shared" si="35"/>
        <v>0</v>
      </c>
      <c r="DI35" s="26">
        <f t="shared" si="36"/>
        <v>0</v>
      </c>
      <c r="DJ35" s="26">
        <f t="shared" si="23"/>
        <v>0</v>
      </c>
      <c r="DK35"/>
      <c r="DL35" s="26">
        <f t="shared" si="37"/>
        <v>0</v>
      </c>
      <c r="DM35" s="26">
        <f t="shared" si="24"/>
        <v>0</v>
      </c>
      <c r="DN35" s="26">
        <f t="shared" si="25"/>
        <v>0</v>
      </c>
      <c r="DO35" s="26">
        <f t="shared" si="26"/>
        <v>0</v>
      </c>
    </row>
    <row r="36" spans="1:119" x14ac:dyDescent="0.25">
      <c r="A36" s="1475" t="s">
        <v>60</v>
      </c>
      <c r="B36" s="1475"/>
      <c r="C36" s="1475"/>
      <c r="D36" s="1491">
        <f t="shared" ref="D36:AV36" si="40">SUM(D19:D35)</f>
        <v>328</v>
      </c>
      <c r="E36" s="1492">
        <f t="shared" si="40"/>
        <v>131</v>
      </c>
      <c r="F36" s="1493">
        <f t="shared" si="40"/>
        <v>197</v>
      </c>
      <c r="G36" s="1491">
        <f t="shared" si="40"/>
        <v>0</v>
      </c>
      <c r="H36" s="1493">
        <f t="shared" si="40"/>
        <v>0</v>
      </c>
      <c r="I36" s="1491">
        <f t="shared" si="40"/>
        <v>0</v>
      </c>
      <c r="J36" s="1493">
        <f t="shared" si="40"/>
        <v>0</v>
      </c>
      <c r="K36" s="1491">
        <f t="shared" si="40"/>
        <v>6</v>
      </c>
      <c r="L36" s="1493">
        <f t="shared" si="40"/>
        <v>3</v>
      </c>
      <c r="M36" s="1491">
        <f t="shared" si="40"/>
        <v>7</v>
      </c>
      <c r="N36" s="1493">
        <f t="shared" si="40"/>
        <v>2</v>
      </c>
      <c r="O36" s="1491">
        <f t="shared" si="40"/>
        <v>2</v>
      </c>
      <c r="P36" s="1493">
        <f t="shared" si="40"/>
        <v>12</v>
      </c>
      <c r="Q36" s="1491">
        <f t="shared" si="40"/>
        <v>10</v>
      </c>
      <c r="R36" s="1493">
        <f t="shared" si="40"/>
        <v>1</v>
      </c>
      <c r="S36" s="1491">
        <f t="shared" si="40"/>
        <v>8</v>
      </c>
      <c r="T36" s="1493">
        <f t="shared" si="40"/>
        <v>5</v>
      </c>
      <c r="U36" s="1491">
        <f t="shared" si="40"/>
        <v>6</v>
      </c>
      <c r="V36" s="1493">
        <f t="shared" si="40"/>
        <v>0</v>
      </c>
      <c r="W36" s="1492">
        <f t="shared" si="40"/>
        <v>5</v>
      </c>
      <c r="X36" s="1494">
        <f t="shared" si="40"/>
        <v>5</v>
      </c>
      <c r="Y36" s="1491">
        <f t="shared" si="40"/>
        <v>13</v>
      </c>
      <c r="Z36" s="1493">
        <f t="shared" si="40"/>
        <v>23</v>
      </c>
      <c r="AA36" s="1492">
        <f t="shared" si="40"/>
        <v>12</v>
      </c>
      <c r="AB36" s="1494">
        <f t="shared" si="40"/>
        <v>21</v>
      </c>
      <c r="AC36" s="1491">
        <f t="shared" si="40"/>
        <v>3</v>
      </c>
      <c r="AD36" s="1493">
        <f t="shared" si="40"/>
        <v>22</v>
      </c>
      <c r="AE36" s="1491">
        <f t="shared" si="40"/>
        <v>9</v>
      </c>
      <c r="AF36" s="1494">
        <f t="shared" si="40"/>
        <v>15</v>
      </c>
      <c r="AG36" s="1491">
        <f t="shared" si="40"/>
        <v>22</v>
      </c>
      <c r="AH36" s="1493">
        <f t="shared" si="40"/>
        <v>21</v>
      </c>
      <c r="AI36" s="1491">
        <f t="shared" si="40"/>
        <v>13</v>
      </c>
      <c r="AJ36" s="1494">
        <f t="shared" si="40"/>
        <v>26</v>
      </c>
      <c r="AK36" s="1491">
        <f t="shared" si="40"/>
        <v>9</v>
      </c>
      <c r="AL36" s="1493">
        <f t="shared" si="40"/>
        <v>9</v>
      </c>
      <c r="AM36" s="1491">
        <f t="shared" si="40"/>
        <v>1</v>
      </c>
      <c r="AN36" s="1493">
        <f t="shared" si="40"/>
        <v>27</v>
      </c>
      <c r="AO36" s="1491">
        <f t="shared" si="40"/>
        <v>5</v>
      </c>
      <c r="AP36" s="1495">
        <f t="shared" si="40"/>
        <v>5</v>
      </c>
      <c r="AQ36" s="1493">
        <f t="shared" si="40"/>
        <v>0</v>
      </c>
      <c r="AR36" s="1493">
        <f t="shared" si="40"/>
        <v>1</v>
      </c>
      <c r="AS36" s="1496">
        <f t="shared" si="40"/>
        <v>0</v>
      </c>
      <c r="AT36" s="1496">
        <f t="shared" si="40"/>
        <v>0</v>
      </c>
      <c r="AU36" s="1496">
        <f t="shared" si="40"/>
        <v>2</v>
      </c>
      <c r="AV36" s="1496">
        <f t="shared" si="40"/>
        <v>0</v>
      </c>
      <c r="AW36" s="1496">
        <f>SUM(AW19:AW35)</f>
        <v>0</v>
      </c>
      <c r="AX36" s="1496">
        <f>SUM(AX19:AX35)</f>
        <v>0</v>
      </c>
      <c r="CW36"/>
      <c r="CX36"/>
      <c r="CY36"/>
      <c r="CZ36"/>
      <c r="DA36"/>
      <c r="DB36"/>
      <c r="DC36"/>
      <c r="DD36"/>
      <c r="DE36"/>
      <c r="DG36"/>
      <c r="DH36"/>
      <c r="DI36"/>
      <c r="DJ36"/>
      <c r="DK36"/>
      <c r="DL36"/>
      <c r="DM36"/>
    </row>
    <row r="37" spans="1:119" x14ac:dyDescent="0.25">
      <c r="A37" s="43" t="s">
        <v>61</v>
      </c>
      <c r="B37" s="70"/>
      <c r="C37" s="70"/>
      <c r="D37" s="46"/>
      <c r="E37" s="539"/>
      <c r="F37" s="539"/>
      <c r="G37" s="539"/>
      <c r="H37" s="539"/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39"/>
      <c r="T37" s="539"/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39"/>
      <c r="AF37" s="539"/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71"/>
      <c r="AS37" s="71"/>
      <c r="AT37" s="71"/>
      <c r="AU37" s="539"/>
      <c r="AV37" s="539"/>
      <c r="AW37" s="539"/>
      <c r="AX37" s="539"/>
      <c r="CW37"/>
      <c r="CX37"/>
      <c r="CY37"/>
      <c r="CZ37"/>
      <c r="DA37"/>
      <c r="DB37"/>
      <c r="DC37"/>
      <c r="DD37"/>
      <c r="DE37"/>
      <c r="DG37"/>
      <c r="DH37"/>
      <c r="DI37"/>
      <c r="DJ37"/>
      <c r="DK37"/>
      <c r="DL37"/>
      <c r="DM37"/>
    </row>
    <row r="38" spans="1:119" ht="15" customHeight="1" x14ac:dyDescent="0.25">
      <c r="A38" s="924" t="s">
        <v>62</v>
      </c>
      <c r="B38" s="638"/>
      <c r="C38" s="638"/>
      <c r="D38" s="924" t="s">
        <v>63</v>
      </c>
      <c r="E38" s="638"/>
      <c r="F38" s="639"/>
      <c r="G38" s="1403" t="s">
        <v>5</v>
      </c>
      <c r="H38" s="1404"/>
      <c r="I38" s="1404"/>
      <c r="J38" s="1404"/>
      <c r="K38" s="1404"/>
      <c r="L38" s="1404"/>
      <c r="M38" s="1404"/>
      <c r="N38" s="1404"/>
      <c r="O38" s="1404"/>
      <c r="P38" s="1404"/>
      <c r="Q38" s="1404"/>
      <c r="R38" s="1404"/>
      <c r="S38" s="1404"/>
      <c r="T38" s="1404"/>
      <c r="U38" s="1404"/>
      <c r="V38" s="1404"/>
      <c r="W38" s="1404"/>
      <c r="X38" s="1404"/>
      <c r="Y38" s="1404"/>
      <c r="Z38" s="1404"/>
      <c r="AA38" s="1404"/>
      <c r="AB38" s="1404"/>
      <c r="AC38" s="1404"/>
      <c r="AD38" s="1404"/>
      <c r="AE38" s="1404"/>
      <c r="AF38" s="1404"/>
      <c r="AG38" s="1404"/>
      <c r="AH38" s="1404"/>
      <c r="AI38" s="1404"/>
      <c r="AJ38" s="1404"/>
      <c r="AK38" s="1404"/>
      <c r="AL38" s="1404"/>
      <c r="AM38" s="1404"/>
      <c r="AN38" s="1404"/>
      <c r="AO38" s="1404"/>
      <c r="AP38" s="1405"/>
      <c r="AQ38" s="925" t="s">
        <v>6</v>
      </c>
      <c r="AR38" s="639" t="s">
        <v>7</v>
      </c>
      <c r="AS38" s="639" t="s">
        <v>8</v>
      </c>
      <c r="AT38" s="639" t="s">
        <v>9</v>
      </c>
      <c r="AU38" s="919" t="s">
        <v>64</v>
      </c>
      <c r="AV38" s="919" t="s">
        <v>13</v>
      </c>
      <c r="AW38" s="919" t="s">
        <v>10</v>
      </c>
      <c r="AX38" s="919" t="s">
        <v>65</v>
      </c>
      <c r="CW38"/>
      <c r="CX38"/>
      <c r="CY38"/>
      <c r="CZ38"/>
      <c r="DA38"/>
      <c r="DB38"/>
      <c r="DC38"/>
      <c r="DD38"/>
      <c r="DE38"/>
      <c r="DG38"/>
      <c r="DH38"/>
      <c r="DI38"/>
      <c r="DJ38"/>
      <c r="DK38"/>
      <c r="DL38"/>
      <c r="DM38"/>
    </row>
    <row r="39" spans="1:119" ht="15" customHeight="1" x14ac:dyDescent="0.25">
      <c r="A39" s="688"/>
      <c r="B39" s="689"/>
      <c r="C39" s="690"/>
      <c r="D39" s="691"/>
      <c r="E39" s="692"/>
      <c r="F39" s="885"/>
      <c r="G39" s="1497" t="s">
        <v>14</v>
      </c>
      <c r="H39" s="1409"/>
      <c r="I39" s="1403" t="s">
        <v>15</v>
      </c>
      <c r="J39" s="1408"/>
      <c r="K39" s="1404" t="s">
        <v>16</v>
      </c>
      <c r="L39" s="1408"/>
      <c r="M39" s="1403" t="s">
        <v>17</v>
      </c>
      <c r="N39" s="1408"/>
      <c r="O39" s="1403" t="s">
        <v>18</v>
      </c>
      <c r="P39" s="1408"/>
      <c r="Q39" s="1403" t="s">
        <v>19</v>
      </c>
      <c r="R39" s="1408"/>
      <c r="S39" s="1403" t="s">
        <v>20</v>
      </c>
      <c r="T39" s="1408"/>
      <c r="U39" s="1403" t="s">
        <v>21</v>
      </c>
      <c r="V39" s="1408"/>
      <c r="W39" s="1403" t="s">
        <v>22</v>
      </c>
      <c r="X39" s="1408"/>
      <c r="Y39" s="1403" t="s">
        <v>23</v>
      </c>
      <c r="Z39" s="1409"/>
      <c r="AA39" s="1403" t="s">
        <v>24</v>
      </c>
      <c r="AB39" s="1409"/>
      <c r="AC39" s="1403" t="s">
        <v>25</v>
      </c>
      <c r="AD39" s="1409"/>
      <c r="AE39" s="1403" t="s">
        <v>26</v>
      </c>
      <c r="AF39" s="1409"/>
      <c r="AG39" s="1403" t="s">
        <v>27</v>
      </c>
      <c r="AH39" s="1409"/>
      <c r="AI39" s="1403" t="s">
        <v>28</v>
      </c>
      <c r="AJ39" s="1409"/>
      <c r="AK39" s="1403" t="s">
        <v>29</v>
      </c>
      <c r="AL39" s="1409"/>
      <c r="AM39" s="1403" t="s">
        <v>30</v>
      </c>
      <c r="AN39" s="1409"/>
      <c r="AO39" s="1403" t="s">
        <v>31</v>
      </c>
      <c r="AP39" s="1453"/>
      <c r="AQ39" s="694"/>
      <c r="AR39" s="645"/>
      <c r="AS39" s="645"/>
      <c r="AT39" s="645"/>
      <c r="AU39" s="647"/>
      <c r="AV39" s="647"/>
      <c r="AW39" s="647"/>
      <c r="AX39" s="647"/>
      <c r="CW39"/>
      <c r="CX39"/>
      <c r="CY39"/>
      <c r="CZ39"/>
      <c r="DA39"/>
      <c r="DB39"/>
      <c r="DC39"/>
      <c r="DD39"/>
      <c r="DE39"/>
      <c r="DG39"/>
      <c r="DH39"/>
      <c r="DI39"/>
      <c r="DJ39"/>
      <c r="DK39"/>
      <c r="DL39"/>
      <c r="DM39"/>
    </row>
    <row r="40" spans="1:119" x14ac:dyDescent="0.25">
      <c r="A40" s="690"/>
      <c r="B40" s="690"/>
      <c r="C40" s="645"/>
      <c r="D40" s="1410" t="s">
        <v>32</v>
      </c>
      <c r="E40" s="514" t="s">
        <v>33</v>
      </c>
      <c r="F40" s="1498" t="s">
        <v>34</v>
      </c>
      <c r="G40" s="1410" t="s">
        <v>33</v>
      </c>
      <c r="H40" s="1498" t="s">
        <v>34</v>
      </c>
      <c r="I40" s="1410" t="s">
        <v>33</v>
      </c>
      <c r="J40" s="1498" t="s">
        <v>34</v>
      </c>
      <c r="K40" s="1454" t="s">
        <v>33</v>
      </c>
      <c r="L40" s="1498" t="s">
        <v>34</v>
      </c>
      <c r="M40" s="514" t="s">
        <v>33</v>
      </c>
      <c r="N40" s="1498" t="s">
        <v>34</v>
      </c>
      <c r="O40" s="514" t="s">
        <v>33</v>
      </c>
      <c r="P40" s="1498" t="s">
        <v>34</v>
      </c>
      <c r="Q40" s="514" t="s">
        <v>33</v>
      </c>
      <c r="R40" s="1498" t="s">
        <v>34</v>
      </c>
      <c r="S40" s="514" t="s">
        <v>33</v>
      </c>
      <c r="T40" s="1498" t="s">
        <v>34</v>
      </c>
      <c r="U40" s="1499" t="s">
        <v>33</v>
      </c>
      <c r="V40" s="1412" t="s">
        <v>34</v>
      </c>
      <c r="W40" s="1499" t="s">
        <v>33</v>
      </c>
      <c r="X40" s="1412" t="s">
        <v>34</v>
      </c>
      <c r="Y40" s="1499" t="s">
        <v>33</v>
      </c>
      <c r="Z40" s="1412" t="s">
        <v>34</v>
      </c>
      <c r="AA40" s="1499" t="s">
        <v>33</v>
      </c>
      <c r="AB40" s="1412" t="s">
        <v>34</v>
      </c>
      <c r="AC40" s="1499" t="s">
        <v>33</v>
      </c>
      <c r="AD40" s="1412" t="s">
        <v>34</v>
      </c>
      <c r="AE40" s="1499" t="s">
        <v>33</v>
      </c>
      <c r="AF40" s="1412" t="s">
        <v>34</v>
      </c>
      <c r="AG40" s="1499" t="s">
        <v>33</v>
      </c>
      <c r="AH40" s="1412" t="s">
        <v>34</v>
      </c>
      <c r="AI40" s="1499" t="s">
        <v>33</v>
      </c>
      <c r="AJ40" s="1412" t="s">
        <v>34</v>
      </c>
      <c r="AK40" s="1499" t="s">
        <v>33</v>
      </c>
      <c r="AL40" s="1412" t="s">
        <v>34</v>
      </c>
      <c r="AM40" s="1499" t="s">
        <v>33</v>
      </c>
      <c r="AN40" s="1412" t="s">
        <v>34</v>
      </c>
      <c r="AO40" s="1499" t="s">
        <v>33</v>
      </c>
      <c r="AP40" s="1455" t="s">
        <v>34</v>
      </c>
      <c r="AQ40" s="950"/>
      <c r="AR40" s="885"/>
      <c r="AS40" s="885"/>
      <c r="AT40" s="885"/>
      <c r="AU40" s="946"/>
      <c r="AV40" s="946"/>
      <c r="AW40" s="946"/>
      <c r="AX40" s="946"/>
      <c r="CW40"/>
      <c r="CX40"/>
      <c r="CY40"/>
      <c r="CZ40"/>
      <c r="DA40"/>
      <c r="DB40"/>
      <c r="DC40"/>
      <c r="DD40"/>
      <c r="DE40"/>
      <c r="DG40"/>
      <c r="DH40"/>
      <c r="DI40"/>
      <c r="DJ40"/>
      <c r="DK40"/>
      <c r="DL40"/>
      <c r="DM40"/>
    </row>
    <row r="41" spans="1:119" x14ac:dyDescent="0.25">
      <c r="A41" s="1500" t="s">
        <v>66</v>
      </c>
      <c r="B41" s="926"/>
      <c r="C41" s="1501"/>
      <c r="D41" s="1502">
        <f>SUM(E41+F41)</f>
        <v>20</v>
      </c>
      <c r="E41" s="76">
        <f>+S41+Y41+AA41+AC41+AE41+AG41+AI41+AK41+AM41+AO41</f>
        <v>8</v>
      </c>
      <c r="F41" s="1503">
        <f>+T41+Z41+AB41+AD41+AF41+AH41+AJ41+AL41+AN41+AP41</f>
        <v>12</v>
      </c>
      <c r="G41" s="1504"/>
      <c r="H41" s="1505"/>
      <c r="I41" s="1504"/>
      <c r="J41" s="1505"/>
      <c r="K41" s="1504"/>
      <c r="L41" s="1505"/>
      <c r="M41" s="1504"/>
      <c r="N41" s="1505"/>
      <c r="O41" s="1504"/>
      <c r="P41" s="1505"/>
      <c r="Q41" s="1504"/>
      <c r="R41" s="1505"/>
      <c r="S41" s="1506"/>
      <c r="T41" s="80"/>
      <c r="U41" s="1504"/>
      <c r="V41" s="1505"/>
      <c r="W41" s="1504"/>
      <c r="X41" s="1505"/>
      <c r="Y41" s="1506">
        <v>0</v>
      </c>
      <c r="Z41" s="80">
        <v>0</v>
      </c>
      <c r="AA41" s="1507">
        <v>0</v>
      </c>
      <c r="AB41" s="80">
        <v>0</v>
      </c>
      <c r="AC41" s="1508">
        <v>0</v>
      </c>
      <c r="AD41" s="80">
        <v>0</v>
      </c>
      <c r="AE41" s="1507">
        <v>2</v>
      </c>
      <c r="AF41" s="80">
        <v>1</v>
      </c>
      <c r="AG41" s="1506">
        <v>1</v>
      </c>
      <c r="AH41" s="80">
        <v>4</v>
      </c>
      <c r="AI41" s="1506">
        <v>2</v>
      </c>
      <c r="AJ41" s="80">
        <v>1</v>
      </c>
      <c r="AK41" s="1507">
        <v>1</v>
      </c>
      <c r="AL41" s="80">
        <v>1</v>
      </c>
      <c r="AM41" s="1508">
        <v>1</v>
      </c>
      <c r="AN41" s="80">
        <v>4</v>
      </c>
      <c r="AO41" s="524">
        <v>1</v>
      </c>
      <c r="AP41" s="81">
        <v>1</v>
      </c>
      <c r="AQ41" s="1509">
        <v>0</v>
      </c>
      <c r="AR41" s="1510">
        <v>0</v>
      </c>
      <c r="AS41" s="1510">
        <v>0</v>
      </c>
      <c r="AT41" s="1510">
        <v>0</v>
      </c>
      <c r="AU41" s="1510">
        <v>0</v>
      </c>
      <c r="AV41" s="1510">
        <v>0</v>
      </c>
      <c r="AW41" s="1510">
        <v>0</v>
      </c>
      <c r="AX41" s="1511">
        <v>0</v>
      </c>
      <c r="AY41" t="str">
        <f>CW41&amp;CX41&amp;CY41&amp;CZ41&amp;DA41&amp;DB41&amp;DC41&amp;DD41&amp;DE41</f>
        <v/>
      </c>
      <c r="CW41" s="25" t="str">
        <f t="shared" ref="CW41:CW42" si="41">IF(AND((Y41+Z41)&gt;0,AQ41="")," * No olvide digitar la variable 12 años. Si no tiene digite Cero.",IF(AQ41&gt;(Y41+Z41),"* Las Consultas de 12 años NO DEBEN ser mayor que el total de Consultas entre 10-14 años",""))</f>
        <v/>
      </c>
      <c r="CX41" s="25" t="str">
        <f>IF(AND(F41&gt;0,AR41="")," * No olvide digitar la variable Embarazadas. Digite cero si no tiene.","")</f>
        <v/>
      </c>
      <c r="CY41" s="25" t="str">
        <f>IF(AR41&gt;F41," * Las Embarazadas NO DEBEN ser mayor al total de mujeres. ","")</f>
        <v/>
      </c>
      <c r="CZ41" s="25" t="str">
        <f t="shared" ref="CZ41" si="42">IF(AND((AK41+AL41)&gt;0,AS41="")," * No olvide digitar la variable 60 años. Si no tiene digite Cero.",IF(AS41&gt;(AK41+AL41)," * Las consultas de 60 años NO DEBEN ser mayor que el Total de consultas del grupo 60-64 años",""))</f>
        <v/>
      </c>
      <c r="DA41" s="25" t="str">
        <f>IF(AND(D41&gt;0,AT41="")," * No olvide digitar la variable Usuarios con Discapacidad. Digite Cero si no tiene.",IF(AT41&gt;D41," * La variable Usuarios con Discapacidad No puede ser mayor al Total Ambos Sexos.",""))</f>
        <v/>
      </c>
      <c r="DB41" s="25" t="str">
        <f>IF(AND(D41&gt;0,AU41="")," * No olvide digitar la variable Niños, niñas, adolescentes y jóvenes población SENAME. Digite Cero si no tiene.",IF(AU41&gt;D41," * La variable Niños, niñas, adolescentes y jóvenes población SENAME No puede ser mayor al Total Ambos Sexos.",""))</f>
        <v/>
      </c>
      <c r="DC41" s="25" t="str">
        <f>IF(AND(D41&gt;0,AV41="")," * No olvide digitar la variable Niños, niñas, adolescentes y jóvenes Mejor Niñez. Digite Cero si no tiene.",IF(AV41&gt;D41," * La variable Niños, niñas, adolescentes y jóvenes Mejor Niñez No puede ser mayor al Total Ambos Sexos.",""))</f>
        <v/>
      </c>
      <c r="DD41" s="25" t="str">
        <f>IF(AND(D41&gt;0,AW41="")," * No olvide digitar la variable Migrantes. Digite Cero si no tiene.",IF(AW41&gt;D41," * La variable Migrantes No puede ser mayor al Total.",""))</f>
        <v/>
      </c>
      <c r="DE41" s="25" t="str">
        <f>IF(AND(D41&gt;0,AX41="")," * No olvide digitar la variable  Pacientes en control PSCV. Digite Cero si no tiene.",IF(AX41&gt;D41," * La variable  Pacientes en control PSCV No puede ser mayor al Total.",""))</f>
        <v/>
      </c>
      <c r="DG41" s="26">
        <f t="shared" ref="DG41:DG42" si="43">IF(AND((Y41+Z41)&gt;0,AQ41=""),1,IF(AQ41&gt;(Y41+Z41),1,0))</f>
        <v>0</v>
      </c>
      <c r="DH41" s="26">
        <f>IF(AND(F41&gt;0,AR41=""),1,0)</f>
        <v>0</v>
      </c>
      <c r="DI41" s="26">
        <f>IF(AR41&gt;F41,1,0)</f>
        <v>0</v>
      </c>
      <c r="DJ41" s="26">
        <f t="shared" ref="DJ41" si="44">IF(AND((AK41+AL41)&gt;0,AS41=""),1,IF(AS41&gt;(AK41+AL41),1,0))</f>
        <v>0</v>
      </c>
      <c r="DK41" s="26">
        <f>IF(AND(D41&gt;0,AT41=""),1,IF(AT41&gt;D41,1,0))</f>
        <v>0</v>
      </c>
      <c r="DL41" s="26">
        <f>IF(AND(D41&gt;0,AU41=""),1,IF(AU41&gt;D41,1,0))</f>
        <v>0</v>
      </c>
      <c r="DM41" s="26">
        <f>IF(AND(D41&gt;0,AV41=""),1,IF(AV41&gt;D41,1,0))</f>
        <v>0</v>
      </c>
      <c r="DN41" s="26">
        <f>IF(AND(D41&gt;0,AW41=""),1,IF(AW41&gt;D41,1,0))</f>
        <v>0</v>
      </c>
      <c r="DO41" s="26">
        <f>IF(AND(D41&gt;0,AX41=""),1,IF(AX41&gt;D41,1,0))</f>
        <v>0</v>
      </c>
    </row>
    <row r="42" spans="1:119" ht="15" customHeight="1" x14ac:dyDescent="0.25">
      <c r="A42" s="1419" t="s">
        <v>67</v>
      </c>
      <c r="B42" s="1420"/>
      <c r="C42" s="1421"/>
      <c r="D42" s="82">
        <f>SUM(E42+F42)</f>
        <v>0</v>
      </c>
      <c r="E42" s="83">
        <f>+G42+I42+K42+M42+O42+Q42+S42+U42+W42+Y42+AA42</f>
        <v>0</v>
      </c>
      <c r="F42" s="84">
        <f>+H42+J42+L42+N42+P42+R42+T42+V42+X42+Z42+AB42</f>
        <v>0</v>
      </c>
      <c r="G42" s="85"/>
      <c r="H42" s="86"/>
      <c r="I42" s="85"/>
      <c r="J42" s="87"/>
      <c r="K42" s="85"/>
      <c r="L42" s="86"/>
      <c r="M42" s="85"/>
      <c r="N42" s="86"/>
      <c r="O42" s="85"/>
      <c r="P42" s="86"/>
      <c r="Q42" s="85"/>
      <c r="R42" s="88"/>
      <c r="S42" s="85"/>
      <c r="T42" s="88"/>
      <c r="U42" s="85"/>
      <c r="V42" s="86"/>
      <c r="W42" s="85"/>
      <c r="X42" s="88"/>
      <c r="Y42" s="85"/>
      <c r="Z42" s="88"/>
      <c r="AA42" s="85"/>
      <c r="AB42" s="86"/>
      <c r="AC42" s="1504"/>
      <c r="AD42" s="1512"/>
      <c r="AE42" s="1513"/>
      <c r="AF42" s="1512"/>
      <c r="AG42" s="1504"/>
      <c r="AH42" s="1505"/>
      <c r="AI42" s="1504"/>
      <c r="AJ42" s="1505"/>
      <c r="AK42" s="1513"/>
      <c r="AL42" s="1514"/>
      <c r="AM42" s="1504"/>
      <c r="AN42" s="1512"/>
      <c r="AO42" s="1513"/>
      <c r="AP42" s="1515"/>
      <c r="AQ42" s="1516"/>
      <c r="AR42" s="1517"/>
      <c r="AS42" s="1505"/>
      <c r="AT42" s="86"/>
      <c r="AU42" s="86"/>
      <c r="AV42" s="86"/>
      <c r="AW42" s="86"/>
      <c r="AX42" s="93"/>
      <c r="AY42" t="str">
        <f t="shared" ref="AY42:AY63" si="45">CW42&amp;CX42&amp;CY42&amp;CZ42&amp;DA42&amp;DB42&amp;DC42&amp;DD42&amp;DE42</f>
        <v/>
      </c>
      <c r="CW42" s="25" t="str">
        <f t="shared" si="41"/>
        <v/>
      </c>
      <c r="CX42" s="25" t="str">
        <f t="shared" ref="CX42:CX45" si="46">IF(AND(F42&gt;0,AR42="")," * No olvide digitar la variable Embarazadas. Digite cero si no tiene.","")</f>
        <v/>
      </c>
      <c r="CY42" s="25" t="str">
        <f>IF(AR42&gt;F42," * Las Embarazadas NO DEBEN ser mayor al total de mujeres. ","")</f>
        <v/>
      </c>
      <c r="CZ42"/>
      <c r="DA42" s="25" t="str">
        <f t="shared" ref="DA42:DA45" si="47">IF(AND(D42&gt;0,AT42="")," * No olvide digitar la variable Usuarios con Discapacidad. Digite Cero si no tiene.",IF(AT42&gt;D42," * La variable Usuarios con Discapacidad No puede ser mayor al Total Ambos Sexos.",""))</f>
        <v/>
      </c>
      <c r="DB42" s="25" t="str">
        <f t="shared" ref="DB42:DB45" si="48">IF(AND(D42&gt;0,AU42="")," * No olvide digitar la variable Niños, niñas, adolescentes y jóvenes población SENAME. Digite Cero si no tiene.",IF(AU42&gt;D42," * La variable Niños, niñas, adolescentes y jóvenes población SENAME No puede ser mayor al Total Ambos Sexos.",""))</f>
        <v/>
      </c>
      <c r="DC42" s="25" t="str">
        <f t="shared" ref="DC42:DC45" si="49">IF(AND(D42&gt;0,AV42="")," * No olvide digitar la variable Niños, niñas, adolescentes y jóvenes Mejor Niñez. Digite Cero si no tiene.",IF(AV42&gt;D42," * La variable Niños, niñas, adolescentes y jóvenes Mejor Niñez No puede ser mayor al Total Ambos Sexos.",""))</f>
        <v/>
      </c>
      <c r="DD42" s="25" t="str">
        <f t="shared" ref="DD42:DD45" si="50">IF(AND(D42&gt;0,AW42="")," * No olvide digitar la variable Migrantes. Digite Cero si no tiene.",IF(AW42&gt;D42," * La variable Migrantes No puede ser mayor al Total.",""))</f>
        <v/>
      </c>
      <c r="DE42" s="25" t="str">
        <f t="shared" ref="DE42:DE63" si="51">IF(AND(D42&gt;0,AX42="")," * No olvide digitar la variable  Pacientes en control PSCV. Digite Cero si no tiene.",IF(AX42&gt;D42," * La variable  Pacientes en control PSCV No puede ser mayor al Total.",""))</f>
        <v/>
      </c>
      <c r="DG42" s="26">
        <f t="shared" si="43"/>
        <v>0</v>
      </c>
      <c r="DH42" s="26">
        <f t="shared" ref="DH42:DH45" si="52">IF(AND(F42&gt;0,AR42=""),1,0)</f>
        <v>0</v>
      </c>
      <c r="DI42" s="26">
        <f t="shared" ref="DI42:DI45" si="53">IF(AR42&gt;F42,1,0)</f>
        <v>0</v>
      </c>
      <c r="DJ42"/>
      <c r="DK42" s="26">
        <f t="shared" ref="DK42:DK45" si="54">IF(AND(D42&gt;0,AT42=""),1,IF(AT42&gt;D42,1,0))</f>
        <v>0</v>
      </c>
      <c r="DL42" s="26">
        <f t="shared" ref="DL42:DL45" si="55">IF(AND(D42&gt;0,AU42=""),1,IF(AU42&gt;D42,1,0))</f>
        <v>0</v>
      </c>
      <c r="DM42" s="26">
        <f t="shared" ref="DM42:DM45" si="56">IF(AND(D42&gt;0,AV42=""),1,IF(AV42&gt;D42,1,0))</f>
        <v>0</v>
      </c>
      <c r="DN42" s="26">
        <f t="shared" ref="DN42:DN45" si="57">IF(AND(D42&gt;0,AW42=""),1,IF(AW42&gt;D42,1,0))</f>
        <v>0</v>
      </c>
      <c r="DO42" s="26">
        <f t="shared" ref="DO42:DO45" si="58">IF(AND(D42&gt;0,AX42=""),1,IF(AX42&gt;D42,1,0))</f>
        <v>0</v>
      </c>
    </row>
    <row r="43" spans="1:119" ht="15" customHeight="1" x14ac:dyDescent="0.25">
      <c r="A43" s="1419" t="s">
        <v>68</v>
      </c>
      <c r="B43" s="1420"/>
      <c r="C43" s="1421"/>
      <c r="D43" s="82">
        <f>SUM(E43+F43)</f>
        <v>0</v>
      </c>
      <c r="E43" s="83">
        <f>+G43+I43+K43+M43+O43+Q43+S43+U43+W43+Y43+AA43</f>
        <v>0</v>
      </c>
      <c r="F43" s="84">
        <f>+H43+J43+L43+N43+P43+R43+T43+V43+X43+Z43+AB43</f>
        <v>0</v>
      </c>
      <c r="G43" s="85"/>
      <c r="H43" s="86"/>
      <c r="I43" s="85"/>
      <c r="J43" s="87"/>
      <c r="K43" s="85"/>
      <c r="L43" s="86"/>
      <c r="M43" s="85"/>
      <c r="N43" s="86"/>
      <c r="O43" s="85"/>
      <c r="P43" s="86"/>
      <c r="Q43" s="85"/>
      <c r="R43" s="88"/>
      <c r="S43" s="85"/>
      <c r="T43" s="88"/>
      <c r="U43" s="85"/>
      <c r="V43" s="86"/>
      <c r="W43" s="85"/>
      <c r="X43" s="88"/>
      <c r="Y43" s="85"/>
      <c r="Z43" s="88"/>
      <c r="AA43" s="85"/>
      <c r="AB43" s="86"/>
      <c r="AC43" s="1504"/>
      <c r="AD43" s="1512"/>
      <c r="AE43" s="1513"/>
      <c r="AF43" s="1512"/>
      <c r="AG43" s="1504"/>
      <c r="AH43" s="1505"/>
      <c r="AI43" s="1504"/>
      <c r="AJ43" s="1505"/>
      <c r="AK43" s="1513"/>
      <c r="AL43" s="1514"/>
      <c r="AM43" s="1504"/>
      <c r="AN43" s="1512"/>
      <c r="AO43" s="1513"/>
      <c r="AP43" s="1515"/>
      <c r="AQ43" s="1518"/>
      <c r="AR43" s="1519"/>
      <c r="AS43" s="1505"/>
      <c r="AT43" s="86"/>
      <c r="AU43" s="86"/>
      <c r="AV43" s="86"/>
      <c r="AW43" s="86"/>
      <c r="AX43" s="93"/>
      <c r="AY43" t="str">
        <f t="shared" si="45"/>
        <v/>
      </c>
      <c r="CW43"/>
      <c r="CX43" s="25" t="str">
        <f t="shared" si="46"/>
        <v/>
      </c>
      <c r="CY43" s="25" t="str">
        <f t="shared" ref="CY43:CY44" si="59">IF(AR43&gt;F43," * Las Embarazadas NO DEBEN ser mayor al total de mujeres. ","")</f>
        <v/>
      </c>
      <c r="CZ43"/>
      <c r="DA43" s="25" t="str">
        <f t="shared" si="47"/>
        <v/>
      </c>
      <c r="DB43" s="25" t="str">
        <f t="shared" si="48"/>
        <v/>
      </c>
      <c r="DC43" s="25" t="str">
        <f t="shared" si="49"/>
        <v/>
      </c>
      <c r="DD43" s="25" t="str">
        <f t="shared" si="50"/>
        <v/>
      </c>
      <c r="DE43" s="25" t="str">
        <f t="shared" si="51"/>
        <v/>
      </c>
      <c r="DG43"/>
      <c r="DH43" s="26">
        <f t="shared" si="52"/>
        <v>0</v>
      </c>
      <c r="DI43" s="26">
        <f t="shared" si="53"/>
        <v>0</v>
      </c>
      <c r="DJ43"/>
      <c r="DK43" s="26">
        <f t="shared" si="54"/>
        <v>0</v>
      </c>
      <c r="DL43" s="26">
        <f t="shared" si="55"/>
        <v>0</v>
      </c>
      <c r="DM43" s="26">
        <f t="shared" si="56"/>
        <v>0</v>
      </c>
      <c r="DN43" s="26">
        <f t="shared" si="57"/>
        <v>0</v>
      </c>
      <c r="DO43" s="26">
        <f t="shared" si="58"/>
        <v>0</v>
      </c>
    </row>
    <row r="44" spans="1:119" x14ac:dyDescent="0.25">
      <c r="A44" s="1419" t="s">
        <v>69</v>
      </c>
      <c r="B44" s="1420"/>
      <c r="C44" s="1421"/>
      <c r="D44" s="1520">
        <f>SUM(E44+F44)</f>
        <v>0</v>
      </c>
      <c r="E44" s="1521">
        <f>+S44+U44+W44+Y44+AA44+AC44+AE44+AG44+AI44+AK44+AM44+AO44</f>
        <v>0</v>
      </c>
      <c r="F44" s="1522">
        <f>+T44+V44+X44+Z44+AB44+AD44+AF44+AH44+AJ44+AL44+AN44+AP44</f>
        <v>0</v>
      </c>
      <c r="G44" s="1504"/>
      <c r="H44" s="1505"/>
      <c r="I44" s="1504"/>
      <c r="J44" s="1505"/>
      <c r="K44" s="1504"/>
      <c r="L44" s="1505"/>
      <c r="M44" s="1504"/>
      <c r="N44" s="1505"/>
      <c r="O44" s="1504"/>
      <c r="P44" s="1505"/>
      <c r="Q44" s="1504"/>
      <c r="R44" s="1505"/>
      <c r="S44" s="85"/>
      <c r="T44" s="88"/>
      <c r="U44" s="85"/>
      <c r="V44" s="88"/>
      <c r="W44" s="85"/>
      <c r="X44" s="88"/>
      <c r="Y44" s="1523"/>
      <c r="Z44" s="1524"/>
      <c r="AA44" s="1525"/>
      <c r="AB44" s="1526"/>
      <c r="AC44" s="1523"/>
      <c r="AD44" s="1524"/>
      <c r="AE44" s="1525"/>
      <c r="AF44" s="1524"/>
      <c r="AG44" s="1523"/>
      <c r="AH44" s="1524"/>
      <c r="AI44" s="1523"/>
      <c r="AJ44" s="1524"/>
      <c r="AK44" s="1525"/>
      <c r="AL44" s="1526"/>
      <c r="AM44" s="1523"/>
      <c r="AN44" s="1524"/>
      <c r="AO44" s="1525"/>
      <c r="AP44" s="1527"/>
      <c r="AQ44" s="1516"/>
      <c r="AR44" s="86"/>
      <c r="AS44" s="1517"/>
      <c r="AT44" s="1517"/>
      <c r="AU44" s="1517"/>
      <c r="AV44" s="1517"/>
      <c r="AW44" s="1517"/>
      <c r="AX44" s="1519"/>
      <c r="AY44" t="str">
        <f t="shared" si="45"/>
        <v/>
      </c>
      <c r="CW44" s="25" t="str">
        <f t="shared" ref="CW44:CW45" si="60">IF(AND((Y44+Z44)&gt;0,AQ44="")," * No olvide digitar la variable 12 años. Si no tiene digite Cero.",IF(AQ44&gt;(Y44+Z44),"* Las Consultas de 12 años NO DEBEN ser mayor que el total de Consultas entre 10-14 años",""))</f>
        <v/>
      </c>
      <c r="CX44" s="25" t="str">
        <f t="shared" si="46"/>
        <v/>
      </c>
      <c r="CY44" s="25" t="str">
        <f t="shared" si="59"/>
        <v/>
      </c>
      <c r="CZ44" s="25" t="str">
        <f t="shared" ref="CZ44" si="61">IF(AND((AK44+AL44)&gt;0,AS44="")," * No olvide digitar la variable 60 años. Si no tiene digite Cero.",IF(AS44&gt;(AK44+AL44)," * Las consultas de 60 años NO DEBEN ser mayor que el Total de consultas del grupo 60-64 años",""))</f>
        <v/>
      </c>
      <c r="DA44" s="25" t="str">
        <f t="shared" si="47"/>
        <v/>
      </c>
      <c r="DB44" s="25" t="str">
        <f t="shared" si="48"/>
        <v/>
      </c>
      <c r="DC44" s="25" t="str">
        <f t="shared" si="49"/>
        <v/>
      </c>
      <c r="DD44" s="25" t="str">
        <f t="shared" si="50"/>
        <v/>
      </c>
      <c r="DE44" s="25" t="str">
        <f t="shared" si="51"/>
        <v/>
      </c>
      <c r="DG44" s="26">
        <f t="shared" ref="DG44:DG45" si="62">IF(AND((Y44+Z44)&gt;0,AQ44=""),1,IF(AQ44&gt;(Y44+Z44),1,0))</f>
        <v>0</v>
      </c>
      <c r="DH44" s="26">
        <f t="shared" si="52"/>
        <v>0</v>
      </c>
      <c r="DI44" s="26">
        <f t="shared" si="53"/>
        <v>0</v>
      </c>
      <c r="DJ44" s="26">
        <f t="shared" ref="DJ44" si="63">IF(AND((AK44+AL44)&gt;0,AS44=""),1,IF(AS44&gt;(AK44+AL44),1,0))</f>
        <v>0</v>
      </c>
      <c r="DK44" s="26">
        <f t="shared" si="54"/>
        <v>0</v>
      </c>
      <c r="DL44" s="26">
        <f t="shared" si="55"/>
        <v>0</v>
      </c>
      <c r="DM44" s="26">
        <f t="shared" si="56"/>
        <v>0</v>
      </c>
      <c r="DN44" s="26">
        <f t="shared" si="57"/>
        <v>0</v>
      </c>
      <c r="DO44" s="26">
        <f t="shared" si="58"/>
        <v>0</v>
      </c>
    </row>
    <row r="45" spans="1:119" ht="15" customHeight="1" x14ac:dyDescent="0.25">
      <c r="A45" s="1419" t="s">
        <v>70</v>
      </c>
      <c r="B45" s="1420"/>
      <c r="C45" s="1421"/>
      <c r="D45" s="98">
        <f>SUM(E45+F45)</f>
        <v>17</v>
      </c>
      <c r="E45" s="99">
        <f>S45+U45+W45+Y45+AA45+AC45+AE45+AG45+AI45+AK45+AM45+AO45</f>
        <v>5</v>
      </c>
      <c r="F45" s="100">
        <f>T45+V45+X45+Z45+AB45+AD45+AF45+AH45+AJ45+AL45+AN45+AP45</f>
        <v>12</v>
      </c>
      <c r="G45" s="101"/>
      <c r="H45" s="102"/>
      <c r="I45" s="101"/>
      <c r="J45" s="102"/>
      <c r="K45" s="101"/>
      <c r="L45" s="102"/>
      <c r="M45" s="101"/>
      <c r="N45" s="102"/>
      <c r="O45" s="101"/>
      <c r="P45" s="102"/>
      <c r="Q45" s="101"/>
      <c r="R45" s="102"/>
      <c r="S45" s="85"/>
      <c r="T45" s="88"/>
      <c r="U45" s="85"/>
      <c r="V45" s="88"/>
      <c r="W45" s="85"/>
      <c r="X45" s="88"/>
      <c r="Y45" s="1528">
        <v>0</v>
      </c>
      <c r="Z45" s="1529">
        <v>0</v>
      </c>
      <c r="AA45" s="103">
        <v>0</v>
      </c>
      <c r="AB45" s="104">
        <v>0</v>
      </c>
      <c r="AC45" s="1528">
        <v>0</v>
      </c>
      <c r="AD45" s="1529">
        <v>0</v>
      </c>
      <c r="AE45" s="1530">
        <v>0</v>
      </c>
      <c r="AF45" s="1529">
        <v>0</v>
      </c>
      <c r="AG45" s="1528">
        <v>2</v>
      </c>
      <c r="AH45" s="1529">
        <v>4</v>
      </c>
      <c r="AI45" s="1528">
        <v>0</v>
      </c>
      <c r="AJ45" s="1529">
        <v>2</v>
      </c>
      <c r="AK45" s="103">
        <v>2</v>
      </c>
      <c r="AL45" s="104">
        <v>1</v>
      </c>
      <c r="AM45" s="1528">
        <v>0</v>
      </c>
      <c r="AN45" s="1529">
        <v>4</v>
      </c>
      <c r="AO45" s="1530">
        <v>1</v>
      </c>
      <c r="AP45" s="1531">
        <v>1</v>
      </c>
      <c r="AQ45" s="1532">
        <v>0</v>
      </c>
      <c r="AR45" s="105">
        <v>0</v>
      </c>
      <c r="AS45" s="106"/>
      <c r="AT45" s="105">
        <v>0</v>
      </c>
      <c r="AU45" s="105">
        <v>0</v>
      </c>
      <c r="AV45" s="105">
        <v>0</v>
      </c>
      <c r="AW45" s="105">
        <v>0</v>
      </c>
      <c r="AX45" s="1533">
        <v>0</v>
      </c>
      <c r="AY45" t="str">
        <f t="shared" si="45"/>
        <v/>
      </c>
      <c r="CW45" s="25" t="str">
        <f t="shared" si="60"/>
        <v/>
      </c>
      <c r="CX45" s="25" t="str">
        <f t="shared" si="46"/>
        <v/>
      </c>
      <c r="CY45" s="25" t="str">
        <f>IF(AR45&gt;F45," * Las Embarazadas NO DEBEN ser mayor al total de mujeres. ","")</f>
        <v/>
      </c>
      <c r="CZ45"/>
      <c r="DA45" s="25" t="str">
        <f t="shared" si="47"/>
        <v/>
      </c>
      <c r="DB45" s="25" t="str">
        <f t="shared" si="48"/>
        <v/>
      </c>
      <c r="DC45" s="25" t="str">
        <f t="shared" si="49"/>
        <v/>
      </c>
      <c r="DD45" s="25" t="str">
        <f t="shared" si="50"/>
        <v/>
      </c>
      <c r="DE45" s="25" t="str">
        <f t="shared" si="51"/>
        <v/>
      </c>
      <c r="DG45" s="26">
        <f t="shared" si="62"/>
        <v>0</v>
      </c>
      <c r="DH45" s="26">
        <f t="shared" si="52"/>
        <v>0</v>
      </c>
      <c r="DI45" s="26">
        <f t="shared" si="53"/>
        <v>0</v>
      </c>
      <c r="DJ45"/>
      <c r="DK45" s="26">
        <f t="shared" si="54"/>
        <v>0</v>
      </c>
      <c r="DL45" s="26">
        <f t="shared" si="55"/>
        <v>0</v>
      </c>
      <c r="DM45" s="26">
        <f t="shared" si="56"/>
        <v>0</v>
      </c>
      <c r="DN45" s="26">
        <f t="shared" si="57"/>
        <v>0</v>
      </c>
      <c r="DO45" s="26">
        <f t="shared" si="58"/>
        <v>0</v>
      </c>
    </row>
    <row r="46" spans="1:119" x14ac:dyDescent="0.25">
      <c r="A46" s="1403" t="s">
        <v>71</v>
      </c>
      <c r="B46" s="1404"/>
      <c r="C46" s="1408"/>
      <c r="D46" s="1534">
        <f t="shared" ref="D46:D59" si="64">SUM(E46+F46)</f>
        <v>17</v>
      </c>
      <c r="E46" s="515">
        <f>S46+U46+W46+Y46+AA46+AC46+AE46+AG46+AI46+AK46+AM46+AO46</f>
        <v>5</v>
      </c>
      <c r="F46" s="1535">
        <f>T46+V46+X46+Z46+AB46+AD46+AF46+AH46+AJ46+AL46+AN46+AP46</f>
        <v>12</v>
      </c>
      <c r="G46" s="1536"/>
      <c r="H46" s="1537"/>
      <c r="I46" s="1537"/>
      <c r="J46" s="1537"/>
      <c r="K46" s="1537"/>
      <c r="L46" s="1537"/>
      <c r="M46" s="1537"/>
      <c r="N46" s="1537"/>
      <c r="O46" s="1537"/>
      <c r="P46" s="1537"/>
      <c r="Q46" s="1537"/>
      <c r="R46" s="1538"/>
      <c r="S46" s="1534">
        <f t="shared" ref="S46:AB46" si="65">SUM(S44:S45)</f>
        <v>0</v>
      </c>
      <c r="T46" s="1535">
        <f t="shared" si="65"/>
        <v>0</v>
      </c>
      <c r="U46" s="1534">
        <f t="shared" si="65"/>
        <v>0</v>
      </c>
      <c r="V46" s="1535">
        <f t="shared" si="65"/>
        <v>0</v>
      </c>
      <c r="W46" s="1539">
        <f t="shared" si="65"/>
        <v>0</v>
      </c>
      <c r="X46" s="1539">
        <f t="shared" si="65"/>
        <v>0</v>
      </c>
      <c r="Y46" s="1534">
        <f t="shared" si="65"/>
        <v>0</v>
      </c>
      <c r="Z46" s="1539">
        <f t="shared" si="65"/>
        <v>0</v>
      </c>
      <c r="AA46" s="1534">
        <f t="shared" si="65"/>
        <v>0</v>
      </c>
      <c r="AB46" s="1539">
        <f t="shared" si="65"/>
        <v>0</v>
      </c>
      <c r="AC46" s="1534">
        <f>SUM(AC44:AC45)</f>
        <v>0</v>
      </c>
      <c r="AD46" s="1535">
        <f>SUM(AD44:AD45)</f>
        <v>0</v>
      </c>
      <c r="AE46" s="1539">
        <f>SUM(AE44:AE45)</f>
        <v>0</v>
      </c>
      <c r="AF46" s="1539">
        <f t="shared" ref="AF46:AN46" si="66">SUM(AF44:AF45)</f>
        <v>0</v>
      </c>
      <c r="AG46" s="1534">
        <f t="shared" si="66"/>
        <v>2</v>
      </c>
      <c r="AH46" s="1539">
        <f t="shared" si="66"/>
        <v>4</v>
      </c>
      <c r="AI46" s="1534">
        <f t="shared" si="66"/>
        <v>0</v>
      </c>
      <c r="AJ46" s="1539">
        <f t="shared" si="66"/>
        <v>2</v>
      </c>
      <c r="AK46" s="1534">
        <f t="shared" si="66"/>
        <v>2</v>
      </c>
      <c r="AL46" s="1539">
        <f t="shared" si="66"/>
        <v>1</v>
      </c>
      <c r="AM46" s="1534">
        <f t="shared" si="66"/>
        <v>0</v>
      </c>
      <c r="AN46" s="1535">
        <f t="shared" si="66"/>
        <v>4</v>
      </c>
      <c r="AO46" s="1539">
        <f>SUM(AO44:AO45)</f>
        <v>1</v>
      </c>
      <c r="AP46" s="516">
        <f>SUM(AP44:AP45)</f>
        <v>1</v>
      </c>
      <c r="AQ46" s="1539">
        <f>SUM(AQ44:AQ45)</f>
        <v>0</v>
      </c>
      <c r="AR46" s="1540">
        <f>SUM(AR44:AR45)</f>
        <v>0</v>
      </c>
      <c r="AS46" s="1535">
        <f>SUM(AS44)</f>
        <v>0</v>
      </c>
      <c r="AT46" s="1535">
        <f>SUM(AT44:AT45)</f>
        <v>0</v>
      </c>
      <c r="AU46" s="1535">
        <f>SUM(AU44:AU45)</f>
        <v>0</v>
      </c>
      <c r="AV46" s="1535">
        <f>SUM(AV44:AV45)</f>
        <v>0</v>
      </c>
      <c r="AW46" s="1535">
        <f>SUM(AW44:AW45)</f>
        <v>0</v>
      </c>
      <c r="AX46" s="1540">
        <f>SUM(AX44:AX45)</f>
        <v>0</v>
      </c>
      <c r="CW46"/>
      <c r="CX46"/>
      <c r="CY46"/>
      <c r="CZ46"/>
      <c r="DA46"/>
      <c r="DB46"/>
      <c r="DC46"/>
      <c r="DD46"/>
      <c r="DE46"/>
      <c r="DG46"/>
      <c r="DH46"/>
      <c r="DI46"/>
      <c r="DJ46"/>
      <c r="DK46"/>
      <c r="DL46"/>
      <c r="DM46"/>
    </row>
    <row r="47" spans="1:119" x14ac:dyDescent="0.25">
      <c r="A47" s="1541" t="s">
        <v>72</v>
      </c>
      <c r="B47" s="1542"/>
      <c r="C47" s="1543"/>
      <c r="D47" s="1534">
        <f t="shared" si="64"/>
        <v>0</v>
      </c>
      <c r="E47" s="515">
        <f>+G47+I47+K47+M47+O47+Q47+S47+U47+W47+Y47+AA47+AC47+AE47+AG47+AI47+AK47+AM47+AO47</f>
        <v>0</v>
      </c>
      <c r="F47" s="1535">
        <f>+H47+J47+L47+N47+P47+R47+T47+V47+X47+Z47+AB47+AD47+AF47+AH47+AJ47+AL47+AN47+AP47</f>
        <v>0</v>
      </c>
      <c r="G47" s="1544"/>
      <c r="H47" s="1545"/>
      <c r="I47" s="1544"/>
      <c r="J47" s="1546"/>
      <c r="K47" s="1544"/>
      <c r="L47" s="1545"/>
      <c r="M47" s="1544"/>
      <c r="N47" s="1545"/>
      <c r="O47" s="1544"/>
      <c r="P47" s="1545"/>
      <c r="Q47" s="1544"/>
      <c r="R47" s="517"/>
      <c r="S47" s="1544"/>
      <c r="T47" s="517"/>
      <c r="U47" s="1544"/>
      <c r="V47" s="517"/>
      <c r="W47" s="1544"/>
      <c r="X47" s="517"/>
      <c r="Y47" s="1544"/>
      <c r="Z47" s="517"/>
      <c r="AA47" s="1544"/>
      <c r="AB47" s="517"/>
      <c r="AC47" s="1547"/>
      <c r="AD47" s="517"/>
      <c r="AE47" s="1548"/>
      <c r="AF47" s="517"/>
      <c r="AG47" s="1544"/>
      <c r="AH47" s="517"/>
      <c r="AI47" s="1544"/>
      <c r="AJ47" s="517"/>
      <c r="AK47" s="1544"/>
      <c r="AL47" s="517"/>
      <c r="AM47" s="1547"/>
      <c r="AN47" s="517"/>
      <c r="AO47" s="1546"/>
      <c r="AP47" s="518"/>
      <c r="AQ47" s="1549"/>
      <c r="AR47" s="1545"/>
      <c r="AS47" s="1545"/>
      <c r="AT47" s="1545"/>
      <c r="AU47" s="1545"/>
      <c r="AV47" s="1545"/>
      <c r="AW47" s="1545"/>
      <c r="AX47" s="1550"/>
      <c r="AY47" t="str">
        <f t="shared" si="45"/>
        <v/>
      </c>
      <c r="CW47" s="25" t="str">
        <f t="shared" ref="CW47:CW53" si="67">IF(AND((Y47+Z47)&gt;0,AQ47="")," * No olvide digitar la variable 12 años. Si no tiene digite Cero.",IF(AQ47&gt;(Y47+Z47),"* Las Consultas de 12 años NO DEBEN ser mayor que el total de Consultas entre 10-14 años",""))</f>
        <v/>
      </c>
      <c r="CX47" s="25" t="str">
        <f t="shared" ref="CX47:CX53" si="68">IF(AND(F47&gt;0,AR47="")," * No olvide digitar la variable Embarazadas. Digite cero si no tiene.","")</f>
        <v/>
      </c>
      <c r="CY47" s="25" t="str">
        <f t="shared" ref="CY47:CY53" si="69">IF(AR47&gt;F47," * Las Embarazadas NO DEBEN ser mayor al total de mujeres. ","")</f>
        <v/>
      </c>
      <c r="CZ47" s="25" t="str">
        <f t="shared" ref="CZ47:CZ53" si="70">IF(AND((AK47+AL47)&gt;0,AS47="")," * No olvide digitar la variable 60 años. Si no tiene digite Cero.",IF(AS47&gt;(AK47+AL47)," * Las consultas de 60 años NO DEBEN ser mayor que el Total de consultas del grupo 60-64 años",""))</f>
        <v/>
      </c>
      <c r="DA47" s="25" t="str">
        <f t="shared" ref="DA47:DA53" si="71">IF(AND(D47&gt;0,AT47="")," * No olvide digitar la variable Usuarios con Discapacidad. Digite Cero si no tiene.",IF(AT47&gt;D47," * La variable Usuarios con Discapacidad No puede ser mayor al Total Ambos Sexos.",""))</f>
        <v/>
      </c>
      <c r="DB47" s="25" t="str">
        <f t="shared" ref="DB47:DB53" si="72">IF(AND(D47&gt;0,AU47="")," * No olvide digitar la variable Niños, niñas, adolescentes y jóvenes población SENAME. Digite Cero si no tiene.",IF(AU47&gt;D47," * La variable Niños, niñas, adolescentes y jóvenes población SENAME No puede ser mayor al Total Ambos Sexos.",""))</f>
        <v/>
      </c>
      <c r="DC47" s="25" t="str">
        <f t="shared" ref="DC47:DC53" si="73">IF(AND(D47&gt;0,AV47="")," * No olvide digitar la variable Niños, niñas, adolescentes y jóvenes Mejor Niñez. Digite Cero si no tiene.",IF(AV47&gt;D47," * La variable Niños, niñas, adolescentes y jóvenes Mejor Niñez No puede ser mayor al Total Ambos Sexos.",""))</f>
        <v/>
      </c>
      <c r="DD47" s="25" t="str">
        <f t="shared" ref="DD47:DD53" si="74">IF(AND(D47&gt;0,AW47="")," * No olvide digitar la variable Migrantes. Digite Cero si no tiene.",IF(AW47&gt;D47," * La variable Migrantes No puede ser mayor al Total.",""))</f>
        <v/>
      </c>
      <c r="DE47" s="25" t="str">
        <f t="shared" si="51"/>
        <v/>
      </c>
      <c r="DG47" s="26">
        <f t="shared" ref="DG47:DG53" si="75">IF(AND((Y47+Z47)&gt;0,AQ47=""),1,IF(AQ47&gt;(Y47+Z47),1,0))</f>
        <v>0</v>
      </c>
      <c r="DH47" s="26">
        <f t="shared" ref="DH47:DH53" si="76">IF(AND(F47&gt;0,AR47=""),1,0)</f>
        <v>0</v>
      </c>
      <c r="DI47" s="26">
        <f t="shared" ref="DI47:DI53" si="77">IF(AR47&gt;F47,1,0)</f>
        <v>0</v>
      </c>
      <c r="DJ47" s="26">
        <f t="shared" ref="DJ47:DJ53" si="78">IF(AND((AK47+AL47)&gt;0,AS47=""),1,IF(AS47&gt;(AK47+AL47),1,0))</f>
        <v>0</v>
      </c>
      <c r="DK47" s="26">
        <f t="shared" ref="DK47:DK53" si="79">IF(AND(D47&gt;0,AT47=""),1,IF(AT47&gt;D47,1,0))</f>
        <v>0</v>
      </c>
      <c r="DL47" s="26">
        <f t="shared" ref="DL47:DL53" si="80">IF(AND(D47&gt;0,AU47=""),1,IF(AU47&gt;D47,1,0))</f>
        <v>0</v>
      </c>
      <c r="DM47" s="26">
        <f t="shared" ref="DM47:DM53" si="81">IF(AND(D47&gt;0,AV47=""),1,IF(AV47&gt;D47,1,0))</f>
        <v>0</v>
      </c>
      <c r="DN47" s="26">
        <f t="shared" ref="DN47:DN53" si="82">IF(AND(D47&gt;0,AW47=""),1,IF(AW47&gt;D47,1,0))</f>
        <v>0</v>
      </c>
      <c r="DO47" s="26">
        <f t="shared" ref="DO47:DO53" si="83">IF(AND(D47&gt;0,AX47=""),1,IF(AX47&gt;D47,1,0))</f>
        <v>0</v>
      </c>
    </row>
    <row r="48" spans="1:119" ht="15" customHeight="1" x14ac:dyDescent="0.25">
      <c r="A48" s="927" t="s">
        <v>73</v>
      </c>
      <c r="B48" s="710"/>
      <c r="C48" s="113">
        <v>0</v>
      </c>
      <c r="D48" s="114">
        <f t="shared" si="64"/>
        <v>0</v>
      </c>
      <c r="E48" s="115">
        <f>SUM(G48+I48+K48+M48+O48+Q48+S48+U48+W48+Y48+AA48+AC48+AE48+AG48+AI48+AK48+AM48+AO48)</f>
        <v>0</v>
      </c>
      <c r="F48" s="84">
        <f>SUM(H48+J48+L48+N48+P48+R48+T48+V48+X48+Z48+AB48+AD48+AF48+AH48+AJ48+AL48+AN48+AP48)</f>
        <v>0</v>
      </c>
      <c r="G48" s="85"/>
      <c r="H48" s="86"/>
      <c r="I48" s="85"/>
      <c r="J48" s="87"/>
      <c r="K48" s="85"/>
      <c r="L48" s="86"/>
      <c r="M48" s="85"/>
      <c r="N48" s="86"/>
      <c r="O48" s="85"/>
      <c r="P48" s="86"/>
      <c r="Q48" s="85"/>
      <c r="R48" s="88"/>
      <c r="S48" s="85"/>
      <c r="T48" s="88"/>
      <c r="U48" s="85"/>
      <c r="V48" s="88"/>
      <c r="W48" s="85"/>
      <c r="X48" s="88"/>
      <c r="Y48" s="85"/>
      <c r="Z48" s="88"/>
      <c r="AA48" s="85"/>
      <c r="AB48" s="88"/>
      <c r="AC48" s="116"/>
      <c r="AD48" s="88"/>
      <c r="AE48" s="117"/>
      <c r="AF48" s="88"/>
      <c r="AG48" s="85"/>
      <c r="AH48" s="88"/>
      <c r="AI48" s="85"/>
      <c r="AJ48" s="88"/>
      <c r="AK48" s="85"/>
      <c r="AL48" s="88"/>
      <c r="AM48" s="116"/>
      <c r="AN48" s="88"/>
      <c r="AO48" s="87"/>
      <c r="AP48" s="118"/>
      <c r="AQ48" s="119"/>
      <c r="AR48" s="86"/>
      <c r="AS48" s="86"/>
      <c r="AT48" s="86"/>
      <c r="AU48" s="86"/>
      <c r="AV48" s="86"/>
      <c r="AW48" s="86"/>
      <c r="AX48" s="93"/>
      <c r="AY48" t="str">
        <f t="shared" si="45"/>
        <v/>
      </c>
      <c r="CW48" s="25" t="str">
        <f t="shared" si="67"/>
        <v/>
      </c>
      <c r="CX48" s="25" t="str">
        <f t="shared" si="68"/>
        <v/>
      </c>
      <c r="CY48" s="25" t="str">
        <f t="shared" si="69"/>
        <v/>
      </c>
      <c r="CZ48" s="25" t="str">
        <f t="shared" si="70"/>
        <v/>
      </c>
      <c r="DA48" s="25" t="str">
        <f t="shared" si="71"/>
        <v/>
      </c>
      <c r="DB48" s="25" t="str">
        <f t="shared" si="72"/>
        <v/>
      </c>
      <c r="DC48" s="25" t="str">
        <f t="shared" si="73"/>
        <v/>
      </c>
      <c r="DD48" s="25" t="str">
        <f t="shared" si="74"/>
        <v/>
      </c>
      <c r="DE48" s="25" t="str">
        <f t="shared" si="51"/>
        <v/>
      </c>
      <c r="DG48" s="26">
        <f t="shared" si="75"/>
        <v>0</v>
      </c>
      <c r="DH48" s="26">
        <f t="shared" si="76"/>
        <v>0</v>
      </c>
      <c r="DI48" s="26">
        <f t="shared" si="77"/>
        <v>0</v>
      </c>
      <c r="DJ48" s="26">
        <f t="shared" si="78"/>
        <v>0</v>
      </c>
      <c r="DK48" s="26">
        <f t="shared" si="79"/>
        <v>0</v>
      </c>
      <c r="DL48" s="26">
        <f t="shared" si="80"/>
        <v>0</v>
      </c>
      <c r="DM48" s="26">
        <f t="shared" si="81"/>
        <v>0</v>
      </c>
      <c r="DN48" s="26">
        <f t="shared" si="82"/>
        <v>0</v>
      </c>
      <c r="DO48" s="26">
        <f t="shared" si="83"/>
        <v>0</v>
      </c>
    </row>
    <row r="49" spans="1:119" x14ac:dyDescent="0.25">
      <c r="A49" s="711"/>
      <c r="B49" s="712"/>
      <c r="C49" s="1551" t="s">
        <v>74</v>
      </c>
      <c r="D49" s="1520">
        <f t="shared" si="64"/>
        <v>0</v>
      </c>
      <c r="E49" s="115">
        <f t="shared" ref="E49:F58" si="84">SUM(G49+I49+K49+M49+O49+Q49+S49+U49+W49+Y49+AA49+AC49+AE49+AG49+AI49+AK49+AM49+AO49)</f>
        <v>0</v>
      </c>
      <c r="F49" s="84">
        <f t="shared" si="84"/>
        <v>0</v>
      </c>
      <c r="G49" s="1523"/>
      <c r="H49" s="1517"/>
      <c r="I49" s="1523"/>
      <c r="J49" s="1552"/>
      <c r="K49" s="1523"/>
      <c r="L49" s="1517"/>
      <c r="M49" s="1523"/>
      <c r="N49" s="1517"/>
      <c r="O49" s="1523"/>
      <c r="P49" s="1517"/>
      <c r="Q49" s="1523"/>
      <c r="R49" s="1524"/>
      <c r="S49" s="1523"/>
      <c r="T49" s="1524"/>
      <c r="U49" s="1523"/>
      <c r="V49" s="1524"/>
      <c r="W49" s="1523"/>
      <c r="X49" s="1524"/>
      <c r="Y49" s="1523"/>
      <c r="Z49" s="1524"/>
      <c r="AA49" s="1523"/>
      <c r="AB49" s="1524"/>
      <c r="AC49" s="1553"/>
      <c r="AD49" s="1524"/>
      <c r="AE49" s="1525"/>
      <c r="AF49" s="1524"/>
      <c r="AG49" s="1523"/>
      <c r="AH49" s="1524"/>
      <c r="AI49" s="1523"/>
      <c r="AJ49" s="1524"/>
      <c r="AK49" s="1523"/>
      <c r="AL49" s="1524"/>
      <c r="AM49" s="1553"/>
      <c r="AN49" s="1524"/>
      <c r="AO49" s="1552"/>
      <c r="AP49" s="1527"/>
      <c r="AQ49" s="1516"/>
      <c r="AR49" s="1517"/>
      <c r="AS49" s="1517"/>
      <c r="AT49" s="1517"/>
      <c r="AU49" s="1517"/>
      <c r="AV49" s="1517"/>
      <c r="AW49" s="1517"/>
      <c r="AX49" s="1519"/>
      <c r="AY49" t="str">
        <f t="shared" si="45"/>
        <v/>
      </c>
      <c r="CW49" s="25" t="str">
        <f t="shared" si="67"/>
        <v/>
      </c>
      <c r="CX49" s="25" t="str">
        <f t="shared" si="68"/>
        <v/>
      </c>
      <c r="CY49" s="25" t="str">
        <f t="shared" si="69"/>
        <v/>
      </c>
      <c r="CZ49" s="25" t="str">
        <f t="shared" si="70"/>
        <v/>
      </c>
      <c r="DA49" s="25" t="str">
        <f t="shared" si="71"/>
        <v/>
      </c>
      <c r="DB49" s="25" t="str">
        <f t="shared" si="72"/>
        <v/>
      </c>
      <c r="DC49" s="25" t="str">
        <f t="shared" si="73"/>
        <v/>
      </c>
      <c r="DD49" s="25" t="str">
        <f t="shared" si="74"/>
        <v/>
      </c>
      <c r="DE49" s="25" t="str">
        <f t="shared" si="51"/>
        <v/>
      </c>
      <c r="DG49" s="26">
        <f t="shared" si="75"/>
        <v>0</v>
      </c>
      <c r="DH49" s="26">
        <f t="shared" si="76"/>
        <v>0</v>
      </c>
      <c r="DI49" s="26">
        <f t="shared" si="77"/>
        <v>0</v>
      </c>
      <c r="DJ49" s="26">
        <f t="shared" si="78"/>
        <v>0</v>
      </c>
      <c r="DK49" s="26">
        <f t="shared" si="79"/>
        <v>0</v>
      </c>
      <c r="DL49" s="26">
        <f t="shared" si="80"/>
        <v>0</v>
      </c>
      <c r="DM49" s="26">
        <f t="shared" si="81"/>
        <v>0</v>
      </c>
      <c r="DN49" s="26">
        <f t="shared" si="82"/>
        <v>0</v>
      </c>
      <c r="DO49" s="26">
        <f t="shared" si="83"/>
        <v>0</v>
      </c>
    </row>
    <row r="50" spans="1:119" x14ac:dyDescent="0.25">
      <c r="A50" s="711"/>
      <c r="B50" s="712"/>
      <c r="C50" s="1551" t="s">
        <v>75</v>
      </c>
      <c r="D50" s="1520">
        <f t="shared" si="64"/>
        <v>0</v>
      </c>
      <c r="E50" s="115">
        <f t="shared" si="84"/>
        <v>0</v>
      </c>
      <c r="F50" s="84">
        <f t="shared" si="84"/>
        <v>0</v>
      </c>
      <c r="G50" s="1523"/>
      <c r="H50" s="1517"/>
      <c r="I50" s="1523"/>
      <c r="J50" s="1552"/>
      <c r="K50" s="1523"/>
      <c r="L50" s="1517"/>
      <c r="M50" s="1523"/>
      <c r="N50" s="1517"/>
      <c r="O50" s="1523"/>
      <c r="P50" s="1517"/>
      <c r="Q50" s="1523"/>
      <c r="R50" s="1524"/>
      <c r="S50" s="1523"/>
      <c r="T50" s="1524"/>
      <c r="U50" s="1523"/>
      <c r="V50" s="1524"/>
      <c r="W50" s="1523"/>
      <c r="X50" s="1524"/>
      <c r="Y50" s="1523"/>
      <c r="Z50" s="1524"/>
      <c r="AA50" s="1523"/>
      <c r="AB50" s="1524"/>
      <c r="AC50" s="1553"/>
      <c r="AD50" s="1524"/>
      <c r="AE50" s="1525"/>
      <c r="AF50" s="1524"/>
      <c r="AG50" s="1523"/>
      <c r="AH50" s="1524"/>
      <c r="AI50" s="1523"/>
      <c r="AJ50" s="1524"/>
      <c r="AK50" s="1523"/>
      <c r="AL50" s="1524"/>
      <c r="AM50" s="1553"/>
      <c r="AN50" s="1524"/>
      <c r="AO50" s="1552"/>
      <c r="AP50" s="1527"/>
      <c r="AQ50" s="1516"/>
      <c r="AR50" s="1517"/>
      <c r="AS50" s="1517"/>
      <c r="AT50" s="1517"/>
      <c r="AU50" s="1517"/>
      <c r="AV50" s="1517"/>
      <c r="AW50" s="1517"/>
      <c r="AX50" s="1519"/>
      <c r="AY50" t="str">
        <f t="shared" si="45"/>
        <v/>
      </c>
      <c r="CW50" s="25" t="str">
        <f t="shared" si="67"/>
        <v/>
      </c>
      <c r="CX50" s="25" t="str">
        <f t="shared" si="68"/>
        <v/>
      </c>
      <c r="CY50" s="25" t="str">
        <f t="shared" si="69"/>
        <v/>
      </c>
      <c r="CZ50" s="25" t="str">
        <f t="shared" si="70"/>
        <v/>
      </c>
      <c r="DA50" s="25" t="str">
        <f t="shared" si="71"/>
        <v/>
      </c>
      <c r="DB50" s="25" t="str">
        <f t="shared" si="72"/>
        <v/>
      </c>
      <c r="DC50" s="25" t="str">
        <f t="shared" si="73"/>
        <v/>
      </c>
      <c r="DD50" s="25" t="str">
        <f t="shared" si="74"/>
        <v/>
      </c>
      <c r="DE50" s="25" t="str">
        <f t="shared" si="51"/>
        <v/>
      </c>
      <c r="DG50" s="26">
        <f t="shared" si="75"/>
        <v>0</v>
      </c>
      <c r="DH50" s="26">
        <f t="shared" si="76"/>
        <v>0</v>
      </c>
      <c r="DI50" s="26">
        <f t="shared" si="77"/>
        <v>0</v>
      </c>
      <c r="DJ50" s="26">
        <f t="shared" si="78"/>
        <v>0</v>
      </c>
      <c r="DK50" s="26">
        <f t="shared" si="79"/>
        <v>0</v>
      </c>
      <c r="DL50" s="26">
        <f t="shared" si="80"/>
        <v>0</v>
      </c>
      <c r="DM50" s="26">
        <f t="shared" si="81"/>
        <v>0</v>
      </c>
      <c r="DN50" s="26">
        <f t="shared" si="82"/>
        <v>0</v>
      </c>
      <c r="DO50" s="26">
        <f t="shared" si="83"/>
        <v>0</v>
      </c>
    </row>
    <row r="51" spans="1:119" x14ac:dyDescent="0.25">
      <c r="A51" s="711"/>
      <c r="B51" s="712"/>
      <c r="C51" s="1551" t="s">
        <v>76</v>
      </c>
      <c r="D51" s="1520">
        <f t="shared" si="64"/>
        <v>0</v>
      </c>
      <c r="E51" s="115">
        <f t="shared" si="84"/>
        <v>0</v>
      </c>
      <c r="F51" s="84">
        <f t="shared" si="84"/>
        <v>0</v>
      </c>
      <c r="G51" s="1523"/>
      <c r="H51" s="1517"/>
      <c r="I51" s="1523"/>
      <c r="J51" s="1552"/>
      <c r="K51" s="1523"/>
      <c r="L51" s="1517"/>
      <c r="M51" s="1523"/>
      <c r="N51" s="1517"/>
      <c r="O51" s="1523"/>
      <c r="P51" s="1517"/>
      <c r="Q51" s="1523"/>
      <c r="R51" s="1524"/>
      <c r="S51" s="1523"/>
      <c r="T51" s="1524"/>
      <c r="U51" s="1523"/>
      <c r="V51" s="1524"/>
      <c r="W51" s="1523"/>
      <c r="X51" s="1524"/>
      <c r="Y51" s="1523"/>
      <c r="Z51" s="1524"/>
      <c r="AA51" s="1523"/>
      <c r="AB51" s="1524"/>
      <c r="AC51" s="1553"/>
      <c r="AD51" s="1524"/>
      <c r="AE51" s="1525"/>
      <c r="AF51" s="1524"/>
      <c r="AG51" s="1523"/>
      <c r="AH51" s="1524"/>
      <c r="AI51" s="1523"/>
      <c r="AJ51" s="1524"/>
      <c r="AK51" s="1523"/>
      <c r="AL51" s="1524"/>
      <c r="AM51" s="1553"/>
      <c r="AN51" s="1524"/>
      <c r="AO51" s="1552"/>
      <c r="AP51" s="1527"/>
      <c r="AQ51" s="1516"/>
      <c r="AR51" s="1517"/>
      <c r="AS51" s="1517"/>
      <c r="AT51" s="1517"/>
      <c r="AU51" s="1517"/>
      <c r="AV51" s="1517"/>
      <c r="AW51" s="1517"/>
      <c r="AX51" s="1519"/>
      <c r="AY51" t="str">
        <f t="shared" si="45"/>
        <v/>
      </c>
      <c r="CW51" s="25" t="str">
        <f t="shared" si="67"/>
        <v/>
      </c>
      <c r="CX51" s="25" t="str">
        <f t="shared" si="68"/>
        <v/>
      </c>
      <c r="CY51" s="25" t="str">
        <f t="shared" si="69"/>
        <v/>
      </c>
      <c r="CZ51" s="25" t="str">
        <f t="shared" si="70"/>
        <v/>
      </c>
      <c r="DA51" s="25" t="str">
        <f t="shared" si="71"/>
        <v/>
      </c>
      <c r="DB51" s="25" t="str">
        <f t="shared" si="72"/>
        <v/>
      </c>
      <c r="DC51" s="25" t="str">
        <f t="shared" si="73"/>
        <v/>
      </c>
      <c r="DD51" s="25" t="str">
        <f t="shared" si="74"/>
        <v/>
      </c>
      <c r="DE51" s="25" t="str">
        <f t="shared" si="51"/>
        <v/>
      </c>
      <c r="DG51" s="26">
        <f t="shared" si="75"/>
        <v>0</v>
      </c>
      <c r="DH51" s="26">
        <f t="shared" si="76"/>
        <v>0</v>
      </c>
      <c r="DI51" s="26">
        <f t="shared" si="77"/>
        <v>0</v>
      </c>
      <c r="DJ51" s="26">
        <f t="shared" si="78"/>
        <v>0</v>
      </c>
      <c r="DK51" s="26">
        <f t="shared" si="79"/>
        <v>0</v>
      </c>
      <c r="DL51" s="26">
        <f t="shared" si="80"/>
        <v>0</v>
      </c>
      <c r="DM51" s="26">
        <f t="shared" si="81"/>
        <v>0</v>
      </c>
      <c r="DN51" s="26">
        <f t="shared" si="82"/>
        <v>0</v>
      </c>
      <c r="DO51" s="26">
        <f t="shared" si="83"/>
        <v>0</v>
      </c>
    </row>
    <row r="52" spans="1:119" x14ac:dyDescent="0.25">
      <c r="A52" s="711"/>
      <c r="B52" s="712"/>
      <c r="C52" s="121" t="s">
        <v>77</v>
      </c>
      <c r="D52" s="98">
        <f>SUM(E52+F52)</f>
        <v>0</v>
      </c>
      <c r="E52" s="115">
        <f t="shared" si="84"/>
        <v>0</v>
      </c>
      <c r="F52" s="84">
        <f t="shared" si="84"/>
        <v>0</v>
      </c>
      <c r="G52" s="122"/>
      <c r="H52" s="123"/>
      <c r="I52" s="122"/>
      <c r="J52" s="124"/>
      <c r="K52" s="122"/>
      <c r="L52" s="123"/>
      <c r="M52" s="122"/>
      <c r="N52" s="123"/>
      <c r="O52" s="122"/>
      <c r="P52" s="123"/>
      <c r="Q52" s="122"/>
      <c r="R52" s="125"/>
      <c r="S52" s="122"/>
      <c r="T52" s="125"/>
      <c r="U52" s="122"/>
      <c r="V52" s="125"/>
      <c r="W52" s="122"/>
      <c r="X52" s="125"/>
      <c r="Y52" s="122"/>
      <c r="Z52" s="125"/>
      <c r="AA52" s="122"/>
      <c r="AB52" s="125"/>
      <c r="AC52" s="126"/>
      <c r="AD52" s="125"/>
      <c r="AE52" s="103"/>
      <c r="AF52" s="125"/>
      <c r="AG52" s="122"/>
      <c r="AH52" s="125"/>
      <c r="AI52" s="122"/>
      <c r="AJ52" s="125"/>
      <c r="AK52" s="122"/>
      <c r="AL52" s="125"/>
      <c r="AM52" s="126"/>
      <c r="AN52" s="125"/>
      <c r="AO52" s="124"/>
      <c r="AP52" s="127"/>
      <c r="AQ52" s="128"/>
      <c r="AR52" s="123"/>
      <c r="AS52" s="123"/>
      <c r="AT52" s="123"/>
      <c r="AU52" s="123"/>
      <c r="AV52" s="123"/>
      <c r="AW52" s="123"/>
      <c r="AX52" s="129"/>
      <c r="AY52" t="str">
        <f t="shared" si="45"/>
        <v/>
      </c>
      <c r="CW52" s="25" t="str">
        <f t="shared" si="67"/>
        <v/>
      </c>
      <c r="CX52" s="25" t="str">
        <f t="shared" si="68"/>
        <v/>
      </c>
      <c r="CY52" s="25" t="str">
        <f t="shared" si="69"/>
        <v/>
      </c>
      <c r="CZ52" s="25" t="str">
        <f t="shared" si="70"/>
        <v/>
      </c>
      <c r="DA52" s="25" t="str">
        <f t="shared" si="71"/>
        <v/>
      </c>
      <c r="DB52" s="25" t="str">
        <f t="shared" si="72"/>
        <v/>
      </c>
      <c r="DC52" s="25" t="str">
        <f t="shared" si="73"/>
        <v/>
      </c>
      <c r="DD52" s="25" t="str">
        <f t="shared" si="74"/>
        <v/>
      </c>
      <c r="DE52" s="25" t="str">
        <f t="shared" si="51"/>
        <v/>
      </c>
      <c r="DG52" s="26">
        <f t="shared" si="75"/>
        <v>0</v>
      </c>
      <c r="DH52" s="26">
        <f t="shared" si="76"/>
        <v>0</v>
      </c>
      <c r="DI52" s="26">
        <f t="shared" si="77"/>
        <v>0</v>
      </c>
      <c r="DJ52" s="26">
        <f t="shared" si="78"/>
        <v>0</v>
      </c>
      <c r="DK52" s="26">
        <f t="shared" si="79"/>
        <v>0</v>
      </c>
      <c r="DL52" s="26">
        <f t="shared" si="80"/>
        <v>0</v>
      </c>
      <c r="DM52" s="26">
        <f t="shared" si="81"/>
        <v>0</v>
      </c>
      <c r="DN52" s="26">
        <f t="shared" si="82"/>
        <v>0</v>
      </c>
      <c r="DO52" s="26">
        <f t="shared" si="83"/>
        <v>0</v>
      </c>
    </row>
    <row r="53" spans="1:119" x14ac:dyDescent="0.25">
      <c r="A53" s="711"/>
      <c r="B53" s="712"/>
      <c r="C53" s="121" t="s">
        <v>78</v>
      </c>
      <c r="D53" s="1554">
        <f t="shared" si="64"/>
        <v>0</v>
      </c>
      <c r="E53" s="1313">
        <f t="shared" si="84"/>
        <v>0</v>
      </c>
      <c r="F53" s="132">
        <f t="shared" si="84"/>
        <v>0</v>
      </c>
      <c r="G53" s="1528"/>
      <c r="H53" s="105"/>
      <c r="I53" s="1528"/>
      <c r="J53" s="133"/>
      <c r="K53" s="1528"/>
      <c r="L53" s="105"/>
      <c r="M53" s="1528"/>
      <c r="N53" s="105"/>
      <c r="O53" s="1528"/>
      <c r="P53" s="105"/>
      <c r="Q53" s="1528"/>
      <c r="R53" s="1529"/>
      <c r="S53" s="1528"/>
      <c r="T53" s="1529"/>
      <c r="U53" s="1528"/>
      <c r="V53" s="1529"/>
      <c r="W53" s="1528"/>
      <c r="X53" s="1529"/>
      <c r="Y53" s="1528"/>
      <c r="Z53" s="1529"/>
      <c r="AA53" s="1528"/>
      <c r="AB53" s="1529"/>
      <c r="AC53" s="1555"/>
      <c r="AD53" s="1529"/>
      <c r="AE53" s="1530"/>
      <c r="AF53" s="1529"/>
      <c r="AG53" s="1528"/>
      <c r="AH53" s="1529"/>
      <c r="AI53" s="1528"/>
      <c r="AJ53" s="1529"/>
      <c r="AK53" s="1528"/>
      <c r="AL53" s="1529"/>
      <c r="AM53" s="1555"/>
      <c r="AN53" s="1529"/>
      <c r="AO53" s="133"/>
      <c r="AP53" s="1531"/>
      <c r="AQ53" s="105"/>
      <c r="AR53" s="105"/>
      <c r="AS53" s="105"/>
      <c r="AT53" s="105"/>
      <c r="AU53" s="105"/>
      <c r="AV53" s="105"/>
      <c r="AW53" s="105"/>
      <c r="AX53" s="1533"/>
      <c r="AY53" t="str">
        <f t="shared" si="45"/>
        <v/>
      </c>
      <c r="CW53" s="25" t="str">
        <f t="shared" si="67"/>
        <v/>
      </c>
      <c r="CX53" s="25" t="str">
        <f t="shared" si="68"/>
        <v/>
      </c>
      <c r="CY53" s="25" t="str">
        <f t="shared" si="69"/>
        <v/>
      </c>
      <c r="CZ53" s="25" t="str">
        <f t="shared" si="70"/>
        <v/>
      </c>
      <c r="DA53" s="25" t="str">
        <f t="shared" si="71"/>
        <v/>
      </c>
      <c r="DB53" s="25" t="str">
        <f t="shared" si="72"/>
        <v/>
      </c>
      <c r="DC53" s="25" t="str">
        <f t="shared" si="73"/>
        <v/>
      </c>
      <c r="DD53" s="25" t="str">
        <f t="shared" si="74"/>
        <v/>
      </c>
      <c r="DE53" s="25" t="str">
        <f t="shared" si="51"/>
        <v/>
      </c>
      <c r="DG53" s="26">
        <f t="shared" si="75"/>
        <v>0</v>
      </c>
      <c r="DH53" s="26">
        <f t="shared" si="76"/>
        <v>0</v>
      </c>
      <c r="DI53" s="26">
        <f t="shared" si="77"/>
        <v>0</v>
      </c>
      <c r="DJ53" s="26">
        <f t="shared" si="78"/>
        <v>0</v>
      </c>
      <c r="DK53" s="26">
        <f t="shared" si="79"/>
        <v>0</v>
      </c>
      <c r="DL53" s="26">
        <f t="shared" si="80"/>
        <v>0</v>
      </c>
      <c r="DM53" s="26">
        <f t="shared" si="81"/>
        <v>0</v>
      </c>
      <c r="DN53" s="26">
        <f t="shared" si="82"/>
        <v>0</v>
      </c>
      <c r="DO53" s="26">
        <f t="shared" si="83"/>
        <v>0</v>
      </c>
    </row>
    <row r="54" spans="1:119" x14ac:dyDescent="0.25">
      <c r="A54" s="1475" t="s">
        <v>4</v>
      </c>
      <c r="B54" s="1475"/>
      <c r="C54" s="1475"/>
      <c r="D54" s="1534">
        <f>SUM(D48:D53)</f>
        <v>0</v>
      </c>
      <c r="E54" s="1539">
        <f>SUM(E48:E53)</f>
        <v>0</v>
      </c>
      <c r="F54" s="1535">
        <f>SUM(F48:F53)</f>
        <v>0</v>
      </c>
      <c r="G54" s="1534">
        <f>SUM(G48:G53)</f>
        <v>0</v>
      </c>
      <c r="H54" s="1539">
        <f t="shared" ref="H54:AW54" si="85">SUM(H48:H53)</f>
        <v>0</v>
      </c>
      <c r="I54" s="1534">
        <f t="shared" si="85"/>
        <v>0</v>
      </c>
      <c r="J54" s="1539">
        <f t="shared" si="85"/>
        <v>0</v>
      </c>
      <c r="K54" s="1534">
        <f t="shared" si="85"/>
        <v>0</v>
      </c>
      <c r="L54" s="1539">
        <f t="shared" si="85"/>
        <v>0</v>
      </c>
      <c r="M54" s="1534">
        <f t="shared" si="85"/>
        <v>0</v>
      </c>
      <c r="N54" s="1539">
        <f t="shared" si="85"/>
        <v>0</v>
      </c>
      <c r="O54" s="1534">
        <f t="shared" si="85"/>
        <v>0</v>
      </c>
      <c r="P54" s="1539">
        <f t="shared" si="85"/>
        <v>0</v>
      </c>
      <c r="Q54" s="1534">
        <f t="shared" si="85"/>
        <v>0</v>
      </c>
      <c r="R54" s="1539">
        <f t="shared" si="85"/>
        <v>0</v>
      </c>
      <c r="S54" s="1534">
        <f t="shared" si="85"/>
        <v>0</v>
      </c>
      <c r="T54" s="1539">
        <f t="shared" si="85"/>
        <v>0</v>
      </c>
      <c r="U54" s="1534">
        <f t="shared" si="85"/>
        <v>0</v>
      </c>
      <c r="V54" s="1539">
        <f t="shared" si="85"/>
        <v>0</v>
      </c>
      <c r="W54" s="1534">
        <f t="shared" si="85"/>
        <v>0</v>
      </c>
      <c r="X54" s="1539">
        <f t="shared" si="85"/>
        <v>0</v>
      </c>
      <c r="Y54" s="1534">
        <f>SUM(Y48:Y53)</f>
        <v>0</v>
      </c>
      <c r="Z54" s="1539">
        <f>SUM(Z48:Z53)</f>
        <v>0</v>
      </c>
      <c r="AA54" s="1534">
        <f t="shared" si="85"/>
        <v>0</v>
      </c>
      <c r="AB54" s="1539">
        <f t="shared" si="85"/>
        <v>0</v>
      </c>
      <c r="AC54" s="1534">
        <f t="shared" si="85"/>
        <v>0</v>
      </c>
      <c r="AD54" s="1539">
        <f t="shared" si="85"/>
        <v>0</v>
      </c>
      <c r="AE54" s="1534">
        <f t="shared" si="85"/>
        <v>0</v>
      </c>
      <c r="AF54" s="1539">
        <f t="shared" si="85"/>
        <v>0</v>
      </c>
      <c r="AG54" s="1534">
        <f t="shared" si="85"/>
        <v>0</v>
      </c>
      <c r="AH54" s="1539">
        <f t="shared" si="85"/>
        <v>0</v>
      </c>
      <c r="AI54" s="1534">
        <f t="shared" si="85"/>
        <v>0</v>
      </c>
      <c r="AJ54" s="1539">
        <f t="shared" si="85"/>
        <v>0</v>
      </c>
      <c r="AK54" s="1534">
        <f t="shared" si="85"/>
        <v>0</v>
      </c>
      <c r="AL54" s="1539">
        <f t="shared" si="85"/>
        <v>0</v>
      </c>
      <c r="AM54" s="1534">
        <f t="shared" si="85"/>
        <v>0</v>
      </c>
      <c r="AN54" s="1539">
        <f t="shared" si="85"/>
        <v>0</v>
      </c>
      <c r="AO54" s="1534">
        <f t="shared" si="85"/>
        <v>0</v>
      </c>
      <c r="AP54" s="516">
        <f t="shared" si="85"/>
        <v>0</v>
      </c>
      <c r="AQ54" s="1539">
        <f t="shared" si="85"/>
        <v>0</v>
      </c>
      <c r="AR54" s="1534">
        <f t="shared" si="85"/>
        <v>0</v>
      </c>
      <c r="AS54" s="1534">
        <f t="shared" si="85"/>
        <v>0</v>
      </c>
      <c r="AT54" s="1534">
        <f t="shared" si="85"/>
        <v>0</v>
      </c>
      <c r="AU54" s="1540">
        <f t="shared" si="85"/>
        <v>0</v>
      </c>
      <c r="AV54" s="1535">
        <f>SUM(AV48:AV53)</f>
        <v>0</v>
      </c>
      <c r="AW54" s="1534">
        <f t="shared" si="85"/>
        <v>0</v>
      </c>
      <c r="AX54" s="1540">
        <f>SUM(AX48:AX53)</f>
        <v>0</v>
      </c>
      <c r="CW54"/>
      <c r="CX54"/>
      <c r="CY54"/>
      <c r="CZ54"/>
      <c r="DA54"/>
      <c r="DB54"/>
      <c r="DC54"/>
      <c r="DD54"/>
      <c r="DE54"/>
      <c r="DG54"/>
      <c r="DH54"/>
      <c r="DI54"/>
      <c r="DJ54"/>
      <c r="DK54"/>
      <c r="DL54"/>
      <c r="DM54"/>
    </row>
    <row r="55" spans="1:119" ht="15" customHeight="1" x14ac:dyDescent="0.25">
      <c r="A55" s="722" t="s">
        <v>79</v>
      </c>
      <c r="B55" s="723"/>
      <c r="C55" s="134">
        <v>0</v>
      </c>
      <c r="D55" s="1502">
        <f t="shared" si="64"/>
        <v>0</v>
      </c>
      <c r="E55" s="135">
        <f t="shared" si="84"/>
        <v>0</v>
      </c>
      <c r="F55" s="136">
        <f t="shared" si="84"/>
        <v>0</v>
      </c>
      <c r="G55" s="1506"/>
      <c r="H55" s="80"/>
      <c r="I55" s="1506"/>
      <c r="J55" s="80"/>
      <c r="K55" s="1506"/>
      <c r="L55" s="80"/>
      <c r="M55" s="1506"/>
      <c r="N55" s="80"/>
      <c r="O55" s="1506"/>
      <c r="P55" s="80"/>
      <c r="Q55" s="1506"/>
      <c r="R55" s="80"/>
      <c r="S55" s="1506"/>
      <c r="T55" s="80"/>
      <c r="U55" s="1506"/>
      <c r="V55" s="80"/>
      <c r="W55" s="1506"/>
      <c r="X55" s="80"/>
      <c r="Y55" s="1506"/>
      <c r="Z55" s="80"/>
      <c r="AA55" s="1506"/>
      <c r="AB55" s="80"/>
      <c r="AC55" s="1506"/>
      <c r="AD55" s="80"/>
      <c r="AE55" s="1506"/>
      <c r="AF55" s="80"/>
      <c r="AG55" s="1506"/>
      <c r="AH55" s="80"/>
      <c r="AI55" s="1506"/>
      <c r="AJ55" s="80"/>
      <c r="AK55" s="1506"/>
      <c r="AL55" s="80"/>
      <c r="AM55" s="1506"/>
      <c r="AN55" s="80"/>
      <c r="AO55" s="1506"/>
      <c r="AP55" s="81"/>
      <c r="AQ55" s="1510"/>
      <c r="AR55" s="1510"/>
      <c r="AS55" s="1511"/>
      <c r="AT55" s="1511"/>
      <c r="AU55" s="1511"/>
      <c r="AV55" s="1511"/>
      <c r="AW55" s="1511"/>
      <c r="AX55" s="1511"/>
      <c r="AY55" t="str">
        <f t="shared" si="45"/>
        <v/>
      </c>
      <c r="CW55" s="25" t="str">
        <f t="shared" ref="CW55:CW59" si="86">IF(AND((Y55+Z55)&gt;0,AQ55="")," * No olvide digitar la variable 12 años. Si no tiene digite Cero.",IF(AQ55&gt;(Y55+Z55),"* Las Consultas de 12 años NO DEBEN ser mayor que el total de Consultas entre 10-14 años",""))</f>
        <v/>
      </c>
      <c r="CX55" s="25" t="str">
        <f t="shared" ref="CX55:CX59" si="87">IF(AND(F55&gt;0,AR55="")," * No olvide digitar la variable Embarazadas. Digite cero si no tiene.","")</f>
        <v/>
      </c>
      <c r="CY55" s="25" t="str">
        <f t="shared" ref="CY55:CY59" si="88">IF(AR55&gt;F55," * Las Embarazadas NO DEBEN ser mayor al total de mujeres. ","")</f>
        <v/>
      </c>
      <c r="CZ55" s="25" t="str">
        <f t="shared" ref="CZ55:CZ59" si="89">IF(AND((AK55+AL55)&gt;0,AS55="")," * No olvide digitar la variable 60 años. Si no tiene digite Cero.",IF(AS55&gt;(AK55+AL55)," * Las consultas de 60 años NO DEBEN ser mayor que el Total de consultas del grupo 60-64 años",""))</f>
        <v/>
      </c>
      <c r="DA55" s="25" t="str">
        <f>IF(AND(D55&gt;0,AT55="")," * No olvide digitar la variable Usuarios con Discapacidad. Digite Cero si no tiene.",IF(AT55&gt;D55," * La variable Usuarios con Discapacidad No puede ser mayor al Total Ambos Sexos.",""))</f>
        <v/>
      </c>
      <c r="DB55" s="25" t="str">
        <f>IF(AND(D55&gt;0,AU55="")," * No olvide digitar la variable Niños, niñas, adolescentes y jóvenes población SENAME. Digite Cero si no tiene.",IF(AU55&gt;D55," * La variable Niños, niñas, adolescentes y jóvenes población SENAME No puede ser mayor al Total Ambos Sexos.",""))</f>
        <v/>
      </c>
      <c r="DC55" s="25" t="str">
        <f>IF(AND(D55&gt;0,AV55="")," * No olvide digitar la variable Niños, niñas, adolescentes y jóvenes Mejor Niñez. Digite Cero si no tiene.",IF(AV55&gt;D55," * La variable Niños, niñas, adolescentes y jóvenes Mejor Niñez No puede ser mayor al Total Ambos Sexos.",""))</f>
        <v/>
      </c>
      <c r="DD55" s="25" t="str">
        <f>IF(AND(D55&gt;0,AW55="")," * No olvide digitar la variable Migrantes. Digite Cero si no tiene.",IF(AW55&gt;D55," * La variable Migrantes No puede ser mayor al Total.",""))</f>
        <v/>
      </c>
      <c r="DE55" s="25" t="str">
        <f t="shared" si="51"/>
        <v/>
      </c>
      <c r="DG55" s="26">
        <f t="shared" ref="DG55:DG59" si="90">IF(AND((Y55+Z55)&gt;0,AQ55=""),1,IF(AQ55&gt;(Y55+Z55),1,0))</f>
        <v>0</v>
      </c>
      <c r="DH55" s="26">
        <f t="shared" ref="DH55:DH59" si="91">IF(AND(F55&gt;0,AR55=""),1,0)</f>
        <v>0</v>
      </c>
      <c r="DI55" s="26">
        <f t="shared" ref="DI55:DI59" si="92">IF(AR55&gt;F55,1,0)</f>
        <v>0</v>
      </c>
      <c r="DJ55" s="26">
        <f t="shared" ref="DJ55:DJ59" si="93">IF(AND((AK55+AL55)&gt;0,AS55=""),1,IF(AS55&gt;(AK55+AL55),1,0))</f>
        <v>0</v>
      </c>
      <c r="DK55" s="26">
        <f t="shared" ref="DK55:DK59" si="94">IF(AND(D55&gt;0,AT55=""),1,IF(AT55&gt;D55,1,0))</f>
        <v>0</v>
      </c>
      <c r="DL55" s="26">
        <f t="shared" ref="DL55:DL59" si="95">IF(AND(D55&gt;0,AU55=""),1,IF(AU55&gt;D55,1,0))</f>
        <v>0</v>
      </c>
      <c r="DM55" s="26">
        <f t="shared" ref="DM55:DM59" si="96">IF(AND(D55&gt;0,AV55=""),1,IF(AV55&gt;D55,1,0))</f>
        <v>0</v>
      </c>
      <c r="DN55" s="26">
        <f t="shared" ref="DN55:DN59" si="97">IF(AND(D55&gt;0,AW55=""),1,IF(AW55&gt;D55,1,0))</f>
        <v>0</v>
      </c>
      <c r="DO55" s="26">
        <f t="shared" ref="DO55:DO59" si="98">IF(AND(D55&gt;0,AX55=""),1,IF(AX55&gt;D55,1,0))</f>
        <v>0</v>
      </c>
    </row>
    <row r="56" spans="1:119" x14ac:dyDescent="0.25">
      <c r="A56" s="722"/>
      <c r="B56" s="723"/>
      <c r="C56" s="1551" t="s">
        <v>80</v>
      </c>
      <c r="D56" s="1520">
        <f t="shared" si="64"/>
        <v>0</v>
      </c>
      <c r="E56" s="1556">
        <f t="shared" si="84"/>
        <v>0</v>
      </c>
      <c r="F56" s="1557">
        <f t="shared" si="84"/>
        <v>0</v>
      </c>
      <c r="G56" s="1523"/>
      <c r="H56" s="1524"/>
      <c r="I56" s="1523"/>
      <c r="J56" s="1524"/>
      <c r="K56" s="1523"/>
      <c r="L56" s="1524"/>
      <c r="M56" s="1523"/>
      <c r="N56" s="1524"/>
      <c r="O56" s="1523"/>
      <c r="P56" s="1524"/>
      <c r="Q56" s="1523"/>
      <c r="R56" s="1524"/>
      <c r="S56" s="1523"/>
      <c r="T56" s="1524"/>
      <c r="U56" s="1523"/>
      <c r="V56" s="1524"/>
      <c r="W56" s="1523"/>
      <c r="X56" s="1524"/>
      <c r="Y56" s="1523"/>
      <c r="Z56" s="1524"/>
      <c r="AA56" s="1523"/>
      <c r="AB56" s="1524"/>
      <c r="AC56" s="1523"/>
      <c r="AD56" s="1524"/>
      <c r="AE56" s="1523"/>
      <c r="AF56" s="1524"/>
      <c r="AG56" s="1523"/>
      <c r="AH56" s="1524"/>
      <c r="AI56" s="1523"/>
      <c r="AJ56" s="1524"/>
      <c r="AK56" s="1523"/>
      <c r="AL56" s="1524"/>
      <c r="AM56" s="1523"/>
      <c r="AN56" s="1524"/>
      <c r="AO56" s="1523"/>
      <c r="AP56" s="1527"/>
      <c r="AQ56" s="1517"/>
      <c r="AR56" s="1517"/>
      <c r="AS56" s="1519"/>
      <c r="AT56" s="1519"/>
      <c r="AU56" s="1519"/>
      <c r="AV56" s="1519"/>
      <c r="AW56" s="1519"/>
      <c r="AX56" s="1519"/>
      <c r="AY56" t="str">
        <f t="shared" si="45"/>
        <v/>
      </c>
      <c r="CW56" s="25" t="str">
        <f t="shared" si="86"/>
        <v/>
      </c>
      <c r="CX56" s="25" t="str">
        <f t="shared" si="87"/>
        <v/>
      </c>
      <c r="CY56" s="25" t="str">
        <f t="shared" si="88"/>
        <v/>
      </c>
      <c r="CZ56" s="25" t="str">
        <f t="shared" si="89"/>
        <v/>
      </c>
      <c r="DA56" s="25" t="str">
        <f t="shared" ref="DA56:DA59" si="99">IF(AND(D56&gt;0,AT56="")," * No olvide digitar la variable Usuarios con Discapacidad. Digite Cero si no tiene.",IF(AT56&gt;D56," * La variable Usuarios con Discapacidad No puede ser mayor al Total Ambos Sexos.",""))</f>
        <v/>
      </c>
      <c r="DB56" s="25" t="str">
        <f t="shared" ref="DB56:DB59" si="100">IF(AND(D56&gt;0,AU56="")," * No olvide digitar la variable Niños, niñas, adolescentes y jóvenes población SENAME. Digite Cero si no tiene.",IF(AU56&gt;D56," * La variable Niños, niñas, adolescentes y jóvenes población SENAME No puede ser mayor al Total Ambos Sexos.",""))</f>
        <v/>
      </c>
      <c r="DC56" s="25" t="str">
        <f t="shared" ref="DC56:DC59" si="101">IF(AND(D56&gt;0,AV56="")," * No olvide digitar la variable Niños, niñas, adolescentes y jóvenes Mejor Niñez. Digite Cero si no tiene.",IF(AV56&gt;D56," * La variable Niños, niñas, adolescentes y jóvenes Mejor Niñez No puede ser mayor al Total Ambos Sexos.",""))</f>
        <v/>
      </c>
      <c r="DD56" s="25" t="str">
        <f t="shared" ref="DD56:DD59" si="102">IF(AND(D56&gt;0,AW56="")," * No olvide digitar la variable Migrantes. Digite Cero si no tiene.",IF(AW56&gt;D56," * La variable Migrantes No puede ser mayor al Total.",""))</f>
        <v/>
      </c>
      <c r="DE56" s="25" t="str">
        <f t="shared" si="51"/>
        <v/>
      </c>
      <c r="DG56" s="26">
        <f t="shared" si="90"/>
        <v>0</v>
      </c>
      <c r="DH56" s="26">
        <f t="shared" si="91"/>
        <v>0</v>
      </c>
      <c r="DI56" s="26">
        <f t="shared" si="92"/>
        <v>0</v>
      </c>
      <c r="DJ56" s="26">
        <f t="shared" si="93"/>
        <v>0</v>
      </c>
      <c r="DK56" s="26">
        <f t="shared" si="94"/>
        <v>0</v>
      </c>
      <c r="DL56" s="26">
        <f t="shared" si="95"/>
        <v>0</v>
      </c>
      <c r="DM56" s="26">
        <f t="shared" si="96"/>
        <v>0</v>
      </c>
      <c r="DN56" s="26">
        <f t="shared" si="97"/>
        <v>0</v>
      </c>
      <c r="DO56" s="26">
        <f t="shared" si="98"/>
        <v>0</v>
      </c>
    </row>
    <row r="57" spans="1:119" x14ac:dyDescent="0.25">
      <c r="A57" s="722"/>
      <c r="B57" s="723"/>
      <c r="C57" s="1551" t="s">
        <v>81</v>
      </c>
      <c r="D57" s="1520">
        <f t="shared" si="64"/>
        <v>0</v>
      </c>
      <c r="E57" s="1556">
        <f t="shared" si="84"/>
        <v>0</v>
      </c>
      <c r="F57" s="1557">
        <f t="shared" si="84"/>
        <v>0</v>
      </c>
      <c r="G57" s="1523"/>
      <c r="H57" s="1524"/>
      <c r="I57" s="1523"/>
      <c r="J57" s="1524"/>
      <c r="K57" s="1523"/>
      <c r="L57" s="1524"/>
      <c r="M57" s="1523"/>
      <c r="N57" s="1524"/>
      <c r="O57" s="1523"/>
      <c r="P57" s="1524"/>
      <c r="Q57" s="1523"/>
      <c r="R57" s="1524"/>
      <c r="S57" s="1523"/>
      <c r="T57" s="1524"/>
      <c r="U57" s="1523"/>
      <c r="V57" s="1524"/>
      <c r="W57" s="1523"/>
      <c r="X57" s="1524"/>
      <c r="Y57" s="1523"/>
      <c r="Z57" s="1524"/>
      <c r="AA57" s="1523"/>
      <c r="AB57" s="1524"/>
      <c r="AC57" s="1523"/>
      <c r="AD57" s="1524"/>
      <c r="AE57" s="1523"/>
      <c r="AF57" s="1524"/>
      <c r="AG57" s="1523"/>
      <c r="AH57" s="1524"/>
      <c r="AI57" s="1523"/>
      <c r="AJ57" s="1524"/>
      <c r="AK57" s="1523"/>
      <c r="AL57" s="1524"/>
      <c r="AM57" s="1523"/>
      <c r="AN57" s="1524"/>
      <c r="AO57" s="1523"/>
      <c r="AP57" s="1527"/>
      <c r="AQ57" s="1517"/>
      <c r="AR57" s="1517"/>
      <c r="AS57" s="1519"/>
      <c r="AT57" s="1519"/>
      <c r="AU57" s="1519"/>
      <c r="AV57" s="1519"/>
      <c r="AW57" s="1519"/>
      <c r="AX57" s="1519"/>
      <c r="AY57" t="str">
        <f t="shared" si="45"/>
        <v/>
      </c>
      <c r="CW57" s="25" t="str">
        <f t="shared" si="86"/>
        <v/>
      </c>
      <c r="CX57" s="25" t="str">
        <f t="shared" si="87"/>
        <v/>
      </c>
      <c r="CY57" s="25" t="str">
        <f t="shared" si="88"/>
        <v/>
      </c>
      <c r="CZ57" s="25" t="str">
        <f t="shared" si="89"/>
        <v/>
      </c>
      <c r="DA57" s="25" t="str">
        <f t="shared" si="99"/>
        <v/>
      </c>
      <c r="DB57" s="25" t="str">
        <f t="shared" si="100"/>
        <v/>
      </c>
      <c r="DC57" s="25" t="str">
        <f t="shared" si="101"/>
        <v/>
      </c>
      <c r="DD57" s="25" t="str">
        <f t="shared" si="102"/>
        <v/>
      </c>
      <c r="DE57" s="25" t="str">
        <f t="shared" si="51"/>
        <v/>
      </c>
      <c r="DG57" s="26">
        <f t="shared" si="90"/>
        <v>0</v>
      </c>
      <c r="DH57" s="26">
        <f t="shared" si="91"/>
        <v>0</v>
      </c>
      <c r="DI57" s="26">
        <f t="shared" si="92"/>
        <v>0</v>
      </c>
      <c r="DJ57" s="26">
        <f t="shared" si="93"/>
        <v>0</v>
      </c>
      <c r="DK57" s="26">
        <f t="shared" si="94"/>
        <v>0</v>
      </c>
      <c r="DL57" s="26">
        <f t="shared" si="95"/>
        <v>0</v>
      </c>
      <c r="DM57" s="26">
        <f t="shared" si="96"/>
        <v>0</v>
      </c>
      <c r="DN57" s="26">
        <f t="shared" si="97"/>
        <v>0</v>
      </c>
      <c r="DO57" s="26">
        <f t="shared" si="98"/>
        <v>0</v>
      </c>
    </row>
    <row r="58" spans="1:119" x14ac:dyDescent="0.25">
      <c r="A58" s="722"/>
      <c r="B58" s="723"/>
      <c r="C58" s="1551" t="s">
        <v>82</v>
      </c>
      <c r="D58" s="1520">
        <f t="shared" si="64"/>
        <v>0</v>
      </c>
      <c r="E58" s="1556">
        <f t="shared" si="84"/>
        <v>0</v>
      </c>
      <c r="F58" s="1557">
        <f t="shared" si="84"/>
        <v>0</v>
      </c>
      <c r="G58" s="1523"/>
      <c r="H58" s="1524"/>
      <c r="I58" s="1523"/>
      <c r="J58" s="1524"/>
      <c r="K58" s="1523"/>
      <c r="L58" s="1524"/>
      <c r="M58" s="1523"/>
      <c r="N58" s="1524"/>
      <c r="O58" s="1523"/>
      <c r="P58" s="1524"/>
      <c r="Q58" s="1523"/>
      <c r="R58" s="1524"/>
      <c r="S58" s="1523"/>
      <c r="T58" s="1524"/>
      <c r="U58" s="1523"/>
      <c r="V58" s="1524"/>
      <c r="W58" s="1523"/>
      <c r="X58" s="1524"/>
      <c r="Y58" s="1523"/>
      <c r="Z58" s="1524"/>
      <c r="AA58" s="1523"/>
      <c r="AB58" s="1524"/>
      <c r="AC58" s="1523"/>
      <c r="AD58" s="1524"/>
      <c r="AE58" s="1523"/>
      <c r="AF58" s="1524"/>
      <c r="AG58" s="1523"/>
      <c r="AH58" s="1524"/>
      <c r="AI58" s="1523"/>
      <c r="AJ58" s="1524"/>
      <c r="AK58" s="1523"/>
      <c r="AL58" s="1524"/>
      <c r="AM58" s="1523"/>
      <c r="AN58" s="1524"/>
      <c r="AO58" s="1523"/>
      <c r="AP58" s="1527"/>
      <c r="AQ58" s="1517"/>
      <c r="AR58" s="1517"/>
      <c r="AS58" s="1519"/>
      <c r="AT58" s="1519"/>
      <c r="AU58" s="1519"/>
      <c r="AV58" s="1519"/>
      <c r="AW58" s="1519"/>
      <c r="AX58" s="1519"/>
      <c r="AY58" t="str">
        <f t="shared" si="45"/>
        <v/>
      </c>
      <c r="CW58" s="25" t="str">
        <f t="shared" si="86"/>
        <v/>
      </c>
      <c r="CX58" s="25" t="str">
        <f t="shared" si="87"/>
        <v/>
      </c>
      <c r="CY58" s="25" t="str">
        <f t="shared" si="88"/>
        <v/>
      </c>
      <c r="CZ58" s="25" t="str">
        <f t="shared" si="89"/>
        <v/>
      </c>
      <c r="DA58" s="25" t="str">
        <f t="shared" si="99"/>
        <v/>
      </c>
      <c r="DB58" s="25" t="str">
        <f t="shared" si="100"/>
        <v/>
      </c>
      <c r="DC58" s="25" t="str">
        <f t="shared" si="101"/>
        <v/>
      </c>
      <c r="DD58" s="25" t="str">
        <f t="shared" si="102"/>
        <v/>
      </c>
      <c r="DE58" s="25" t="str">
        <f t="shared" si="51"/>
        <v/>
      </c>
      <c r="DG58" s="26">
        <f t="shared" si="90"/>
        <v>0</v>
      </c>
      <c r="DH58" s="26">
        <f t="shared" si="91"/>
        <v>0</v>
      </c>
      <c r="DI58" s="26">
        <f t="shared" si="92"/>
        <v>0</v>
      </c>
      <c r="DJ58" s="26">
        <f t="shared" si="93"/>
        <v>0</v>
      </c>
      <c r="DK58" s="26">
        <f t="shared" si="94"/>
        <v>0</v>
      </c>
      <c r="DL58" s="26">
        <f t="shared" si="95"/>
        <v>0</v>
      </c>
      <c r="DM58" s="26">
        <f t="shared" si="96"/>
        <v>0</v>
      </c>
      <c r="DN58" s="26">
        <f t="shared" si="97"/>
        <v>0</v>
      </c>
      <c r="DO58" s="26">
        <f t="shared" si="98"/>
        <v>0</v>
      </c>
    </row>
    <row r="59" spans="1:119" x14ac:dyDescent="0.25">
      <c r="A59" s="900"/>
      <c r="B59" s="901"/>
      <c r="C59" s="1558" t="s">
        <v>83</v>
      </c>
      <c r="D59" s="1554">
        <f t="shared" si="64"/>
        <v>0</v>
      </c>
      <c r="E59" s="1313">
        <f>SUM(G59+I59+K59+M59+O59+Q59+S59+U59+W59+Y59+AA59+AC59+AE59+AG59+AI59+AK59+AM59+AO59)</f>
        <v>0</v>
      </c>
      <c r="F59" s="1559">
        <f>SUM(H59+J59+L59+N59+P59+R59+T59+V59+X59+Z59+AB59+AD59+AF59+AH59+AJ59+AL59+AN59+AP59)</f>
        <v>0</v>
      </c>
      <c r="G59" s="1528"/>
      <c r="H59" s="1529"/>
      <c r="I59" s="1528"/>
      <c r="J59" s="1529"/>
      <c r="K59" s="1528"/>
      <c r="L59" s="1529"/>
      <c r="M59" s="1528"/>
      <c r="N59" s="1529"/>
      <c r="O59" s="1528"/>
      <c r="P59" s="1529"/>
      <c r="Q59" s="1528"/>
      <c r="R59" s="1529"/>
      <c r="S59" s="1528"/>
      <c r="T59" s="1529"/>
      <c r="U59" s="1528"/>
      <c r="V59" s="1529"/>
      <c r="W59" s="1528"/>
      <c r="X59" s="1529"/>
      <c r="Y59" s="1528"/>
      <c r="Z59" s="1529"/>
      <c r="AA59" s="1528"/>
      <c r="AB59" s="1529"/>
      <c r="AC59" s="1528"/>
      <c r="AD59" s="1529"/>
      <c r="AE59" s="1528"/>
      <c r="AF59" s="1529"/>
      <c r="AG59" s="1528"/>
      <c r="AH59" s="1529"/>
      <c r="AI59" s="1528"/>
      <c r="AJ59" s="1529"/>
      <c r="AK59" s="1528"/>
      <c r="AL59" s="1529"/>
      <c r="AM59" s="1528"/>
      <c r="AN59" s="1529"/>
      <c r="AO59" s="1528"/>
      <c r="AP59" s="1531"/>
      <c r="AQ59" s="105"/>
      <c r="AR59" s="105"/>
      <c r="AS59" s="1533"/>
      <c r="AT59" s="1533"/>
      <c r="AU59" s="1533"/>
      <c r="AV59" s="1533"/>
      <c r="AW59" s="1533"/>
      <c r="AX59" s="1533"/>
      <c r="AY59" t="str">
        <f t="shared" si="45"/>
        <v/>
      </c>
      <c r="CW59" s="25" t="str">
        <f t="shared" si="86"/>
        <v/>
      </c>
      <c r="CX59" s="25" t="str">
        <f t="shared" si="87"/>
        <v/>
      </c>
      <c r="CY59" s="25" t="str">
        <f t="shared" si="88"/>
        <v/>
      </c>
      <c r="CZ59" s="25" t="str">
        <f t="shared" si="89"/>
        <v/>
      </c>
      <c r="DA59" s="25" t="str">
        <f t="shared" si="99"/>
        <v/>
      </c>
      <c r="DB59" s="25" t="str">
        <f t="shared" si="100"/>
        <v/>
      </c>
      <c r="DC59" s="25" t="str">
        <f t="shared" si="101"/>
        <v/>
      </c>
      <c r="DD59" s="25" t="str">
        <f t="shared" si="102"/>
        <v/>
      </c>
      <c r="DE59" s="25" t="str">
        <f t="shared" si="51"/>
        <v/>
      </c>
      <c r="DG59" s="26">
        <f t="shared" si="90"/>
        <v>0</v>
      </c>
      <c r="DH59" s="26">
        <f t="shared" si="91"/>
        <v>0</v>
      </c>
      <c r="DI59" s="26">
        <f t="shared" si="92"/>
        <v>0</v>
      </c>
      <c r="DJ59" s="26">
        <f t="shared" si="93"/>
        <v>0</v>
      </c>
      <c r="DK59" s="26">
        <f t="shared" si="94"/>
        <v>0</v>
      </c>
      <c r="DL59" s="26">
        <f t="shared" si="95"/>
        <v>0</v>
      </c>
      <c r="DM59" s="26">
        <f t="shared" si="96"/>
        <v>0</v>
      </c>
      <c r="DN59" s="26">
        <f t="shared" si="97"/>
        <v>0</v>
      </c>
      <c r="DO59" s="26">
        <f t="shared" si="98"/>
        <v>0</v>
      </c>
    </row>
    <row r="60" spans="1:119" x14ac:dyDescent="0.25">
      <c r="A60" s="1403" t="s">
        <v>4</v>
      </c>
      <c r="B60" s="1404"/>
      <c r="C60" s="885"/>
      <c r="D60" s="1534">
        <f t="shared" ref="D60:AX60" si="103">SUM(D55:D59)</f>
        <v>0</v>
      </c>
      <c r="E60" s="515">
        <f>SUM(E55:E59)</f>
        <v>0</v>
      </c>
      <c r="F60" s="519">
        <f>SUM(F55:F59)</f>
        <v>0</v>
      </c>
      <c r="G60" s="1534">
        <f t="shared" si="103"/>
        <v>0</v>
      </c>
      <c r="H60" s="1539">
        <f t="shared" si="103"/>
        <v>0</v>
      </c>
      <c r="I60" s="1534">
        <f t="shared" si="103"/>
        <v>0</v>
      </c>
      <c r="J60" s="1539">
        <f t="shared" si="103"/>
        <v>0</v>
      </c>
      <c r="K60" s="1534">
        <f t="shared" si="103"/>
        <v>0</v>
      </c>
      <c r="L60" s="1539">
        <f t="shared" si="103"/>
        <v>0</v>
      </c>
      <c r="M60" s="1534">
        <f t="shared" si="103"/>
        <v>0</v>
      </c>
      <c r="N60" s="1539">
        <f t="shared" si="103"/>
        <v>0</v>
      </c>
      <c r="O60" s="1534">
        <f t="shared" si="103"/>
        <v>0</v>
      </c>
      <c r="P60" s="1539">
        <f t="shared" si="103"/>
        <v>0</v>
      </c>
      <c r="Q60" s="1534">
        <f t="shared" si="103"/>
        <v>0</v>
      </c>
      <c r="R60" s="1539">
        <f t="shared" si="103"/>
        <v>0</v>
      </c>
      <c r="S60" s="1534">
        <f t="shared" si="103"/>
        <v>0</v>
      </c>
      <c r="T60" s="519">
        <f t="shared" si="103"/>
        <v>0</v>
      </c>
      <c r="U60" s="1534">
        <f t="shared" si="103"/>
        <v>0</v>
      </c>
      <c r="V60" s="1539">
        <f t="shared" si="103"/>
        <v>0</v>
      </c>
      <c r="W60" s="1534">
        <f t="shared" si="103"/>
        <v>0</v>
      </c>
      <c r="X60" s="1539">
        <f t="shared" si="103"/>
        <v>0</v>
      </c>
      <c r="Y60" s="1534">
        <f t="shared" si="103"/>
        <v>0</v>
      </c>
      <c r="Z60" s="1539">
        <f t="shared" si="103"/>
        <v>0</v>
      </c>
      <c r="AA60" s="1534">
        <f t="shared" si="103"/>
        <v>0</v>
      </c>
      <c r="AB60" s="1539">
        <f t="shared" si="103"/>
        <v>0</v>
      </c>
      <c r="AC60" s="1534">
        <f t="shared" si="103"/>
        <v>0</v>
      </c>
      <c r="AD60" s="1539">
        <f t="shared" si="103"/>
        <v>0</v>
      </c>
      <c r="AE60" s="1534">
        <f t="shared" si="103"/>
        <v>0</v>
      </c>
      <c r="AF60" s="1539">
        <f t="shared" si="103"/>
        <v>0</v>
      </c>
      <c r="AG60" s="1534">
        <f t="shared" si="103"/>
        <v>0</v>
      </c>
      <c r="AH60" s="1539">
        <f t="shared" si="103"/>
        <v>0</v>
      </c>
      <c r="AI60" s="1534">
        <f t="shared" si="103"/>
        <v>0</v>
      </c>
      <c r="AJ60" s="1539">
        <f t="shared" si="103"/>
        <v>0</v>
      </c>
      <c r="AK60" s="1534">
        <f t="shared" si="103"/>
        <v>0</v>
      </c>
      <c r="AL60" s="1539">
        <f t="shared" si="103"/>
        <v>0</v>
      </c>
      <c r="AM60" s="1534">
        <f t="shared" si="103"/>
        <v>0</v>
      </c>
      <c r="AN60" s="1539">
        <f t="shared" si="103"/>
        <v>0</v>
      </c>
      <c r="AO60" s="1534">
        <f t="shared" si="103"/>
        <v>0</v>
      </c>
      <c r="AP60" s="516">
        <f t="shared" si="103"/>
        <v>0</v>
      </c>
      <c r="AQ60" s="1539">
        <f t="shared" si="103"/>
        <v>0</v>
      </c>
      <c r="AR60" s="1534">
        <f t="shared" si="103"/>
        <v>0</v>
      </c>
      <c r="AS60" s="1534">
        <f t="shared" si="103"/>
        <v>0</v>
      </c>
      <c r="AT60" s="1534">
        <f t="shared" si="103"/>
        <v>0</v>
      </c>
      <c r="AU60" s="1534">
        <f t="shared" si="103"/>
        <v>0</v>
      </c>
      <c r="AV60" s="1535">
        <f>SUM(AV55:AV59)</f>
        <v>0</v>
      </c>
      <c r="AW60" s="1534">
        <f t="shared" si="103"/>
        <v>0</v>
      </c>
      <c r="AX60" s="1540">
        <f t="shared" si="103"/>
        <v>0</v>
      </c>
      <c r="CW60"/>
      <c r="CX60"/>
      <c r="CY60"/>
      <c r="CZ60"/>
      <c r="DA60"/>
      <c r="DB60"/>
      <c r="DC60"/>
      <c r="DD60"/>
      <c r="DE60"/>
      <c r="DG60"/>
      <c r="DH60"/>
      <c r="DI60"/>
      <c r="DJ60"/>
      <c r="DK60"/>
      <c r="DL60"/>
      <c r="DM60"/>
    </row>
    <row r="61" spans="1:119" ht="15" customHeight="1" x14ac:dyDescent="0.25">
      <c r="A61" s="929" t="s">
        <v>84</v>
      </c>
      <c r="B61" s="727"/>
      <c r="C61" s="1551">
        <v>0</v>
      </c>
      <c r="D61" s="98">
        <f>SUM(E61:F61)</f>
        <v>0</v>
      </c>
      <c r="E61" s="99">
        <f>SUM(Y61+AA61+AC61+AE61+AG61+AI61+AK61+AM61+AO61)</f>
        <v>0</v>
      </c>
      <c r="F61" s="1522">
        <f>SUM(Z61+AB61+AD61+AF61+AH61+AJ61+AL61+AN61+AP61)</f>
        <v>0</v>
      </c>
      <c r="G61" s="1560"/>
      <c r="H61" s="143"/>
      <c r="I61" s="1561"/>
      <c r="J61" s="143"/>
      <c r="K61" s="1561"/>
      <c r="L61" s="143"/>
      <c r="M61" s="1561"/>
      <c r="N61" s="143"/>
      <c r="O61" s="1561"/>
      <c r="P61" s="143"/>
      <c r="Q61" s="1561"/>
      <c r="R61" s="143"/>
      <c r="S61" s="145"/>
      <c r="T61" s="146"/>
      <c r="U61" s="1561"/>
      <c r="V61" s="143"/>
      <c r="W61" s="1561"/>
      <c r="X61" s="143"/>
      <c r="Y61" s="122"/>
      <c r="Z61" s="125"/>
      <c r="AA61" s="122"/>
      <c r="AB61" s="125"/>
      <c r="AC61" s="525"/>
      <c r="AD61" s="1562"/>
      <c r="AE61" s="147"/>
      <c r="AF61" s="491"/>
      <c r="AG61" s="147"/>
      <c r="AH61" s="491"/>
      <c r="AI61" s="103"/>
      <c r="AJ61" s="125"/>
      <c r="AK61" s="122"/>
      <c r="AL61" s="125"/>
      <c r="AM61" s="525"/>
      <c r="AN61" s="1562"/>
      <c r="AO61" s="103"/>
      <c r="AP61" s="81"/>
      <c r="AQ61" s="149"/>
      <c r="AR61" s="123"/>
      <c r="AS61" s="123"/>
      <c r="AT61" s="526"/>
      <c r="AU61" s="123"/>
      <c r="AV61" s="123"/>
      <c r="AW61" s="526"/>
      <c r="AX61" s="526"/>
      <c r="AY61" t="str">
        <f t="shared" si="45"/>
        <v/>
      </c>
      <c r="CW61" s="25" t="str">
        <f t="shared" ref="CW61:CW63" si="104">IF(AND((Y61+Z61)&gt;0,AQ61="")," * No olvide digitar la variable 12 años. Si no tiene digite Cero.",IF(AQ61&gt;(Y61+Z61),"* Las Consultas de 12 años NO DEBEN ser mayor que el total de Consultas entre 10-14 años",""))</f>
        <v/>
      </c>
      <c r="CX61" s="25" t="str">
        <f t="shared" ref="CX61:CX63" si="105">IF(AND(F61&gt;0,AR61="")," * No olvide digitar la variable Embarazadas. Digite cero si no tiene.","")</f>
        <v/>
      </c>
      <c r="CY61" s="25" t="str">
        <f t="shared" ref="CY61:CY63" si="106">IF(AR61&gt;F61," * Las Embarazadas NO DEBEN ser mayor al total de mujeres. ","")</f>
        <v/>
      </c>
      <c r="CZ61" s="25" t="str">
        <f t="shared" ref="CZ61:CZ63" si="107">IF(AND((AK61+AL61)&gt;0,AS61="")," * No olvide digitar la variable 60 años. Si no tiene digite Cero.",IF(AS61&gt;(AK61+AL61)," * Las consultas de 60 años NO DEBEN ser mayor que el Total de consultas del grupo 60-64 años",""))</f>
        <v/>
      </c>
      <c r="DA61" s="25" t="str">
        <f t="shared" ref="DA61:DA63" si="108">IF(AND(D61&gt;0,AT61="")," * No olvide digitar la variable Usuarios con Discapacidad. Digite Cero si no tiene.",IF(AT61&gt;D61," * La variable Usuarios con Discapacidad No puede ser mayor al Total Ambos Sexos.",""))</f>
        <v/>
      </c>
      <c r="DB61" s="25" t="str">
        <f t="shared" ref="DB61:DB63" si="109">IF(AND(D61&gt;0,AU61="")," * No olvide digitar la variable Niños, niñas, adolescentes y jóvenes población SENAME. Digite Cero si no tiene.",IF(AU61&gt;D61," * La variable Niños, niñas, adolescentes y jóvenes población SENAME No puede ser mayor al Total Ambos Sexos.",""))</f>
        <v/>
      </c>
      <c r="DC61" s="25" t="str">
        <f t="shared" ref="DC61:DC63" si="110">IF(AND(D61&gt;0,AV61="")," * No olvide digitar la variable Niños, niñas, adolescentes y jóvenes Mejor Niñez. Digite Cero si no tiene.",IF(AV61&gt;D61," * La variable Niños, niñas, adolescentes y jóvenes Mejor Niñez No puede ser mayor al Total Ambos Sexos.",""))</f>
        <v/>
      </c>
      <c r="DD61" s="25" t="str">
        <f t="shared" ref="DD61:DD63" si="111">IF(AND(D61&gt;0,AW61="")," * No olvide digitar la variable Migrantes. Digite Cero si no tiene.",IF(AW61&gt;D61," * La variable Migrantes No puede ser mayor al Total.",""))</f>
        <v/>
      </c>
      <c r="DE61" s="25" t="str">
        <f t="shared" si="51"/>
        <v/>
      </c>
      <c r="DG61" s="26">
        <f t="shared" ref="DG61:DG63" si="112">IF(AND((Y61+Z61)&gt;0,AQ61=""),1,IF(AQ61&gt;(Y61+Z61),1,0))</f>
        <v>0</v>
      </c>
      <c r="DH61" s="26">
        <f t="shared" ref="DH61:DH63" si="113">IF(AND(F61&gt;0,AR61=""),1,0)</f>
        <v>0</v>
      </c>
      <c r="DI61" s="26">
        <f t="shared" ref="DI61:DI63" si="114">IF(AR61&gt;F61,1,0)</f>
        <v>0</v>
      </c>
      <c r="DJ61" s="26">
        <f t="shared" ref="DJ61:DJ63" si="115">IF(AND((AK61+AL61)&gt;0,AS61=""),1,IF(AS61&gt;(AK61+AL61),1,0))</f>
        <v>0</v>
      </c>
      <c r="DK61" s="26">
        <f t="shared" ref="DK61:DK63" si="116">IF(AND(D61&gt;0,AT61=""),1,IF(AT61&gt;D61,1,0))</f>
        <v>0</v>
      </c>
      <c r="DL61" s="26">
        <f t="shared" ref="DL61:DL63" si="117">IF(AND(D61&gt;0,AU61=""),1,IF(AU61&gt;D61,1,0))</f>
        <v>0</v>
      </c>
      <c r="DM61" s="26">
        <f t="shared" ref="DM61:DM63" si="118">IF(AND(D61&gt;0,AV61=""),1,IF(AV61&gt;D61,1,0))</f>
        <v>0</v>
      </c>
      <c r="DN61" s="26">
        <f t="shared" ref="DN61:DN63" si="119">IF(AND(D61&gt;0,AW61=""),1,IF(AW61&gt;D61,1,0))</f>
        <v>0</v>
      </c>
      <c r="DO61" s="26">
        <f t="shared" ref="DO61:DO63" si="120">IF(AND(D61&gt;0,AX61=""),1,IF(AX61&gt;D61,1,0))</f>
        <v>0</v>
      </c>
    </row>
    <row r="62" spans="1:119" x14ac:dyDescent="0.25">
      <c r="A62" s="728"/>
      <c r="B62" s="729"/>
      <c r="C62" s="1551" t="s">
        <v>85</v>
      </c>
      <c r="D62" s="98">
        <f>SUM(E62:F62)</f>
        <v>0</v>
      </c>
      <c r="E62" s="99">
        <f t="shared" ref="E62:F63" si="121">SUM(Y62+AA62+AC62+AE62+AG62+AI62+AK62+AM62+AO62)</f>
        <v>0</v>
      </c>
      <c r="F62" s="1522">
        <f t="shared" si="121"/>
        <v>0</v>
      </c>
      <c r="G62" s="1563"/>
      <c r="H62" s="1564"/>
      <c r="I62" s="1563"/>
      <c r="J62" s="1564"/>
      <c r="K62" s="1563"/>
      <c r="L62" s="1564"/>
      <c r="M62" s="1563"/>
      <c r="N62" s="1564"/>
      <c r="O62" s="1563"/>
      <c r="P62" s="1564"/>
      <c r="Q62" s="1563"/>
      <c r="R62" s="1564"/>
      <c r="S62" s="145"/>
      <c r="T62" s="146"/>
      <c r="U62" s="1563"/>
      <c r="V62" s="1564"/>
      <c r="W62" s="1563"/>
      <c r="X62" s="1564"/>
      <c r="Y62" s="122"/>
      <c r="Z62" s="125"/>
      <c r="AA62" s="122"/>
      <c r="AB62" s="125"/>
      <c r="AC62" s="122"/>
      <c r="AD62" s="125"/>
      <c r="AE62" s="103"/>
      <c r="AF62" s="125"/>
      <c r="AG62" s="103"/>
      <c r="AH62" s="125"/>
      <c r="AI62" s="103"/>
      <c r="AJ62" s="125"/>
      <c r="AK62" s="122"/>
      <c r="AL62" s="125"/>
      <c r="AM62" s="122"/>
      <c r="AN62" s="125"/>
      <c r="AO62" s="103"/>
      <c r="AP62" s="127"/>
      <c r="AQ62" s="128"/>
      <c r="AR62" s="123"/>
      <c r="AS62" s="123"/>
      <c r="AT62" s="129"/>
      <c r="AU62" s="123"/>
      <c r="AV62" s="123"/>
      <c r="AW62" s="129"/>
      <c r="AX62" s="129"/>
      <c r="AY62" t="str">
        <f t="shared" si="45"/>
        <v/>
      </c>
      <c r="CW62" s="25" t="str">
        <f t="shared" si="104"/>
        <v/>
      </c>
      <c r="CX62" s="25" t="str">
        <f t="shared" si="105"/>
        <v/>
      </c>
      <c r="CY62" s="25" t="str">
        <f t="shared" si="106"/>
        <v/>
      </c>
      <c r="CZ62" s="25" t="str">
        <f t="shared" si="107"/>
        <v/>
      </c>
      <c r="DA62" s="25" t="str">
        <f t="shared" si="108"/>
        <v/>
      </c>
      <c r="DB62" s="25" t="str">
        <f t="shared" si="109"/>
        <v/>
      </c>
      <c r="DC62" s="25" t="str">
        <f t="shared" si="110"/>
        <v/>
      </c>
      <c r="DD62" s="25" t="str">
        <f t="shared" si="111"/>
        <v/>
      </c>
      <c r="DE62" s="25" t="str">
        <f t="shared" si="51"/>
        <v/>
      </c>
      <c r="DG62" s="26">
        <f t="shared" si="112"/>
        <v>0</v>
      </c>
      <c r="DH62" s="26">
        <f t="shared" si="113"/>
        <v>0</v>
      </c>
      <c r="DI62" s="26">
        <f t="shared" si="114"/>
        <v>0</v>
      </c>
      <c r="DJ62" s="26">
        <f t="shared" si="115"/>
        <v>0</v>
      </c>
      <c r="DK62" s="26">
        <f t="shared" si="116"/>
        <v>0</v>
      </c>
      <c r="DL62" s="26">
        <f t="shared" si="117"/>
        <v>0</v>
      </c>
      <c r="DM62" s="26">
        <f t="shared" si="118"/>
        <v>0</v>
      </c>
      <c r="DN62" s="26">
        <f t="shared" si="119"/>
        <v>0</v>
      </c>
      <c r="DO62" s="26">
        <f t="shared" si="120"/>
        <v>0</v>
      </c>
    </row>
    <row r="63" spans="1:119" x14ac:dyDescent="0.25">
      <c r="A63" s="728"/>
      <c r="B63" s="729"/>
      <c r="C63" s="121" t="s">
        <v>86</v>
      </c>
      <c r="D63" s="98">
        <f>SUM(E63:F63)</f>
        <v>0</v>
      </c>
      <c r="E63" s="99">
        <f t="shared" si="121"/>
        <v>0</v>
      </c>
      <c r="F63" s="1522">
        <f t="shared" si="121"/>
        <v>0</v>
      </c>
      <c r="G63" s="1563"/>
      <c r="H63" s="1564"/>
      <c r="I63" s="1563"/>
      <c r="J63" s="1564"/>
      <c r="K63" s="1563"/>
      <c r="L63" s="1564"/>
      <c r="M63" s="1563"/>
      <c r="N63" s="1564"/>
      <c r="O63" s="1563"/>
      <c r="P63" s="1564"/>
      <c r="Q63" s="1563"/>
      <c r="R63" s="1564"/>
      <c r="S63" s="145"/>
      <c r="T63" s="146"/>
      <c r="U63" s="1563"/>
      <c r="V63" s="1564"/>
      <c r="W63" s="1563"/>
      <c r="X63" s="1564"/>
      <c r="Y63" s="122"/>
      <c r="Z63" s="125"/>
      <c r="AA63" s="122"/>
      <c r="AB63" s="125"/>
      <c r="AC63" s="122"/>
      <c r="AD63" s="125"/>
      <c r="AE63" s="103"/>
      <c r="AF63" s="125"/>
      <c r="AG63" s="103"/>
      <c r="AH63" s="125"/>
      <c r="AI63" s="103"/>
      <c r="AJ63" s="125"/>
      <c r="AK63" s="122"/>
      <c r="AL63" s="125"/>
      <c r="AM63" s="1528"/>
      <c r="AN63" s="1529"/>
      <c r="AO63" s="103"/>
      <c r="AP63" s="127"/>
      <c r="AQ63" s="1532"/>
      <c r="AR63" s="123"/>
      <c r="AS63" s="123"/>
      <c r="AT63" s="129"/>
      <c r="AU63" s="123"/>
      <c r="AV63" s="123"/>
      <c r="AW63" s="129"/>
      <c r="AX63" s="129"/>
      <c r="AY63" t="str">
        <f t="shared" si="45"/>
        <v/>
      </c>
      <c r="CW63" s="25" t="str">
        <f t="shared" si="104"/>
        <v/>
      </c>
      <c r="CX63" s="25" t="str">
        <f t="shared" si="105"/>
        <v/>
      </c>
      <c r="CY63" s="25" t="str">
        <f t="shared" si="106"/>
        <v/>
      </c>
      <c r="CZ63" s="25" t="str">
        <f t="shared" si="107"/>
        <v/>
      </c>
      <c r="DA63" s="25" t="str">
        <f t="shared" si="108"/>
        <v/>
      </c>
      <c r="DB63" s="25" t="str">
        <f t="shared" si="109"/>
        <v/>
      </c>
      <c r="DC63" s="25" t="str">
        <f t="shared" si="110"/>
        <v/>
      </c>
      <c r="DD63" s="25" t="str">
        <f t="shared" si="111"/>
        <v/>
      </c>
      <c r="DE63" s="25" t="str">
        <f t="shared" si="51"/>
        <v/>
      </c>
      <c r="DG63" s="26">
        <f t="shared" si="112"/>
        <v>0</v>
      </c>
      <c r="DH63" s="26">
        <f t="shared" si="113"/>
        <v>0</v>
      </c>
      <c r="DI63" s="26">
        <f t="shared" si="114"/>
        <v>0</v>
      </c>
      <c r="DJ63" s="26">
        <f t="shared" si="115"/>
        <v>0</v>
      </c>
      <c r="DK63" s="26">
        <f t="shared" si="116"/>
        <v>0</v>
      </c>
      <c r="DL63" s="26">
        <f t="shared" si="117"/>
        <v>0</v>
      </c>
      <c r="DM63" s="26">
        <f t="shared" si="118"/>
        <v>0</v>
      </c>
      <c r="DN63" s="26">
        <f t="shared" si="119"/>
        <v>0</v>
      </c>
      <c r="DO63" s="26">
        <f t="shared" si="120"/>
        <v>0</v>
      </c>
    </row>
    <row r="64" spans="1:119" x14ac:dyDescent="0.25">
      <c r="A64" s="898"/>
      <c r="B64" s="899"/>
      <c r="C64" s="1565" t="s">
        <v>4</v>
      </c>
      <c r="D64" s="1534">
        <f>SUM(E64:F64)</f>
        <v>0</v>
      </c>
      <c r="E64" s="515">
        <f>SUM(E61:E63)</f>
        <v>0</v>
      </c>
      <c r="F64" s="1535">
        <f>SUM(F61:F63)</f>
        <v>0</v>
      </c>
      <c r="G64" s="1566"/>
      <c r="H64" s="1567"/>
      <c r="I64" s="1567"/>
      <c r="J64" s="1567"/>
      <c r="K64" s="1567"/>
      <c r="L64" s="1567"/>
      <c r="M64" s="1567"/>
      <c r="N64" s="1567"/>
      <c r="O64" s="1567"/>
      <c r="P64" s="1567"/>
      <c r="Q64" s="1567"/>
      <c r="R64" s="1567"/>
      <c r="S64" s="1567"/>
      <c r="T64" s="1567"/>
      <c r="U64" s="1567"/>
      <c r="V64" s="1567"/>
      <c r="W64" s="1567"/>
      <c r="X64" s="1568"/>
      <c r="Y64" s="1534">
        <f>SUM(Y61:Y63)</f>
        <v>0</v>
      </c>
      <c r="Z64" s="1535">
        <f t="shared" ref="Z64:AX64" si="122">SUM(Z61:Z63)</f>
        <v>0</v>
      </c>
      <c r="AA64" s="1534">
        <f t="shared" si="122"/>
        <v>0</v>
      </c>
      <c r="AB64" s="1535">
        <f t="shared" si="122"/>
        <v>0</v>
      </c>
      <c r="AC64" s="1534">
        <f t="shared" si="122"/>
        <v>0</v>
      </c>
      <c r="AD64" s="519">
        <f t="shared" si="122"/>
        <v>0</v>
      </c>
      <c r="AE64" s="1539">
        <f t="shared" si="122"/>
        <v>0</v>
      </c>
      <c r="AF64" s="519">
        <f t="shared" si="122"/>
        <v>0</v>
      </c>
      <c r="AG64" s="1539">
        <f t="shared" si="122"/>
        <v>0</v>
      </c>
      <c r="AH64" s="519">
        <f t="shared" si="122"/>
        <v>0</v>
      </c>
      <c r="AI64" s="1539">
        <f t="shared" si="122"/>
        <v>0</v>
      </c>
      <c r="AJ64" s="1535">
        <f t="shared" si="122"/>
        <v>0</v>
      </c>
      <c r="AK64" s="1534">
        <f t="shared" si="122"/>
        <v>0</v>
      </c>
      <c r="AL64" s="1535">
        <f t="shared" si="122"/>
        <v>0</v>
      </c>
      <c r="AM64" s="1534">
        <f t="shared" si="122"/>
        <v>0</v>
      </c>
      <c r="AN64" s="519">
        <f t="shared" si="122"/>
        <v>0</v>
      </c>
      <c r="AO64" s="1539">
        <f t="shared" si="122"/>
        <v>0</v>
      </c>
      <c r="AP64" s="516">
        <f t="shared" si="122"/>
        <v>0</v>
      </c>
      <c r="AQ64" s="1569">
        <f t="shared" si="122"/>
        <v>0</v>
      </c>
      <c r="AR64" s="1535">
        <f t="shared" si="122"/>
        <v>0</v>
      </c>
      <c r="AS64" s="1535">
        <f t="shared" si="122"/>
        <v>0</v>
      </c>
      <c r="AT64" s="1540">
        <f t="shared" si="122"/>
        <v>0</v>
      </c>
      <c r="AU64" s="1535">
        <f t="shared" si="122"/>
        <v>0</v>
      </c>
      <c r="AV64" s="1535">
        <f t="shared" si="122"/>
        <v>0</v>
      </c>
      <c r="AW64" s="1540">
        <f t="shared" si="122"/>
        <v>0</v>
      </c>
      <c r="AX64" s="1540">
        <f t="shared" si="122"/>
        <v>0</v>
      </c>
      <c r="CW64"/>
      <c r="CX64"/>
      <c r="CY64"/>
      <c r="CZ64"/>
      <c r="DA64"/>
      <c r="DB64"/>
      <c r="DC64"/>
      <c r="DD64"/>
      <c r="DE64"/>
      <c r="DG64"/>
      <c r="DH64"/>
      <c r="DI64"/>
      <c r="DJ64"/>
      <c r="DK64"/>
      <c r="DL64"/>
      <c r="DM64"/>
    </row>
    <row r="65" spans="1:117" x14ac:dyDescent="0.25">
      <c r="A65" s="43" t="s">
        <v>87</v>
      </c>
      <c r="B65" s="154"/>
      <c r="C65" s="154"/>
      <c r="D65" s="155"/>
      <c r="E65" s="46"/>
      <c r="F65" s="539"/>
      <c r="G65" s="539"/>
      <c r="H65" s="539"/>
      <c r="I65" s="539"/>
      <c r="J65" s="539"/>
      <c r="CW65"/>
      <c r="CX65"/>
      <c r="CY65"/>
      <c r="CZ65"/>
      <c r="DA65"/>
      <c r="DB65"/>
      <c r="DC65"/>
      <c r="DD65"/>
      <c r="DE65"/>
      <c r="DG65"/>
      <c r="DH65"/>
      <c r="DI65"/>
      <c r="DJ65"/>
      <c r="DK65"/>
      <c r="DL65"/>
      <c r="DM65"/>
    </row>
    <row r="66" spans="1:117" ht="42" x14ac:dyDescent="0.25">
      <c r="A66" s="1497" t="s">
        <v>88</v>
      </c>
      <c r="B66" s="1476"/>
      <c r="C66" s="1409"/>
      <c r="D66" s="549" t="s">
        <v>4</v>
      </c>
      <c r="E66" s="549" t="s">
        <v>89</v>
      </c>
      <c r="F66" s="537" t="s">
        <v>90</v>
      </c>
      <c r="G66" s="537" t="s">
        <v>9</v>
      </c>
      <c r="H66" s="550" t="s">
        <v>91</v>
      </c>
      <c r="I66" s="550" t="s">
        <v>92</v>
      </c>
      <c r="J66" s="550" t="s">
        <v>10</v>
      </c>
      <c r="CW66"/>
      <c r="CX66"/>
      <c r="CY66"/>
      <c r="CZ66"/>
      <c r="DA66"/>
      <c r="DB66"/>
      <c r="DC66"/>
      <c r="DD66"/>
      <c r="DE66"/>
      <c r="DG66"/>
      <c r="DH66"/>
      <c r="DI66"/>
      <c r="DJ66"/>
      <c r="DK66"/>
      <c r="DL66"/>
      <c r="DM66"/>
    </row>
    <row r="67" spans="1:117" x14ac:dyDescent="0.25">
      <c r="A67" s="1541" t="s">
        <v>93</v>
      </c>
      <c r="B67" s="1542"/>
      <c r="C67" s="1543"/>
      <c r="D67" s="1570"/>
      <c r="E67" s="1570"/>
      <c r="F67" s="1570"/>
      <c r="G67" s="1570"/>
      <c r="H67" s="1570"/>
      <c r="I67" s="1570"/>
      <c r="J67" s="1570"/>
      <c r="K67" t="str">
        <f>CW67&amp;CX67&amp;CY67&amp;CZ67&amp;DA67&amp;DB67&amp;DC67&amp;DD67&amp;DE67</f>
        <v/>
      </c>
      <c r="CW67" s="25" t="str">
        <f>IF(AND(D67&gt;0,E67=""), "* No olvide digitar la variable Gestantes. Digite Cero si no tiene.",IF(E67&gt;D67,"  * La variable Gestantes No puede ser mayor al Total.",""))</f>
        <v/>
      </c>
      <c r="CX67" s="25" t="str">
        <f>IF(AND(D67&gt;0,F67=""), "* No olvide digitar la variable 60 años. Digite Cero si no tiene.",IF(F67&gt;D67,"  * La variable 60 años No puede ser mayor al Total.",""))</f>
        <v/>
      </c>
      <c r="CY67" s="25" t="str">
        <f>IF(AND(D67&gt;0,G67=""), "* No olvide digitar la variable Usuarios con Discapacidad. Digite Cero si no tiene.",IF(G67&gt;D67,"  * La variable Usuarios con Discapacidad No puede ser mayor al Total.",""))</f>
        <v/>
      </c>
      <c r="CZ67" s="25" t="str">
        <f>IF(AND(D67&gt;0,H67=""), "* No olvide digitar la variable Niños, niñas, adolescentes y jóvenes SENAME. Digite Cero si no tiene.",IF(H67&gt;D67,"  * La variable  Niños, niñas, adolescentes y jóvenes SENAME No puede ser mayor al Total.",""))</f>
        <v/>
      </c>
      <c r="DA67" s="25" t="str">
        <f>IF(AND(D67&gt;0,I67=""), "* No olvide digitar la variable Niños, niñas, adolescentes y jóvenes Mejor niñez. Digite Cero si no tiene.",IF(I67&gt;D67,"  * La variable  Niños, niñas, adolescentes y jóvenes Mejor niñez  No puede ser mayor al Total.",""))</f>
        <v/>
      </c>
      <c r="DB67" s="25" t="str">
        <f>IF(AND(D67&gt;0,J67=""), "* No olvide digitar la variable Migrantes. Digite Cero si no tiene.",IF(J67&gt;D67,"  * La variable Migrantes No puede ser mayor al Total.",""))</f>
        <v/>
      </c>
      <c r="DC67"/>
      <c r="DD67"/>
      <c r="DE67"/>
      <c r="DG67" s="26">
        <f>IF(AND(D67&gt;0,E67=""),1,IF(E67&gt;D67,1,0))</f>
        <v>0</v>
      </c>
      <c r="DH67" s="26">
        <f>IF(AND(D67&gt;0,F67=""),1,IF(F67&gt;D67,1,0))</f>
        <v>0</v>
      </c>
      <c r="DI67" s="26">
        <f>IF(AND(D67&gt;0,G67=""),1,IF(G67&gt;D67,1,0))</f>
        <v>0</v>
      </c>
      <c r="DJ67" s="26">
        <f>IF(AND(D67&gt;0,H67=""),1,IF(H67&gt;D67,1,0))</f>
        <v>0</v>
      </c>
      <c r="DK67" s="26">
        <f>IF(AND(D67&gt;0,I67=""),1,IF(I67&gt;D67,1,0))</f>
        <v>0</v>
      </c>
      <c r="DL67" s="26">
        <f>IF(AND(D67&gt;0,J67=""),1,IF(J67&gt;D67,1,0))</f>
        <v>0</v>
      </c>
      <c r="DM67"/>
    </row>
    <row r="68" spans="1:117" x14ac:dyDescent="0.25">
      <c r="A68" s="713" t="s">
        <v>94</v>
      </c>
      <c r="B68" s="714" t="s">
        <v>95</v>
      </c>
      <c r="C68" s="715"/>
      <c r="D68" s="159"/>
      <c r="E68" s="159"/>
      <c r="F68" s="159"/>
      <c r="G68" s="159"/>
      <c r="H68" s="159"/>
      <c r="I68" s="159"/>
      <c r="J68" s="159"/>
      <c r="K68" t="str">
        <f t="shared" ref="K68:K78" si="123">CW68&amp;CX68&amp;CY68&amp;CZ68&amp;DA68&amp;DB68&amp;DC68&amp;DD68&amp;DE68</f>
        <v/>
      </c>
      <c r="CW68" s="25" t="str">
        <f t="shared" ref="CW68:CW78" si="124">IF(AND(D68&gt;0,E68=""), "* No olvide digitar la variable Gestantes. Digite Cero si no tiene.",IF(E68&gt;D68,"  * La variable Gestantes No puede ser mayor al Total.",""))</f>
        <v/>
      </c>
      <c r="CX68" s="25" t="str">
        <f t="shared" ref="CX68:CX78" si="125">IF(AND(D68&gt;0,F68=""), "* No olvide digitar la variable 60 años. Digite Cero si no tiene.",IF(F68&gt;D68,"  * La variable 60 años No puede ser mayor al Total.",""))</f>
        <v/>
      </c>
      <c r="CY68" s="25" t="str">
        <f t="shared" ref="CY68:CY78" si="126">IF(AND(D68&gt;0,G68=""), "* No olvide digitar la variable Usuarios con Discapacidad. Digite Cero si no tiene.",IF(G68&gt;D68,"  * La variable Usuarios con Discapacidad No puede ser mayor al Total.",""))</f>
        <v/>
      </c>
      <c r="CZ68" s="25" t="str">
        <f t="shared" ref="CZ68:CZ78" si="127">IF(AND(D68&gt;0,H68=""), "* No olvide digitar la variable Niños, niñas, adolescentes y jóvenes SENAME. Digite Cero si no tiene.",IF(H68&gt;D68,"  * La variable  Niños, niñas, adolescentes y jóvenes SENAME No puede ser mayor al Total.",""))</f>
        <v/>
      </c>
      <c r="DA68" s="25" t="str">
        <f t="shared" ref="DA68:DA78" si="128">IF(AND(D68&gt;0,I68=""), "* No olvide digitar la variable Niños, niñas, adolescentes y jóvenes Mejor niñez. Digite Cero si no tiene.",IF(I68&gt;D68,"  * La variable  Niños, niñas, adolescentes y jóvenes Mejor niñez  No puede ser mayor al Total.",""))</f>
        <v/>
      </c>
      <c r="DB68" s="25" t="str">
        <f t="shared" ref="DB68:DB78" si="129">IF(AND(D68&gt;0,J68=""), "* No olvide digitar la variable Migrantes. Digite Cero si no tiene.",IF(J68&gt;D68,"  * La variable Migrantes No puede ser mayor al Total.",""))</f>
        <v/>
      </c>
      <c r="DC68"/>
      <c r="DD68"/>
      <c r="DE68"/>
      <c r="DG68" s="26">
        <f t="shared" ref="DG68:DG78" si="130">IF(AND(D68&gt;0,E68=""),1,IF(E68&gt;D68,1,0))</f>
        <v>0</v>
      </c>
      <c r="DH68" s="26">
        <f t="shared" ref="DH68:DH78" si="131">IF(AND(D68&gt;0,F68=""),1,IF(F68&gt;D68,1,0))</f>
        <v>0</v>
      </c>
      <c r="DI68" s="26">
        <f t="shared" ref="DI68:DI78" si="132">IF(AND(D68&gt;0,G68=""),1,IF(G68&gt;D68,1,0))</f>
        <v>0</v>
      </c>
      <c r="DJ68" s="26">
        <f t="shared" ref="DJ68:DJ78" si="133">IF(AND(D68&gt;0,H68=""),1,IF(H68&gt;D68,1,0))</f>
        <v>0</v>
      </c>
      <c r="DK68" s="26">
        <f t="shared" ref="DK68:DK78" si="134">IF(AND(D68&gt;0,I68=""),1,IF(I68&gt;D68,1,0))</f>
        <v>0</v>
      </c>
      <c r="DL68" s="26">
        <f t="shared" ref="DL68:DL78" si="135">IF(AND(D68&gt;0,J68=""),1,IF(J68&gt;D68,1,0))</f>
        <v>0</v>
      </c>
      <c r="DM68"/>
    </row>
    <row r="69" spans="1:117" x14ac:dyDescent="0.25">
      <c r="A69" s="713"/>
      <c r="B69" s="1419" t="s">
        <v>96</v>
      </c>
      <c r="C69" s="1421"/>
      <c r="D69" s="1571"/>
      <c r="E69" s="1571"/>
      <c r="F69" s="1571"/>
      <c r="G69" s="1571"/>
      <c r="H69" s="1571"/>
      <c r="I69" s="1571"/>
      <c r="J69" s="1571"/>
      <c r="K69" t="str">
        <f t="shared" si="123"/>
        <v/>
      </c>
      <c r="CW69" s="25" t="str">
        <f t="shared" si="124"/>
        <v/>
      </c>
      <c r="CX69" s="25" t="str">
        <f t="shared" si="125"/>
        <v/>
      </c>
      <c r="CY69" s="25" t="str">
        <f t="shared" si="126"/>
        <v/>
      </c>
      <c r="CZ69" s="25" t="str">
        <f t="shared" si="127"/>
        <v/>
      </c>
      <c r="DA69" s="25" t="str">
        <f t="shared" si="128"/>
        <v/>
      </c>
      <c r="DB69" s="25" t="str">
        <f t="shared" si="129"/>
        <v/>
      </c>
      <c r="DC69"/>
      <c r="DD69"/>
      <c r="DE69"/>
      <c r="DG69" s="26">
        <f t="shared" si="130"/>
        <v>0</v>
      </c>
      <c r="DH69" s="26">
        <f t="shared" si="131"/>
        <v>0</v>
      </c>
      <c r="DI69" s="26">
        <f t="shared" si="132"/>
        <v>0</v>
      </c>
      <c r="DJ69" s="26">
        <f t="shared" si="133"/>
        <v>0</v>
      </c>
      <c r="DK69" s="26">
        <f t="shared" si="134"/>
        <v>0</v>
      </c>
      <c r="DL69" s="26">
        <f t="shared" si="135"/>
        <v>0</v>
      </c>
      <c r="DM69"/>
    </row>
    <row r="70" spans="1:117" x14ac:dyDescent="0.25">
      <c r="A70" s="1414" t="s">
        <v>97</v>
      </c>
      <c r="B70" s="928"/>
      <c r="C70" s="1415"/>
      <c r="D70" s="1572"/>
      <c r="E70" s="1572"/>
      <c r="F70" s="1572"/>
      <c r="G70" s="1572"/>
      <c r="H70" s="1572"/>
      <c r="I70" s="1572"/>
      <c r="J70" s="1572"/>
      <c r="K70" t="str">
        <f t="shared" si="123"/>
        <v/>
      </c>
      <c r="CW70" s="25" t="str">
        <f t="shared" si="124"/>
        <v/>
      </c>
      <c r="CX70" s="25" t="str">
        <f t="shared" si="125"/>
        <v/>
      </c>
      <c r="CY70" s="25" t="str">
        <f t="shared" si="126"/>
        <v/>
      </c>
      <c r="CZ70" s="25" t="str">
        <f t="shared" si="127"/>
        <v/>
      </c>
      <c r="DA70" s="25" t="str">
        <f t="shared" si="128"/>
        <v/>
      </c>
      <c r="DB70" s="25" t="str">
        <f t="shared" si="129"/>
        <v/>
      </c>
      <c r="DC70"/>
      <c r="DD70"/>
      <c r="DE70"/>
      <c r="DG70" s="26">
        <f t="shared" si="130"/>
        <v>0</v>
      </c>
      <c r="DH70" s="26">
        <f t="shared" si="131"/>
        <v>0</v>
      </c>
      <c r="DI70" s="26">
        <f t="shared" si="132"/>
        <v>0</v>
      </c>
      <c r="DJ70" s="26">
        <f t="shared" si="133"/>
        <v>0</v>
      </c>
      <c r="DK70" s="26">
        <f t="shared" si="134"/>
        <v>0</v>
      </c>
      <c r="DL70" s="26">
        <f t="shared" si="135"/>
        <v>0</v>
      </c>
      <c r="DM70"/>
    </row>
    <row r="71" spans="1:117" x14ac:dyDescent="0.25">
      <c r="A71" s="1419" t="s">
        <v>98</v>
      </c>
      <c r="B71" s="1420"/>
      <c r="C71" s="1421"/>
      <c r="D71" s="1571"/>
      <c r="E71" s="1571"/>
      <c r="F71" s="1571"/>
      <c r="G71" s="1571"/>
      <c r="H71" s="1571"/>
      <c r="I71" s="1571"/>
      <c r="J71" s="1571"/>
      <c r="K71" t="str">
        <f t="shared" si="123"/>
        <v/>
      </c>
      <c r="CW71" s="25" t="str">
        <f t="shared" si="124"/>
        <v/>
      </c>
      <c r="CX71" s="25" t="str">
        <f t="shared" si="125"/>
        <v/>
      </c>
      <c r="CY71" s="25" t="str">
        <f t="shared" si="126"/>
        <v/>
      </c>
      <c r="CZ71" s="25" t="str">
        <f t="shared" si="127"/>
        <v/>
      </c>
      <c r="DA71" s="25" t="str">
        <f t="shared" si="128"/>
        <v/>
      </c>
      <c r="DB71" s="25" t="str">
        <f t="shared" si="129"/>
        <v/>
      </c>
      <c r="DC71"/>
      <c r="DD71"/>
      <c r="DE71"/>
      <c r="DG71" s="26">
        <f t="shared" si="130"/>
        <v>0</v>
      </c>
      <c r="DH71" s="26">
        <f t="shared" si="131"/>
        <v>0</v>
      </c>
      <c r="DI71" s="26">
        <f t="shared" si="132"/>
        <v>0</v>
      </c>
      <c r="DJ71" s="26">
        <f t="shared" si="133"/>
        <v>0</v>
      </c>
      <c r="DK71" s="26">
        <f t="shared" si="134"/>
        <v>0</v>
      </c>
      <c r="DL71" s="26">
        <f t="shared" si="135"/>
        <v>0</v>
      </c>
      <c r="DM71"/>
    </row>
    <row r="72" spans="1:117" x14ac:dyDescent="0.25">
      <c r="A72" s="898" t="s">
        <v>99</v>
      </c>
      <c r="B72" s="720"/>
      <c r="C72" s="899"/>
      <c r="D72" s="162"/>
      <c r="E72" s="162"/>
      <c r="F72" s="162"/>
      <c r="G72" s="162"/>
      <c r="H72" s="162"/>
      <c r="I72" s="162"/>
      <c r="J72" s="162"/>
      <c r="K72" t="str">
        <f t="shared" si="123"/>
        <v/>
      </c>
      <c r="CW72" s="25" t="str">
        <f t="shared" si="124"/>
        <v/>
      </c>
      <c r="CX72" s="25" t="str">
        <f t="shared" si="125"/>
        <v/>
      </c>
      <c r="CY72" s="25" t="str">
        <f t="shared" si="126"/>
        <v/>
      </c>
      <c r="CZ72" s="25" t="str">
        <f t="shared" si="127"/>
        <v/>
      </c>
      <c r="DA72" s="25" t="str">
        <f t="shared" si="128"/>
        <v/>
      </c>
      <c r="DB72" s="25" t="str">
        <f t="shared" si="129"/>
        <v/>
      </c>
      <c r="DC72"/>
      <c r="DD72"/>
      <c r="DE72"/>
      <c r="DG72" s="26">
        <f t="shared" si="130"/>
        <v>0</v>
      </c>
      <c r="DH72" s="26">
        <f t="shared" si="131"/>
        <v>0</v>
      </c>
      <c r="DI72" s="26">
        <f t="shared" si="132"/>
        <v>0</v>
      </c>
      <c r="DJ72" s="26">
        <f t="shared" si="133"/>
        <v>0</v>
      </c>
      <c r="DK72" s="26">
        <f t="shared" si="134"/>
        <v>0</v>
      </c>
      <c r="DL72" s="26">
        <f t="shared" si="135"/>
        <v>0</v>
      </c>
      <c r="DM72"/>
    </row>
    <row r="73" spans="1:117" x14ac:dyDescent="0.25">
      <c r="A73" s="1541" t="s">
        <v>100</v>
      </c>
      <c r="B73" s="1542"/>
      <c r="C73" s="1543"/>
      <c r="D73" s="1572"/>
      <c r="E73" s="1572"/>
      <c r="F73" s="1573"/>
      <c r="G73" s="1574"/>
      <c r="H73" s="1574"/>
      <c r="I73" s="1574"/>
      <c r="J73" s="1574"/>
      <c r="K73" t="str">
        <f t="shared" si="123"/>
        <v/>
      </c>
      <c r="CW73" s="25" t="str">
        <f t="shared" si="124"/>
        <v/>
      </c>
      <c r="CX73" s="25" t="str">
        <f t="shared" si="125"/>
        <v/>
      </c>
      <c r="CY73" s="25" t="str">
        <f t="shared" si="126"/>
        <v/>
      </c>
      <c r="CZ73" s="25" t="str">
        <f t="shared" si="127"/>
        <v/>
      </c>
      <c r="DA73" s="25" t="str">
        <f t="shared" si="128"/>
        <v/>
      </c>
      <c r="DB73" s="25" t="str">
        <f t="shared" si="129"/>
        <v/>
      </c>
      <c r="DC73"/>
      <c r="DD73"/>
      <c r="DE73"/>
      <c r="DG73" s="26">
        <f t="shared" si="130"/>
        <v>0</v>
      </c>
      <c r="DH73" s="26">
        <f t="shared" si="131"/>
        <v>0</v>
      </c>
      <c r="DI73" s="26">
        <f t="shared" si="132"/>
        <v>0</v>
      </c>
      <c r="DJ73" s="26">
        <f t="shared" si="133"/>
        <v>0</v>
      </c>
      <c r="DK73" s="26">
        <f t="shared" si="134"/>
        <v>0</v>
      </c>
      <c r="DL73" s="26">
        <f t="shared" si="135"/>
        <v>0</v>
      </c>
      <c r="DM73"/>
    </row>
    <row r="74" spans="1:117" x14ac:dyDescent="0.25">
      <c r="A74" s="1414" t="s">
        <v>101</v>
      </c>
      <c r="B74" s="928"/>
      <c r="C74" s="1415"/>
      <c r="D74" s="1572"/>
      <c r="E74" s="1572"/>
      <c r="F74" s="1572"/>
      <c r="G74" s="1572"/>
      <c r="H74" s="1572"/>
      <c r="I74" s="1572"/>
      <c r="J74" s="1572"/>
      <c r="K74" t="str">
        <f t="shared" si="123"/>
        <v/>
      </c>
      <c r="CW74" s="25" t="str">
        <f t="shared" si="124"/>
        <v/>
      </c>
      <c r="CX74" s="25" t="str">
        <f t="shared" si="125"/>
        <v/>
      </c>
      <c r="CY74" s="25" t="str">
        <f t="shared" si="126"/>
        <v/>
      </c>
      <c r="CZ74" s="25" t="str">
        <f t="shared" si="127"/>
        <v/>
      </c>
      <c r="DA74" s="25" t="str">
        <f t="shared" si="128"/>
        <v/>
      </c>
      <c r="DB74" s="25" t="str">
        <f t="shared" si="129"/>
        <v/>
      </c>
      <c r="DC74"/>
      <c r="DD74"/>
      <c r="DE74"/>
      <c r="DG74" s="26">
        <f t="shared" si="130"/>
        <v>0</v>
      </c>
      <c r="DH74" s="26">
        <f t="shared" si="131"/>
        <v>0</v>
      </c>
      <c r="DI74" s="26">
        <f t="shared" si="132"/>
        <v>0</v>
      </c>
      <c r="DJ74" s="26">
        <f t="shared" si="133"/>
        <v>0</v>
      </c>
      <c r="DK74" s="26">
        <f t="shared" si="134"/>
        <v>0</v>
      </c>
      <c r="DL74" s="26">
        <f t="shared" si="135"/>
        <v>0</v>
      </c>
      <c r="DM74"/>
    </row>
    <row r="75" spans="1:117" x14ac:dyDescent="0.25">
      <c r="A75" s="1419" t="s">
        <v>102</v>
      </c>
      <c r="B75" s="1420"/>
      <c r="C75" s="1421"/>
      <c r="D75" s="1571"/>
      <c r="E75" s="1571"/>
      <c r="F75" s="1575"/>
      <c r="G75" s="1576"/>
      <c r="H75" s="1576"/>
      <c r="I75" s="1576"/>
      <c r="J75" s="1576"/>
      <c r="K75" t="str">
        <f t="shared" si="123"/>
        <v/>
      </c>
      <c r="CW75" s="25" t="str">
        <f t="shared" si="124"/>
        <v/>
      </c>
      <c r="CX75" s="25" t="str">
        <f t="shared" si="125"/>
        <v/>
      </c>
      <c r="CY75" s="25" t="str">
        <f t="shared" si="126"/>
        <v/>
      </c>
      <c r="CZ75" s="25" t="str">
        <f t="shared" si="127"/>
        <v/>
      </c>
      <c r="DA75" s="25" t="str">
        <f t="shared" si="128"/>
        <v/>
      </c>
      <c r="DB75" s="25" t="str">
        <f t="shared" si="129"/>
        <v/>
      </c>
      <c r="DC75"/>
      <c r="DD75"/>
      <c r="DE75"/>
      <c r="DG75" s="26">
        <f t="shared" si="130"/>
        <v>0</v>
      </c>
      <c r="DH75" s="26">
        <f t="shared" si="131"/>
        <v>0</v>
      </c>
      <c r="DI75" s="26">
        <f t="shared" si="132"/>
        <v>0</v>
      </c>
      <c r="DJ75" s="26">
        <f t="shared" si="133"/>
        <v>0</v>
      </c>
      <c r="DK75" s="26">
        <f t="shared" si="134"/>
        <v>0</v>
      </c>
      <c r="DL75" s="26">
        <f t="shared" si="135"/>
        <v>0</v>
      </c>
      <c r="DM75"/>
    </row>
    <row r="76" spans="1:117" x14ac:dyDescent="0.25">
      <c r="A76" s="1419" t="s">
        <v>103</v>
      </c>
      <c r="B76" s="1420"/>
      <c r="C76" s="1421"/>
      <c r="D76" s="1571"/>
      <c r="E76" s="1571"/>
      <c r="F76" s="1575"/>
      <c r="G76" s="1576"/>
      <c r="H76" s="1576"/>
      <c r="I76" s="1576"/>
      <c r="J76" s="1576"/>
      <c r="K76" t="str">
        <f t="shared" si="123"/>
        <v/>
      </c>
      <c r="CW76" s="25" t="str">
        <f t="shared" si="124"/>
        <v/>
      </c>
      <c r="CX76" s="25" t="str">
        <f t="shared" si="125"/>
        <v/>
      </c>
      <c r="CY76" s="25" t="str">
        <f t="shared" si="126"/>
        <v/>
      </c>
      <c r="CZ76" s="25" t="str">
        <f t="shared" si="127"/>
        <v/>
      </c>
      <c r="DA76" s="25" t="str">
        <f t="shared" si="128"/>
        <v/>
      </c>
      <c r="DB76" s="25" t="str">
        <f t="shared" si="129"/>
        <v/>
      </c>
      <c r="DC76"/>
      <c r="DD76"/>
      <c r="DE76"/>
      <c r="DG76" s="26">
        <f t="shared" si="130"/>
        <v>0</v>
      </c>
      <c r="DH76" s="26">
        <f t="shared" si="131"/>
        <v>0</v>
      </c>
      <c r="DI76" s="26">
        <f t="shared" si="132"/>
        <v>0</v>
      </c>
      <c r="DJ76" s="26">
        <f t="shared" si="133"/>
        <v>0</v>
      </c>
      <c r="DK76" s="26">
        <f t="shared" si="134"/>
        <v>0</v>
      </c>
      <c r="DL76" s="26">
        <f t="shared" si="135"/>
        <v>0</v>
      </c>
      <c r="DM76"/>
    </row>
    <row r="77" spans="1:117" ht="15" customHeight="1" x14ac:dyDescent="0.25">
      <c r="A77" s="1419" t="s">
        <v>104</v>
      </c>
      <c r="B77" s="1420"/>
      <c r="C77" s="1421"/>
      <c r="D77" s="1571"/>
      <c r="E77" s="1571"/>
      <c r="F77" s="1575"/>
      <c r="G77" s="1576"/>
      <c r="H77" s="1576"/>
      <c r="I77" s="1576"/>
      <c r="J77" s="1576"/>
      <c r="K77" t="str">
        <f t="shared" si="123"/>
        <v/>
      </c>
      <c r="CW77" s="25" t="str">
        <f t="shared" si="124"/>
        <v/>
      </c>
      <c r="CX77" s="25" t="str">
        <f t="shared" si="125"/>
        <v/>
      </c>
      <c r="CY77" s="25" t="str">
        <f t="shared" si="126"/>
        <v/>
      </c>
      <c r="CZ77" s="25" t="str">
        <f t="shared" si="127"/>
        <v/>
      </c>
      <c r="DA77" s="25" t="str">
        <f t="shared" si="128"/>
        <v/>
      </c>
      <c r="DB77" s="25" t="str">
        <f t="shared" si="129"/>
        <v/>
      </c>
      <c r="DC77"/>
      <c r="DD77"/>
      <c r="DE77"/>
      <c r="DG77" s="26">
        <f t="shared" si="130"/>
        <v>0</v>
      </c>
      <c r="DH77" s="26">
        <f t="shared" si="131"/>
        <v>0</v>
      </c>
      <c r="DI77" s="26">
        <f t="shared" si="132"/>
        <v>0</v>
      </c>
      <c r="DJ77" s="26">
        <f t="shared" si="133"/>
        <v>0</v>
      </c>
      <c r="DK77" s="26">
        <f t="shared" si="134"/>
        <v>0</v>
      </c>
      <c r="DL77" s="26">
        <f t="shared" si="135"/>
        <v>0</v>
      </c>
      <c r="DM77"/>
    </row>
    <row r="78" spans="1:117" x14ac:dyDescent="0.25">
      <c r="A78" s="1577" t="s">
        <v>105</v>
      </c>
      <c r="B78" s="737"/>
      <c r="C78" s="738"/>
      <c r="D78" s="1578"/>
      <c r="E78" s="1578"/>
      <c r="F78" s="1579"/>
      <c r="G78" s="1580"/>
      <c r="H78" s="1580"/>
      <c r="I78" s="1580"/>
      <c r="J78" s="1580"/>
      <c r="K78" t="str">
        <f t="shared" si="123"/>
        <v/>
      </c>
      <c r="CW78" s="25" t="str">
        <f t="shared" si="124"/>
        <v/>
      </c>
      <c r="CX78" s="25" t="str">
        <f t="shared" si="125"/>
        <v/>
      </c>
      <c r="CY78" s="25" t="str">
        <f t="shared" si="126"/>
        <v/>
      </c>
      <c r="CZ78" s="25" t="str">
        <f t="shared" si="127"/>
        <v/>
      </c>
      <c r="DA78" s="25" t="str">
        <f t="shared" si="128"/>
        <v/>
      </c>
      <c r="DB78" s="25" t="str">
        <f t="shared" si="129"/>
        <v/>
      </c>
      <c r="DC78"/>
      <c r="DD78"/>
      <c r="DE78"/>
      <c r="DG78" s="26">
        <f t="shared" si="130"/>
        <v>0</v>
      </c>
      <c r="DH78" s="26">
        <f t="shared" si="131"/>
        <v>0</v>
      </c>
      <c r="DI78" s="26">
        <f t="shared" si="132"/>
        <v>0</v>
      </c>
      <c r="DJ78" s="26">
        <f t="shared" si="133"/>
        <v>0</v>
      </c>
      <c r="DK78" s="26">
        <f t="shared" si="134"/>
        <v>0</v>
      </c>
      <c r="DL78" s="26">
        <f t="shared" si="135"/>
        <v>0</v>
      </c>
      <c r="DM78"/>
    </row>
    <row r="79" spans="1:117" x14ac:dyDescent="0.25">
      <c r="A79" s="5" t="s">
        <v>106</v>
      </c>
      <c r="CW79"/>
      <c r="CX79"/>
      <c r="CY79"/>
      <c r="CZ79"/>
      <c r="DA79"/>
      <c r="DB79"/>
      <c r="DC79"/>
      <c r="DD79"/>
      <c r="DE79"/>
      <c r="DG79"/>
      <c r="DH79"/>
      <c r="DI79"/>
      <c r="DJ79"/>
      <c r="DK79"/>
      <c r="DL79"/>
      <c r="DM79"/>
    </row>
    <row r="80" spans="1:117" x14ac:dyDescent="0.25">
      <c r="A80" s="921" t="s">
        <v>107</v>
      </c>
      <c r="B80" s="632"/>
      <c r="C80" s="633"/>
      <c r="D80" s="1497" t="s">
        <v>108</v>
      </c>
      <c r="E80" s="1476"/>
      <c r="F80" s="1409"/>
      <c r="CW80"/>
      <c r="CX80"/>
      <c r="CY80"/>
      <c r="CZ80"/>
      <c r="DA80"/>
      <c r="DB80"/>
      <c r="DC80"/>
      <c r="DD80"/>
      <c r="DE80"/>
      <c r="DG80"/>
      <c r="DH80"/>
      <c r="DI80"/>
      <c r="DJ80"/>
      <c r="DK80"/>
      <c r="DL80"/>
      <c r="DM80"/>
    </row>
    <row r="81" spans="1:118" x14ac:dyDescent="0.25">
      <c r="A81" s="894"/>
      <c r="B81" s="636"/>
      <c r="C81" s="884"/>
      <c r="D81" s="1581" t="s">
        <v>4</v>
      </c>
      <c r="E81" s="1410" t="s">
        <v>33</v>
      </c>
      <c r="F81" s="520" t="s">
        <v>34</v>
      </c>
      <c r="CW81"/>
      <c r="CX81"/>
      <c r="CY81"/>
      <c r="CZ81"/>
      <c r="DA81"/>
      <c r="DB81"/>
      <c r="DC81"/>
      <c r="DD81"/>
      <c r="DE81"/>
      <c r="DG81"/>
      <c r="DH81"/>
      <c r="DI81"/>
      <c r="DJ81"/>
      <c r="DK81"/>
      <c r="DL81"/>
      <c r="DM81"/>
    </row>
    <row r="82" spans="1:118" x14ac:dyDescent="0.25">
      <c r="A82" s="930" t="s">
        <v>109</v>
      </c>
      <c r="B82" s="1582" t="s">
        <v>110</v>
      </c>
      <c r="C82" s="1583"/>
      <c r="D82" s="1584">
        <f>SUM(E82+F82)</f>
        <v>0</v>
      </c>
      <c r="E82" s="19"/>
      <c r="F82" s="22"/>
      <c r="CW82"/>
      <c r="CX82"/>
      <c r="CY82"/>
      <c r="CZ82"/>
      <c r="DA82"/>
      <c r="DB82"/>
      <c r="DC82"/>
      <c r="DD82"/>
      <c r="DE82"/>
      <c r="DG82"/>
      <c r="DH82"/>
      <c r="DI82"/>
      <c r="DJ82"/>
      <c r="DK82"/>
      <c r="DL82"/>
      <c r="DM82"/>
    </row>
    <row r="83" spans="1:118" x14ac:dyDescent="0.25">
      <c r="A83" s="945"/>
      <c r="B83" s="1432" t="s">
        <v>111</v>
      </c>
      <c r="C83" s="735"/>
      <c r="D83" s="1433">
        <f>SUM(E83+F83)</f>
        <v>0</v>
      </c>
      <c r="E83" s="1473"/>
      <c r="F83" s="1435"/>
      <c r="CW83"/>
      <c r="CX83"/>
      <c r="CY83"/>
      <c r="CZ83"/>
      <c r="DA83"/>
      <c r="DB83"/>
      <c r="DC83"/>
      <c r="DD83"/>
      <c r="DE83"/>
      <c r="DG83"/>
      <c r="DH83"/>
      <c r="DI83"/>
      <c r="DJ83"/>
      <c r="DK83"/>
      <c r="DL83"/>
      <c r="DM83"/>
    </row>
    <row r="84" spans="1:118" x14ac:dyDescent="0.25">
      <c r="A84" s="43" t="s">
        <v>112</v>
      </c>
      <c r="B84" s="174"/>
      <c r="C84" s="174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CW84"/>
      <c r="CX84"/>
      <c r="CY84"/>
      <c r="CZ84"/>
      <c r="DA84"/>
      <c r="DB84"/>
      <c r="DC84"/>
      <c r="DD84"/>
      <c r="DE84"/>
      <c r="DG84"/>
      <c r="DH84"/>
      <c r="DI84"/>
      <c r="DJ84"/>
      <c r="DK84"/>
      <c r="DL84"/>
      <c r="DM84"/>
    </row>
    <row r="85" spans="1:118" ht="15" customHeight="1" x14ac:dyDescent="0.25">
      <c r="A85" s="632" t="s">
        <v>113</v>
      </c>
      <c r="B85" s="632"/>
      <c r="C85" s="633"/>
      <c r="D85" s="921" t="s">
        <v>4</v>
      </c>
      <c r="E85" s="632"/>
      <c r="F85" s="633"/>
      <c r="G85" s="1403" t="s">
        <v>5</v>
      </c>
      <c r="H85" s="1404"/>
      <c r="I85" s="1404"/>
      <c r="J85" s="1404"/>
      <c r="K85" s="1404"/>
      <c r="L85" s="1404"/>
      <c r="M85" s="1404"/>
      <c r="N85" s="1404"/>
      <c r="O85" s="1404"/>
      <c r="P85" s="1404"/>
      <c r="Q85" s="1404"/>
      <c r="R85" s="1404"/>
      <c r="S85" s="1404"/>
      <c r="T85" s="1404"/>
      <c r="U85" s="1404"/>
      <c r="V85" s="1404"/>
      <c r="W85" s="1404"/>
      <c r="X85" s="1404"/>
      <c r="Y85" s="1404"/>
      <c r="Z85" s="1404"/>
      <c r="AA85" s="1404"/>
      <c r="AB85" s="1404"/>
      <c r="AC85" s="1404"/>
      <c r="AD85" s="1404"/>
      <c r="AE85" s="1404"/>
      <c r="AF85" s="1404"/>
      <c r="AG85" s="1404"/>
      <c r="AH85" s="1404"/>
      <c r="AI85" s="1404"/>
      <c r="AJ85" s="1404"/>
      <c r="AK85" s="1404"/>
      <c r="AL85" s="1404"/>
      <c r="AM85" s="1404"/>
      <c r="AN85" s="1405"/>
      <c r="AO85" s="1408" t="s">
        <v>114</v>
      </c>
      <c r="AP85" s="1475" t="s">
        <v>7</v>
      </c>
      <c r="AQ85" s="932" t="s">
        <v>115</v>
      </c>
      <c r="AR85" s="919" t="s">
        <v>116</v>
      </c>
      <c r="AS85" s="919" t="s">
        <v>117</v>
      </c>
      <c r="AT85" s="1585" t="s">
        <v>118</v>
      </c>
      <c r="AU85" s="1585" t="s">
        <v>12</v>
      </c>
      <c r="AV85" s="1585" t="s">
        <v>13</v>
      </c>
      <c r="AW85" s="931" t="s">
        <v>10</v>
      </c>
      <c r="CW85"/>
      <c r="CX85"/>
      <c r="CY85"/>
      <c r="CZ85"/>
      <c r="DA85"/>
      <c r="DB85"/>
      <c r="DC85"/>
      <c r="DD85"/>
      <c r="DE85"/>
      <c r="DG85"/>
      <c r="DH85"/>
      <c r="DI85"/>
      <c r="DJ85"/>
      <c r="DK85"/>
      <c r="DL85"/>
      <c r="DM85"/>
    </row>
    <row r="86" spans="1:118" ht="15" customHeight="1" x14ac:dyDescent="0.25">
      <c r="A86" s="634"/>
      <c r="B86" s="634"/>
      <c r="C86" s="635"/>
      <c r="D86" s="894"/>
      <c r="E86" s="636"/>
      <c r="F86" s="884"/>
      <c r="G86" s="1452" t="s">
        <v>119</v>
      </c>
      <c r="H86" s="1407"/>
      <c r="I86" s="1403" t="s">
        <v>16</v>
      </c>
      <c r="J86" s="1404"/>
      <c r="K86" s="1403" t="s">
        <v>17</v>
      </c>
      <c r="L86" s="1408"/>
      <c r="M86" s="1403" t="s">
        <v>18</v>
      </c>
      <c r="N86" s="1408"/>
      <c r="O86" s="1403" t="s">
        <v>19</v>
      </c>
      <c r="P86" s="1408"/>
      <c r="Q86" s="1403" t="s">
        <v>20</v>
      </c>
      <c r="R86" s="1408"/>
      <c r="S86" s="1403" t="s">
        <v>21</v>
      </c>
      <c r="T86" s="1408"/>
      <c r="U86" s="1404" t="s">
        <v>22</v>
      </c>
      <c r="V86" s="1408"/>
      <c r="W86" s="1403" t="s">
        <v>23</v>
      </c>
      <c r="X86" s="1409"/>
      <c r="Y86" s="1403" t="s">
        <v>24</v>
      </c>
      <c r="Z86" s="1409"/>
      <c r="AA86" s="1403" t="s">
        <v>25</v>
      </c>
      <c r="AB86" s="1409"/>
      <c r="AC86" s="1403" t="s">
        <v>26</v>
      </c>
      <c r="AD86" s="1409"/>
      <c r="AE86" s="1403" t="s">
        <v>27</v>
      </c>
      <c r="AF86" s="1409"/>
      <c r="AG86" s="1403" t="s">
        <v>28</v>
      </c>
      <c r="AH86" s="1409"/>
      <c r="AI86" s="1403" t="s">
        <v>29</v>
      </c>
      <c r="AJ86" s="1409"/>
      <c r="AK86" s="1404" t="s">
        <v>30</v>
      </c>
      <c r="AL86" s="1409"/>
      <c r="AM86" s="1403" t="s">
        <v>31</v>
      </c>
      <c r="AN86" s="1453"/>
      <c r="AO86" s="1408"/>
      <c r="AP86" s="1475"/>
      <c r="AQ86" s="744"/>
      <c r="AR86" s="647"/>
      <c r="AS86" s="647"/>
      <c r="AT86" s="1585"/>
      <c r="AU86" s="1585"/>
      <c r="AV86" s="1585"/>
      <c r="AW86" s="741"/>
      <c r="CW86"/>
      <c r="CX86"/>
      <c r="CY86"/>
      <c r="CZ86"/>
      <c r="DA86"/>
      <c r="DB86"/>
      <c r="DC86"/>
      <c r="DD86"/>
      <c r="DE86"/>
      <c r="DG86"/>
      <c r="DH86"/>
      <c r="DI86"/>
      <c r="DJ86"/>
      <c r="DK86"/>
      <c r="DL86"/>
      <c r="DM86"/>
    </row>
    <row r="87" spans="1:118" x14ac:dyDescent="0.25">
      <c r="A87" s="636"/>
      <c r="B87" s="636"/>
      <c r="C87" s="884"/>
      <c r="D87" s="1413" t="s">
        <v>32</v>
      </c>
      <c r="E87" s="1411" t="s">
        <v>33</v>
      </c>
      <c r="F87" s="1412" t="s">
        <v>34</v>
      </c>
      <c r="G87" s="1413" t="s">
        <v>33</v>
      </c>
      <c r="H87" s="1412" t="s">
        <v>34</v>
      </c>
      <c r="I87" s="1413" t="s">
        <v>33</v>
      </c>
      <c r="J87" s="1477" t="s">
        <v>34</v>
      </c>
      <c r="K87" s="1413" t="s">
        <v>33</v>
      </c>
      <c r="L87" s="1412" t="s">
        <v>34</v>
      </c>
      <c r="M87" s="1413" t="s">
        <v>33</v>
      </c>
      <c r="N87" s="1412" t="s">
        <v>34</v>
      </c>
      <c r="O87" s="1411" t="s">
        <v>33</v>
      </c>
      <c r="P87" s="1412" t="s">
        <v>34</v>
      </c>
      <c r="Q87" s="1411" t="s">
        <v>33</v>
      </c>
      <c r="R87" s="1412" t="s">
        <v>34</v>
      </c>
      <c r="S87" s="1411" t="s">
        <v>33</v>
      </c>
      <c r="T87" s="1412" t="s">
        <v>34</v>
      </c>
      <c r="U87" s="1411" t="s">
        <v>33</v>
      </c>
      <c r="V87" s="1412" t="s">
        <v>34</v>
      </c>
      <c r="W87" s="1411" t="s">
        <v>33</v>
      </c>
      <c r="X87" s="1412" t="s">
        <v>34</v>
      </c>
      <c r="Y87" s="1411" t="s">
        <v>33</v>
      </c>
      <c r="Z87" s="1412" t="s">
        <v>34</v>
      </c>
      <c r="AA87" s="1411" t="s">
        <v>33</v>
      </c>
      <c r="AB87" s="1412" t="s">
        <v>34</v>
      </c>
      <c r="AC87" s="1411" t="s">
        <v>33</v>
      </c>
      <c r="AD87" s="1412" t="s">
        <v>34</v>
      </c>
      <c r="AE87" s="1411" t="s">
        <v>33</v>
      </c>
      <c r="AF87" s="1412" t="s">
        <v>34</v>
      </c>
      <c r="AG87" s="1411" t="s">
        <v>33</v>
      </c>
      <c r="AH87" s="1412" t="s">
        <v>34</v>
      </c>
      <c r="AI87" s="1411" t="s">
        <v>33</v>
      </c>
      <c r="AJ87" s="1412" t="s">
        <v>34</v>
      </c>
      <c r="AK87" s="1411" t="s">
        <v>33</v>
      </c>
      <c r="AL87" s="1412" t="s">
        <v>34</v>
      </c>
      <c r="AM87" s="1411" t="s">
        <v>33</v>
      </c>
      <c r="AN87" s="1455" t="s">
        <v>34</v>
      </c>
      <c r="AO87" s="1408"/>
      <c r="AP87" s="1475"/>
      <c r="AQ87" s="1586"/>
      <c r="AR87" s="946"/>
      <c r="AS87" s="946"/>
      <c r="AT87" s="1585"/>
      <c r="AU87" s="1585"/>
      <c r="AV87" s="1585"/>
      <c r="AW87" s="1587"/>
      <c r="CW87"/>
      <c r="CX87"/>
      <c r="CY87"/>
      <c r="CZ87"/>
      <c r="DA87"/>
      <c r="DB87"/>
      <c r="DC87"/>
      <c r="DD87"/>
      <c r="DE87"/>
      <c r="DG87"/>
      <c r="DH87"/>
      <c r="DI87"/>
      <c r="DJ87"/>
      <c r="DK87"/>
      <c r="DL87"/>
      <c r="DM87"/>
    </row>
    <row r="88" spans="1:118" x14ac:dyDescent="0.25">
      <c r="A88" s="1588" t="s">
        <v>120</v>
      </c>
      <c r="B88" s="1588"/>
      <c r="C88" s="1588"/>
      <c r="D88" s="1372">
        <f>SUM(E88:F88)</f>
        <v>4</v>
      </c>
      <c r="E88" s="1459">
        <f>SUM(G88+I88+K88+M88+O88+Q88+S88+U88+W88+Y88+AA88+AC88+AE88+AG88+AI88+AK88+AM88)</f>
        <v>4</v>
      </c>
      <c r="F88" s="18">
        <f>SUM(H88+J88+L88+N88+P88+R88+T88+V88+X88+Z88+AB88+AD88+AF88+AH88+AJ88+AL88+AN88)</f>
        <v>0</v>
      </c>
      <c r="G88" s="1460"/>
      <c r="H88" s="52"/>
      <c r="I88" s="1460"/>
      <c r="J88" s="1480"/>
      <c r="K88" s="1460"/>
      <c r="L88" s="52"/>
      <c r="M88" s="1460"/>
      <c r="N88" s="52"/>
      <c r="O88" s="1418"/>
      <c r="P88" s="52"/>
      <c r="Q88" s="1418"/>
      <c r="R88" s="52"/>
      <c r="S88" s="1418"/>
      <c r="T88" s="52"/>
      <c r="U88" s="1418"/>
      <c r="V88" s="52"/>
      <c r="W88" s="1418">
        <v>2</v>
      </c>
      <c r="X88" s="52"/>
      <c r="Y88" s="1418">
        <v>1</v>
      </c>
      <c r="Z88" s="52"/>
      <c r="AA88" s="1418">
        <v>1</v>
      </c>
      <c r="AB88" s="52"/>
      <c r="AC88" s="1418"/>
      <c r="AD88" s="52"/>
      <c r="AE88" s="1418"/>
      <c r="AF88" s="52"/>
      <c r="AG88" s="1418"/>
      <c r="AH88" s="52"/>
      <c r="AI88" s="1418"/>
      <c r="AJ88" s="52"/>
      <c r="AK88" s="1418"/>
      <c r="AL88" s="52"/>
      <c r="AM88" s="1418"/>
      <c r="AN88" s="55"/>
      <c r="AO88" s="1479">
        <v>0</v>
      </c>
      <c r="AP88" s="1444">
        <v>0</v>
      </c>
      <c r="AQ88" s="1444">
        <v>4</v>
      </c>
      <c r="AR88" s="1444">
        <v>0</v>
      </c>
      <c r="AS88" s="1444">
        <v>0</v>
      </c>
      <c r="AT88" s="1444">
        <v>0</v>
      </c>
      <c r="AU88" s="1444">
        <v>0</v>
      </c>
      <c r="AV88" s="1444">
        <v>0</v>
      </c>
      <c r="AW88" s="1444">
        <v>0</v>
      </c>
      <c r="AX88" t="str">
        <f>CW88&amp;CX88&amp;CY88&amp;CZ88&amp;DA88&amp;DB88&amp;DC88&amp;DD88</f>
        <v/>
      </c>
      <c r="CW88" s="25" t="str">
        <f>IF(AND((W88+X88)&gt;0,AO88="")," * No olvide digitar la variable 12 años. Si no tiene digite Cero.",IF(AO88&gt;(W88+X88),"* Las Consultas de 12 años NO DEBEN ser mayor que el total de Consultas entre 10-14 años",""))</f>
        <v/>
      </c>
      <c r="CX88" s="25" t="str">
        <f>IF(AND(F88&gt;0,AP88="")," * No olvide digitar la variable Embarazadas. Digite cero si no tiene.",IF(AP88&gt;F88," * Las embarazadas no pueden ser mayor al Total Mujeres.",""))</f>
        <v/>
      </c>
      <c r="CY88" s="25" t="str">
        <f>IF(AND(D88&gt;0,AQ88="")," * No olvide digitar Beneficiarios. Digite Cero si no tiene",IF(AQ88&gt;D88," * Los beneficiarios no pueden ser mayor al Total Ambos Sexos.",""))</f>
        <v/>
      </c>
      <c r="CZ88" s="25" t="str">
        <f>IF(AND((AI88+AJ88&gt;0),AR88="")," * No olvide digitar la variable 60 años. Si no tiene digite Cero.",IF(AR88&gt;(AI88+AJ88)," * Las consultas de 60 años NO DEBEN ser mayor que el total de consultas de entre 60-64 años",""))</f>
        <v/>
      </c>
      <c r="DA88" s="25" t="str">
        <f>IF(AND(D88&gt;0,AT88="")," * No olvide digitar la variable usuarios con discapacidad. Digite Cero si no tiene.",IF(AT88&gt;D88," * La variable Usuarios con discapacidad No puede ser mayor al Total Ambos Sexos.",""))</f>
        <v/>
      </c>
      <c r="DB88" s="25" t="str">
        <f>IF(AND(D88&gt;0,AU88="")," * No olvide digitar la variable Niños, niñas, adolescentes y jóvenes SENAME. Digite Cero si no tiene.",IF(AU88&gt;D88," * La variable Niños, niñas, adolescentes y jóvenes SENAME No puede ser mayor al Total Ambos Sexos.",""))</f>
        <v/>
      </c>
      <c r="DC88" s="25" t="str">
        <f>IF(AND(D88&gt;0,AV88="")," * No olvide digitar la variable Niños, niñas, adolescentes y jóvenes Mejor Niñez. Digite Cero si no tiene.",IF(AV88&gt;D88," * La variable Niños, niñas, adolescentes y jóvenes Mejor Niñez No puede ser mayor al Total Ambos Sexos.",""))</f>
        <v/>
      </c>
      <c r="DD88" s="25" t="str">
        <f>IF(AND(D88&gt;0,AW88="")," * No olvide digitar la variable Migrantes. Digite Cero si no tiene.",IF(AW88&gt;D88," * La variable Migrantes No puede ser mayor al Total Ambos Sexos.",""))</f>
        <v/>
      </c>
      <c r="DE88"/>
      <c r="DG88" s="26">
        <f>IF(AND((W88+X88)&gt;0,AO88=""),1,IF(AO88&gt;(W88+X88),1,0))</f>
        <v>0</v>
      </c>
      <c r="DH88" s="26">
        <f>IF(AND(F88&gt;0,AP88=""),1,IF(AP88&gt;F88,1,0))</f>
        <v>0</v>
      </c>
      <c r="DI88" s="26">
        <f>IF(AND(D88&gt;0,AQ88=""),1,IF(AQ88&gt;D88,1,0))</f>
        <v>0</v>
      </c>
      <c r="DJ88" s="26">
        <f>IF(AND((AI88+AJ88&gt;0),AR88=""),1,IF(AR88&gt;(AI88+AJ88),1,0))</f>
        <v>0</v>
      </c>
      <c r="DK88" s="26">
        <f>IF(AND(D88&gt;0,AT88=""),1,IF(AT88&gt;D88,1,0))</f>
        <v>0</v>
      </c>
      <c r="DL88" s="26">
        <f>IF(AND(D88&gt;0,AU88=""),1,IF(AU88&gt;D88,1,0))</f>
        <v>0</v>
      </c>
      <c r="DM88" s="26">
        <f>IF(AND(D88&gt;0,AV88=""),1,IF(AV88&gt;D88,1,0))</f>
        <v>0</v>
      </c>
      <c r="DN88" s="26">
        <f>IF(AND(D88&gt;0,AW88=""),1,IF(AW88&gt;D88,1,0))</f>
        <v>0</v>
      </c>
    </row>
    <row r="89" spans="1:118" ht="15" customHeight="1" x14ac:dyDescent="0.25">
      <c r="A89" s="1589" t="s">
        <v>121</v>
      </c>
      <c r="B89" s="1589"/>
      <c r="C89" s="1589"/>
      <c r="D89" s="1383">
        <f t="shared" ref="D89:D141" si="136">SUM(E89:F89)</f>
        <v>5</v>
      </c>
      <c r="E89" s="1465">
        <f t="shared" ref="E89:F141" si="137">SUM(G89+I89+K89+M89+O89+Q89+S89+U89+W89+Y89+AA89+AC89+AE89+AG89+AI89+AK89+AM89)</f>
        <v>5</v>
      </c>
      <c r="F89" s="1466">
        <f t="shared" si="137"/>
        <v>0</v>
      </c>
      <c r="G89" s="1467"/>
      <c r="H89" s="1425"/>
      <c r="I89" s="1467"/>
      <c r="J89" s="1487"/>
      <c r="K89" s="1467"/>
      <c r="L89" s="1425"/>
      <c r="M89" s="1467"/>
      <c r="N89" s="1425"/>
      <c r="O89" s="1424"/>
      <c r="P89" s="1425"/>
      <c r="Q89" s="1424"/>
      <c r="R89" s="1425"/>
      <c r="S89" s="1424"/>
      <c r="T89" s="1425"/>
      <c r="U89" s="1424"/>
      <c r="V89" s="1425"/>
      <c r="W89" s="1424"/>
      <c r="X89" s="1425"/>
      <c r="Y89" s="1424"/>
      <c r="Z89" s="1425"/>
      <c r="AA89" s="1424">
        <v>2</v>
      </c>
      <c r="AB89" s="1425"/>
      <c r="AC89" s="1424"/>
      <c r="AD89" s="1425"/>
      <c r="AE89" s="1424">
        <v>2</v>
      </c>
      <c r="AF89" s="1425"/>
      <c r="AG89" s="1424"/>
      <c r="AH89" s="1425"/>
      <c r="AI89" s="1424"/>
      <c r="AJ89" s="1425"/>
      <c r="AK89" s="1424"/>
      <c r="AL89" s="1425"/>
      <c r="AM89" s="1424">
        <v>1</v>
      </c>
      <c r="AN89" s="1426"/>
      <c r="AO89" s="1468">
        <v>0</v>
      </c>
      <c r="AP89" s="1468">
        <v>0</v>
      </c>
      <c r="AQ89" s="1428">
        <v>5</v>
      </c>
      <c r="AR89" s="1428">
        <v>0</v>
      </c>
      <c r="AS89" s="1428">
        <v>0</v>
      </c>
      <c r="AT89" s="1468">
        <v>0</v>
      </c>
      <c r="AU89" s="1468">
        <v>0</v>
      </c>
      <c r="AV89" s="1468">
        <v>0</v>
      </c>
      <c r="AW89" s="1468">
        <v>0</v>
      </c>
      <c r="AX89" t="str">
        <f t="shared" ref="AX89:AX140" si="138">CW89&amp;CX89&amp;CY89&amp;CZ89&amp;DA89&amp;DB89&amp;DC89&amp;DD89</f>
        <v/>
      </c>
      <c r="CW89" s="25" t="str">
        <f t="shared" ref="CW89:CW118" si="139">IF(AND((W89+X89)&gt;0,AO89="")," * No olvide digitar la variable 12 años. Si no tiene digite Cero.",IF(AO89&gt;(W89+X89),"* Las Consultas de 12 años NO DEBEN ser mayor que el total de Consultas entre 10-14 años",""))</f>
        <v/>
      </c>
      <c r="CX89" s="25" t="str">
        <f t="shared" ref="CX89:CX140" si="140">IF(AND(F89&gt;0,AP89="")," * No olvide digitar la variable Embarazadas. Digite cero si no tiene.",IF(AP89&gt;F89," * Las embarazadas no pueden ser mayor al Total Mujeres.",""))</f>
        <v/>
      </c>
      <c r="CY89" s="25" t="str">
        <f t="shared" ref="CY89:CY140" si="141">IF(AND(D89&gt;0,AQ89="")," * No olvide digitar Beneficiarios. Digite Cero si no tiene",IF(AQ89&gt;D89," * Los beneficiarios no pueden ser mayor al Total Ambos Sexos.",""))</f>
        <v/>
      </c>
      <c r="CZ89" s="25" t="str">
        <f t="shared" ref="CZ89:CZ140" si="142">IF(AND((AI89+AJ89&gt;0),AR89="")," * No olvide digitar la variable 60 años. Si no tiene digite Cero.",IF(AR89&gt;(AI89+AJ89)," * Las consultas de 60 años NO DEBEN ser mayor que el total de consultas de entre 60-64 años",""))</f>
        <v/>
      </c>
      <c r="DA89" s="25" t="str">
        <f t="shared" ref="DA89:DA140" si="143">IF(AND(D89&gt;0,AT89="")," * No olvide digitar la variable usuarios con discapacidad. Digite Cero si no tiene.",IF(AT89&gt;D89," * La variable Usuarios con discapacidad No puede ser mayor al Total Ambos Sexos.",""))</f>
        <v/>
      </c>
      <c r="DB89" s="25" t="str">
        <f t="shared" ref="DB89:DB140" si="144">IF(AND(D89&gt;0,AU89="")," * No olvide digitar la variable Niños, niñas, adolescentes y jóvenes SENAME. Digite Cero si no tiene.",IF(AU89&gt;D89," * La variable Niños, niñas, adolescentes y jóvenes SENAME No puede ser mayor al Total Ambos Sexos.",""))</f>
        <v/>
      </c>
      <c r="DC89" s="25" t="str">
        <f t="shared" ref="DC89:DC140" si="145">IF(AND(D89&gt;0,AV89="")," * No olvide digitar la variable Niños, niñas, adolescentes y jóvenes Mejor Niñez. Digite Cero si no tiene.",IF(AV89&gt;D89," * La variable Niños, niñas, adolescentes y jóvenes Mejor Niñez No puede ser mayor al Total Ambos Sexos.",""))</f>
        <v/>
      </c>
      <c r="DD89" s="25" t="str">
        <f t="shared" ref="DD89:DD140" si="146">IF(AND(D89&gt;0,AW89="")," * No olvide digitar la variable Migrantes. Digite Cero si no tiene.",IF(AW89&gt;D89," * La variable Migrantes No puede ser mayor al Total Ambos Sexos.",""))</f>
        <v/>
      </c>
      <c r="DE89"/>
      <c r="DG89" s="26">
        <f t="shared" ref="DG89:DG92" si="147">IF(AND((W89+X89)&gt;0,AO89=""),1,IF(AO89&gt;(W89+X89),1,0))</f>
        <v>0</v>
      </c>
      <c r="DH89" s="26">
        <f t="shared" ref="DH89:DH140" si="148">IF(AND(F89&gt;0,AP89=""),1,IF(AP89&gt;F89,1,0))</f>
        <v>0</v>
      </c>
      <c r="DI89" s="26">
        <f t="shared" ref="DI89:DI140" si="149">IF(AND(D89&gt;0,AQ89=""),1,IF(AQ89&gt;D89,1,0))</f>
        <v>0</v>
      </c>
      <c r="DJ89" s="26">
        <f t="shared" ref="DJ89:DJ140" si="150">IF(AND((AI89+AJ89&gt;0),AR89=""),1,IF(AR89&gt;(AI89+AJ89),1,0))</f>
        <v>0</v>
      </c>
      <c r="DK89" s="26">
        <f t="shared" ref="DK89:DK140" si="151">IF(AND(D89&gt;0,AT89=""),1,IF(AT89&gt;D89,1,0))</f>
        <v>0</v>
      </c>
      <c r="DL89" s="26">
        <f t="shared" ref="DL89:DL140" si="152">IF(AND(D89&gt;0,AU89=""),1,IF(AU89&gt;D89,1,0))</f>
        <v>0</v>
      </c>
      <c r="DM89" s="26">
        <f t="shared" ref="DM89:DM140" si="153">IF(AND(D89&gt;0,AV89=""),1,IF(AV89&gt;D89,1,0))</f>
        <v>0</v>
      </c>
      <c r="DN89" s="26">
        <f t="shared" ref="DN89:DN140" si="154">IF(AND(D89&gt;0,AW89=""),1,IF(AW89&gt;D89,1,0))</f>
        <v>0</v>
      </c>
    </row>
    <row r="90" spans="1:118" ht="15" customHeight="1" x14ac:dyDescent="0.25">
      <c r="A90" s="1590" t="s">
        <v>122</v>
      </c>
      <c r="B90" s="1591"/>
      <c r="C90" s="1592"/>
      <c r="D90" s="1383">
        <f t="shared" si="136"/>
        <v>11</v>
      </c>
      <c r="E90" s="1465">
        <f t="shared" si="137"/>
        <v>7</v>
      </c>
      <c r="F90" s="1466">
        <f t="shared" si="137"/>
        <v>4</v>
      </c>
      <c r="G90" s="1467">
        <v>0</v>
      </c>
      <c r="H90" s="22">
        <v>0</v>
      </c>
      <c r="I90" s="19">
        <v>0</v>
      </c>
      <c r="J90" s="177">
        <v>0</v>
      </c>
      <c r="K90" s="19">
        <v>0</v>
      </c>
      <c r="L90" s="1425">
        <v>0</v>
      </c>
      <c r="M90" s="1467">
        <v>0</v>
      </c>
      <c r="N90" s="1425">
        <v>0</v>
      </c>
      <c r="O90" s="1424">
        <v>0</v>
      </c>
      <c r="P90" s="1425">
        <v>0</v>
      </c>
      <c r="Q90" s="1424">
        <v>0</v>
      </c>
      <c r="R90" s="1425">
        <v>0</v>
      </c>
      <c r="S90" s="1424">
        <v>0</v>
      </c>
      <c r="T90" s="1425">
        <v>0</v>
      </c>
      <c r="U90" s="1424">
        <v>0</v>
      </c>
      <c r="V90" s="1425">
        <v>0</v>
      </c>
      <c r="W90" s="1424">
        <v>1</v>
      </c>
      <c r="X90" s="1425">
        <v>0</v>
      </c>
      <c r="Y90" s="1424">
        <v>2</v>
      </c>
      <c r="Z90" s="1425">
        <v>0</v>
      </c>
      <c r="AA90" s="1424">
        <v>0</v>
      </c>
      <c r="AB90" s="1425">
        <v>1</v>
      </c>
      <c r="AC90" s="1424">
        <v>0</v>
      </c>
      <c r="AD90" s="1425">
        <v>1</v>
      </c>
      <c r="AE90" s="1424">
        <v>1</v>
      </c>
      <c r="AF90" s="1425">
        <v>0</v>
      </c>
      <c r="AG90" s="1424">
        <v>2</v>
      </c>
      <c r="AH90" s="1425">
        <v>0</v>
      </c>
      <c r="AI90" s="1424">
        <v>0</v>
      </c>
      <c r="AJ90" s="1425">
        <v>0</v>
      </c>
      <c r="AK90" s="1424">
        <v>1</v>
      </c>
      <c r="AL90" s="1425">
        <v>2</v>
      </c>
      <c r="AM90" s="1424">
        <v>0</v>
      </c>
      <c r="AN90" s="1426">
        <v>0</v>
      </c>
      <c r="AO90" s="1468">
        <v>0</v>
      </c>
      <c r="AP90" s="20">
        <v>0</v>
      </c>
      <c r="AQ90" s="24">
        <v>11</v>
      </c>
      <c r="AR90" s="24">
        <v>0</v>
      </c>
      <c r="AS90" s="24">
        <v>0</v>
      </c>
      <c r="AT90" s="20">
        <v>0</v>
      </c>
      <c r="AU90" s="20">
        <v>0</v>
      </c>
      <c r="AV90" s="20">
        <v>0</v>
      </c>
      <c r="AW90" s="20">
        <v>0</v>
      </c>
      <c r="AX90" t="str">
        <f t="shared" si="138"/>
        <v/>
      </c>
      <c r="CW90" s="25" t="str">
        <f t="shared" si="139"/>
        <v/>
      </c>
      <c r="CX90" s="25" t="str">
        <f t="shared" si="140"/>
        <v/>
      </c>
      <c r="CY90" s="25" t="str">
        <f t="shared" si="141"/>
        <v/>
      </c>
      <c r="CZ90" s="25" t="str">
        <f t="shared" si="142"/>
        <v/>
      </c>
      <c r="DA90" s="25" t="str">
        <f t="shared" si="143"/>
        <v/>
      </c>
      <c r="DB90" s="25" t="str">
        <f t="shared" si="144"/>
        <v/>
      </c>
      <c r="DC90" s="25" t="str">
        <f t="shared" si="145"/>
        <v/>
      </c>
      <c r="DD90" s="25" t="str">
        <f t="shared" si="146"/>
        <v/>
      </c>
      <c r="DE90"/>
      <c r="DG90" s="26">
        <f t="shared" si="147"/>
        <v>0</v>
      </c>
      <c r="DH90" s="26">
        <f t="shared" si="148"/>
        <v>0</v>
      </c>
      <c r="DI90" s="26">
        <f t="shared" si="149"/>
        <v>0</v>
      </c>
      <c r="DJ90" s="26">
        <f t="shared" si="150"/>
        <v>0</v>
      </c>
      <c r="DK90" s="26">
        <f t="shared" si="151"/>
        <v>0</v>
      </c>
      <c r="DL90" s="26">
        <f t="shared" si="152"/>
        <v>0</v>
      </c>
      <c r="DM90" s="26">
        <f t="shared" si="153"/>
        <v>0</v>
      </c>
      <c r="DN90" s="26">
        <f t="shared" si="154"/>
        <v>0</v>
      </c>
    </row>
    <row r="91" spans="1:118" x14ac:dyDescent="0.25">
      <c r="A91" s="1590" t="s">
        <v>123</v>
      </c>
      <c r="B91" s="1591"/>
      <c r="C91" s="1592"/>
      <c r="D91" s="1383">
        <f t="shared" si="136"/>
        <v>13</v>
      </c>
      <c r="E91" s="1465">
        <f t="shared" si="137"/>
        <v>10</v>
      </c>
      <c r="F91" s="1466">
        <f t="shared" si="137"/>
        <v>3</v>
      </c>
      <c r="G91" s="1467">
        <v>0</v>
      </c>
      <c r="H91" s="22">
        <v>0</v>
      </c>
      <c r="I91" s="19">
        <v>0</v>
      </c>
      <c r="J91" s="177">
        <v>0</v>
      </c>
      <c r="K91" s="19">
        <v>0</v>
      </c>
      <c r="L91" s="1425">
        <v>0</v>
      </c>
      <c r="M91" s="1467">
        <v>0</v>
      </c>
      <c r="N91" s="1425">
        <v>0</v>
      </c>
      <c r="O91" s="1424">
        <v>0</v>
      </c>
      <c r="P91" s="1425">
        <v>0</v>
      </c>
      <c r="Q91" s="1424">
        <v>0</v>
      </c>
      <c r="R91" s="1425">
        <v>0</v>
      </c>
      <c r="S91" s="1424">
        <v>0</v>
      </c>
      <c r="T91" s="1425">
        <v>0</v>
      </c>
      <c r="U91" s="1424">
        <v>0</v>
      </c>
      <c r="V91" s="1425">
        <v>0</v>
      </c>
      <c r="W91" s="1424">
        <v>0</v>
      </c>
      <c r="X91" s="1425">
        <v>0</v>
      </c>
      <c r="Y91" s="1424">
        <v>2</v>
      </c>
      <c r="Z91" s="1425">
        <v>0</v>
      </c>
      <c r="AA91" s="1424">
        <v>2</v>
      </c>
      <c r="AB91" s="1425">
        <v>0</v>
      </c>
      <c r="AC91" s="1424">
        <v>1</v>
      </c>
      <c r="AD91" s="1425">
        <v>3</v>
      </c>
      <c r="AE91" s="1424">
        <v>0</v>
      </c>
      <c r="AF91" s="1425">
        <v>0</v>
      </c>
      <c r="AG91" s="1424">
        <v>3</v>
      </c>
      <c r="AH91" s="1425">
        <v>0</v>
      </c>
      <c r="AI91" s="1424">
        <v>0</v>
      </c>
      <c r="AJ91" s="1425">
        <v>0</v>
      </c>
      <c r="AK91" s="1424">
        <v>1</v>
      </c>
      <c r="AL91" s="1425">
        <v>0</v>
      </c>
      <c r="AM91" s="1424">
        <v>1</v>
      </c>
      <c r="AN91" s="1426">
        <v>0</v>
      </c>
      <c r="AO91" s="1468">
        <v>0</v>
      </c>
      <c r="AP91" s="20">
        <v>0</v>
      </c>
      <c r="AQ91" s="24">
        <v>13</v>
      </c>
      <c r="AR91" s="24">
        <v>0</v>
      </c>
      <c r="AS91" s="24">
        <v>0</v>
      </c>
      <c r="AT91" s="20">
        <v>0</v>
      </c>
      <c r="AU91" s="20">
        <v>0</v>
      </c>
      <c r="AV91" s="20">
        <v>0</v>
      </c>
      <c r="AW91" s="20">
        <v>0</v>
      </c>
      <c r="AX91" t="str">
        <f t="shared" si="138"/>
        <v/>
      </c>
      <c r="CW91" s="25" t="str">
        <f t="shared" si="139"/>
        <v/>
      </c>
      <c r="CX91" s="25" t="str">
        <f t="shared" si="140"/>
        <v/>
      </c>
      <c r="CY91" s="25" t="str">
        <f t="shared" si="141"/>
        <v/>
      </c>
      <c r="CZ91" s="25" t="str">
        <f t="shared" si="142"/>
        <v/>
      </c>
      <c r="DA91" s="25" t="str">
        <f t="shared" si="143"/>
        <v/>
      </c>
      <c r="DB91" s="25" t="str">
        <f t="shared" si="144"/>
        <v/>
      </c>
      <c r="DC91" s="25" t="str">
        <f t="shared" si="145"/>
        <v/>
      </c>
      <c r="DD91" s="25" t="str">
        <f t="shared" si="146"/>
        <v/>
      </c>
      <c r="DE91"/>
      <c r="DG91" s="26">
        <f t="shared" si="147"/>
        <v>0</v>
      </c>
      <c r="DH91" s="26">
        <f t="shared" si="148"/>
        <v>0</v>
      </c>
      <c r="DI91" s="26">
        <f t="shared" si="149"/>
        <v>0</v>
      </c>
      <c r="DJ91" s="26">
        <f t="shared" si="150"/>
        <v>0</v>
      </c>
      <c r="DK91" s="26">
        <f t="shared" si="151"/>
        <v>0</v>
      </c>
      <c r="DL91" s="26">
        <f t="shared" si="152"/>
        <v>0</v>
      </c>
      <c r="DM91" s="26">
        <f t="shared" si="153"/>
        <v>0</v>
      </c>
      <c r="DN91" s="26">
        <f t="shared" si="154"/>
        <v>0</v>
      </c>
    </row>
    <row r="92" spans="1:118" x14ac:dyDescent="0.25">
      <c r="A92" s="1590" t="s">
        <v>124</v>
      </c>
      <c r="B92" s="1591"/>
      <c r="C92" s="1592"/>
      <c r="D92" s="1383">
        <f t="shared" si="136"/>
        <v>66</v>
      </c>
      <c r="E92" s="1465">
        <f t="shared" si="137"/>
        <v>26</v>
      </c>
      <c r="F92" s="1466">
        <f>SUM(H92+J92+L92+N92+P92+R92+T92+V92+X92+Z92+AB92+AD92+AF92+AH92+AJ92+AL92+AN92)</f>
        <v>40</v>
      </c>
      <c r="G92" s="1467"/>
      <c r="H92" s="22"/>
      <c r="I92" s="19"/>
      <c r="J92" s="177"/>
      <c r="K92" s="19"/>
      <c r="L92" s="1425"/>
      <c r="M92" s="1467"/>
      <c r="N92" s="1425"/>
      <c r="O92" s="1424"/>
      <c r="P92" s="1425"/>
      <c r="Q92" s="1424">
        <v>1</v>
      </c>
      <c r="R92" s="1425"/>
      <c r="S92" s="1424"/>
      <c r="T92" s="1425"/>
      <c r="U92" s="1424">
        <v>3</v>
      </c>
      <c r="V92" s="1425">
        <v>1</v>
      </c>
      <c r="W92" s="1424">
        <v>1</v>
      </c>
      <c r="X92" s="1425">
        <v>2</v>
      </c>
      <c r="Y92" s="1424">
        <v>4</v>
      </c>
      <c r="Z92" s="1425">
        <v>6</v>
      </c>
      <c r="AA92" s="1424"/>
      <c r="AB92" s="1425">
        <v>4</v>
      </c>
      <c r="AC92" s="1424">
        <v>2</v>
      </c>
      <c r="AD92" s="1425">
        <v>5</v>
      </c>
      <c r="AE92" s="1424">
        <v>1</v>
      </c>
      <c r="AF92" s="1425">
        <v>1</v>
      </c>
      <c r="AG92" s="1424">
        <v>3</v>
      </c>
      <c r="AH92" s="1425">
        <v>5</v>
      </c>
      <c r="AI92" s="1424">
        <v>3</v>
      </c>
      <c r="AJ92" s="1425">
        <v>4</v>
      </c>
      <c r="AK92" s="1424">
        <v>5</v>
      </c>
      <c r="AL92" s="1425">
        <v>7</v>
      </c>
      <c r="AM92" s="1424">
        <v>3</v>
      </c>
      <c r="AN92" s="1426">
        <v>5</v>
      </c>
      <c r="AO92" s="1468">
        <v>2</v>
      </c>
      <c r="AP92" s="20">
        <v>0</v>
      </c>
      <c r="AQ92" s="24">
        <v>66</v>
      </c>
      <c r="AR92" s="24">
        <v>2</v>
      </c>
      <c r="AS92" s="24">
        <v>0</v>
      </c>
      <c r="AT92" s="20">
        <v>0</v>
      </c>
      <c r="AU92" s="20">
        <v>0</v>
      </c>
      <c r="AV92" s="20">
        <v>0</v>
      </c>
      <c r="AW92" s="20">
        <v>0</v>
      </c>
      <c r="AX92" t="str">
        <f t="shared" si="138"/>
        <v/>
      </c>
      <c r="CW92" s="25" t="str">
        <f t="shared" si="139"/>
        <v/>
      </c>
      <c r="CX92" s="25" t="str">
        <f t="shared" si="140"/>
        <v/>
      </c>
      <c r="CY92" s="25" t="str">
        <f t="shared" si="141"/>
        <v/>
      </c>
      <c r="CZ92" s="25" t="str">
        <f t="shared" si="142"/>
        <v/>
      </c>
      <c r="DA92" s="25" t="str">
        <f t="shared" si="143"/>
        <v/>
      </c>
      <c r="DB92" s="25" t="str">
        <f t="shared" si="144"/>
        <v/>
      </c>
      <c r="DC92" s="25" t="str">
        <f t="shared" si="145"/>
        <v/>
      </c>
      <c r="DD92" s="25" t="str">
        <f t="shared" si="146"/>
        <v/>
      </c>
      <c r="DE92"/>
      <c r="DG92" s="26">
        <f t="shared" si="147"/>
        <v>0</v>
      </c>
      <c r="DH92" s="26">
        <f t="shared" si="148"/>
        <v>0</v>
      </c>
      <c r="DI92" s="26">
        <f t="shared" si="149"/>
        <v>0</v>
      </c>
      <c r="DJ92" s="26">
        <f t="shared" si="150"/>
        <v>0</v>
      </c>
      <c r="DK92" s="26">
        <f t="shared" si="151"/>
        <v>0</v>
      </c>
      <c r="DL92" s="26">
        <f t="shared" si="152"/>
        <v>0</v>
      </c>
      <c r="DM92" s="26">
        <f t="shared" si="153"/>
        <v>0</v>
      </c>
      <c r="DN92" s="26">
        <f t="shared" si="154"/>
        <v>0</v>
      </c>
    </row>
    <row r="93" spans="1:118" x14ac:dyDescent="0.25">
      <c r="A93" s="1590" t="s">
        <v>125</v>
      </c>
      <c r="B93" s="1591"/>
      <c r="C93" s="1592"/>
      <c r="D93" s="1383">
        <f t="shared" si="136"/>
        <v>100</v>
      </c>
      <c r="E93" s="1465">
        <f>SUM(Y93+AA93+AC93+AE93+AG93+AI93+AK93+AM93)</f>
        <v>57</v>
      </c>
      <c r="F93" s="1466">
        <f>SUM(Z93+AB93+AD93+AF93+AH93+AJ93+AL93+AN93)</f>
        <v>43</v>
      </c>
      <c r="G93" s="1593"/>
      <c r="H93" s="1594"/>
      <c r="I93" s="1593"/>
      <c r="J93" s="1595"/>
      <c r="K93" s="1593"/>
      <c r="L93" s="1594"/>
      <c r="M93" s="1593"/>
      <c r="N93" s="1594"/>
      <c r="O93" s="1596"/>
      <c r="P93" s="1594"/>
      <c r="Q93" s="1596"/>
      <c r="R93" s="1594"/>
      <c r="S93" s="1596"/>
      <c r="T93" s="1594"/>
      <c r="U93" s="1596"/>
      <c r="V93" s="1594"/>
      <c r="W93" s="1596"/>
      <c r="X93" s="1594"/>
      <c r="Y93" s="1424">
        <v>24</v>
      </c>
      <c r="Z93" s="1425">
        <v>23</v>
      </c>
      <c r="AA93" s="1424">
        <v>9</v>
      </c>
      <c r="AB93" s="1425">
        <v>7</v>
      </c>
      <c r="AC93" s="1424">
        <v>12</v>
      </c>
      <c r="AD93" s="1425">
        <v>2</v>
      </c>
      <c r="AE93" s="1424">
        <v>1</v>
      </c>
      <c r="AF93" s="1425">
        <v>2</v>
      </c>
      <c r="AG93" s="1424">
        <v>1</v>
      </c>
      <c r="AH93" s="1425">
        <v>1</v>
      </c>
      <c r="AI93" s="1424">
        <v>0</v>
      </c>
      <c r="AJ93" s="1425">
        <v>0</v>
      </c>
      <c r="AK93" s="1424">
        <v>0</v>
      </c>
      <c r="AL93" s="1425">
        <v>8</v>
      </c>
      <c r="AM93" s="1424">
        <v>10</v>
      </c>
      <c r="AN93" s="1426">
        <v>0</v>
      </c>
      <c r="AO93" s="1597"/>
      <c r="AP93" s="20">
        <v>0</v>
      </c>
      <c r="AQ93" s="24">
        <v>100</v>
      </c>
      <c r="AR93" s="24">
        <v>0</v>
      </c>
      <c r="AS93" s="24">
        <v>0</v>
      </c>
      <c r="AT93" s="20">
        <v>0</v>
      </c>
      <c r="AU93" s="20">
        <v>0</v>
      </c>
      <c r="AV93" s="20">
        <v>0</v>
      </c>
      <c r="AW93" s="20">
        <v>0</v>
      </c>
      <c r="AX93" t="str">
        <f t="shared" si="138"/>
        <v/>
      </c>
      <c r="CW93" s="182"/>
      <c r="CX93" s="25" t="str">
        <f t="shared" si="140"/>
        <v/>
      </c>
      <c r="CY93" s="25" t="str">
        <f t="shared" si="141"/>
        <v/>
      </c>
      <c r="CZ93" s="25" t="str">
        <f t="shared" si="142"/>
        <v/>
      </c>
      <c r="DA93" s="25" t="str">
        <f t="shared" si="143"/>
        <v/>
      </c>
      <c r="DB93" s="25" t="str">
        <f t="shared" si="144"/>
        <v/>
      </c>
      <c r="DC93" s="25" t="str">
        <f t="shared" si="145"/>
        <v/>
      </c>
      <c r="DD93" s="25" t="str">
        <f t="shared" si="146"/>
        <v/>
      </c>
      <c r="DE93"/>
      <c r="DG93" s="182"/>
      <c r="DH93" s="26">
        <f t="shared" si="148"/>
        <v>0</v>
      </c>
      <c r="DI93" s="26">
        <f t="shared" si="149"/>
        <v>0</v>
      </c>
      <c r="DJ93" s="26">
        <f t="shared" si="150"/>
        <v>0</v>
      </c>
      <c r="DK93" s="26">
        <f t="shared" si="151"/>
        <v>0</v>
      </c>
      <c r="DL93" s="26">
        <f t="shared" si="152"/>
        <v>0</v>
      </c>
      <c r="DM93" s="26">
        <f t="shared" si="153"/>
        <v>0</v>
      </c>
      <c r="DN93" s="26">
        <f t="shared" si="154"/>
        <v>0</v>
      </c>
    </row>
    <row r="94" spans="1:118" x14ac:dyDescent="0.25">
      <c r="A94" s="1598" t="s">
        <v>126</v>
      </c>
      <c r="B94" s="1598"/>
      <c r="C94" s="1598"/>
      <c r="D94" s="1383">
        <f t="shared" si="136"/>
        <v>131</v>
      </c>
      <c r="E94" s="1465">
        <f t="shared" si="137"/>
        <v>74</v>
      </c>
      <c r="F94" s="1466">
        <f t="shared" si="137"/>
        <v>57</v>
      </c>
      <c r="G94" s="1467">
        <v>1</v>
      </c>
      <c r="H94" s="1425">
        <v>0</v>
      </c>
      <c r="I94" s="1467">
        <v>0</v>
      </c>
      <c r="J94" s="1487">
        <v>0</v>
      </c>
      <c r="K94" s="1467">
        <v>0</v>
      </c>
      <c r="L94" s="1425">
        <v>0</v>
      </c>
      <c r="M94" s="1467">
        <v>0</v>
      </c>
      <c r="N94" s="1425">
        <v>0</v>
      </c>
      <c r="O94" s="1424">
        <v>0</v>
      </c>
      <c r="P94" s="1425">
        <v>0</v>
      </c>
      <c r="Q94" s="1424">
        <v>0</v>
      </c>
      <c r="R94" s="1425">
        <v>0</v>
      </c>
      <c r="S94" s="1424">
        <v>0</v>
      </c>
      <c r="T94" s="1425">
        <v>0</v>
      </c>
      <c r="U94" s="1424">
        <v>0</v>
      </c>
      <c r="V94" s="1425">
        <v>0</v>
      </c>
      <c r="W94" s="1424">
        <v>9</v>
      </c>
      <c r="X94" s="1425">
        <v>2</v>
      </c>
      <c r="Y94" s="1424">
        <v>26</v>
      </c>
      <c r="Z94" s="1425">
        <v>26</v>
      </c>
      <c r="AA94" s="1424">
        <v>9</v>
      </c>
      <c r="AB94" s="1425">
        <v>8</v>
      </c>
      <c r="AC94" s="1424">
        <v>12</v>
      </c>
      <c r="AD94" s="1425">
        <v>5</v>
      </c>
      <c r="AE94" s="1424">
        <v>4</v>
      </c>
      <c r="AF94" s="1425">
        <v>4</v>
      </c>
      <c r="AG94" s="1424">
        <v>2</v>
      </c>
      <c r="AH94" s="1425">
        <v>3</v>
      </c>
      <c r="AI94" s="1424">
        <v>1</v>
      </c>
      <c r="AJ94" s="1425">
        <v>0</v>
      </c>
      <c r="AK94" s="1424">
        <v>0</v>
      </c>
      <c r="AL94" s="1425">
        <v>9</v>
      </c>
      <c r="AM94" s="1424">
        <v>10</v>
      </c>
      <c r="AN94" s="1426">
        <v>0</v>
      </c>
      <c r="AO94" s="1468">
        <v>0</v>
      </c>
      <c r="AP94" s="1468">
        <v>0</v>
      </c>
      <c r="AQ94" s="1428">
        <v>131</v>
      </c>
      <c r="AR94" s="1428">
        <v>0</v>
      </c>
      <c r="AS94" s="1428">
        <v>0</v>
      </c>
      <c r="AT94" s="1468">
        <v>0</v>
      </c>
      <c r="AU94" s="1468">
        <v>0</v>
      </c>
      <c r="AV94" s="1468">
        <v>0</v>
      </c>
      <c r="AW94" s="1468">
        <v>0</v>
      </c>
      <c r="AX94" t="str">
        <f t="shared" si="138"/>
        <v/>
      </c>
      <c r="CW94" s="25" t="str">
        <f t="shared" si="139"/>
        <v/>
      </c>
      <c r="CX94" s="25" t="str">
        <f t="shared" si="140"/>
        <v/>
      </c>
      <c r="CY94" s="25" t="str">
        <f t="shared" si="141"/>
        <v/>
      </c>
      <c r="CZ94" s="25" t="str">
        <f t="shared" si="142"/>
        <v/>
      </c>
      <c r="DA94" s="25" t="str">
        <f t="shared" si="143"/>
        <v/>
      </c>
      <c r="DB94" s="25" t="str">
        <f t="shared" si="144"/>
        <v/>
      </c>
      <c r="DC94" s="25" t="str">
        <f t="shared" si="145"/>
        <v/>
      </c>
      <c r="DD94" s="25" t="str">
        <f t="shared" si="146"/>
        <v/>
      </c>
      <c r="DE94"/>
      <c r="DG94" s="26">
        <f t="shared" ref="DG94:DG96" si="155">IF(AND((W94+X94)&gt;0,AO94=""),1,IF(AO94&gt;(W94+X94),1,0))</f>
        <v>0</v>
      </c>
      <c r="DH94" s="26">
        <f t="shared" si="148"/>
        <v>0</v>
      </c>
      <c r="DI94" s="26">
        <f t="shared" si="149"/>
        <v>0</v>
      </c>
      <c r="DJ94" s="26">
        <f t="shared" si="150"/>
        <v>0</v>
      </c>
      <c r="DK94" s="26">
        <f t="shared" si="151"/>
        <v>0</v>
      </c>
      <c r="DL94" s="26">
        <f t="shared" si="152"/>
        <v>0</v>
      </c>
      <c r="DM94" s="26">
        <f t="shared" si="153"/>
        <v>0</v>
      </c>
      <c r="DN94" s="26">
        <f t="shared" si="154"/>
        <v>0</v>
      </c>
    </row>
    <row r="95" spans="1:118" x14ac:dyDescent="0.25">
      <c r="A95" s="1320" t="s">
        <v>127</v>
      </c>
      <c r="B95" s="1320"/>
      <c r="C95" s="1320"/>
      <c r="D95" s="1383">
        <f t="shared" si="136"/>
        <v>1</v>
      </c>
      <c r="E95" s="1465">
        <f t="shared" si="137"/>
        <v>1</v>
      </c>
      <c r="F95" s="1466">
        <f t="shared" si="137"/>
        <v>0</v>
      </c>
      <c r="G95" s="1467">
        <v>0</v>
      </c>
      <c r="H95" s="1425">
        <v>0</v>
      </c>
      <c r="I95" s="1467">
        <v>0</v>
      </c>
      <c r="J95" s="1487">
        <v>0</v>
      </c>
      <c r="K95" s="1467">
        <v>0</v>
      </c>
      <c r="L95" s="1425">
        <v>0</v>
      </c>
      <c r="M95" s="1467">
        <v>0</v>
      </c>
      <c r="N95" s="1425">
        <v>0</v>
      </c>
      <c r="O95" s="1424">
        <v>0</v>
      </c>
      <c r="P95" s="1425">
        <v>0</v>
      </c>
      <c r="Q95" s="1424">
        <v>0</v>
      </c>
      <c r="R95" s="1425">
        <v>0</v>
      </c>
      <c r="S95" s="1424">
        <v>0</v>
      </c>
      <c r="T95" s="1425">
        <v>0</v>
      </c>
      <c r="U95" s="1424">
        <v>0</v>
      </c>
      <c r="V95" s="1425">
        <v>0</v>
      </c>
      <c r="W95" s="1424">
        <v>0</v>
      </c>
      <c r="X95" s="1425">
        <v>0</v>
      </c>
      <c r="Y95" s="1424">
        <v>0</v>
      </c>
      <c r="Z95" s="1425">
        <v>0</v>
      </c>
      <c r="AA95" s="1424">
        <v>0</v>
      </c>
      <c r="AB95" s="1425">
        <v>0</v>
      </c>
      <c r="AC95" s="1424">
        <v>0</v>
      </c>
      <c r="AD95" s="1425">
        <v>0</v>
      </c>
      <c r="AE95" s="1424">
        <v>1</v>
      </c>
      <c r="AF95" s="1425">
        <v>0</v>
      </c>
      <c r="AG95" s="1424">
        <v>0</v>
      </c>
      <c r="AH95" s="1425">
        <v>0</v>
      </c>
      <c r="AI95" s="1424">
        <v>0</v>
      </c>
      <c r="AJ95" s="1425">
        <v>0</v>
      </c>
      <c r="AK95" s="1424">
        <v>0</v>
      </c>
      <c r="AL95" s="1425">
        <v>0</v>
      </c>
      <c r="AM95" s="1424">
        <v>0</v>
      </c>
      <c r="AN95" s="1426">
        <v>0</v>
      </c>
      <c r="AO95" s="1468">
        <v>0</v>
      </c>
      <c r="AP95" s="1468">
        <v>0</v>
      </c>
      <c r="AQ95" s="1428">
        <v>1</v>
      </c>
      <c r="AR95" s="1428">
        <v>0</v>
      </c>
      <c r="AS95" s="1428">
        <v>0</v>
      </c>
      <c r="AT95" s="1468">
        <v>0</v>
      </c>
      <c r="AU95" s="1468">
        <v>0</v>
      </c>
      <c r="AV95" s="1468">
        <v>0</v>
      </c>
      <c r="AW95" s="1468">
        <v>0</v>
      </c>
      <c r="AX95" t="str">
        <f t="shared" si="138"/>
        <v/>
      </c>
      <c r="CW95" s="25" t="str">
        <f t="shared" si="139"/>
        <v/>
      </c>
      <c r="CX95" s="25" t="str">
        <f t="shared" si="140"/>
        <v/>
      </c>
      <c r="CY95" s="25" t="str">
        <f t="shared" si="141"/>
        <v/>
      </c>
      <c r="CZ95" s="25" t="str">
        <f t="shared" si="142"/>
        <v/>
      </c>
      <c r="DA95" s="25" t="str">
        <f t="shared" si="143"/>
        <v/>
      </c>
      <c r="DB95" s="25" t="str">
        <f t="shared" si="144"/>
        <v/>
      </c>
      <c r="DC95" s="25" t="str">
        <f t="shared" si="145"/>
        <v/>
      </c>
      <c r="DD95" s="25" t="str">
        <f t="shared" si="146"/>
        <v/>
      </c>
      <c r="DE95"/>
      <c r="DG95" s="26">
        <f t="shared" si="155"/>
        <v>0</v>
      </c>
      <c r="DH95" s="26">
        <f t="shared" si="148"/>
        <v>0</v>
      </c>
      <c r="DI95" s="26">
        <f t="shared" si="149"/>
        <v>0</v>
      </c>
      <c r="DJ95" s="26">
        <f t="shared" si="150"/>
        <v>0</v>
      </c>
      <c r="DK95" s="26">
        <f t="shared" si="151"/>
        <v>0</v>
      </c>
      <c r="DL95" s="26">
        <f t="shared" si="152"/>
        <v>0</v>
      </c>
      <c r="DM95" s="26">
        <f t="shared" si="153"/>
        <v>0</v>
      </c>
      <c r="DN95" s="26">
        <f t="shared" si="154"/>
        <v>0</v>
      </c>
    </row>
    <row r="96" spans="1:118" x14ac:dyDescent="0.25">
      <c r="A96" s="1419" t="s">
        <v>128</v>
      </c>
      <c r="B96" s="1420"/>
      <c r="C96" s="1421"/>
      <c r="D96" s="1383">
        <f t="shared" si="136"/>
        <v>128</v>
      </c>
      <c r="E96" s="1465">
        <f t="shared" si="137"/>
        <v>80</v>
      </c>
      <c r="F96" s="1466">
        <f t="shared" si="137"/>
        <v>48</v>
      </c>
      <c r="G96" s="1467">
        <v>0</v>
      </c>
      <c r="H96" s="22">
        <v>0</v>
      </c>
      <c r="I96" s="19">
        <v>0</v>
      </c>
      <c r="J96" s="177">
        <v>0</v>
      </c>
      <c r="K96" s="19">
        <v>0</v>
      </c>
      <c r="L96" s="1425">
        <v>5</v>
      </c>
      <c r="M96" s="1467">
        <v>13</v>
      </c>
      <c r="N96" s="1425">
        <v>5</v>
      </c>
      <c r="O96" s="1424">
        <v>17</v>
      </c>
      <c r="P96" s="1425">
        <v>11</v>
      </c>
      <c r="Q96" s="1424">
        <v>3</v>
      </c>
      <c r="R96" s="1425">
        <v>6</v>
      </c>
      <c r="S96" s="1424">
        <v>9</v>
      </c>
      <c r="T96" s="1425">
        <v>0</v>
      </c>
      <c r="U96" s="1424">
        <v>27</v>
      </c>
      <c r="V96" s="1425">
        <v>15</v>
      </c>
      <c r="W96" s="1424">
        <v>6</v>
      </c>
      <c r="X96" s="1425">
        <v>0</v>
      </c>
      <c r="Y96" s="1424">
        <v>5</v>
      </c>
      <c r="Z96" s="1425">
        <v>2</v>
      </c>
      <c r="AA96" s="1424">
        <v>0</v>
      </c>
      <c r="AB96" s="1425">
        <v>2</v>
      </c>
      <c r="AC96" s="1424">
        <v>0</v>
      </c>
      <c r="AD96" s="1425">
        <v>0</v>
      </c>
      <c r="AE96" s="1424">
        <v>0</v>
      </c>
      <c r="AF96" s="1425">
        <v>0</v>
      </c>
      <c r="AG96" s="1424">
        <v>0</v>
      </c>
      <c r="AH96" s="1425">
        <v>2</v>
      </c>
      <c r="AI96" s="1424">
        <v>0</v>
      </c>
      <c r="AJ96" s="1425">
        <v>0</v>
      </c>
      <c r="AK96" s="1424">
        <v>0</v>
      </c>
      <c r="AL96" s="1425">
        <v>0</v>
      </c>
      <c r="AM96" s="1424">
        <v>0</v>
      </c>
      <c r="AN96" s="1426">
        <v>0</v>
      </c>
      <c r="AO96" s="1468">
        <v>0</v>
      </c>
      <c r="AP96" s="20">
        <v>0</v>
      </c>
      <c r="AQ96" s="24">
        <v>128</v>
      </c>
      <c r="AR96" s="24">
        <v>0</v>
      </c>
      <c r="AS96" s="24">
        <v>0</v>
      </c>
      <c r="AT96" s="20">
        <v>4</v>
      </c>
      <c r="AU96" s="20">
        <v>0</v>
      </c>
      <c r="AV96" s="20">
        <v>1</v>
      </c>
      <c r="AW96" s="20">
        <v>0</v>
      </c>
      <c r="AX96" t="str">
        <f t="shared" si="138"/>
        <v/>
      </c>
      <c r="CW96" s="25" t="str">
        <f t="shared" si="139"/>
        <v/>
      </c>
      <c r="CX96" s="25" t="str">
        <f t="shared" si="140"/>
        <v/>
      </c>
      <c r="CY96" s="25" t="str">
        <f t="shared" si="141"/>
        <v/>
      </c>
      <c r="CZ96" s="25" t="str">
        <f t="shared" si="142"/>
        <v/>
      </c>
      <c r="DA96" s="25" t="str">
        <f t="shared" si="143"/>
        <v/>
      </c>
      <c r="DB96" s="25" t="str">
        <f t="shared" si="144"/>
        <v/>
      </c>
      <c r="DC96" s="25" t="str">
        <f t="shared" si="145"/>
        <v/>
      </c>
      <c r="DD96" s="25" t="str">
        <f t="shared" si="146"/>
        <v/>
      </c>
      <c r="DE96"/>
      <c r="DG96" s="26">
        <f t="shared" si="155"/>
        <v>0</v>
      </c>
      <c r="DH96" s="26">
        <f t="shared" si="148"/>
        <v>0</v>
      </c>
      <c r="DI96" s="26">
        <f t="shared" si="149"/>
        <v>0</v>
      </c>
      <c r="DJ96" s="26">
        <f t="shared" si="150"/>
        <v>0</v>
      </c>
      <c r="DK96" s="26">
        <f t="shared" si="151"/>
        <v>0</v>
      </c>
      <c r="DL96" s="26">
        <f t="shared" si="152"/>
        <v>0</v>
      </c>
      <c r="DM96" s="26">
        <f t="shared" si="153"/>
        <v>0</v>
      </c>
      <c r="DN96" s="26">
        <f t="shared" si="154"/>
        <v>0</v>
      </c>
    </row>
    <row r="97" spans="1:118" x14ac:dyDescent="0.25">
      <c r="A97" s="1590" t="s">
        <v>129</v>
      </c>
      <c r="B97" s="1591"/>
      <c r="C97" s="1592"/>
      <c r="D97" s="1383">
        <f t="shared" si="136"/>
        <v>3</v>
      </c>
      <c r="E97" s="1465">
        <f>SUM(Y97+AA97+AC97+AE97+AG97+AI97+AK97+AM97)</f>
        <v>1</v>
      </c>
      <c r="F97" s="1466">
        <f>SUM(Z97+AB97+AD97+AF97+AH97+AJ97+AL97+AN97)</f>
        <v>2</v>
      </c>
      <c r="G97" s="1593"/>
      <c r="H97" s="1594"/>
      <c r="I97" s="1593"/>
      <c r="J97" s="1595"/>
      <c r="K97" s="1593"/>
      <c r="L97" s="1594"/>
      <c r="M97" s="1593"/>
      <c r="N97" s="1594"/>
      <c r="O97" s="1596"/>
      <c r="P97" s="1594"/>
      <c r="Q97" s="1596"/>
      <c r="R97" s="1594"/>
      <c r="S97" s="1596"/>
      <c r="T97" s="1594"/>
      <c r="U97" s="1596"/>
      <c r="V97" s="1594"/>
      <c r="W97" s="1596"/>
      <c r="X97" s="1594"/>
      <c r="Y97" s="1424">
        <v>1</v>
      </c>
      <c r="Z97" s="1425">
        <v>1</v>
      </c>
      <c r="AA97" s="1424"/>
      <c r="AB97" s="1425">
        <v>1</v>
      </c>
      <c r="AC97" s="1424"/>
      <c r="AD97" s="1425"/>
      <c r="AE97" s="1424"/>
      <c r="AF97" s="1425"/>
      <c r="AG97" s="1424"/>
      <c r="AH97" s="1425"/>
      <c r="AI97" s="1424"/>
      <c r="AJ97" s="1425"/>
      <c r="AK97" s="1424"/>
      <c r="AL97" s="1425"/>
      <c r="AM97" s="1424"/>
      <c r="AN97" s="1426"/>
      <c r="AO97" s="1597"/>
      <c r="AP97" s="20">
        <v>0</v>
      </c>
      <c r="AQ97" s="24">
        <v>3</v>
      </c>
      <c r="AR97" s="24">
        <v>0</v>
      </c>
      <c r="AS97" s="24">
        <v>0</v>
      </c>
      <c r="AT97" s="20">
        <v>0</v>
      </c>
      <c r="AU97" s="20">
        <v>0</v>
      </c>
      <c r="AV97" s="20">
        <v>0</v>
      </c>
      <c r="AW97" s="20">
        <v>0</v>
      </c>
      <c r="AX97" t="str">
        <f t="shared" si="138"/>
        <v/>
      </c>
      <c r="CW97" s="182"/>
      <c r="CX97" s="25" t="str">
        <f t="shared" si="140"/>
        <v/>
      </c>
      <c r="CY97" s="25" t="str">
        <f t="shared" si="141"/>
        <v/>
      </c>
      <c r="CZ97" s="25" t="str">
        <f t="shared" si="142"/>
        <v/>
      </c>
      <c r="DA97" s="25" t="str">
        <f t="shared" si="143"/>
        <v/>
      </c>
      <c r="DB97" s="25" t="str">
        <f t="shared" si="144"/>
        <v/>
      </c>
      <c r="DC97" s="25" t="str">
        <f t="shared" si="145"/>
        <v/>
      </c>
      <c r="DD97" s="25" t="str">
        <f t="shared" si="146"/>
        <v/>
      </c>
      <c r="DE97"/>
      <c r="DG97" s="182"/>
      <c r="DH97" s="26">
        <f t="shared" si="148"/>
        <v>0</v>
      </c>
      <c r="DI97" s="26">
        <f t="shared" si="149"/>
        <v>0</v>
      </c>
      <c r="DJ97" s="26">
        <f t="shared" si="150"/>
        <v>0</v>
      </c>
      <c r="DK97" s="26">
        <f t="shared" si="151"/>
        <v>0</v>
      </c>
      <c r="DL97" s="26">
        <f t="shared" si="152"/>
        <v>0</v>
      </c>
      <c r="DM97" s="26">
        <f t="shared" si="153"/>
        <v>0</v>
      </c>
      <c r="DN97" s="26">
        <f t="shared" si="154"/>
        <v>0</v>
      </c>
    </row>
    <row r="98" spans="1:118" x14ac:dyDescent="0.25">
      <c r="A98" s="1598" t="s">
        <v>130</v>
      </c>
      <c r="B98" s="1598"/>
      <c r="C98" s="1598"/>
      <c r="D98" s="1383">
        <f t="shared" si="136"/>
        <v>22</v>
      </c>
      <c r="E98" s="1465">
        <f>SUM(G98+I98+K98+M98+O98+Q98+S98+U98+W98+Y98)</f>
        <v>10</v>
      </c>
      <c r="F98" s="1466">
        <f>SUM(H98+J98+L98+N98+P98+R98+T98+V98+X98+Z98)</f>
        <v>12</v>
      </c>
      <c r="G98" s="1467">
        <v>0</v>
      </c>
      <c r="H98" s="1425">
        <v>0</v>
      </c>
      <c r="I98" s="1467">
        <v>0</v>
      </c>
      <c r="J98" s="1487">
        <v>0</v>
      </c>
      <c r="K98" s="19">
        <v>0</v>
      </c>
      <c r="L98" s="1425">
        <v>0</v>
      </c>
      <c r="M98" s="1467">
        <v>0</v>
      </c>
      <c r="N98" s="1425">
        <v>0</v>
      </c>
      <c r="O98" s="1424">
        <v>0</v>
      </c>
      <c r="P98" s="1425">
        <v>0</v>
      </c>
      <c r="Q98" s="1424">
        <v>0</v>
      </c>
      <c r="R98" s="1425">
        <v>0</v>
      </c>
      <c r="S98" s="1424">
        <v>0</v>
      </c>
      <c r="T98" s="1425">
        <v>0</v>
      </c>
      <c r="U98" s="1424">
        <v>0</v>
      </c>
      <c r="V98" s="1425">
        <v>0</v>
      </c>
      <c r="W98" s="1424">
        <v>0</v>
      </c>
      <c r="X98" s="1425">
        <v>7</v>
      </c>
      <c r="Y98" s="1424">
        <v>10</v>
      </c>
      <c r="Z98" s="1425">
        <v>5</v>
      </c>
      <c r="AA98" s="1596"/>
      <c r="AB98" s="1594"/>
      <c r="AC98" s="1596"/>
      <c r="AD98" s="1594"/>
      <c r="AE98" s="1596"/>
      <c r="AF98" s="1594"/>
      <c r="AG98" s="1596"/>
      <c r="AH98" s="1594"/>
      <c r="AI98" s="1596"/>
      <c r="AJ98" s="1594"/>
      <c r="AK98" s="1596"/>
      <c r="AL98" s="1594"/>
      <c r="AM98" s="1596"/>
      <c r="AN98" s="1599"/>
      <c r="AO98" s="1468">
        <v>0</v>
      </c>
      <c r="AP98" s="1468">
        <v>0</v>
      </c>
      <c r="AQ98" s="1428">
        <v>22</v>
      </c>
      <c r="AR98" s="1600"/>
      <c r="AS98" s="1428">
        <v>0</v>
      </c>
      <c r="AT98" s="1468">
        <v>0</v>
      </c>
      <c r="AU98" s="1468">
        <v>0</v>
      </c>
      <c r="AV98" s="1468">
        <v>0</v>
      </c>
      <c r="AW98" s="1468">
        <v>0</v>
      </c>
      <c r="AX98" t="str">
        <f t="shared" si="138"/>
        <v/>
      </c>
      <c r="CW98" s="25" t="str">
        <f t="shared" si="139"/>
        <v/>
      </c>
      <c r="CX98" s="25" t="str">
        <f t="shared" si="140"/>
        <v/>
      </c>
      <c r="CY98" s="25" t="str">
        <f t="shared" si="141"/>
        <v/>
      </c>
      <c r="CZ98" s="182"/>
      <c r="DA98" s="25" t="str">
        <f t="shared" si="143"/>
        <v/>
      </c>
      <c r="DB98" s="25" t="str">
        <f t="shared" si="144"/>
        <v/>
      </c>
      <c r="DC98" s="25" t="str">
        <f t="shared" si="145"/>
        <v/>
      </c>
      <c r="DD98" s="25" t="str">
        <f t="shared" si="146"/>
        <v/>
      </c>
      <c r="DE98"/>
      <c r="DG98" s="26">
        <f t="shared" ref="DG98:DG116" si="156">IF(AND((W98+X98)&gt;0,AO98=""),1,IF(AO98&gt;(W98+X98),1,0))</f>
        <v>0</v>
      </c>
      <c r="DH98" s="26">
        <f t="shared" si="148"/>
        <v>0</v>
      </c>
      <c r="DI98" s="26">
        <f t="shared" si="149"/>
        <v>0</v>
      </c>
      <c r="DJ98" s="182"/>
      <c r="DK98" s="26">
        <f t="shared" si="151"/>
        <v>0</v>
      </c>
      <c r="DL98" s="26">
        <f t="shared" si="152"/>
        <v>0</v>
      </c>
      <c r="DM98" s="26">
        <f t="shared" si="153"/>
        <v>0</v>
      </c>
      <c r="DN98" s="26">
        <f t="shared" si="154"/>
        <v>0</v>
      </c>
    </row>
    <row r="99" spans="1:118" x14ac:dyDescent="0.25">
      <c r="A99" s="751" t="s">
        <v>131</v>
      </c>
      <c r="B99" s="752"/>
      <c r="C99" s="753"/>
      <c r="D99" s="1383">
        <f t="shared" si="136"/>
        <v>11</v>
      </c>
      <c r="E99" s="1465">
        <f t="shared" si="137"/>
        <v>6</v>
      </c>
      <c r="F99" s="1466">
        <f t="shared" si="137"/>
        <v>5</v>
      </c>
      <c r="G99" s="1467">
        <v>0</v>
      </c>
      <c r="H99" s="1425">
        <v>0</v>
      </c>
      <c r="I99" s="1467">
        <v>0</v>
      </c>
      <c r="J99" s="1487">
        <v>0</v>
      </c>
      <c r="K99" s="19">
        <v>0</v>
      </c>
      <c r="L99" s="1425">
        <v>0</v>
      </c>
      <c r="M99" s="1467">
        <v>0</v>
      </c>
      <c r="N99" s="1425">
        <v>0</v>
      </c>
      <c r="O99" s="1424">
        <v>0</v>
      </c>
      <c r="P99" s="1425">
        <v>0</v>
      </c>
      <c r="Q99" s="1424">
        <v>0</v>
      </c>
      <c r="R99" s="1425">
        <v>0</v>
      </c>
      <c r="S99" s="1424">
        <v>0</v>
      </c>
      <c r="T99" s="1425">
        <v>0</v>
      </c>
      <c r="U99" s="1424">
        <v>0</v>
      </c>
      <c r="V99" s="1425">
        <v>0</v>
      </c>
      <c r="W99" s="1424">
        <v>0</v>
      </c>
      <c r="X99" s="1425">
        <v>1</v>
      </c>
      <c r="Y99" s="1424">
        <v>5</v>
      </c>
      <c r="Z99" s="1425">
        <v>4</v>
      </c>
      <c r="AA99" s="1424">
        <v>1</v>
      </c>
      <c r="AB99" s="1425">
        <v>0</v>
      </c>
      <c r="AC99" s="1424">
        <v>0</v>
      </c>
      <c r="AD99" s="1425">
        <v>0</v>
      </c>
      <c r="AE99" s="1424">
        <v>0</v>
      </c>
      <c r="AF99" s="1425">
        <v>0</v>
      </c>
      <c r="AG99" s="1424">
        <v>0</v>
      </c>
      <c r="AH99" s="1425">
        <v>0</v>
      </c>
      <c r="AI99" s="1424">
        <v>0</v>
      </c>
      <c r="AJ99" s="1425">
        <v>0</v>
      </c>
      <c r="AK99" s="1424">
        <v>0</v>
      </c>
      <c r="AL99" s="1425">
        <v>0</v>
      </c>
      <c r="AM99" s="1424">
        <v>0</v>
      </c>
      <c r="AN99" s="1426">
        <v>0</v>
      </c>
      <c r="AO99" s="1468">
        <v>0</v>
      </c>
      <c r="AP99" s="1468">
        <v>0</v>
      </c>
      <c r="AQ99" s="1428">
        <v>11</v>
      </c>
      <c r="AR99" s="24">
        <v>0</v>
      </c>
      <c r="AS99" s="1428">
        <v>0</v>
      </c>
      <c r="AT99" s="1468">
        <v>0</v>
      </c>
      <c r="AU99" s="1468">
        <v>0</v>
      </c>
      <c r="AV99" s="1468">
        <v>0</v>
      </c>
      <c r="AW99" s="1468">
        <v>0</v>
      </c>
      <c r="AX99" t="str">
        <f t="shared" si="138"/>
        <v/>
      </c>
      <c r="CW99" s="25" t="str">
        <f t="shared" si="139"/>
        <v/>
      </c>
      <c r="CX99" s="25" t="str">
        <f t="shared" si="140"/>
        <v/>
      </c>
      <c r="CY99" s="25" t="str">
        <f t="shared" si="141"/>
        <v/>
      </c>
      <c r="CZ99" s="25" t="str">
        <f t="shared" si="142"/>
        <v/>
      </c>
      <c r="DA99" s="25" t="str">
        <f t="shared" si="143"/>
        <v/>
      </c>
      <c r="DB99" s="25" t="str">
        <f t="shared" si="144"/>
        <v/>
      </c>
      <c r="DC99" s="25" t="str">
        <f t="shared" si="145"/>
        <v/>
      </c>
      <c r="DD99" s="25" t="str">
        <f t="shared" si="146"/>
        <v/>
      </c>
      <c r="DE99"/>
      <c r="DG99" s="26">
        <f t="shared" si="156"/>
        <v>0</v>
      </c>
      <c r="DH99" s="26">
        <f t="shared" si="148"/>
        <v>0</v>
      </c>
      <c r="DI99" s="26">
        <f t="shared" si="149"/>
        <v>0</v>
      </c>
      <c r="DJ99" s="26">
        <f t="shared" si="150"/>
        <v>0</v>
      </c>
      <c r="DK99" s="26">
        <f t="shared" si="151"/>
        <v>0</v>
      </c>
      <c r="DL99" s="26">
        <f t="shared" si="152"/>
        <v>0</v>
      </c>
      <c r="DM99" s="26">
        <f t="shared" si="153"/>
        <v>0</v>
      </c>
      <c r="DN99" s="26">
        <f t="shared" si="154"/>
        <v>0</v>
      </c>
    </row>
    <row r="100" spans="1:118" ht="15" customHeight="1" x14ac:dyDescent="0.25">
      <c r="A100" s="751" t="s">
        <v>132</v>
      </c>
      <c r="B100" s="752"/>
      <c r="C100" s="753"/>
      <c r="D100" s="1383">
        <f t="shared" si="136"/>
        <v>7</v>
      </c>
      <c r="E100" s="1465">
        <f t="shared" si="137"/>
        <v>3</v>
      </c>
      <c r="F100" s="1466">
        <f t="shared" si="137"/>
        <v>4</v>
      </c>
      <c r="G100" s="1467">
        <v>0</v>
      </c>
      <c r="H100" s="1425">
        <v>0</v>
      </c>
      <c r="I100" s="1467">
        <v>0</v>
      </c>
      <c r="J100" s="1487">
        <v>0</v>
      </c>
      <c r="K100" s="19">
        <v>0</v>
      </c>
      <c r="L100" s="1425">
        <v>0</v>
      </c>
      <c r="M100" s="1467">
        <v>0</v>
      </c>
      <c r="N100" s="1425">
        <v>0</v>
      </c>
      <c r="O100" s="1424">
        <v>0</v>
      </c>
      <c r="P100" s="1425">
        <v>0</v>
      </c>
      <c r="Q100" s="1424">
        <v>0</v>
      </c>
      <c r="R100" s="1425">
        <v>0</v>
      </c>
      <c r="S100" s="1424">
        <v>0</v>
      </c>
      <c r="T100" s="1425">
        <v>0</v>
      </c>
      <c r="U100" s="1424">
        <v>0</v>
      </c>
      <c r="V100" s="1425">
        <v>0</v>
      </c>
      <c r="W100" s="1424">
        <v>0</v>
      </c>
      <c r="X100" s="1425">
        <v>0</v>
      </c>
      <c r="Y100" s="1424">
        <v>0</v>
      </c>
      <c r="Z100" s="1425">
        <v>0</v>
      </c>
      <c r="AA100" s="1424">
        <v>0</v>
      </c>
      <c r="AB100" s="1425">
        <v>2</v>
      </c>
      <c r="AC100" s="1424">
        <v>0</v>
      </c>
      <c r="AD100" s="1425">
        <v>0</v>
      </c>
      <c r="AE100" s="1424">
        <v>1</v>
      </c>
      <c r="AF100" s="1425">
        <v>1</v>
      </c>
      <c r="AG100" s="1424">
        <v>0</v>
      </c>
      <c r="AH100" s="1425">
        <v>1</v>
      </c>
      <c r="AI100" s="1424">
        <v>0</v>
      </c>
      <c r="AJ100" s="1425">
        <v>0</v>
      </c>
      <c r="AK100" s="1424">
        <v>1</v>
      </c>
      <c r="AL100" s="1425">
        <v>0</v>
      </c>
      <c r="AM100" s="1424">
        <v>1</v>
      </c>
      <c r="AN100" s="1426">
        <v>0</v>
      </c>
      <c r="AO100" s="1468">
        <v>0</v>
      </c>
      <c r="AP100" s="1468">
        <v>0</v>
      </c>
      <c r="AQ100" s="1428">
        <v>7</v>
      </c>
      <c r="AR100" s="24">
        <v>0</v>
      </c>
      <c r="AS100" s="1428">
        <v>0</v>
      </c>
      <c r="AT100" s="1468">
        <v>0</v>
      </c>
      <c r="AU100" s="1468">
        <v>0</v>
      </c>
      <c r="AV100" s="1468">
        <v>0</v>
      </c>
      <c r="AW100" s="1468">
        <v>0</v>
      </c>
      <c r="AX100" t="str">
        <f t="shared" si="138"/>
        <v/>
      </c>
      <c r="CW100" s="25" t="str">
        <f t="shared" si="139"/>
        <v/>
      </c>
      <c r="CX100" s="25" t="str">
        <f t="shared" si="140"/>
        <v/>
      </c>
      <c r="CY100" s="25" t="str">
        <f t="shared" si="141"/>
        <v/>
      </c>
      <c r="CZ100" s="25" t="str">
        <f t="shared" si="142"/>
        <v/>
      </c>
      <c r="DA100" s="25" t="str">
        <f t="shared" si="143"/>
        <v/>
      </c>
      <c r="DB100" s="25" t="str">
        <f t="shared" si="144"/>
        <v/>
      </c>
      <c r="DC100" s="25" t="str">
        <f t="shared" si="145"/>
        <v/>
      </c>
      <c r="DD100" s="25" t="str">
        <f t="shared" si="146"/>
        <v/>
      </c>
      <c r="DE100"/>
      <c r="DG100" s="26">
        <f t="shared" si="156"/>
        <v>0</v>
      </c>
      <c r="DH100" s="26">
        <f t="shared" si="148"/>
        <v>0</v>
      </c>
      <c r="DI100" s="26">
        <f t="shared" si="149"/>
        <v>0</v>
      </c>
      <c r="DJ100" s="26">
        <f t="shared" si="150"/>
        <v>0</v>
      </c>
      <c r="DK100" s="26">
        <f t="shared" si="151"/>
        <v>0</v>
      </c>
      <c r="DL100" s="26">
        <f t="shared" si="152"/>
        <v>0</v>
      </c>
      <c r="DM100" s="26">
        <f t="shared" si="153"/>
        <v>0</v>
      </c>
      <c r="DN100" s="26">
        <f t="shared" si="154"/>
        <v>0</v>
      </c>
    </row>
    <row r="101" spans="1:118" x14ac:dyDescent="0.25">
      <c r="A101" s="1598" t="s">
        <v>133</v>
      </c>
      <c r="B101" s="1598"/>
      <c r="C101" s="1598"/>
      <c r="D101" s="1383">
        <f t="shared" si="136"/>
        <v>10</v>
      </c>
      <c r="E101" s="1465">
        <f t="shared" si="137"/>
        <v>5</v>
      </c>
      <c r="F101" s="1466">
        <f t="shared" si="137"/>
        <v>5</v>
      </c>
      <c r="G101" s="1467">
        <v>0</v>
      </c>
      <c r="H101" s="1425">
        <v>0</v>
      </c>
      <c r="I101" s="1467">
        <v>0</v>
      </c>
      <c r="J101" s="1487">
        <v>0</v>
      </c>
      <c r="K101" s="1467">
        <v>0</v>
      </c>
      <c r="L101" s="1425">
        <v>0</v>
      </c>
      <c r="M101" s="1467">
        <v>0</v>
      </c>
      <c r="N101" s="1425">
        <v>0</v>
      </c>
      <c r="O101" s="1424">
        <v>0</v>
      </c>
      <c r="P101" s="1425">
        <v>0</v>
      </c>
      <c r="Q101" s="1424">
        <v>0</v>
      </c>
      <c r="R101" s="1425">
        <v>0</v>
      </c>
      <c r="S101" s="1424">
        <v>0</v>
      </c>
      <c r="T101" s="1425">
        <v>0</v>
      </c>
      <c r="U101" s="1424">
        <v>0</v>
      </c>
      <c r="V101" s="1425">
        <v>0</v>
      </c>
      <c r="W101" s="1424">
        <v>0</v>
      </c>
      <c r="X101" s="1425">
        <v>1</v>
      </c>
      <c r="Y101" s="1424">
        <v>4</v>
      </c>
      <c r="Z101" s="1425">
        <v>2</v>
      </c>
      <c r="AA101" s="1424">
        <v>1</v>
      </c>
      <c r="AB101" s="1425">
        <v>2</v>
      </c>
      <c r="AC101" s="1424">
        <v>0</v>
      </c>
      <c r="AD101" s="1425">
        <v>0</v>
      </c>
      <c r="AE101" s="1424">
        <v>0</v>
      </c>
      <c r="AF101" s="1425">
        <v>0</v>
      </c>
      <c r="AG101" s="1424">
        <v>0</v>
      </c>
      <c r="AH101" s="1425">
        <v>0</v>
      </c>
      <c r="AI101" s="1424">
        <v>0</v>
      </c>
      <c r="AJ101" s="1425">
        <v>0</v>
      </c>
      <c r="AK101" s="1424">
        <v>0</v>
      </c>
      <c r="AL101" s="1425">
        <v>0</v>
      </c>
      <c r="AM101" s="1424">
        <v>0</v>
      </c>
      <c r="AN101" s="1426">
        <v>0</v>
      </c>
      <c r="AO101" s="1468">
        <v>0</v>
      </c>
      <c r="AP101" s="1468">
        <v>0</v>
      </c>
      <c r="AQ101" s="1428">
        <v>10</v>
      </c>
      <c r="AR101" s="24">
        <v>0</v>
      </c>
      <c r="AS101" s="1428">
        <v>0</v>
      </c>
      <c r="AT101" s="1468">
        <v>0</v>
      </c>
      <c r="AU101" s="1468">
        <v>0</v>
      </c>
      <c r="AV101" s="1468">
        <v>0</v>
      </c>
      <c r="AW101" s="1468">
        <v>0</v>
      </c>
      <c r="AX101" t="str">
        <f t="shared" si="138"/>
        <v/>
      </c>
      <c r="CW101" s="25" t="str">
        <f t="shared" si="139"/>
        <v/>
      </c>
      <c r="CX101" s="25" t="str">
        <f t="shared" si="140"/>
        <v/>
      </c>
      <c r="CY101" s="25" t="str">
        <f t="shared" si="141"/>
        <v/>
      </c>
      <c r="CZ101" s="25" t="str">
        <f t="shared" si="142"/>
        <v/>
      </c>
      <c r="DA101" s="25" t="str">
        <f t="shared" si="143"/>
        <v/>
      </c>
      <c r="DB101" s="25" t="str">
        <f t="shared" si="144"/>
        <v/>
      </c>
      <c r="DC101" s="25" t="str">
        <f t="shared" si="145"/>
        <v/>
      </c>
      <c r="DD101" s="25" t="str">
        <f t="shared" si="146"/>
        <v/>
      </c>
      <c r="DE101"/>
      <c r="DG101" s="26">
        <f t="shared" si="156"/>
        <v>0</v>
      </c>
      <c r="DH101" s="26">
        <f t="shared" si="148"/>
        <v>0</v>
      </c>
      <c r="DI101" s="26">
        <f t="shared" si="149"/>
        <v>0</v>
      </c>
      <c r="DJ101" s="26">
        <f t="shared" si="150"/>
        <v>0</v>
      </c>
      <c r="DK101" s="26">
        <f t="shared" si="151"/>
        <v>0</v>
      </c>
      <c r="DL101" s="26">
        <f t="shared" si="152"/>
        <v>0</v>
      </c>
      <c r="DM101" s="26">
        <f t="shared" si="153"/>
        <v>0</v>
      </c>
      <c r="DN101" s="26">
        <f t="shared" si="154"/>
        <v>0</v>
      </c>
    </row>
    <row r="102" spans="1:118" x14ac:dyDescent="0.25">
      <c r="A102" s="1598" t="s">
        <v>134</v>
      </c>
      <c r="B102" s="1598"/>
      <c r="C102" s="1598"/>
      <c r="D102" s="1383">
        <f t="shared" si="136"/>
        <v>0</v>
      </c>
      <c r="E102" s="1465">
        <f t="shared" si="137"/>
        <v>0</v>
      </c>
      <c r="F102" s="1466">
        <f t="shared" si="137"/>
        <v>0</v>
      </c>
      <c r="G102" s="1467"/>
      <c r="H102" s="1425"/>
      <c r="I102" s="1467"/>
      <c r="J102" s="1487"/>
      <c r="K102" s="1467"/>
      <c r="L102" s="1425"/>
      <c r="M102" s="1467"/>
      <c r="N102" s="1425"/>
      <c r="O102" s="1424"/>
      <c r="P102" s="1425"/>
      <c r="Q102" s="1424"/>
      <c r="R102" s="1425"/>
      <c r="S102" s="1424"/>
      <c r="T102" s="1425"/>
      <c r="U102" s="1424"/>
      <c r="V102" s="1425"/>
      <c r="W102" s="1424"/>
      <c r="X102" s="1425"/>
      <c r="Y102" s="1424"/>
      <c r="Z102" s="1425"/>
      <c r="AA102" s="1424"/>
      <c r="AB102" s="1425"/>
      <c r="AC102" s="1424"/>
      <c r="AD102" s="1425"/>
      <c r="AE102" s="1424"/>
      <c r="AF102" s="1425"/>
      <c r="AG102" s="1424"/>
      <c r="AH102" s="1425"/>
      <c r="AI102" s="1424"/>
      <c r="AJ102" s="1425"/>
      <c r="AK102" s="1424"/>
      <c r="AL102" s="1425"/>
      <c r="AM102" s="1424"/>
      <c r="AN102" s="1426"/>
      <c r="AO102" s="1468"/>
      <c r="AP102" s="1468"/>
      <c r="AQ102" s="1428">
        <v>0</v>
      </c>
      <c r="AR102" s="24"/>
      <c r="AS102" s="1428"/>
      <c r="AT102" s="1468"/>
      <c r="AU102" s="1468"/>
      <c r="AV102" s="1468"/>
      <c r="AW102" s="1468"/>
      <c r="AX102" t="str">
        <f t="shared" si="138"/>
        <v/>
      </c>
      <c r="CW102" s="25" t="str">
        <f t="shared" si="139"/>
        <v/>
      </c>
      <c r="CX102" s="25" t="str">
        <f t="shared" si="140"/>
        <v/>
      </c>
      <c r="CY102" s="25" t="str">
        <f t="shared" si="141"/>
        <v/>
      </c>
      <c r="CZ102" s="25" t="str">
        <f t="shared" si="142"/>
        <v/>
      </c>
      <c r="DA102" s="25" t="str">
        <f t="shared" si="143"/>
        <v/>
      </c>
      <c r="DB102" s="25" t="str">
        <f t="shared" si="144"/>
        <v/>
      </c>
      <c r="DC102" s="25" t="str">
        <f t="shared" si="145"/>
        <v/>
      </c>
      <c r="DD102" s="25" t="str">
        <f t="shared" si="146"/>
        <v/>
      </c>
      <c r="DE102"/>
      <c r="DG102" s="26">
        <f t="shared" si="156"/>
        <v>0</v>
      </c>
      <c r="DH102" s="26">
        <f t="shared" si="148"/>
        <v>0</v>
      </c>
      <c r="DI102" s="26">
        <f t="shared" si="149"/>
        <v>0</v>
      </c>
      <c r="DJ102" s="26">
        <f t="shared" si="150"/>
        <v>0</v>
      </c>
      <c r="DK102" s="26">
        <f t="shared" si="151"/>
        <v>0</v>
      </c>
      <c r="DL102" s="26">
        <f t="shared" si="152"/>
        <v>0</v>
      </c>
      <c r="DM102" s="26">
        <f t="shared" si="153"/>
        <v>0</v>
      </c>
      <c r="DN102" s="26">
        <f t="shared" si="154"/>
        <v>0</v>
      </c>
    </row>
    <row r="103" spans="1:118" x14ac:dyDescent="0.25">
      <c r="A103" s="1598" t="s">
        <v>135</v>
      </c>
      <c r="B103" s="1598"/>
      <c r="C103" s="1598"/>
      <c r="D103" s="1383">
        <f t="shared" si="136"/>
        <v>0</v>
      </c>
      <c r="E103" s="1465">
        <f>SUM(G103+I103+K103+M103+O103+Q103+S103+U103+W103)</f>
        <v>0</v>
      </c>
      <c r="F103" s="1466">
        <f>SUM(H103+J103+L103+N103+P103+R103+T103+V103+X103)</f>
        <v>0</v>
      </c>
      <c r="G103" s="1601"/>
      <c r="H103" s="1425"/>
      <c r="I103" s="1601"/>
      <c r="J103" s="1487"/>
      <c r="K103" s="1467"/>
      <c r="L103" s="1425"/>
      <c r="M103" s="1467"/>
      <c r="N103" s="1425"/>
      <c r="O103" s="1424"/>
      <c r="P103" s="1425"/>
      <c r="Q103" s="1424"/>
      <c r="R103" s="1425"/>
      <c r="S103" s="1424"/>
      <c r="T103" s="1425"/>
      <c r="U103" s="1424"/>
      <c r="V103" s="1425"/>
      <c r="W103" s="1424"/>
      <c r="X103" s="1425"/>
      <c r="Y103" s="1596"/>
      <c r="Z103" s="1594"/>
      <c r="AA103" s="1596"/>
      <c r="AB103" s="1594"/>
      <c r="AC103" s="1596"/>
      <c r="AD103" s="1594"/>
      <c r="AE103" s="1596"/>
      <c r="AF103" s="1594"/>
      <c r="AG103" s="1596"/>
      <c r="AH103" s="1594"/>
      <c r="AI103" s="1596"/>
      <c r="AJ103" s="1594"/>
      <c r="AK103" s="1596"/>
      <c r="AL103" s="1594"/>
      <c r="AM103" s="1596"/>
      <c r="AN103" s="1599"/>
      <c r="AO103" s="1468"/>
      <c r="AP103" s="1468"/>
      <c r="AQ103" s="1428">
        <v>0</v>
      </c>
      <c r="AR103" s="1600"/>
      <c r="AS103" s="1428"/>
      <c r="AT103" s="1468"/>
      <c r="AU103" s="1468"/>
      <c r="AV103" s="1468"/>
      <c r="AW103" s="1468"/>
      <c r="AX103" t="str">
        <f t="shared" si="138"/>
        <v/>
      </c>
      <c r="CW103" s="25" t="str">
        <f t="shared" si="139"/>
        <v/>
      </c>
      <c r="CX103" s="25" t="str">
        <f t="shared" si="140"/>
        <v/>
      </c>
      <c r="CY103" s="25" t="str">
        <f t="shared" si="141"/>
        <v/>
      </c>
      <c r="CZ103" s="25" t="str">
        <f t="shared" si="142"/>
        <v/>
      </c>
      <c r="DA103" s="25" t="str">
        <f t="shared" si="143"/>
        <v/>
      </c>
      <c r="DB103" s="25" t="str">
        <f t="shared" si="144"/>
        <v/>
      </c>
      <c r="DC103" s="25" t="str">
        <f t="shared" si="145"/>
        <v/>
      </c>
      <c r="DD103" s="25" t="str">
        <f t="shared" si="146"/>
        <v/>
      </c>
      <c r="DE103"/>
      <c r="DG103" s="26">
        <f t="shared" si="156"/>
        <v>0</v>
      </c>
      <c r="DH103" s="26">
        <f t="shared" si="148"/>
        <v>0</v>
      </c>
      <c r="DI103" s="26">
        <f t="shared" si="149"/>
        <v>0</v>
      </c>
      <c r="DJ103" s="26">
        <f t="shared" si="150"/>
        <v>0</v>
      </c>
      <c r="DK103" s="26">
        <f t="shared" si="151"/>
        <v>0</v>
      </c>
      <c r="DL103" s="26">
        <f t="shared" si="152"/>
        <v>0</v>
      </c>
      <c r="DM103" s="26">
        <f t="shared" si="153"/>
        <v>0</v>
      </c>
      <c r="DN103" s="26">
        <f t="shared" si="154"/>
        <v>0</v>
      </c>
    </row>
    <row r="104" spans="1:118" x14ac:dyDescent="0.25">
      <c r="A104" s="1598" t="s">
        <v>136</v>
      </c>
      <c r="B104" s="1598"/>
      <c r="C104" s="1598"/>
      <c r="D104" s="1383">
        <f t="shared" si="136"/>
        <v>16</v>
      </c>
      <c r="E104" s="1465">
        <f t="shared" ref="E104:F106" si="157">SUM(Q104+S104+U104+W104+Y104+AA104+AC104+AE104+AG104+AI104+AK104+AM104)</f>
        <v>5</v>
      </c>
      <c r="F104" s="1466">
        <f t="shared" si="157"/>
        <v>11</v>
      </c>
      <c r="G104" s="1484"/>
      <c r="H104" s="1485"/>
      <c r="I104" s="1484"/>
      <c r="J104" s="1602"/>
      <c r="K104" s="1484"/>
      <c r="L104" s="1485"/>
      <c r="M104" s="1484"/>
      <c r="N104" s="1485"/>
      <c r="O104" s="1603"/>
      <c r="P104" s="1485"/>
      <c r="Q104" s="1424">
        <v>0</v>
      </c>
      <c r="R104" s="1425">
        <v>0</v>
      </c>
      <c r="S104" s="1424">
        <v>0</v>
      </c>
      <c r="T104" s="1425">
        <v>0</v>
      </c>
      <c r="U104" s="1424">
        <v>0</v>
      </c>
      <c r="V104" s="1425">
        <v>0</v>
      </c>
      <c r="W104" s="1424">
        <v>0</v>
      </c>
      <c r="X104" s="1425">
        <v>0</v>
      </c>
      <c r="Y104" s="1424">
        <v>1</v>
      </c>
      <c r="Z104" s="1425">
        <v>1</v>
      </c>
      <c r="AA104" s="1424">
        <v>0</v>
      </c>
      <c r="AB104" s="1425">
        <v>0</v>
      </c>
      <c r="AC104" s="1424">
        <v>1</v>
      </c>
      <c r="AD104" s="1425">
        <v>3</v>
      </c>
      <c r="AE104" s="1424">
        <v>0</v>
      </c>
      <c r="AF104" s="1425">
        <v>4</v>
      </c>
      <c r="AG104" s="1424">
        <v>1</v>
      </c>
      <c r="AH104" s="1425">
        <v>3</v>
      </c>
      <c r="AI104" s="1424">
        <v>2</v>
      </c>
      <c r="AJ104" s="1425">
        <v>0</v>
      </c>
      <c r="AK104" s="1424">
        <v>0</v>
      </c>
      <c r="AL104" s="1425">
        <v>0</v>
      </c>
      <c r="AM104" s="1424">
        <v>0</v>
      </c>
      <c r="AN104" s="1426">
        <v>0</v>
      </c>
      <c r="AO104" s="1468">
        <v>0</v>
      </c>
      <c r="AP104" s="1468">
        <v>0</v>
      </c>
      <c r="AQ104" s="1428">
        <v>16</v>
      </c>
      <c r="AR104" s="1428">
        <v>0</v>
      </c>
      <c r="AS104" s="1428">
        <v>0</v>
      </c>
      <c r="AT104" s="1468">
        <v>0</v>
      </c>
      <c r="AU104" s="1468">
        <v>0</v>
      </c>
      <c r="AV104" s="1468">
        <v>0</v>
      </c>
      <c r="AW104" s="1468">
        <v>0</v>
      </c>
      <c r="AX104" t="str">
        <f t="shared" si="138"/>
        <v/>
      </c>
      <c r="CW104" s="25" t="str">
        <f t="shared" si="139"/>
        <v/>
      </c>
      <c r="CX104" s="25" t="str">
        <f t="shared" si="140"/>
        <v/>
      </c>
      <c r="CY104" s="25" t="str">
        <f t="shared" si="141"/>
        <v/>
      </c>
      <c r="CZ104" s="25" t="str">
        <f t="shared" si="142"/>
        <v/>
      </c>
      <c r="DA104" s="25" t="str">
        <f t="shared" si="143"/>
        <v/>
      </c>
      <c r="DB104" s="25" t="str">
        <f t="shared" si="144"/>
        <v/>
      </c>
      <c r="DC104" s="25" t="str">
        <f t="shared" si="145"/>
        <v/>
      </c>
      <c r="DD104" s="25" t="str">
        <f t="shared" si="146"/>
        <v/>
      </c>
      <c r="DE104"/>
      <c r="DG104" s="26">
        <f t="shared" si="156"/>
        <v>0</v>
      </c>
      <c r="DH104" s="26">
        <f t="shared" si="148"/>
        <v>0</v>
      </c>
      <c r="DI104" s="26">
        <f t="shared" si="149"/>
        <v>0</v>
      </c>
      <c r="DJ104" s="26">
        <f t="shared" si="150"/>
        <v>0</v>
      </c>
      <c r="DK104" s="26">
        <f t="shared" si="151"/>
        <v>0</v>
      </c>
      <c r="DL104" s="26">
        <f t="shared" si="152"/>
        <v>0</v>
      </c>
      <c r="DM104" s="26">
        <f t="shared" si="153"/>
        <v>0</v>
      </c>
      <c r="DN104" s="26">
        <f t="shared" si="154"/>
        <v>0</v>
      </c>
    </row>
    <row r="105" spans="1:118" x14ac:dyDescent="0.25">
      <c r="A105" s="1598" t="s">
        <v>137</v>
      </c>
      <c r="B105" s="1598"/>
      <c r="C105" s="1598"/>
      <c r="D105" s="1383">
        <f t="shared" si="136"/>
        <v>7</v>
      </c>
      <c r="E105" s="1465">
        <f t="shared" si="157"/>
        <v>0</v>
      </c>
      <c r="F105" s="1466">
        <f t="shared" si="157"/>
        <v>7</v>
      </c>
      <c r="G105" s="1484"/>
      <c r="H105" s="1485"/>
      <c r="I105" s="1484"/>
      <c r="J105" s="1602"/>
      <c r="K105" s="1484"/>
      <c r="L105" s="1485"/>
      <c r="M105" s="1484"/>
      <c r="N105" s="1485"/>
      <c r="O105" s="1603"/>
      <c r="P105" s="1485"/>
      <c r="Q105" s="1424">
        <v>0</v>
      </c>
      <c r="R105" s="1425">
        <v>0</v>
      </c>
      <c r="S105" s="1424">
        <v>0</v>
      </c>
      <c r="T105" s="1425">
        <v>0</v>
      </c>
      <c r="U105" s="1424">
        <v>0</v>
      </c>
      <c r="V105" s="1425">
        <v>0</v>
      </c>
      <c r="W105" s="1424">
        <v>0</v>
      </c>
      <c r="X105" s="1425">
        <v>0</v>
      </c>
      <c r="Y105" s="1424">
        <v>0</v>
      </c>
      <c r="Z105" s="1425">
        <v>0</v>
      </c>
      <c r="AA105" s="1424">
        <v>0</v>
      </c>
      <c r="AB105" s="1425">
        <v>0</v>
      </c>
      <c r="AC105" s="1424">
        <v>0</v>
      </c>
      <c r="AD105" s="1425">
        <v>3</v>
      </c>
      <c r="AE105" s="1424">
        <v>0</v>
      </c>
      <c r="AF105" s="1425">
        <v>2</v>
      </c>
      <c r="AG105" s="1424">
        <v>0</v>
      </c>
      <c r="AH105" s="1425">
        <v>1</v>
      </c>
      <c r="AI105" s="1424">
        <v>0</v>
      </c>
      <c r="AJ105" s="1425">
        <v>0</v>
      </c>
      <c r="AK105" s="1424">
        <v>0</v>
      </c>
      <c r="AL105" s="1425">
        <v>0</v>
      </c>
      <c r="AM105" s="1424">
        <v>0</v>
      </c>
      <c r="AN105" s="1426">
        <v>1</v>
      </c>
      <c r="AO105" s="1468">
        <v>0</v>
      </c>
      <c r="AP105" s="1468">
        <v>0</v>
      </c>
      <c r="AQ105" s="1428">
        <v>7</v>
      </c>
      <c r="AR105" s="1428">
        <v>0</v>
      </c>
      <c r="AS105" s="1428">
        <v>0</v>
      </c>
      <c r="AT105" s="1468">
        <v>0</v>
      </c>
      <c r="AU105" s="1468">
        <v>0</v>
      </c>
      <c r="AV105" s="1468">
        <v>0</v>
      </c>
      <c r="AW105" s="1468">
        <v>0</v>
      </c>
      <c r="AX105" t="str">
        <f t="shared" si="138"/>
        <v/>
      </c>
      <c r="CW105" s="25" t="str">
        <f t="shared" si="139"/>
        <v/>
      </c>
      <c r="CX105" s="25" t="str">
        <f t="shared" si="140"/>
        <v/>
      </c>
      <c r="CY105" s="25" t="str">
        <f t="shared" si="141"/>
        <v/>
      </c>
      <c r="CZ105" s="25" t="str">
        <f t="shared" si="142"/>
        <v/>
      </c>
      <c r="DA105" s="25" t="str">
        <f t="shared" si="143"/>
        <v/>
      </c>
      <c r="DB105" s="25" t="str">
        <f t="shared" si="144"/>
        <v/>
      </c>
      <c r="DC105" s="25" t="str">
        <f t="shared" si="145"/>
        <v/>
      </c>
      <c r="DD105" s="25" t="str">
        <f t="shared" si="146"/>
        <v/>
      </c>
      <c r="DE105"/>
      <c r="DG105" s="26">
        <f t="shared" si="156"/>
        <v>0</v>
      </c>
      <c r="DH105" s="26">
        <f t="shared" si="148"/>
        <v>0</v>
      </c>
      <c r="DI105" s="26">
        <f t="shared" si="149"/>
        <v>0</v>
      </c>
      <c r="DJ105" s="26">
        <f t="shared" si="150"/>
        <v>0</v>
      </c>
      <c r="DK105" s="26">
        <f t="shared" si="151"/>
        <v>0</v>
      </c>
      <c r="DL105" s="26">
        <f t="shared" si="152"/>
        <v>0</v>
      </c>
      <c r="DM105" s="26">
        <f t="shared" si="153"/>
        <v>0</v>
      </c>
      <c r="DN105" s="26">
        <f t="shared" si="154"/>
        <v>0</v>
      </c>
    </row>
    <row r="106" spans="1:118" x14ac:dyDescent="0.25">
      <c r="A106" s="1598" t="s">
        <v>138</v>
      </c>
      <c r="B106" s="1598"/>
      <c r="C106" s="1598"/>
      <c r="D106" s="1383">
        <f t="shared" si="136"/>
        <v>6</v>
      </c>
      <c r="E106" s="1465">
        <f t="shared" si="157"/>
        <v>3</v>
      </c>
      <c r="F106" s="1466">
        <f t="shared" si="157"/>
        <v>3</v>
      </c>
      <c r="G106" s="1484"/>
      <c r="H106" s="1485"/>
      <c r="I106" s="1484"/>
      <c r="J106" s="1602"/>
      <c r="K106" s="1484"/>
      <c r="L106" s="1485"/>
      <c r="M106" s="1484"/>
      <c r="N106" s="1485"/>
      <c r="O106" s="1603"/>
      <c r="P106" s="1485"/>
      <c r="Q106" s="1424">
        <v>0</v>
      </c>
      <c r="R106" s="1425">
        <v>0</v>
      </c>
      <c r="S106" s="1424">
        <v>0</v>
      </c>
      <c r="T106" s="1425">
        <v>0</v>
      </c>
      <c r="U106" s="1424">
        <v>0</v>
      </c>
      <c r="V106" s="1425">
        <v>0</v>
      </c>
      <c r="W106" s="1424">
        <v>0</v>
      </c>
      <c r="X106" s="1425">
        <v>0</v>
      </c>
      <c r="Y106" s="1424">
        <v>1</v>
      </c>
      <c r="Z106" s="1425">
        <v>1</v>
      </c>
      <c r="AA106" s="1424">
        <v>0</v>
      </c>
      <c r="AB106" s="1425">
        <v>0</v>
      </c>
      <c r="AC106" s="1424">
        <v>1</v>
      </c>
      <c r="AD106" s="1425">
        <v>1</v>
      </c>
      <c r="AE106" s="1424">
        <v>0</v>
      </c>
      <c r="AF106" s="1425">
        <v>0</v>
      </c>
      <c r="AG106" s="1424">
        <v>0</v>
      </c>
      <c r="AH106" s="1425">
        <v>1</v>
      </c>
      <c r="AI106" s="1424">
        <v>0</v>
      </c>
      <c r="AJ106" s="1425">
        <v>0</v>
      </c>
      <c r="AK106" s="1424">
        <v>1</v>
      </c>
      <c r="AL106" s="1425">
        <v>0</v>
      </c>
      <c r="AM106" s="1424">
        <v>0</v>
      </c>
      <c r="AN106" s="1426">
        <v>0</v>
      </c>
      <c r="AO106" s="1468">
        <v>0</v>
      </c>
      <c r="AP106" s="1468">
        <v>0</v>
      </c>
      <c r="AQ106" s="1428">
        <v>6</v>
      </c>
      <c r="AR106" s="1428">
        <v>0</v>
      </c>
      <c r="AS106" s="1428">
        <v>0</v>
      </c>
      <c r="AT106" s="1468">
        <v>0</v>
      </c>
      <c r="AU106" s="1468">
        <v>0</v>
      </c>
      <c r="AV106" s="1468">
        <v>0</v>
      </c>
      <c r="AW106" s="1468">
        <v>0</v>
      </c>
      <c r="AX106" t="str">
        <f t="shared" si="138"/>
        <v/>
      </c>
      <c r="CW106" s="25" t="str">
        <f t="shared" si="139"/>
        <v/>
      </c>
      <c r="CX106" s="25" t="str">
        <f t="shared" si="140"/>
        <v/>
      </c>
      <c r="CY106" s="25" t="str">
        <f t="shared" si="141"/>
        <v/>
      </c>
      <c r="CZ106" s="25" t="str">
        <f t="shared" si="142"/>
        <v/>
      </c>
      <c r="DA106" s="25" t="str">
        <f t="shared" si="143"/>
        <v/>
      </c>
      <c r="DB106" s="25" t="str">
        <f t="shared" si="144"/>
        <v/>
      </c>
      <c r="DC106" s="25" t="str">
        <f t="shared" si="145"/>
        <v/>
      </c>
      <c r="DD106" s="25" t="str">
        <f t="shared" si="146"/>
        <v/>
      </c>
      <c r="DE106"/>
      <c r="DG106" s="26">
        <f t="shared" si="156"/>
        <v>0</v>
      </c>
      <c r="DH106" s="26">
        <f t="shared" si="148"/>
        <v>0</v>
      </c>
      <c r="DI106" s="26">
        <f t="shared" si="149"/>
        <v>0</v>
      </c>
      <c r="DJ106" s="26">
        <f t="shared" si="150"/>
        <v>0</v>
      </c>
      <c r="DK106" s="26">
        <f t="shared" si="151"/>
        <v>0</v>
      </c>
      <c r="DL106" s="26">
        <f t="shared" si="152"/>
        <v>0</v>
      </c>
      <c r="DM106" s="26">
        <f t="shared" si="153"/>
        <v>0</v>
      </c>
      <c r="DN106" s="26">
        <f t="shared" si="154"/>
        <v>0</v>
      </c>
    </row>
    <row r="107" spans="1:118" x14ac:dyDescent="0.25">
      <c r="A107" s="1590" t="s">
        <v>139</v>
      </c>
      <c r="B107" s="1591"/>
      <c r="C107" s="1592"/>
      <c r="D107" s="1383">
        <f t="shared" si="136"/>
        <v>0</v>
      </c>
      <c r="E107" s="1465">
        <f>SUM(Q107+S107+U107+W107+Y107)</f>
        <v>0</v>
      </c>
      <c r="F107" s="1466">
        <f>SUM(R107+T107+V107+X107+Z107)</f>
        <v>0</v>
      </c>
      <c r="G107" s="1593"/>
      <c r="H107" s="1594"/>
      <c r="I107" s="1593"/>
      <c r="J107" s="1595"/>
      <c r="K107" s="1593"/>
      <c r="L107" s="1594"/>
      <c r="M107" s="1593"/>
      <c r="N107" s="1594"/>
      <c r="O107" s="1596"/>
      <c r="P107" s="1594"/>
      <c r="Q107" s="1424"/>
      <c r="R107" s="1425"/>
      <c r="S107" s="1424"/>
      <c r="T107" s="1425"/>
      <c r="U107" s="1424"/>
      <c r="V107" s="1425"/>
      <c r="W107" s="1424"/>
      <c r="X107" s="1425"/>
      <c r="Y107" s="1424"/>
      <c r="Z107" s="1425"/>
      <c r="AA107" s="1596"/>
      <c r="AB107" s="1594"/>
      <c r="AC107" s="1596"/>
      <c r="AD107" s="1594"/>
      <c r="AE107" s="1596"/>
      <c r="AF107" s="1594"/>
      <c r="AG107" s="1596"/>
      <c r="AH107" s="1594"/>
      <c r="AI107" s="1596"/>
      <c r="AJ107" s="1594"/>
      <c r="AK107" s="1596"/>
      <c r="AL107" s="1594"/>
      <c r="AM107" s="1596"/>
      <c r="AN107" s="1599"/>
      <c r="AO107" s="1468"/>
      <c r="AP107" s="1468"/>
      <c r="AQ107" s="1428">
        <v>0</v>
      </c>
      <c r="AR107" s="1600"/>
      <c r="AS107" s="1428"/>
      <c r="AT107" s="1468"/>
      <c r="AU107" s="1468"/>
      <c r="AV107" s="1468"/>
      <c r="AW107" s="1468"/>
      <c r="AX107" t="str">
        <f t="shared" si="138"/>
        <v/>
      </c>
      <c r="CW107" s="25" t="str">
        <f t="shared" si="139"/>
        <v/>
      </c>
      <c r="CX107" s="25" t="str">
        <f t="shared" si="140"/>
        <v/>
      </c>
      <c r="CY107" s="25" t="str">
        <f t="shared" si="141"/>
        <v/>
      </c>
      <c r="CZ107" s="25" t="str">
        <f t="shared" si="142"/>
        <v/>
      </c>
      <c r="DA107" s="25" t="str">
        <f t="shared" si="143"/>
        <v/>
      </c>
      <c r="DB107" s="25" t="str">
        <f t="shared" si="144"/>
        <v/>
      </c>
      <c r="DC107" s="25" t="str">
        <f t="shared" si="145"/>
        <v/>
      </c>
      <c r="DD107" s="25" t="str">
        <f t="shared" si="146"/>
        <v/>
      </c>
      <c r="DE107"/>
      <c r="DG107" s="26">
        <f t="shared" si="156"/>
        <v>0</v>
      </c>
      <c r="DH107" s="26">
        <f t="shared" si="148"/>
        <v>0</v>
      </c>
      <c r="DI107" s="26">
        <f t="shared" si="149"/>
        <v>0</v>
      </c>
      <c r="DJ107" s="26">
        <f t="shared" si="150"/>
        <v>0</v>
      </c>
      <c r="DK107" s="26">
        <f t="shared" si="151"/>
        <v>0</v>
      </c>
      <c r="DL107" s="26">
        <f t="shared" si="152"/>
        <v>0</v>
      </c>
      <c r="DM107" s="26">
        <f t="shared" si="153"/>
        <v>0</v>
      </c>
      <c r="DN107" s="26">
        <f t="shared" si="154"/>
        <v>0</v>
      </c>
    </row>
    <row r="108" spans="1:118" x14ac:dyDescent="0.25">
      <c r="A108" s="1590" t="s">
        <v>140</v>
      </c>
      <c r="B108" s="1591"/>
      <c r="C108" s="1592"/>
      <c r="D108" s="1383">
        <f t="shared" si="136"/>
        <v>0</v>
      </c>
      <c r="E108" s="1465">
        <f>SUM(Q108+S108+U108+W108+Y108+AA108+AC108+AE108+AG108+AI108+AK108+AM108)</f>
        <v>0</v>
      </c>
      <c r="F108" s="1466">
        <f>SUM(R108+T108+V108+X108+Z108+AB108+AD108+AF108+AH108+AJ108+AL108+AN108)</f>
        <v>0</v>
      </c>
      <c r="G108" s="1593"/>
      <c r="H108" s="1594"/>
      <c r="I108" s="1593"/>
      <c r="J108" s="1595"/>
      <c r="K108" s="1593"/>
      <c r="L108" s="1594"/>
      <c r="M108" s="1593"/>
      <c r="N108" s="1594"/>
      <c r="O108" s="1596"/>
      <c r="P108" s="1594"/>
      <c r="Q108" s="1424"/>
      <c r="R108" s="1425"/>
      <c r="S108" s="1424"/>
      <c r="T108" s="1425"/>
      <c r="U108" s="1424"/>
      <c r="V108" s="1425"/>
      <c r="W108" s="1424"/>
      <c r="X108" s="1425"/>
      <c r="Y108" s="1424"/>
      <c r="Z108" s="1425"/>
      <c r="AA108" s="1424"/>
      <c r="AB108" s="1425"/>
      <c r="AC108" s="1424"/>
      <c r="AD108" s="1425"/>
      <c r="AE108" s="1424"/>
      <c r="AF108" s="1425"/>
      <c r="AG108" s="1424"/>
      <c r="AH108" s="1425"/>
      <c r="AI108" s="1424"/>
      <c r="AJ108" s="1425"/>
      <c r="AK108" s="1424"/>
      <c r="AL108" s="1425"/>
      <c r="AM108" s="1424"/>
      <c r="AN108" s="1426"/>
      <c r="AO108" s="1468"/>
      <c r="AP108" s="1468"/>
      <c r="AQ108" s="1428">
        <v>0</v>
      </c>
      <c r="AR108" s="1428"/>
      <c r="AS108" s="1428"/>
      <c r="AT108" s="1468"/>
      <c r="AU108" s="1468"/>
      <c r="AV108" s="1468"/>
      <c r="AW108" s="1468"/>
      <c r="AX108" t="str">
        <f t="shared" si="138"/>
        <v/>
      </c>
      <c r="CW108" s="25" t="str">
        <f t="shared" si="139"/>
        <v/>
      </c>
      <c r="CX108" s="25" t="str">
        <f t="shared" si="140"/>
        <v/>
      </c>
      <c r="CY108" s="25" t="str">
        <f t="shared" si="141"/>
        <v/>
      </c>
      <c r="CZ108" s="25" t="str">
        <f t="shared" si="142"/>
        <v/>
      </c>
      <c r="DA108" s="25" t="str">
        <f t="shared" si="143"/>
        <v/>
      </c>
      <c r="DB108" s="25" t="str">
        <f t="shared" si="144"/>
        <v/>
      </c>
      <c r="DC108" s="25" t="str">
        <f t="shared" si="145"/>
        <v/>
      </c>
      <c r="DD108" s="25" t="str">
        <f t="shared" si="146"/>
        <v/>
      </c>
      <c r="DE108"/>
      <c r="DG108" s="26">
        <f t="shared" si="156"/>
        <v>0</v>
      </c>
      <c r="DH108" s="26">
        <f t="shared" si="148"/>
        <v>0</v>
      </c>
      <c r="DI108" s="26">
        <f t="shared" si="149"/>
        <v>0</v>
      </c>
      <c r="DJ108" s="26">
        <f t="shared" si="150"/>
        <v>0</v>
      </c>
      <c r="DK108" s="26">
        <f t="shared" si="151"/>
        <v>0</v>
      </c>
      <c r="DL108" s="26">
        <f t="shared" si="152"/>
        <v>0</v>
      </c>
      <c r="DM108" s="26">
        <f t="shared" si="153"/>
        <v>0</v>
      </c>
      <c r="DN108" s="26">
        <f t="shared" si="154"/>
        <v>0</v>
      </c>
    </row>
    <row r="109" spans="1:118" x14ac:dyDescent="0.25">
      <c r="A109" s="1590" t="s">
        <v>141</v>
      </c>
      <c r="B109" s="1591"/>
      <c r="C109" s="1592"/>
      <c r="D109" s="1383">
        <f t="shared" si="136"/>
        <v>0</v>
      </c>
      <c r="E109" s="1465">
        <f>SUM(Q109+S109+U109+W109+Y109+AA109+AC109+AE109+AG109+AI109+AK109+AM109)</f>
        <v>0</v>
      </c>
      <c r="F109" s="1466">
        <f>SUM(R109+T109+V109+X109+Z109+AB109+AD109+AF109+AH109+AJ109+AL109+AN109)</f>
        <v>0</v>
      </c>
      <c r="G109" s="1593"/>
      <c r="H109" s="1594"/>
      <c r="I109" s="1593"/>
      <c r="J109" s="1595"/>
      <c r="K109" s="1593"/>
      <c r="L109" s="1594"/>
      <c r="M109" s="1593"/>
      <c r="N109" s="1594"/>
      <c r="O109" s="1596"/>
      <c r="P109" s="1594"/>
      <c r="Q109" s="1424"/>
      <c r="R109" s="1425"/>
      <c r="S109" s="1424"/>
      <c r="T109" s="1425"/>
      <c r="U109" s="1424"/>
      <c r="V109" s="1425"/>
      <c r="W109" s="1424"/>
      <c r="X109" s="1425"/>
      <c r="Y109" s="1424"/>
      <c r="Z109" s="1425"/>
      <c r="AA109" s="1424"/>
      <c r="AB109" s="1425"/>
      <c r="AC109" s="1424"/>
      <c r="AD109" s="1425"/>
      <c r="AE109" s="1424"/>
      <c r="AF109" s="1425"/>
      <c r="AG109" s="1424"/>
      <c r="AH109" s="1425"/>
      <c r="AI109" s="1424"/>
      <c r="AJ109" s="1425"/>
      <c r="AK109" s="1424"/>
      <c r="AL109" s="1425"/>
      <c r="AM109" s="1424"/>
      <c r="AN109" s="1426"/>
      <c r="AO109" s="1468"/>
      <c r="AP109" s="1468"/>
      <c r="AQ109" s="1428">
        <v>0</v>
      </c>
      <c r="AR109" s="1428"/>
      <c r="AS109" s="1428"/>
      <c r="AT109" s="1468"/>
      <c r="AU109" s="1468"/>
      <c r="AV109" s="1468"/>
      <c r="AW109" s="1468"/>
      <c r="AX109" t="str">
        <f t="shared" si="138"/>
        <v/>
      </c>
      <c r="CW109" s="25" t="str">
        <f t="shared" si="139"/>
        <v/>
      </c>
      <c r="CX109" s="25" t="str">
        <f t="shared" si="140"/>
        <v/>
      </c>
      <c r="CY109" s="25" t="str">
        <f t="shared" si="141"/>
        <v/>
      </c>
      <c r="CZ109" s="25" t="str">
        <f t="shared" si="142"/>
        <v/>
      </c>
      <c r="DA109" s="25" t="str">
        <f t="shared" si="143"/>
        <v/>
      </c>
      <c r="DB109" s="25" t="str">
        <f t="shared" si="144"/>
        <v/>
      </c>
      <c r="DC109" s="25" t="str">
        <f t="shared" si="145"/>
        <v/>
      </c>
      <c r="DD109" s="25" t="str">
        <f t="shared" si="146"/>
        <v/>
      </c>
      <c r="DE109"/>
      <c r="DG109" s="26">
        <f t="shared" si="156"/>
        <v>0</v>
      </c>
      <c r="DH109" s="26">
        <f t="shared" si="148"/>
        <v>0</v>
      </c>
      <c r="DI109" s="26">
        <f t="shared" si="149"/>
        <v>0</v>
      </c>
      <c r="DJ109" s="26">
        <f t="shared" si="150"/>
        <v>0</v>
      </c>
      <c r="DK109" s="26">
        <f t="shared" si="151"/>
        <v>0</v>
      </c>
      <c r="DL109" s="26">
        <f t="shared" si="152"/>
        <v>0</v>
      </c>
      <c r="DM109" s="26">
        <f t="shared" si="153"/>
        <v>0</v>
      </c>
      <c r="DN109" s="26">
        <f t="shared" si="154"/>
        <v>0</v>
      </c>
    </row>
    <row r="110" spans="1:118" x14ac:dyDescent="0.25">
      <c r="A110" s="1590" t="s">
        <v>142</v>
      </c>
      <c r="B110" s="1591"/>
      <c r="C110" s="1592"/>
      <c r="D110" s="1383">
        <f t="shared" si="136"/>
        <v>0</v>
      </c>
      <c r="E110" s="1465">
        <f t="shared" si="137"/>
        <v>0</v>
      </c>
      <c r="F110" s="1466">
        <f t="shared" si="137"/>
        <v>0</v>
      </c>
      <c r="G110" s="1601"/>
      <c r="H110" s="1604"/>
      <c r="I110" s="1467"/>
      <c r="J110" s="1487"/>
      <c r="K110" s="1467"/>
      <c r="L110" s="1425"/>
      <c r="M110" s="1467"/>
      <c r="N110" s="1425"/>
      <c r="O110" s="1424"/>
      <c r="P110" s="1425"/>
      <c r="Q110" s="1424"/>
      <c r="R110" s="1425"/>
      <c r="S110" s="1424"/>
      <c r="T110" s="1425"/>
      <c r="U110" s="1424"/>
      <c r="V110" s="1425"/>
      <c r="W110" s="1424"/>
      <c r="X110" s="1425"/>
      <c r="Y110" s="1424"/>
      <c r="Z110" s="1425"/>
      <c r="AA110" s="1424"/>
      <c r="AB110" s="1425"/>
      <c r="AC110" s="1424"/>
      <c r="AD110" s="1425"/>
      <c r="AE110" s="1424"/>
      <c r="AF110" s="1425"/>
      <c r="AG110" s="1424"/>
      <c r="AH110" s="1425"/>
      <c r="AI110" s="1424"/>
      <c r="AJ110" s="1425"/>
      <c r="AK110" s="1424"/>
      <c r="AL110" s="1425"/>
      <c r="AM110" s="1424"/>
      <c r="AN110" s="1426"/>
      <c r="AO110" s="1468"/>
      <c r="AP110" s="1468"/>
      <c r="AQ110" s="1428">
        <v>0</v>
      </c>
      <c r="AR110" s="1428"/>
      <c r="AS110" s="1428"/>
      <c r="AT110" s="1468"/>
      <c r="AU110" s="1468"/>
      <c r="AV110" s="1468"/>
      <c r="AW110" s="1468"/>
      <c r="AX110" t="str">
        <f t="shared" si="138"/>
        <v/>
      </c>
      <c r="CW110" s="25" t="str">
        <f t="shared" si="139"/>
        <v/>
      </c>
      <c r="CX110" s="25" t="str">
        <f t="shared" si="140"/>
        <v/>
      </c>
      <c r="CY110" s="25" t="str">
        <f t="shared" si="141"/>
        <v/>
      </c>
      <c r="CZ110" s="25" t="str">
        <f t="shared" si="142"/>
        <v/>
      </c>
      <c r="DA110" s="25" t="str">
        <f t="shared" si="143"/>
        <v/>
      </c>
      <c r="DB110" s="25" t="str">
        <f t="shared" si="144"/>
        <v/>
      </c>
      <c r="DC110" s="25" t="str">
        <f t="shared" si="145"/>
        <v/>
      </c>
      <c r="DD110" s="25" t="str">
        <f t="shared" si="146"/>
        <v/>
      </c>
      <c r="DE110"/>
      <c r="DG110" s="26">
        <f t="shared" si="156"/>
        <v>0</v>
      </c>
      <c r="DH110" s="26">
        <f t="shared" si="148"/>
        <v>0</v>
      </c>
      <c r="DI110" s="26">
        <f t="shared" si="149"/>
        <v>0</v>
      </c>
      <c r="DJ110" s="26">
        <f t="shared" si="150"/>
        <v>0</v>
      </c>
      <c r="DK110" s="26">
        <f t="shared" si="151"/>
        <v>0</v>
      </c>
      <c r="DL110" s="26">
        <f t="shared" si="152"/>
        <v>0</v>
      </c>
      <c r="DM110" s="26">
        <f t="shared" si="153"/>
        <v>0</v>
      </c>
      <c r="DN110" s="26">
        <f t="shared" si="154"/>
        <v>0</v>
      </c>
    </row>
    <row r="111" spans="1:118" x14ac:dyDescent="0.25">
      <c r="A111" s="1590" t="s">
        <v>143</v>
      </c>
      <c r="B111" s="1591"/>
      <c r="C111" s="1592"/>
      <c r="D111" s="1383">
        <f t="shared" si="136"/>
        <v>0</v>
      </c>
      <c r="E111" s="1465">
        <f t="shared" si="137"/>
        <v>0</v>
      </c>
      <c r="F111" s="1466">
        <f t="shared" si="137"/>
        <v>0</v>
      </c>
      <c r="G111" s="1601"/>
      <c r="H111" s="1604"/>
      <c r="I111" s="1467"/>
      <c r="J111" s="1487"/>
      <c r="K111" s="1467"/>
      <c r="L111" s="1425"/>
      <c r="M111" s="1467"/>
      <c r="N111" s="1425"/>
      <c r="O111" s="1424"/>
      <c r="P111" s="1425"/>
      <c r="Q111" s="1424"/>
      <c r="R111" s="1425"/>
      <c r="S111" s="1424"/>
      <c r="T111" s="1425"/>
      <c r="U111" s="1424"/>
      <c r="V111" s="1425"/>
      <c r="W111" s="1424"/>
      <c r="X111" s="1425"/>
      <c r="Y111" s="1424"/>
      <c r="Z111" s="1425"/>
      <c r="AA111" s="1424"/>
      <c r="AB111" s="1425"/>
      <c r="AC111" s="1424"/>
      <c r="AD111" s="1425"/>
      <c r="AE111" s="1424"/>
      <c r="AF111" s="1425"/>
      <c r="AG111" s="1424"/>
      <c r="AH111" s="1425"/>
      <c r="AI111" s="1424"/>
      <c r="AJ111" s="1425"/>
      <c r="AK111" s="1424"/>
      <c r="AL111" s="1425"/>
      <c r="AM111" s="1424"/>
      <c r="AN111" s="1426"/>
      <c r="AO111" s="1468"/>
      <c r="AP111" s="1468"/>
      <c r="AQ111" s="1428">
        <v>0</v>
      </c>
      <c r="AR111" s="1428"/>
      <c r="AS111" s="1428"/>
      <c r="AT111" s="1468"/>
      <c r="AU111" s="1468"/>
      <c r="AV111" s="1468"/>
      <c r="AW111" s="1468"/>
      <c r="AX111" t="str">
        <f t="shared" si="138"/>
        <v/>
      </c>
      <c r="CW111" s="25" t="str">
        <f t="shared" si="139"/>
        <v/>
      </c>
      <c r="CX111" s="25" t="str">
        <f t="shared" si="140"/>
        <v/>
      </c>
      <c r="CY111" s="25" t="str">
        <f t="shared" si="141"/>
        <v/>
      </c>
      <c r="CZ111" s="25" t="str">
        <f t="shared" si="142"/>
        <v/>
      </c>
      <c r="DA111" s="25" t="str">
        <f t="shared" si="143"/>
        <v/>
      </c>
      <c r="DB111" s="25" t="str">
        <f t="shared" si="144"/>
        <v/>
      </c>
      <c r="DC111" s="25" t="str">
        <f t="shared" si="145"/>
        <v/>
      </c>
      <c r="DD111" s="25" t="str">
        <f t="shared" si="146"/>
        <v/>
      </c>
      <c r="DE111"/>
      <c r="DG111" s="26">
        <f t="shared" si="156"/>
        <v>0</v>
      </c>
      <c r="DH111" s="26">
        <f t="shared" si="148"/>
        <v>0</v>
      </c>
      <c r="DI111" s="26">
        <f t="shared" si="149"/>
        <v>0</v>
      </c>
      <c r="DJ111" s="26">
        <f t="shared" si="150"/>
        <v>0</v>
      </c>
      <c r="DK111" s="26">
        <f t="shared" si="151"/>
        <v>0</v>
      </c>
      <c r="DL111" s="26">
        <f t="shared" si="152"/>
        <v>0</v>
      </c>
      <c r="DM111" s="26">
        <f t="shared" si="153"/>
        <v>0</v>
      </c>
      <c r="DN111" s="26">
        <f t="shared" si="154"/>
        <v>0</v>
      </c>
    </row>
    <row r="112" spans="1:118" x14ac:dyDescent="0.25">
      <c r="A112" s="1590" t="s">
        <v>144</v>
      </c>
      <c r="B112" s="1591"/>
      <c r="C112" s="1592"/>
      <c r="D112" s="1383">
        <f t="shared" si="136"/>
        <v>0</v>
      </c>
      <c r="E112" s="1465">
        <f t="shared" si="137"/>
        <v>0</v>
      </c>
      <c r="F112" s="1466">
        <f t="shared" si="137"/>
        <v>0</v>
      </c>
      <c r="G112" s="1601"/>
      <c r="H112" s="1604"/>
      <c r="I112" s="1467"/>
      <c r="J112" s="1487"/>
      <c r="K112" s="1467"/>
      <c r="L112" s="1425"/>
      <c r="M112" s="1467"/>
      <c r="N112" s="1425"/>
      <c r="O112" s="1424"/>
      <c r="P112" s="1425"/>
      <c r="Q112" s="1424"/>
      <c r="R112" s="1425"/>
      <c r="S112" s="1424"/>
      <c r="T112" s="1425"/>
      <c r="U112" s="1424"/>
      <c r="V112" s="1425"/>
      <c r="W112" s="1424"/>
      <c r="X112" s="1425"/>
      <c r="Y112" s="1424"/>
      <c r="Z112" s="1425"/>
      <c r="AA112" s="1424"/>
      <c r="AB112" s="1425"/>
      <c r="AC112" s="1424"/>
      <c r="AD112" s="1425"/>
      <c r="AE112" s="1424"/>
      <c r="AF112" s="1425"/>
      <c r="AG112" s="1424"/>
      <c r="AH112" s="1425"/>
      <c r="AI112" s="1424"/>
      <c r="AJ112" s="1425"/>
      <c r="AK112" s="1424"/>
      <c r="AL112" s="1425"/>
      <c r="AM112" s="1424"/>
      <c r="AN112" s="1426"/>
      <c r="AO112" s="1468"/>
      <c r="AP112" s="1468"/>
      <c r="AQ112" s="1428">
        <v>0</v>
      </c>
      <c r="AR112" s="1428"/>
      <c r="AS112" s="1428"/>
      <c r="AT112" s="1468"/>
      <c r="AU112" s="1468"/>
      <c r="AV112" s="1468"/>
      <c r="AW112" s="1468"/>
      <c r="AX112" t="str">
        <f t="shared" si="138"/>
        <v/>
      </c>
      <c r="CW112" s="25" t="str">
        <f t="shared" si="139"/>
        <v/>
      </c>
      <c r="CX112" s="25" t="str">
        <f t="shared" si="140"/>
        <v/>
      </c>
      <c r="CY112" s="25" t="str">
        <f t="shared" si="141"/>
        <v/>
      </c>
      <c r="CZ112" s="25" t="str">
        <f t="shared" si="142"/>
        <v/>
      </c>
      <c r="DA112" s="25" t="str">
        <f t="shared" si="143"/>
        <v/>
      </c>
      <c r="DB112" s="25" t="str">
        <f t="shared" si="144"/>
        <v/>
      </c>
      <c r="DC112" s="25" t="str">
        <f t="shared" si="145"/>
        <v/>
      </c>
      <c r="DD112" s="25" t="str">
        <f t="shared" si="146"/>
        <v/>
      </c>
      <c r="DE112"/>
      <c r="DG112" s="26">
        <f t="shared" si="156"/>
        <v>0</v>
      </c>
      <c r="DH112" s="26">
        <f t="shared" si="148"/>
        <v>0</v>
      </c>
      <c r="DI112" s="26">
        <f t="shared" si="149"/>
        <v>0</v>
      </c>
      <c r="DJ112" s="26">
        <f t="shared" si="150"/>
        <v>0</v>
      </c>
      <c r="DK112" s="26">
        <f t="shared" si="151"/>
        <v>0</v>
      </c>
      <c r="DL112" s="26">
        <f t="shared" si="152"/>
        <v>0</v>
      </c>
      <c r="DM112" s="26">
        <f t="shared" si="153"/>
        <v>0</v>
      </c>
      <c r="DN112" s="26">
        <f t="shared" si="154"/>
        <v>0</v>
      </c>
    </row>
    <row r="113" spans="1:118" x14ac:dyDescent="0.25">
      <c r="A113" s="1590" t="s">
        <v>145</v>
      </c>
      <c r="B113" s="1591"/>
      <c r="C113" s="1592"/>
      <c r="D113" s="1383">
        <f t="shared" si="136"/>
        <v>0</v>
      </c>
      <c r="E113" s="1465">
        <f t="shared" si="137"/>
        <v>0</v>
      </c>
      <c r="F113" s="1466">
        <f t="shared" si="137"/>
        <v>0</v>
      </c>
      <c r="G113" s="1601"/>
      <c r="H113" s="1604"/>
      <c r="I113" s="1467"/>
      <c r="J113" s="1487"/>
      <c r="K113" s="1467"/>
      <c r="L113" s="1425"/>
      <c r="M113" s="1467"/>
      <c r="N113" s="1425"/>
      <c r="O113" s="1424"/>
      <c r="P113" s="1425"/>
      <c r="Q113" s="1424"/>
      <c r="R113" s="1425"/>
      <c r="S113" s="1424"/>
      <c r="T113" s="1425"/>
      <c r="U113" s="1424"/>
      <c r="V113" s="1425"/>
      <c r="W113" s="1424"/>
      <c r="X113" s="1425"/>
      <c r="Y113" s="1424"/>
      <c r="Z113" s="1425"/>
      <c r="AA113" s="1424"/>
      <c r="AB113" s="1425"/>
      <c r="AC113" s="1424"/>
      <c r="AD113" s="1425"/>
      <c r="AE113" s="1424"/>
      <c r="AF113" s="1425"/>
      <c r="AG113" s="1424"/>
      <c r="AH113" s="1425"/>
      <c r="AI113" s="1424"/>
      <c r="AJ113" s="1425"/>
      <c r="AK113" s="1424"/>
      <c r="AL113" s="1425"/>
      <c r="AM113" s="1424"/>
      <c r="AN113" s="1426"/>
      <c r="AO113" s="1468"/>
      <c r="AP113" s="1468"/>
      <c r="AQ113" s="1428">
        <v>0</v>
      </c>
      <c r="AR113" s="1428"/>
      <c r="AS113" s="1428"/>
      <c r="AT113" s="1468"/>
      <c r="AU113" s="1468"/>
      <c r="AV113" s="1468"/>
      <c r="AW113" s="1468"/>
      <c r="AX113" t="str">
        <f t="shared" si="138"/>
        <v/>
      </c>
      <c r="CW113" s="25" t="str">
        <f t="shared" si="139"/>
        <v/>
      </c>
      <c r="CX113" s="25" t="str">
        <f t="shared" si="140"/>
        <v/>
      </c>
      <c r="CY113" s="25" t="str">
        <f t="shared" si="141"/>
        <v/>
      </c>
      <c r="CZ113" s="25" t="str">
        <f t="shared" si="142"/>
        <v/>
      </c>
      <c r="DA113" s="25" t="str">
        <f t="shared" si="143"/>
        <v/>
      </c>
      <c r="DB113" s="25" t="str">
        <f t="shared" si="144"/>
        <v/>
      </c>
      <c r="DC113" s="25" t="str">
        <f t="shared" si="145"/>
        <v/>
      </c>
      <c r="DD113" s="25" t="str">
        <f t="shared" si="146"/>
        <v/>
      </c>
      <c r="DE113"/>
      <c r="DG113" s="26">
        <f t="shared" si="156"/>
        <v>0</v>
      </c>
      <c r="DH113" s="26">
        <f t="shared" si="148"/>
        <v>0</v>
      </c>
      <c r="DI113" s="26">
        <f t="shared" si="149"/>
        <v>0</v>
      </c>
      <c r="DJ113" s="26">
        <f t="shared" si="150"/>
        <v>0</v>
      </c>
      <c r="DK113" s="26">
        <f t="shared" si="151"/>
        <v>0</v>
      </c>
      <c r="DL113" s="26">
        <f t="shared" si="152"/>
        <v>0</v>
      </c>
      <c r="DM113" s="26">
        <f t="shared" si="153"/>
        <v>0</v>
      </c>
      <c r="DN113" s="26">
        <f t="shared" si="154"/>
        <v>0</v>
      </c>
    </row>
    <row r="114" spans="1:118" x14ac:dyDescent="0.25">
      <c r="A114" s="1598" t="s">
        <v>146</v>
      </c>
      <c r="B114" s="1598"/>
      <c r="C114" s="1598"/>
      <c r="D114" s="1383">
        <f t="shared" si="136"/>
        <v>0</v>
      </c>
      <c r="E114" s="1465">
        <f>SUM(S114+U114+W114+Y114+AA114+AC114+AE114+AG114+AI114+AK114+AM114)</f>
        <v>0</v>
      </c>
      <c r="F114" s="1466">
        <f>SUM(T114+V114+X114+Z114+AB114+AD114+AF114+AH114+AJ114+AL114+AN114)</f>
        <v>0</v>
      </c>
      <c r="G114" s="1484"/>
      <c r="H114" s="1485"/>
      <c r="I114" s="1484"/>
      <c r="J114" s="1602"/>
      <c r="K114" s="1484"/>
      <c r="L114" s="1485"/>
      <c r="M114" s="1484"/>
      <c r="N114" s="1485"/>
      <c r="O114" s="1603"/>
      <c r="P114" s="1485"/>
      <c r="Q114" s="1603"/>
      <c r="R114" s="1485"/>
      <c r="S114" s="1424"/>
      <c r="T114" s="1425"/>
      <c r="U114" s="1424"/>
      <c r="V114" s="1425"/>
      <c r="W114" s="1424"/>
      <c r="X114" s="1425"/>
      <c r="Y114" s="1424"/>
      <c r="Z114" s="1425"/>
      <c r="AA114" s="1424"/>
      <c r="AB114" s="1425"/>
      <c r="AC114" s="1424"/>
      <c r="AD114" s="1425"/>
      <c r="AE114" s="1424"/>
      <c r="AF114" s="1425"/>
      <c r="AG114" s="1424"/>
      <c r="AH114" s="1425"/>
      <c r="AI114" s="1424"/>
      <c r="AJ114" s="1425"/>
      <c r="AK114" s="1424"/>
      <c r="AL114" s="1425"/>
      <c r="AM114" s="1424"/>
      <c r="AN114" s="1426"/>
      <c r="AO114" s="1468"/>
      <c r="AP114" s="1468"/>
      <c r="AQ114" s="1428">
        <v>0</v>
      </c>
      <c r="AR114" s="1428"/>
      <c r="AS114" s="1428"/>
      <c r="AT114" s="1468"/>
      <c r="AU114" s="1468"/>
      <c r="AV114" s="1468"/>
      <c r="AW114" s="1468"/>
      <c r="AX114" t="str">
        <f t="shared" si="138"/>
        <v/>
      </c>
      <c r="CW114" s="25" t="str">
        <f t="shared" si="139"/>
        <v/>
      </c>
      <c r="CX114" s="25" t="str">
        <f t="shared" si="140"/>
        <v/>
      </c>
      <c r="CY114" s="25" t="str">
        <f t="shared" si="141"/>
        <v/>
      </c>
      <c r="CZ114" s="25" t="str">
        <f t="shared" si="142"/>
        <v/>
      </c>
      <c r="DA114" s="25" t="str">
        <f t="shared" si="143"/>
        <v/>
      </c>
      <c r="DB114" s="25" t="str">
        <f t="shared" si="144"/>
        <v/>
      </c>
      <c r="DC114" s="25" t="str">
        <f t="shared" si="145"/>
        <v/>
      </c>
      <c r="DD114" s="25" t="str">
        <f t="shared" si="146"/>
        <v/>
      </c>
      <c r="DE114"/>
      <c r="DG114" s="26">
        <f t="shared" si="156"/>
        <v>0</v>
      </c>
      <c r="DH114" s="26">
        <f t="shared" si="148"/>
        <v>0</v>
      </c>
      <c r="DI114" s="26">
        <f t="shared" si="149"/>
        <v>0</v>
      </c>
      <c r="DJ114" s="26">
        <f t="shared" si="150"/>
        <v>0</v>
      </c>
      <c r="DK114" s="26">
        <f t="shared" si="151"/>
        <v>0</v>
      </c>
      <c r="DL114" s="26">
        <f t="shared" si="152"/>
        <v>0</v>
      </c>
      <c r="DM114" s="26">
        <f t="shared" si="153"/>
        <v>0</v>
      </c>
      <c r="DN114" s="26">
        <f t="shared" si="154"/>
        <v>0</v>
      </c>
    </row>
    <row r="115" spans="1:118" x14ac:dyDescent="0.25">
      <c r="A115" s="1598" t="s">
        <v>147</v>
      </c>
      <c r="B115" s="1598"/>
      <c r="C115" s="1598"/>
      <c r="D115" s="1383">
        <f t="shared" si="136"/>
        <v>8</v>
      </c>
      <c r="E115" s="1465">
        <f>SUM(S115+U115+W115+Y115+AA115+AC115+AE115+AG115+AI115+AK115+AM115)</f>
        <v>5</v>
      </c>
      <c r="F115" s="1466">
        <f>SUM(T115+V115+X115+Z115+AB115+AD115+AF115+AH115+AJ115+AL115+AN115)</f>
        <v>3</v>
      </c>
      <c r="G115" s="1593"/>
      <c r="H115" s="1594"/>
      <c r="I115" s="1593"/>
      <c r="J115" s="1595"/>
      <c r="K115" s="1593"/>
      <c r="L115" s="1594"/>
      <c r="M115" s="1593"/>
      <c r="N115" s="1594"/>
      <c r="O115" s="1596"/>
      <c r="P115" s="1594"/>
      <c r="Q115" s="1596"/>
      <c r="R115" s="1594"/>
      <c r="S115" s="1424">
        <v>0</v>
      </c>
      <c r="T115" s="1425">
        <v>0</v>
      </c>
      <c r="U115" s="1424">
        <v>0</v>
      </c>
      <c r="V115" s="1425">
        <v>0</v>
      </c>
      <c r="W115" s="1424">
        <v>1</v>
      </c>
      <c r="X115" s="1425">
        <v>0</v>
      </c>
      <c r="Y115" s="1424">
        <v>1</v>
      </c>
      <c r="Z115" s="1425">
        <v>0</v>
      </c>
      <c r="AA115" s="1424">
        <v>0</v>
      </c>
      <c r="AB115" s="1425">
        <v>0</v>
      </c>
      <c r="AC115" s="1424">
        <v>0</v>
      </c>
      <c r="AD115" s="1425">
        <v>0</v>
      </c>
      <c r="AE115" s="1424">
        <v>1</v>
      </c>
      <c r="AF115" s="1425">
        <v>3</v>
      </c>
      <c r="AG115" s="1424">
        <v>2</v>
      </c>
      <c r="AH115" s="1425">
        <v>0</v>
      </c>
      <c r="AI115" s="1424">
        <v>0</v>
      </c>
      <c r="AJ115" s="1425">
        <v>0</v>
      </c>
      <c r="AK115" s="1424">
        <v>0</v>
      </c>
      <c r="AL115" s="1425">
        <v>0</v>
      </c>
      <c r="AM115" s="1424">
        <v>0</v>
      </c>
      <c r="AN115" s="1426">
        <v>0</v>
      </c>
      <c r="AO115" s="1468">
        <v>0</v>
      </c>
      <c r="AP115" s="1468">
        <v>0</v>
      </c>
      <c r="AQ115" s="1428">
        <v>8</v>
      </c>
      <c r="AR115" s="1428">
        <v>0</v>
      </c>
      <c r="AS115" s="1428">
        <v>0</v>
      </c>
      <c r="AT115" s="1468">
        <v>0</v>
      </c>
      <c r="AU115" s="1468">
        <v>0</v>
      </c>
      <c r="AV115" s="1468">
        <v>0</v>
      </c>
      <c r="AW115" s="1468">
        <v>0</v>
      </c>
      <c r="AX115" t="str">
        <f t="shared" si="138"/>
        <v/>
      </c>
      <c r="CW115" s="25" t="str">
        <f t="shared" si="139"/>
        <v/>
      </c>
      <c r="CX115" s="25" t="str">
        <f t="shared" si="140"/>
        <v/>
      </c>
      <c r="CY115" s="25" t="str">
        <f t="shared" si="141"/>
        <v/>
      </c>
      <c r="CZ115" s="25" t="str">
        <f t="shared" si="142"/>
        <v/>
      </c>
      <c r="DA115" s="25" t="str">
        <f t="shared" si="143"/>
        <v/>
      </c>
      <c r="DB115" s="25" t="str">
        <f t="shared" si="144"/>
        <v/>
      </c>
      <c r="DC115" s="25" t="str">
        <f t="shared" si="145"/>
        <v/>
      </c>
      <c r="DD115" s="25" t="str">
        <f t="shared" si="146"/>
        <v/>
      </c>
      <c r="DE115"/>
      <c r="DG115" s="26">
        <f t="shared" si="156"/>
        <v>0</v>
      </c>
      <c r="DH115" s="26">
        <f t="shared" si="148"/>
        <v>0</v>
      </c>
      <c r="DI115" s="26">
        <f t="shared" si="149"/>
        <v>0</v>
      </c>
      <c r="DJ115" s="26">
        <f t="shared" si="150"/>
        <v>0</v>
      </c>
      <c r="DK115" s="26">
        <f t="shared" si="151"/>
        <v>0</v>
      </c>
      <c r="DL115" s="26">
        <f t="shared" si="152"/>
        <v>0</v>
      </c>
      <c r="DM115" s="26">
        <f t="shared" si="153"/>
        <v>0</v>
      </c>
      <c r="DN115" s="26">
        <f t="shared" si="154"/>
        <v>0</v>
      </c>
    </row>
    <row r="116" spans="1:118" x14ac:dyDescent="0.25">
      <c r="A116" s="1590" t="s">
        <v>148</v>
      </c>
      <c r="B116" s="1591"/>
      <c r="C116" s="1592"/>
      <c r="D116" s="1383">
        <f t="shared" si="136"/>
        <v>13</v>
      </c>
      <c r="E116" s="1465">
        <f>SUM(U116+W116+Y116+AA116+AC116+AE116+AG116+AI116+AK116+AM116)</f>
        <v>2</v>
      </c>
      <c r="F116" s="1466">
        <f>SUM(V116+X116+Z116+AB116+AD116+AF116+AH116+AJ116+AL116+AN116)</f>
        <v>11</v>
      </c>
      <c r="G116" s="1593"/>
      <c r="H116" s="1594"/>
      <c r="I116" s="1593"/>
      <c r="J116" s="1595"/>
      <c r="K116" s="1593"/>
      <c r="L116" s="1594"/>
      <c r="M116" s="1593"/>
      <c r="N116" s="1594"/>
      <c r="O116" s="1596"/>
      <c r="P116" s="1594"/>
      <c r="Q116" s="1596"/>
      <c r="R116" s="1594"/>
      <c r="S116" s="1596"/>
      <c r="T116" s="1594"/>
      <c r="U116" s="1424">
        <v>0</v>
      </c>
      <c r="V116" s="1425">
        <v>0</v>
      </c>
      <c r="W116" s="1424">
        <v>0</v>
      </c>
      <c r="X116" s="1425">
        <v>0</v>
      </c>
      <c r="Y116" s="1424">
        <v>2</v>
      </c>
      <c r="Z116" s="1425">
        <v>3</v>
      </c>
      <c r="AA116" s="1424">
        <v>0</v>
      </c>
      <c r="AB116" s="1425">
        <v>1</v>
      </c>
      <c r="AC116" s="1424">
        <v>0</v>
      </c>
      <c r="AD116" s="1425">
        <v>3</v>
      </c>
      <c r="AE116" s="1424">
        <v>0</v>
      </c>
      <c r="AF116" s="1425">
        <v>2</v>
      </c>
      <c r="AG116" s="1424">
        <v>0</v>
      </c>
      <c r="AH116" s="1425">
        <v>1</v>
      </c>
      <c r="AI116" s="1424">
        <v>0</v>
      </c>
      <c r="AJ116" s="1425">
        <v>0</v>
      </c>
      <c r="AK116" s="1424">
        <v>0</v>
      </c>
      <c r="AL116" s="1425">
        <v>1</v>
      </c>
      <c r="AM116" s="1424">
        <v>0</v>
      </c>
      <c r="AN116" s="1426">
        <v>0</v>
      </c>
      <c r="AO116" s="1468">
        <v>0</v>
      </c>
      <c r="AP116" s="1468">
        <v>0</v>
      </c>
      <c r="AQ116" s="1428">
        <v>13</v>
      </c>
      <c r="AR116" s="1428">
        <v>0</v>
      </c>
      <c r="AS116" s="1428">
        <v>0</v>
      </c>
      <c r="AT116" s="1468">
        <v>0</v>
      </c>
      <c r="AU116" s="1468">
        <v>0</v>
      </c>
      <c r="AV116" s="1468">
        <v>0</v>
      </c>
      <c r="AW116" s="1468">
        <v>0</v>
      </c>
      <c r="AX116" t="str">
        <f t="shared" si="138"/>
        <v/>
      </c>
      <c r="CW116" s="25" t="str">
        <f t="shared" si="139"/>
        <v/>
      </c>
      <c r="CX116" s="25" t="str">
        <f t="shared" si="140"/>
        <v/>
      </c>
      <c r="CY116" s="25" t="str">
        <f t="shared" si="141"/>
        <v/>
      </c>
      <c r="CZ116" s="25" t="str">
        <f t="shared" si="142"/>
        <v/>
      </c>
      <c r="DA116" s="25" t="str">
        <f t="shared" si="143"/>
        <v/>
      </c>
      <c r="DB116" s="25" t="str">
        <f t="shared" si="144"/>
        <v/>
      </c>
      <c r="DC116" s="25" t="str">
        <f t="shared" si="145"/>
        <v/>
      </c>
      <c r="DD116" s="25" t="str">
        <f t="shared" si="146"/>
        <v/>
      </c>
      <c r="DE116"/>
      <c r="DG116" s="26">
        <f t="shared" si="156"/>
        <v>0</v>
      </c>
      <c r="DH116" s="26">
        <f t="shared" si="148"/>
        <v>0</v>
      </c>
      <c r="DI116" s="26">
        <f t="shared" si="149"/>
        <v>0</v>
      </c>
      <c r="DJ116" s="26">
        <f t="shared" si="150"/>
        <v>0</v>
      </c>
      <c r="DK116" s="26">
        <f t="shared" si="151"/>
        <v>0</v>
      </c>
      <c r="DL116" s="26">
        <f t="shared" si="152"/>
        <v>0</v>
      </c>
      <c r="DM116" s="26">
        <f t="shared" si="153"/>
        <v>0</v>
      </c>
      <c r="DN116" s="26">
        <f t="shared" si="154"/>
        <v>0</v>
      </c>
    </row>
    <row r="117" spans="1:118" ht="15" customHeight="1" x14ac:dyDescent="0.25">
      <c r="A117" s="1590" t="s">
        <v>149</v>
      </c>
      <c r="B117" s="1591"/>
      <c r="C117" s="1592"/>
      <c r="D117" s="1383">
        <f t="shared" si="136"/>
        <v>0</v>
      </c>
      <c r="E117" s="1465">
        <f>SUM(Y117+AA117+AC117+AE117+AG117+AI117+AK117+AM117)</f>
        <v>0</v>
      </c>
      <c r="F117" s="1466">
        <f>SUM(Z117+AB117+AD117+AF117+AH117+AJ117+AL117+AN117)</f>
        <v>0</v>
      </c>
      <c r="G117" s="1593"/>
      <c r="H117" s="1594"/>
      <c r="I117" s="1593"/>
      <c r="J117" s="1595"/>
      <c r="K117" s="1593"/>
      <c r="L117" s="1594"/>
      <c r="M117" s="1593"/>
      <c r="N117" s="1594"/>
      <c r="O117" s="1596"/>
      <c r="P117" s="1594"/>
      <c r="Q117" s="1596"/>
      <c r="R117" s="1594"/>
      <c r="S117" s="1596"/>
      <c r="T117" s="1594"/>
      <c r="U117" s="1596"/>
      <c r="V117" s="1594"/>
      <c r="W117" s="1596"/>
      <c r="X117" s="1594"/>
      <c r="Y117" s="1424"/>
      <c r="Z117" s="1425"/>
      <c r="AA117" s="1424"/>
      <c r="AB117" s="1425"/>
      <c r="AC117" s="1424"/>
      <c r="AD117" s="1425"/>
      <c r="AE117" s="1424"/>
      <c r="AF117" s="1425"/>
      <c r="AG117" s="1424"/>
      <c r="AH117" s="1425"/>
      <c r="AI117" s="1424"/>
      <c r="AJ117" s="1425"/>
      <c r="AK117" s="1424"/>
      <c r="AL117" s="1425"/>
      <c r="AM117" s="1424"/>
      <c r="AN117" s="1426"/>
      <c r="AO117" s="1597"/>
      <c r="AP117" s="1468">
        <v>0</v>
      </c>
      <c r="AQ117" s="1428">
        <v>0</v>
      </c>
      <c r="AR117" s="1428">
        <v>0</v>
      </c>
      <c r="AS117" s="1428">
        <v>0</v>
      </c>
      <c r="AT117" s="1468">
        <v>0</v>
      </c>
      <c r="AU117" s="1468">
        <v>0</v>
      </c>
      <c r="AV117" s="1468">
        <v>0</v>
      </c>
      <c r="AW117" s="1468">
        <v>0</v>
      </c>
      <c r="AX117" t="str">
        <f t="shared" si="138"/>
        <v/>
      </c>
      <c r="CW117" s="182"/>
      <c r="CX117" s="25" t="str">
        <f t="shared" si="140"/>
        <v/>
      </c>
      <c r="CY117" s="25" t="str">
        <f t="shared" si="141"/>
        <v/>
      </c>
      <c r="CZ117" s="25" t="str">
        <f t="shared" si="142"/>
        <v/>
      </c>
      <c r="DA117" s="25" t="str">
        <f t="shared" si="143"/>
        <v/>
      </c>
      <c r="DB117" s="25" t="str">
        <f t="shared" si="144"/>
        <v/>
      </c>
      <c r="DC117" s="25" t="str">
        <f t="shared" si="145"/>
        <v/>
      </c>
      <c r="DD117" s="25" t="str">
        <f t="shared" si="146"/>
        <v/>
      </c>
      <c r="DE117"/>
      <c r="DG117" s="182"/>
      <c r="DH117" s="26">
        <f t="shared" si="148"/>
        <v>0</v>
      </c>
      <c r="DI117" s="26">
        <f t="shared" si="149"/>
        <v>0</v>
      </c>
      <c r="DJ117" s="26">
        <f t="shared" si="150"/>
        <v>0</v>
      </c>
      <c r="DK117" s="26">
        <f t="shared" si="151"/>
        <v>0</v>
      </c>
      <c r="DL117" s="26">
        <f t="shared" si="152"/>
        <v>0</v>
      </c>
      <c r="DM117" s="26">
        <f t="shared" si="153"/>
        <v>0</v>
      </c>
      <c r="DN117" s="26">
        <f t="shared" si="154"/>
        <v>0</v>
      </c>
    </row>
    <row r="118" spans="1:118" x14ac:dyDescent="0.25">
      <c r="A118" s="1589" t="s">
        <v>150</v>
      </c>
      <c r="B118" s="1589"/>
      <c r="C118" s="1589"/>
      <c r="D118" s="1383">
        <f t="shared" si="136"/>
        <v>7</v>
      </c>
      <c r="E118" s="1465">
        <f>SUM(G118+I118+K118+M118+O118+Q118+S118+U118+W118+Y118+AA118+AC118+AE118+AG118+AI118+AK118+AM118)</f>
        <v>3</v>
      </c>
      <c r="F118" s="1466">
        <f t="shared" si="137"/>
        <v>4</v>
      </c>
      <c r="G118" s="1467">
        <v>0</v>
      </c>
      <c r="H118" s="1425">
        <v>0</v>
      </c>
      <c r="I118" s="1467">
        <v>0</v>
      </c>
      <c r="J118" s="1487">
        <v>0</v>
      </c>
      <c r="K118" s="1467">
        <v>0</v>
      </c>
      <c r="L118" s="1425">
        <v>0</v>
      </c>
      <c r="M118" s="1467">
        <v>0</v>
      </c>
      <c r="N118" s="1425">
        <v>0</v>
      </c>
      <c r="O118" s="1424">
        <v>0</v>
      </c>
      <c r="P118" s="1425">
        <v>0</v>
      </c>
      <c r="Q118" s="1424">
        <v>0</v>
      </c>
      <c r="R118" s="1425">
        <v>0</v>
      </c>
      <c r="S118" s="1424">
        <v>0</v>
      </c>
      <c r="T118" s="1425">
        <v>0</v>
      </c>
      <c r="U118" s="1424">
        <v>0</v>
      </c>
      <c r="V118" s="1425">
        <v>0</v>
      </c>
      <c r="W118" s="1424">
        <v>0</v>
      </c>
      <c r="X118" s="1425">
        <v>0</v>
      </c>
      <c r="Y118" s="1424">
        <v>0</v>
      </c>
      <c r="Z118" s="1425">
        <v>0</v>
      </c>
      <c r="AA118" s="1424">
        <v>0</v>
      </c>
      <c r="AB118" s="1425">
        <v>2</v>
      </c>
      <c r="AC118" s="1424">
        <v>0</v>
      </c>
      <c r="AD118" s="1425">
        <v>0</v>
      </c>
      <c r="AE118" s="1424">
        <v>1</v>
      </c>
      <c r="AF118" s="1425">
        <v>1</v>
      </c>
      <c r="AG118" s="1424">
        <v>0</v>
      </c>
      <c r="AH118" s="1425">
        <v>1</v>
      </c>
      <c r="AI118" s="1424">
        <v>0</v>
      </c>
      <c r="AJ118" s="1425">
        <v>0</v>
      </c>
      <c r="AK118" s="1424">
        <v>1</v>
      </c>
      <c r="AL118" s="1425">
        <v>0</v>
      </c>
      <c r="AM118" s="1424">
        <v>1</v>
      </c>
      <c r="AN118" s="1426">
        <v>0</v>
      </c>
      <c r="AO118" s="1468">
        <v>0</v>
      </c>
      <c r="AP118" s="1468">
        <v>0</v>
      </c>
      <c r="AQ118" s="1428">
        <v>7</v>
      </c>
      <c r="AR118" s="1428">
        <v>0</v>
      </c>
      <c r="AS118" s="1428">
        <v>0</v>
      </c>
      <c r="AT118" s="1468">
        <v>0</v>
      </c>
      <c r="AU118" s="1468">
        <v>0</v>
      </c>
      <c r="AV118" s="1468">
        <v>0</v>
      </c>
      <c r="AW118" s="1468">
        <v>0</v>
      </c>
      <c r="AX118" t="str">
        <f t="shared" si="138"/>
        <v/>
      </c>
      <c r="CW118" s="25" t="str">
        <f t="shared" si="139"/>
        <v/>
      </c>
      <c r="CX118" s="25" t="str">
        <f t="shared" si="140"/>
        <v/>
      </c>
      <c r="CY118" s="25" t="str">
        <f t="shared" si="141"/>
        <v/>
      </c>
      <c r="CZ118" s="25" t="str">
        <f t="shared" si="142"/>
        <v/>
      </c>
      <c r="DA118" s="25" t="str">
        <f t="shared" si="143"/>
        <v/>
      </c>
      <c r="DB118" s="25" t="str">
        <f t="shared" si="144"/>
        <v/>
      </c>
      <c r="DC118" s="25" t="str">
        <f t="shared" si="145"/>
        <v/>
      </c>
      <c r="DD118" s="25" t="str">
        <f t="shared" si="146"/>
        <v/>
      </c>
      <c r="DE118"/>
      <c r="DG118" s="26">
        <f>IF(AND((W118+X118)&gt;0,AO118=""),1,IF(AO118&gt;(W118+X118),1,0))</f>
        <v>0</v>
      </c>
      <c r="DH118" s="26">
        <f t="shared" si="148"/>
        <v>0</v>
      </c>
      <c r="DI118" s="26">
        <f t="shared" si="149"/>
        <v>0</v>
      </c>
      <c r="DJ118" s="26">
        <f t="shared" si="150"/>
        <v>0</v>
      </c>
      <c r="DK118" s="26">
        <f t="shared" si="151"/>
        <v>0</v>
      </c>
      <c r="DL118" s="26">
        <f t="shared" si="152"/>
        <v>0</v>
      </c>
      <c r="DM118" s="26">
        <f t="shared" si="153"/>
        <v>0</v>
      </c>
      <c r="DN118" s="26">
        <f t="shared" si="154"/>
        <v>0</v>
      </c>
    </row>
    <row r="119" spans="1:118" ht="15" customHeight="1" x14ac:dyDescent="0.25">
      <c r="A119" s="800" t="s">
        <v>151</v>
      </c>
      <c r="B119" s="801"/>
      <c r="C119" s="883"/>
      <c r="D119" s="1383">
        <f t="shared" si="136"/>
        <v>18</v>
      </c>
      <c r="E119" s="1465">
        <f>SUM(Y119+AA119+AC119+AE119+AG119+AI119+AK119+AM119)</f>
        <v>4</v>
      </c>
      <c r="F119" s="1466">
        <f>SUM(Z119+AB119+AD119+AF119+AH119+AJ119+AL119+AN119)</f>
        <v>14</v>
      </c>
      <c r="G119" s="1593"/>
      <c r="H119" s="1594"/>
      <c r="I119" s="1593"/>
      <c r="J119" s="1595"/>
      <c r="K119" s="1593"/>
      <c r="L119" s="1594"/>
      <c r="M119" s="1593"/>
      <c r="N119" s="1594"/>
      <c r="O119" s="1596"/>
      <c r="P119" s="1594"/>
      <c r="Q119" s="1596"/>
      <c r="R119" s="1594"/>
      <c r="S119" s="1596"/>
      <c r="T119" s="1594"/>
      <c r="U119" s="1596"/>
      <c r="V119" s="1594"/>
      <c r="W119" s="1596"/>
      <c r="X119" s="1594"/>
      <c r="Y119" s="1424"/>
      <c r="Z119" s="1425"/>
      <c r="AA119" s="1424"/>
      <c r="AB119" s="1425"/>
      <c r="AC119" s="1424">
        <v>0</v>
      </c>
      <c r="AD119" s="1425">
        <v>0</v>
      </c>
      <c r="AE119" s="1424">
        <v>0</v>
      </c>
      <c r="AF119" s="1425">
        <v>0</v>
      </c>
      <c r="AG119" s="1424">
        <v>0</v>
      </c>
      <c r="AH119" s="1425">
        <v>0</v>
      </c>
      <c r="AI119" s="1424">
        <v>4</v>
      </c>
      <c r="AJ119" s="1425">
        <v>4</v>
      </c>
      <c r="AK119" s="1424">
        <v>0</v>
      </c>
      <c r="AL119" s="1425">
        <v>4</v>
      </c>
      <c r="AM119" s="1424">
        <v>0</v>
      </c>
      <c r="AN119" s="1426">
        <v>6</v>
      </c>
      <c r="AO119" s="1597"/>
      <c r="AP119" s="1468">
        <v>0</v>
      </c>
      <c r="AQ119" s="1428">
        <v>18</v>
      </c>
      <c r="AR119" s="1605">
        <v>1</v>
      </c>
      <c r="AS119" s="1428">
        <v>0</v>
      </c>
      <c r="AT119" s="1468">
        <v>0</v>
      </c>
      <c r="AU119" s="1468">
        <v>0</v>
      </c>
      <c r="AV119" s="1468">
        <v>0</v>
      </c>
      <c r="AW119" s="1468">
        <v>0</v>
      </c>
      <c r="AX119" t="str">
        <f t="shared" si="138"/>
        <v/>
      </c>
      <c r="CW119" s="182"/>
      <c r="CX119" s="25" t="str">
        <f t="shared" si="140"/>
        <v/>
      </c>
      <c r="CY119" s="25" t="str">
        <f t="shared" si="141"/>
        <v/>
      </c>
      <c r="CZ119" s="25" t="str">
        <f t="shared" si="142"/>
        <v/>
      </c>
      <c r="DA119" s="25" t="str">
        <f t="shared" si="143"/>
        <v/>
      </c>
      <c r="DB119" s="25" t="str">
        <f t="shared" si="144"/>
        <v/>
      </c>
      <c r="DC119" s="25" t="str">
        <f t="shared" si="145"/>
        <v/>
      </c>
      <c r="DD119" s="25" t="str">
        <f t="shared" si="146"/>
        <v/>
      </c>
      <c r="DE119"/>
      <c r="DG119" s="182"/>
      <c r="DH119" s="26">
        <f t="shared" si="148"/>
        <v>0</v>
      </c>
      <c r="DI119" s="26">
        <f t="shared" si="149"/>
        <v>0</v>
      </c>
      <c r="DJ119" s="26">
        <f t="shared" si="150"/>
        <v>0</v>
      </c>
      <c r="DK119" s="26">
        <f t="shared" si="151"/>
        <v>0</v>
      </c>
      <c r="DL119" s="26">
        <f t="shared" si="152"/>
        <v>0</v>
      </c>
      <c r="DM119" s="26">
        <f t="shared" si="153"/>
        <v>0</v>
      </c>
      <c r="DN119" s="26">
        <f t="shared" si="154"/>
        <v>0</v>
      </c>
    </row>
    <row r="120" spans="1:118" ht="15" customHeight="1" x14ac:dyDescent="0.25">
      <c r="A120" s="800" t="s">
        <v>152</v>
      </c>
      <c r="B120" s="801"/>
      <c r="C120" s="883"/>
      <c r="D120" s="1383">
        <f t="shared" si="136"/>
        <v>0</v>
      </c>
      <c r="E120" s="1465">
        <f t="shared" ref="E120:F125" si="158">SUM(Y120+AA120+AC120+AE120+AG120+AI120+AK120+AM120)</f>
        <v>0</v>
      </c>
      <c r="F120" s="1466">
        <f t="shared" si="158"/>
        <v>0</v>
      </c>
      <c r="G120" s="1593"/>
      <c r="H120" s="1594"/>
      <c r="I120" s="1593"/>
      <c r="J120" s="1595"/>
      <c r="K120" s="1593"/>
      <c r="L120" s="1594"/>
      <c r="M120" s="1593"/>
      <c r="N120" s="1594"/>
      <c r="O120" s="1596"/>
      <c r="P120" s="1594"/>
      <c r="Q120" s="1596"/>
      <c r="R120" s="1594"/>
      <c r="S120" s="1596"/>
      <c r="T120" s="1594"/>
      <c r="U120" s="1596"/>
      <c r="V120" s="1594"/>
      <c r="W120" s="1596"/>
      <c r="X120" s="1594"/>
      <c r="Y120" s="1424"/>
      <c r="Z120" s="1425"/>
      <c r="AA120" s="1424"/>
      <c r="AB120" s="1425"/>
      <c r="AC120" s="1424"/>
      <c r="AD120" s="1425"/>
      <c r="AE120" s="1424"/>
      <c r="AF120" s="1425"/>
      <c r="AG120" s="1424"/>
      <c r="AH120" s="1425"/>
      <c r="AI120" s="1424"/>
      <c r="AJ120" s="1425"/>
      <c r="AK120" s="1424"/>
      <c r="AL120" s="1425"/>
      <c r="AM120" s="1424"/>
      <c r="AN120" s="1426"/>
      <c r="AO120" s="1597"/>
      <c r="AP120" s="1468"/>
      <c r="AQ120" s="1428"/>
      <c r="AR120" s="1605"/>
      <c r="AS120" s="1428"/>
      <c r="AT120" s="1468"/>
      <c r="AU120" s="1468"/>
      <c r="AV120" s="1468"/>
      <c r="AW120" s="1468"/>
      <c r="AX120" t="str">
        <f t="shared" si="138"/>
        <v/>
      </c>
      <c r="CW120" s="182"/>
      <c r="CX120" s="25" t="str">
        <f t="shared" si="140"/>
        <v/>
      </c>
      <c r="CY120" s="25" t="str">
        <f t="shared" si="141"/>
        <v/>
      </c>
      <c r="CZ120" s="25" t="str">
        <f t="shared" si="142"/>
        <v/>
      </c>
      <c r="DA120" s="25" t="str">
        <f t="shared" si="143"/>
        <v/>
      </c>
      <c r="DB120" s="25" t="str">
        <f t="shared" si="144"/>
        <v/>
      </c>
      <c r="DC120" s="25" t="str">
        <f t="shared" si="145"/>
        <v/>
      </c>
      <c r="DD120" s="25" t="str">
        <f t="shared" si="146"/>
        <v/>
      </c>
      <c r="DE120"/>
      <c r="DG120" s="182"/>
      <c r="DH120" s="26">
        <f t="shared" si="148"/>
        <v>0</v>
      </c>
      <c r="DI120" s="26">
        <f t="shared" si="149"/>
        <v>0</v>
      </c>
      <c r="DJ120" s="26">
        <f t="shared" si="150"/>
        <v>0</v>
      </c>
      <c r="DK120" s="26">
        <f t="shared" si="151"/>
        <v>0</v>
      </c>
      <c r="DL120" s="26">
        <f t="shared" si="152"/>
        <v>0</v>
      </c>
      <c r="DM120" s="26">
        <f t="shared" si="153"/>
        <v>0</v>
      </c>
      <c r="DN120" s="26">
        <f t="shared" si="154"/>
        <v>0</v>
      </c>
    </row>
    <row r="121" spans="1:118" ht="15" customHeight="1" x14ac:dyDescent="0.25">
      <c r="A121" s="1589" t="s">
        <v>153</v>
      </c>
      <c r="B121" s="1589"/>
      <c r="C121" s="1589"/>
      <c r="D121" s="1383">
        <f t="shared" si="136"/>
        <v>3</v>
      </c>
      <c r="E121" s="1465">
        <f t="shared" si="158"/>
        <v>2</v>
      </c>
      <c r="F121" s="1466">
        <f t="shared" si="158"/>
        <v>1</v>
      </c>
      <c r="G121" s="1593"/>
      <c r="H121" s="1594"/>
      <c r="I121" s="1593"/>
      <c r="J121" s="1595"/>
      <c r="K121" s="1593"/>
      <c r="L121" s="1594"/>
      <c r="M121" s="1593"/>
      <c r="N121" s="1594"/>
      <c r="O121" s="1596"/>
      <c r="P121" s="1594"/>
      <c r="Q121" s="1596"/>
      <c r="R121" s="1594"/>
      <c r="S121" s="1596"/>
      <c r="T121" s="1594"/>
      <c r="U121" s="1596"/>
      <c r="V121" s="1594"/>
      <c r="W121" s="1596"/>
      <c r="X121" s="1594"/>
      <c r="Y121" s="1424"/>
      <c r="Z121" s="1425"/>
      <c r="AA121" s="1424">
        <v>1</v>
      </c>
      <c r="AB121" s="1425"/>
      <c r="AC121" s="1424"/>
      <c r="AD121" s="1425"/>
      <c r="AE121" s="1424">
        <v>1</v>
      </c>
      <c r="AF121" s="1425">
        <v>1</v>
      </c>
      <c r="AG121" s="1424"/>
      <c r="AH121" s="1425"/>
      <c r="AI121" s="1424"/>
      <c r="AJ121" s="1425"/>
      <c r="AK121" s="1424"/>
      <c r="AL121" s="1425"/>
      <c r="AM121" s="1424"/>
      <c r="AN121" s="1426"/>
      <c r="AO121" s="1597"/>
      <c r="AP121" s="1468">
        <v>0</v>
      </c>
      <c r="AQ121" s="1428">
        <v>3</v>
      </c>
      <c r="AR121" s="1428">
        <v>0</v>
      </c>
      <c r="AS121" s="1428">
        <v>0</v>
      </c>
      <c r="AT121" s="1468">
        <v>0</v>
      </c>
      <c r="AU121" s="1468">
        <v>0</v>
      </c>
      <c r="AV121" s="1468">
        <v>0</v>
      </c>
      <c r="AW121" s="1468">
        <v>0</v>
      </c>
      <c r="AX121" t="str">
        <f t="shared" si="138"/>
        <v/>
      </c>
      <c r="CW121" s="182"/>
      <c r="CX121" s="25" t="str">
        <f t="shared" si="140"/>
        <v/>
      </c>
      <c r="CY121" s="25" t="str">
        <f t="shared" si="141"/>
        <v/>
      </c>
      <c r="CZ121" s="25" t="str">
        <f t="shared" si="142"/>
        <v/>
      </c>
      <c r="DA121" s="25" t="str">
        <f t="shared" si="143"/>
        <v/>
      </c>
      <c r="DB121" s="25" t="str">
        <f t="shared" si="144"/>
        <v/>
      </c>
      <c r="DC121" s="25" t="str">
        <f t="shared" si="145"/>
        <v/>
      </c>
      <c r="DD121" s="25" t="str">
        <f t="shared" si="146"/>
        <v/>
      </c>
      <c r="DE121"/>
      <c r="DG121" s="182"/>
      <c r="DH121" s="26">
        <f t="shared" si="148"/>
        <v>0</v>
      </c>
      <c r="DI121" s="26">
        <f t="shared" si="149"/>
        <v>0</v>
      </c>
      <c r="DJ121" s="26">
        <f t="shared" si="150"/>
        <v>0</v>
      </c>
      <c r="DK121" s="26">
        <f t="shared" si="151"/>
        <v>0</v>
      </c>
      <c r="DL121" s="26">
        <f t="shared" si="152"/>
        <v>0</v>
      </c>
      <c r="DM121" s="26">
        <f t="shared" si="153"/>
        <v>0</v>
      </c>
      <c r="DN121" s="26">
        <f t="shared" si="154"/>
        <v>0</v>
      </c>
    </row>
    <row r="122" spans="1:118" ht="15" customHeight="1" x14ac:dyDescent="0.25">
      <c r="A122" s="1598" t="s">
        <v>154</v>
      </c>
      <c r="B122" s="1598"/>
      <c r="C122" s="1598"/>
      <c r="D122" s="1383">
        <f t="shared" si="136"/>
        <v>0</v>
      </c>
      <c r="E122" s="1465">
        <f t="shared" si="158"/>
        <v>0</v>
      </c>
      <c r="F122" s="1466">
        <f t="shared" si="158"/>
        <v>0</v>
      </c>
      <c r="G122" s="1593"/>
      <c r="H122" s="1594"/>
      <c r="I122" s="1593"/>
      <c r="J122" s="1595"/>
      <c r="K122" s="1593"/>
      <c r="L122" s="1594"/>
      <c r="M122" s="1593"/>
      <c r="N122" s="1594"/>
      <c r="O122" s="1596"/>
      <c r="P122" s="1594"/>
      <c r="Q122" s="1596"/>
      <c r="R122" s="1594"/>
      <c r="S122" s="1596"/>
      <c r="T122" s="1594"/>
      <c r="U122" s="1596"/>
      <c r="V122" s="1594"/>
      <c r="W122" s="1596"/>
      <c r="X122" s="1594"/>
      <c r="Y122" s="1424"/>
      <c r="Z122" s="1425"/>
      <c r="AA122" s="1424"/>
      <c r="AB122" s="1425"/>
      <c r="AC122" s="1424"/>
      <c r="AD122" s="1425"/>
      <c r="AE122" s="1424"/>
      <c r="AF122" s="1425"/>
      <c r="AG122" s="1424"/>
      <c r="AH122" s="1425"/>
      <c r="AI122" s="1424"/>
      <c r="AJ122" s="1425"/>
      <c r="AK122" s="1424"/>
      <c r="AL122" s="1425"/>
      <c r="AM122" s="1424"/>
      <c r="AN122" s="1426"/>
      <c r="AO122" s="1597"/>
      <c r="AP122" s="1468"/>
      <c r="AQ122" s="1428">
        <v>0</v>
      </c>
      <c r="AR122" s="1428"/>
      <c r="AS122" s="1428"/>
      <c r="AT122" s="1468"/>
      <c r="AU122" s="1468"/>
      <c r="AV122" s="1468"/>
      <c r="AW122" s="1468"/>
      <c r="AX122" t="str">
        <f t="shared" si="138"/>
        <v/>
      </c>
      <c r="CW122" s="182"/>
      <c r="CX122" s="25" t="str">
        <f t="shared" si="140"/>
        <v/>
      </c>
      <c r="CY122" s="25" t="str">
        <f t="shared" si="141"/>
        <v/>
      </c>
      <c r="CZ122" s="25" t="str">
        <f t="shared" si="142"/>
        <v/>
      </c>
      <c r="DA122" s="25" t="str">
        <f t="shared" si="143"/>
        <v/>
      </c>
      <c r="DB122" s="25" t="str">
        <f t="shared" si="144"/>
        <v/>
      </c>
      <c r="DC122" s="25" t="str">
        <f t="shared" si="145"/>
        <v/>
      </c>
      <c r="DD122" s="25" t="str">
        <f t="shared" si="146"/>
        <v/>
      </c>
      <c r="DE122"/>
      <c r="DG122" s="182"/>
      <c r="DH122" s="26">
        <f t="shared" si="148"/>
        <v>0</v>
      </c>
      <c r="DI122" s="26">
        <f t="shared" si="149"/>
        <v>0</v>
      </c>
      <c r="DJ122" s="26">
        <f t="shared" si="150"/>
        <v>0</v>
      </c>
      <c r="DK122" s="26">
        <f t="shared" si="151"/>
        <v>0</v>
      </c>
      <c r="DL122" s="26">
        <f t="shared" si="152"/>
        <v>0</v>
      </c>
      <c r="DM122" s="26">
        <f t="shared" si="153"/>
        <v>0</v>
      </c>
      <c r="DN122" s="26">
        <f t="shared" si="154"/>
        <v>0</v>
      </c>
    </row>
    <row r="123" spans="1:118" ht="15" customHeight="1" x14ac:dyDescent="0.25">
      <c r="A123" s="1598" t="s">
        <v>155</v>
      </c>
      <c r="B123" s="1598"/>
      <c r="C123" s="1598"/>
      <c r="D123" s="1383">
        <f t="shared" si="136"/>
        <v>0</v>
      </c>
      <c r="E123" s="1465">
        <f>SUM(Y123+AA123+AC123+AE123+AG123+AI123+AK123+AM123)</f>
        <v>0</v>
      </c>
      <c r="F123" s="1466">
        <f t="shared" si="158"/>
        <v>0</v>
      </c>
      <c r="G123" s="1593"/>
      <c r="H123" s="1594"/>
      <c r="I123" s="1593"/>
      <c r="J123" s="1595"/>
      <c r="K123" s="1593"/>
      <c r="L123" s="1594"/>
      <c r="M123" s="1593"/>
      <c r="N123" s="1594"/>
      <c r="O123" s="1596"/>
      <c r="P123" s="1594"/>
      <c r="Q123" s="1596"/>
      <c r="R123" s="1594"/>
      <c r="S123" s="1596"/>
      <c r="T123" s="1594"/>
      <c r="U123" s="1596"/>
      <c r="V123" s="1594"/>
      <c r="W123" s="1596"/>
      <c r="X123" s="1594"/>
      <c r="Y123" s="1424"/>
      <c r="Z123" s="1425"/>
      <c r="AA123" s="1424"/>
      <c r="AB123" s="1425"/>
      <c r="AC123" s="1424"/>
      <c r="AD123" s="1425"/>
      <c r="AE123" s="1424"/>
      <c r="AF123" s="1425"/>
      <c r="AG123" s="1424"/>
      <c r="AH123" s="1425"/>
      <c r="AI123" s="1424"/>
      <c r="AJ123" s="1425"/>
      <c r="AK123" s="1424"/>
      <c r="AL123" s="1425"/>
      <c r="AM123" s="1424"/>
      <c r="AN123" s="1426"/>
      <c r="AO123" s="1597"/>
      <c r="AP123" s="1468"/>
      <c r="AQ123" s="1428">
        <v>0</v>
      </c>
      <c r="AR123" s="1428"/>
      <c r="AS123" s="1428"/>
      <c r="AT123" s="1468"/>
      <c r="AU123" s="1468"/>
      <c r="AV123" s="1468"/>
      <c r="AW123" s="1468"/>
      <c r="AX123" t="str">
        <f t="shared" si="138"/>
        <v/>
      </c>
      <c r="CW123" s="182"/>
      <c r="CX123" s="25" t="str">
        <f t="shared" si="140"/>
        <v/>
      </c>
      <c r="CY123" s="25" t="str">
        <f t="shared" si="141"/>
        <v/>
      </c>
      <c r="CZ123" s="25" t="str">
        <f t="shared" si="142"/>
        <v/>
      </c>
      <c r="DA123" s="25" t="str">
        <f t="shared" si="143"/>
        <v/>
      </c>
      <c r="DB123" s="25" t="str">
        <f t="shared" si="144"/>
        <v/>
      </c>
      <c r="DC123" s="25" t="str">
        <f t="shared" si="145"/>
        <v/>
      </c>
      <c r="DD123" s="25" t="str">
        <f t="shared" si="146"/>
        <v/>
      </c>
      <c r="DE123"/>
      <c r="DG123" s="182"/>
      <c r="DH123" s="26">
        <f t="shared" si="148"/>
        <v>0</v>
      </c>
      <c r="DI123" s="26">
        <f t="shared" si="149"/>
        <v>0</v>
      </c>
      <c r="DJ123" s="26">
        <f t="shared" si="150"/>
        <v>0</v>
      </c>
      <c r="DK123" s="26">
        <f t="shared" si="151"/>
        <v>0</v>
      </c>
      <c r="DL123" s="26">
        <f t="shared" si="152"/>
        <v>0</v>
      </c>
      <c r="DM123" s="26">
        <f t="shared" si="153"/>
        <v>0</v>
      </c>
      <c r="DN123" s="26">
        <f t="shared" si="154"/>
        <v>0</v>
      </c>
    </row>
    <row r="124" spans="1:118" x14ac:dyDescent="0.25">
      <c r="A124" s="751" t="s">
        <v>156</v>
      </c>
      <c r="B124" s="752"/>
      <c r="C124" s="753"/>
      <c r="D124" s="1383">
        <f t="shared" si="136"/>
        <v>7</v>
      </c>
      <c r="E124" s="1465">
        <f t="shared" si="158"/>
        <v>3</v>
      </c>
      <c r="F124" s="1466">
        <f t="shared" si="158"/>
        <v>4</v>
      </c>
      <c r="G124" s="1593"/>
      <c r="H124" s="1594"/>
      <c r="I124" s="1593"/>
      <c r="J124" s="1595"/>
      <c r="K124" s="1593"/>
      <c r="L124" s="1594"/>
      <c r="M124" s="1593"/>
      <c r="N124" s="1594"/>
      <c r="O124" s="1596"/>
      <c r="P124" s="1594"/>
      <c r="Q124" s="1596"/>
      <c r="R124" s="1594"/>
      <c r="S124" s="1596"/>
      <c r="T124" s="1594"/>
      <c r="U124" s="1596"/>
      <c r="V124" s="1594"/>
      <c r="W124" s="1596"/>
      <c r="X124" s="1594"/>
      <c r="Y124" s="1424">
        <v>0</v>
      </c>
      <c r="Z124" s="1425">
        <v>0</v>
      </c>
      <c r="AA124" s="1424">
        <v>2</v>
      </c>
      <c r="AB124" s="1425">
        <v>0</v>
      </c>
      <c r="AC124" s="1424">
        <v>0</v>
      </c>
      <c r="AD124" s="1425">
        <v>0</v>
      </c>
      <c r="AE124" s="1424">
        <v>0</v>
      </c>
      <c r="AF124" s="1425">
        <v>0</v>
      </c>
      <c r="AG124" s="1424">
        <v>0</v>
      </c>
      <c r="AH124" s="1425">
        <v>0</v>
      </c>
      <c r="AI124" s="1424">
        <v>0</v>
      </c>
      <c r="AJ124" s="1425">
        <v>2</v>
      </c>
      <c r="AK124" s="1424">
        <v>0</v>
      </c>
      <c r="AL124" s="1425">
        <v>1</v>
      </c>
      <c r="AM124" s="1424">
        <v>1</v>
      </c>
      <c r="AN124" s="1426">
        <v>1</v>
      </c>
      <c r="AO124" s="1597"/>
      <c r="AP124" s="1468">
        <v>1</v>
      </c>
      <c r="AQ124" s="1428">
        <v>7</v>
      </c>
      <c r="AR124" s="1605">
        <v>0</v>
      </c>
      <c r="AS124" s="1428">
        <v>0</v>
      </c>
      <c r="AT124" s="1468">
        <v>0</v>
      </c>
      <c r="AU124" s="1468">
        <v>0</v>
      </c>
      <c r="AV124" s="1468">
        <v>0</v>
      </c>
      <c r="AW124" s="1468">
        <v>0</v>
      </c>
      <c r="AX124" t="str">
        <f t="shared" si="138"/>
        <v/>
      </c>
      <c r="CW124" s="182"/>
      <c r="CX124" s="25" t="str">
        <f t="shared" si="140"/>
        <v/>
      </c>
      <c r="CY124" s="25" t="str">
        <f t="shared" si="141"/>
        <v/>
      </c>
      <c r="CZ124" s="25" t="str">
        <f t="shared" si="142"/>
        <v/>
      </c>
      <c r="DA124" s="25" t="str">
        <f t="shared" si="143"/>
        <v/>
      </c>
      <c r="DB124" s="25" t="str">
        <f t="shared" si="144"/>
        <v/>
      </c>
      <c r="DC124" s="25" t="str">
        <f t="shared" si="145"/>
        <v/>
      </c>
      <c r="DD124" s="25" t="str">
        <f t="shared" si="146"/>
        <v/>
      </c>
      <c r="DE124"/>
      <c r="DG124" s="182"/>
      <c r="DH124" s="26">
        <f t="shared" si="148"/>
        <v>0</v>
      </c>
      <c r="DI124" s="26">
        <f t="shared" si="149"/>
        <v>0</v>
      </c>
      <c r="DJ124" s="26">
        <f t="shared" si="150"/>
        <v>0</v>
      </c>
      <c r="DK124" s="26">
        <f t="shared" si="151"/>
        <v>0</v>
      </c>
      <c r="DL124" s="26">
        <f t="shared" si="152"/>
        <v>0</v>
      </c>
      <c r="DM124" s="26">
        <f t="shared" si="153"/>
        <v>0</v>
      </c>
      <c r="DN124" s="26">
        <f t="shared" si="154"/>
        <v>0</v>
      </c>
    </row>
    <row r="125" spans="1:118" x14ac:dyDescent="0.25">
      <c r="A125" s="1590" t="s">
        <v>157</v>
      </c>
      <c r="B125" s="1591"/>
      <c r="C125" s="1592"/>
      <c r="D125" s="1383">
        <f t="shared" si="136"/>
        <v>0</v>
      </c>
      <c r="E125" s="1465">
        <f t="shared" si="158"/>
        <v>0</v>
      </c>
      <c r="F125" s="1466">
        <f t="shared" si="158"/>
        <v>0</v>
      </c>
      <c r="G125" s="1593"/>
      <c r="H125" s="1594"/>
      <c r="I125" s="1593"/>
      <c r="J125" s="1595"/>
      <c r="K125" s="1593"/>
      <c r="L125" s="1594"/>
      <c r="M125" s="1593"/>
      <c r="N125" s="1594"/>
      <c r="O125" s="1596"/>
      <c r="P125" s="1594"/>
      <c r="Q125" s="1596"/>
      <c r="R125" s="1594"/>
      <c r="S125" s="1596"/>
      <c r="T125" s="1594"/>
      <c r="U125" s="1596"/>
      <c r="V125" s="1594"/>
      <c r="W125" s="1596"/>
      <c r="X125" s="1594"/>
      <c r="Y125" s="1424"/>
      <c r="Z125" s="1425"/>
      <c r="AA125" s="1424"/>
      <c r="AB125" s="1425"/>
      <c r="AC125" s="1424"/>
      <c r="AD125" s="1425"/>
      <c r="AE125" s="1424"/>
      <c r="AF125" s="1425"/>
      <c r="AG125" s="1424"/>
      <c r="AH125" s="1425"/>
      <c r="AI125" s="1424"/>
      <c r="AJ125" s="1425"/>
      <c r="AK125" s="1424"/>
      <c r="AL125" s="1425"/>
      <c r="AM125" s="1424"/>
      <c r="AN125" s="1426"/>
      <c r="AO125" s="1597"/>
      <c r="AP125" s="1468"/>
      <c r="AQ125" s="1428">
        <v>0</v>
      </c>
      <c r="AR125" s="1605"/>
      <c r="AS125" s="1428"/>
      <c r="AT125" s="1468"/>
      <c r="AU125" s="1468"/>
      <c r="AV125" s="1468"/>
      <c r="AW125" s="1468"/>
      <c r="AX125" t="str">
        <f t="shared" si="138"/>
        <v/>
      </c>
      <c r="CW125" s="182"/>
      <c r="CX125" s="25" t="str">
        <f t="shared" si="140"/>
        <v/>
      </c>
      <c r="CY125" s="25" t="str">
        <f t="shared" si="141"/>
        <v/>
      </c>
      <c r="CZ125" s="25" t="str">
        <f t="shared" si="142"/>
        <v/>
      </c>
      <c r="DA125" s="25" t="str">
        <f t="shared" si="143"/>
        <v/>
      </c>
      <c r="DB125" s="25" t="str">
        <f t="shared" si="144"/>
        <v/>
      </c>
      <c r="DC125" s="25" t="str">
        <f t="shared" si="145"/>
        <v/>
      </c>
      <c r="DD125" s="25" t="str">
        <f t="shared" si="146"/>
        <v/>
      </c>
      <c r="DE125"/>
      <c r="DG125" s="182"/>
      <c r="DH125" s="26">
        <f t="shared" si="148"/>
        <v>0</v>
      </c>
      <c r="DI125" s="26">
        <f t="shared" si="149"/>
        <v>0</v>
      </c>
      <c r="DJ125" s="26">
        <f t="shared" si="150"/>
        <v>0</v>
      </c>
      <c r="DK125" s="26">
        <f t="shared" si="151"/>
        <v>0</v>
      </c>
      <c r="DL125" s="26">
        <f t="shared" si="152"/>
        <v>0</v>
      </c>
      <c r="DM125" s="26">
        <f t="shared" si="153"/>
        <v>0</v>
      </c>
      <c r="DN125" s="26">
        <f t="shared" si="154"/>
        <v>0</v>
      </c>
    </row>
    <row r="126" spans="1:118" x14ac:dyDescent="0.25">
      <c r="A126" s="1590" t="s">
        <v>158</v>
      </c>
      <c r="B126" s="1591"/>
      <c r="C126" s="1592"/>
      <c r="D126" s="1383">
        <f t="shared" si="136"/>
        <v>0</v>
      </c>
      <c r="E126" s="1465">
        <f t="shared" si="137"/>
        <v>0</v>
      </c>
      <c r="F126" s="1466">
        <f t="shared" si="137"/>
        <v>0</v>
      </c>
      <c r="G126" s="1601"/>
      <c r="H126" s="1604"/>
      <c r="I126" s="1601"/>
      <c r="J126" s="1606"/>
      <c r="K126" s="1601"/>
      <c r="L126" s="1604"/>
      <c r="M126" s="1601"/>
      <c r="N126" s="1604"/>
      <c r="O126" s="1607"/>
      <c r="P126" s="1425"/>
      <c r="Q126" s="1424"/>
      <c r="R126" s="1425"/>
      <c r="S126" s="1424"/>
      <c r="T126" s="1604"/>
      <c r="U126" s="1607"/>
      <c r="V126" s="1425"/>
      <c r="W126" s="1424"/>
      <c r="X126" s="1425"/>
      <c r="Y126" s="1424"/>
      <c r="Z126" s="1425"/>
      <c r="AA126" s="1424"/>
      <c r="AB126" s="1425"/>
      <c r="AC126" s="1424"/>
      <c r="AD126" s="1425"/>
      <c r="AE126" s="1424"/>
      <c r="AF126" s="1425"/>
      <c r="AG126" s="1424"/>
      <c r="AH126" s="1425"/>
      <c r="AI126" s="1424"/>
      <c r="AJ126" s="1425"/>
      <c r="AK126" s="1424"/>
      <c r="AL126" s="1425"/>
      <c r="AM126" s="1424"/>
      <c r="AN126" s="1426"/>
      <c r="AO126" s="1468"/>
      <c r="AP126" s="1608"/>
      <c r="AQ126" s="1605">
        <v>0</v>
      </c>
      <c r="AR126" s="1605"/>
      <c r="AS126" s="1428"/>
      <c r="AT126" s="1468"/>
      <c r="AU126" s="1468"/>
      <c r="AV126" s="1468"/>
      <c r="AW126" s="1468"/>
      <c r="AX126" t="str">
        <f t="shared" si="138"/>
        <v/>
      </c>
      <c r="CW126" s="25" t="str">
        <f t="shared" ref="CW126:CW140" si="159">IF(AND((W126+X126)&gt;0,AO126="")," * No olvide digitar la variable 12 años. Si no tiene digite Cero.",IF(AO126&gt;(W126+X126),"* Las Consultas de 12 años NO DEBEN ser mayor que el total de Consultas entre 10-14 años",""))</f>
        <v/>
      </c>
      <c r="CX126" s="25" t="str">
        <f t="shared" si="140"/>
        <v/>
      </c>
      <c r="CY126" s="25" t="str">
        <f t="shared" si="141"/>
        <v/>
      </c>
      <c r="CZ126" s="25" t="str">
        <f t="shared" si="142"/>
        <v/>
      </c>
      <c r="DA126" s="25" t="str">
        <f t="shared" si="143"/>
        <v/>
      </c>
      <c r="DB126" s="25" t="str">
        <f t="shared" si="144"/>
        <v/>
      </c>
      <c r="DC126" s="25" t="str">
        <f t="shared" si="145"/>
        <v/>
      </c>
      <c r="DD126" s="25" t="str">
        <f t="shared" si="146"/>
        <v/>
      </c>
      <c r="DE126"/>
      <c r="DG126" s="26">
        <f t="shared" ref="DG126:DG140" si="160">IF(AND((W126+X126)&gt;0,AO126=""),1,IF(AO126&gt;(W126+X126),1,0))</f>
        <v>0</v>
      </c>
      <c r="DH126" s="26">
        <f t="shared" si="148"/>
        <v>0</v>
      </c>
      <c r="DI126" s="26">
        <f t="shared" si="149"/>
        <v>0</v>
      </c>
      <c r="DJ126" s="26">
        <f t="shared" si="150"/>
        <v>0</v>
      </c>
      <c r="DK126" s="26">
        <f t="shared" si="151"/>
        <v>0</v>
      </c>
      <c r="DL126" s="26">
        <f t="shared" si="152"/>
        <v>0</v>
      </c>
      <c r="DM126" s="26">
        <f t="shared" si="153"/>
        <v>0</v>
      </c>
      <c r="DN126" s="26">
        <f t="shared" si="154"/>
        <v>0</v>
      </c>
    </row>
    <row r="127" spans="1:118" x14ac:dyDescent="0.25">
      <c r="A127" s="1590" t="s">
        <v>159</v>
      </c>
      <c r="B127" s="1591"/>
      <c r="C127" s="1592"/>
      <c r="D127" s="1383">
        <f t="shared" si="136"/>
        <v>0</v>
      </c>
      <c r="E127" s="1465">
        <f t="shared" si="137"/>
        <v>0</v>
      </c>
      <c r="F127" s="1466">
        <f t="shared" si="137"/>
        <v>0</v>
      </c>
      <c r="G127" s="1601"/>
      <c r="H127" s="1604"/>
      <c r="I127" s="1601"/>
      <c r="J127" s="1606"/>
      <c r="K127" s="1601"/>
      <c r="L127" s="1604"/>
      <c r="M127" s="1601"/>
      <c r="N127" s="1604"/>
      <c r="O127" s="1607"/>
      <c r="P127" s="1425"/>
      <c r="Q127" s="1424"/>
      <c r="R127" s="1425"/>
      <c r="S127" s="1424"/>
      <c r="T127" s="1604"/>
      <c r="U127" s="1607"/>
      <c r="V127" s="1425"/>
      <c r="W127" s="1424"/>
      <c r="X127" s="1425"/>
      <c r="Y127" s="1424"/>
      <c r="Z127" s="1425"/>
      <c r="AA127" s="1424"/>
      <c r="AB127" s="1425"/>
      <c r="AC127" s="1424"/>
      <c r="AD127" s="1425"/>
      <c r="AE127" s="1424"/>
      <c r="AF127" s="1425"/>
      <c r="AG127" s="1424"/>
      <c r="AH127" s="1425"/>
      <c r="AI127" s="1424"/>
      <c r="AJ127" s="1425"/>
      <c r="AK127" s="1424"/>
      <c r="AL127" s="1425"/>
      <c r="AM127" s="1424"/>
      <c r="AN127" s="1426"/>
      <c r="AO127" s="1468"/>
      <c r="AP127" s="1608"/>
      <c r="AQ127" s="1605">
        <v>0</v>
      </c>
      <c r="AR127" s="1605"/>
      <c r="AS127" s="1428"/>
      <c r="AT127" s="1468"/>
      <c r="AU127" s="1468"/>
      <c r="AV127" s="1468"/>
      <c r="AW127" s="1468"/>
      <c r="AX127" t="str">
        <f t="shared" si="138"/>
        <v/>
      </c>
      <c r="CW127" s="25" t="str">
        <f t="shared" si="159"/>
        <v/>
      </c>
      <c r="CX127" s="25" t="str">
        <f t="shared" si="140"/>
        <v/>
      </c>
      <c r="CY127" s="25" t="str">
        <f t="shared" si="141"/>
        <v/>
      </c>
      <c r="CZ127" s="25" t="str">
        <f t="shared" si="142"/>
        <v/>
      </c>
      <c r="DA127" s="25" t="str">
        <f t="shared" si="143"/>
        <v/>
      </c>
      <c r="DB127" s="25" t="str">
        <f t="shared" si="144"/>
        <v/>
      </c>
      <c r="DC127" s="25" t="str">
        <f t="shared" si="145"/>
        <v/>
      </c>
      <c r="DD127" s="25" t="str">
        <f t="shared" si="146"/>
        <v/>
      </c>
      <c r="DE127"/>
      <c r="DG127" s="26">
        <f t="shared" si="160"/>
        <v>0</v>
      </c>
      <c r="DH127" s="26">
        <f t="shared" si="148"/>
        <v>0</v>
      </c>
      <c r="DI127" s="26">
        <f t="shared" si="149"/>
        <v>0</v>
      </c>
      <c r="DJ127" s="26">
        <f t="shared" si="150"/>
        <v>0</v>
      </c>
      <c r="DK127" s="26">
        <f t="shared" si="151"/>
        <v>0</v>
      </c>
      <c r="DL127" s="26">
        <f t="shared" si="152"/>
        <v>0</v>
      </c>
      <c r="DM127" s="26">
        <f t="shared" si="153"/>
        <v>0</v>
      </c>
      <c r="DN127" s="26">
        <f t="shared" si="154"/>
        <v>0</v>
      </c>
    </row>
    <row r="128" spans="1:118" x14ac:dyDescent="0.25">
      <c r="A128" s="1590" t="s">
        <v>160</v>
      </c>
      <c r="B128" s="1591"/>
      <c r="C128" s="1592"/>
      <c r="D128" s="1383">
        <f t="shared" si="136"/>
        <v>0</v>
      </c>
      <c r="E128" s="1465">
        <f t="shared" si="137"/>
        <v>0</v>
      </c>
      <c r="F128" s="1466">
        <f t="shared" si="137"/>
        <v>0</v>
      </c>
      <c r="G128" s="1601"/>
      <c r="H128" s="1604"/>
      <c r="I128" s="1601"/>
      <c r="J128" s="1606"/>
      <c r="K128" s="1601"/>
      <c r="L128" s="1604"/>
      <c r="M128" s="1601"/>
      <c r="N128" s="1604"/>
      <c r="O128" s="1607"/>
      <c r="P128" s="1425"/>
      <c r="Q128" s="1424"/>
      <c r="R128" s="1425"/>
      <c r="S128" s="1424"/>
      <c r="T128" s="1604"/>
      <c r="U128" s="1607"/>
      <c r="V128" s="1425"/>
      <c r="W128" s="1424"/>
      <c r="X128" s="1425"/>
      <c r="Y128" s="1424"/>
      <c r="Z128" s="1425"/>
      <c r="AA128" s="1424"/>
      <c r="AB128" s="1425"/>
      <c r="AC128" s="1424"/>
      <c r="AD128" s="1425"/>
      <c r="AE128" s="1424"/>
      <c r="AF128" s="1425"/>
      <c r="AG128" s="1424"/>
      <c r="AH128" s="1425"/>
      <c r="AI128" s="1424"/>
      <c r="AJ128" s="1425"/>
      <c r="AK128" s="1424"/>
      <c r="AL128" s="1425"/>
      <c r="AM128" s="1424"/>
      <c r="AN128" s="1426"/>
      <c r="AO128" s="1468"/>
      <c r="AP128" s="1608"/>
      <c r="AQ128" s="1605">
        <v>0</v>
      </c>
      <c r="AR128" s="1605"/>
      <c r="AS128" s="1428"/>
      <c r="AT128" s="1468"/>
      <c r="AU128" s="1468"/>
      <c r="AV128" s="1468"/>
      <c r="AW128" s="1468"/>
      <c r="AX128" t="str">
        <f t="shared" si="138"/>
        <v/>
      </c>
      <c r="CW128" s="25" t="str">
        <f t="shared" si="159"/>
        <v/>
      </c>
      <c r="CX128" s="25" t="str">
        <f t="shared" si="140"/>
        <v/>
      </c>
      <c r="CY128" s="25" t="str">
        <f t="shared" si="141"/>
        <v/>
      </c>
      <c r="CZ128" s="25" t="str">
        <f t="shared" si="142"/>
        <v/>
      </c>
      <c r="DA128" s="25" t="str">
        <f t="shared" si="143"/>
        <v/>
      </c>
      <c r="DB128" s="25" t="str">
        <f t="shared" si="144"/>
        <v/>
      </c>
      <c r="DC128" s="25" t="str">
        <f t="shared" si="145"/>
        <v/>
      </c>
      <c r="DD128" s="25" t="str">
        <f t="shared" si="146"/>
        <v/>
      </c>
      <c r="DE128"/>
      <c r="DG128" s="26">
        <f t="shared" si="160"/>
        <v>0</v>
      </c>
      <c r="DH128" s="26">
        <f t="shared" si="148"/>
        <v>0</v>
      </c>
      <c r="DI128" s="26">
        <f t="shared" si="149"/>
        <v>0</v>
      </c>
      <c r="DJ128" s="26">
        <f t="shared" si="150"/>
        <v>0</v>
      </c>
      <c r="DK128" s="26">
        <f t="shared" si="151"/>
        <v>0</v>
      </c>
      <c r="DL128" s="26">
        <f t="shared" si="152"/>
        <v>0</v>
      </c>
      <c r="DM128" s="26">
        <f t="shared" si="153"/>
        <v>0</v>
      </c>
      <c r="DN128" s="26">
        <f t="shared" si="154"/>
        <v>0</v>
      </c>
    </row>
    <row r="129" spans="1:118" ht="15" customHeight="1" x14ac:dyDescent="0.25">
      <c r="A129" s="1590" t="s">
        <v>161</v>
      </c>
      <c r="B129" s="1591"/>
      <c r="C129" s="1592"/>
      <c r="D129" s="1383">
        <f t="shared" si="136"/>
        <v>0</v>
      </c>
      <c r="E129" s="1465">
        <f t="shared" si="137"/>
        <v>0</v>
      </c>
      <c r="F129" s="1466">
        <f t="shared" si="137"/>
        <v>0</v>
      </c>
      <c r="G129" s="1601"/>
      <c r="H129" s="1604"/>
      <c r="I129" s="1601"/>
      <c r="J129" s="1606"/>
      <c r="K129" s="1601"/>
      <c r="L129" s="1604"/>
      <c r="M129" s="1601"/>
      <c r="N129" s="1604"/>
      <c r="O129" s="1607"/>
      <c r="P129" s="1425"/>
      <c r="Q129" s="1424"/>
      <c r="R129" s="1425"/>
      <c r="S129" s="1424"/>
      <c r="T129" s="1604"/>
      <c r="U129" s="1607"/>
      <c r="V129" s="1425"/>
      <c r="W129" s="1424"/>
      <c r="X129" s="1425"/>
      <c r="Y129" s="1424"/>
      <c r="Z129" s="1425"/>
      <c r="AA129" s="1424"/>
      <c r="AB129" s="1425"/>
      <c r="AC129" s="1424"/>
      <c r="AD129" s="1425"/>
      <c r="AE129" s="1424"/>
      <c r="AF129" s="1425"/>
      <c r="AG129" s="1424"/>
      <c r="AH129" s="1425"/>
      <c r="AI129" s="1424"/>
      <c r="AJ129" s="1425"/>
      <c r="AK129" s="1424"/>
      <c r="AL129" s="1425"/>
      <c r="AM129" s="1424"/>
      <c r="AN129" s="1426"/>
      <c r="AO129" s="1468"/>
      <c r="AP129" s="1608"/>
      <c r="AQ129" s="1605">
        <v>0</v>
      </c>
      <c r="AR129" s="1605"/>
      <c r="AS129" s="1428"/>
      <c r="AT129" s="1468"/>
      <c r="AU129" s="1468"/>
      <c r="AV129" s="1468"/>
      <c r="AW129" s="1468"/>
      <c r="AX129" t="str">
        <f t="shared" si="138"/>
        <v/>
      </c>
      <c r="CW129" s="25" t="str">
        <f t="shared" si="159"/>
        <v/>
      </c>
      <c r="CX129" s="25" t="str">
        <f t="shared" si="140"/>
        <v/>
      </c>
      <c r="CY129" s="25" t="str">
        <f t="shared" si="141"/>
        <v/>
      </c>
      <c r="CZ129" s="25" t="str">
        <f t="shared" si="142"/>
        <v/>
      </c>
      <c r="DA129" s="25" t="str">
        <f t="shared" si="143"/>
        <v/>
      </c>
      <c r="DB129" s="25" t="str">
        <f t="shared" si="144"/>
        <v/>
      </c>
      <c r="DC129" s="25" t="str">
        <f t="shared" si="145"/>
        <v/>
      </c>
      <c r="DD129" s="25" t="str">
        <f t="shared" si="146"/>
        <v/>
      </c>
      <c r="DE129"/>
      <c r="DG129" s="26">
        <f t="shared" si="160"/>
        <v>0</v>
      </c>
      <c r="DH129" s="26">
        <f t="shared" si="148"/>
        <v>0</v>
      </c>
      <c r="DI129" s="26">
        <f t="shared" si="149"/>
        <v>0</v>
      </c>
      <c r="DJ129" s="26">
        <f t="shared" si="150"/>
        <v>0</v>
      </c>
      <c r="DK129" s="26">
        <f t="shared" si="151"/>
        <v>0</v>
      </c>
      <c r="DL129" s="26">
        <f t="shared" si="152"/>
        <v>0</v>
      </c>
      <c r="DM129" s="26">
        <f t="shared" si="153"/>
        <v>0</v>
      </c>
      <c r="DN129" s="26">
        <f t="shared" si="154"/>
        <v>0</v>
      </c>
    </row>
    <row r="130" spans="1:118" ht="15" customHeight="1" x14ac:dyDescent="0.25">
      <c r="A130" s="1590" t="s">
        <v>162</v>
      </c>
      <c r="B130" s="1591"/>
      <c r="C130" s="1592"/>
      <c r="D130" s="1383">
        <f t="shared" si="136"/>
        <v>0</v>
      </c>
      <c r="E130" s="1465">
        <f t="shared" si="137"/>
        <v>0</v>
      </c>
      <c r="F130" s="1466">
        <f t="shared" si="137"/>
        <v>0</v>
      </c>
      <c r="G130" s="1601"/>
      <c r="H130" s="1604"/>
      <c r="I130" s="1601"/>
      <c r="J130" s="1606"/>
      <c r="K130" s="1601"/>
      <c r="L130" s="1604"/>
      <c r="M130" s="1601"/>
      <c r="N130" s="1604"/>
      <c r="O130" s="1607"/>
      <c r="P130" s="1425"/>
      <c r="Q130" s="1424"/>
      <c r="R130" s="1425"/>
      <c r="S130" s="1424"/>
      <c r="T130" s="1604"/>
      <c r="U130" s="1607"/>
      <c r="V130" s="1425"/>
      <c r="W130" s="1424"/>
      <c r="X130" s="1425"/>
      <c r="Y130" s="1424"/>
      <c r="Z130" s="1425"/>
      <c r="AA130" s="1424"/>
      <c r="AB130" s="1425"/>
      <c r="AC130" s="1424"/>
      <c r="AD130" s="1425"/>
      <c r="AE130" s="1424"/>
      <c r="AF130" s="1425"/>
      <c r="AG130" s="1424"/>
      <c r="AH130" s="1425"/>
      <c r="AI130" s="1424"/>
      <c r="AJ130" s="1425"/>
      <c r="AK130" s="1424"/>
      <c r="AL130" s="1425"/>
      <c r="AM130" s="1424"/>
      <c r="AN130" s="1426"/>
      <c r="AO130" s="1468"/>
      <c r="AP130" s="1608"/>
      <c r="AQ130" s="1605">
        <v>0</v>
      </c>
      <c r="AR130" s="1605"/>
      <c r="AS130" s="1428"/>
      <c r="AT130" s="1468"/>
      <c r="AU130" s="1468"/>
      <c r="AV130" s="1468"/>
      <c r="AW130" s="1468"/>
      <c r="AX130" t="str">
        <f t="shared" si="138"/>
        <v/>
      </c>
      <c r="CW130" s="25" t="str">
        <f t="shared" si="159"/>
        <v/>
      </c>
      <c r="CX130" s="25" t="str">
        <f t="shared" si="140"/>
        <v/>
      </c>
      <c r="CY130" s="25" t="str">
        <f t="shared" si="141"/>
        <v/>
      </c>
      <c r="CZ130" s="25" t="str">
        <f t="shared" si="142"/>
        <v/>
      </c>
      <c r="DA130" s="25" t="str">
        <f t="shared" si="143"/>
        <v/>
      </c>
      <c r="DB130" s="25" t="str">
        <f t="shared" si="144"/>
        <v/>
      </c>
      <c r="DC130" s="25" t="str">
        <f t="shared" si="145"/>
        <v/>
      </c>
      <c r="DD130" s="25" t="str">
        <f t="shared" si="146"/>
        <v/>
      </c>
      <c r="DE130"/>
      <c r="DG130" s="26">
        <f t="shared" si="160"/>
        <v>0</v>
      </c>
      <c r="DH130" s="26">
        <f t="shared" si="148"/>
        <v>0</v>
      </c>
      <c r="DI130" s="26">
        <f t="shared" si="149"/>
        <v>0</v>
      </c>
      <c r="DJ130" s="26">
        <f t="shared" si="150"/>
        <v>0</v>
      </c>
      <c r="DK130" s="26">
        <f t="shared" si="151"/>
        <v>0</v>
      </c>
      <c r="DL130" s="26">
        <f t="shared" si="152"/>
        <v>0</v>
      </c>
      <c r="DM130" s="26">
        <f t="shared" si="153"/>
        <v>0</v>
      </c>
      <c r="DN130" s="26">
        <f t="shared" si="154"/>
        <v>0</v>
      </c>
    </row>
    <row r="131" spans="1:118" ht="15" customHeight="1" x14ac:dyDescent="0.25">
      <c r="A131" s="1590" t="s">
        <v>163</v>
      </c>
      <c r="B131" s="1591"/>
      <c r="C131" s="1592"/>
      <c r="D131" s="1383">
        <f t="shared" si="136"/>
        <v>0</v>
      </c>
      <c r="E131" s="1465">
        <f t="shared" si="137"/>
        <v>0</v>
      </c>
      <c r="F131" s="1466">
        <f t="shared" si="137"/>
        <v>0</v>
      </c>
      <c r="G131" s="1601"/>
      <c r="H131" s="1604"/>
      <c r="I131" s="1601"/>
      <c r="J131" s="1606"/>
      <c r="K131" s="1601"/>
      <c r="L131" s="1604"/>
      <c r="M131" s="1601"/>
      <c r="N131" s="1604"/>
      <c r="O131" s="1607"/>
      <c r="P131" s="1425"/>
      <c r="Q131" s="1424"/>
      <c r="R131" s="1425"/>
      <c r="S131" s="1424"/>
      <c r="T131" s="1604"/>
      <c r="U131" s="1607"/>
      <c r="V131" s="1425"/>
      <c r="W131" s="1424"/>
      <c r="X131" s="1425"/>
      <c r="Y131" s="1424"/>
      <c r="Z131" s="1425"/>
      <c r="AA131" s="1424"/>
      <c r="AB131" s="1425"/>
      <c r="AC131" s="1424"/>
      <c r="AD131" s="1425"/>
      <c r="AE131" s="1424"/>
      <c r="AF131" s="1425"/>
      <c r="AG131" s="1424"/>
      <c r="AH131" s="1425"/>
      <c r="AI131" s="1424"/>
      <c r="AJ131" s="1425"/>
      <c r="AK131" s="1424"/>
      <c r="AL131" s="1425"/>
      <c r="AM131" s="1424"/>
      <c r="AN131" s="1426"/>
      <c r="AO131" s="1468"/>
      <c r="AP131" s="1608"/>
      <c r="AQ131" s="1605">
        <v>0</v>
      </c>
      <c r="AR131" s="1605"/>
      <c r="AS131" s="1428"/>
      <c r="AT131" s="1468"/>
      <c r="AU131" s="1468"/>
      <c r="AV131" s="1468"/>
      <c r="AW131" s="1468"/>
      <c r="AX131" t="str">
        <f t="shared" si="138"/>
        <v/>
      </c>
      <c r="CW131" s="25" t="str">
        <f t="shared" si="159"/>
        <v/>
      </c>
      <c r="CX131" s="25" t="str">
        <f t="shared" si="140"/>
        <v/>
      </c>
      <c r="CY131" s="25" t="str">
        <f t="shared" si="141"/>
        <v/>
      </c>
      <c r="CZ131" s="25" t="str">
        <f t="shared" si="142"/>
        <v/>
      </c>
      <c r="DA131" s="25" t="str">
        <f t="shared" si="143"/>
        <v/>
      </c>
      <c r="DB131" s="25" t="str">
        <f t="shared" si="144"/>
        <v/>
      </c>
      <c r="DC131" s="25" t="str">
        <f t="shared" si="145"/>
        <v/>
      </c>
      <c r="DD131" s="25" t="str">
        <f t="shared" si="146"/>
        <v/>
      </c>
      <c r="DE131"/>
      <c r="DG131" s="26">
        <f t="shared" si="160"/>
        <v>0</v>
      </c>
      <c r="DH131" s="26">
        <f t="shared" si="148"/>
        <v>0</v>
      </c>
      <c r="DI131" s="26">
        <f t="shared" si="149"/>
        <v>0</v>
      </c>
      <c r="DJ131" s="26">
        <f t="shared" si="150"/>
        <v>0</v>
      </c>
      <c r="DK131" s="26">
        <f t="shared" si="151"/>
        <v>0</v>
      </c>
      <c r="DL131" s="26">
        <f t="shared" si="152"/>
        <v>0</v>
      </c>
      <c r="DM131" s="26">
        <f t="shared" si="153"/>
        <v>0</v>
      </c>
      <c r="DN131" s="26">
        <f t="shared" si="154"/>
        <v>0</v>
      </c>
    </row>
    <row r="132" spans="1:118" ht="15" customHeight="1" x14ac:dyDescent="0.25">
      <c r="A132" s="1598" t="s">
        <v>164</v>
      </c>
      <c r="B132" s="1598"/>
      <c r="C132" s="1598"/>
      <c r="D132" s="1383">
        <f t="shared" si="136"/>
        <v>0</v>
      </c>
      <c r="E132" s="1465">
        <f t="shared" si="137"/>
        <v>0</v>
      </c>
      <c r="F132" s="1466">
        <f t="shared" si="137"/>
        <v>0</v>
      </c>
      <c r="G132" s="1467"/>
      <c r="H132" s="1425"/>
      <c r="I132" s="1467"/>
      <c r="J132" s="1487"/>
      <c r="K132" s="1467"/>
      <c r="L132" s="1425"/>
      <c r="M132" s="1467"/>
      <c r="N132" s="1425"/>
      <c r="O132" s="1424"/>
      <c r="P132" s="1425"/>
      <c r="Q132" s="1424"/>
      <c r="R132" s="1425"/>
      <c r="S132" s="1424"/>
      <c r="T132" s="1425"/>
      <c r="U132" s="1424"/>
      <c r="V132" s="1425"/>
      <c r="W132" s="1424"/>
      <c r="X132" s="1425"/>
      <c r="Y132" s="1424"/>
      <c r="Z132" s="1425"/>
      <c r="AA132" s="1424"/>
      <c r="AB132" s="1425"/>
      <c r="AC132" s="1424"/>
      <c r="AD132" s="1425"/>
      <c r="AE132" s="1424"/>
      <c r="AF132" s="1425"/>
      <c r="AG132" s="1424"/>
      <c r="AH132" s="1425"/>
      <c r="AI132" s="1424"/>
      <c r="AJ132" s="1425"/>
      <c r="AK132" s="1424"/>
      <c r="AL132" s="1425"/>
      <c r="AM132" s="1424"/>
      <c r="AN132" s="1426"/>
      <c r="AO132" s="1468"/>
      <c r="AP132" s="1468"/>
      <c r="AQ132" s="1428">
        <v>0</v>
      </c>
      <c r="AR132" s="1428"/>
      <c r="AS132" s="1428"/>
      <c r="AT132" s="1468"/>
      <c r="AU132" s="1468"/>
      <c r="AV132" s="1468"/>
      <c r="AW132" s="1468"/>
      <c r="AX132" t="str">
        <f t="shared" si="138"/>
        <v/>
      </c>
      <c r="CW132" s="25" t="str">
        <f t="shared" si="159"/>
        <v/>
      </c>
      <c r="CX132" s="25" t="str">
        <f t="shared" si="140"/>
        <v/>
      </c>
      <c r="CY132" s="25" t="str">
        <f t="shared" si="141"/>
        <v/>
      </c>
      <c r="CZ132" s="25" t="str">
        <f t="shared" si="142"/>
        <v/>
      </c>
      <c r="DA132" s="25" t="str">
        <f t="shared" si="143"/>
        <v/>
      </c>
      <c r="DB132" s="25" t="str">
        <f t="shared" si="144"/>
        <v/>
      </c>
      <c r="DC132" s="25" t="str">
        <f t="shared" si="145"/>
        <v/>
      </c>
      <c r="DD132" s="25" t="str">
        <f t="shared" si="146"/>
        <v/>
      </c>
      <c r="DE132"/>
      <c r="DG132" s="26">
        <f t="shared" si="160"/>
        <v>0</v>
      </c>
      <c r="DH132" s="26">
        <f t="shared" si="148"/>
        <v>0</v>
      </c>
      <c r="DI132" s="26">
        <f t="shared" si="149"/>
        <v>0</v>
      </c>
      <c r="DJ132" s="26">
        <f t="shared" si="150"/>
        <v>0</v>
      </c>
      <c r="DK132" s="26">
        <f t="shared" si="151"/>
        <v>0</v>
      </c>
      <c r="DL132" s="26">
        <f t="shared" si="152"/>
        <v>0</v>
      </c>
      <c r="DM132" s="26">
        <f t="shared" si="153"/>
        <v>0</v>
      </c>
      <c r="DN132" s="26">
        <f t="shared" si="154"/>
        <v>0</v>
      </c>
    </row>
    <row r="133" spans="1:118" ht="15" customHeight="1" x14ac:dyDescent="0.25">
      <c r="A133" s="1590" t="s">
        <v>165</v>
      </c>
      <c r="B133" s="1591"/>
      <c r="C133" s="1592"/>
      <c r="D133" s="1383">
        <f t="shared" si="136"/>
        <v>0</v>
      </c>
      <c r="E133" s="1465">
        <f t="shared" si="137"/>
        <v>0</v>
      </c>
      <c r="F133" s="1466">
        <f t="shared" si="137"/>
        <v>0</v>
      </c>
      <c r="G133" s="1467"/>
      <c r="H133" s="1425"/>
      <c r="I133" s="1467"/>
      <c r="J133" s="1487"/>
      <c r="K133" s="1467"/>
      <c r="L133" s="1425"/>
      <c r="M133" s="1467"/>
      <c r="N133" s="1425"/>
      <c r="O133" s="1424"/>
      <c r="P133" s="1425"/>
      <c r="Q133" s="1424"/>
      <c r="R133" s="1425"/>
      <c r="S133" s="1424"/>
      <c r="T133" s="1425"/>
      <c r="U133" s="1424"/>
      <c r="V133" s="1425"/>
      <c r="W133" s="1424"/>
      <c r="X133" s="1425"/>
      <c r="Y133" s="1424"/>
      <c r="Z133" s="1425"/>
      <c r="AA133" s="1424"/>
      <c r="AB133" s="1425"/>
      <c r="AC133" s="1424"/>
      <c r="AD133" s="1425"/>
      <c r="AE133" s="1424"/>
      <c r="AF133" s="1425"/>
      <c r="AG133" s="1424"/>
      <c r="AH133" s="1425"/>
      <c r="AI133" s="1424"/>
      <c r="AJ133" s="1425"/>
      <c r="AK133" s="1424"/>
      <c r="AL133" s="1425"/>
      <c r="AM133" s="1424"/>
      <c r="AN133" s="1426"/>
      <c r="AO133" s="1468"/>
      <c r="AP133" s="1468"/>
      <c r="AQ133" s="1428">
        <v>0</v>
      </c>
      <c r="AR133" s="1428"/>
      <c r="AS133" s="1428"/>
      <c r="AT133" s="1468"/>
      <c r="AU133" s="1468"/>
      <c r="AV133" s="1468"/>
      <c r="AW133" s="1468"/>
      <c r="AX133" t="str">
        <f t="shared" si="138"/>
        <v/>
      </c>
      <c r="CW133" s="25" t="str">
        <f t="shared" si="159"/>
        <v/>
      </c>
      <c r="CX133" s="25" t="str">
        <f t="shared" si="140"/>
        <v/>
      </c>
      <c r="CY133" s="25" t="str">
        <f t="shared" si="141"/>
        <v/>
      </c>
      <c r="CZ133" s="25" t="str">
        <f t="shared" si="142"/>
        <v/>
      </c>
      <c r="DA133" s="25" t="str">
        <f t="shared" si="143"/>
        <v/>
      </c>
      <c r="DB133" s="25" t="str">
        <f t="shared" si="144"/>
        <v/>
      </c>
      <c r="DC133" s="25" t="str">
        <f t="shared" si="145"/>
        <v/>
      </c>
      <c r="DD133" s="25" t="str">
        <f t="shared" si="146"/>
        <v/>
      </c>
      <c r="DE133"/>
      <c r="DG133" s="26">
        <f t="shared" si="160"/>
        <v>0</v>
      </c>
      <c r="DH133" s="26">
        <f t="shared" si="148"/>
        <v>0</v>
      </c>
      <c r="DI133" s="26">
        <f t="shared" si="149"/>
        <v>0</v>
      </c>
      <c r="DJ133" s="26">
        <f t="shared" si="150"/>
        <v>0</v>
      </c>
      <c r="DK133" s="26">
        <f t="shared" si="151"/>
        <v>0</v>
      </c>
      <c r="DL133" s="26">
        <f t="shared" si="152"/>
        <v>0</v>
      </c>
      <c r="DM133" s="26">
        <f t="shared" si="153"/>
        <v>0</v>
      </c>
      <c r="DN133" s="26">
        <f t="shared" si="154"/>
        <v>0</v>
      </c>
    </row>
    <row r="134" spans="1:118" ht="15" customHeight="1" x14ac:dyDescent="0.25">
      <c r="A134" s="1590" t="s">
        <v>166</v>
      </c>
      <c r="B134" s="1591"/>
      <c r="C134" s="1592"/>
      <c r="D134" s="1383">
        <f t="shared" si="136"/>
        <v>0</v>
      </c>
      <c r="E134" s="1465">
        <f t="shared" si="137"/>
        <v>0</v>
      </c>
      <c r="F134" s="1466">
        <f t="shared" si="137"/>
        <v>0</v>
      </c>
      <c r="G134" s="185"/>
      <c r="H134" s="186"/>
      <c r="I134" s="185"/>
      <c r="J134" s="187"/>
      <c r="K134" s="185"/>
      <c r="L134" s="1425"/>
      <c r="M134" s="1467"/>
      <c r="N134" s="1425"/>
      <c r="O134" s="1424"/>
      <c r="P134" s="1425"/>
      <c r="Q134" s="1424"/>
      <c r="R134" s="1425"/>
      <c r="S134" s="1424"/>
      <c r="T134" s="1425"/>
      <c r="U134" s="1424"/>
      <c r="V134" s="1425"/>
      <c r="W134" s="1424"/>
      <c r="X134" s="1425"/>
      <c r="Y134" s="1424"/>
      <c r="Z134" s="1425"/>
      <c r="AA134" s="1424"/>
      <c r="AB134" s="1425"/>
      <c r="AC134" s="1424"/>
      <c r="AD134" s="1425"/>
      <c r="AE134" s="1424"/>
      <c r="AF134" s="1425"/>
      <c r="AG134" s="1424"/>
      <c r="AH134" s="1425"/>
      <c r="AI134" s="1424"/>
      <c r="AJ134" s="1425"/>
      <c r="AK134" s="1424"/>
      <c r="AL134" s="1425"/>
      <c r="AM134" s="1424"/>
      <c r="AN134" s="1426"/>
      <c r="AO134" s="1468"/>
      <c r="AP134" s="188"/>
      <c r="AQ134" s="1428">
        <v>0</v>
      </c>
      <c r="AR134" s="1428"/>
      <c r="AS134" s="189"/>
      <c r="AT134" s="1468"/>
      <c r="AU134" s="1468"/>
      <c r="AV134" s="1468"/>
      <c r="AW134" s="1468"/>
      <c r="AX134" t="str">
        <f t="shared" si="138"/>
        <v/>
      </c>
      <c r="CW134" s="25" t="str">
        <f t="shared" si="159"/>
        <v/>
      </c>
      <c r="CX134" s="25" t="str">
        <f t="shared" si="140"/>
        <v/>
      </c>
      <c r="CY134" s="25" t="str">
        <f t="shared" si="141"/>
        <v/>
      </c>
      <c r="CZ134" s="25" t="str">
        <f t="shared" si="142"/>
        <v/>
      </c>
      <c r="DA134" s="25" t="str">
        <f t="shared" si="143"/>
        <v/>
      </c>
      <c r="DB134" s="25" t="str">
        <f t="shared" si="144"/>
        <v/>
      </c>
      <c r="DC134" s="25" t="str">
        <f t="shared" si="145"/>
        <v/>
      </c>
      <c r="DD134" s="25" t="str">
        <f t="shared" si="146"/>
        <v/>
      </c>
      <c r="DE134"/>
      <c r="DG134" s="26">
        <f t="shared" si="160"/>
        <v>0</v>
      </c>
      <c r="DH134" s="26">
        <f t="shared" si="148"/>
        <v>0</v>
      </c>
      <c r="DI134" s="26">
        <f t="shared" si="149"/>
        <v>0</v>
      </c>
      <c r="DJ134" s="26">
        <f t="shared" si="150"/>
        <v>0</v>
      </c>
      <c r="DK134" s="26">
        <f t="shared" si="151"/>
        <v>0</v>
      </c>
      <c r="DL134" s="26">
        <f t="shared" si="152"/>
        <v>0</v>
      </c>
      <c r="DM134" s="26">
        <f t="shared" si="153"/>
        <v>0</v>
      </c>
      <c r="DN134" s="26">
        <f t="shared" si="154"/>
        <v>0</v>
      </c>
    </row>
    <row r="135" spans="1:118" x14ac:dyDescent="0.25">
      <c r="A135" s="1590" t="s">
        <v>167</v>
      </c>
      <c r="B135" s="1591"/>
      <c r="C135" s="1592"/>
      <c r="D135" s="1383">
        <f t="shared" si="136"/>
        <v>0</v>
      </c>
      <c r="E135" s="1465">
        <f t="shared" si="137"/>
        <v>0</v>
      </c>
      <c r="F135" s="1466">
        <f t="shared" si="137"/>
        <v>0</v>
      </c>
      <c r="G135" s="185"/>
      <c r="H135" s="186"/>
      <c r="I135" s="185"/>
      <c r="J135" s="187"/>
      <c r="K135" s="185"/>
      <c r="L135" s="1425"/>
      <c r="M135" s="1467"/>
      <c r="N135" s="1425"/>
      <c r="O135" s="1424"/>
      <c r="P135" s="1425"/>
      <c r="Q135" s="1424"/>
      <c r="R135" s="1425"/>
      <c r="S135" s="1424"/>
      <c r="T135" s="1425"/>
      <c r="U135" s="1424"/>
      <c r="V135" s="1425"/>
      <c r="W135" s="1424"/>
      <c r="X135" s="1425"/>
      <c r="Y135" s="1424"/>
      <c r="Z135" s="1425"/>
      <c r="AA135" s="1424"/>
      <c r="AB135" s="1425"/>
      <c r="AC135" s="1424"/>
      <c r="AD135" s="1425"/>
      <c r="AE135" s="1424"/>
      <c r="AF135" s="1425"/>
      <c r="AG135" s="1424"/>
      <c r="AH135" s="1425"/>
      <c r="AI135" s="1424"/>
      <c r="AJ135" s="1425"/>
      <c r="AK135" s="1424"/>
      <c r="AL135" s="1425"/>
      <c r="AM135" s="1424"/>
      <c r="AN135" s="1426"/>
      <c r="AO135" s="1468"/>
      <c r="AP135" s="188"/>
      <c r="AQ135" s="1428">
        <v>0</v>
      </c>
      <c r="AR135" s="1428"/>
      <c r="AS135" s="189"/>
      <c r="AT135" s="1468"/>
      <c r="AU135" s="1468"/>
      <c r="AV135" s="1468"/>
      <c r="AW135" s="1468"/>
      <c r="AX135" t="str">
        <f t="shared" si="138"/>
        <v/>
      </c>
      <c r="CW135" s="25" t="str">
        <f t="shared" si="159"/>
        <v/>
      </c>
      <c r="CX135" s="25" t="str">
        <f t="shared" si="140"/>
        <v/>
      </c>
      <c r="CY135" s="25" t="str">
        <f t="shared" si="141"/>
        <v/>
      </c>
      <c r="CZ135" s="25" t="str">
        <f t="shared" si="142"/>
        <v/>
      </c>
      <c r="DA135" s="25" t="str">
        <f t="shared" si="143"/>
        <v/>
      </c>
      <c r="DB135" s="25" t="str">
        <f t="shared" si="144"/>
        <v/>
      </c>
      <c r="DC135" s="25" t="str">
        <f t="shared" si="145"/>
        <v/>
      </c>
      <c r="DD135" s="25" t="str">
        <f t="shared" si="146"/>
        <v/>
      </c>
      <c r="DE135"/>
      <c r="DG135" s="26">
        <f t="shared" si="160"/>
        <v>0</v>
      </c>
      <c r="DH135" s="26">
        <f t="shared" si="148"/>
        <v>0</v>
      </c>
      <c r="DI135" s="26">
        <f t="shared" si="149"/>
        <v>0</v>
      </c>
      <c r="DJ135" s="26">
        <f t="shared" si="150"/>
        <v>0</v>
      </c>
      <c r="DK135" s="26">
        <f t="shared" si="151"/>
        <v>0</v>
      </c>
      <c r="DL135" s="26">
        <f t="shared" si="152"/>
        <v>0</v>
      </c>
      <c r="DM135" s="26">
        <f t="shared" si="153"/>
        <v>0</v>
      </c>
      <c r="DN135" s="26">
        <f t="shared" si="154"/>
        <v>0</v>
      </c>
    </row>
    <row r="136" spans="1:118" x14ac:dyDescent="0.25">
      <c r="A136" s="1590" t="s">
        <v>168</v>
      </c>
      <c r="B136" s="1591"/>
      <c r="C136" s="1592"/>
      <c r="D136" s="1383">
        <f t="shared" si="136"/>
        <v>0</v>
      </c>
      <c r="E136" s="1465">
        <f t="shared" si="137"/>
        <v>0</v>
      </c>
      <c r="F136" s="1466">
        <f t="shared" si="137"/>
        <v>0</v>
      </c>
      <c r="G136" s="185"/>
      <c r="H136" s="186"/>
      <c r="I136" s="185"/>
      <c r="J136" s="187"/>
      <c r="K136" s="185"/>
      <c r="L136" s="1425"/>
      <c r="M136" s="1467"/>
      <c r="N136" s="1425"/>
      <c r="O136" s="1424"/>
      <c r="P136" s="1425"/>
      <c r="Q136" s="1424"/>
      <c r="R136" s="1425"/>
      <c r="S136" s="1424"/>
      <c r="T136" s="1425"/>
      <c r="U136" s="1424"/>
      <c r="V136" s="1425"/>
      <c r="W136" s="1424"/>
      <c r="X136" s="1425"/>
      <c r="Y136" s="1424"/>
      <c r="Z136" s="1425"/>
      <c r="AA136" s="1424"/>
      <c r="AB136" s="1425"/>
      <c r="AC136" s="1424"/>
      <c r="AD136" s="1425"/>
      <c r="AE136" s="1424"/>
      <c r="AF136" s="1425"/>
      <c r="AG136" s="1424"/>
      <c r="AH136" s="1425"/>
      <c r="AI136" s="1424"/>
      <c r="AJ136" s="1425"/>
      <c r="AK136" s="1424"/>
      <c r="AL136" s="1425"/>
      <c r="AM136" s="1424"/>
      <c r="AN136" s="1426"/>
      <c r="AO136" s="1468"/>
      <c r="AP136" s="188"/>
      <c r="AQ136" s="1428">
        <v>0</v>
      </c>
      <c r="AR136" s="1428"/>
      <c r="AS136" s="189"/>
      <c r="AT136" s="1468"/>
      <c r="AU136" s="1468"/>
      <c r="AV136" s="1468"/>
      <c r="AW136" s="1468"/>
      <c r="AX136" t="str">
        <f t="shared" si="138"/>
        <v/>
      </c>
      <c r="CW136" s="25" t="str">
        <f t="shared" si="159"/>
        <v/>
      </c>
      <c r="CX136" s="25" t="str">
        <f t="shared" si="140"/>
        <v/>
      </c>
      <c r="CY136" s="25" t="str">
        <f t="shared" si="141"/>
        <v/>
      </c>
      <c r="CZ136" s="25" t="str">
        <f t="shared" si="142"/>
        <v/>
      </c>
      <c r="DA136" s="25" t="str">
        <f t="shared" si="143"/>
        <v/>
      </c>
      <c r="DB136" s="25" t="str">
        <f t="shared" si="144"/>
        <v/>
      </c>
      <c r="DC136" s="25" t="str">
        <f t="shared" si="145"/>
        <v/>
      </c>
      <c r="DD136" s="25" t="str">
        <f t="shared" si="146"/>
        <v/>
      </c>
      <c r="DE136"/>
      <c r="DG136" s="26">
        <f t="shared" si="160"/>
        <v>0</v>
      </c>
      <c r="DH136" s="26">
        <f t="shared" si="148"/>
        <v>0</v>
      </c>
      <c r="DI136" s="26">
        <f t="shared" si="149"/>
        <v>0</v>
      </c>
      <c r="DJ136" s="26">
        <f t="shared" si="150"/>
        <v>0</v>
      </c>
      <c r="DK136" s="26">
        <f t="shared" si="151"/>
        <v>0</v>
      </c>
      <c r="DL136" s="26">
        <f t="shared" si="152"/>
        <v>0</v>
      </c>
      <c r="DM136" s="26">
        <f t="shared" si="153"/>
        <v>0</v>
      </c>
      <c r="DN136" s="26">
        <f t="shared" si="154"/>
        <v>0</v>
      </c>
    </row>
    <row r="137" spans="1:118" x14ac:dyDescent="0.25">
      <c r="A137" s="1590" t="s">
        <v>169</v>
      </c>
      <c r="B137" s="1591"/>
      <c r="C137" s="1592"/>
      <c r="D137" s="1383">
        <f t="shared" si="136"/>
        <v>0</v>
      </c>
      <c r="E137" s="1465">
        <f t="shared" si="137"/>
        <v>0</v>
      </c>
      <c r="F137" s="1466">
        <f t="shared" si="137"/>
        <v>0</v>
      </c>
      <c r="G137" s="185"/>
      <c r="H137" s="186"/>
      <c r="I137" s="185"/>
      <c r="J137" s="187"/>
      <c r="K137" s="185"/>
      <c r="L137" s="1425"/>
      <c r="M137" s="1467"/>
      <c r="N137" s="1425"/>
      <c r="O137" s="1424"/>
      <c r="P137" s="1425"/>
      <c r="Q137" s="1424"/>
      <c r="R137" s="1425"/>
      <c r="S137" s="1424"/>
      <c r="T137" s="1425"/>
      <c r="U137" s="1424"/>
      <c r="V137" s="1425"/>
      <c r="W137" s="1424"/>
      <c r="X137" s="1425"/>
      <c r="Y137" s="1424"/>
      <c r="Z137" s="1425"/>
      <c r="AA137" s="1424"/>
      <c r="AB137" s="1425"/>
      <c r="AC137" s="1424"/>
      <c r="AD137" s="1425"/>
      <c r="AE137" s="1424"/>
      <c r="AF137" s="1425"/>
      <c r="AG137" s="1424"/>
      <c r="AH137" s="1425"/>
      <c r="AI137" s="1424"/>
      <c r="AJ137" s="1425"/>
      <c r="AK137" s="1424"/>
      <c r="AL137" s="1425"/>
      <c r="AM137" s="1424"/>
      <c r="AN137" s="1426"/>
      <c r="AO137" s="1468"/>
      <c r="AP137" s="188"/>
      <c r="AQ137" s="1428">
        <v>0</v>
      </c>
      <c r="AR137" s="1428"/>
      <c r="AS137" s="189"/>
      <c r="AT137" s="1468"/>
      <c r="AU137" s="1468"/>
      <c r="AV137" s="1468"/>
      <c r="AW137" s="1468"/>
      <c r="AX137" t="str">
        <f t="shared" si="138"/>
        <v/>
      </c>
      <c r="CW137" s="25" t="str">
        <f t="shared" si="159"/>
        <v/>
      </c>
      <c r="CX137" s="25" t="str">
        <f t="shared" si="140"/>
        <v/>
      </c>
      <c r="CY137" s="25" t="str">
        <f t="shared" si="141"/>
        <v/>
      </c>
      <c r="CZ137" s="25" t="str">
        <f t="shared" si="142"/>
        <v/>
      </c>
      <c r="DA137" s="25" t="str">
        <f t="shared" si="143"/>
        <v/>
      </c>
      <c r="DB137" s="25" t="str">
        <f t="shared" si="144"/>
        <v/>
      </c>
      <c r="DC137" s="25" t="str">
        <f t="shared" si="145"/>
        <v/>
      </c>
      <c r="DD137" s="25" t="str">
        <f t="shared" si="146"/>
        <v/>
      </c>
      <c r="DE137"/>
      <c r="DG137" s="26">
        <f t="shared" si="160"/>
        <v>0</v>
      </c>
      <c r="DH137" s="26">
        <f t="shared" si="148"/>
        <v>0</v>
      </c>
      <c r="DI137" s="26">
        <f t="shared" si="149"/>
        <v>0</v>
      </c>
      <c r="DJ137" s="26">
        <f t="shared" si="150"/>
        <v>0</v>
      </c>
      <c r="DK137" s="26">
        <f t="shared" si="151"/>
        <v>0</v>
      </c>
      <c r="DL137" s="26">
        <f t="shared" si="152"/>
        <v>0</v>
      </c>
      <c r="DM137" s="26">
        <f t="shared" si="153"/>
        <v>0</v>
      </c>
      <c r="DN137" s="26">
        <f t="shared" si="154"/>
        <v>0</v>
      </c>
    </row>
    <row r="138" spans="1:118" x14ac:dyDescent="0.25">
      <c r="A138" s="1590" t="s">
        <v>170</v>
      </c>
      <c r="B138" s="1591"/>
      <c r="C138" s="1592"/>
      <c r="D138" s="1383">
        <f t="shared" si="136"/>
        <v>0</v>
      </c>
      <c r="E138" s="1465">
        <f t="shared" si="137"/>
        <v>0</v>
      </c>
      <c r="F138" s="1466">
        <f t="shared" si="137"/>
        <v>0</v>
      </c>
      <c r="G138" s="185"/>
      <c r="H138" s="186"/>
      <c r="I138" s="185"/>
      <c r="J138" s="187"/>
      <c r="K138" s="185"/>
      <c r="L138" s="1425"/>
      <c r="M138" s="1467"/>
      <c r="N138" s="1425"/>
      <c r="O138" s="1424"/>
      <c r="P138" s="1425"/>
      <c r="Q138" s="1424"/>
      <c r="R138" s="1425"/>
      <c r="S138" s="1424"/>
      <c r="T138" s="1425"/>
      <c r="U138" s="1424"/>
      <c r="V138" s="1425"/>
      <c r="W138" s="1424"/>
      <c r="X138" s="1425"/>
      <c r="Y138" s="1424"/>
      <c r="Z138" s="1425"/>
      <c r="AA138" s="1424"/>
      <c r="AB138" s="1425"/>
      <c r="AC138" s="1424"/>
      <c r="AD138" s="1425"/>
      <c r="AE138" s="1424"/>
      <c r="AF138" s="1425"/>
      <c r="AG138" s="1424"/>
      <c r="AH138" s="1425"/>
      <c r="AI138" s="1424"/>
      <c r="AJ138" s="1425"/>
      <c r="AK138" s="1424"/>
      <c r="AL138" s="1425"/>
      <c r="AM138" s="1424"/>
      <c r="AN138" s="1426"/>
      <c r="AO138" s="1468"/>
      <c r="AP138" s="188"/>
      <c r="AQ138" s="1428">
        <v>0</v>
      </c>
      <c r="AR138" s="1428"/>
      <c r="AS138" s="189"/>
      <c r="AT138" s="1468"/>
      <c r="AU138" s="1468"/>
      <c r="AV138" s="1468"/>
      <c r="AW138" s="1468"/>
      <c r="AX138" t="str">
        <f t="shared" si="138"/>
        <v/>
      </c>
      <c r="CW138" s="25" t="str">
        <f t="shared" si="159"/>
        <v/>
      </c>
      <c r="CX138" s="25" t="str">
        <f t="shared" si="140"/>
        <v/>
      </c>
      <c r="CY138" s="25" t="str">
        <f t="shared" si="141"/>
        <v/>
      </c>
      <c r="CZ138" s="25" t="str">
        <f t="shared" si="142"/>
        <v/>
      </c>
      <c r="DA138" s="25" t="str">
        <f t="shared" si="143"/>
        <v/>
      </c>
      <c r="DB138" s="25" t="str">
        <f t="shared" si="144"/>
        <v/>
      </c>
      <c r="DC138" s="25" t="str">
        <f t="shared" si="145"/>
        <v/>
      </c>
      <c r="DD138" s="25" t="str">
        <f t="shared" si="146"/>
        <v/>
      </c>
      <c r="DE138"/>
      <c r="DG138" s="26">
        <f t="shared" si="160"/>
        <v>0</v>
      </c>
      <c r="DH138" s="26">
        <f t="shared" si="148"/>
        <v>0</v>
      </c>
      <c r="DI138" s="26">
        <f t="shared" si="149"/>
        <v>0</v>
      </c>
      <c r="DJ138" s="26">
        <f t="shared" si="150"/>
        <v>0</v>
      </c>
      <c r="DK138" s="26">
        <f t="shared" si="151"/>
        <v>0</v>
      </c>
      <c r="DL138" s="26">
        <f t="shared" si="152"/>
        <v>0</v>
      </c>
      <c r="DM138" s="26">
        <f t="shared" si="153"/>
        <v>0</v>
      </c>
      <c r="DN138" s="26">
        <f t="shared" si="154"/>
        <v>0</v>
      </c>
    </row>
    <row r="139" spans="1:118" x14ac:dyDescent="0.25">
      <c r="A139" s="1590" t="s">
        <v>171</v>
      </c>
      <c r="B139" s="1591"/>
      <c r="C139" s="1592"/>
      <c r="D139" s="1383">
        <f t="shared" si="136"/>
        <v>0</v>
      </c>
      <c r="E139" s="1465">
        <f t="shared" si="137"/>
        <v>0</v>
      </c>
      <c r="F139" s="1466">
        <f t="shared" si="137"/>
        <v>0</v>
      </c>
      <c r="G139" s="1601"/>
      <c r="H139" s="1604"/>
      <c r="I139" s="1601"/>
      <c r="J139" s="1487"/>
      <c r="K139" s="1467"/>
      <c r="L139" s="1425"/>
      <c r="M139" s="1467"/>
      <c r="N139" s="1425"/>
      <c r="O139" s="1424"/>
      <c r="P139" s="1425"/>
      <c r="Q139" s="1424"/>
      <c r="R139" s="1425"/>
      <c r="S139" s="1424"/>
      <c r="T139" s="1425"/>
      <c r="U139" s="1424"/>
      <c r="V139" s="1425"/>
      <c r="W139" s="1424"/>
      <c r="X139" s="1425"/>
      <c r="Y139" s="1424"/>
      <c r="Z139" s="1425"/>
      <c r="AA139" s="1424"/>
      <c r="AB139" s="1425"/>
      <c r="AC139" s="1424"/>
      <c r="AD139" s="1425"/>
      <c r="AE139" s="1424"/>
      <c r="AF139" s="1425"/>
      <c r="AG139" s="1424"/>
      <c r="AH139" s="1425"/>
      <c r="AI139" s="1424"/>
      <c r="AJ139" s="1425"/>
      <c r="AK139" s="1424"/>
      <c r="AL139" s="1425"/>
      <c r="AM139" s="1424"/>
      <c r="AN139" s="1426"/>
      <c r="AO139" s="1468"/>
      <c r="AP139" s="1468"/>
      <c r="AQ139" s="1428">
        <v>0</v>
      </c>
      <c r="AR139" s="1428"/>
      <c r="AS139" s="1428"/>
      <c r="AT139" s="1468"/>
      <c r="AU139" s="1468"/>
      <c r="AV139" s="1468"/>
      <c r="AW139" s="1468"/>
      <c r="AX139" t="str">
        <f t="shared" si="138"/>
        <v/>
      </c>
      <c r="CW139" s="25" t="str">
        <f t="shared" si="159"/>
        <v/>
      </c>
      <c r="CX139" s="25" t="str">
        <f t="shared" si="140"/>
        <v/>
      </c>
      <c r="CY139" s="25" t="str">
        <f t="shared" si="141"/>
        <v/>
      </c>
      <c r="CZ139" s="25" t="str">
        <f t="shared" si="142"/>
        <v/>
      </c>
      <c r="DA139" s="25" t="str">
        <f t="shared" si="143"/>
        <v/>
      </c>
      <c r="DB139" s="25" t="str">
        <f t="shared" si="144"/>
        <v/>
      </c>
      <c r="DC139" s="25" t="str">
        <f t="shared" si="145"/>
        <v/>
      </c>
      <c r="DD139" s="25" t="str">
        <f t="shared" si="146"/>
        <v/>
      </c>
      <c r="DE139"/>
      <c r="DG139" s="26">
        <f t="shared" si="160"/>
        <v>0</v>
      </c>
      <c r="DH139" s="26">
        <f t="shared" si="148"/>
        <v>0</v>
      </c>
      <c r="DI139" s="26">
        <f t="shared" si="149"/>
        <v>0</v>
      </c>
      <c r="DJ139" s="26">
        <f t="shared" si="150"/>
        <v>0</v>
      </c>
      <c r="DK139" s="26">
        <f t="shared" si="151"/>
        <v>0</v>
      </c>
      <c r="DL139" s="26">
        <f t="shared" si="152"/>
        <v>0</v>
      </c>
      <c r="DM139" s="26">
        <f t="shared" si="153"/>
        <v>0</v>
      </c>
      <c r="DN139" s="26">
        <f t="shared" si="154"/>
        <v>0</v>
      </c>
    </row>
    <row r="140" spans="1:118" x14ac:dyDescent="0.25">
      <c r="A140" s="1609" t="s">
        <v>172</v>
      </c>
      <c r="B140" s="764"/>
      <c r="C140" s="765"/>
      <c r="D140" s="1388">
        <f t="shared" si="136"/>
        <v>0</v>
      </c>
      <c r="E140" s="1471">
        <f t="shared" si="137"/>
        <v>0</v>
      </c>
      <c r="F140" s="1472">
        <f t="shared" si="137"/>
        <v>0</v>
      </c>
      <c r="G140" s="191"/>
      <c r="H140" s="492"/>
      <c r="I140" s="191"/>
      <c r="J140" s="493"/>
      <c r="K140" s="193"/>
      <c r="L140" s="1435"/>
      <c r="M140" s="1473"/>
      <c r="N140" s="1435"/>
      <c r="O140" s="1434"/>
      <c r="P140" s="1435"/>
      <c r="Q140" s="1434"/>
      <c r="R140" s="1435"/>
      <c r="S140" s="1434"/>
      <c r="T140" s="1435"/>
      <c r="U140" s="1434"/>
      <c r="V140" s="1435"/>
      <c r="W140" s="1434"/>
      <c r="X140" s="1435"/>
      <c r="Y140" s="1434"/>
      <c r="Z140" s="1435"/>
      <c r="AA140" s="1434"/>
      <c r="AB140" s="1435"/>
      <c r="AC140" s="1434"/>
      <c r="AD140" s="1435"/>
      <c r="AE140" s="1434"/>
      <c r="AF140" s="1435"/>
      <c r="AG140" s="1434"/>
      <c r="AH140" s="1435"/>
      <c r="AI140" s="1434"/>
      <c r="AJ140" s="1435"/>
      <c r="AK140" s="1434"/>
      <c r="AL140" s="1435"/>
      <c r="AM140" s="1434"/>
      <c r="AN140" s="1436"/>
      <c r="AO140" s="39"/>
      <c r="AP140" s="1468"/>
      <c r="AQ140" s="1428">
        <v>0</v>
      </c>
      <c r="AR140" s="1428"/>
      <c r="AS140" s="1428"/>
      <c r="AT140" s="1468"/>
      <c r="AU140" s="63"/>
      <c r="AV140" s="63"/>
      <c r="AW140" s="63"/>
      <c r="AX140" t="str">
        <f t="shared" si="138"/>
        <v/>
      </c>
      <c r="CW140" s="25" t="str">
        <f t="shared" si="159"/>
        <v/>
      </c>
      <c r="CX140" s="25" t="str">
        <f t="shared" si="140"/>
        <v/>
      </c>
      <c r="CY140" s="25" t="str">
        <f t="shared" si="141"/>
        <v/>
      </c>
      <c r="CZ140" s="25" t="str">
        <f t="shared" si="142"/>
        <v/>
      </c>
      <c r="DA140" s="25" t="str">
        <f t="shared" si="143"/>
        <v/>
      </c>
      <c r="DB140" s="25" t="str">
        <f t="shared" si="144"/>
        <v/>
      </c>
      <c r="DC140" s="25" t="str">
        <f t="shared" si="145"/>
        <v/>
      </c>
      <c r="DD140" s="25" t="str">
        <f t="shared" si="146"/>
        <v/>
      </c>
      <c r="DE140"/>
      <c r="DG140" s="26">
        <f t="shared" si="160"/>
        <v>0</v>
      </c>
      <c r="DH140" s="26">
        <f t="shared" si="148"/>
        <v>0</v>
      </c>
      <c r="DI140" s="26">
        <f t="shared" si="149"/>
        <v>0</v>
      </c>
      <c r="DJ140" s="26">
        <f t="shared" si="150"/>
        <v>0</v>
      </c>
      <c r="DK140" s="26">
        <f t="shared" si="151"/>
        <v>0</v>
      </c>
      <c r="DL140" s="26">
        <f t="shared" si="152"/>
        <v>0</v>
      </c>
      <c r="DM140" s="26">
        <f t="shared" si="153"/>
        <v>0</v>
      </c>
      <c r="DN140" s="26">
        <f t="shared" si="154"/>
        <v>0</v>
      </c>
    </row>
    <row r="141" spans="1:118" x14ac:dyDescent="0.25">
      <c r="A141" s="1403" t="s">
        <v>4</v>
      </c>
      <c r="B141" s="1404"/>
      <c r="C141" s="1408"/>
      <c r="D141" s="1610">
        <f t="shared" si="136"/>
        <v>597</v>
      </c>
      <c r="E141" s="1492">
        <f t="shared" si="137"/>
        <v>316</v>
      </c>
      <c r="F141" s="521">
        <f t="shared" si="137"/>
        <v>281</v>
      </c>
      <c r="G141" s="1610">
        <f t="shared" ref="G141:AW141" si="161">SUM(G88:G140)</f>
        <v>1</v>
      </c>
      <c r="H141" s="1611">
        <f t="shared" si="161"/>
        <v>0</v>
      </c>
      <c r="I141" s="1610">
        <f t="shared" si="161"/>
        <v>0</v>
      </c>
      <c r="J141" s="1612">
        <f t="shared" si="161"/>
        <v>0</v>
      </c>
      <c r="K141" s="1610">
        <f t="shared" si="161"/>
        <v>0</v>
      </c>
      <c r="L141" s="1611">
        <f t="shared" si="161"/>
        <v>5</v>
      </c>
      <c r="M141" s="1613">
        <f t="shared" si="161"/>
        <v>13</v>
      </c>
      <c r="N141" s="1614">
        <f t="shared" si="161"/>
        <v>5</v>
      </c>
      <c r="O141" s="1615">
        <f t="shared" si="161"/>
        <v>17</v>
      </c>
      <c r="P141" s="1614">
        <f t="shared" si="161"/>
        <v>11</v>
      </c>
      <c r="Q141" s="1615">
        <f t="shared" si="161"/>
        <v>4</v>
      </c>
      <c r="R141" s="1614">
        <f t="shared" si="161"/>
        <v>6</v>
      </c>
      <c r="S141" s="1615">
        <f t="shared" si="161"/>
        <v>9</v>
      </c>
      <c r="T141" s="1614">
        <f t="shared" si="161"/>
        <v>0</v>
      </c>
      <c r="U141" s="1615">
        <f t="shared" si="161"/>
        <v>30</v>
      </c>
      <c r="V141" s="1614">
        <f t="shared" si="161"/>
        <v>16</v>
      </c>
      <c r="W141" s="1615">
        <f t="shared" si="161"/>
        <v>20</v>
      </c>
      <c r="X141" s="1614">
        <f t="shared" si="161"/>
        <v>13</v>
      </c>
      <c r="Y141" s="1615">
        <f t="shared" si="161"/>
        <v>89</v>
      </c>
      <c r="Z141" s="1614">
        <f t="shared" si="161"/>
        <v>74</v>
      </c>
      <c r="AA141" s="1615">
        <f t="shared" si="161"/>
        <v>28</v>
      </c>
      <c r="AB141" s="1614">
        <f t="shared" si="161"/>
        <v>30</v>
      </c>
      <c r="AC141" s="1615">
        <f t="shared" si="161"/>
        <v>29</v>
      </c>
      <c r="AD141" s="1614">
        <f t="shared" si="161"/>
        <v>26</v>
      </c>
      <c r="AE141" s="1615">
        <f t="shared" si="161"/>
        <v>14</v>
      </c>
      <c r="AF141" s="1614">
        <f t="shared" si="161"/>
        <v>21</v>
      </c>
      <c r="AG141" s="1615">
        <f t="shared" si="161"/>
        <v>14</v>
      </c>
      <c r="AH141" s="1614">
        <f t="shared" si="161"/>
        <v>19</v>
      </c>
      <c r="AI141" s="1615">
        <f t="shared" si="161"/>
        <v>10</v>
      </c>
      <c r="AJ141" s="1614">
        <f t="shared" si="161"/>
        <v>10</v>
      </c>
      <c r="AK141" s="1615">
        <f t="shared" si="161"/>
        <v>10</v>
      </c>
      <c r="AL141" s="1614">
        <f t="shared" si="161"/>
        <v>32</v>
      </c>
      <c r="AM141" s="1615">
        <f t="shared" si="161"/>
        <v>28</v>
      </c>
      <c r="AN141" s="1616">
        <f t="shared" si="161"/>
        <v>13</v>
      </c>
      <c r="AO141" s="1617">
        <f t="shared" si="161"/>
        <v>2</v>
      </c>
      <c r="AP141" s="1618">
        <f t="shared" si="161"/>
        <v>1</v>
      </c>
      <c r="AQ141" s="1618">
        <f t="shared" si="161"/>
        <v>597</v>
      </c>
      <c r="AR141" s="1618">
        <f t="shared" si="161"/>
        <v>3</v>
      </c>
      <c r="AS141" s="1618">
        <f t="shared" si="161"/>
        <v>0</v>
      </c>
      <c r="AT141" s="1618">
        <f t="shared" si="161"/>
        <v>4</v>
      </c>
      <c r="AU141" s="1618">
        <f t="shared" si="161"/>
        <v>0</v>
      </c>
      <c r="AV141" s="1618">
        <f t="shared" si="161"/>
        <v>1</v>
      </c>
      <c r="AW141" s="1618">
        <f t="shared" si="161"/>
        <v>0</v>
      </c>
      <c r="CW141"/>
      <c r="CX141" t="str">
        <f t="shared" ref="CX141" si="162">IF(AND(F141&gt;0,AP141="")," * Recuerde que las Embarazadas deben ser incluidas en el ingreso por rango etario. Digite Cero si no tiene","")</f>
        <v/>
      </c>
      <c r="CY141"/>
      <c r="CZ141"/>
      <c r="DA141"/>
      <c r="DB141"/>
      <c r="DC141"/>
      <c r="DD141"/>
      <c r="DE141"/>
      <c r="DG141"/>
      <c r="DH141"/>
      <c r="DI141"/>
      <c r="DJ141"/>
      <c r="DK141"/>
      <c r="DL141"/>
      <c r="DM141"/>
    </row>
    <row r="142" spans="1:118" x14ac:dyDescent="0.25">
      <c r="A142" s="43" t="s">
        <v>173</v>
      </c>
      <c r="B142" s="204"/>
      <c r="C142" s="204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CW142"/>
      <c r="CX142"/>
      <c r="CY142"/>
      <c r="CZ142"/>
      <c r="DA142"/>
      <c r="DB142"/>
      <c r="DC142"/>
      <c r="DD142"/>
      <c r="DE142"/>
      <c r="DG142"/>
      <c r="DH142"/>
      <c r="DI142"/>
      <c r="DJ142"/>
      <c r="DK142"/>
      <c r="DL142"/>
      <c r="DM142"/>
    </row>
    <row r="143" spans="1:118" ht="15" customHeight="1" x14ac:dyDescent="0.25">
      <c r="A143" s="1619" t="s">
        <v>174</v>
      </c>
      <c r="B143" s="1619"/>
      <c r="C143" s="1619"/>
      <c r="D143" s="924" t="s">
        <v>4</v>
      </c>
      <c r="E143" s="638"/>
      <c r="F143" s="639"/>
      <c r="G143" s="1403" t="s">
        <v>175</v>
      </c>
      <c r="H143" s="1404"/>
      <c r="I143" s="1404"/>
      <c r="J143" s="1404"/>
      <c r="K143" s="1404"/>
      <c r="L143" s="1404"/>
      <c r="M143" s="1404"/>
      <c r="N143" s="1404"/>
      <c r="O143" s="1404"/>
      <c r="P143" s="1404"/>
      <c r="Q143" s="1404"/>
      <c r="R143" s="1404"/>
      <c r="S143" s="1404"/>
      <c r="T143" s="1404"/>
      <c r="U143" s="1404"/>
      <c r="V143" s="1404"/>
      <c r="W143" s="1404"/>
      <c r="X143" s="1404"/>
      <c r="Y143" s="1404"/>
      <c r="Z143" s="1404"/>
      <c r="AA143" s="1404"/>
      <c r="AB143" s="1404"/>
      <c r="AC143" s="1404"/>
      <c r="AD143" s="1404"/>
      <c r="AE143" s="1404"/>
      <c r="AF143" s="1404"/>
      <c r="AG143" s="1404"/>
      <c r="AH143" s="1404"/>
      <c r="AI143" s="1404"/>
      <c r="AJ143" s="1404"/>
      <c r="AK143" s="1404"/>
      <c r="AL143" s="1404"/>
      <c r="AM143" s="1404"/>
      <c r="AN143" s="1404"/>
      <c r="AO143" s="1404"/>
      <c r="AP143" s="1405"/>
      <c r="AQ143" s="1408" t="s">
        <v>114</v>
      </c>
      <c r="AR143" s="1475" t="s">
        <v>7</v>
      </c>
      <c r="AS143" s="1475" t="s">
        <v>8</v>
      </c>
      <c r="AT143" s="1475" t="s">
        <v>42</v>
      </c>
      <c r="AU143" s="1585" t="s">
        <v>118</v>
      </c>
      <c r="AV143" s="1585" t="s">
        <v>12</v>
      </c>
      <c r="AW143" s="1585" t="s">
        <v>13</v>
      </c>
      <c r="AX143" s="1585" t="s">
        <v>10</v>
      </c>
      <c r="CW143"/>
      <c r="CX143"/>
      <c r="CY143"/>
      <c r="CZ143"/>
      <c r="DA143"/>
      <c r="DB143"/>
      <c r="DC143"/>
      <c r="DD143"/>
      <c r="DE143"/>
      <c r="DG143"/>
      <c r="DH143"/>
      <c r="DI143"/>
      <c r="DJ143"/>
      <c r="DK143"/>
      <c r="DL143"/>
      <c r="DM143"/>
    </row>
    <row r="144" spans="1:118" ht="15" customHeight="1" x14ac:dyDescent="0.25">
      <c r="A144" s="1619"/>
      <c r="B144" s="1619"/>
      <c r="C144" s="1619"/>
      <c r="D144" s="903"/>
      <c r="E144" s="640"/>
      <c r="F144" s="885"/>
      <c r="G144" s="1452" t="s">
        <v>14</v>
      </c>
      <c r="H144" s="1407"/>
      <c r="I144" s="1403" t="s">
        <v>15</v>
      </c>
      <c r="J144" s="1408"/>
      <c r="K144" s="1404" t="s">
        <v>16</v>
      </c>
      <c r="L144" s="1408"/>
      <c r="M144" s="1403" t="s">
        <v>17</v>
      </c>
      <c r="N144" s="1408"/>
      <c r="O144" s="1403" t="s">
        <v>18</v>
      </c>
      <c r="P144" s="1408"/>
      <c r="Q144" s="1403" t="s">
        <v>19</v>
      </c>
      <c r="R144" s="1408"/>
      <c r="S144" s="1403" t="s">
        <v>20</v>
      </c>
      <c r="T144" s="1408"/>
      <c r="U144" s="1403" t="s">
        <v>21</v>
      </c>
      <c r="V144" s="1408"/>
      <c r="W144" s="1403" t="s">
        <v>22</v>
      </c>
      <c r="X144" s="1408"/>
      <c r="Y144" s="1403" t="s">
        <v>23</v>
      </c>
      <c r="Z144" s="1409"/>
      <c r="AA144" s="1403" t="s">
        <v>24</v>
      </c>
      <c r="AB144" s="1409"/>
      <c r="AC144" s="1403" t="s">
        <v>25</v>
      </c>
      <c r="AD144" s="1409"/>
      <c r="AE144" s="1403" t="s">
        <v>26</v>
      </c>
      <c r="AF144" s="1409"/>
      <c r="AG144" s="1403" t="s">
        <v>27</v>
      </c>
      <c r="AH144" s="1409"/>
      <c r="AI144" s="1403" t="s">
        <v>28</v>
      </c>
      <c r="AJ144" s="1409"/>
      <c r="AK144" s="1403" t="s">
        <v>29</v>
      </c>
      <c r="AL144" s="1409"/>
      <c r="AM144" s="1403" t="s">
        <v>30</v>
      </c>
      <c r="AN144" s="1409"/>
      <c r="AO144" s="1403" t="s">
        <v>31</v>
      </c>
      <c r="AP144" s="1453"/>
      <c r="AQ144" s="1408"/>
      <c r="AR144" s="1475"/>
      <c r="AS144" s="1475"/>
      <c r="AT144" s="1475"/>
      <c r="AU144" s="1585"/>
      <c r="AV144" s="1585"/>
      <c r="AW144" s="1585"/>
      <c r="AX144" s="1585"/>
      <c r="CW144"/>
      <c r="CX144"/>
      <c r="CY144"/>
      <c r="CZ144"/>
      <c r="DA144"/>
      <c r="DB144"/>
      <c r="DC144"/>
      <c r="DD144"/>
      <c r="DE144"/>
      <c r="DG144"/>
      <c r="DH144"/>
      <c r="DI144"/>
      <c r="DJ144"/>
      <c r="DK144"/>
      <c r="DL144"/>
      <c r="DM144"/>
    </row>
    <row r="145" spans="1:118" x14ac:dyDescent="0.25">
      <c r="A145" s="1619"/>
      <c r="B145" s="1619"/>
      <c r="C145" s="1619"/>
      <c r="D145" s="1413" t="s">
        <v>176</v>
      </c>
      <c r="E145" s="1411" t="s">
        <v>33</v>
      </c>
      <c r="F145" s="1412" t="s">
        <v>34</v>
      </c>
      <c r="G145" s="1413" t="s">
        <v>33</v>
      </c>
      <c r="H145" s="1412" t="s">
        <v>34</v>
      </c>
      <c r="I145" s="1413" t="s">
        <v>33</v>
      </c>
      <c r="J145" s="1412" t="s">
        <v>34</v>
      </c>
      <c r="K145" s="1413" t="s">
        <v>33</v>
      </c>
      <c r="L145" s="1412" t="s">
        <v>34</v>
      </c>
      <c r="M145" s="1413" t="s">
        <v>33</v>
      </c>
      <c r="N145" s="1412" t="s">
        <v>34</v>
      </c>
      <c r="O145" s="1413" t="s">
        <v>33</v>
      </c>
      <c r="P145" s="1412" t="s">
        <v>34</v>
      </c>
      <c r="Q145" s="1413" t="s">
        <v>33</v>
      </c>
      <c r="R145" s="1412" t="s">
        <v>34</v>
      </c>
      <c r="S145" s="1413" t="s">
        <v>33</v>
      </c>
      <c r="T145" s="1412" t="s">
        <v>34</v>
      </c>
      <c r="U145" s="1413" t="s">
        <v>33</v>
      </c>
      <c r="V145" s="1412" t="s">
        <v>34</v>
      </c>
      <c r="W145" s="1413" t="s">
        <v>33</v>
      </c>
      <c r="X145" s="1412" t="s">
        <v>34</v>
      </c>
      <c r="Y145" s="1413" t="s">
        <v>33</v>
      </c>
      <c r="Z145" s="1412" t="s">
        <v>34</v>
      </c>
      <c r="AA145" s="1413" t="s">
        <v>33</v>
      </c>
      <c r="AB145" s="1412" t="s">
        <v>34</v>
      </c>
      <c r="AC145" s="1413" t="s">
        <v>33</v>
      </c>
      <c r="AD145" s="1412" t="s">
        <v>34</v>
      </c>
      <c r="AE145" s="1413" t="s">
        <v>33</v>
      </c>
      <c r="AF145" s="1412" t="s">
        <v>34</v>
      </c>
      <c r="AG145" s="1413" t="s">
        <v>33</v>
      </c>
      <c r="AH145" s="1412" t="s">
        <v>34</v>
      </c>
      <c r="AI145" s="1413" t="s">
        <v>33</v>
      </c>
      <c r="AJ145" s="1412" t="s">
        <v>34</v>
      </c>
      <c r="AK145" s="1413" t="s">
        <v>33</v>
      </c>
      <c r="AL145" s="1412" t="s">
        <v>34</v>
      </c>
      <c r="AM145" s="1413" t="s">
        <v>33</v>
      </c>
      <c r="AN145" s="1412" t="s">
        <v>34</v>
      </c>
      <c r="AO145" s="1413" t="s">
        <v>33</v>
      </c>
      <c r="AP145" s="1455" t="s">
        <v>34</v>
      </c>
      <c r="AQ145" s="1408"/>
      <c r="AR145" s="1475"/>
      <c r="AS145" s="1475"/>
      <c r="AT145" s="1475"/>
      <c r="AU145" s="1585"/>
      <c r="AV145" s="1585"/>
      <c r="AW145" s="1585"/>
      <c r="AX145" s="1585"/>
      <c r="CW145"/>
      <c r="CX145"/>
      <c r="CY145"/>
      <c r="CZ145"/>
      <c r="DA145"/>
      <c r="DB145"/>
      <c r="DC145"/>
      <c r="DD145"/>
      <c r="DE145"/>
      <c r="DG145"/>
      <c r="DH145"/>
      <c r="DI145"/>
      <c r="DJ145"/>
      <c r="DK145"/>
      <c r="DL145"/>
      <c r="DM145"/>
    </row>
    <row r="146" spans="1:118" ht="15" customHeight="1" x14ac:dyDescent="0.25">
      <c r="A146" s="1620" t="s">
        <v>177</v>
      </c>
      <c r="B146" s="933"/>
      <c r="C146" s="1621"/>
      <c r="D146" s="1459">
        <f>E146+F146</f>
        <v>278</v>
      </c>
      <c r="E146" s="1459">
        <f>SUM(G146+I146+K146+M146+O146+Q146+S146+U146+W146+Y146+AA146+AC146+AE146+AG146+AI146+AK146+AM146+AO146)</f>
        <v>111</v>
      </c>
      <c r="F146" s="18">
        <f>SUM(H146+J146+L146+N146+P146+R146+T146+V146+X146+Z146+AB146+AD146+AF146+AH146+AJ146+AL146+AN146+AP146)</f>
        <v>167</v>
      </c>
      <c r="G146" s="1460">
        <v>0</v>
      </c>
      <c r="H146" s="52">
        <v>1</v>
      </c>
      <c r="I146" s="1418">
        <v>0</v>
      </c>
      <c r="J146" s="52">
        <v>0</v>
      </c>
      <c r="K146" s="1418">
        <v>0</v>
      </c>
      <c r="L146" s="52">
        <v>0</v>
      </c>
      <c r="M146" s="1418">
        <v>0</v>
      </c>
      <c r="N146" s="52">
        <v>2</v>
      </c>
      <c r="O146" s="205">
        <v>9</v>
      </c>
      <c r="P146" s="52">
        <v>0</v>
      </c>
      <c r="Q146" s="205">
        <v>0</v>
      </c>
      <c r="R146" s="52">
        <v>0</v>
      </c>
      <c r="S146" s="205">
        <v>0</v>
      </c>
      <c r="T146" s="52">
        <v>0</v>
      </c>
      <c r="U146" s="1418">
        <v>0</v>
      </c>
      <c r="V146" s="52">
        <v>0</v>
      </c>
      <c r="W146" s="1418">
        <v>0</v>
      </c>
      <c r="X146" s="52">
        <v>2</v>
      </c>
      <c r="Y146" s="1418">
        <v>14</v>
      </c>
      <c r="Z146" s="52">
        <v>6</v>
      </c>
      <c r="AA146" s="1418">
        <v>23</v>
      </c>
      <c r="AB146" s="52">
        <v>25</v>
      </c>
      <c r="AC146" s="1418">
        <v>6</v>
      </c>
      <c r="AD146" s="52">
        <v>1</v>
      </c>
      <c r="AE146" s="1418">
        <v>6</v>
      </c>
      <c r="AF146" s="52">
        <v>22</v>
      </c>
      <c r="AG146" s="1418">
        <v>23</v>
      </c>
      <c r="AH146" s="52">
        <v>44</v>
      </c>
      <c r="AI146" s="1418">
        <v>14</v>
      </c>
      <c r="AJ146" s="52">
        <v>49</v>
      </c>
      <c r="AK146" s="1418">
        <v>11</v>
      </c>
      <c r="AL146" s="52">
        <v>8</v>
      </c>
      <c r="AM146" s="1418">
        <v>5</v>
      </c>
      <c r="AN146" s="52">
        <v>6</v>
      </c>
      <c r="AO146" s="1418">
        <v>0</v>
      </c>
      <c r="AP146" s="55">
        <v>1</v>
      </c>
      <c r="AQ146" s="1479">
        <v>0</v>
      </c>
      <c r="AR146" s="20">
        <v>0</v>
      </c>
      <c r="AS146" s="24">
        <v>0</v>
      </c>
      <c r="AT146" s="24">
        <v>0</v>
      </c>
      <c r="AU146" s="24">
        <v>7</v>
      </c>
      <c r="AV146" s="24">
        <v>0</v>
      </c>
      <c r="AW146" s="24">
        <v>0</v>
      </c>
      <c r="AX146" s="24">
        <v>0</v>
      </c>
      <c r="AY146" t="str">
        <f>CW146&amp;CX146&amp;CY146&amp;CZ146&amp;DA146&amp;DB146&amp;DC146&amp;DD146</f>
        <v/>
      </c>
      <c r="CW146" s="25" t="str">
        <f>IF(AND((Y146+Z146)&gt;0,AQ146="")," * No olvide digitar la variable 12 años. Si no tiene digite Cero.",IF(AQ146&gt;(Y146+Z146),"* Las Consultas de 12 años NO DEBEN ser mayor que el total de Consultas entre 10-14 años",""))</f>
        <v/>
      </c>
      <c r="CX146" s="25" t="str">
        <f>IF(AND(F146&gt;0,AR146="")," * No olvide digitar la variable Embarazadas. Digite cero si no tiene.","")</f>
        <v/>
      </c>
      <c r="CY146" s="25" t="str">
        <f>IF(AR146&gt;F146," * Las Embarazadas NO DEBEN ser mayor al Total Mujeres. ","")</f>
        <v/>
      </c>
      <c r="CZ146" s="25" t="str">
        <f>IF(AND((AK146+AL146)&gt;0,AS146=""),"* No olvide digitar la variable 60 años. Si no tiene digite Cero.",IF(AS146&gt;(AK146+AL146)," * Las consultas de 60 años NO DEBEN ser mayor que el Total de consultas de entre 60-64 años",""))</f>
        <v/>
      </c>
      <c r="DA146" s="25" t="str">
        <f>IF(AND(D146&gt;0,AU146="")," * No olvide digitar la variable Usuarios con Discapacidad. Digite Cero si no tiene.",IF(AU146&gt;D146," * La variable Usuarios con Discapacidad No puede ser mayor al Total.",""))</f>
        <v/>
      </c>
      <c r="DB146" s="25" t="str">
        <f>IF(AND(D146&gt;0,AV146="")," * No olvide digitar la variable Niños, niñas adolescentes y Jóvenes SENAME. Digite Cero si no tiene.",IF(AV146&gt;D146," * La variable Niños, niñas adolescentes y Jóvenes SENAME No puede ser mayor al Total.",""))</f>
        <v/>
      </c>
      <c r="DC146" s="25" t="str">
        <f>IF(AND(D146&gt;0,AW146="")," * No olvide digitar la variable Niños, niñas adolescentes y Jóvenes Mejor Niñez. Digite Cero si no tiene.",IF(AW146&gt;D146," * La variable Niños, niñas adolescentes y Jóvenes mejor Niñez No puede ser mayor al Total.",""))</f>
        <v/>
      </c>
      <c r="DD146" s="25" t="str">
        <f>IF(AND(D146&gt;0,AX146="")," * No olvide digitar la variable Migrantes. Digite Cero si no tiene.",IF(AX146&gt;D146," * La variable Migrantes No puede ser mayor al Total.",""))</f>
        <v/>
      </c>
      <c r="DE146"/>
      <c r="DG146" s="26">
        <f>IF(AND((Y146+Z146)&gt;0,AQ146=""),1,IF(AQ146&gt;(Y146+Z146),1,0))</f>
        <v>0</v>
      </c>
      <c r="DH146" s="26">
        <f>IF(AND(F146&gt;0,AR146=""),1,0)</f>
        <v>0</v>
      </c>
      <c r="DI146" s="26">
        <f>IF(AR146&gt;F146,1,0)</f>
        <v>0</v>
      </c>
      <c r="DJ146" s="26">
        <f>IF(AND((AK146+AL146)&gt;0,AS146=""),1,IF(AS146&gt;(AK146+AL146),1,0))</f>
        <v>0</v>
      </c>
      <c r="DK146" s="26">
        <f>IF(AND(D146&gt;0,AU146=""),1,IF(AU146&gt;D146,1,0))</f>
        <v>0</v>
      </c>
      <c r="DL146" s="26">
        <f>IF(AND(D146&gt;0,AV146=""),1,IF(AV146&gt;D146,1,0))</f>
        <v>0</v>
      </c>
      <c r="DM146" s="26">
        <f>IF(AND(D146&gt;0,AW146=""),1,IF(AW146&gt;D146,1,0))</f>
        <v>0</v>
      </c>
      <c r="DN146" s="26">
        <f>IF(AND(D146&gt;0,AX146=""),1,IF(AX146&gt;D146,1,0))</f>
        <v>0</v>
      </c>
    </row>
    <row r="147" spans="1:118" ht="15" customHeight="1" x14ac:dyDescent="0.25">
      <c r="A147" s="1590" t="s">
        <v>178</v>
      </c>
      <c r="B147" s="1591"/>
      <c r="C147" s="1592"/>
      <c r="D147" s="1465">
        <f t="shared" ref="D147:D154" si="163">E147+F147</f>
        <v>52</v>
      </c>
      <c r="E147" s="1465">
        <f t="shared" ref="E147:F154" si="164">SUM(G147+I147+K147+M147+O147+Q147+S147+U147+W147+Y147+AA147+AC147+AE147+AG147+AI147+AK147+AM147+AO147)</f>
        <v>22</v>
      </c>
      <c r="F147" s="1466">
        <f t="shared" si="164"/>
        <v>30</v>
      </c>
      <c r="G147" s="1467">
        <v>0</v>
      </c>
      <c r="H147" s="1425">
        <v>0</v>
      </c>
      <c r="I147" s="1424">
        <v>0</v>
      </c>
      <c r="J147" s="1425">
        <v>0</v>
      </c>
      <c r="K147" s="1424">
        <v>0</v>
      </c>
      <c r="L147" s="1425">
        <v>0</v>
      </c>
      <c r="M147" s="1424">
        <v>0</v>
      </c>
      <c r="N147" s="1425">
        <v>0</v>
      </c>
      <c r="O147" s="1622">
        <v>2</v>
      </c>
      <c r="P147" s="1425">
        <v>0</v>
      </c>
      <c r="Q147" s="1622">
        <v>0</v>
      </c>
      <c r="R147" s="1425">
        <v>0</v>
      </c>
      <c r="S147" s="1622">
        <v>0</v>
      </c>
      <c r="T147" s="1425">
        <v>0</v>
      </c>
      <c r="U147" s="1424">
        <v>0</v>
      </c>
      <c r="V147" s="1425">
        <v>0</v>
      </c>
      <c r="W147" s="1424">
        <v>4</v>
      </c>
      <c r="X147" s="1425">
        <v>2</v>
      </c>
      <c r="Y147" s="1424">
        <v>0</v>
      </c>
      <c r="Z147" s="1425">
        <v>4</v>
      </c>
      <c r="AA147" s="1424">
        <v>8</v>
      </c>
      <c r="AB147" s="1425">
        <v>12</v>
      </c>
      <c r="AC147" s="1424">
        <v>0</v>
      </c>
      <c r="AD147" s="1425">
        <v>0</v>
      </c>
      <c r="AE147" s="1424">
        <v>4</v>
      </c>
      <c r="AF147" s="1425">
        <v>0</v>
      </c>
      <c r="AG147" s="1424">
        <v>4</v>
      </c>
      <c r="AH147" s="1425">
        <v>8</v>
      </c>
      <c r="AI147" s="1424">
        <v>0</v>
      </c>
      <c r="AJ147" s="1425">
        <v>4</v>
      </c>
      <c r="AK147" s="1424">
        <v>0</v>
      </c>
      <c r="AL147" s="1425">
        <v>0</v>
      </c>
      <c r="AM147" s="1424">
        <v>0</v>
      </c>
      <c r="AN147" s="1425">
        <v>0</v>
      </c>
      <c r="AO147" s="1424">
        <v>0</v>
      </c>
      <c r="AP147" s="1426">
        <v>0</v>
      </c>
      <c r="AQ147" s="1468">
        <v>0</v>
      </c>
      <c r="AR147" s="20">
        <v>0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0</v>
      </c>
      <c r="AY147" t="str">
        <f t="shared" ref="AY147:AY154" si="165">CW147&amp;CX147&amp;CY147&amp;CZ147&amp;DA147&amp;DB147&amp;DC147&amp;DD147&amp;DE147</f>
        <v/>
      </c>
      <c r="CW147" s="25" t="str">
        <f t="shared" ref="CW147:CW154" si="166">IF(AND((Y147+Z147)&gt;0,AQ147="")," * No olvide digitar la variable 12 años. Si no tiene digite Cero.",IF(AQ147&gt;(Y147+Z147),"* Las Consultas de 12 años NO DEBEN ser mayor que el total de Consultas entre 10-14 años",""))</f>
        <v/>
      </c>
      <c r="CX147" s="25" t="str">
        <f t="shared" ref="CX147:CX154" si="167">IF(AND(F147&gt;0,AR147="")," * No olvide digitar la variable Embarazadas. Digite cero si no tiene.","")</f>
        <v/>
      </c>
      <c r="CY147" s="25" t="str">
        <f t="shared" ref="CY147:CY154" si="168">IF(AR147&gt;F147," * Las Embarazadas NO DEBEN ser mayor al Total Mujeres. ","")</f>
        <v/>
      </c>
      <c r="CZ147" s="25" t="str">
        <f t="shared" ref="CZ147:CZ154" si="169">IF(AND((AK147+AL147)&gt;0,AS147=""),"* No olvide digitar la variable 60 años. Si no tiene digite Cero.",IF(AS147&gt;(AK147+AL147)," * Las consultas de 60 años NO DEBEN ser mayor que el Total de consultas de entre 60-64 años",""))</f>
        <v/>
      </c>
      <c r="DA147" s="25" t="str">
        <f t="shared" ref="DA147:DA154" si="170">IF(AND(D147&gt;0,AU147="")," * No olvide digitar la variable Usuarios con Discapacidad. Digite Cero si no tiene.",IF(AU147&gt;D147," * La variable Usuarios con Discapacidad No puede ser mayor al Total.",""))</f>
        <v/>
      </c>
      <c r="DB147" s="25" t="str">
        <f t="shared" ref="DB147:DB154" si="171">IF(AND(D147&gt;0,AV147="")," * No olvide digitar la variable Niños, niñas adolescentes y Jóvenes SENAME. Digite Cero si no tiene.",IF(AV147&gt;D147," * La variable Niños, niñas adolescentes y Jóvenes SENAME No puede ser mayor al Total.",""))</f>
        <v/>
      </c>
      <c r="DC147" s="25" t="str">
        <f t="shared" ref="DC147:DC154" si="172">IF(AND(D147&gt;0,AW147="")," * No olvide digitar la variable Niños, niñas adolescentes y Jóvenes Mejor Niñez. Digite Cero si no tiene.",IF(AW147&gt;D147," * La variable Niños, niñas adolescentes y Jóvenes mejor Niñez No puede ser mayor al Total.",""))</f>
        <v/>
      </c>
      <c r="DD147" s="25" t="str">
        <f t="shared" ref="DD147:DD154" si="173">IF(AND(D147&gt;0,AX147="")," * No olvide digitar la variable Migrantes. Digite Cero si no tiene.",IF(AX147&gt;D147," * La variable Migrantes No puede ser mayor al Total.",""))</f>
        <v/>
      </c>
      <c r="DE147"/>
      <c r="DG147" s="26">
        <f t="shared" ref="DG147:DG154" si="174">IF(AND((Y147+Z147)&gt;0,AQ147=""),1,IF(AQ147&gt;(Y147+Z147),1,0))</f>
        <v>0</v>
      </c>
      <c r="DH147" s="26">
        <f t="shared" ref="DH147:DH154" si="175">IF(AND(F147&gt;0,AR147=""),1,0)</f>
        <v>0</v>
      </c>
      <c r="DI147" s="26">
        <f t="shared" ref="DI147:DI154" si="176">IF(AR147&gt;F147,1,0)</f>
        <v>0</v>
      </c>
      <c r="DJ147" s="26">
        <f t="shared" ref="DJ147:DJ154" si="177">IF(AND((AK147+AL147)&gt;0,AS147=""),1,IF(AS147&gt;(AK147+AL147),1,0))</f>
        <v>0</v>
      </c>
      <c r="DK147" s="26">
        <f t="shared" ref="DK147:DK154" si="178">IF(AND(D147&gt;0,AU147=""),1,IF(AU147&gt;D147,1,0))</f>
        <v>0</v>
      </c>
      <c r="DL147" s="26">
        <f t="shared" ref="DL147:DL154" si="179">IF(AND(D147&gt;0,AV147=""),1,IF(AV147&gt;D147,1,0))</f>
        <v>0</v>
      </c>
      <c r="DM147" s="26">
        <f t="shared" ref="DM147:DM154" si="180">IF(AND(D147&gt;0,AW147=""),1,IF(AW147&gt;D147,1,0))</f>
        <v>0</v>
      </c>
      <c r="DN147" s="26">
        <f t="shared" ref="DN147:DN154" si="181">IF(AND(D147&gt;0,AX147=""),1,IF(AX147&gt;D147,1,0))</f>
        <v>0</v>
      </c>
    </row>
    <row r="148" spans="1:118" x14ac:dyDescent="0.25">
      <c r="A148" s="1419" t="s">
        <v>179</v>
      </c>
      <c r="B148" s="1420"/>
      <c r="C148" s="1421"/>
      <c r="D148" s="1465">
        <f t="shared" si="163"/>
        <v>0</v>
      </c>
      <c r="E148" s="1465">
        <f t="shared" si="164"/>
        <v>0</v>
      </c>
      <c r="F148" s="1466">
        <f t="shared" si="164"/>
        <v>0</v>
      </c>
      <c r="G148" s="1467"/>
      <c r="H148" s="1425"/>
      <c r="I148" s="1424"/>
      <c r="J148" s="1425"/>
      <c r="K148" s="1424"/>
      <c r="L148" s="1425"/>
      <c r="M148" s="1424"/>
      <c r="N148" s="1425"/>
      <c r="O148" s="1622"/>
      <c r="P148" s="1425"/>
      <c r="Q148" s="1622"/>
      <c r="R148" s="1425"/>
      <c r="S148" s="1622"/>
      <c r="T148" s="1425"/>
      <c r="U148" s="1424"/>
      <c r="V148" s="1425"/>
      <c r="W148" s="1424"/>
      <c r="X148" s="1425"/>
      <c r="Y148" s="1424"/>
      <c r="Z148" s="1425"/>
      <c r="AA148" s="1424"/>
      <c r="AB148" s="1425"/>
      <c r="AC148" s="1424"/>
      <c r="AD148" s="1425"/>
      <c r="AE148" s="1424"/>
      <c r="AF148" s="1425"/>
      <c r="AG148" s="1424"/>
      <c r="AH148" s="1425"/>
      <c r="AI148" s="1424"/>
      <c r="AJ148" s="1425"/>
      <c r="AK148" s="1424"/>
      <c r="AL148" s="1425"/>
      <c r="AM148" s="1424"/>
      <c r="AN148" s="1425"/>
      <c r="AO148" s="1424"/>
      <c r="AP148" s="1426"/>
      <c r="AQ148" s="1468">
        <v>0</v>
      </c>
      <c r="AR148" s="20">
        <v>0</v>
      </c>
      <c r="AS148" s="24">
        <v>0</v>
      </c>
      <c r="AT148" s="24">
        <v>0</v>
      </c>
      <c r="AU148" s="24">
        <v>0</v>
      </c>
      <c r="AV148" s="24">
        <v>0</v>
      </c>
      <c r="AW148" s="24">
        <v>0</v>
      </c>
      <c r="AX148" s="24">
        <v>0</v>
      </c>
      <c r="AY148" t="str">
        <f t="shared" si="165"/>
        <v/>
      </c>
      <c r="CW148" s="25" t="str">
        <f t="shared" si="166"/>
        <v/>
      </c>
      <c r="CX148" s="25" t="str">
        <f t="shared" si="167"/>
        <v/>
      </c>
      <c r="CY148" s="25" t="str">
        <f t="shared" si="168"/>
        <v/>
      </c>
      <c r="CZ148" s="25" t="str">
        <f t="shared" si="169"/>
        <v/>
      </c>
      <c r="DA148" s="25" t="str">
        <f t="shared" si="170"/>
        <v/>
      </c>
      <c r="DB148" s="25" t="str">
        <f t="shared" si="171"/>
        <v/>
      </c>
      <c r="DC148" s="25" t="str">
        <f t="shared" si="172"/>
        <v/>
      </c>
      <c r="DD148" s="25" t="str">
        <f t="shared" si="173"/>
        <v/>
      </c>
      <c r="DE148"/>
      <c r="DG148" s="26">
        <f t="shared" si="174"/>
        <v>0</v>
      </c>
      <c r="DH148" s="26">
        <f t="shared" si="175"/>
        <v>0</v>
      </c>
      <c r="DI148" s="26">
        <f t="shared" si="176"/>
        <v>0</v>
      </c>
      <c r="DJ148" s="26">
        <f t="shared" si="177"/>
        <v>0</v>
      </c>
      <c r="DK148" s="26">
        <f t="shared" si="178"/>
        <v>0</v>
      </c>
      <c r="DL148" s="26">
        <f t="shared" si="179"/>
        <v>0</v>
      </c>
      <c r="DM148" s="26">
        <f t="shared" si="180"/>
        <v>0</v>
      </c>
      <c r="DN148" s="26">
        <f t="shared" si="181"/>
        <v>0</v>
      </c>
    </row>
    <row r="149" spans="1:118" x14ac:dyDescent="0.25">
      <c r="A149" s="1419" t="s">
        <v>180</v>
      </c>
      <c r="B149" s="1420"/>
      <c r="C149" s="1421"/>
      <c r="D149" s="1465">
        <f t="shared" si="163"/>
        <v>0</v>
      </c>
      <c r="E149" s="1465">
        <f t="shared" si="164"/>
        <v>0</v>
      </c>
      <c r="F149" s="1466">
        <f t="shared" si="164"/>
        <v>0</v>
      </c>
      <c r="G149" s="1467"/>
      <c r="H149" s="1425"/>
      <c r="I149" s="1424"/>
      <c r="J149" s="1425"/>
      <c r="K149" s="1424"/>
      <c r="L149" s="1425"/>
      <c r="M149" s="1424"/>
      <c r="N149" s="1425"/>
      <c r="O149" s="1622"/>
      <c r="P149" s="1425"/>
      <c r="Q149" s="1622"/>
      <c r="R149" s="1425"/>
      <c r="S149" s="1622"/>
      <c r="T149" s="1425"/>
      <c r="U149" s="1424"/>
      <c r="V149" s="1425"/>
      <c r="W149" s="1424"/>
      <c r="X149" s="1425"/>
      <c r="Y149" s="1424"/>
      <c r="Z149" s="1425"/>
      <c r="AA149" s="1424"/>
      <c r="AB149" s="1425"/>
      <c r="AC149" s="1424"/>
      <c r="AD149" s="1425"/>
      <c r="AE149" s="1424"/>
      <c r="AF149" s="1425"/>
      <c r="AG149" s="1424"/>
      <c r="AH149" s="1425"/>
      <c r="AI149" s="1424"/>
      <c r="AJ149" s="1425"/>
      <c r="AK149" s="1424"/>
      <c r="AL149" s="1425"/>
      <c r="AM149" s="1424"/>
      <c r="AN149" s="1425"/>
      <c r="AO149" s="1424"/>
      <c r="AP149" s="1426"/>
      <c r="AQ149" s="1468">
        <v>0</v>
      </c>
      <c r="AR149" s="20">
        <v>0</v>
      </c>
      <c r="AS149" s="24">
        <v>0</v>
      </c>
      <c r="AT149" s="24">
        <v>0</v>
      </c>
      <c r="AU149" s="24">
        <v>0</v>
      </c>
      <c r="AV149" s="24">
        <v>0</v>
      </c>
      <c r="AW149" s="24">
        <v>0</v>
      </c>
      <c r="AX149" s="24">
        <v>0</v>
      </c>
      <c r="AY149" t="str">
        <f t="shared" si="165"/>
        <v/>
      </c>
      <c r="CW149" s="25" t="str">
        <f t="shared" si="166"/>
        <v/>
      </c>
      <c r="CX149" s="25" t="str">
        <f t="shared" si="167"/>
        <v/>
      </c>
      <c r="CY149" s="25" t="str">
        <f t="shared" si="168"/>
        <v/>
      </c>
      <c r="CZ149" s="25" t="str">
        <f t="shared" si="169"/>
        <v/>
      </c>
      <c r="DA149" s="25" t="str">
        <f t="shared" si="170"/>
        <v/>
      </c>
      <c r="DB149" s="25" t="str">
        <f t="shared" si="171"/>
        <v/>
      </c>
      <c r="DC149" s="25" t="str">
        <f t="shared" si="172"/>
        <v/>
      </c>
      <c r="DD149" s="25" t="str">
        <f t="shared" si="173"/>
        <v/>
      </c>
      <c r="DE149"/>
      <c r="DG149" s="26">
        <f t="shared" si="174"/>
        <v>0</v>
      </c>
      <c r="DH149" s="26">
        <f t="shared" si="175"/>
        <v>0</v>
      </c>
      <c r="DI149" s="26">
        <f t="shared" si="176"/>
        <v>0</v>
      </c>
      <c r="DJ149" s="26">
        <f t="shared" si="177"/>
        <v>0</v>
      </c>
      <c r="DK149" s="26">
        <f t="shared" si="178"/>
        <v>0</v>
      </c>
      <c r="DL149" s="26">
        <f t="shared" si="179"/>
        <v>0</v>
      </c>
      <c r="DM149" s="26">
        <f t="shared" si="180"/>
        <v>0</v>
      </c>
      <c r="DN149" s="26">
        <f t="shared" si="181"/>
        <v>0</v>
      </c>
    </row>
    <row r="150" spans="1:118" x14ac:dyDescent="0.25">
      <c r="A150" s="1331" t="s">
        <v>181</v>
      </c>
      <c r="B150" s="1623"/>
      <c r="C150" s="1332"/>
      <c r="D150" s="1465">
        <f t="shared" si="163"/>
        <v>11</v>
      </c>
      <c r="E150" s="1465">
        <f t="shared" si="164"/>
        <v>6</v>
      </c>
      <c r="F150" s="1466">
        <f t="shared" si="164"/>
        <v>5</v>
      </c>
      <c r="G150" s="1467">
        <v>0</v>
      </c>
      <c r="H150" s="1425">
        <v>0</v>
      </c>
      <c r="I150" s="1424">
        <v>0</v>
      </c>
      <c r="J150" s="1425">
        <v>0</v>
      </c>
      <c r="K150" s="1424">
        <v>0</v>
      </c>
      <c r="L150" s="1425">
        <v>0</v>
      </c>
      <c r="M150" s="1424">
        <v>0</v>
      </c>
      <c r="N150" s="1425">
        <v>0</v>
      </c>
      <c r="O150" s="1622">
        <v>0</v>
      </c>
      <c r="P150" s="1425">
        <v>0</v>
      </c>
      <c r="Q150" s="1622">
        <v>0</v>
      </c>
      <c r="R150" s="1425">
        <v>0</v>
      </c>
      <c r="S150" s="1622">
        <v>0</v>
      </c>
      <c r="T150" s="1425">
        <v>0</v>
      </c>
      <c r="U150" s="1424">
        <v>0</v>
      </c>
      <c r="V150" s="1425">
        <v>0</v>
      </c>
      <c r="W150" s="1424">
        <v>0</v>
      </c>
      <c r="X150" s="1425">
        <v>0</v>
      </c>
      <c r="Y150" s="1424">
        <v>1</v>
      </c>
      <c r="Z150" s="1425">
        <v>1</v>
      </c>
      <c r="AA150" s="1424">
        <v>4</v>
      </c>
      <c r="AB150" s="1425">
        <v>3</v>
      </c>
      <c r="AC150" s="1424">
        <v>1</v>
      </c>
      <c r="AD150" s="1425">
        <v>1</v>
      </c>
      <c r="AE150" s="1424">
        <v>0</v>
      </c>
      <c r="AF150" s="1425">
        <v>0</v>
      </c>
      <c r="AG150" s="1424">
        <v>0</v>
      </c>
      <c r="AH150" s="1425">
        <v>0</v>
      </c>
      <c r="AI150" s="1424">
        <v>0</v>
      </c>
      <c r="AJ150" s="1425">
        <v>0</v>
      </c>
      <c r="AK150" s="1424">
        <v>0</v>
      </c>
      <c r="AL150" s="1425">
        <v>0</v>
      </c>
      <c r="AM150" s="1424">
        <v>0</v>
      </c>
      <c r="AN150" s="1425">
        <v>0</v>
      </c>
      <c r="AO150" s="1424">
        <v>0</v>
      </c>
      <c r="AP150" s="1426">
        <v>0</v>
      </c>
      <c r="AQ150" s="1468">
        <v>0</v>
      </c>
      <c r="AR150" s="20">
        <v>0</v>
      </c>
      <c r="AS150" s="24">
        <v>0</v>
      </c>
      <c r="AT150" s="24">
        <v>0</v>
      </c>
      <c r="AU150" s="24">
        <v>0</v>
      </c>
      <c r="AV150" s="24">
        <v>0</v>
      </c>
      <c r="AW150" s="24">
        <v>0</v>
      </c>
      <c r="AX150" s="24">
        <v>0</v>
      </c>
      <c r="AY150" t="str">
        <f t="shared" si="165"/>
        <v/>
      </c>
      <c r="CW150" s="25" t="str">
        <f t="shared" si="166"/>
        <v/>
      </c>
      <c r="CX150" s="25" t="str">
        <f t="shared" si="167"/>
        <v/>
      </c>
      <c r="CY150" s="25" t="str">
        <f t="shared" si="168"/>
        <v/>
      </c>
      <c r="CZ150" s="25" t="str">
        <f t="shared" si="169"/>
        <v/>
      </c>
      <c r="DA150" s="25" t="str">
        <f t="shared" si="170"/>
        <v/>
      </c>
      <c r="DB150" s="25" t="str">
        <f t="shared" si="171"/>
        <v/>
      </c>
      <c r="DC150" s="25" t="str">
        <f t="shared" si="172"/>
        <v/>
      </c>
      <c r="DD150" s="25" t="str">
        <f t="shared" si="173"/>
        <v/>
      </c>
      <c r="DE150"/>
      <c r="DG150" s="26">
        <f t="shared" si="174"/>
        <v>0</v>
      </c>
      <c r="DH150" s="26">
        <f t="shared" si="175"/>
        <v>0</v>
      </c>
      <c r="DI150" s="26">
        <f t="shared" si="176"/>
        <v>0</v>
      </c>
      <c r="DJ150" s="26">
        <f t="shared" si="177"/>
        <v>0</v>
      </c>
      <c r="DK150" s="26">
        <f t="shared" si="178"/>
        <v>0</v>
      </c>
      <c r="DL150" s="26">
        <f t="shared" si="179"/>
        <v>0</v>
      </c>
      <c r="DM150" s="26">
        <f t="shared" si="180"/>
        <v>0</v>
      </c>
      <c r="DN150" s="26">
        <f t="shared" si="181"/>
        <v>0</v>
      </c>
    </row>
    <row r="151" spans="1:118" x14ac:dyDescent="0.25">
      <c r="A151" s="1331" t="s">
        <v>182</v>
      </c>
      <c r="B151" s="1623"/>
      <c r="C151" s="1332"/>
      <c r="D151" s="1465">
        <f t="shared" si="163"/>
        <v>46</v>
      </c>
      <c r="E151" s="1465">
        <f t="shared" si="164"/>
        <v>19</v>
      </c>
      <c r="F151" s="1466">
        <f t="shared" si="164"/>
        <v>27</v>
      </c>
      <c r="G151" s="1467">
        <v>0</v>
      </c>
      <c r="H151" s="1425">
        <v>0</v>
      </c>
      <c r="I151" s="1424">
        <v>0</v>
      </c>
      <c r="J151" s="1425">
        <v>0</v>
      </c>
      <c r="K151" s="1424">
        <v>0</v>
      </c>
      <c r="L151" s="1425">
        <v>0</v>
      </c>
      <c r="M151" s="1424">
        <v>0</v>
      </c>
      <c r="N151" s="1425">
        <v>0</v>
      </c>
      <c r="O151" s="1622">
        <v>0</v>
      </c>
      <c r="P151" s="1425">
        <v>0</v>
      </c>
      <c r="Q151" s="1622">
        <v>1</v>
      </c>
      <c r="R151" s="1425">
        <v>0</v>
      </c>
      <c r="S151" s="1622">
        <v>0</v>
      </c>
      <c r="T151" s="1425">
        <v>0</v>
      </c>
      <c r="U151" s="1424">
        <v>0</v>
      </c>
      <c r="V151" s="1425">
        <v>0</v>
      </c>
      <c r="W151" s="1424">
        <v>1</v>
      </c>
      <c r="X151" s="1425">
        <v>1</v>
      </c>
      <c r="Y151" s="1424">
        <v>3</v>
      </c>
      <c r="Z151" s="1425">
        <v>1</v>
      </c>
      <c r="AA151" s="1424">
        <v>6</v>
      </c>
      <c r="AB151" s="1425">
        <v>7</v>
      </c>
      <c r="AC151" s="1424">
        <v>3</v>
      </c>
      <c r="AD151" s="1425">
        <v>5</v>
      </c>
      <c r="AE151" s="1424">
        <v>0</v>
      </c>
      <c r="AF151" s="1425">
        <v>1</v>
      </c>
      <c r="AG151" s="1424">
        <v>2</v>
      </c>
      <c r="AH151" s="1425">
        <v>0</v>
      </c>
      <c r="AI151" s="1424">
        <v>1</v>
      </c>
      <c r="AJ151" s="1425">
        <v>6</v>
      </c>
      <c r="AK151" s="1424">
        <v>0</v>
      </c>
      <c r="AL151" s="1425">
        <v>1</v>
      </c>
      <c r="AM151" s="1424">
        <v>2</v>
      </c>
      <c r="AN151" s="1425">
        <v>5</v>
      </c>
      <c r="AO151" s="1424">
        <v>0</v>
      </c>
      <c r="AP151" s="1426">
        <v>0</v>
      </c>
      <c r="AQ151" s="1468">
        <v>0</v>
      </c>
      <c r="AR151" s="20">
        <v>0</v>
      </c>
      <c r="AS151" s="24">
        <v>0</v>
      </c>
      <c r="AT151" s="24">
        <v>0</v>
      </c>
      <c r="AU151" s="24">
        <v>0</v>
      </c>
      <c r="AV151" s="24">
        <v>0</v>
      </c>
      <c r="AW151" s="24">
        <v>0</v>
      </c>
      <c r="AX151" s="24">
        <v>0</v>
      </c>
      <c r="AY151" t="str">
        <f t="shared" si="165"/>
        <v/>
      </c>
      <c r="CW151" s="25" t="str">
        <f t="shared" si="166"/>
        <v/>
      </c>
      <c r="CX151" s="25" t="str">
        <f t="shared" si="167"/>
        <v/>
      </c>
      <c r="CY151" s="25" t="str">
        <f t="shared" si="168"/>
        <v/>
      </c>
      <c r="CZ151" s="25" t="str">
        <f t="shared" si="169"/>
        <v/>
      </c>
      <c r="DA151" s="25" t="str">
        <f t="shared" si="170"/>
        <v/>
      </c>
      <c r="DB151" s="25" t="str">
        <f t="shared" si="171"/>
        <v/>
      </c>
      <c r="DC151" s="25" t="str">
        <f t="shared" si="172"/>
        <v/>
      </c>
      <c r="DD151" s="25" t="str">
        <f t="shared" si="173"/>
        <v/>
      </c>
      <c r="DE151"/>
      <c r="DG151" s="26">
        <f t="shared" si="174"/>
        <v>0</v>
      </c>
      <c r="DH151" s="26">
        <f t="shared" si="175"/>
        <v>0</v>
      </c>
      <c r="DI151" s="26">
        <f t="shared" si="176"/>
        <v>0</v>
      </c>
      <c r="DJ151" s="26">
        <f t="shared" si="177"/>
        <v>0</v>
      </c>
      <c r="DK151" s="26">
        <f t="shared" si="178"/>
        <v>0</v>
      </c>
      <c r="DL151" s="26">
        <f t="shared" si="179"/>
        <v>0</v>
      </c>
      <c r="DM151" s="26">
        <f t="shared" si="180"/>
        <v>0</v>
      </c>
      <c r="DN151" s="26">
        <f t="shared" si="181"/>
        <v>0</v>
      </c>
    </row>
    <row r="152" spans="1:118" ht="15" customHeight="1" x14ac:dyDescent="0.25">
      <c r="A152" s="1331" t="s">
        <v>183</v>
      </c>
      <c r="B152" s="1623"/>
      <c r="C152" s="1332"/>
      <c r="D152" s="1465">
        <f t="shared" si="163"/>
        <v>31</v>
      </c>
      <c r="E152" s="1465">
        <f t="shared" si="164"/>
        <v>14</v>
      </c>
      <c r="F152" s="1466">
        <f t="shared" si="164"/>
        <v>17</v>
      </c>
      <c r="G152" s="1467">
        <v>0</v>
      </c>
      <c r="H152" s="1425">
        <v>0</v>
      </c>
      <c r="I152" s="1424">
        <v>0</v>
      </c>
      <c r="J152" s="1425">
        <v>0</v>
      </c>
      <c r="K152" s="1424">
        <v>0</v>
      </c>
      <c r="L152" s="1425">
        <v>0</v>
      </c>
      <c r="M152" s="1424">
        <v>0</v>
      </c>
      <c r="N152" s="1425">
        <v>0</v>
      </c>
      <c r="O152" s="1622">
        <v>0</v>
      </c>
      <c r="P152" s="1425">
        <v>0</v>
      </c>
      <c r="Q152" s="1622">
        <v>0</v>
      </c>
      <c r="R152" s="1425">
        <v>0</v>
      </c>
      <c r="S152" s="1622">
        <v>0</v>
      </c>
      <c r="T152" s="1425">
        <v>0</v>
      </c>
      <c r="U152" s="1424">
        <v>0</v>
      </c>
      <c r="V152" s="1425">
        <v>0</v>
      </c>
      <c r="W152" s="1424">
        <v>0</v>
      </c>
      <c r="X152" s="1425">
        <v>0</v>
      </c>
      <c r="Y152" s="1424">
        <v>1</v>
      </c>
      <c r="Z152" s="1425">
        <v>2</v>
      </c>
      <c r="AA152" s="1424">
        <v>5</v>
      </c>
      <c r="AB152" s="1425">
        <v>9</v>
      </c>
      <c r="AC152" s="1424">
        <v>3</v>
      </c>
      <c r="AD152" s="1425">
        <v>1</v>
      </c>
      <c r="AE152" s="1424">
        <v>1</v>
      </c>
      <c r="AF152" s="1425">
        <v>1</v>
      </c>
      <c r="AG152" s="1424">
        <v>0</v>
      </c>
      <c r="AH152" s="1425">
        <v>3</v>
      </c>
      <c r="AI152" s="1424">
        <v>1</v>
      </c>
      <c r="AJ152" s="1425">
        <v>0</v>
      </c>
      <c r="AK152" s="1424">
        <v>2</v>
      </c>
      <c r="AL152" s="1425">
        <v>0</v>
      </c>
      <c r="AM152" s="1424">
        <v>1</v>
      </c>
      <c r="AN152" s="1425">
        <v>0</v>
      </c>
      <c r="AO152" s="1424">
        <v>0</v>
      </c>
      <c r="AP152" s="1426">
        <v>1</v>
      </c>
      <c r="AQ152" s="1468">
        <v>0</v>
      </c>
      <c r="AR152" s="20">
        <v>0</v>
      </c>
      <c r="AS152" s="24">
        <v>0</v>
      </c>
      <c r="AT152" s="24">
        <v>0</v>
      </c>
      <c r="AU152" s="24">
        <v>0</v>
      </c>
      <c r="AV152" s="24">
        <v>0</v>
      </c>
      <c r="AW152" s="24">
        <v>0</v>
      </c>
      <c r="AX152" s="24">
        <v>0</v>
      </c>
      <c r="AY152" t="str">
        <f t="shared" si="165"/>
        <v/>
      </c>
      <c r="CW152" s="25" t="str">
        <f t="shared" si="166"/>
        <v/>
      </c>
      <c r="CX152" s="25" t="str">
        <f t="shared" si="167"/>
        <v/>
      </c>
      <c r="CY152" s="25" t="str">
        <f t="shared" si="168"/>
        <v/>
      </c>
      <c r="CZ152" s="25" t="str">
        <f t="shared" si="169"/>
        <v/>
      </c>
      <c r="DA152" s="25" t="str">
        <f t="shared" si="170"/>
        <v/>
      </c>
      <c r="DB152" s="25" t="str">
        <f t="shared" si="171"/>
        <v/>
      </c>
      <c r="DC152" s="25" t="str">
        <f t="shared" si="172"/>
        <v/>
      </c>
      <c r="DD152" s="25" t="str">
        <f t="shared" si="173"/>
        <v/>
      </c>
      <c r="DE152"/>
      <c r="DG152" s="26">
        <f t="shared" si="174"/>
        <v>0</v>
      </c>
      <c r="DH152" s="26">
        <f t="shared" si="175"/>
        <v>0</v>
      </c>
      <c r="DI152" s="26">
        <f t="shared" si="176"/>
        <v>0</v>
      </c>
      <c r="DJ152" s="26">
        <f t="shared" si="177"/>
        <v>0</v>
      </c>
      <c r="DK152" s="26">
        <f t="shared" si="178"/>
        <v>0</v>
      </c>
      <c r="DL152" s="26">
        <f t="shared" si="179"/>
        <v>0</v>
      </c>
      <c r="DM152" s="26">
        <f t="shared" si="180"/>
        <v>0</v>
      </c>
      <c r="DN152" s="26">
        <f t="shared" si="181"/>
        <v>0</v>
      </c>
    </row>
    <row r="153" spans="1:118" x14ac:dyDescent="0.25">
      <c r="A153" s="1419" t="s">
        <v>184</v>
      </c>
      <c r="B153" s="1420"/>
      <c r="C153" s="1421"/>
      <c r="D153" s="1465">
        <f t="shared" si="163"/>
        <v>0</v>
      </c>
      <c r="E153" s="1465">
        <f t="shared" si="164"/>
        <v>0</v>
      </c>
      <c r="F153" s="1466">
        <f t="shared" si="164"/>
        <v>0</v>
      </c>
      <c r="G153" s="1467"/>
      <c r="H153" s="1425"/>
      <c r="I153" s="1424"/>
      <c r="J153" s="1425"/>
      <c r="K153" s="1424"/>
      <c r="L153" s="1425"/>
      <c r="M153" s="1424"/>
      <c r="N153" s="1425"/>
      <c r="O153" s="1622"/>
      <c r="P153" s="1425"/>
      <c r="Q153" s="1622"/>
      <c r="R153" s="1425"/>
      <c r="S153" s="1622"/>
      <c r="T153" s="1425"/>
      <c r="U153" s="1424"/>
      <c r="V153" s="1425"/>
      <c r="W153" s="1424"/>
      <c r="X153" s="1425"/>
      <c r="Y153" s="1424"/>
      <c r="Z153" s="1425"/>
      <c r="AA153" s="1424"/>
      <c r="AB153" s="1425"/>
      <c r="AC153" s="1424"/>
      <c r="AD153" s="1425"/>
      <c r="AE153" s="1424"/>
      <c r="AF153" s="1425"/>
      <c r="AG153" s="1424"/>
      <c r="AH153" s="1425"/>
      <c r="AI153" s="1424"/>
      <c r="AJ153" s="1425"/>
      <c r="AK153" s="1424"/>
      <c r="AL153" s="1425"/>
      <c r="AM153" s="1424"/>
      <c r="AN153" s="1425"/>
      <c r="AO153" s="1424"/>
      <c r="AP153" s="1426"/>
      <c r="AQ153" s="1468"/>
      <c r="AR153" s="20"/>
      <c r="AS153" s="24"/>
      <c r="AT153" s="24"/>
      <c r="AU153" s="24"/>
      <c r="AV153" s="24"/>
      <c r="AW153" s="24"/>
      <c r="AX153" s="24"/>
      <c r="AY153" t="str">
        <f t="shared" si="165"/>
        <v/>
      </c>
      <c r="CW153" s="25" t="str">
        <f t="shared" si="166"/>
        <v/>
      </c>
      <c r="CX153" s="25" t="str">
        <f t="shared" si="167"/>
        <v/>
      </c>
      <c r="CY153" s="25" t="str">
        <f t="shared" si="168"/>
        <v/>
      </c>
      <c r="CZ153" s="25" t="str">
        <f t="shared" si="169"/>
        <v/>
      </c>
      <c r="DA153" s="25" t="str">
        <f t="shared" si="170"/>
        <v/>
      </c>
      <c r="DB153" s="25" t="str">
        <f t="shared" si="171"/>
        <v/>
      </c>
      <c r="DC153" s="25" t="str">
        <f t="shared" si="172"/>
        <v/>
      </c>
      <c r="DD153" s="25" t="str">
        <f t="shared" si="173"/>
        <v/>
      </c>
      <c r="DE153"/>
      <c r="DG153" s="26">
        <f t="shared" si="174"/>
        <v>0</v>
      </c>
      <c r="DH153" s="26">
        <f t="shared" si="175"/>
        <v>0</v>
      </c>
      <c r="DI153" s="26">
        <f t="shared" si="176"/>
        <v>0</v>
      </c>
      <c r="DJ153" s="26">
        <f t="shared" si="177"/>
        <v>0</v>
      </c>
      <c r="DK153" s="26">
        <f t="shared" si="178"/>
        <v>0</v>
      </c>
      <c r="DL153" s="26">
        <f t="shared" si="179"/>
        <v>0</v>
      </c>
      <c r="DM153" s="26">
        <f t="shared" si="180"/>
        <v>0</v>
      </c>
      <c r="DN153" s="26">
        <f t="shared" si="181"/>
        <v>0</v>
      </c>
    </row>
    <row r="154" spans="1:118" x14ac:dyDescent="0.25">
      <c r="A154" s="771" t="s">
        <v>185</v>
      </c>
      <c r="B154" s="771"/>
      <c r="C154" s="772"/>
      <c r="D154" s="1465">
        <f t="shared" si="163"/>
        <v>0</v>
      </c>
      <c r="E154" s="1465">
        <f>SUM(G154+I154+K154+M154+O154+Q154+S154+U154+W154+Y154+AA154+AC154+AE154+AG154+AI154+AK154+AM154+AO154)</f>
        <v>0</v>
      </c>
      <c r="F154" s="1466">
        <f t="shared" si="164"/>
        <v>0</v>
      </c>
      <c r="G154" s="1473"/>
      <c r="H154" s="1435"/>
      <c r="I154" s="1434"/>
      <c r="J154" s="1435"/>
      <c r="K154" s="1434"/>
      <c r="L154" s="1435"/>
      <c r="M154" s="1434"/>
      <c r="N154" s="1435"/>
      <c r="O154" s="1624"/>
      <c r="P154" s="1435"/>
      <c r="Q154" s="1624"/>
      <c r="R154" s="1435"/>
      <c r="S154" s="1624"/>
      <c r="T154" s="1435"/>
      <c r="U154" s="1434"/>
      <c r="V154" s="1435"/>
      <c r="W154" s="1434"/>
      <c r="X154" s="1435"/>
      <c r="Y154" s="1434"/>
      <c r="Z154" s="1435"/>
      <c r="AA154" s="1434"/>
      <c r="AB154" s="1435"/>
      <c r="AC154" s="1434"/>
      <c r="AD154" s="1435"/>
      <c r="AE154" s="1434"/>
      <c r="AF154" s="1435"/>
      <c r="AG154" s="1434"/>
      <c r="AH154" s="1435"/>
      <c r="AI154" s="1434"/>
      <c r="AJ154" s="1435"/>
      <c r="AK154" s="1434"/>
      <c r="AL154" s="1435"/>
      <c r="AM154" s="1434"/>
      <c r="AN154" s="1435"/>
      <c r="AO154" s="1434"/>
      <c r="AP154" s="1436"/>
      <c r="AQ154" s="188"/>
      <c r="AR154" s="1468"/>
      <c r="AS154" s="1428"/>
      <c r="AT154" s="189"/>
      <c r="AU154" s="189"/>
      <c r="AV154" s="189"/>
      <c r="AW154" s="189"/>
      <c r="AX154" s="189"/>
      <c r="AY154" t="str">
        <f t="shared" si="165"/>
        <v/>
      </c>
      <c r="CW154" s="25" t="str">
        <f t="shared" si="166"/>
        <v/>
      </c>
      <c r="CX154" s="25" t="str">
        <f t="shared" si="167"/>
        <v/>
      </c>
      <c r="CY154" s="25" t="str">
        <f t="shared" si="168"/>
        <v/>
      </c>
      <c r="CZ154" s="25" t="str">
        <f t="shared" si="169"/>
        <v/>
      </c>
      <c r="DA154" s="25" t="str">
        <f t="shared" si="170"/>
        <v/>
      </c>
      <c r="DB154" s="25" t="str">
        <f t="shared" si="171"/>
        <v/>
      </c>
      <c r="DC154" s="25" t="str">
        <f t="shared" si="172"/>
        <v/>
      </c>
      <c r="DD154" s="25" t="str">
        <f t="shared" si="173"/>
        <v/>
      </c>
      <c r="DE154"/>
      <c r="DG154" s="26">
        <f t="shared" si="174"/>
        <v>0</v>
      </c>
      <c r="DH154" s="26">
        <f t="shared" si="175"/>
        <v>0</v>
      </c>
      <c r="DI154" s="26">
        <f t="shared" si="176"/>
        <v>0</v>
      </c>
      <c r="DJ154" s="26">
        <f t="shared" si="177"/>
        <v>0</v>
      </c>
      <c r="DK154" s="26">
        <f t="shared" si="178"/>
        <v>0</v>
      </c>
      <c r="DL154" s="26">
        <f t="shared" si="179"/>
        <v>0</v>
      </c>
      <c r="DM154" s="26">
        <f t="shared" si="180"/>
        <v>0</v>
      </c>
      <c r="DN154" s="26">
        <f t="shared" si="181"/>
        <v>0</v>
      </c>
    </row>
    <row r="155" spans="1:118" x14ac:dyDescent="0.25">
      <c r="A155" s="1403" t="s">
        <v>4</v>
      </c>
      <c r="B155" s="1404"/>
      <c r="C155" s="1408"/>
      <c r="D155" s="1610">
        <f>SUM(D146:D154)</f>
        <v>418</v>
      </c>
      <c r="E155" s="1625">
        <f>SUM(E146:E154)</f>
        <v>172</v>
      </c>
      <c r="F155" s="1614">
        <f>SUM(F146:F154)</f>
        <v>246</v>
      </c>
      <c r="G155" s="1626">
        <f t="shared" ref="G155:AT155" si="182">SUM(G146:G154)</f>
        <v>0</v>
      </c>
      <c r="H155" s="1614">
        <f t="shared" si="182"/>
        <v>1</v>
      </c>
      <c r="I155" s="1626">
        <f t="shared" si="182"/>
        <v>0</v>
      </c>
      <c r="J155" s="1627">
        <f t="shared" si="182"/>
        <v>0</v>
      </c>
      <c r="K155" s="1626">
        <f t="shared" si="182"/>
        <v>0</v>
      </c>
      <c r="L155" s="1627">
        <f t="shared" si="182"/>
        <v>0</v>
      </c>
      <c r="M155" s="1626">
        <f t="shared" si="182"/>
        <v>0</v>
      </c>
      <c r="N155" s="1614">
        <f t="shared" si="182"/>
        <v>2</v>
      </c>
      <c r="O155" s="1626">
        <f t="shared" si="182"/>
        <v>11</v>
      </c>
      <c r="P155" s="1614">
        <f t="shared" si="182"/>
        <v>0</v>
      </c>
      <c r="Q155" s="1626">
        <f t="shared" si="182"/>
        <v>1</v>
      </c>
      <c r="R155" s="1614">
        <f t="shared" si="182"/>
        <v>0</v>
      </c>
      <c r="S155" s="1626">
        <f t="shared" si="182"/>
        <v>0</v>
      </c>
      <c r="T155" s="1614">
        <f t="shared" si="182"/>
        <v>0</v>
      </c>
      <c r="U155" s="1626">
        <f t="shared" si="182"/>
        <v>0</v>
      </c>
      <c r="V155" s="1614">
        <f t="shared" si="182"/>
        <v>0</v>
      </c>
      <c r="W155" s="1626">
        <f t="shared" si="182"/>
        <v>5</v>
      </c>
      <c r="X155" s="1614">
        <f t="shared" si="182"/>
        <v>5</v>
      </c>
      <c r="Y155" s="1626">
        <f t="shared" si="182"/>
        <v>19</v>
      </c>
      <c r="Z155" s="1614">
        <f t="shared" si="182"/>
        <v>14</v>
      </c>
      <c r="AA155" s="1626">
        <f t="shared" si="182"/>
        <v>46</v>
      </c>
      <c r="AB155" s="1614">
        <f t="shared" si="182"/>
        <v>56</v>
      </c>
      <c r="AC155" s="1626">
        <f t="shared" si="182"/>
        <v>13</v>
      </c>
      <c r="AD155" s="1614">
        <f t="shared" si="182"/>
        <v>8</v>
      </c>
      <c r="AE155" s="1626">
        <f t="shared" si="182"/>
        <v>11</v>
      </c>
      <c r="AF155" s="1614">
        <f t="shared" si="182"/>
        <v>24</v>
      </c>
      <c r="AG155" s="1626">
        <f t="shared" si="182"/>
        <v>29</v>
      </c>
      <c r="AH155" s="1614">
        <f t="shared" si="182"/>
        <v>55</v>
      </c>
      <c r="AI155" s="1626">
        <f t="shared" si="182"/>
        <v>16</v>
      </c>
      <c r="AJ155" s="1614">
        <f t="shared" si="182"/>
        <v>59</v>
      </c>
      <c r="AK155" s="1626">
        <f t="shared" si="182"/>
        <v>13</v>
      </c>
      <c r="AL155" s="1614">
        <f t="shared" si="182"/>
        <v>9</v>
      </c>
      <c r="AM155" s="1626">
        <f t="shared" si="182"/>
        <v>8</v>
      </c>
      <c r="AN155" s="1614">
        <f t="shared" si="182"/>
        <v>11</v>
      </c>
      <c r="AO155" s="1626">
        <f t="shared" si="182"/>
        <v>0</v>
      </c>
      <c r="AP155" s="1616">
        <f t="shared" si="182"/>
        <v>2</v>
      </c>
      <c r="AQ155" s="1614">
        <f t="shared" si="182"/>
        <v>0</v>
      </c>
      <c r="AR155" s="1615">
        <f t="shared" si="182"/>
        <v>0</v>
      </c>
      <c r="AS155" s="1614">
        <f t="shared" si="182"/>
        <v>0</v>
      </c>
      <c r="AT155" s="1628">
        <f t="shared" si="182"/>
        <v>0</v>
      </c>
      <c r="AU155" s="1628">
        <f>SUM(AU146:AU154)</f>
        <v>7</v>
      </c>
      <c r="AV155" s="1628">
        <f>SUM(AV146:AV154)</f>
        <v>0</v>
      </c>
      <c r="AW155" s="1628">
        <f>SUM(AW146:AW154)</f>
        <v>0</v>
      </c>
      <c r="AX155" s="1628">
        <f>SUM(AX146:AX154)</f>
        <v>0</v>
      </c>
      <c r="CW155"/>
      <c r="CX155"/>
      <c r="CY155"/>
      <c r="CZ155"/>
      <c r="DA155"/>
      <c r="DB155"/>
      <c r="DC155"/>
      <c r="DD155"/>
      <c r="DE155"/>
      <c r="DG155"/>
      <c r="DH155"/>
      <c r="DI155"/>
      <c r="DJ155"/>
      <c r="DK155"/>
      <c r="DL155"/>
      <c r="DM155"/>
    </row>
    <row r="156" spans="1:118" x14ac:dyDescent="0.25">
      <c r="A156" s="43" t="s">
        <v>186</v>
      </c>
      <c r="B156" s="212"/>
      <c r="C156" s="212"/>
      <c r="D156" s="212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4"/>
      <c r="R156" s="46"/>
      <c r="S156" s="10"/>
      <c r="T156" s="10"/>
      <c r="U156" s="10"/>
      <c r="V156" s="10"/>
      <c r="W156" s="10"/>
      <c r="X156" s="204"/>
      <c r="Y156" s="10"/>
      <c r="Z156" s="10"/>
      <c r="AA156" s="10"/>
      <c r="AB156" s="10"/>
      <c r="AC156" s="10"/>
      <c r="AD156" s="10"/>
      <c r="AE156" s="10"/>
      <c r="AF156" s="10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CW156"/>
      <c r="CX156"/>
      <c r="CY156"/>
      <c r="CZ156"/>
      <c r="DA156"/>
      <c r="DB156"/>
      <c r="DC156"/>
      <c r="DD156"/>
      <c r="DE156"/>
      <c r="DG156"/>
      <c r="DH156"/>
      <c r="DI156"/>
      <c r="DJ156"/>
      <c r="DK156"/>
      <c r="DL156"/>
      <c r="DM156"/>
    </row>
    <row r="157" spans="1:118" ht="15" customHeight="1" x14ac:dyDescent="0.25">
      <c r="A157" s="921" t="s">
        <v>187</v>
      </c>
      <c r="B157" s="632"/>
      <c r="C157" s="633"/>
      <c r="D157" s="924" t="s">
        <v>4</v>
      </c>
      <c r="E157" s="638"/>
      <c r="F157" s="639"/>
      <c r="G157" s="1403" t="s">
        <v>5</v>
      </c>
      <c r="H157" s="1404"/>
      <c r="I157" s="1404"/>
      <c r="J157" s="1404"/>
      <c r="K157" s="1404"/>
      <c r="L157" s="1404"/>
      <c r="M157" s="1404"/>
      <c r="N157" s="1404"/>
      <c r="O157" s="1404"/>
      <c r="P157" s="1404"/>
      <c r="Q157" s="1404"/>
      <c r="R157" s="1404"/>
      <c r="S157" s="1404"/>
      <c r="T157" s="1404"/>
      <c r="U157" s="1404"/>
      <c r="V157" s="1404"/>
      <c r="W157" s="1404"/>
      <c r="X157" s="1404"/>
      <c r="Y157" s="1404"/>
      <c r="Z157" s="1404"/>
      <c r="AA157" s="1404"/>
      <c r="AB157" s="1404"/>
      <c r="AC157" s="1404"/>
      <c r="AD157" s="1404"/>
      <c r="AE157" s="1404"/>
      <c r="AF157" s="1404"/>
      <c r="AG157" s="1404"/>
      <c r="AH157" s="1404"/>
      <c r="AI157" s="1404"/>
      <c r="AJ157" s="1404"/>
      <c r="AK157" s="1404"/>
      <c r="AL157" s="1404"/>
      <c r="AM157" s="1404"/>
      <c r="AN157" s="1404"/>
      <c r="AO157" s="1404"/>
      <c r="AP157" s="1408"/>
      <c r="AQ157" s="925" t="s">
        <v>42</v>
      </c>
      <c r="AR157" s="710" t="s">
        <v>9</v>
      </c>
      <c r="AS157" s="1585" t="s">
        <v>12</v>
      </c>
      <c r="AT157" s="1585" t="s">
        <v>13</v>
      </c>
      <c r="AU157" s="931" t="s">
        <v>10</v>
      </c>
      <c r="AV157" s="931" t="s">
        <v>188</v>
      </c>
      <c r="AW157" s="649" t="s">
        <v>189</v>
      </c>
      <c r="CW157"/>
      <c r="CX157"/>
      <c r="CY157"/>
      <c r="CZ157"/>
      <c r="DA157"/>
      <c r="DB157"/>
      <c r="DC157"/>
      <c r="DD157"/>
      <c r="DE157"/>
      <c r="DG157"/>
      <c r="DH157"/>
      <c r="DI157"/>
      <c r="DJ157"/>
      <c r="DK157"/>
      <c r="DL157"/>
      <c r="DM157"/>
    </row>
    <row r="158" spans="1:118" ht="15" customHeight="1" x14ac:dyDescent="0.25">
      <c r="A158" s="783"/>
      <c r="B158" s="634"/>
      <c r="C158" s="635"/>
      <c r="D158" s="688"/>
      <c r="E158" s="689"/>
      <c r="F158" s="645"/>
      <c r="G158" s="1452" t="s">
        <v>14</v>
      </c>
      <c r="H158" s="1407"/>
      <c r="I158" s="1403" t="s">
        <v>15</v>
      </c>
      <c r="J158" s="1408"/>
      <c r="K158" s="1404" t="s">
        <v>16</v>
      </c>
      <c r="L158" s="1408"/>
      <c r="M158" s="1403" t="s">
        <v>17</v>
      </c>
      <c r="N158" s="1408"/>
      <c r="O158" s="1403" t="s">
        <v>18</v>
      </c>
      <c r="P158" s="1408"/>
      <c r="Q158" s="1403" t="s">
        <v>19</v>
      </c>
      <c r="R158" s="1408"/>
      <c r="S158" s="1403" t="s">
        <v>20</v>
      </c>
      <c r="T158" s="1408"/>
      <c r="U158" s="1403" t="s">
        <v>21</v>
      </c>
      <c r="V158" s="1408"/>
      <c r="W158" s="1403" t="s">
        <v>22</v>
      </c>
      <c r="X158" s="1408"/>
      <c r="Y158" s="1403" t="s">
        <v>23</v>
      </c>
      <c r="Z158" s="1409"/>
      <c r="AA158" s="1403" t="s">
        <v>24</v>
      </c>
      <c r="AB158" s="1409"/>
      <c r="AC158" s="1629" t="s">
        <v>25</v>
      </c>
      <c r="AD158" s="1630"/>
      <c r="AE158" s="1629" t="s">
        <v>26</v>
      </c>
      <c r="AF158" s="1630"/>
      <c r="AG158" s="1629" t="s">
        <v>27</v>
      </c>
      <c r="AH158" s="1630"/>
      <c r="AI158" s="1629" t="s">
        <v>28</v>
      </c>
      <c r="AJ158" s="1630"/>
      <c r="AK158" s="1403" t="s">
        <v>29</v>
      </c>
      <c r="AL158" s="1409"/>
      <c r="AM158" s="1403" t="s">
        <v>30</v>
      </c>
      <c r="AN158" s="1409"/>
      <c r="AO158" s="1403" t="s">
        <v>31</v>
      </c>
      <c r="AP158" s="1409"/>
      <c r="AQ158" s="694"/>
      <c r="AR158" s="712"/>
      <c r="AS158" s="1585"/>
      <c r="AT158" s="1585"/>
      <c r="AU158" s="741"/>
      <c r="AV158" s="741"/>
      <c r="AW158" s="650"/>
      <c r="CW158"/>
      <c r="CX158"/>
      <c r="CY158"/>
      <c r="CZ158"/>
      <c r="DA158"/>
      <c r="DB158"/>
      <c r="DC158"/>
      <c r="DD158"/>
      <c r="DE158"/>
      <c r="DG158"/>
      <c r="DH158"/>
      <c r="DI158"/>
      <c r="DJ158"/>
      <c r="DK158"/>
      <c r="DL158"/>
      <c r="DM158"/>
    </row>
    <row r="159" spans="1:118" x14ac:dyDescent="0.25">
      <c r="A159" s="894"/>
      <c r="B159" s="636"/>
      <c r="C159" s="884"/>
      <c r="D159" s="1410" t="s">
        <v>32</v>
      </c>
      <c r="E159" s="514" t="s">
        <v>33</v>
      </c>
      <c r="F159" s="1412" t="s">
        <v>34</v>
      </c>
      <c r="G159" s="1411" t="s">
        <v>33</v>
      </c>
      <c r="H159" s="1412" t="s">
        <v>34</v>
      </c>
      <c r="I159" s="1413" t="s">
        <v>33</v>
      </c>
      <c r="J159" s="1412" t="s">
        <v>34</v>
      </c>
      <c r="K159" s="1413" t="s">
        <v>33</v>
      </c>
      <c r="L159" s="1412" t="s">
        <v>34</v>
      </c>
      <c r="M159" s="1413" t="s">
        <v>33</v>
      </c>
      <c r="N159" s="1412" t="s">
        <v>34</v>
      </c>
      <c r="O159" s="1413" t="s">
        <v>33</v>
      </c>
      <c r="P159" s="1412" t="s">
        <v>34</v>
      </c>
      <c r="Q159" s="1413" t="s">
        <v>33</v>
      </c>
      <c r="R159" s="1412" t="s">
        <v>34</v>
      </c>
      <c r="S159" s="1413" t="s">
        <v>33</v>
      </c>
      <c r="T159" s="1412" t="s">
        <v>34</v>
      </c>
      <c r="U159" s="1413" t="s">
        <v>33</v>
      </c>
      <c r="V159" s="1412" t="s">
        <v>34</v>
      </c>
      <c r="W159" s="1413" t="s">
        <v>33</v>
      </c>
      <c r="X159" s="1412" t="s">
        <v>34</v>
      </c>
      <c r="Y159" s="1413" t="s">
        <v>33</v>
      </c>
      <c r="Z159" s="1412" t="s">
        <v>34</v>
      </c>
      <c r="AA159" s="1413" t="s">
        <v>33</v>
      </c>
      <c r="AB159" s="1412" t="s">
        <v>34</v>
      </c>
      <c r="AC159" s="1413" t="s">
        <v>33</v>
      </c>
      <c r="AD159" s="1412" t="s">
        <v>34</v>
      </c>
      <c r="AE159" s="1413" t="s">
        <v>33</v>
      </c>
      <c r="AF159" s="1412" t="s">
        <v>34</v>
      </c>
      <c r="AG159" s="1413" t="s">
        <v>33</v>
      </c>
      <c r="AH159" s="1412" t="s">
        <v>34</v>
      </c>
      <c r="AI159" s="1413" t="s">
        <v>33</v>
      </c>
      <c r="AJ159" s="1412" t="s">
        <v>34</v>
      </c>
      <c r="AK159" s="1413" t="s">
        <v>33</v>
      </c>
      <c r="AL159" s="1412" t="s">
        <v>34</v>
      </c>
      <c r="AM159" s="1413" t="s">
        <v>33</v>
      </c>
      <c r="AN159" s="1412" t="s">
        <v>34</v>
      </c>
      <c r="AO159" s="1413" t="s">
        <v>33</v>
      </c>
      <c r="AP159" s="1412" t="s">
        <v>34</v>
      </c>
      <c r="AQ159" s="950"/>
      <c r="AR159" s="904"/>
      <c r="AS159" s="1585"/>
      <c r="AT159" s="1585"/>
      <c r="AU159" s="1587"/>
      <c r="AV159" s="1587"/>
      <c r="AW159" s="889"/>
      <c r="CW159"/>
      <c r="CX159"/>
      <c r="CY159"/>
      <c r="CZ159"/>
      <c r="DA159"/>
      <c r="DB159"/>
      <c r="DC159"/>
      <c r="DD159"/>
      <c r="DE159"/>
      <c r="DG159"/>
      <c r="DH159"/>
      <c r="DI159"/>
      <c r="DJ159"/>
      <c r="DK159"/>
      <c r="DL159"/>
      <c r="DM159"/>
    </row>
    <row r="160" spans="1:118" ht="15" customHeight="1" x14ac:dyDescent="0.25">
      <c r="A160" s="930" t="s">
        <v>190</v>
      </c>
      <c r="B160" s="1631" t="s">
        <v>191</v>
      </c>
      <c r="C160" s="1632"/>
      <c r="D160" s="1633">
        <f t="shared" ref="D160:D170" si="183">SUM(F160)</f>
        <v>0</v>
      </c>
      <c r="E160" s="216"/>
      <c r="F160" s="1634">
        <f>SUM(AD160+AF160+AH160+AJ160+AL160+AN160+AP160)</f>
        <v>0</v>
      </c>
      <c r="G160" s="1635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20"/>
      <c r="AD160" s="52"/>
      <c r="AE160" s="1636"/>
      <c r="AF160" s="52"/>
      <c r="AG160" s="1636"/>
      <c r="AH160" s="52"/>
      <c r="AI160" s="1636"/>
      <c r="AJ160" s="52"/>
      <c r="AK160" s="1636"/>
      <c r="AL160" s="52"/>
      <c r="AM160" s="1636"/>
      <c r="AN160" s="52"/>
      <c r="AO160" s="1636"/>
      <c r="AP160" s="52"/>
      <c r="AQ160" s="1637"/>
      <c r="AR160" s="52"/>
      <c r="AS160" s="1479"/>
      <c r="AT160" s="1479"/>
      <c r="AU160" s="1444"/>
      <c r="AV160" s="1638"/>
      <c r="AW160" s="1638"/>
      <c r="AX160" t="str">
        <f>CW160&amp;CW160&amp;CX160&amp;CY160&amp;CZ160&amp;DA160&amp;DB160&amp;DC160</f>
        <v/>
      </c>
      <c r="CW160"/>
      <c r="CX160" s="25" t="str">
        <f>IF(AND(D160&gt;0,AR160=""),"  * No olvide digitar la variable  Usuarios con Discapacidad. Digite Cero si no tiene.",IF(AR160&gt;D160," * La variable Usuarios con Discapacidad no pueden superar el Total Ambos Sexos.",""))</f>
        <v/>
      </c>
      <c r="CY160" s="25" t="str">
        <f>IF(AND(D160&gt;0,AS160=""),"  * No olvide digitar la variable Niños, niñas, adolescentes y jóvenes SENAME. Digite Cero si no tiene.",IF(AS160&gt;D160," * La variable Niños, niñas, adolescentes y jóvenes SENAME no pueden superar el Total Ambos Sexos.",""))</f>
        <v/>
      </c>
      <c r="CZ160" s="25" t="str">
        <f>IF(AND(D160&gt;0,AT160=""),"  * No olvide digitar la variable Niños, niñas, adolescentes y jóvenes Mejor Niñez. Digite Cero si no tiene.",IF(AT160&gt;D160," * La variable Niños, niñas, adolescentes y jóvenes Mejor Niñez  no pueden superar el Total Ambos Sexos.",""))</f>
        <v/>
      </c>
      <c r="DA160" s="25" t="str">
        <f>IF(AND(D160&gt;0,AU160=""),"  * No olvide digitar la variable Migrantes. Digite Cero si no tiene.",IF(AU160&gt;D160," * La variable Migrantes no pueden superar el Total Ambos Sexos.",""))</f>
        <v/>
      </c>
      <c r="DB160" s="224"/>
      <c r="DC160" s="224"/>
      <c r="DD160"/>
      <c r="DE160"/>
      <c r="DG160"/>
      <c r="DH160" s="26">
        <f>IF(AND(D160&gt;0,AR160=""),1,IF(AR160&gt;D160,1,0))</f>
        <v>0</v>
      </c>
      <c r="DI160" s="26">
        <f>IF(AND(D160&gt;0,AS160=""),1,IF(AS160&gt;D160,1,0))</f>
        <v>0</v>
      </c>
      <c r="DJ160" s="26">
        <f>IF(AND(D160&gt;0,AT160=""),1,IF(AT160&gt;D160,1,0))</f>
        <v>0</v>
      </c>
      <c r="DK160" s="26">
        <f>IF(AND(D160&gt;0,AU160=""),1,IF(AU160&gt;D160,1,0))</f>
        <v>0</v>
      </c>
      <c r="DL160" s="224"/>
      <c r="DM160" s="224"/>
    </row>
    <row r="161" spans="1:117" x14ac:dyDescent="0.25">
      <c r="A161" s="713"/>
      <c r="B161" s="1331" t="s">
        <v>95</v>
      </c>
      <c r="C161" s="1332"/>
      <c r="D161" s="1321">
        <f t="shared" si="183"/>
        <v>0</v>
      </c>
      <c r="E161" s="1639"/>
      <c r="F161" s="1640">
        <f t="shared" ref="F161:F170" si="184">SUM(AD161+AF161+AH161+AJ161+AL161+AN161+AP161)</f>
        <v>0</v>
      </c>
      <c r="G161" s="1603"/>
      <c r="H161" s="1641"/>
      <c r="I161" s="1641"/>
      <c r="J161" s="1641"/>
      <c r="K161" s="1641"/>
      <c r="L161" s="1641"/>
      <c r="M161" s="1641"/>
      <c r="N161" s="1641"/>
      <c r="O161" s="1641"/>
      <c r="P161" s="1641"/>
      <c r="Q161" s="1641"/>
      <c r="R161" s="1641"/>
      <c r="S161" s="1641"/>
      <c r="T161" s="1641"/>
      <c r="U161" s="1641"/>
      <c r="V161" s="1641"/>
      <c r="W161" s="1641"/>
      <c r="X161" s="1641"/>
      <c r="Y161" s="1641"/>
      <c r="Z161" s="1641"/>
      <c r="AA161" s="1641"/>
      <c r="AB161" s="1641"/>
      <c r="AC161" s="1642"/>
      <c r="AD161" s="22"/>
      <c r="AE161" s="1593"/>
      <c r="AF161" s="22"/>
      <c r="AG161" s="1593"/>
      <c r="AH161" s="22"/>
      <c r="AI161" s="1593"/>
      <c r="AJ161" s="22"/>
      <c r="AK161" s="1593"/>
      <c r="AL161" s="22"/>
      <c r="AM161" s="1593"/>
      <c r="AN161" s="22"/>
      <c r="AO161" s="1593"/>
      <c r="AP161" s="22"/>
      <c r="AQ161" s="230"/>
      <c r="AR161" s="22"/>
      <c r="AS161" s="20"/>
      <c r="AT161" s="20"/>
      <c r="AU161" s="1428"/>
      <c r="AV161" s="231"/>
      <c r="AW161" s="24"/>
      <c r="AX161" t="str">
        <f t="shared" ref="AX161:AX163" si="185">CW161&amp;CW161&amp;CX161&amp;CY161&amp;CZ161&amp;DA161&amp;DB161&amp;DC161</f>
        <v/>
      </c>
      <c r="CW161"/>
      <c r="CX161" s="25" t="str">
        <f t="shared" ref="CX161:CX163" si="186">IF(AND(D161&gt;0,AR161=""),"  * No olvide digitar la variable  Usuarios con Discapacidad. Digite Cero si no tiene.",IF(AR161&gt;D161," * La variable Usuarios con Discapacidad no pueden superar el Total Ambos Sexos.",""))</f>
        <v/>
      </c>
      <c r="CY161" s="25" t="str">
        <f t="shared" ref="CY161:CY163" si="187">IF(AND(D161&gt;0,AS161=""),"  * No olvide digitar la variable Niños, niñas, adolescentes y jóvenes SENAME. Digite Cero si no tiene.",IF(AS161&gt;D161," * La variable Niños, niñas, adolescentes y jóvenes SENAME no pueden superar el Total Ambos Sexos.",""))</f>
        <v/>
      </c>
      <c r="CZ161" s="25" t="str">
        <f t="shared" ref="CZ161:CZ163" si="188">IF(AND(D161&gt;0,AT161=""),"  * No olvide digitar la variable Niños, niñas, adolescentes y jóvenes Mejor Niñez. Digite Cero si no tiene.",IF(AT161&gt;D161," * La variable Niños, niñas, adolescentes y jóvenes Mejor Niñez  no pueden superar el Total Ambos Sexos.",""))</f>
        <v/>
      </c>
      <c r="DA161" s="25" t="str">
        <f t="shared" ref="DA161:DA163" si="189">IF(AND(D161&gt;0,AU161=""),"  * No olvide digitar la variable Migrantes. Digite Cero si no tiene.",IF(AU161&gt;D161," * La variable Migrantes no pueden superar el Total Ambos Sexos.",""))</f>
        <v/>
      </c>
      <c r="DB161" s="224"/>
      <c r="DC161" s="25" t="str">
        <f>IF(AND(D161&gt;0,AW161=""),"  * No olvide digitar la variable Paciente Diabético en control PSCV. Digite Cero si no tiene.",IF(AW161&gt;D161," * La variable Paciente Diabético en control PSCV no pueden superar el Total Ambos Sexos.",""))</f>
        <v/>
      </c>
      <c r="DD161"/>
      <c r="DE161"/>
      <c r="DG161"/>
      <c r="DH161" s="26">
        <f t="shared" ref="DH161:DH163" si="190">IF(AND(D161&gt;0,AR161=""),1,IF(AR161&gt;D161,1,0))</f>
        <v>0</v>
      </c>
      <c r="DI161" s="26">
        <f t="shared" ref="DI161:DI163" si="191">IF(AND(D161&gt;0,AS161=""),1,IF(AS161&gt;D161,1,0))</f>
        <v>0</v>
      </c>
      <c r="DJ161" s="26">
        <f t="shared" ref="DJ161:DJ163" si="192">IF(AND(D161&gt;0,AT161=""),1,IF(AT161&gt;D161,1,0))</f>
        <v>0</v>
      </c>
      <c r="DK161" s="26">
        <f t="shared" ref="DK161:DK163" si="193">IF(AND(D161&gt;0,AU161=""),1,IF(AU161&gt;D161,1,0))</f>
        <v>0</v>
      </c>
      <c r="DL161" s="224"/>
      <c r="DM161" s="26">
        <f>IF(AND(D161&gt;0,AW161=""),1,IF(AW161&gt;D161,1,0))</f>
        <v>0</v>
      </c>
    </row>
    <row r="162" spans="1:117" x14ac:dyDescent="0.25">
      <c r="A162" s="713"/>
      <c r="B162" s="1643" t="s">
        <v>93</v>
      </c>
      <c r="C162" s="1644"/>
      <c r="D162" s="1321">
        <f t="shared" si="183"/>
        <v>0</v>
      </c>
      <c r="E162" s="1639"/>
      <c r="F162" s="1640">
        <f t="shared" si="184"/>
        <v>0</v>
      </c>
      <c r="G162" s="1603"/>
      <c r="H162" s="1641"/>
      <c r="I162" s="1641"/>
      <c r="J162" s="1641"/>
      <c r="K162" s="1641"/>
      <c r="L162" s="1641"/>
      <c r="M162" s="1641"/>
      <c r="N162" s="1641"/>
      <c r="O162" s="1641"/>
      <c r="P162" s="1641"/>
      <c r="Q162" s="1641"/>
      <c r="R162" s="1641"/>
      <c r="S162" s="1641"/>
      <c r="T162" s="1641"/>
      <c r="U162" s="1641"/>
      <c r="V162" s="1641"/>
      <c r="W162" s="1641"/>
      <c r="X162" s="1641"/>
      <c r="Y162" s="1641"/>
      <c r="Z162" s="1641"/>
      <c r="AA162" s="1641"/>
      <c r="AB162" s="1641"/>
      <c r="AC162" s="1642"/>
      <c r="AD162" s="479"/>
      <c r="AE162" s="1593"/>
      <c r="AF162" s="479"/>
      <c r="AG162" s="1593"/>
      <c r="AH162" s="479"/>
      <c r="AI162" s="1593"/>
      <c r="AJ162" s="479"/>
      <c r="AK162" s="1593"/>
      <c r="AL162" s="479"/>
      <c r="AM162" s="1593"/>
      <c r="AN162" s="479"/>
      <c r="AO162" s="1593"/>
      <c r="AP162" s="479"/>
      <c r="AQ162" s="1427"/>
      <c r="AR162" s="1425"/>
      <c r="AS162" s="1468"/>
      <c r="AT162" s="1468"/>
      <c r="AU162" s="1428"/>
      <c r="AV162" s="234"/>
      <c r="AW162" s="235"/>
      <c r="AX162" t="str">
        <f t="shared" si="185"/>
        <v/>
      </c>
      <c r="CW162"/>
      <c r="CX162" s="25" t="str">
        <f t="shared" si="186"/>
        <v/>
      </c>
      <c r="CY162" s="25" t="str">
        <f t="shared" si="187"/>
        <v/>
      </c>
      <c r="CZ162" s="25" t="str">
        <f t="shared" si="188"/>
        <v/>
      </c>
      <c r="DA162" s="25" t="str">
        <f t="shared" si="189"/>
        <v/>
      </c>
      <c r="DB162" s="224"/>
      <c r="DC162" s="25" t="str">
        <f>IF(AND(D162&gt;0,AW162=""),"  * No olvide digitar la variable Paciente Diabético en control PSCV. Digite Cero si no tiene.",IF(AW162&gt;D162," * La variable Paciente Diabético en control PSCV no pueden superar el Total Ambos Sexos.",""))</f>
        <v/>
      </c>
      <c r="DD162"/>
      <c r="DE162"/>
      <c r="DG162"/>
      <c r="DH162" s="26">
        <f t="shared" si="190"/>
        <v>0</v>
      </c>
      <c r="DI162" s="26">
        <f t="shared" si="191"/>
        <v>0</v>
      </c>
      <c r="DJ162" s="26">
        <f t="shared" si="192"/>
        <v>0</v>
      </c>
      <c r="DK162" s="26">
        <f t="shared" si="193"/>
        <v>0</v>
      </c>
      <c r="DL162" s="224"/>
      <c r="DM162" s="26">
        <f>IF(AND(D162&gt;0,AW162=""),1,IF(AW162&gt;D162,1,0))</f>
        <v>0</v>
      </c>
    </row>
    <row r="163" spans="1:117" x14ac:dyDescent="0.25">
      <c r="A163" s="713"/>
      <c r="B163" s="1489" t="s">
        <v>156</v>
      </c>
      <c r="C163" s="686"/>
      <c r="D163" s="1334">
        <f t="shared" si="183"/>
        <v>0</v>
      </c>
      <c r="E163" s="1639"/>
      <c r="F163" s="237">
        <f t="shared" si="184"/>
        <v>0</v>
      </c>
      <c r="G163" s="1603"/>
      <c r="H163" s="1641"/>
      <c r="I163" s="1641"/>
      <c r="J163" s="1641"/>
      <c r="K163" s="1641"/>
      <c r="L163" s="1641"/>
      <c r="M163" s="1641"/>
      <c r="N163" s="1641"/>
      <c r="O163" s="1641"/>
      <c r="P163" s="1641"/>
      <c r="Q163" s="1641"/>
      <c r="R163" s="1641"/>
      <c r="S163" s="1641"/>
      <c r="T163" s="1641"/>
      <c r="U163" s="1641"/>
      <c r="V163" s="1641"/>
      <c r="W163" s="1641"/>
      <c r="X163" s="1641"/>
      <c r="Y163" s="1641"/>
      <c r="Z163" s="1641"/>
      <c r="AA163" s="1641"/>
      <c r="AB163" s="1641"/>
      <c r="AC163" s="1642"/>
      <c r="AD163" s="1435"/>
      <c r="AE163" s="1593"/>
      <c r="AF163" s="1435"/>
      <c r="AG163" s="1593"/>
      <c r="AH163" s="1435"/>
      <c r="AI163" s="1593"/>
      <c r="AJ163" s="1435"/>
      <c r="AK163" s="1593"/>
      <c r="AL163" s="1435"/>
      <c r="AM163" s="1593"/>
      <c r="AN163" s="1435"/>
      <c r="AO163" s="1593"/>
      <c r="AP163" s="1435"/>
      <c r="AQ163" s="1437"/>
      <c r="AR163" s="1435"/>
      <c r="AS163" s="39"/>
      <c r="AT163" s="39"/>
      <c r="AU163" s="1438"/>
      <c r="AV163" s="1645"/>
      <c r="AW163" s="1645"/>
      <c r="AX163" t="str">
        <f t="shared" si="185"/>
        <v/>
      </c>
      <c r="CW163"/>
      <c r="CX163" s="25" t="str">
        <f t="shared" si="186"/>
        <v/>
      </c>
      <c r="CY163" s="25" t="str">
        <f t="shared" si="187"/>
        <v/>
      </c>
      <c r="CZ163" s="25" t="str">
        <f t="shared" si="188"/>
        <v/>
      </c>
      <c r="DA163" s="25" t="str">
        <f t="shared" si="189"/>
        <v/>
      </c>
      <c r="DB163" s="224"/>
      <c r="DC163" s="224"/>
      <c r="DD163"/>
      <c r="DE163"/>
      <c r="DG163"/>
      <c r="DH163" s="26">
        <f t="shared" si="190"/>
        <v>0</v>
      </c>
      <c r="DI163" s="26">
        <f t="shared" si="191"/>
        <v>0</v>
      </c>
      <c r="DJ163" s="26">
        <f t="shared" si="192"/>
        <v>0</v>
      </c>
      <c r="DK163" s="26">
        <f t="shared" si="193"/>
        <v>0</v>
      </c>
      <c r="DL163" s="224"/>
      <c r="DM163" s="224"/>
    </row>
    <row r="164" spans="1:117" x14ac:dyDescent="0.25">
      <c r="A164" s="713"/>
      <c r="B164" s="930" t="s">
        <v>192</v>
      </c>
      <c r="C164" s="1581" t="s">
        <v>4</v>
      </c>
      <c r="D164" s="534">
        <f t="shared" si="183"/>
        <v>0</v>
      </c>
      <c r="E164" s="1639"/>
      <c r="F164" s="1646">
        <f t="shared" si="184"/>
        <v>0</v>
      </c>
      <c r="G164" s="1603"/>
      <c r="H164" s="1641"/>
      <c r="I164" s="1641"/>
      <c r="J164" s="1641"/>
      <c r="K164" s="1641"/>
      <c r="L164" s="1641"/>
      <c r="M164" s="1641"/>
      <c r="N164" s="1641"/>
      <c r="O164" s="1641"/>
      <c r="P164" s="1641"/>
      <c r="Q164" s="1641"/>
      <c r="R164" s="1641"/>
      <c r="S164" s="1641"/>
      <c r="T164" s="1641"/>
      <c r="U164" s="1641"/>
      <c r="V164" s="1641"/>
      <c r="W164" s="1641"/>
      <c r="X164" s="1641"/>
      <c r="Y164" s="1641"/>
      <c r="Z164" s="1641"/>
      <c r="AA164" s="1641"/>
      <c r="AB164" s="1641"/>
      <c r="AC164" s="1642"/>
      <c r="AD164" s="521">
        <f>SUM(AD165:AD170)</f>
        <v>0</v>
      </c>
      <c r="AE164" s="1593"/>
      <c r="AF164" s="521">
        <f t="shared" ref="AF164:AW164" si="194">SUM(AF165:AF170)</f>
        <v>0</v>
      </c>
      <c r="AG164" s="1593"/>
      <c r="AH164" s="521">
        <f t="shared" si="194"/>
        <v>0</v>
      </c>
      <c r="AI164" s="1593"/>
      <c r="AJ164" s="521">
        <f t="shared" si="194"/>
        <v>0</v>
      </c>
      <c r="AK164" s="1593"/>
      <c r="AL164" s="521">
        <f t="shared" si="194"/>
        <v>0</v>
      </c>
      <c r="AM164" s="1593"/>
      <c r="AN164" s="521">
        <f t="shared" si="194"/>
        <v>0</v>
      </c>
      <c r="AO164" s="1593"/>
      <c r="AP164" s="521">
        <f t="shared" si="194"/>
        <v>0</v>
      </c>
      <c r="AQ164" s="1647">
        <f>SUM(AQ165:AQ170)</f>
        <v>0</v>
      </c>
      <c r="AR164" s="521">
        <f t="shared" si="194"/>
        <v>0</v>
      </c>
      <c r="AS164" s="1493">
        <f>SUM(AS165:AS170)</f>
        <v>0</v>
      </c>
      <c r="AT164" s="1493">
        <f>SUM(AT165:AT170)</f>
        <v>0</v>
      </c>
      <c r="AU164" s="1493">
        <f>SUM(AU165:AU170)</f>
        <v>0</v>
      </c>
      <c r="AV164" s="1496">
        <f t="shared" si="194"/>
        <v>0</v>
      </c>
      <c r="AW164" s="1493">
        <f t="shared" si="194"/>
        <v>0</v>
      </c>
      <c r="CW164"/>
      <c r="CX164"/>
      <c r="CY164"/>
      <c r="CZ164"/>
      <c r="DA164" s="540"/>
      <c r="DB164"/>
      <c r="DC164"/>
      <c r="DD164"/>
      <c r="DE164"/>
      <c r="DG164"/>
      <c r="DH164"/>
      <c r="DI164"/>
      <c r="DJ164"/>
      <c r="DK164"/>
      <c r="DL164"/>
      <c r="DM164"/>
    </row>
    <row r="165" spans="1:117" x14ac:dyDescent="0.25">
      <c r="A165" s="713"/>
      <c r="B165" s="713"/>
      <c r="C165" s="244" t="s">
        <v>193</v>
      </c>
      <c r="D165" s="245">
        <f t="shared" si="183"/>
        <v>0</v>
      </c>
      <c r="E165" s="1639"/>
      <c r="F165" s="246">
        <f>SUM(AD165+AF165+AH165+AJ165+AL165+AN165+AP165)</f>
        <v>0</v>
      </c>
      <c r="G165" s="1603"/>
      <c r="H165" s="1641"/>
      <c r="I165" s="1641"/>
      <c r="J165" s="1641"/>
      <c r="K165" s="1641"/>
      <c r="L165" s="1641"/>
      <c r="M165" s="1641"/>
      <c r="N165" s="1641"/>
      <c r="O165" s="1641"/>
      <c r="P165" s="1641"/>
      <c r="Q165" s="1641"/>
      <c r="R165" s="1641"/>
      <c r="S165" s="1641"/>
      <c r="T165" s="1641"/>
      <c r="U165" s="1641"/>
      <c r="V165" s="1641"/>
      <c r="W165" s="1641"/>
      <c r="X165" s="1641"/>
      <c r="Y165" s="1641"/>
      <c r="Z165" s="1641"/>
      <c r="AA165" s="1641"/>
      <c r="AB165" s="1641"/>
      <c r="AC165" s="1642"/>
      <c r="AD165" s="22"/>
      <c r="AE165" s="1593"/>
      <c r="AF165" s="22"/>
      <c r="AG165" s="1593"/>
      <c r="AH165" s="22"/>
      <c r="AI165" s="1593"/>
      <c r="AJ165" s="22"/>
      <c r="AK165" s="1593"/>
      <c r="AL165" s="22"/>
      <c r="AM165" s="1593"/>
      <c r="AN165" s="22"/>
      <c r="AO165" s="1593"/>
      <c r="AP165" s="22"/>
      <c r="AQ165" s="230"/>
      <c r="AR165" s="22"/>
      <c r="AS165" s="20"/>
      <c r="AT165" s="20"/>
      <c r="AU165" s="20"/>
      <c r="AV165" s="24"/>
      <c r="AW165" s="20"/>
      <c r="AX165" t="str">
        <f t="shared" ref="AX165:AX196" si="195">CW165&amp;CX165&amp;CY165&amp;CZ165&amp;DA165&amp;DB165&amp;DC165&amp;DD165&amp;DE165</f>
        <v/>
      </c>
      <c r="CW165"/>
      <c r="CX165" s="25" t="str">
        <f t="shared" ref="CX165:CX175" si="196">IF(AND(D165&gt;0,AR165=""),"  * No olvide digitar la variable  Usuarios con Discapacidad. Digite Cero si no tiene.",IF(AR165&gt;D165," * La variable Usuarios con Discapacidad no pueden superar el Total Ambos Sexos.",""))</f>
        <v/>
      </c>
      <c r="CY165" s="25" t="str">
        <f t="shared" ref="CY165:CY175" si="197">IF(AND(D165&gt;0,AS165=""),"  * No olvide digitar la variable Niños, niñas, adolescentes y jóvenes SENAME. Digite Cero si no tiene.",IF(AS165&gt;D165," * La variable Niños, niñas, adolescentes y jóvenes SENAME no pueden superar el Total Ambos Sexos.",""))</f>
        <v/>
      </c>
      <c r="CZ165" s="25" t="str">
        <f t="shared" ref="CZ165:CZ175" si="198">IF(AND(D165&gt;0,AT165=""),"  * No olvide digitar la variable Niños, niñas, adolescentes y jóvenes Mejor Niñez. Digite Cero si no tiene.",IF(AT165&gt;D165," * La variable Niños, niñas, adolescentes y jóvenes Mejor Niñez  no pueden superar el Total Ambos Sexos.",""))</f>
        <v/>
      </c>
      <c r="DA165" s="25" t="str">
        <f t="shared" ref="DA165:DA175" si="199">IF(AND(D165&gt;0,AU165=""),"  * No olvide digitar la variable Migrantes. Digite Cero si no tiene.",IF(AU165&gt;D165," * La variable Migrantes no pueden superar el Total Ambos Sexos.",""))</f>
        <v/>
      </c>
      <c r="DB165" s="25" t="str">
        <f>IF(AND($D165&gt;0,AV165=""),"  * No olvide digitar la variable Egreso por Abandono. Digite Cero si no tiene.",IF(AV165&gt;$D165," * La variable Egreso por Abandono no pueden superar el Total Ambos Sexos.",""))</f>
        <v/>
      </c>
      <c r="DC165" s="25" t="str">
        <f t="shared" ref="DC165:DC175" si="200">IF(AND(D165&gt;0,AW165=""),"  * No olvide digitar la variable Paciente Diabético en control PSCV. Digite Cero si no tiene.",IF(AW165&gt;D165," * La variable Paciente Diabético en control PSCV no pueden superar el Total Ambos Sexos.",""))</f>
        <v/>
      </c>
      <c r="DD165"/>
      <c r="DE165"/>
      <c r="DG165"/>
      <c r="DH165" s="26">
        <f>IF(AND(D165&gt;0,AR165=""),1,IF(AR165&gt;D165,1,0))</f>
        <v>0</v>
      </c>
      <c r="DI165" s="26">
        <f>IF(AND(D165&gt;0,AS165=""),1,IF(AS165&gt;D165,1,0))</f>
        <v>0</v>
      </c>
      <c r="DJ165" s="26">
        <f>IF(AND(D165&gt;0,AT165=""),1,IF(AT165&gt;D165,1,0))</f>
        <v>0</v>
      </c>
      <c r="DK165" s="26">
        <f>IF(AND(D165&gt;0,AU165=""),1,IF(AU165&gt;D165,1,0))</f>
        <v>0</v>
      </c>
      <c r="DL165" s="26">
        <f>IF(AND(D165&gt;0,AV165=""),1,IF(AV165&gt;D165,1,0))</f>
        <v>0</v>
      </c>
      <c r="DM165" s="26">
        <f>IF(AND(D165&gt;0,AW165=""),1,IF(AW165&gt;D165,1,0))</f>
        <v>0</v>
      </c>
    </row>
    <row r="166" spans="1:117" x14ac:dyDescent="0.25">
      <c r="A166" s="713"/>
      <c r="B166" s="713"/>
      <c r="C166" s="1648" t="s">
        <v>194</v>
      </c>
      <c r="D166" s="245">
        <f t="shared" si="183"/>
        <v>0</v>
      </c>
      <c r="E166" s="1639"/>
      <c r="F166" s="1640">
        <f t="shared" si="184"/>
        <v>0</v>
      </c>
      <c r="G166" s="1603"/>
      <c r="H166" s="1641"/>
      <c r="I166" s="1641"/>
      <c r="J166" s="1641"/>
      <c r="K166" s="1641"/>
      <c r="L166" s="1641"/>
      <c r="M166" s="1641"/>
      <c r="N166" s="1641"/>
      <c r="O166" s="1641"/>
      <c r="P166" s="1641"/>
      <c r="Q166" s="1641"/>
      <c r="R166" s="1641"/>
      <c r="S166" s="1641"/>
      <c r="T166" s="1641"/>
      <c r="U166" s="1641"/>
      <c r="V166" s="1641"/>
      <c r="W166" s="1641"/>
      <c r="X166" s="1641"/>
      <c r="Y166" s="1641"/>
      <c r="Z166" s="1641"/>
      <c r="AA166" s="1641"/>
      <c r="AB166" s="1641"/>
      <c r="AC166" s="1642"/>
      <c r="AD166" s="22"/>
      <c r="AE166" s="1593"/>
      <c r="AF166" s="22"/>
      <c r="AG166" s="1593"/>
      <c r="AH166" s="22"/>
      <c r="AI166" s="1593"/>
      <c r="AJ166" s="22"/>
      <c r="AK166" s="1593"/>
      <c r="AL166" s="22"/>
      <c r="AM166" s="1593"/>
      <c r="AN166" s="22"/>
      <c r="AO166" s="1593"/>
      <c r="AP166" s="22"/>
      <c r="AQ166" s="230"/>
      <c r="AR166" s="22"/>
      <c r="AS166" s="20"/>
      <c r="AT166" s="20"/>
      <c r="AU166" s="20"/>
      <c r="AV166" s="24"/>
      <c r="AW166" s="20"/>
      <c r="AX166" t="str">
        <f t="shared" si="195"/>
        <v/>
      </c>
      <c r="CW166"/>
      <c r="CX166" s="25" t="str">
        <f t="shared" si="196"/>
        <v/>
      </c>
      <c r="CY166" s="25" t="str">
        <f t="shared" si="197"/>
        <v/>
      </c>
      <c r="CZ166" s="25" t="str">
        <f t="shared" si="198"/>
        <v/>
      </c>
      <c r="DA166" s="25" t="str">
        <f t="shared" si="199"/>
        <v/>
      </c>
      <c r="DB166" s="25" t="str">
        <f t="shared" ref="DB166:DB170" si="201">IF(AND($D166&gt;0,AV166=""),"  * No olvide digitar la variable Egreso por Abandono. Digite Cero si no tiene.",IF(AV166&gt;$D166," * La variable Egreso por Abandono no pueden superar el Total Ambos Sexos.",""))</f>
        <v/>
      </c>
      <c r="DC166" s="25" t="str">
        <f t="shared" si="200"/>
        <v/>
      </c>
      <c r="DD166"/>
      <c r="DE166"/>
      <c r="DG166"/>
      <c r="DH166" s="26">
        <f t="shared" ref="DH166:DH170" si="202">IF(AND(D166&gt;0,AR166=""),1,IF(AR166&gt;D166,1,0))</f>
        <v>0</v>
      </c>
      <c r="DI166" s="26">
        <f t="shared" ref="DI166:DI170" si="203">IF(AND(D166&gt;0,AS166=""),1,IF(AS166&gt;D166,1,0))</f>
        <v>0</v>
      </c>
      <c r="DJ166" s="26">
        <f t="shared" ref="DJ166:DJ170" si="204">IF(AND(D166&gt;0,AT166=""),1,IF(AT166&gt;D166,1,0))</f>
        <v>0</v>
      </c>
      <c r="DK166" s="26">
        <f t="shared" ref="DK166:DK170" si="205">IF(AND(D166&gt;0,AU166=""),1,IF(AU166&gt;D166,1,0))</f>
        <v>0</v>
      </c>
      <c r="DL166" s="26">
        <f t="shared" ref="DL166:DL170" si="206">IF(AND(D166&gt;0,AV166=""),1,IF(AV166&gt;D166,1,0))</f>
        <v>0</v>
      </c>
      <c r="DM166" s="26">
        <f t="shared" ref="DM166:DM170" si="207">IF(AND(D166&gt;0,AW166=""),1,IF(AW166&gt;D166,1,0))</f>
        <v>0</v>
      </c>
    </row>
    <row r="167" spans="1:117" x14ac:dyDescent="0.25">
      <c r="A167" s="713"/>
      <c r="B167" s="713"/>
      <c r="C167" s="244" t="s">
        <v>195</v>
      </c>
      <c r="D167" s="245">
        <f t="shared" si="183"/>
        <v>0</v>
      </c>
      <c r="E167" s="1639"/>
      <c r="F167" s="1640">
        <f t="shared" si="184"/>
        <v>0</v>
      </c>
      <c r="G167" s="1603"/>
      <c r="H167" s="1641"/>
      <c r="I167" s="1641"/>
      <c r="J167" s="1641"/>
      <c r="K167" s="1641"/>
      <c r="L167" s="1641"/>
      <c r="M167" s="1641"/>
      <c r="N167" s="1641"/>
      <c r="O167" s="1641"/>
      <c r="P167" s="1641"/>
      <c r="Q167" s="1641"/>
      <c r="R167" s="1641"/>
      <c r="S167" s="1641"/>
      <c r="T167" s="1641"/>
      <c r="U167" s="1641"/>
      <c r="V167" s="1641"/>
      <c r="W167" s="1641"/>
      <c r="X167" s="1641"/>
      <c r="Y167" s="1641"/>
      <c r="Z167" s="1641"/>
      <c r="AA167" s="1641"/>
      <c r="AB167" s="1641"/>
      <c r="AC167" s="1642"/>
      <c r="AD167" s="22"/>
      <c r="AE167" s="1593"/>
      <c r="AF167" s="22"/>
      <c r="AG167" s="1593"/>
      <c r="AH167" s="22"/>
      <c r="AI167" s="1593"/>
      <c r="AJ167" s="22"/>
      <c r="AK167" s="1593"/>
      <c r="AL167" s="22"/>
      <c r="AM167" s="1593"/>
      <c r="AN167" s="22"/>
      <c r="AO167" s="1593"/>
      <c r="AP167" s="22"/>
      <c r="AQ167" s="230"/>
      <c r="AR167" s="22"/>
      <c r="AS167" s="20"/>
      <c r="AT167" s="20"/>
      <c r="AU167" s="20"/>
      <c r="AV167" s="24"/>
      <c r="AW167" s="20"/>
      <c r="AX167" t="str">
        <f t="shared" si="195"/>
        <v/>
      </c>
      <c r="CW167"/>
      <c r="CX167" s="25" t="str">
        <f t="shared" si="196"/>
        <v/>
      </c>
      <c r="CY167" s="25" t="str">
        <f t="shared" si="197"/>
        <v/>
      </c>
      <c r="CZ167" s="25" t="str">
        <f t="shared" si="198"/>
        <v/>
      </c>
      <c r="DA167" s="25" t="str">
        <f t="shared" si="199"/>
        <v/>
      </c>
      <c r="DB167" s="25" t="str">
        <f t="shared" si="201"/>
        <v/>
      </c>
      <c r="DC167" s="25" t="str">
        <f t="shared" si="200"/>
        <v/>
      </c>
      <c r="DD167"/>
      <c r="DE167"/>
      <c r="DG167"/>
      <c r="DH167" s="26">
        <f t="shared" si="202"/>
        <v>0</v>
      </c>
      <c r="DI167" s="26">
        <f t="shared" si="203"/>
        <v>0</v>
      </c>
      <c r="DJ167" s="26">
        <f t="shared" si="204"/>
        <v>0</v>
      </c>
      <c r="DK167" s="26">
        <f t="shared" si="205"/>
        <v>0</v>
      </c>
      <c r="DL167" s="26">
        <f t="shared" si="206"/>
        <v>0</v>
      </c>
      <c r="DM167" s="26">
        <f t="shared" si="207"/>
        <v>0</v>
      </c>
    </row>
    <row r="168" spans="1:117" x14ac:dyDescent="0.25">
      <c r="A168" s="713"/>
      <c r="B168" s="713"/>
      <c r="C168" s="244" t="s">
        <v>196</v>
      </c>
      <c r="D168" s="245">
        <f t="shared" si="183"/>
        <v>0</v>
      </c>
      <c r="E168" s="1639"/>
      <c r="F168" s="1640">
        <f t="shared" si="184"/>
        <v>0</v>
      </c>
      <c r="G168" s="1603"/>
      <c r="H168" s="1641"/>
      <c r="I168" s="1641"/>
      <c r="J168" s="1641"/>
      <c r="K168" s="1641"/>
      <c r="L168" s="1641"/>
      <c r="M168" s="1641"/>
      <c r="N168" s="1641"/>
      <c r="O168" s="1641"/>
      <c r="P168" s="1641"/>
      <c r="Q168" s="1641"/>
      <c r="R168" s="1641"/>
      <c r="S168" s="1641"/>
      <c r="T168" s="1641"/>
      <c r="U168" s="1641"/>
      <c r="V168" s="1641"/>
      <c r="W168" s="1641"/>
      <c r="X168" s="1641"/>
      <c r="Y168" s="1641"/>
      <c r="Z168" s="1641"/>
      <c r="AA168" s="1641"/>
      <c r="AB168" s="1641"/>
      <c r="AC168" s="1642"/>
      <c r="AD168" s="22"/>
      <c r="AE168" s="1593"/>
      <c r="AF168" s="22"/>
      <c r="AG168" s="1593"/>
      <c r="AH168" s="22"/>
      <c r="AI168" s="1593"/>
      <c r="AJ168" s="22"/>
      <c r="AK168" s="1593"/>
      <c r="AL168" s="22"/>
      <c r="AM168" s="1593"/>
      <c r="AN168" s="22"/>
      <c r="AO168" s="1593"/>
      <c r="AP168" s="22"/>
      <c r="AQ168" s="230"/>
      <c r="AR168" s="1428"/>
      <c r="AS168" s="20"/>
      <c r="AT168" s="20"/>
      <c r="AU168" s="20"/>
      <c r="AV168" s="24"/>
      <c r="AW168" s="20"/>
      <c r="AX168" t="str">
        <f t="shared" si="195"/>
        <v/>
      </c>
      <c r="CW168"/>
      <c r="CX168" s="25" t="str">
        <f t="shared" si="196"/>
        <v/>
      </c>
      <c r="CY168" s="25" t="str">
        <f t="shared" si="197"/>
        <v/>
      </c>
      <c r="CZ168" s="25" t="str">
        <f t="shared" si="198"/>
        <v/>
      </c>
      <c r="DA168" s="25" t="str">
        <f t="shared" si="199"/>
        <v/>
      </c>
      <c r="DB168" s="25" t="str">
        <f t="shared" si="201"/>
        <v/>
      </c>
      <c r="DC168" s="25" t="str">
        <f t="shared" si="200"/>
        <v/>
      </c>
      <c r="DD168"/>
      <c r="DE168"/>
      <c r="DG168"/>
      <c r="DH168" s="26">
        <f t="shared" si="202"/>
        <v>0</v>
      </c>
      <c r="DI168" s="26">
        <f t="shared" si="203"/>
        <v>0</v>
      </c>
      <c r="DJ168" s="26">
        <f t="shared" si="204"/>
        <v>0</v>
      </c>
      <c r="DK168" s="26">
        <f t="shared" si="205"/>
        <v>0</v>
      </c>
      <c r="DL168" s="26">
        <f t="shared" si="206"/>
        <v>0</v>
      </c>
      <c r="DM168" s="26">
        <f t="shared" si="207"/>
        <v>0</v>
      </c>
    </row>
    <row r="169" spans="1:117" x14ac:dyDescent="0.25">
      <c r="A169" s="713"/>
      <c r="B169" s="713"/>
      <c r="C169" s="1648" t="s">
        <v>197</v>
      </c>
      <c r="D169" s="245">
        <f t="shared" si="183"/>
        <v>0</v>
      </c>
      <c r="E169" s="1639"/>
      <c r="F169" s="1640">
        <f t="shared" si="184"/>
        <v>0</v>
      </c>
      <c r="G169" s="1603"/>
      <c r="H169" s="1641"/>
      <c r="I169" s="1641"/>
      <c r="J169" s="1641"/>
      <c r="K169" s="1641"/>
      <c r="L169" s="1641"/>
      <c r="M169" s="1641"/>
      <c r="N169" s="1641"/>
      <c r="O169" s="1641"/>
      <c r="P169" s="1641"/>
      <c r="Q169" s="1641"/>
      <c r="R169" s="1641"/>
      <c r="S169" s="1641"/>
      <c r="T169" s="1641"/>
      <c r="U169" s="1641"/>
      <c r="V169" s="1641"/>
      <c r="W169" s="1641"/>
      <c r="X169" s="1641"/>
      <c r="Y169" s="1641"/>
      <c r="Z169" s="1641"/>
      <c r="AA169" s="1641"/>
      <c r="AB169" s="1641"/>
      <c r="AC169" s="1642"/>
      <c r="AD169" s="22"/>
      <c r="AE169" s="1593"/>
      <c r="AF169" s="22"/>
      <c r="AG169" s="1593"/>
      <c r="AH169" s="22"/>
      <c r="AI169" s="1593"/>
      <c r="AJ169" s="22"/>
      <c r="AK169" s="1593"/>
      <c r="AL169" s="22"/>
      <c r="AM169" s="1593"/>
      <c r="AN169" s="22"/>
      <c r="AO169" s="1593"/>
      <c r="AP169" s="22"/>
      <c r="AQ169" s="1427"/>
      <c r="AR169" s="24"/>
      <c r="AS169" s="1468"/>
      <c r="AT169" s="1468"/>
      <c r="AU169" s="20"/>
      <c r="AV169" s="24"/>
      <c r="AW169" s="20"/>
      <c r="AX169" t="str">
        <f t="shared" si="195"/>
        <v/>
      </c>
      <c r="CW169"/>
      <c r="CX169" s="25" t="str">
        <f t="shared" si="196"/>
        <v/>
      </c>
      <c r="CY169" s="25" t="str">
        <f t="shared" si="197"/>
        <v/>
      </c>
      <c r="CZ169" s="25" t="str">
        <f t="shared" si="198"/>
        <v/>
      </c>
      <c r="DA169" s="25" t="str">
        <f t="shared" si="199"/>
        <v/>
      </c>
      <c r="DB169" s="25" t="str">
        <f t="shared" si="201"/>
        <v/>
      </c>
      <c r="DC169" s="25" t="str">
        <f t="shared" si="200"/>
        <v/>
      </c>
      <c r="DD169"/>
      <c r="DE169"/>
      <c r="DG169"/>
      <c r="DH169" s="26">
        <f t="shared" si="202"/>
        <v>0</v>
      </c>
      <c r="DI169" s="26">
        <f t="shared" si="203"/>
        <v>0</v>
      </c>
      <c r="DJ169" s="26">
        <f t="shared" si="204"/>
        <v>0</v>
      </c>
      <c r="DK169" s="26">
        <f t="shared" si="205"/>
        <v>0</v>
      </c>
      <c r="DL169" s="26">
        <f t="shared" si="206"/>
        <v>0</v>
      </c>
      <c r="DM169" s="26">
        <f t="shared" si="207"/>
        <v>0</v>
      </c>
    </row>
    <row r="170" spans="1:117" x14ac:dyDescent="0.25">
      <c r="A170" s="945"/>
      <c r="B170" s="945"/>
      <c r="C170" s="244" t="s">
        <v>198</v>
      </c>
      <c r="D170" s="1334">
        <f t="shared" si="183"/>
        <v>0</v>
      </c>
      <c r="E170" s="1649"/>
      <c r="F170" s="249">
        <f t="shared" si="184"/>
        <v>0</v>
      </c>
      <c r="G170" s="1603"/>
      <c r="H170" s="1641"/>
      <c r="I170" s="1641"/>
      <c r="J170" s="1641"/>
      <c r="K170" s="1641"/>
      <c r="L170" s="1641"/>
      <c r="M170" s="1641"/>
      <c r="N170" s="1641"/>
      <c r="O170" s="1641"/>
      <c r="P170" s="1641"/>
      <c r="Q170" s="1641"/>
      <c r="R170" s="1641"/>
      <c r="S170" s="1641"/>
      <c r="T170" s="1641"/>
      <c r="U170" s="1641"/>
      <c r="V170" s="1641"/>
      <c r="W170" s="1641"/>
      <c r="X170" s="1641"/>
      <c r="Y170" s="1641"/>
      <c r="Z170" s="1641"/>
      <c r="AA170" s="1641"/>
      <c r="AB170" s="1641"/>
      <c r="AC170" s="1650"/>
      <c r="AD170" s="479"/>
      <c r="AE170" s="1651"/>
      <c r="AF170" s="479"/>
      <c r="AG170" s="1651"/>
      <c r="AH170" s="479"/>
      <c r="AI170" s="1651"/>
      <c r="AJ170" s="479"/>
      <c r="AK170" s="1651"/>
      <c r="AL170" s="479"/>
      <c r="AM170" s="1651"/>
      <c r="AN170" s="479"/>
      <c r="AO170" s="1651"/>
      <c r="AP170" s="479"/>
      <c r="AQ170" s="252"/>
      <c r="AR170" s="479"/>
      <c r="AS170" s="63"/>
      <c r="AT170" s="63"/>
      <c r="AU170" s="63"/>
      <c r="AV170" s="235"/>
      <c r="AW170" s="1438"/>
      <c r="AX170" t="str">
        <f t="shared" si="195"/>
        <v/>
      </c>
      <c r="CW170"/>
      <c r="CX170" s="25" t="str">
        <f t="shared" si="196"/>
        <v/>
      </c>
      <c r="CY170" s="25" t="str">
        <f t="shared" si="197"/>
        <v/>
      </c>
      <c r="CZ170" s="25" t="str">
        <f t="shared" si="198"/>
        <v/>
      </c>
      <c r="DA170" s="25" t="str">
        <f t="shared" si="199"/>
        <v/>
      </c>
      <c r="DB170" s="25" t="str">
        <f t="shared" si="201"/>
        <v/>
      </c>
      <c r="DC170" s="25" t="str">
        <f t="shared" si="200"/>
        <v/>
      </c>
      <c r="DD170"/>
      <c r="DE170"/>
      <c r="DG170"/>
      <c r="DH170" s="26">
        <f t="shared" si="202"/>
        <v>0</v>
      </c>
      <c r="DI170" s="26">
        <f t="shared" si="203"/>
        <v>0</v>
      </c>
      <c r="DJ170" s="26">
        <f t="shared" si="204"/>
        <v>0</v>
      </c>
      <c r="DK170" s="26">
        <f t="shared" si="205"/>
        <v>0</v>
      </c>
      <c r="DL170" s="26">
        <f t="shared" si="206"/>
        <v>0</v>
      </c>
      <c r="DM170" s="26">
        <f t="shared" si="207"/>
        <v>0</v>
      </c>
    </row>
    <row r="171" spans="1:117" ht="15" customHeight="1" x14ac:dyDescent="0.25">
      <c r="A171" s="930" t="s">
        <v>199</v>
      </c>
      <c r="B171" s="930" t="s">
        <v>200</v>
      </c>
      <c r="C171" s="1652" t="s">
        <v>95</v>
      </c>
      <c r="D171" s="245">
        <f t="shared" ref="D171:D175" si="208">SUM(E171)</f>
        <v>0</v>
      </c>
      <c r="E171" s="254">
        <f>SUM(AC171+AE171+AG171+AI171+AK171+AM171+AO171)</f>
        <v>0</v>
      </c>
      <c r="F171" s="1653"/>
      <c r="G171" s="256"/>
      <c r="H171" s="257"/>
      <c r="I171" s="257"/>
      <c r="J171" s="258"/>
      <c r="K171" s="257"/>
      <c r="L171" s="257"/>
      <c r="M171" s="257"/>
      <c r="N171" s="258"/>
      <c r="O171" s="257"/>
      <c r="P171" s="257"/>
      <c r="Q171" s="257"/>
      <c r="R171" s="258"/>
      <c r="S171" s="257"/>
      <c r="T171" s="257"/>
      <c r="U171" s="257"/>
      <c r="V171" s="258"/>
      <c r="W171" s="257"/>
      <c r="X171" s="257"/>
      <c r="Y171" s="257"/>
      <c r="Z171" s="258"/>
      <c r="AA171" s="257"/>
      <c r="AB171" s="259"/>
      <c r="AC171" s="1460"/>
      <c r="AD171" s="1654"/>
      <c r="AE171" s="1460"/>
      <c r="AF171" s="1654"/>
      <c r="AG171" s="1460"/>
      <c r="AH171" s="1654"/>
      <c r="AI171" s="1460"/>
      <c r="AJ171" s="1654"/>
      <c r="AK171" s="1460"/>
      <c r="AL171" s="1654"/>
      <c r="AM171" s="1460"/>
      <c r="AN171" s="1654"/>
      <c r="AO171" s="1460"/>
      <c r="AP171" s="1654"/>
      <c r="AQ171" s="1637"/>
      <c r="AR171" s="1479"/>
      <c r="AS171" s="1479"/>
      <c r="AT171" s="1479"/>
      <c r="AU171" s="1479"/>
      <c r="AV171" s="1638"/>
      <c r="AW171" s="20"/>
      <c r="AX171" t="str">
        <f t="shared" si="195"/>
        <v/>
      </c>
      <c r="CW171"/>
      <c r="CX171" s="25" t="str">
        <f t="shared" si="196"/>
        <v/>
      </c>
      <c r="CY171" s="25" t="str">
        <f t="shared" si="197"/>
        <v/>
      </c>
      <c r="CZ171" s="25" t="str">
        <f t="shared" si="198"/>
        <v/>
      </c>
      <c r="DA171" s="25" t="str">
        <f t="shared" si="199"/>
        <v/>
      </c>
      <c r="DB171" s="261"/>
      <c r="DC171" s="25" t="str">
        <f t="shared" si="200"/>
        <v/>
      </c>
      <c r="DD171"/>
      <c r="DE171"/>
      <c r="DG171"/>
      <c r="DH171" s="26">
        <f>IF(AND(D171&gt;0,AR171=""),1,IF(AR171&gt;D171,1,0))</f>
        <v>0</v>
      </c>
      <c r="DI171" s="26">
        <f>IF(AND(D171&gt;0,AS171=""),1,IF(AS171&gt;D171,1,0))</f>
        <v>0</v>
      </c>
      <c r="DJ171" s="26">
        <f>IF(AND(D171&gt;0,AT171=""),1,IF(AT171&gt;D171,1,0))</f>
        <v>0</v>
      </c>
      <c r="DK171" s="26">
        <f>IF(AND(D171&gt;0,AU171=""),1,IF(AU171&gt;D171,1,0))</f>
        <v>0</v>
      </c>
      <c r="DL171" s="261"/>
      <c r="DM171" s="26">
        <f>IF(AND(D171&gt;0,AW171=""),1,IF(AW171&gt;D171,1,0))</f>
        <v>0</v>
      </c>
    </row>
    <row r="172" spans="1:117" x14ac:dyDescent="0.25">
      <c r="A172" s="713"/>
      <c r="B172" s="713"/>
      <c r="C172" s="1648" t="s">
        <v>201</v>
      </c>
      <c r="D172" s="245">
        <f t="shared" si="208"/>
        <v>0</v>
      </c>
      <c r="E172" s="1655">
        <f>SUM(AC172+AE172+AG172+AI172+AK172+AM172+AO172)</f>
        <v>0</v>
      </c>
      <c r="F172" s="1656"/>
      <c r="G172" s="1603"/>
      <c r="H172" s="1641"/>
      <c r="I172" s="1641"/>
      <c r="J172" s="1642"/>
      <c r="K172" s="1641"/>
      <c r="L172" s="1641"/>
      <c r="M172" s="1641"/>
      <c r="N172" s="1642"/>
      <c r="O172" s="1641"/>
      <c r="P172" s="1641"/>
      <c r="Q172" s="1641"/>
      <c r="R172" s="1642"/>
      <c r="S172" s="1641"/>
      <c r="T172" s="1641"/>
      <c r="U172" s="1641"/>
      <c r="V172" s="1642"/>
      <c r="W172" s="1641"/>
      <c r="X172" s="1641"/>
      <c r="Y172" s="1641"/>
      <c r="Z172" s="1642"/>
      <c r="AA172" s="1641"/>
      <c r="AB172" s="1594"/>
      <c r="AC172" s="1467"/>
      <c r="AD172" s="264"/>
      <c r="AE172" s="1467"/>
      <c r="AF172" s="264"/>
      <c r="AG172" s="1467"/>
      <c r="AH172" s="264"/>
      <c r="AI172" s="1467"/>
      <c r="AJ172" s="264"/>
      <c r="AK172" s="1467"/>
      <c r="AL172" s="264"/>
      <c r="AM172" s="1467"/>
      <c r="AN172" s="264"/>
      <c r="AO172" s="1467"/>
      <c r="AP172" s="264"/>
      <c r="AQ172" s="1427"/>
      <c r="AR172" s="20"/>
      <c r="AS172" s="1468"/>
      <c r="AT172" s="1468"/>
      <c r="AU172" s="20"/>
      <c r="AV172" s="24"/>
      <c r="AW172" s="20"/>
      <c r="AX172" t="str">
        <f t="shared" si="195"/>
        <v/>
      </c>
      <c r="CW172"/>
      <c r="CX172" s="25" t="str">
        <f t="shared" si="196"/>
        <v/>
      </c>
      <c r="CY172" s="25" t="str">
        <f t="shared" si="197"/>
        <v/>
      </c>
      <c r="CZ172" s="25" t="str">
        <f t="shared" si="198"/>
        <v/>
      </c>
      <c r="DA172" s="25" t="str">
        <f t="shared" si="199"/>
        <v/>
      </c>
      <c r="DB172" s="25" t="str">
        <f>IF(AND($D172&gt;0,AV172=""),"  * No olvide digitar la variable Egreso por Abandono. Digite Cero si no tiene.",IF(AV172&gt;$D172," * La variable Egreso por Abandono no pueden superar el Total Ambos Sexos.",""))</f>
        <v/>
      </c>
      <c r="DC172" s="25" t="str">
        <f t="shared" si="200"/>
        <v/>
      </c>
      <c r="DD172"/>
      <c r="DE172"/>
      <c r="DG172"/>
      <c r="DH172" s="26">
        <f t="shared" ref="DH172:DH175" si="209">IF(AND(D172&gt;0,AR172=""),1,IF(AR172&gt;D172,1,0))</f>
        <v>0</v>
      </c>
      <c r="DI172" s="26">
        <f t="shared" ref="DI172:DI175" si="210">IF(AND(D172&gt;0,AS172=""),1,IF(AS172&gt;D172,1,0))</f>
        <v>0</v>
      </c>
      <c r="DJ172" s="26">
        <f t="shared" ref="DJ172:DJ175" si="211">IF(AND(D172&gt;0,AT172=""),1,IF(AT172&gt;D172,1,0))</f>
        <v>0</v>
      </c>
      <c r="DK172" s="26">
        <f t="shared" ref="DK172:DK175" si="212">IF(AND(D172&gt;0,AU172=""),1,IF(AU172&gt;D172,1,0))</f>
        <v>0</v>
      </c>
      <c r="DL172" s="26">
        <f t="shared" ref="DL172" si="213">IF(AND(D172&gt;0,AV172=""),1,IF(AV172&gt;D172,1,0))</f>
        <v>0</v>
      </c>
      <c r="DM172" s="26">
        <f t="shared" ref="DM172:DM175" si="214">IF(AND(D172&gt;0,AW172=""),1,IF(AW172&gt;D172,1,0))</f>
        <v>0</v>
      </c>
    </row>
    <row r="173" spans="1:117" x14ac:dyDescent="0.25">
      <c r="A173" s="713"/>
      <c r="B173" s="713"/>
      <c r="C173" s="265" t="s">
        <v>202</v>
      </c>
      <c r="D173" s="245">
        <f t="shared" si="208"/>
        <v>0</v>
      </c>
      <c r="E173" s="1655">
        <f>SUM(AC173+AE173+AG173+AI173+AK173+AM173+AO173)</f>
        <v>0</v>
      </c>
      <c r="F173" s="1657"/>
      <c r="G173" s="1603"/>
      <c r="H173" s="1641"/>
      <c r="I173" s="1641"/>
      <c r="J173" s="1642"/>
      <c r="K173" s="1641"/>
      <c r="L173" s="1641"/>
      <c r="M173" s="1641"/>
      <c r="N173" s="1642"/>
      <c r="O173" s="1641"/>
      <c r="P173" s="1641"/>
      <c r="Q173" s="1641"/>
      <c r="R173" s="1642"/>
      <c r="S173" s="1641"/>
      <c r="T173" s="1641"/>
      <c r="U173" s="1641"/>
      <c r="V173" s="1642"/>
      <c r="W173" s="1641"/>
      <c r="X173" s="1641"/>
      <c r="Y173" s="1641"/>
      <c r="Z173" s="1642"/>
      <c r="AA173" s="1641"/>
      <c r="AB173" s="1594"/>
      <c r="AC173" s="1467"/>
      <c r="AD173" s="264"/>
      <c r="AE173" s="1467"/>
      <c r="AF173" s="264"/>
      <c r="AG173" s="1467"/>
      <c r="AH173" s="264"/>
      <c r="AI173" s="1467"/>
      <c r="AJ173" s="264"/>
      <c r="AK173" s="1467"/>
      <c r="AL173" s="264"/>
      <c r="AM173" s="1467"/>
      <c r="AN173" s="264"/>
      <c r="AO173" s="1467"/>
      <c r="AP173" s="264"/>
      <c r="AQ173" s="1427"/>
      <c r="AR173" s="1468"/>
      <c r="AS173" s="1468"/>
      <c r="AT173" s="1468"/>
      <c r="AU173" s="20"/>
      <c r="AV173" s="231"/>
      <c r="AW173" s="20"/>
      <c r="AX173" t="str">
        <f t="shared" si="195"/>
        <v/>
      </c>
      <c r="CW173"/>
      <c r="CX173" s="25" t="str">
        <f t="shared" si="196"/>
        <v/>
      </c>
      <c r="CY173" s="25" t="str">
        <f t="shared" si="197"/>
        <v/>
      </c>
      <c r="CZ173" s="25" t="str">
        <f t="shared" si="198"/>
        <v/>
      </c>
      <c r="DA173" s="25" t="str">
        <f t="shared" si="199"/>
        <v/>
      </c>
      <c r="DB173" s="261"/>
      <c r="DC173" s="25" t="str">
        <f t="shared" si="200"/>
        <v/>
      </c>
      <c r="DD173"/>
      <c r="DE173"/>
      <c r="DG173"/>
      <c r="DH173" s="26">
        <f t="shared" si="209"/>
        <v>0</v>
      </c>
      <c r="DI173" s="26">
        <f t="shared" si="210"/>
        <v>0</v>
      </c>
      <c r="DJ173" s="26">
        <f t="shared" si="211"/>
        <v>0</v>
      </c>
      <c r="DK173" s="26">
        <f t="shared" si="212"/>
        <v>0</v>
      </c>
      <c r="DL173" s="261"/>
      <c r="DM173" s="26">
        <f t="shared" si="214"/>
        <v>0</v>
      </c>
    </row>
    <row r="174" spans="1:117" x14ac:dyDescent="0.25">
      <c r="A174" s="713"/>
      <c r="B174" s="713"/>
      <c r="C174" s="244" t="s">
        <v>93</v>
      </c>
      <c r="D174" s="245">
        <f t="shared" si="208"/>
        <v>0</v>
      </c>
      <c r="E174" s="1655">
        <f>SUM(AC174+AE174+AG174+AI174+AK174+AM174+AO174)</f>
        <v>0</v>
      </c>
      <c r="F174" s="1657"/>
      <c r="G174" s="1603"/>
      <c r="H174" s="1641"/>
      <c r="I174" s="1641"/>
      <c r="J174" s="1642"/>
      <c r="K174" s="1641"/>
      <c r="L174" s="1641"/>
      <c r="M174" s="1641"/>
      <c r="N174" s="1642"/>
      <c r="O174" s="1641"/>
      <c r="P174" s="1641"/>
      <c r="Q174" s="1641"/>
      <c r="R174" s="1642"/>
      <c r="S174" s="1641"/>
      <c r="T174" s="1641"/>
      <c r="U174" s="1641"/>
      <c r="V174" s="1642"/>
      <c r="W174" s="1641"/>
      <c r="X174" s="1641"/>
      <c r="Y174" s="1641"/>
      <c r="Z174" s="1642"/>
      <c r="AA174" s="1641"/>
      <c r="AB174" s="1594"/>
      <c r="AC174" s="185"/>
      <c r="AD174" s="267"/>
      <c r="AE174" s="185"/>
      <c r="AF174" s="267"/>
      <c r="AG174" s="185"/>
      <c r="AH174" s="267"/>
      <c r="AI174" s="185"/>
      <c r="AJ174" s="267"/>
      <c r="AK174" s="185"/>
      <c r="AL174" s="267"/>
      <c r="AM174" s="185"/>
      <c r="AN174" s="267"/>
      <c r="AO174" s="185"/>
      <c r="AP174" s="267"/>
      <c r="AQ174" s="268"/>
      <c r="AR174" s="188"/>
      <c r="AS174" s="188"/>
      <c r="AT174" s="188"/>
      <c r="AU174" s="63"/>
      <c r="AV174" s="234"/>
      <c r="AW174" s="63"/>
      <c r="AX174" t="str">
        <f t="shared" si="195"/>
        <v/>
      </c>
      <c r="CW174"/>
      <c r="CX174" s="25" t="str">
        <f t="shared" si="196"/>
        <v/>
      </c>
      <c r="CY174" s="25" t="str">
        <f t="shared" si="197"/>
        <v/>
      </c>
      <c r="CZ174" s="25" t="str">
        <f t="shared" si="198"/>
        <v/>
      </c>
      <c r="DA174" s="25" t="str">
        <f t="shared" si="199"/>
        <v/>
      </c>
      <c r="DB174" s="261"/>
      <c r="DC174" s="25" t="str">
        <f t="shared" si="200"/>
        <v/>
      </c>
      <c r="DD174"/>
      <c r="DE174"/>
      <c r="DG174"/>
      <c r="DH174" s="26">
        <f t="shared" si="209"/>
        <v>0</v>
      </c>
      <c r="DI174" s="26">
        <f t="shared" si="210"/>
        <v>0</v>
      </c>
      <c r="DJ174" s="26">
        <f t="shared" si="211"/>
        <v>0</v>
      </c>
      <c r="DK174" s="26">
        <f t="shared" si="212"/>
        <v>0</v>
      </c>
      <c r="DL174" s="261"/>
      <c r="DM174" s="26">
        <f t="shared" si="214"/>
        <v>0</v>
      </c>
    </row>
    <row r="175" spans="1:117" x14ac:dyDescent="0.25">
      <c r="A175" s="945"/>
      <c r="B175" s="713"/>
      <c r="C175" s="265" t="s">
        <v>156</v>
      </c>
      <c r="D175" s="1334">
        <f t="shared" si="208"/>
        <v>0</v>
      </c>
      <c r="E175" s="1395">
        <f>SUM(AC175+AE175+AG175+AI175+AK175+AM175+AO175)</f>
        <v>0</v>
      </c>
      <c r="F175" s="270"/>
      <c r="G175" s="1658"/>
      <c r="H175" s="1659"/>
      <c r="I175" s="1659"/>
      <c r="J175" s="1650"/>
      <c r="K175" s="1659"/>
      <c r="L175" s="1659"/>
      <c r="M175" s="1659"/>
      <c r="N175" s="1650"/>
      <c r="O175" s="1659"/>
      <c r="P175" s="1659"/>
      <c r="Q175" s="1659"/>
      <c r="R175" s="1650"/>
      <c r="S175" s="1659"/>
      <c r="T175" s="1659"/>
      <c r="U175" s="1659"/>
      <c r="V175" s="1650"/>
      <c r="W175" s="1659"/>
      <c r="X175" s="1659"/>
      <c r="Y175" s="1659"/>
      <c r="Z175" s="1650"/>
      <c r="AA175" s="1659"/>
      <c r="AB175" s="1660"/>
      <c r="AC175" s="1473"/>
      <c r="AD175" s="503"/>
      <c r="AE175" s="1473"/>
      <c r="AF175" s="503"/>
      <c r="AG175" s="1473"/>
      <c r="AH175" s="503"/>
      <c r="AI175" s="1473"/>
      <c r="AJ175" s="503"/>
      <c r="AK175" s="1473"/>
      <c r="AL175" s="503"/>
      <c r="AM175" s="1473"/>
      <c r="AN175" s="503"/>
      <c r="AO175" s="1473"/>
      <c r="AP175" s="503"/>
      <c r="AQ175" s="1437"/>
      <c r="AR175" s="39"/>
      <c r="AS175" s="39"/>
      <c r="AT175" s="39"/>
      <c r="AU175" s="39"/>
      <c r="AV175" s="1661"/>
      <c r="AW175" s="39"/>
      <c r="AX175" t="str">
        <f t="shared" si="195"/>
        <v/>
      </c>
      <c r="CW175"/>
      <c r="CX175" s="25" t="str">
        <f t="shared" si="196"/>
        <v/>
      </c>
      <c r="CY175" s="25" t="str">
        <f t="shared" si="197"/>
        <v/>
      </c>
      <c r="CZ175" s="25" t="str">
        <f t="shared" si="198"/>
        <v/>
      </c>
      <c r="DA175" s="25" t="str">
        <f t="shared" si="199"/>
        <v/>
      </c>
      <c r="DB175" s="261"/>
      <c r="DC175" s="25" t="str">
        <f t="shared" si="200"/>
        <v/>
      </c>
      <c r="DD175"/>
      <c r="DE175"/>
      <c r="DG175"/>
      <c r="DH175" s="26">
        <f t="shared" si="209"/>
        <v>0</v>
      </c>
      <c r="DI175" s="26">
        <f t="shared" si="210"/>
        <v>0</v>
      </c>
      <c r="DJ175" s="26">
        <f t="shared" si="211"/>
        <v>0</v>
      </c>
      <c r="DK175" s="26">
        <f t="shared" si="212"/>
        <v>0</v>
      </c>
      <c r="DL175" s="261"/>
      <c r="DM175" s="26">
        <f t="shared" si="214"/>
        <v>0</v>
      </c>
    </row>
    <row r="176" spans="1:117" ht="15" customHeight="1" x14ac:dyDescent="0.25">
      <c r="A176" s="936" t="s">
        <v>203</v>
      </c>
      <c r="B176" s="937" t="s">
        <v>204</v>
      </c>
      <c r="C176" s="1662" t="s">
        <v>205</v>
      </c>
      <c r="D176" s="554">
        <f>SUM(E176:F176)</f>
        <v>0</v>
      </c>
      <c r="E176" s="1663">
        <f>+G176+I176+K176+M176+O176+Q176+S176+U176+W176+Y176+AA176+AC176+AE176+AG176+AI176+AK176+AM176+AO176</f>
        <v>0</v>
      </c>
      <c r="F176" s="504">
        <f t="shared" ref="E176:F178" si="215">+H176+J176+L176+N176+P176+R176+T176+V176+X176+Z176+AB176+AD176+AF176+AH176+AJ176+AL176+AN176+AP176</f>
        <v>0</v>
      </c>
      <c r="G176" s="505">
        <f>SUM(G177:G178)</f>
        <v>0</v>
      </c>
      <c r="H176" s="506">
        <f t="shared" ref="H176:AS176" si="216">SUM(H177:H178)</f>
        <v>0</v>
      </c>
      <c r="I176" s="558">
        <f t="shared" si="216"/>
        <v>0</v>
      </c>
      <c r="J176" s="506">
        <f t="shared" si="216"/>
        <v>0</v>
      </c>
      <c r="K176" s="558">
        <f>SUM(K177:K178)</f>
        <v>0</v>
      </c>
      <c r="L176" s="283">
        <f t="shared" si="216"/>
        <v>0</v>
      </c>
      <c r="M176" s="558">
        <f t="shared" si="216"/>
        <v>0</v>
      </c>
      <c r="N176" s="559">
        <f t="shared" si="216"/>
        <v>0</v>
      </c>
      <c r="O176" s="1664">
        <f t="shared" si="216"/>
        <v>0</v>
      </c>
      <c r="P176" s="506">
        <f t="shared" si="216"/>
        <v>0</v>
      </c>
      <c r="Q176" s="1664">
        <f t="shared" si="216"/>
        <v>0</v>
      </c>
      <c r="R176" s="506">
        <f t="shared" si="216"/>
        <v>0</v>
      </c>
      <c r="S176" s="1664">
        <f t="shared" si="216"/>
        <v>0</v>
      </c>
      <c r="T176" s="506">
        <f t="shared" si="216"/>
        <v>0</v>
      </c>
      <c r="U176" s="1664">
        <f t="shared" si="216"/>
        <v>0</v>
      </c>
      <c r="V176" s="506">
        <f t="shared" si="216"/>
        <v>0</v>
      </c>
      <c r="W176" s="1664">
        <f t="shared" si="216"/>
        <v>0</v>
      </c>
      <c r="X176" s="506">
        <f t="shared" si="216"/>
        <v>0</v>
      </c>
      <c r="Y176" s="1664">
        <f t="shared" si="216"/>
        <v>0</v>
      </c>
      <c r="Z176" s="506">
        <f t="shared" si="216"/>
        <v>0</v>
      </c>
      <c r="AA176" s="1664">
        <f t="shared" si="216"/>
        <v>0</v>
      </c>
      <c r="AB176" s="506">
        <f t="shared" si="216"/>
        <v>0</v>
      </c>
      <c r="AC176" s="558">
        <f>SUM(AC177:AC178)</f>
        <v>0</v>
      </c>
      <c r="AD176" s="506">
        <f t="shared" si="216"/>
        <v>0</v>
      </c>
      <c r="AE176" s="558">
        <f t="shared" si="216"/>
        <v>0</v>
      </c>
      <c r="AF176" s="506">
        <f t="shared" si="216"/>
        <v>0</v>
      </c>
      <c r="AG176" s="558">
        <f t="shared" si="216"/>
        <v>0</v>
      </c>
      <c r="AH176" s="506">
        <f t="shared" si="216"/>
        <v>0</v>
      </c>
      <c r="AI176" s="558">
        <f t="shared" si="216"/>
        <v>0</v>
      </c>
      <c r="AJ176" s="506">
        <f t="shared" si="216"/>
        <v>0</v>
      </c>
      <c r="AK176" s="558">
        <f t="shared" si="216"/>
        <v>0</v>
      </c>
      <c r="AL176" s="506">
        <f t="shared" si="216"/>
        <v>0</v>
      </c>
      <c r="AM176" s="558">
        <f t="shared" si="216"/>
        <v>0</v>
      </c>
      <c r="AN176" s="506">
        <f t="shared" si="216"/>
        <v>0</v>
      </c>
      <c r="AO176" s="558">
        <f t="shared" si="216"/>
        <v>0</v>
      </c>
      <c r="AP176" s="506">
        <f t="shared" si="216"/>
        <v>0</v>
      </c>
      <c r="AQ176" s="560">
        <f t="shared" si="216"/>
        <v>0</v>
      </c>
      <c r="AR176" s="506">
        <f t="shared" si="216"/>
        <v>0</v>
      </c>
      <c r="AS176" s="506">
        <f t="shared" si="216"/>
        <v>0</v>
      </c>
      <c r="AT176" s="506">
        <f>SUM(AT177:AT178)</f>
        <v>0</v>
      </c>
      <c r="AU176" s="506">
        <f>SUM(AU177:AU178)</f>
        <v>0</v>
      </c>
      <c r="AV176" s="1665">
        <f>SUM(AV177:AV178)</f>
        <v>0</v>
      </c>
      <c r="AW176" s="506">
        <f>SUM(AW177:AW178)</f>
        <v>0</v>
      </c>
      <c r="CW176"/>
      <c r="CX176"/>
      <c r="CY176"/>
      <c r="CZ176"/>
      <c r="DA176" s="288"/>
      <c r="DB176"/>
      <c r="DC176"/>
      <c r="DD176"/>
      <c r="DE176"/>
      <c r="DG176"/>
      <c r="DH176"/>
      <c r="DI176"/>
      <c r="DJ176"/>
      <c r="DK176"/>
      <c r="DL176"/>
      <c r="DM176"/>
    </row>
    <row r="177" spans="1:117" x14ac:dyDescent="0.25">
      <c r="A177" s="791"/>
      <c r="B177" s="794"/>
      <c r="C177" s="1666" t="s">
        <v>206</v>
      </c>
      <c r="D177" s="245">
        <f>SUM(E177:F177)</f>
        <v>0</v>
      </c>
      <c r="E177" s="290">
        <f t="shared" si="215"/>
        <v>0</v>
      </c>
      <c r="F177" s="1667">
        <f t="shared" si="215"/>
        <v>0</v>
      </c>
      <c r="G177" s="1418"/>
      <c r="H177" s="52"/>
      <c r="I177" s="1460"/>
      <c r="J177" s="1479"/>
      <c r="K177" s="1460"/>
      <c r="L177" s="527"/>
      <c r="M177" s="1460"/>
      <c r="N177" s="52"/>
      <c r="O177" s="1460"/>
      <c r="P177" s="20"/>
      <c r="Q177" s="1460"/>
      <c r="R177" s="20"/>
      <c r="S177" s="1460"/>
      <c r="T177" s="20"/>
      <c r="U177" s="1460"/>
      <c r="V177" s="20"/>
      <c r="W177" s="1460"/>
      <c r="X177" s="20"/>
      <c r="Y177" s="1460"/>
      <c r="Z177" s="20"/>
      <c r="AA177" s="19"/>
      <c r="AB177" s="20"/>
      <c r="AC177" s="19"/>
      <c r="AD177" s="20"/>
      <c r="AE177" s="19"/>
      <c r="AF177" s="20"/>
      <c r="AG177" s="19"/>
      <c r="AH177" s="20"/>
      <c r="AI177" s="19"/>
      <c r="AJ177" s="20"/>
      <c r="AK177" s="19"/>
      <c r="AL177" s="20"/>
      <c r="AM177" s="19"/>
      <c r="AN177" s="20"/>
      <c r="AO177" s="19"/>
      <c r="AP177" s="20"/>
      <c r="AQ177" s="230"/>
      <c r="AR177" s="20"/>
      <c r="AS177" s="20"/>
      <c r="AT177" s="20"/>
      <c r="AU177" s="20"/>
      <c r="AV177" s="24"/>
      <c r="AW177" s="20"/>
      <c r="AX177" t="str">
        <f t="shared" si="195"/>
        <v/>
      </c>
      <c r="CW177"/>
      <c r="CX177" s="25" t="str">
        <f t="shared" ref="CX177:CX196" si="217">IF(AND(D177&gt;0,AR177=""),"  * No olvide digitar la variable  Usuarios con Discapacidad. Digite Cero si no tiene.",IF(AR177&gt;D177," * La variable Usuarios con Discapacidad no pueden superar el Total Ambos Sexos.",""))</f>
        <v/>
      </c>
      <c r="CY177" s="25" t="str">
        <f t="shared" ref="CY177:CY186" si="218">IF(AND(D177&gt;0,AS177=""),"  * No olvide digitar la variable Niños, niñas, adolescentes y jóvenes SENAME. Digite Cero si no tiene.",IF(AS177&gt;D177," * La variable Niños, niñas, adolescentes y jóvenes SENAME no pueden superar el Total Ambos Sexos.",""))</f>
        <v/>
      </c>
      <c r="CZ177" s="25" t="str">
        <f t="shared" ref="CZ177:CZ186" si="219">IF(AND(D177&gt;0,AT177=""),"  * No olvide digitar la variable Niños, niñas, adolescentes y jóvenes Mejor Niñez. Digite Cero si no tiene.",IF(AT177&gt;D177," * La variable Niños, niñas, adolescentes y jóvenes Mejor Niñez  no pueden superar el Total Ambos Sexos.",""))</f>
        <v/>
      </c>
      <c r="DA177" s="25" t="str">
        <f t="shared" ref="DA177:DA196" si="220">IF(AND(D177&gt;0,AU177=""),"  * No olvide digitar la variable Migrantes. Digite Cero si no tiene.",IF(AU177&gt;D177," * La variable Migrantes no pueden superar el Total Ambos Sexos.",""))</f>
        <v/>
      </c>
      <c r="DB177" s="25" t="str">
        <f>IF(AND($D177&gt;0,AV177=""),"  * No olvide digitar la variable Egreso por Abandono. Digite Cero si no tiene.",IF(AV177&gt;$D177," * La variable Egreso por Abandono no pueden superar el Total Ambos Sexos.",""))</f>
        <v/>
      </c>
      <c r="DC177" s="25" t="str">
        <f t="shared" ref="DC177:DC196" si="221">IF(AND(D177&gt;0,AW177=""),"  * No olvide digitar la variable Paciente Diabético en control PSCV. Digite Cero si no tiene.",IF(AW177&gt;D177," * La variable Paciente Diabético en control PSCV no pueden superar el Total Ambos Sexos.",""))</f>
        <v/>
      </c>
      <c r="DD177"/>
      <c r="DE177"/>
      <c r="DG177"/>
      <c r="DH177" s="26">
        <f>IF(AND(D177&gt;0,AR177=""),1,IF(AR177&gt;D177,1,0))</f>
        <v>0</v>
      </c>
      <c r="DI177" s="26">
        <f>IF(AND(D177&gt;0,AS177=""),1,IF(AS177&gt;D177,1,0))</f>
        <v>0</v>
      </c>
      <c r="DJ177" s="26">
        <f>IF(AND(D177&gt;0,AT177=""),1,IF(AT177&gt;D177,1,0))</f>
        <v>0</v>
      </c>
      <c r="DK177" s="26">
        <f>IF(AND(D177&gt;0,AU177=""),1,IF(AU177&gt;D177,1,0))</f>
        <v>0</v>
      </c>
      <c r="DL177" s="26">
        <f>IF(AND(D177&gt;0,AV177=""),1,IF(AV177&gt;D177,1,0))</f>
        <v>0</v>
      </c>
      <c r="DM177" s="26">
        <f>IF(AND(D177&gt;0,AW177=""),1,IF(AW177&gt;D177,1,0))</f>
        <v>0</v>
      </c>
    </row>
    <row r="178" spans="1:117" x14ac:dyDescent="0.25">
      <c r="A178" s="1668"/>
      <c r="B178" s="1370"/>
      <c r="C178" s="293" t="s">
        <v>207</v>
      </c>
      <c r="D178" s="1334">
        <f>SUM(E178:F178)</f>
        <v>0</v>
      </c>
      <c r="E178" s="1395">
        <f t="shared" si="215"/>
        <v>0</v>
      </c>
      <c r="F178" s="294">
        <f t="shared" si="215"/>
        <v>0</v>
      </c>
      <c r="G178" s="1434"/>
      <c r="H178" s="1435"/>
      <c r="I178" s="1473"/>
      <c r="J178" s="39"/>
      <c r="K178" s="1473"/>
      <c r="L178" s="295"/>
      <c r="M178" s="1473"/>
      <c r="N178" s="1435"/>
      <c r="O178" s="1473"/>
      <c r="P178" s="39"/>
      <c r="Q178" s="1473"/>
      <c r="R178" s="39"/>
      <c r="S178" s="1473"/>
      <c r="T178" s="39"/>
      <c r="U178" s="1473"/>
      <c r="V178" s="39"/>
      <c r="W178" s="1473"/>
      <c r="X178" s="39"/>
      <c r="Y178" s="1473"/>
      <c r="Z178" s="39"/>
      <c r="AA178" s="1473"/>
      <c r="AB178" s="39"/>
      <c r="AC178" s="1473"/>
      <c r="AD178" s="39"/>
      <c r="AE178" s="1473"/>
      <c r="AF178" s="39"/>
      <c r="AG178" s="1473"/>
      <c r="AH178" s="39"/>
      <c r="AI178" s="1473"/>
      <c r="AJ178" s="39"/>
      <c r="AK178" s="1473"/>
      <c r="AL178" s="39"/>
      <c r="AM178" s="1473"/>
      <c r="AN178" s="39"/>
      <c r="AO178" s="1473"/>
      <c r="AP178" s="39"/>
      <c r="AQ178" s="1437"/>
      <c r="AR178" s="39"/>
      <c r="AS178" s="39"/>
      <c r="AT178" s="39"/>
      <c r="AU178" s="39"/>
      <c r="AV178" s="1438"/>
      <c r="AW178" s="39"/>
      <c r="AX178" t="str">
        <f t="shared" si="195"/>
        <v/>
      </c>
      <c r="CW178"/>
      <c r="CX178" s="25" t="str">
        <f t="shared" si="217"/>
        <v/>
      </c>
      <c r="CY178" s="25" t="str">
        <f t="shared" si="218"/>
        <v/>
      </c>
      <c r="CZ178" s="25" t="str">
        <f t="shared" si="219"/>
        <v/>
      </c>
      <c r="DA178" s="25" t="str">
        <f t="shared" si="220"/>
        <v/>
      </c>
      <c r="DB178" s="25" t="str">
        <f t="shared" ref="DB178:DB194" si="222">IF(AND($D178&gt;0,AV178=""),"  * No olvide digitar la variable Egreso por Abandono. Digite Cero si no tiene.",IF(AV178&gt;$D178," * La variable Egreso por Abandono no pueden superar el Total Ambos Sexos.",""))</f>
        <v/>
      </c>
      <c r="DC178" s="25" t="str">
        <f t="shared" si="221"/>
        <v/>
      </c>
      <c r="DD178"/>
      <c r="DE178"/>
      <c r="DG178"/>
      <c r="DH178" s="26">
        <f t="shared" ref="DH178:DH196" si="223">IF(AND(D178&gt;0,AR178=""),1,IF(AR178&gt;D178,1,0))</f>
        <v>0</v>
      </c>
      <c r="DI178" s="26">
        <f t="shared" ref="DI178:DI196" si="224">IF(AND(D178&gt;0,AS178=""),1,IF(AS178&gt;D178,1,0))</f>
        <v>0</v>
      </c>
      <c r="DJ178" s="26">
        <f t="shared" ref="DJ178:DJ196" si="225">IF(AND(D178&gt;0,AT178=""),1,IF(AT178&gt;D178,1,0))</f>
        <v>0</v>
      </c>
      <c r="DK178" s="26">
        <f t="shared" ref="DK178:DK196" si="226">IF(AND(D178&gt;0,AU178=""),1,IF(AU178&gt;D178,1,0))</f>
        <v>0</v>
      </c>
      <c r="DL178" s="26">
        <f t="shared" ref="DL178:DL194" si="227">IF(AND(D178&gt;0,AV178=""),1,IF(AV178&gt;D178,1,0))</f>
        <v>0</v>
      </c>
      <c r="DM178" s="26">
        <f t="shared" ref="DM178:DM196" si="228">IF(AND(D178&gt;0,AW178=""),1,IF(AW178&gt;D178,1,0))</f>
        <v>0</v>
      </c>
    </row>
    <row r="179" spans="1:117" ht="15" customHeight="1" x14ac:dyDescent="0.25">
      <c r="A179" s="936" t="s">
        <v>208</v>
      </c>
      <c r="B179" s="930" t="s">
        <v>209</v>
      </c>
      <c r="C179" s="1669" t="s">
        <v>210</v>
      </c>
      <c r="D179" s="245">
        <f>SUM(E179+F179)</f>
        <v>0</v>
      </c>
      <c r="E179" s="290">
        <f>SUM(AA179+AC179+AE179+AG179+AI179+AK179+AM179+AO179)</f>
        <v>0</v>
      </c>
      <c r="F179" s="297">
        <f>SUM(AB179+AD179+AF179+AH179+AJ179+AL179+AN179+AP179)</f>
        <v>0</v>
      </c>
      <c r="G179" s="1670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1671"/>
      <c r="Y179" s="220"/>
      <c r="Z179" s="220"/>
      <c r="AA179" s="300"/>
      <c r="AB179" s="20"/>
      <c r="AC179" s="19"/>
      <c r="AD179" s="20"/>
      <c r="AE179" s="19"/>
      <c r="AF179" s="20"/>
      <c r="AG179" s="19"/>
      <c r="AH179" s="20"/>
      <c r="AI179" s="19"/>
      <c r="AJ179" s="20"/>
      <c r="AK179" s="19"/>
      <c r="AL179" s="20"/>
      <c r="AM179" s="19"/>
      <c r="AN179" s="20"/>
      <c r="AO179" s="19"/>
      <c r="AP179" s="20"/>
      <c r="AQ179" s="230"/>
      <c r="AR179" s="22"/>
      <c r="AS179" s="20"/>
      <c r="AT179" s="20"/>
      <c r="AU179" s="20"/>
      <c r="AV179" s="24"/>
      <c r="AW179" s="20"/>
      <c r="AX179" t="str">
        <f t="shared" si="195"/>
        <v/>
      </c>
      <c r="CW179"/>
      <c r="CX179" s="25" t="str">
        <f t="shared" si="217"/>
        <v/>
      </c>
      <c r="CY179" s="25" t="str">
        <f t="shared" si="218"/>
        <v/>
      </c>
      <c r="CZ179" s="25" t="str">
        <f t="shared" si="219"/>
        <v/>
      </c>
      <c r="DA179" s="25" t="str">
        <f t="shared" si="220"/>
        <v/>
      </c>
      <c r="DB179" s="25" t="str">
        <f t="shared" si="222"/>
        <v/>
      </c>
      <c r="DC179" s="25" t="str">
        <f t="shared" si="221"/>
        <v/>
      </c>
      <c r="DD179"/>
      <c r="DE179"/>
      <c r="DG179"/>
      <c r="DH179" s="26">
        <f t="shared" si="223"/>
        <v>0</v>
      </c>
      <c r="DI179" s="26">
        <f t="shared" si="224"/>
        <v>0</v>
      </c>
      <c r="DJ179" s="26">
        <f t="shared" si="225"/>
        <v>0</v>
      </c>
      <c r="DK179" s="26">
        <f t="shared" si="226"/>
        <v>0</v>
      </c>
      <c r="DL179" s="26">
        <f t="shared" si="227"/>
        <v>0</v>
      </c>
      <c r="DM179" s="26">
        <f t="shared" si="228"/>
        <v>0</v>
      </c>
    </row>
    <row r="180" spans="1:117" x14ac:dyDescent="0.25">
      <c r="A180" s="791"/>
      <c r="B180" s="713"/>
      <c r="C180" s="1648" t="s">
        <v>211</v>
      </c>
      <c r="D180" s="301">
        <f>SUM(E180+F180)</f>
        <v>0</v>
      </c>
      <c r="E180" s="290">
        <f t="shared" ref="E180:F183" si="229">SUM(AA180+AC180+AE180+AG180+AI180+AK180+AM180+AO180)</f>
        <v>0</v>
      </c>
      <c r="F180" s="297">
        <f t="shared" si="229"/>
        <v>0</v>
      </c>
      <c r="G180" s="1596"/>
      <c r="H180" s="1642"/>
      <c r="I180" s="1642"/>
      <c r="J180" s="1642"/>
      <c r="K180" s="1642"/>
      <c r="L180" s="1642"/>
      <c r="M180" s="1642"/>
      <c r="N180" s="1642"/>
      <c r="O180" s="1642"/>
      <c r="P180" s="1642"/>
      <c r="Q180" s="1642"/>
      <c r="R180" s="1642"/>
      <c r="S180" s="1642"/>
      <c r="T180" s="1642"/>
      <c r="U180" s="1642"/>
      <c r="V180" s="1642"/>
      <c r="W180" s="1642"/>
      <c r="X180" s="1595"/>
      <c r="Y180" s="1642"/>
      <c r="Z180" s="1642"/>
      <c r="AA180" s="302"/>
      <c r="AB180" s="63"/>
      <c r="AC180" s="193"/>
      <c r="AD180" s="63"/>
      <c r="AE180" s="193"/>
      <c r="AF180" s="63"/>
      <c r="AG180" s="193"/>
      <c r="AH180" s="63"/>
      <c r="AI180" s="193"/>
      <c r="AJ180" s="63"/>
      <c r="AK180" s="193"/>
      <c r="AL180" s="63"/>
      <c r="AM180" s="193"/>
      <c r="AN180" s="63"/>
      <c r="AO180" s="193"/>
      <c r="AP180" s="63"/>
      <c r="AQ180" s="252"/>
      <c r="AR180" s="479"/>
      <c r="AS180" s="63"/>
      <c r="AT180" s="63"/>
      <c r="AU180" s="63"/>
      <c r="AV180" s="303"/>
      <c r="AW180" s="63"/>
      <c r="AX180" t="str">
        <f t="shared" si="195"/>
        <v/>
      </c>
      <c r="CW180"/>
      <c r="CX180" s="25" t="str">
        <f t="shared" si="217"/>
        <v/>
      </c>
      <c r="CY180" s="25" t="str">
        <f t="shared" si="218"/>
        <v/>
      </c>
      <c r="CZ180" s="25" t="str">
        <f t="shared" si="219"/>
        <v/>
      </c>
      <c r="DA180" s="25" t="str">
        <f t="shared" si="220"/>
        <v/>
      </c>
      <c r="DB180" s="304"/>
      <c r="DC180" s="25" t="str">
        <f t="shared" si="221"/>
        <v/>
      </c>
      <c r="DD180"/>
      <c r="DE180"/>
      <c r="DG180"/>
      <c r="DH180" s="26">
        <f t="shared" si="223"/>
        <v>0</v>
      </c>
      <c r="DI180" s="26">
        <f t="shared" si="224"/>
        <v>0</v>
      </c>
      <c r="DJ180" s="26">
        <f t="shared" si="225"/>
        <v>0</v>
      </c>
      <c r="DK180" s="26">
        <f t="shared" si="226"/>
        <v>0</v>
      </c>
      <c r="DL180" s="304"/>
      <c r="DM180" s="26">
        <f t="shared" si="228"/>
        <v>0</v>
      </c>
    </row>
    <row r="181" spans="1:117" x14ac:dyDescent="0.25">
      <c r="A181" s="791"/>
      <c r="B181" s="945"/>
      <c r="C181" s="305" t="s">
        <v>212</v>
      </c>
      <c r="D181" s="301">
        <f t="shared" ref="D181:D194" si="230">SUM(E181+F181)</f>
        <v>0</v>
      </c>
      <c r="E181" s="1395">
        <f>SUM(AA181+AC181+AE181+AG181+AI181+AK181+AM181+AO181)</f>
        <v>0</v>
      </c>
      <c r="F181" s="294">
        <f t="shared" si="229"/>
        <v>0</v>
      </c>
      <c r="G181" s="1596"/>
      <c r="H181" s="1642"/>
      <c r="I181" s="1642"/>
      <c r="J181" s="1642"/>
      <c r="K181" s="1642"/>
      <c r="L181" s="1642"/>
      <c r="M181" s="1642"/>
      <c r="N181" s="1642"/>
      <c r="O181" s="1642"/>
      <c r="P181" s="1642"/>
      <c r="Q181" s="1642"/>
      <c r="R181" s="1642"/>
      <c r="S181" s="1642"/>
      <c r="T181" s="1642"/>
      <c r="U181" s="1642"/>
      <c r="V181" s="1642"/>
      <c r="W181" s="1642"/>
      <c r="X181" s="1595"/>
      <c r="Y181" s="1642"/>
      <c r="Z181" s="1642"/>
      <c r="AA181" s="1434"/>
      <c r="AB181" s="39"/>
      <c r="AC181" s="1473"/>
      <c r="AD181" s="39"/>
      <c r="AE181" s="1473"/>
      <c r="AF181" s="39"/>
      <c r="AG181" s="1473"/>
      <c r="AH181" s="39"/>
      <c r="AI181" s="1473"/>
      <c r="AJ181" s="39"/>
      <c r="AK181" s="1473"/>
      <c r="AL181" s="39"/>
      <c r="AM181" s="1473"/>
      <c r="AN181" s="39"/>
      <c r="AO181" s="1473"/>
      <c r="AP181" s="39"/>
      <c r="AQ181" s="1437"/>
      <c r="AR181" s="1435"/>
      <c r="AS181" s="39"/>
      <c r="AT181" s="39"/>
      <c r="AU181" s="39"/>
      <c r="AV181" s="1661"/>
      <c r="AW181" s="39"/>
      <c r="AX181" t="str">
        <f t="shared" si="195"/>
        <v/>
      </c>
      <c r="CW181"/>
      <c r="CX181" s="25" t="str">
        <f t="shared" si="217"/>
        <v/>
      </c>
      <c r="CY181" s="25" t="str">
        <f t="shared" si="218"/>
        <v/>
      </c>
      <c r="CZ181" s="25" t="str">
        <f t="shared" si="219"/>
        <v/>
      </c>
      <c r="DA181" s="25" t="str">
        <f t="shared" si="220"/>
        <v/>
      </c>
      <c r="DB181" s="304"/>
      <c r="DC181" s="25" t="str">
        <f t="shared" si="221"/>
        <v/>
      </c>
      <c r="DD181"/>
      <c r="DE181"/>
      <c r="DG181"/>
      <c r="DH181" s="26">
        <f t="shared" si="223"/>
        <v>0</v>
      </c>
      <c r="DI181" s="26">
        <f t="shared" si="224"/>
        <v>0</v>
      </c>
      <c r="DJ181" s="26">
        <f t="shared" si="225"/>
        <v>0</v>
      </c>
      <c r="DK181" s="26">
        <f t="shared" si="226"/>
        <v>0</v>
      </c>
      <c r="DL181" s="304"/>
      <c r="DM181" s="26">
        <f t="shared" si="228"/>
        <v>0</v>
      </c>
    </row>
    <row r="182" spans="1:117" x14ac:dyDescent="0.25">
      <c r="A182" s="791"/>
      <c r="B182" s="937" t="s">
        <v>213</v>
      </c>
      <c r="C182" s="1666" t="s">
        <v>210</v>
      </c>
      <c r="D182" s="1633">
        <f t="shared" si="230"/>
        <v>0</v>
      </c>
      <c r="E182" s="290">
        <f>SUM(AA182+AC182+AE182+AG182+AI182+AK182+AM182+AO182)</f>
        <v>0</v>
      </c>
      <c r="F182" s="297">
        <f t="shared" si="229"/>
        <v>0</v>
      </c>
      <c r="G182" s="1596"/>
      <c r="H182" s="1642"/>
      <c r="I182" s="1642"/>
      <c r="J182" s="1642"/>
      <c r="K182" s="1642"/>
      <c r="L182" s="1642"/>
      <c r="M182" s="1642"/>
      <c r="N182" s="1642"/>
      <c r="O182" s="1642"/>
      <c r="P182" s="1642"/>
      <c r="Q182" s="1642"/>
      <c r="R182" s="1642"/>
      <c r="S182" s="1642"/>
      <c r="T182" s="1642"/>
      <c r="U182" s="1642"/>
      <c r="V182" s="1642"/>
      <c r="W182" s="1642"/>
      <c r="X182" s="1595"/>
      <c r="Y182" s="1642"/>
      <c r="Z182" s="1642"/>
      <c r="AA182" s="205"/>
      <c r="AB182" s="1479"/>
      <c r="AC182" s="1460"/>
      <c r="AD182" s="1479"/>
      <c r="AE182" s="1460"/>
      <c r="AF182" s="1479"/>
      <c r="AG182" s="1460"/>
      <c r="AH182" s="1479"/>
      <c r="AI182" s="1460"/>
      <c r="AJ182" s="1479"/>
      <c r="AK182" s="1460"/>
      <c r="AL182" s="1479"/>
      <c r="AM182" s="1460"/>
      <c r="AN182" s="1479"/>
      <c r="AO182" s="1460"/>
      <c r="AP182" s="1479"/>
      <c r="AQ182" s="1637"/>
      <c r="AR182" s="52"/>
      <c r="AS182" s="1479"/>
      <c r="AT182" s="1479"/>
      <c r="AU182" s="1479"/>
      <c r="AV182" s="1444"/>
      <c r="AW182" s="1479"/>
      <c r="AX182" t="str">
        <f t="shared" si="195"/>
        <v/>
      </c>
      <c r="CW182"/>
      <c r="CX182" s="25" t="str">
        <f t="shared" si="217"/>
        <v/>
      </c>
      <c r="CY182" s="25" t="str">
        <f t="shared" si="218"/>
        <v/>
      </c>
      <c r="CZ182" s="25" t="str">
        <f t="shared" si="219"/>
        <v/>
      </c>
      <c r="DA182" s="25" t="str">
        <f t="shared" si="220"/>
        <v/>
      </c>
      <c r="DB182" s="25" t="str">
        <f t="shared" si="222"/>
        <v/>
      </c>
      <c r="DC182" s="25" t="str">
        <f t="shared" si="221"/>
        <v/>
      </c>
      <c r="DD182"/>
      <c r="DE182"/>
      <c r="DG182"/>
      <c r="DH182" s="26">
        <f t="shared" si="223"/>
        <v>0</v>
      </c>
      <c r="DI182" s="26">
        <f t="shared" si="224"/>
        <v>0</v>
      </c>
      <c r="DJ182" s="26">
        <f t="shared" si="225"/>
        <v>0</v>
      </c>
      <c r="DK182" s="26">
        <f t="shared" si="226"/>
        <v>0</v>
      </c>
      <c r="DL182" s="26">
        <f t="shared" si="227"/>
        <v>0</v>
      </c>
      <c r="DM182" s="26">
        <f t="shared" si="228"/>
        <v>0</v>
      </c>
    </row>
    <row r="183" spans="1:117" x14ac:dyDescent="0.25">
      <c r="A183" s="791"/>
      <c r="B183" s="1370"/>
      <c r="C183" s="1672" t="s">
        <v>214</v>
      </c>
      <c r="D183" s="534">
        <f t="shared" si="230"/>
        <v>0</v>
      </c>
      <c r="E183" s="1395">
        <f>SUM(AA183+AC183+AE183+AG183+AI183+AK183+AM183+AO183)</f>
        <v>0</v>
      </c>
      <c r="F183" s="294">
        <f t="shared" si="229"/>
        <v>0</v>
      </c>
      <c r="G183" s="1596"/>
      <c r="H183" s="1642"/>
      <c r="I183" s="1642"/>
      <c r="J183" s="1642"/>
      <c r="K183" s="1642"/>
      <c r="L183" s="1642"/>
      <c r="M183" s="1642"/>
      <c r="N183" s="1642"/>
      <c r="O183" s="1642"/>
      <c r="P183" s="1642"/>
      <c r="Q183" s="1642"/>
      <c r="R183" s="1642"/>
      <c r="S183" s="1642"/>
      <c r="T183" s="1642"/>
      <c r="U183" s="1642"/>
      <c r="V183" s="1642"/>
      <c r="W183" s="1642"/>
      <c r="X183" s="1595"/>
      <c r="Y183" s="1642"/>
      <c r="Z183" s="1642"/>
      <c r="AA183" s="1624"/>
      <c r="AB183" s="39"/>
      <c r="AC183" s="1473"/>
      <c r="AD183" s="39"/>
      <c r="AE183" s="1473"/>
      <c r="AF183" s="39"/>
      <c r="AG183" s="1473"/>
      <c r="AH183" s="39"/>
      <c r="AI183" s="1473"/>
      <c r="AJ183" s="39"/>
      <c r="AK183" s="1473"/>
      <c r="AL183" s="39"/>
      <c r="AM183" s="1473"/>
      <c r="AN183" s="39"/>
      <c r="AO183" s="1473"/>
      <c r="AP183" s="39"/>
      <c r="AQ183" s="1437"/>
      <c r="AR183" s="1435"/>
      <c r="AS183" s="39"/>
      <c r="AT183" s="39"/>
      <c r="AU183" s="39"/>
      <c r="AV183" s="1661"/>
      <c r="AW183" s="39"/>
      <c r="AX183" t="str">
        <f t="shared" si="195"/>
        <v/>
      </c>
      <c r="CW183"/>
      <c r="CX183" s="25" t="str">
        <f t="shared" si="217"/>
        <v/>
      </c>
      <c r="CY183" s="25" t="str">
        <f t="shared" si="218"/>
        <v/>
      </c>
      <c r="CZ183" s="25" t="str">
        <f t="shared" si="219"/>
        <v/>
      </c>
      <c r="DA183" s="25" t="str">
        <f t="shared" si="220"/>
        <v/>
      </c>
      <c r="DB183" s="304"/>
      <c r="DC183" s="25" t="str">
        <f t="shared" si="221"/>
        <v/>
      </c>
      <c r="DD183"/>
      <c r="DE183"/>
      <c r="DG183"/>
      <c r="DH183" s="26">
        <f t="shared" si="223"/>
        <v>0</v>
      </c>
      <c r="DI183" s="26">
        <f t="shared" si="224"/>
        <v>0</v>
      </c>
      <c r="DJ183" s="26">
        <f t="shared" si="225"/>
        <v>0</v>
      </c>
      <c r="DK183" s="26">
        <f t="shared" si="226"/>
        <v>0</v>
      </c>
      <c r="DL183" s="304"/>
      <c r="DM183" s="26">
        <f t="shared" si="228"/>
        <v>0</v>
      </c>
    </row>
    <row r="184" spans="1:117" x14ac:dyDescent="0.25">
      <c r="A184" s="791"/>
      <c r="B184" s="929" t="s">
        <v>95</v>
      </c>
      <c r="C184" s="1669" t="s">
        <v>210</v>
      </c>
      <c r="D184" s="245">
        <f t="shared" si="230"/>
        <v>0</v>
      </c>
      <c r="E184" s="290">
        <f t="shared" ref="E184:F186" si="231">SUM(AC184+AE184+AG184+AI184+AK184+AM184+AO184)</f>
        <v>0</v>
      </c>
      <c r="F184" s="297">
        <f t="shared" si="231"/>
        <v>0</v>
      </c>
      <c r="G184" s="1596"/>
      <c r="H184" s="1642"/>
      <c r="I184" s="1642"/>
      <c r="J184" s="1642"/>
      <c r="K184" s="1642"/>
      <c r="L184" s="1642"/>
      <c r="M184" s="1642"/>
      <c r="N184" s="1642"/>
      <c r="O184" s="1642"/>
      <c r="P184" s="1642"/>
      <c r="Q184" s="1642"/>
      <c r="R184" s="1642"/>
      <c r="S184" s="1642"/>
      <c r="T184" s="1642"/>
      <c r="U184" s="1642"/>
      <c r="V184" s="1642"/>
      <c r="W184" s="1642"/>
      <c r="X184" s="1595"/>
      <c r="Y184" s="1642"/>
      <c r="Z184" s="1642"/>
      <c r="AA184" s="220"/>
      <c r="AB184" s="220"/>
      <c r="AC184" s="1418"/>
      <c r="AD184" s="1479"/>
      <c r="AE184" s="1460"/>
      <c r="AF184" s="1479"/>
      <c r="AG184" s="1460"/>
      <c r="AH184" s="1479"/>
      <c r="AI184" s="1460"/>
      <c r="AJ184" s="1479"/>
      <c r="AK184" s="1460"/>
      <c r="AL184" s="1479"/>
      <c r="AM184" s="1460"/>
      <c r="AN184" s="1479"/>
      <c r="AO184" s="1460"/>
      <c r="AP184" s="1479"/>
      <c r="AQ184" s="1637"/>
      <c r="AR184" s="52"/>
      <c r="AS184" s="1479"/>
      <c r="AT184" s="1479"/>
      <c r="AU184" s="1479"/>
      <c r="AV184" s="1444"/>
      <c r="AW184" s="1479"/>
      <c r="AX184" t="str">
        <f t="shared" si="195"/>
        <v/>
      </c>
      <c r="CW184"/>
      <c r="CX184" s="25" t="str">
        <f t="shared" si="217"/>
        <v/>
      </c>
      <c r="CY184" s="25" t="str">
        <f t="shared" si="218"/>
        <v/>
      </c>
      <c r="CZ184" s="25" t="str">
        <f t="shared" si="219"/>
        <v/>
      </c>
      <c r="DA184" s="25" t="str">
        <f t="shared" si="220"/>
        <v/>
      </c>
      <c r="DB184" s="25" t="str">
        <f t="shared" si="222"/>
        <v/>
      </c>
      <c r="DC184" s="25" t="str">
        <f t="shared" si="221"/>
        <v/>
      </c>
      <c r="DD184"/>
      <c r="DE184"/>
      <c r="DG184"/>
      <c r="DH184" s="26">
        <f t="shared" si="223"/>
        <v>0</v>
      </c>
      <c r="DI184" s="26">
        <f t="shared" si="224"/>
        <v>0</v>
      </c>
      <c r="DJ184" s="26">
        <f t="shared" si="225"/>
        <v>0</v>
      </c>
      <c r="DK184" s="26">
        <f t="shared" si="226"/>
        <v>0</v>
      </c>
      <c r="DL184" s="26">
        <f t="shared" si="227"/>
        <v>0</v>
      </c>
      <c r="DM184" s="26">
        <f t="shared" si="228"/>
        <v>0</v>
      </c>
    </row>
    <row r="185" spans="1:117" x14ac:dyDescent="0.25">
      <c r="A185" s="791"/>
      <c r="B185" s="728"/>
      <c r="C185" s="1648" t="s">
        <v>215</v>
      </c>
      <c r="D185" s="301">
        <f t="shared" si="230"/>
        <v>0</v>
      </c>
      <c r="E185" s="290">
        <f t="shared" si="231"/>
        <v>0</v>
      </c>
      <c r="F185" s="297">
        <f t="shared" si="231"/>
        <v>0</v>
      </c>
      <c r="G185" s="1596"/>
      <c r="H185" s="1642"/>
      <c r="I185" s="1642"/>
      <c r="J185" s="1642"/>
      <c r="K185" s="1642"/>
      <c r="L185" s="1642"/>
      <c r="M185" s="1642"/>
      <c r="N185" s="1642"/>
      <c r="O185" s="1642"/>
      <c r="P185" s="1642"/>
      <c r="Q185" s="1642"/>
      <c r="R185" s="1642"/>
      <c r="S185" s="1642"/>
      <c r="T185" s="1642"/>
      <c r="U185" s="1642"/>
      <c r="V185" s="1642"/>
      <c r="W185" s="1642"/>
      <c r="X185" s="1595"/>
      <c r="Y185" s="1642"/>
      <c r="Z185" s="1642"/>
      <c r="AA185" s="1642"/>
      <c r="AB185" s="1642"/>
      <c r="AC185" s="302"/>
      <c r="AD185" s="63"/>
      <c r="AE185" s="193"/>
      <c r="AF185" s="63"/>
      <c r="AG185" s="193"/>
      <c r="AH185" s="63"/>
      <c r="AI185" s="193"/>
      <c r="AJ185" s="63"/>
      <c r="AK185" s="193"/>
      <c r="AL185" s="63"/>
      <c r="AM185" s="193"/>
      <c r="AN185" s="63"/>
      <c r="AO185" s="193"/>
      <c r="AP185" s="63"/>
      <c r="AQ185" s="252"/>
      <c r="AR185" s="479"/>
      <c r="AS185" s="63"/>
      <c r="AT185" s="63"/>
      <c r="AU185" s="63"/>
      <c r="AV185" s="234"/>
      <c r="AW185" s="63"/>
      <c r="AX185" t="str">
        <f t="shared" si="195"/>
        <v/>
      </c>
      <c r="CW185"/>
      <c r="CX185" s="25" t="str">
        <f t="shared" si="217"/>
        <v/>
      </c>
      <c r="CY185" s="25" t="str">
        <f t="shared" si="218"/>
        <v/>
      </c>
      <c r="CZ185" s="25" t="str">
        <f t="shared" si="219"/>
        <v/>
      </c>
      <c r="DA185" s="25" t="str">
        <f t="shared" si="220"/>
        <v/>
      </c>
      <c r="DB185" s="304"/>
      <c r="DC185" s="25" t="str">
        <f t="shared" si="221"/>
        <v/>
      </c>
      <c r="DD185"/>
      <c r="DE185"/>
      <c r="DG185"/>
      <c r="DH185" s="26">
        <f t="shared" si="223"/>
        <v>0</v>
      </c>
      <c r="DI185" s="26">
        <f t="shared" si="224"/>
        <v>0</v>
      </c>
      <c r="DJ185" s="26">
        <f t="shared" si="225"/>
        <v>0</v>
      </c>
      <c r="DK185" s="26">
        <f t="shared" si="226"/>
        <v>0</v>
      </c>
      <c r="DL185" s="304"/>
      <c r="DM185" s="26">
        <f t="shared" si="228"/>
        <v>0</v>
      </c>
    </row>
    <row r="186" spans="1:117" x14ac:dyDescent="0.25">
      <c r="A186" s="1668"/>
      <c r="B186" s="898"/>
      <c r="C186" s="1673" t="s">
        <v>216</v>
      </c>
      <c r="D186" s="301">
        <f t="shared" si="230"/>
        <v>0</v>
      </c>
      <c r="E186" s="1395">
        <f t="shared" si="231"/>
        <v>0</v>
      </c>
      <c r="F186" s="294">
        <f t="shared" si="231"/>
        <v>0</v>
      </c>
      <c r="G186" s="1596"/>
      <c r="H186" s="1642"/>
      <c r="I186" s="1642"/>
      <c r="J186" s="1642"/>
      <c r="K186" s="1642"/>
      <c r="L186" s="1642"/>
      <c r="M186" s="1642"/>
      <c r="N186" s="1642"/>
      <c r="O186" s="1642"/>
      <c r="P186" s="1642"/>
      <c r="Q186" s="1642"/>
      <c r="R186" s="1642"/>
      <c r="S186" s="1642"/>
      <c r="T186" s="1642"/>
      <c r="U186" s="1642"/>
      <c r="V186" s="1642"/>
      <c r="W186" s="1642"/>
      <c r="X186" s="1595"/>
      <c r="Y186" s="1642"/>
      <c r="Z186" s="1642"/>
      <c r="AA186" s="1642"/>
      <c r="AB186" s="1642"/>
      <c r="AC186" s="1434"/>
      <c r="AD186" s="39"/>
      <c r="AE186" s="1473"/>
      <c r="AF186" s="39"/>
      <c r="AG186" s="1473"/>
      <c r="AH186" s="39"/>
      <c r="AI186" s="1473"/>
      <c r="AJ186" s="39"/>
      <c r="AK186" s="1473"/>
      <c r="AL186" s="39"/>
      <c r="AM186" s="1473"/>
      <c r="AN186" s="39"/>
      <c r="AO186" s="1473"/>
      <c r="AP186" s="39"/>
      <c r="AQ186" s="1437"/>
      <c r="AR186" s="1435"/>
      <c r="AS186" s="39"/>
      <c r="AT186" s="39"/>
      <c r="AU186" s="39"/>
      <c r="AV186" s="1661"/>
      <c r="AW186" s="39"/>
      <c r="AX186" t="str">
        <f t="shared" si="195"/>
        <v/>
      </c>
      <c r="CW186"/>
      <c r="CX186" s="25" t="str">
        <f t="shared" si="217"/>
        <v/>
      </c>
      <c r="CY186" s="25" t="str">
        <f t="shared" si="218"/>
        <v/>
      </c>
      <c r="CZ186" s="25" t="str">
        <f t="shared" si="219"/>
        <v/>
      </c>
      <c r="DA186" s="25" t="str">
        <f t="shared" si="220"/>
        <v/>
      </c>
      <c r="DB186" s="304"/>
      <c r="DC186" s="25" t="str">
        <f t="shared" si="221"/>
        <v/>
      </c>
      <c r="DD186"/>
      <c r="DE186"/>
      <c r="DG186"/>
      <c r="DH186" s="26">
        <f t="shared" si="223"/>
        <v>0</v>
      </c>
      <c r="DI186" s="26">
        <f t="shared" si="224"/>
        <v>0</v>
      </c>
      <c r="DJ186" s="26">
        <f t="shared" si="225"/>
        <v>0</v>
      </c>
      <c r="DK186" s="26">
        <f t="shared" si="226"/>
        <v>0</v>
      </c>
      <c r="DL186" s="304"/>
      <c r="DM186" s="26">
        <f t="shared" si="228"/>
        <v>0</v>
      </c>
    </row>
    <row r="187" spans="1:117" ht="15" customHeight="1" x14ac:dyDescent="0.25">
      <c r="A187" s="930" t="s">
        <v>217</v>
      </c>
      <c r="B187" s="1497" t="s">
        <v>218</v>
      </c>
      <c r="C187" s="1409"/>
      <c r="D187" s="1674">
        <f>SUM(E187+F187)</f>
        <v>0</v>
      </c>
      <c r="E187" s="522">
        <f t="shared" ref="E187:F191" si="232">SUM(AK187)</f>
        <v>0</v>
      </c>
      <c r="F187" s="1675">
        <f t="shared" si="232"/>
        <v>0</v>
      </c>
      <c r="G187" s="1603"/>
      <c r="H187" s="1641"/>
      <c r="I187" s="1641"/>
      <c r="J187" s="1641"/>
      <c r="K187" s="1641"/>
      <c r="L187" s="1641"/>
      <c r="M187" s="1641"/>
      <c r="N187" s="1641"/>
      <c r="O187" s="1641"/>
      <c r="P187" s="1641"/>
      <c r="Q187" s="1641"/>
      <c r="R187" s="1641"/>
      <c r="S187" s="1641"/>
      <c r="T187" s="1641"/>
      <c r="U187" s="1641"/>
      <c r="V187" s="1641"/>
      <c r="W187" s="1641"/>
      <c r="X187" s="1602"/>
      <c r="Y187" s="1641"/>
      <c r="Z187" s="1641"/>
      <c r="AA187" s="1641"/>
      <c r="AB187" s="1641"/>
      <c r="AC187" s="1635"/>
      <c r="AD187" s="219"/>
      <c r="AE187" s="219"/>
      <c r="AF187" s="219"/>
      <c r="AG187" s="219"/>
      <c r="AH187" s="219"/>
      <c r="AI187" s="219"/>
      <c r="AJ187" s="311"/>
      <c r="AK187" s="1676"/>
      <c r="AL187" s="1677"/>
      <c r="AM187" s="1678"/>
      <c r="AN187" s="219"/>
      <c r="AO187" s="219"/>
      <c r="AP187" s="311"/>
      <c r="AQ187" s="1679"/>
      <c r="AR187" s="523"/>
      <c r="AS187" s="1641"/>
      <c r="AT187" s="1602"/>
      <c r="AU187" s="1680"/>
      <c r="AV187" s="1680"/>
      <c r="AW187" s="1680"/>
      <c r="AX187" t="str">
        <f t="shared" si="195"/>
        <v/>
      </c>
      <c r="CW187"/>
      <c r="CX187" s="25" t="str">
        <f t="shared" si="217"/>
        <v/>
      </c>
      <c r="CY187" s="304"/>
      <c r="CZ187" s="304"/>
      <c r="DA187" s="25" t="str">
        <f t="shared" si="220"/>
        <v/>
      </c>
      <c r="DB187" s="25" t="str">
        <f t="shared" si="222"/>
        <v/>
      </c>
      <c r="DC187" s="25" t="str">
        <f t="shared" si="221"/>
        <v/>
      </c>
      <c r="DD187"/>
      <c r="DE187"/>
      <c r="DG187"/>
      <c r="DH187" s="26">
        <f t="shared" si="223"/>
        <v>0</v>
      </c>
      <c r="DI187" s="304"/>
      <c r="DJ187" s="304"/>
      <c r="DK187" s="26">
        <f t="shared" si="226"/>
        <v>0</v>
      </c>
      <c r="DL187" s="26">
        <f t="shared" si="227"/>
        <v>0</v>
      </c>
      <c r="DM187" s="26">
        <f t="shared" si="228"/>
        <v>0</v>
      </c>
    </row>
    <row r="188" spans="1:117" x14ac:dyDescent="0.25">
      <c r="A188" s="713"/>
      <c r="B188" s="713" t="s">
        <v>209</v>
      </c>
      <c r="C188" s="244" t="s">
        <v>210</v>
      </c>
      <c r="D188" s="1633">
        <f t="shared" si="230"/>
        <v>0</v>
      </c>
      <c r="E188" s="254">
        <f t="shared" si="232"/>
        <v>0</v>
      </c>
      <c r="F188" s="297">
        <f t="shared" si="232"/>
        <v>0</v>
      </c>
      <c r="G188" s="1603"/>
      <c r="H188" s="1641"/>
      <c r="I188" s="1641"/>
      <c r="J188" s="1641"/>
      <c r="K188" s="1641"/>
      <c r="L188" s="1641"/>
      <c r="M188" s="1641"/>
      <c r="N188" s="1641"/>
      <c r="O188" s="1641"/>
      <c r="P188" s="1641"/>
      <c r="Q188" s="1641"/>
      <c r="R188" s="1641"/>
      <c r="S188" s="1641"/>
      <c r="T188" s="1641"/>
      <c r="U188" s="1641"/>
      <c r="V188" s="1641"/>
      <c r="W188" s="1641"/>
      <c r="X188" s="1602"/>
      <c r="Y188" s="1641"/>
      <c r="Z188" s="1641"/>
      <c r="AA188" s="1641"/>
      <c r="AB188" s="1641"/>
      <c r="AC188" s="1603"/>
      <c r="AD188" s="1641"/>
      <c r="AE188" s="1641"/>
      <c r="AF188" s="1641"/>
      <c r="AG188" s="1641"/>
      <c r="AH188" s="1641"/>
      <c r="AI188" s="1641"/>
      <c r="AJ188" s="1485"/>
      <c r="AK188" s="19"/>
      <c r="AL188" s="20"/>
      <c r="AM188" s="1484"/>
      <c r="AN188" s="1641"/>
      <c r="AO188" s="1641"/>
      <c r="AP188" s="1485"/>
      <c r="AQ188" s="230"/>
      <c r="AR188" s="22"/>
      <c r="AS188" s="1641"/>
      <c r="AT188" s="1602"/>
      <c r="AU188" s="24"/>
      <c r="AV188" s="24"/>
      <c r="AW188" s="20"/>
      <c r="AX188" t="str">
        <f t="shared" si="195"/>
        <v/>
      </c>
      <c r="CW188"/>
      <c r="CX188" s="25" t="str">
        <f t="shared" si="217"/>
        <v/>
      </c>
      <c r="CY188" s="304"/>
      <c r="CZ188" s="304"/>
      <c r="DA188" s="25" t="str">
        <f t="shared" si="220"/>
        <v/>
      </c>
      <c r="DB188" s="25" t="str">
        <f t="shared" si="222"/>
        <v/>
      </c>
      <c r="DC188" s="25" t="str">
        <f t="shared" si="221"/>
        <v/>
      </c>
      <c r="DD188"/>
      <c r="DE188"/>
      <c r="DG188"/>
      <c r="DH188" s="26">
        <f t="shared" si="223"/>
        <v>0</v>
      </c>
      <c r="DI188" s="304"/>
      <c r="DJ188" s="304"/>
      <c r="DK188" s="26">
        <f t="shared" si="226"/>
        <v>0</v>
      </c>
      <c r="DL188" s="26">
        <f t="shared" si="227"/>
        <v>0</v>
      </c>
      <c r="DM188" s="26">
        <f t="shared" si="228"/>
        <v>0</v>
      </c>
    </row>
    <row r="189" spans="1:117" x14ac:dyDescent="0.25">
      <c r="A189" s="713"/>
      <c r="B189" s="713"/>
      <c r="C189" s="318" t="s">
        <v>219</v>
      </c>
      <c r="D189" s="1334">
        <f t="shared" si="230"/>
        <v>0</v>
      </c>
      <c r="E189" s="1395">
        <f t="shared" si="232"/>
        <v>0</v>
      </c>
      <c r="F189" s="294">
        <f t="shared" si="232"/>
        <v>0</v>
      </c>
      <c r="G189" s="1603"/>
      <c r="H189" s="1641"/>
      <c r="I189" s="1641"/>
      <c r="J189" s="1641"/>
      <c r="K189" s="1641"/>
      <c r="L189" s="1641"/>
      <c r="M189" s="1641"/>
      <c r="N189" s="1641"/>
      <c r="O189" s="1641"/>
      <c r="P189" s="1641"/>
      <c r="Q189" s="1641"/>
      <c r="R189" s="1641"/>
      <c r="S189" s="1641"/>
      <c r="T189" s="1641"/>
      <c r="U189" s="1641"/>
      <c r="V189" s="1641"/>
      <c r="W189" s="1641"/>
      <c r="X189" s="1602"/>
      <c r="Y189" s="1641"/>
      <c r="Z189" s="1641"/>
      <c r="AA189" s="1641"/>
      <c r="AB189" s="1641"/>
      <c r="AC189" s="1603"/>
      <c r="AD189" s="1641"/>
      <c r="AE189" s="1641"/>
      <c r="AF189" s="1641"/>
      <c r="AG189" s="1641"/>
      <c r="AH189" s="1641"/>
      <c r="AI189" s="1641"/>
      <c r="AJ189" s="1485"/>
      <c r="AK189" s="193"/>
      <c r="AL189" s="63"/>
      <c r="AM189" s="1484"/>
      <c r="AN189" s="1641"/>
      <c r="AO189" s="1641"/>
      <c r="AP189" s="1485"/>
      <c r="AQ189" s="252"/>
      <c r="AR189" s="479"/>
      <c r="AS189" s="1641"/>
      <c r="AT189" s="1602"/>
      <c r="AU189" s="1438"/>
      <c r="AV189" s="1661"/>
      <c r="AW189" s="1438"/>
      <c r="AX189" t="str">
        <f t="shared" si="195"/>
        <v/>
      </c>
      <c r="CW189"/>
      <c r="CX189" s="25" t="str">
        <f t="shared" si="217"/>
        <v/>
      </c>
      <c r="CY189" s="304"/>
      <c r="CZ189" s="304"/>
      <c r="DA189" s="25" t="str">
        <f t="shared" si="220"/>
        <v/>
      </c>
      <c r="DB189" s="304"/>
      <c r="DC189" s="25" t="str">
        <f t="shared" si="221"/>
        <v/>
      </c>
      <c r="DD189"/>
      <c r="DE189"/>
      <c r="DG189"/>
      <c r="DH189" s="26">
        <f t="shared" si="223"/>
        <v>0</v>
      </c>
      <c r="DI189" s="304"/>
      <c r="DJ189" s="304"/>
      <c r="DK189" s="26">
        <f t="shared" si="226"/>
        <v>0</v>
      </c>
      <c r="DL189" s="304"/>
      <c r="DM189" s="26">
        <f t="shared" si="228"/>
        <v>0</v>
      </c>
    </row>
    <row r="190" spans="1:117" x14ac:dyDescent="0.25">
      <c r="A190" s="713"/>
      <c r="B190" s="930" t="s">
        <v>95</v>
      </c>
      <c r="C190" s="1669" t="s">
        <v>220</v>
      </c>
      <c r="D190" s="1633">
        <f t="shared" si="230"/>
        <v>0</v>
      </c>
      <c r="E190" s="290">
        <f t="shared" si="232"/>
        <v>0</v>
      </c>
      <c r="F190" s="297">
        <f t="shared" si="232"/>
        <v>0</v>
      </c>
      <c r="G190" s="1603"/>
      <c r="H190" s="1641"/>
      <c r="I190" s="1641"/>
      <c r="J190" s="1641"/>
      <c r="K190" s="1641"/>
      <c r="L190" s="1641"/>
      <c r="M190" s="1641"/>
      <c r="N190" s="1641"/>
      <c r="O190" s="1641"/>
      <c r="P190" s="1641"/>
      <c r="Q190" s="1641"/>
      <c r="R190" s="1641"/>
      <c r="S190" s="1641"/>
      <c r="T190" s="1641"/>
      <c r="U190" s="1641"/>
      <c r="V190" s="1641"/>
      <c r="W190" s="1641"/>
      <c r="X190" s="1602"/>
      <c r="Y190" s="1641"/>
      <c r="Z190" s="1641"/>
      <c r="AA190" s="1641"/>
      <c r="AB190" s="1641"/>
      <c r="AC190" s="1603"/>
      <c r="AD190" s="1641"/>
      <c r="AE190" s="1641"/>
      <c r="AF190" s="1641"/>
      <c r="AG190" s="1641"/>
      <c r="AH190" s="1641"/>
      <c r="AI190" s="1641"/>
      <c r="AJ190" s="1485"/>
      <c r="AK190" s="1460"/>
      <c r="AL190" s="1479"/>
      <c r="AM190" s="1484"/>
      <c r="AN190" s="1641"/>
      <c r="AO190" s="1641"/>
      <c r="AP190" s="1485"/>
      <c r="AQ190" s="1637"/>
      <c r="AR190" s="52"/>
      <c r="AS190" s="1641"/>
      <c r="AT190" s="1602"/>
      <c r="AU190" s="24"/>
      <c r="AV190" s="24"/>
      <c r="AW190" s="24"/>
      <c r="AX190" t="str">
        <f t="shared" si="195"/>
        <v/>
      </c>
      <c r="CW190"/>
      <c r="CX190" s="25" t="str">
        <f t="shared" si="217"/>
        <v/>
      </c>
      <c r="CY190" s="304"/>
      <c r="CZ190" s="304"/>
      <c r="DA190" s="25" t="str">
        <f t="shared" si="220"/>
        <v/>
      </c>
      <c r="DB190" s="25" t="str">
        <f t="shared" si="222"/>
        <v/>
      </c>
      <c r="DC190" s="25" t="str">
        <f t="shared" si="221"/>
        <v/>
      </c>
      <c r="DD190"/>
      <c r="DE190"/>
      <c r="DG190"/>
      <c r="DH190" s="26">
        <f t="shared" si="223"/>
        <v>0</v>
      </c>
      <c r="DI190" s="304"/>
      <c r="DJ190" s="304"/>
      <c r="DK190" s="26">
        <f t="shared" si="226"/>
        <v>0</v>
      </c>
      <c r="DL190" s="26">
        <f t="shared" si="227"/>
        <v>0</v>
      </c>
      <c r="DM190" s="26">
        <f t="shared" si="228"/>
        <v>0</v>
      </c>
    </row>
    <row r="191" spans="1:117" x14ac:dyDescent="0.25">
      <c r="A191" s="945"/>
      <c r="B191" s="945"/>
      <c r="C191" s="1681" t="s">
        <v>221</v>
      </c>
      <c r="D191" s="1334">
        <f t="shared" si="230"/>
        <v>0</v>
      </c>
      <c r="E191" s="290">
        <f t="shared" si="232"/>
        <v>0</v>
      </c>
      <c r="F191" s="297">
        <f t="shared" si="232"/>
        <v>0</v>
      </c>
      <c r="G191" s="1603"/>
      <c r="H191" s="1641"/>
      <c r="I191" s="1641"/>
      <c r="J191" s="1641"/>
      <c r="K191" s="1641"/>
      <c r="L191" s="1641"/>
      <c r="M191" s="1641"/>
      <c r="N191" s="1641"/>
      <c r="O191" s="1641"/>
      <c r="P191" s="1641"/>
      <c r="Q191" s="1641"/>
      <c r="R191" s="1641"/>
      <c r="S191" s="1641"/>
      <c r="T191" s="1641"/>
      <c r="U191" s="1641"/>
      <c r="V191" s="1641"/>
      <c r="W191" s="1641"/>
      <c r="X191" s="1602"/>
      <c r="Y191" s="1659"/>
      <c r="Z191" s="1659"/>
      <c r="AA191" s="1659"/>
      <c r="AB191" s="1659"/>
      <c r="AC191" s="1658"/>
      <c r="AD191" s="1659"/>
      <c r="AE191" s="1659"/>
      <c r="AF191" s="1659"/>
      <c r="AG191" s="1659"/>
      <c r="AH191" s="1659"/>
      <c r="AI191" s="1659"/>
      <c r="AJ191" s="1682"/>
      <c r="AK191" s="563"/>
      <c r="AL191" s="507"/>
      <c r="AM191" s="1683"/>
      <c r="AN191" s="1659"/>
      <c r="AO191" s="1659"/>
      <c r="AP191" s="1682"/>
      <c r="AQ191" s="565"/>
      <c r="AR191" s="566"/>
      <c r="AS191" s="1683"/>
      <c r="AT191" s="1684"/>
      <c r="AU191" s="1685"/>
      <c r="AV191" s="1661"/>
      <c r="AW191" s="39"/>
      <c r="AX191" t="str">
        <f t="shared" si="195"/>
        <v/>
      </c>
      <c r="CW191"/>
      <c r="CX191" s="25" t="str">
        <f t="shared" si="217"/>
        <v/>
      </c>
      <c r="CY191" s="304"/>
      <c r="CZ191" s="304"/>
      <c r="DA191" s="25" t="str">
        <f t="shared" si="220"/>
        <v/>
      </c>
      <c r="DB191" s="304"/>
      <c r="DC191" s="25" t="str">
        <f t="shared" si="221"/>
        <v/>
      </c>
      <c r="DD191"/>
      <c r="DE191"/>
      <c r="DG191"/>
      <c r="DH191" s="26">
        <f t="shared" si="223"/>
        <v>0</v>
      </c>
      <c r="DI191" s="304"/>
      <c r="DJ191" s="304"/>
      <c r="DK191" s="26">
        <f t="shared" si="226"/>
        <v>0</v>
      </c>
      <c r="DL191" s="304"/>
      <c r="DM191" s="26">
        <f t="shared" si="228"/>
        <v>0</v>
      </c>
    </row>
    <row r="192" spans="1:117" ht="15" customHeight="1" x14ac:dyDescent="0.25">
      <c r="A192" s="934" t="s">
        <v>222</v>
      </c>
      <c r="B192" s="935" t="s">
        <v>223</v>
      </c>
      <c r="C192" s="1686" t="s">
        <v>224</v>
      </c>
      <c r="D192" s="1633">
        <f t="shared" si="230"/>
        <v>0</v>
      </c>
      <c r="E192" s="254">
        <f t="shared" ref="E192:F194" si="233">SUM(Y192+AA192+AC192+AE192+AG192+AI192+AK192+AM192+AO192)</f>
        <v>0</v>
      </c>
      <c r="F192" s="1634">
        <f t="shared" si="233"/>
        <v>0</v>
      </c>
      <c r="G192" s="1596"/>
      <c r="H192" s="1642"/>
      <c r="I192" s="1642"/>
      <c r="J192" s="1642"/>
      <c r="K192" s="1642"/>
      <c r="L192" s="1642"/>
      <c r="M192" s="1642"/>
      <c r="N192" s="1642"/>
      <c r="O192" s="1642"/>
      <c r="P192" s="1642"/>
      <c r="Q192" s="1642"/>
      <c r="R192" s="1642"/>
      <c r="S192" s="1642"/>
      <c r="T192" s="1642"/>
      <c r="U192" s="1642"/>
      <c r="V192" s="1642"/>
      <c r="W192" s="1642"/>
      <c r="X192" s="1594"/>
      <c r="Y192" s="19"/>
      <c r="Z192" s="20"/>
      <c r="AA192" s="19"/>
      <c r="AB192" s="20"/>
      <c r="AC192" s="19"/>
      <c r="AD192" s="20"/>
      <c r="AE192" s="19"/>
      <c r="AF192" s="20"/>
      <c r="AG192" s="19"/>
      <c r="AH192" s="20"/>
      <c r="AI192" s="19"/>
      <c r="AJ192" s="20"/>
      <c r="AK192" s="19"/>
      <c r="AL192" s="20"/>
      <c r="AM192" s="19"/>
      <c r="AN192" s="20"/>
      <c r="AO192" s="19"/>
      <c r="AP192" s="20"/>
      <c r="AQ192" s="230"/>
      <c r="AR192" s="22"/>
      <c r="AS192" s="20"/>
      <c r="AT192" s="20"/>
      <c r="AU192" s="20"/>
      <c r="AV192" s="24"/>
      <c r="AW192" s="20"/>
      <c r="AX192" t="str">
        <f t="shared" si="195"/>
        <v/>
      </c>
      <c r="CW192"/>
      <c r="CX192" s="25" t="str">
        <f t="shared" si="217"/>
        <v/>
      </c>
      <c r="CY192" s="25" t="str">
        <f t="shared" ref="CY192:CY196" si="234">IF(AND(D192&gt;0,AS192=""),"  * No olvide digitar la variable Niños, niñas, adolescentes y jóvenes SENAME. Digite Cero si no tiene.",IF(AS192&gt;D192," * La variable Niños, niñas, adolescentes y jóvenes SENAME no pueden superar el Total Ambos Sexos.",""))</f>
        <v/>
      </c>
      <c r="CZ192" s="25" t="str">
        <f t="shared" ref="CZ192:CZ196" si="235">IF(AND(D192&gt;0,AT192=""),"  * No olvide digitar la variable Niños, niñas, adolescentes y jóvenes Mejor Niñez. Digite Cero si no tiene.",IF(AT192&gt;D192," * La variable Niños, niñas, adolescentes y jóvenes Mejor Niñez  no pueden superar el Total Ambos Sexos.",""))</f>
        <v/>
      </c>
      <c r="DA192" s="25" t="str">
        <f t="shared" si="220"/>
        <v/>
      </c>
      <c r="DB192" s="25" t="str">
        <f t="shared" si="222"/>
        <v/>
      </c>
      <c r="DC192" s="25" t="str">
        <f t="shared" si="221"/>
        <v/>
      </c>
      <c r="DD192"/>
      <c r="DE192"/>
      <c r="DG192"/>
      <c r="DH192" s="26">
        <f t="shared" si="223"/>
        <v>0</v>
      </c>
      <c r="DI192" s="26">
        <f t="shared" si="224"/>
        <v>0</v>
      </c>
      <c r="DJ192" s="26">
        <f t="shared" si="225"/>
        <v>0</v>
      </c>
      <c r="DK192" s="26">
        <f t="shared" si="226"/>
        <v>0</v>
      </c>
      <c r="DL192" s="26">
        <f t="shared" si="227"/>
        <v>0</v>
      </c>
      <c r="DM192" s="26">
        <f t="shared" si="228"/>
        <v>0</v>
      </c>
    </row>
    <row r="193" spans="1:117" x14ac:dyDescent="0.25">
      <c r="A193" s="785"/>
      <c r="B193" s="788"/>
      <c r="C193" s="329" t="s">
        <v>225</v>
      </c>
      <c r="D193" s="1321">
        <f t="shared" si="230"/>
        <v>0</v>
      </c>
      <c r="E193" s="1655">
        <f t="shared" si="233"/>
        <v>0</v>
      </c>
      <c r="F193" s="1640">
        <f t="shared" si="233"/>
        <v>0</v>
      </c>
      <c r="G193" s="1596"/>
      <c r="H193" s="1642"/>
      <c r="I193" s="1642"/>
      <c r="J193" s="1642"/>
      <c r="K193" s="1642"/>
      <c r="L193" s="1642"/>
      <c r="M193" s="1642"/>
      <c r="N193" s="1642"/>
      <c r="O193" s="1642"/>
      <c r="P193" s="1642"/>
      <c r="Q193" s="1642"/>
      <c r="R193" s="1642"/>
      <c r="S193" s="1642"/>
      <c r="T193" s="1642"/>
      <c r="U193" s="1642"/>
      <c r="V193" s="1642"/>
      <c r="W193" s="1642"/>
      <c r="X193" s="1594"/>
      <c r="Y193" s="193"/>
      <c r="Z193" s="63"/>
      <c r="AA193" s="193"/>
      <c r="AB193" s="63"/>
      <c r="AC193" s="193"/>
      <c r="AD193" s="63"/>
      <c r="AE193" s="193"/>
      <c r="AF193" s="63"/>
      <c r="AG193" s="193"/>
      <c r="AH193" s="63"/>
      <c r="AI193" s="193"/>
      <c r="AJ193" s="63"/>
      <c r="AK193" s="193"/>
      <c r="AL193" s="63"/>
      <c r="AM193" s="193"/>
      <c r="AN193" s="63"/>
      <c r="AO193" s="193"/>
      <c r="AP193" s="63"/>
      <c r="AQ193" s="252"/>
      <c r="AR193" s="479"/>
      <c r="AS193" s="63"/>
      <c r="AT193" s="63"/>
      <c r="AU193" s="63"/>
      <c r="AV193" s="235"/>
      <c r="AW193" s="63"/>
      <c r="AX193" t="str">
        <f t="shared" si="195"/>
        <v/>
      </c>
      <c r="CW193"/>
      <c r="CX193" s="25" t="str">
        <f t="shared" si="217"/>
        <v/>
      </c>
      <c r="CY193" s="25" t="str">
        <f t="shared" si="234"/>
        <v/>
      </c>
      <c r="CZ193" s="25" t="str">
        <f t="shared" si="235"/>
        <v/>
      </c>
      <c r="DA193" s="25" t="str">
        <f t="shared" si="220"/>
        <v/>
      </c>
      <c r="DB193" s="25" t="str">
        <f t="shared" si="222"/>
        <v/>
      </c>
      <c r="DC193" s="25" t="str">
        <f t="shared" si="221"/>
        <v/>
      </c>
      <c r="DD193"/>
      <c r="DE193"/>
      <c r="DG193"/>
      <c r="DH193" s="26">
        <f t="shared" si="223"/>
        <v>0</v>
      </c>
      <c r="DI193" s="26">
        <f t="shared" si="224"/>
        <v>0</v>
      </c>
      <c r="DJ193" s="26">
        <f t="shared" si="225"/>
        <v>0</v>
      </c>
      <c r="DK193" s="26">
        <f t="shared" si="226"/>
        <v>0</v>
      </c>
      <c r="DL193" s="26">
        <f t="shared" si="227"/>
        <v>0</v>
      </c>
      <c r="DM193" s="26">
        <f t="shared" si="228"/>
        <v>0</v>
      </c>
    </row>
    <row r="194" spans="1:117" x14ac:dyDescent="0.25">
      <c r="A194" s="1687"/>
      <c r="B194" s="1688"/>
      <c r="C194" s="1689" t="s">
        <v>226</v>
      </c>
      <c r="D194" s="1334">
        <f t="shared" si="230"/>
        <v>0</v>
      </c>
      <c r="E194" s="1395">
        <f t="shared" si="233"/>
        <v>0</v>
      </c>
      <c r="F194" s="249">
        <f t="shared" si="233"/>
        <v>0</v>
      </c>
      <c r="G194" s="1596"/>
      <c r="H194" s="1642"/>
      <c r="I194" s="1642"/>
      <c r="J194" s="1642"/>
      <c r="K194" s="1642"/>
      <c r="L194" s="1642"/>
      <c r="M194" s="1642"/>
      <c r="N194" s="1642"/>
      <c r="O194" s="1642"/>
      <c r="P194" s="1642"/>
      <c r="Q194" s="1642"/>
      <c r="R194" s="1642"/>
      <c r="S194" s="1642"/>
      <c r="T194" s="1642"/>
      <c r="U194" s="1642"/>
      <c r="V194" s="1642"/>
      <c r="W194" s="1642"/>
      <c r="X194" s="1594"/>
      <c r="Y194" s="1473"/>
      <c r="Z194" s="39"/>
      <c r="AA194" s="1473"/>
      <c r="AB194" s="39"/>
      <c r="AC194" s="1473"/>
      <c r="AD194" s="39"/>
      <c r="AE194" s="1473"/>
      <c r="AF194" s="39"/>
      <c r="AG194" s="1473"/>
      <c r="AH194" s="39"/>
      <c r="AI194" s="1473"/>
      <c r="AJ194" s="39"/>
      <c r="AK194" s="1473"/>
      <c r="AL194" s="39"/>
      <c r="AM194" s="1473"/>
      <c r="AN194" s="39"/>
      <c r="AO194" s="1473"/>
      <c r="AP194" s="39"/>
      <c r="AQ194" s="1437"/>
      <c r="AR194" s="39"/>
      <c r="AS194" s="39"/>
      <c r="AT194" s="39"/>
      <c r="AU194" s="39"/>
      <c r="AV194" s="1438"/>
      <c r="AW194" s="39"/>
      <c r="AX194" t="str">
        <f t="shared" si="195"/>
        <v/>
      </c>
      <c r="CW194"/>
      <c r="CX194" s="25" t="str">
        <f t="shared" si="217"/>
        <v/>
      </c>
      <c r="CY194" s="25" t="str">
        <f t="shared" si="234"/>
        <v/>
      </c>
      <c r="CZ194" s="25" t="str">
        <f t="shared" si="235"/>
        <v/>
      </c>
      <c r="DA194" s="25" t="str">
        <f t="shared" si="220"/>
        <v/>
      </c>
      <c r="DB194" s="25" t="str">
        <f t="shared" si="222"/>
        <v/>
      </c>
      <c r="DC194" s="25" t="str">
        <f t="shared" si="221"/>
        <v/>
      </c>
      <c r="DD194"/>
      <c r="DE194"/>
      <c r="DG194"/>
      <c r="DH194" s="26">
        <f t="shared" si="223"/>
        <v>0</v>
      </c>
      <c r="DI194" s="26">
        <f t="shared" si="224"/>
        <v>0</v>
      </c>
      <c r="DJ194" s="26">
        <f t="shared" si="225"/>
        <v>0</v>
      </c>
      <c r="DK194" s="26">
        <f t="shared" si="226"/>
        <v>0</v>
      </c>
      <c r="DL194" s="26">
        <f t="shared" si="227"/>
        <v>0</v>
      </c>
      <c r="DM194" s="26">
        <f t="shared" si="228"/>
        <v>0</v>
      </c>
    </row>
    <row r="195" spans="1:117" ht="21" x14ac:dyDescent="0.25">
      <c r="A195" s="791" t="s">
        <v>227</v>
      </c>
      <c r="B195" s="930" t="s">
        <v>228</v>
      </c>
      <c r="C195" s="1690" t="s">
        <v>229</v>
      </c>
      <c r="D195" s="245">
        <f>SUM(E195+F195)</f>
        <v>0</v>
      </c>
      <c r="E195" s="290">
        <f>SUM(AC195+AE195+AG195+AI195+AK195+AM195+AO195)</f>
        <v>0</v>
      </c>
      <c r="F195" s="246">
        <f>SUM(AD195+AF195+AH195+AJ195+AL195+AN195+AP195)</f>
        <v>0</v>
      </c>
      <c r="G195" s="1603"/>
      <c r="H195" s="1641"/>
      <c r="I195" s="1641"/>
      <c r="J195" s="1641"/>
      <c r="K195" s="1641"/>
      <c r="L195" s="1641"/>
      <c r="M195" s="1641"/>
      <c r="N195" s="1641"/>
      <c r="O195" s="1641"/>
      <c r="P195" s="1641"/>
      <c r="Q195" s="1641"/>
      <c r="R195" s="1641"/>
      <c r="S195" s="1641"/>
      <c r="T195" s="1641"/>
      <c r="U195" s="1641"/>
      <c r="V195" s="1641"/>
      <c r="W195" s="1641"/>
      <c r="X195" s="1641"/>
      <c r="Y195" s="219"/>
      <c r="Z195" s="219"/>
      <c r="AA195" s="219"/>
      <c r="AB195" s="219"/>
      <c r="AC195" s="1418"/>
      <c r="AD195" s="1479"/>
      <c r="AE195" s="1460"/>
      <c r="AF195" s="1479"/>
      <c r="AG195" s="1460"/>
      <c r="AH195" s="1479"/>
      <c r="AI195" s="1460"/>
      <c r="AJ195" s="1479"/>
      <c r="AK195" s="1460"/>
      <c r="AL195" s="1479"/>
      <c r="AM195" s="1460"/>
      <c r="AN195" s="1479"/>
      <c r="AO195" s="1460"/>
      <c r="AP195" s="527"/>
      <c r="AQ195" s="1637"/>
      <c r="AR195" s="1479"/>
      <c r="AS195" s="1479"/>
      <c r="AT195" s="1479"/>
      <c r="AU195" s="1479"/>
      <c r="AV195" s="1691"/>
      <c r="AW195" s="1479"/>
      <c r="AX195" t="str">
        <f t="shared" si="195"/>
        <v/>
      </c>
      <c r="CW195"/>
      <c r="CX195" s="25" t="str">
        <f t="shared" si="217"/>
        <v/>
      </c>
      <c r="CY195" s="25" t="str">
        <f t="shared" si="234"/>
        <v/>
      </c>
      <c r="CZ195" s="25" t="str">
        <f t="shared" si="235"/>
        <v/>
      </c>
      <c r="DA195" s="25" t="str">
        <f t="shared" si="220"/>
        <v/>
      </c>
      <c r="DB195" s="304"/>
      <c r="DC195" s="25" t="str">
        <f t="shared" si="221"/>
        <v/>
      </c>
      <c r="DD195"/>
      <c r="DE195"/>
      <c r="DG195"/>
      <c r="DH195" s="26">
        <f t="shared" si="223"/>
        <v>0</v>
      </c>
      <c r="DI195" s="26">
        <f t="shared" si="224"/>
        <v>0</v>
      </c>
      <c r="DJ195" s="26">
        <f t="shared" si="225"/>
        <v>0</v>
      </c>
      <c r="DK195" s="26">
        <f t="shared" si="226"/>
        <v>0</v>
      </c>
      <c r="DL195" s="304"/>
      <c r="DM195" s="26">
        <f t="shared" si="228"/>
        <v>0</v>
      </c>
    </row>
    <row r="196" spans="1:117" ht="21" x14ac:dyDescent="0.25">
      <c r="A196" s="1668"/>
      <c r="B196" s="945"/>
      <c r="C196" s="1692" t="s">
        <v>230</v>
      </c>
      <c r="D196" s="1334">
        <f>SUM(E196+F196)</f>
        <v>0</v>
      </c>
      <c r="E196" s="1395">
        <f>SUM(AC196+AE196+AG196+AI196+AK196+AM196+AO196)</f>
        <v>0</v>
      </c>
      <c r="F196" s="249">
        <f>SUM(AD196+AF196+AH196+AJ196+AL196+AN196+AP196)</f>
        <v>0</v>
      </c>
      <c r="G196" s="1658"/>
      <c r="H196" s="1659"/>
      <c r="I196" s="1659"/>
      <c r="J196" s="1659"/>
      <c r="K196" s="1659"/>
      <c r="L196" s="1659"/>
      <c r="M196" s="1659"/>
      <c r="N196" s="1659"/>
      <c r="O196" s="1659"/>
      <c r="P196" s="1659"/>
      <c r="Q196" s="1659"/>
      <c r="R196" s="1659"/>
      <c r="S196" s="1659"/>
      <c r="T196" s="1659"/>
      <c r="U196" s="1659"/>
      <c r="V196" s="1659"/>
      <c r="W196" s="1659"/>
      <c r="X196" s="1659"/>
      <c r="Y196" s="1659"/>
      <c r="Z196" s="1659"/>
      <c r="AA196" s="1659"/>
      <c r="AB196" s="1659"/>
      <c r="AC196" s="1434"/>
      <c r="AD196" s="39"/>
      <c r="AE196" s="1473"/>
      <c r="AF196" s="39"/>
      <c r="AG196" s="1473"/>
      <c r="AH196" s="39"/>
      <c r="AI196" s="1473"/>
      <c r="AJ196" s="39"/>
      <c r="AK196" s="1473"/>
      <c r="AL196" s="39"/>
      <c r="AM196" s="1473"/>
      <c r="AN196" s="39"/>
      <c r="AO196" s="1473"/>
      <c r="AP196" s="295"/>
      <c r="AQ196" s="1437"/>
      <c r="AR196" s="39"/>
      <c r="AS196" s="39"/>
      <c r="AT196" s="39"/>
      <c r="AU196" s="39"/>
      <c r="AV196" s="1693"/>
      <c r="AW196" s="39"/>
      <c r="AX196" t="str">
        <f t="shared" si="195"/>
        <v/>
      </c>
      <c r="CW196"/>
      <c r="CX196" s="25" t="str">
        <f t="shared" si="217"/>
        <v/>
      </c>
      <c r="CY196" s="25" t="str">
        <f t="shared" si="234"/>
        <v/>
      </c>
      <c r="CZ196" s="25" t="str">
        <f t="shared" si="235"/>
        <v/>
      </c>
      <c r="DA196" s="25" t="str">
        <f t="shared" si="220"/>
        <v/>
      </c>
      <c r="DB196" s="304"/>
      <c r="DC196" s="25" t="str">
        <f t="shared" si="221"/>
        <v/>
      </c>
      <c r="DD196"/>
      <c r="DE196"/>
      <c r="DG196"/>
      <c r="DH196" s="26">
        <f t="shared" si="223"/>
        <v>0</v>
      </c>
      <c r="DI196" s="26">
        <f t="shared" si="224"/>
        <v>0</v>
      </c>
      <c r="DJ196" s="26">
        <f t="shared" si="225"/>
        <v>0</v>
      </c>
      <c r="DK196" s="26">
        <f t="shared" si="226"/>
        <v>0</v>
      </c>
      <c r="DL196" s="304"/>
      <c r="DM196" s="26">
        <f t="shared" si="228"/>
        <v>0</v>
      </c>
    </row>
    <row r="197" spans="1:117" x14ac:dyDescent="0.25">
      <c r="A197" s="43" t="s">
        <v>231</v>
      </c>
      <c r="B197" s="212"/>
      <c r="C197" s="212"/>
      <c r="D197" s="212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10"/>
      <c r="Z197" s="10"/>
      <c r="AA197" s="10"/>
      <c r="AB197" s="10"/>
      <c r="AC197" s="10"/>
      <c r="AD197" s="10"/>
      <c r="AE197" s="10"/>
      <c r="AF197" s="10"/>
      <c r="AG197" s="10"/>
      <c r="CW197"/>
      <c r="CX197"/>
      <c r="CY197"/>
      <c r="CZ197"/>
      <c r="DA197"/>
      <c r="DB197"/>
      <c r="DC197"/>
      <c r="DD197"/>
      <c r="DE197"/>
      <c r="DG197"/>
      <c r="DH197"/>
      <c r="DI197"/>
      <c r="DJ197"/>
      <c r="DK197"/>
      <c r="DL197"/>
      <c r="DM197"/>
    </row>
    <row r="198" spans="1:117" ht="15" customHeight="1" x14ac:dyDescent="0.25">
      <c r="A198" s="921" t="s">
        <v>232</v>
      </c>
      <c r="B198" s="632"/>
      <c r="C198" s="633"/>
      <c r="D198" s="924" t="s">
        <v>4</v>
      </c>
      <c r="E198" s="638"/>
      <c r="F198" s="639"/>
      <c r="G198" s="1403" t="s">
        <v>5</v>
      </c>
      <c r="H198" s="1404"/>
      <c r="I198" s="1404"/>
      <c r="J198" s="1404"/>
      <c r="K198" s="1404"/>
      <c r="L198" s="1404"/>
      <c r="M198" s="1404"/>
      <c r="N198" s="1404"/>
      <c r="O198" s="1404"/>
      <c r="P198" s="1404"/>
      <c r="Q198" s="1404"/>
      <c r="R198" s="1404"/>
      <c r="S198" s="1404"/>
      <c r="T198" s="1404"/>
      <c r="U198" s="1404"/>
      <c r="V198" s="1404"/>
      <c r="W198" s="1404"/>
      <c r="X198" s="1404"/>
      <c r="Y198" s="1404"/>
      <c r="Z198" s="1404"/>
      <c r="AA198" s="1404"/>
      <c r="AB198" s="1405"/>
      <c r="AC198" s="938" t="s">
        <v>9</v>
      </c>
      <c r="AD198" s="710" t="s">
        <v>233</v>
      </c>
      <c r="AE198" s="710" t="s">
        <v>234</v>
      </c>
      <c r="AF198" s="710" t="s">
        <v>235</v>
      </c>
      <c r="AG198" s="710" t="s">
        <v>236</v>
      </c>
      <c r="CW198"/>
      <c r="CX198"/>
      <c r="CY198"/>
      <c r="CZ198"/>
      <c r="DA198"/>
      <c r="DB198"/>
      <c r="DC198"/>
      <c r="DD198"/>
      <c r="DE198"/>
      <c r="DG198"/>
      <c r="DH198"/>
      <c r="DI198"/>
      <c r="DJ198"/>
      <c r="DK198"/>
      <c r="DL198"/>
      <c r="DM198"/>
    </row>
    <row r="199" spans="1:117" x14ac:dyDescent="0.25">
      <c r="A199" s="783"/>
      <c r="B199" s="634"/>
      <c r="C199" s="635"/>
      <c r="D199" s="688"/>
      <c r="E199" s="689"/>
      <c r="F199" s="645"/>
      <c r="G199" s="1452" t="s">
        <v>14</v>
      </c>
      <c r="H199" s="1407"/>
      <c r="I199" s="1403" t="s">
        <v>15</v>
      </c>
      <c r="J199" s="1408"/>
      <c r="K199" s="1404" t="s">
        <v>16</v>
      </c>
      <c r="L199" s="1408"/>
      <c r="M199" s="1403" t="s">
        <v>17</v>
      </c>
      <c r="N199" s="1408"/>
      <c r="O199" s="1403" t="s">
        <v>18</v>
      </c>
      <c r="P199" s="1408"/>
      <c r="Q199" s="1403" t="s">
        <v>19</v>
      </c>
      <c r="R199" s="1408"/>
      <c r="S199" s="1403" t="s">
        <v>20</v>
      </c>
      <c r="T199" s="1408"/>
      <c r="U199" s="1403" t="s">
        <v>21</v>
      </c>
      <c r="V199" s="1408"/>
      <c r="W199" s="1403" t="s">
        <v>22</v>
      </c>
      <c r="X199" s="1408"/>
      <c r="Y199" s="1403" t="s">
        <v>23</v>
      </c>
      <c r="Z199" s="1409"/>
      <c r="AA199" s="1403" t="s">
        <v>24</v>
      </c>
      <c r="AB199" s="1409"/>
      <c r="AC199" s="797"/>
      <c r="AD199" s="712"/>
      <c r="AE199" s="712"/>
      <c r="AF199" s="712"/>
      <c r="AG199" s="712"/>
      <c r="CW199"/>
      <c r="CX199"/>
      <c r="CY199"/>
      <c r="CZ199"/>
      <c r="DA199"/>
      <c r="DB199"/>
      <c r="DC199"/>
      <c r="DD199"/>
      <c r="DE199"/>
      <c r="DG199"/>
      <c r="DH199"/>
      <c r="DI199"/>
      <c r="DJ199"/>
      <c r="DK199"/>
      <c r="DL199"/>
      <c r="DM199"/>
    </row>
    <row r="200" spans="1:117" x14ac:dyDescent="0.25">
      <c r="A200" s="894"/>
      <c r="B200" s="636"/>
      <c r="C200" s="884"/>
      <c r="D200" s="1410" t="s">
        <v>32</v>
      </c>
      <c r="E200" s="514" t="s">
        <v>33</v>
      </c>
      <c r="F200" s="1412" t="s">
        <v>34</v>
      </c>
      <c r="G200" s="1499" t="s">
        <v>33</v>
      </c>
      <c r="H200" s="1412" t="s">
        <v>34</v>
      </c>
      <c r="I200" s="1499" t="s">
        <v>33</v>
      </c>
      <c r="J200" s="1412" t="s">
        <v>34</v>
      </c>
      <c r="K200" s="1413" t="s">
        <v>33</v>
      </c>
      <c r="L200" s="1412" t="s">
        <v>34</v>
      </c>
      <c r="M200" s="1413" t="s">
        <v>33</v>
      </c>
      <c r="N200" s="1412" t="s">
        <v>34</v>
      </c>
      <c r="O200" s="1413" t="s">
        <v>33</v>
      </c>
      <c r="P200" s="1412" t="s">
        <v>34</v>
      </c>
      <c r="Q200" s="1413" t="s">
        <v>33</v>
      </c>
      <c r="R200" s="1412" t="s">
        <v>34</v>
      </c>
      <c r="S200" s="1413" t="s">
        <v>33</v>
      </c>
      <c r="T200" s="1412" t="s">
        <v>34</v>
      </c>
      <c r="U200" s="1413" t="s">
        <v>33</v>
      </c>
      <c r="V200" s="1412" t="s">
        <v>34</v>
      </c>
      <c r="W200" s="1413" t="s">
        <v>33</v>
      </c>
      <c r="X200" s="1412" t="s">
        <v>34</v>
      </c>
      <c r="Y200" s="1413" t="s">
        <v>33</v>
      </c>
      <c r="Z200" s="1412" t="s">
        <v>34</v>
      </c>
      <c r="AA200" s="1413" t="s">
        <v>33</v>
      </c>
      <c r="AB200" s="1412" t="s">
        <v>34</v>
      </c>
      <c r="AC200" s="969"/>
      <c r="AD200" s="904"/>
      <c r="AE200" s="904"/>
      <c r="AF200" s="904"/>
      <c r="AG200" s="904"/>
      <c r="CW200"/>
      <c r="CX200"/>
      <c r="CY200"/>
      <c r="CZ200"/>
      <c r="DA200"/>
      <c r="DB200"/>
      <c r="DC200"/>
      <c r="DD200"/>
      <c r="DE200"/>
      <c r="DG200"/>
      <c r="DH200"/>
      <c r="DI200"/>
      <c r="DJ200"/>
      <c r="DK200"/>
      <c r="DL200"/>
      <c r="DM200"/>
    </row>
    <row r="201" spans="1:117" x14ac:dyDescent="0.25">
      <c r="A201" s="1500" t="s">
        <v>237</v>
      </c>
      <c r="B201" s="926"/>
      <c r="C201" s="1501"/>
      <c r="D201" s="1633">
        <f>SUM(E201+F201)</f>
        <v>0</v>
      </c>
      <c r="E201" s="335">
        <f>+K201+M201+O201+Q201+S201</f>
        <v>0</v>
      </c>
      <c r="F201" s="1416">
        <f>+L201+N201+P201+R201+T201</f>
        <v>0</v>
      </c>
      <c r="G201" s="1678"/>
      <c r="H201" s="1694"/>
      <c r="I201" s="1678"/>
      <c r="J201" s="1694"/>
      <c r="K201" s="1460"/>
      <c r="L201" s="1479"/>
      <c r="M201" s="1460"/>
      <c r="N201" s="1479"/>
      <c r="O201" s="1460"/>
      <c r="P201" s="1479"/>
      <c r="Q201" s="1460"/>
      <c r="R201" s="1479"/>
      <c r="S201" s="1460"/>
      <c r="T201" s="1479"/>
      <c r="U201" s="1636"/>
      <c r="V201" s="1654"/>
      <c r="W201" s="1636"/>
      <c r="X201" s="1654"/>
      <c r="Y201" s="1636"/>
      <c r="Z201" s="1654"/>
      <c r="AA201" s="1636"/>
      <c r="AB201" s="528"/>
      <c r="AC201" s="1637"/>
      <c r="AD201" s="1417">
        <f t="shared" ref="AD201:AD206" si="236">SUM(AE201:AG201)</f>
        <v>0</v>
      </c>
      <c r="AE201" s="1479"/>
      <c r="AF201" s="1479"/>
      <c r="AG201" s="1479"/>
      <c r="AH201" t="str">
        <f>CW201&amp;CX201&amp;CY201&amp;CZ201&amp;DA201</f>
        <v/>
      </c>
      <c r="CW201"/>
      <c r="CX201" s="25" t="str">
        <f>IF(AND(D201&gt;0,AC201=""),"  * No olvide digitar la variable  Usuarios con Discapacidad. Digite Cero si no tiene.",IF(AC201&gt;D201," * La variable Usuarios con Discapacidad no pueden superar el Total Ambos Sexos.",""))</f>
        <v/>
      </c>
      <c r="CY201"/>
      <c r="CZ201" s="25" t="str">
        <f>IF((AE201+AF201+AG201)&gt;D201," * El total de actividades de JUNJI, INTEGRA y MINEDUC no puede ser mayor al Total Ambos Sexos.","")</f>
        <v/>
      </c>
      <c r="DA201"/>
      <c r="DB201"/>
      <c r="DC201"/>
      <c r="DD201"/>
      <c r="DE201"/>
      <c r="DG201"/>
      <c r="DH201"/>
      <c r="DI201"/>
      <c r="DJ201" s="26">
        <f>IF((AE201+AF201+AG201)&gt;D201,1,0)</f>
        <v>0</v>
      </c>
      <c r="DK201" s="26">
        <f>IF(AND(D201&gt;0,AC201=""),1,IF(AC201&gt;D201,1,0))</f>
        <v>0</v>
      </c>
      <c r="DL201"/>
      <c r="DM201"/>
    </row>
    <row r="202" spans="1:117" x14ac:dyDescent="0.25">
      <c r="A202" s="1331" t="s">
        <v>238</v>
      </c>
      <c r="B202" s="1623"/>
      <c r="C202" s="1332"/>
      <c r="D202" s="245">
        <f>SUM(E202+F202)</f>
        <v>0</v>
      </c>
      <c r="E202" s="1695">
        <f t="shared" ref="E202:F204" si="237">+K202+M202+O202+Q202+S202</f>
        <v>0</v>
      </c>
      <c r="F202" s="1422">
        <f t="shared" si="237"/>
        <v>0</v>
      </c>
      <c r="G202" s="342"/>
      <c r="H202" s="343"/>
      <c r="I202" s="342"/>
      <c r="J202" s="343"/>
      <c r="K202" s="19"/>
      <c r="L202" s="20"/>
      <c r="M202" s="19"/>
      <c r="N202" s="20"/>
      <c r="O202" s="19"/>
      <c r="P202" s="20"/>
      <c r="Q202" s="19"/>
      <c r="R202" s="20"/>
      <c r="S202" s="19"/>
      <c r="T202" s="20"/>
      <c r="U202" s="344"/>
      <c r="V202" s="264"/>
      <c r="W202" s="344"/>
      <c r="X202" s="264"/>
      <c r="Y202" s="344"/>
      <c r="Z202" s="264"/>
      <c r="AA202" s="344"/>
      <c r="AB202" s="345"/>
      <c r="AC202" s="230"/>
      <c r="AD202" s="1423">
        <f t="shared" si="236"/>
        <v>0</v>
      </c>
      <c r="AE202" s="20"/>
      <c r="AF202" s="20"/>
      <c r="AG202" s="20"/>
      <c r="AH202" t="str">
        <f t="shared" ref="AH202:AH206" si="238">CW202&amp;CX202&amp;CY202&amp;CZ202&amp;DA202</f>
        <v/>
      </c>
      <c r="CW202"/>
      <c r="CX202" s="25" t="str">
        <f t="shared" ref="CX202:CX204" si="239">IF(AND(D202&gt;0,AC202=""),"  * No olvide digitar la variable  Usuarios con Discapacidad. Digite Cero si no tiene.",IF(AC202&gt;D202," * La variable Usuarios con Discapacidad no pueden superar el Total Ambos Sexos.",""))</f>
        <v/>
      </c>
      <c r="CY202"/>
      <c r="CZ202" s="25" t="str">
        <f t="shared" ref="CZ202:CZ203" si="240">IF((AE202+AF202+AG202)&gt;D202," * El total de actividades de JUNJI, INTEGRA y MINEDUC no puede ser mayor al Total Ambos Sexos.","")</f>
        <v/>
      </c>
      <c r="DA202"/>
      <c r="DB202"/>
      <c r="DC202"/>
      <c r="DD202"/>
      <c r="DE202"/>
      <c r="DG202"/>
      <c r="DH202"/>
      <c r="DI202"/>
      <c r="DJ202" s="26">
        <f t="shared" ref="DJ202:DJ204" si="241">IF((AE202+AF202+AG202)&gt;D202,1,0)</f>
        <v>0</v>
      </c>
      <c r="DK202" s="26">
        <f t="shared" ref="DK202:DK204" si="242">IF(AND(D202&gt;0,AC202=""),1,IF(AC202&gt;D202,1,0))</f>
        <v>0</v>
      </c>
      <c r="DL202"/>
      <c r="DM202"/>
    </row>
    <row r="203" spans="1:117" x14ac:dyDescent="0.25">
      <c r="A203" s="722" t="s">
        <v>239</v>
      </c>
      <c r="B203" s="799"/>
      <c r="C203" s="723"/>
      <c r="D203" s="1321">
        <f>SUM(E203+F203)</f>
        <v>0</v>
      </c>
      <c r="E203" s="1696">
        <f t="shared" si="237"/>
        <v>0</v>
      </c>
      <c r="F203" s="348">
        <f t="shared" si="237"/>
        <v>0</v>
      </c>
      <c r="G203" s="342"/>
      <c r="H203" s="343"/>
      <c r="I203" s="342"/>
      <c r="J203" s="343"/>
      <c r="K203" s="19"/>
      <c r="L203" s="20"/>
      <c r="M203" s="19"/>
      <c r="N203" s="20"/>
      <c r="O203" s="19"/>
      <c r="P203" s="20"/>
      <c r="Q203" s="19"/>
      <c r="R203" s="20"/>
      <c r="S203" s="19"/>
      <c r="T203" s="20"/>
      <c r="U203" s="344"/>
      <c r="V203" s="264"/>
      <c r="W203" s="344"/>
      <c r="X203" s="264"/>
      <c r="Y203" s="344"/>
      <c r="Z203" s="264"/>
      <c r="AA203" s="344"/>
      <c r="AB203" s="345"/>
      <c r="AC203" s="230"/>
      <c r="AD203" s="1423">
        <f t="shared" si="236"/>
        <v>0</v>
      </c>
      <c r="AE203" s="20"/>
      <c r="AF203" s="20"/>
      <c r="AG203" s="20"/>
      <c r="AH203" t="str">
        <f t="shared" si="238"/>
        <v/>
      </c>
      <c r="CW203"/>
      <c r="CX203" s="25" t="str">
        <f t="shared" si="239"/>
        <v/>
      </c>
      <c r="CY203"/>
      <c r="CZ203" s="25" t="str">
        <f t="shared" si="240"/>
        <v/>
      </c>
      <c r="DA203"/>
      <c r="DB203"/>
      <c r="DC203"/>
      <c r="DD203"/>
      <c r="DE203"/>
      <c r="DG203"/>
      <c r="DH203"/>
      <c r="DI203"/>
      <c r="DJ203" s="26">
        <f t="shared" si="241"/>
        <v>0</v>
      </c>
      <c r="DK203" s="26">
        <f t="shared" si="242"/>
        <v>0</v>
      </c>
      <c r="DL203"/>
      <c r="DM203"/>
    </row>
    <row r="204" spans="1:117" x14ac:dyDescent="0.25">
      <c r="A204" s="1331" t="s">
        <v>240</v>
      </c>
      <c r="B204" s="1623"/>
      <c r="C204" s="1332"/>
      <c r="D204" s="1321">
        <f>SUM(E204+F204)</f>
        <v>0</v>
      </c>
      <c r="E204" s="1696">
        <f t="shared" si="237"/>
        <v>0</v>
      </c>
      <c r="F204" s="1697">
        <f t="shared" si="237"/>
        <v>0</v>
      </c>
      <c r="G204" s="1484"/>
      <c r="H204" s="1486"/>
      <c r="I204" s="1484"/>
      <c r="J204" s="1486"/>
      <c r="K204" s="1467"/>
      <c r="L204" s="1468"/>
      <c r="M204" s="1467"/>
      <c r="N204" s="1468"/>
      <c r="O204" s="1467"/>
      <c r="P204" s="1468"/>
      <c r="Q204" s="1467"/>
      <c r="R204" s="1468"/>
      <c r="S204" s="1467"/>
      <c r="T204" s="1468"/>
      <c r="U204" s="1593"/>
      <c r="V204" s="1698"/>
      <c r="W204" s="1593"/>
      <c r="X204" s="1698"/>
      <c r="Y204" s="1593"/>
      <c r="Z204" s="1698"/>
      <c r="AA204" s="1593"/>
      <c r="AB204" s="1699"/>
      <c r="AC204" s="1427"/>
      <c r="AD204" s="1423">
        <f t="shared" si="236"/>
        <v>0</v>
      </c>
      <c r="AE204" s="1468"/>
      <c r="AF204" s="1468"/>
      <c r="AG204" s="1468"/>
      <c r="AH204" t="str">
        <f t="shared" si="238"/>
        <v/>
      </c>
      <c r="CW204"/>
      <c r="CX204" s="25" t="str">
        <f t="shared" si="239"/>
        <v/>
      </c>
      <c r="CY204"/>
      <c r="CZ204" s="25" t="str">
        <f>IF((AE204+AF204+AG204)&gt;D204," * El total de actividades de JUNJI, INTEGRA y MINEDUC no puede ser mayor al Total Ambos Sexos.","")</f>
        <v/>
      </c>
      <c r="DA204"/>
      <c r="DB204"/>
      <c r="DC204"/>
      <c r="DD204"/>
      <c r="DE204"/>
      <c r="DG204"/>
      <c r="DH204"/>
      <c r="DI204"/>
      <c r="DJ204" s="26">
        <f t="shared" si="241"/>
        <v>0</v>
      </c>
      <c r="DK204" s="26">
        <f t="shared" si="242"/>
        <v>0</v>
      </c>
      <c r="DL204"/>
      <c r="DM204"/>
    </row>
    <row r="205" spans="1:117" ht="15" customHeight="1" x14ac:dyDescent="0.25">
      <c r="A205" s="800" t="s">
        <v>241</v>
      </c>
      <c r="B205" s="801"/>
      <c r="C205" s="801"/>
      <c r="D205" s="352"/>
      <c r="E205" s="353"/>
      <c r="F205" s="354"/>
      <c r="G205" s="355"/>
      <c r="H205" s="356"/>
      <c r="I205" s="357"/>
      <c r="J205" s="356"/>
      <c r="K205" s="357"/>
      <c r="L205" s="356"/>
      <c r="M205" s="357"/>
      <c r="N205" s="356"/>
      <c r="O205" s="357"/>
      <c r="P205" s="356"/>
      <c r="Q205" s="357"/>
      <c r="R205" s="356"/>
      <c r="S205" s="357"/>
      <c r="T205" s="356"/>
      <c r="U205" s="357"/>
      <c r="V205" s="356"/>
      <c r="W205" s="357"/>
      <c r="X205" s="356"/>
      <c r="Y205" s="357"/>
      <c r="Z205" s="356"/>
      <c r="AA205" s="357"/>
      <c r="AB205" s="358"/>
      <c r="AC205" s="359"/>
      <c r="AD205" s="360">
        <f t="shared" si="236"/>
        <v>0</v>
      </c>
      <c r="AE205" s="20"/>
      <c r="AF205" s="20"/>
      <c r="AG205" s="20"/>
      <c r="AH205" t="str">
        <f t="shared" si="238"/>
        <v/>
      </c>
      <c r="CW205"/>
      <c r="CX205"/>
      <c r="CY205"/>
      <c r="CZ205"/>
      <c r="DA205"/>
      <c r="DB205"/>
      <c r="DC205"/>
      <c r="DD205"/>
      <c r="DE205"/>
      <c r="DG205"/>
      <c r="DH205"/>
      <c r="DI205"/>
      <c r="DJ205"/>
      <c r="DK205"/>
      <c r="DL205"/>
      <c r="DM205"/>
    </row>
    <row r="206" spans="1:117" ht="15" customHeight="1" x14ac:dyDescent="0.25">
      <c r="A206" s="685" t="s">
        <v>242</v>
      </c>
      <c r="B206" s="685"/>
      <c r="C206" s="685"/>
      <c r="D206" s="1400"/>
      <c r="E206" s="1700"/>
      <c r="F206" s="270"/>
      <c r="G206" s="1683"/>
      <c r="H206" s="363"/>
      <c r="I206" s="1683"/>
      <c r="J206" s="363"/>
      <c r="K206" s="1683"/>
      <c r="L206" s="363"/>
      <c r="M206" s="1683"/>
      <c r="N206" s="363"/>
      <c r="O206" s="1683"/>
      <c r="P206" s="363"/>
      <c r="Q206" s="1683"/>
      <c r="R206" s="363"/>
      <c r="S206" s="1683"/>
      <c r="T206" s="363"/>
      <c r="U206" s="1683"/>
      <c r="V206" s="363"/>
      <c r="W206" s="1683"/>
      <c r="X206" s="363"/>
      <c r="Y206" s="1683"/>
      <c r="Z206" s="363"/>
      <c r="AA206" s="1683"/>
      <c r="AB206" s="1684"/>
      <c r="AC206" s="1701"/>
      <c r="AD206" s="1433">
        <f t="shared" si="236"/>
        <v>0</v>
      </c>
      <c r="AE206" s="1438"/>
      <c r="AF206" s="39"/>
      <c r="AG206" s="39"/>
      <c r="AH206" t="str">
        <f t="shared" si="238"/>
        <v/>
      </c>
      <c r="CW206"/>
      <c r="CX206"/>
      <c r="CY206"/>
      <c r="CZ206"/>
      <c r="DA206"/>
      <c r="DB206"/>
      <c r="DC206"/>
      <c r="DD206"/>
      <c r="DE206"/>
      <c r="DG206"/>
      <c r="DH206"/>
      <c r="DI206"/>
      <c r="DJ206"/>
      <c r="DK206"/>
      <c r="DL206"/>
      <c r="DM206"/>
    </row>
    <row r="207" spans="1:117" x14ac:dyDescent="0.25">
      <c r="A207" s="43" t="s">
        <v>243</v>
      </c>
      <c r="B207" s="365"/>
      <c r="C207" s="70"/>
      <c r="D207" s="46"/>
      <c r="E207" s="46"/>
      <c r="F207" s="43"/>
      <c r="G207" s="43"/>
      <c r="H207" s="43"/>
      <c r="I207" s="46"/>
      <c r="J207" s="568"/>
      <c r="K207" s="367"/>
      <c r="L207" s="46"/>
      <c r="M207" s="368"/>
      <c r="N207" s="368"/>
      <c r="O207" s="539"/>
      <c r="P207" s="539"/>
      <c r="Q207" s="539"/>
      <c r="R207" s="539"/>
      <c r="S207" s="539"/>
      <c r="T207" s="539"/>
      <c r="U207" s="539"/>
      <c r="V207" s="539"/>
      <c r="W207" s="539"/>
      <c r="X207" s="539"/>
      <c r="Y207" s="539"/>
      <c r="Z207" s="539"/>
      <c r="AA207" s="539"/>
      <c r="AB207" s="539"/>
      <c r="AC207" s="539"/>
      <c r="AD207" s="539"/>
      <c r="AE207" s="539"/>
      <c r="AF207" s="539"/>
      <c r="AG207" s="539"/>
      <c r="AH207" s="539"/>
      <c r="AI207" s="539"/>
      <c r="AJ207" s="539"/>
      <c r="AK207" s="539"/>
      <c r="AL207" s="71"/>
      <c r="AM207" s="71"/>
      <c r="AN207" s="71"/>
      <c r="AO207" s="71"/>
      <c r="AP207" s="71"/>
      <c r="CW207"/>
      <c r="CX207"/>
      <c r="CY207"/>
      <c r="CZ207"/>
      <c r="DA207"/>
      <c r="DB207"/>
      <c r="DC207"/>
      <c r="DD207"/>
      <c r="DE207"/>
      <c r="DG207"/>
      <c r="DH207"/>
      <c r="DI207"/>
      <c r="DJ207"/>
      <c r="DK207"/>
      <c r="DL207"/>
      <c r="DM207"/>
    </row>
    <row r="208" spans="1:117" ht="15" customHeight="1" x14ac:dyDescent="0.25">
      <c r="A208" s="921" t="s">
        <v>232</v>
      </c>
      <c r="B208" s="632"/>
      <c r="C208" s="633"/>
      <c r="D208" s="924" t="s">
        <v>4</v>
      </c>
      <c r="E208" s="638"/>
      <c r="F208" s="808"/>
      <c r="G208" s="1702" t="s">
        <v>5</v>
      </c>
      <c r="H208" s="1404"/>
      <c r="I208" s="1404"/>
      <c r="J208" s="1404"/>
      <c r="K208" s="1404"/>
      <c r="L208" s="1404"/>
      <c r="M208" s="1404"/>
      <c r="N208" s="1404"/>
      <c r="O208" s="1404"/>
      <c r="P208" s="1404"/>
      <c r="Q208" s="1404"/>
      <c r="R208" s="1404"/>
      <c r="S208" s="1404"/>
      <c r="T208" s="1404"/>
      <c r="U208" s="1404"/>
      <c r="V208" s="1404"/>
      <c r="W208" s="1404"/>
      <c r="X208" s="1404"/>
      <c r="Y208" s="1404"/>
      <c r="Z208" s="1404"/>
      <c r="AA208" s="1404"/>
      <c r="AB208" s="1404"/>
      <c r="AC208" s="1404"/>
      <c r="AD208" s="1404"/>
      <c r="AE208" s="1404"/>
      <c r="AF208" s="1404"/>
      <c r="AG208" s="1404"/>
      <c r="AH208" s="1404"/>
      <c r="AI208" s="1404"/>
      <c r="AJ208" s="1404"/>
      <c r="AK208" s="1404"/>
      <c r="AL208" s="1404"/>
      <c r="AM208" s="1404"/>
      <c r="AN208" s="1404"/>
      <c r="AO208" s="1404"/>
      <c r="AP208" s="1408"/>
      <c r="CW208"/>
      <c r="CX208"/>
      <c r="CY208"/>
      <c r="CZ208"/>
      <c r="DA208"/>
      <c r="DB208"/>
      <c r="DC208"/>
      <c r="DD208"/>
      <c r="DE208"/>
      <c r="DG208"/>
      <c r="DH208"/>
      <c r="DI208"/>
      <c r="DJ208"/>
      <c r="DK208"/>
      <c r="DL208"/>
      <c r="DM208"/>
    </row>
    <row r="209" spans="1:117" ht="15" customHeight="1" x14ac:dyDescent="0.25">
      <c r="A209" s="783"/>
      <c r="B209" s="634"/>
      <c r="C209" s="635"/>
      <c r="D209" s="903"/>
      <c r="E209" s="640"/>
      <c r="F209" s="907"/>
      <c r="G209" s="1497" t="s">
        <v>14</v>
      </c>
      <c r="H209" s="1409"/>
      <c r="I209" s="1403" t="s">
        <v>15</v>
      </c>
      <c r="J209" s="1408"/>
      <c r="K209" s="1404" t="s">
        <v>16</v>
      </c>
      <c r="L209" s="1408"/>
      <c r="M209" s="1403" t="s">
        <v>17</v>
      </c>
      <c r="N209" s="1408"/>
      <c r="O209" s="1403" t="s">
        <v>18</v>
      </c>
      <c r="P209" s="1408"/>
      <c r="Q209" s="1403" t="s">
        <v>19</v>
      </c>
      <c r="R209" s="1408"/>
      <c r="S209" s="1403" t="s">
        <v>20</v>
      </c>
      <c r="T209" s="1408"/>
      <c r="U209" s="1403" t="s">
        <v>21</v>
      </c>
      <c r="V209" s="1408"/>
      <c r="W209" s="1403" t="s">
        <v>22</v>
      </c>
      <c r="X209" s="1408"/>
      <c r="Y209" s="1403" t="s">
        <v>23</v>
      </c>
      <c r="Z209" s="1409"/>
      <c r="AA209" s="1403" t="s">
        <v>24</v>
      </c>
      <c r="AB209" s="1409"/>
      <c r="AC209" s="1403" t="s">
        <v>244</v>
      </c>
      <c r="AD209" s="1409"/>
      <c r="AE209" s="1403" t="s">
        <v>245</v>
      </c>
      <c r="AF209" s="1409"/>
      <c r="AG209" s="1403" t="s">
        <v>246</v>
      </c>
      <c r="AH209" s="1409"/>
      <c r="AI209" s="1403" t="s">
        <v>247</v>
      </c>
      <c r="AJ209" s="1409"/>
      <c r="AK209" s="1403" t="s">
        <v>29</v>
      </c>
      <c r="AL209" s="1409"/>
      <c r="AM209" s="1403" t="s">
        <v>30</v>
      </c>
      <c r="AN209" s="1409"/>
      <c r="AO209" s="1403" t="s">
        <v>31</v>
      </c>
      <c r="AP209" s="1409"/>
      <c r="CW209"/>
      <c r="CX209"/>
      <c r="CY209"/>
      <c r="CZ209"/>
      <c r="DA209"/>
      <c r="DB209"/>
      <c r="DC209"/>
      <c r="DD209"/>
      <c r="DE209"/>
      <c r="DG209"/>
      <c r="DH209"/>
      <c r="DI209"/>
      <c r="DJ209"/>
      <c r="DK209"/>
      <c r="DL209"/>
      <c r="DM209"/>
    </row>
    <row r="210" spans="1:117" x14ac:dyDescent="0.25">
      <c r="A210" s="894"/>
      <c r="B210" s="636"/>
      <c r="C210" s="884"/>
      <c r="D210" s="1410" t="s">
        <v>32</v>
      </c>
      <c r="E210" s="1498" t="s">
        <v>33</v>
      </c>
      <c r="F210" s="369" t="s">
        <v>34</v>
      </c>
      <c r="G210" s="1413" t="s">
        <v>33</v>
      </c>
      <c r="H210" s="1412" t="s">
        <v>34</v>
      </c>
      <c r="I210" s="1413" t="s">
        <v>33</v>
      </c>
      <c r="J210" s="1412" t="s">
        <v>34</v>
      </c>
      <c r="K210" s="1413" t="s">
        <v>33</v>
      </c>
      <c r="L210" s="1412" t="s">
        <v>34</v>
      </c>
      <c r="M210" s="1413" t="s">
        <v>33</v>
      </c>
      <c r="N210" s="1412" t="s">
        <v>34</v>
      </c>
      <c r="O210" s="1413" t="s">
        <v>33</v>
      </c>
      <c r="P210" s="1412" t="s">
        <v>34</v>
      </c>
      <c r="Q210" s="1413" t="s">
        <v>33</v>
      </c>
      <c r="R210" s="1412" t="s">
        <v>34</v>
      </c>
      <c r="S210" s="1413" t="s">
        <v>33</v>
      </c>
      <c r="T210" s="1412" t="s">
        <v>34</v>
      </c>
      <c r="U210" s="1413" t="s">
        <v>33</v>
      </c>
      <c r="V210" s="1412" t="s">
        <v>34</v>
      </c>
      <c r="W210" s="1413" t="s">
        <v>33</v>
      </c>
      <c r="X210" s="1412" t="s">
        <v>34</v>
      </c>
      <c r="Y210" s="1413" t="s">
        <v>33</v>
      </c>
      <c r="Z210" s="1412" t="s">
        <v>34</v>
      </c>
      <c r="AA210" s="1413" t="s">
        <v>33</v>
      </c>
      <c r="AB210" s="1412" t="s">
        <v>34</v>
      </c>
      <c r="AC210" s="1413" t="s">
        <v>33</v>
      </c>
      <c r="AD210" s="1412" t="s">
        <v>34</v>
      </c>
      <c r="AE210" s="1413" t="s">
        <v>33</v>
      </c>
      <c r="AF210" s="1412" t="s">
        <v>34</v>
      </c>
      <c r="AG210" s="1413" t="s">
        <v>33</v>
      </c>
      <c r="AH210" s="1412" t="s">
        <v>34</v>
      </c>
      <c r="AI210" s="1413" t="s">
        <v>33</v>
      </c>
      <c r="AJ210" s="1412" t="s">
        <v>34</v>
      </c>
      <c r="AK210" s="1413" t="s">
        <v>33</v>
      </c>
      <c r="AL210" s="1412" t="s">
        <v>34</v>
      </c>
      <c r="AM210" s="1413" t="s">
        <v>33</v>
      </c>
      <c r="AN210" s="1412" t="s">
        <v>34</v>
      </c>
      <c r="AO210" s="1413" t="s">
        <v>33</v>
      </c>
      <c r="AP210" s="1412" t="s">
        <v>34</v>
      </c>
      <c r="CW210"/>
      <c r="CX210"/>
      <c r="CY210"/>
      <c r="CZ210"/>
      <c r="DA210"/>
      <c r="DB210"/>
      <c r="DC210"/>
      <c r="DD210"/>
      <c r="DE210"/>
      <c r="DG210"/>
      <c r="DH210"/>
      <c r="DI210"/>
      <c r="DJ210"/>
      <c r="DK210"/>
      <c r="DL210"/>
      <c r="DM210"/>
    </row>
    <row r="211" spans="1:117" ht="15" customHeight="1" x14ac:dyDescent="0.25">
      <c r="A211" s="1478" t="s">
        <v>248</v>
      </c>
      <c r="B211" s="674"/>
      <c r="C211" s="1703"/>
      <c r="D211" s="1372">
        <f>SUM(E211:F211)</f>
        <v>0</v>
      </c>
      <c r="E211" s="1416">
        <f>SUM(G211+I211+K211+M211+O211+Q211+S211+U211+W211+Y211+AA211+AC211+AE211+AG211+AI211+AK211+AM211+AO211)</f>
        <v>0</v>
      </c>
      <c r="F211" s="1704">
        <f t="shared" ref="E211:F214" si="243">SUM(H211+J211+L211+N211+P211+R211+T211+V211+X211+Z211+AB211+AD211+AF211+AH211+AJ211+AL211+AN211+AP211)</f>
        <v>0</v>
      </c>
      <c r="G211" s="1705"/>
      <c r="H211" s="52"/>
      <c r="I211" s="1418"/>
      <c r="J211" s="52"/>
      <c r="K211" s="1418"/>
      <c r="L211" s="52"/>
      <c r="M211" s="1418"/>
      <c r="N211" s="52"/>
      <c r="O211" s="1418"/>
      <c r="P211" s="52"/>
      <c r="Q211" s="1418"/>
      <c r="R211" s="52"/>
      <c r="S211" s="1418"/>
      <c r="T211" s="52"/>
      <c r="U211" s="1418"/>
      <c r="V211" s="52"/>
      <c r="W211" s="205"/>
      <c r="X211" s="52"/>
      <c r="Y211" s="1418"/>
      <c r="Z211" s="52"/>
      <c r="AA211" s="1418"/>
      <c r="AB211" s="52"/>
      <c r="AC211" s="1418"/>
      <c r="AD211" s="52"/>
      <c r="AE211" s="1418"/>
      <c r="AF211" s="52"/>
      <c r="AG211" s="1418"/>
      <c r="AH211" s="52"/>
      <c r="AI211" s="1418"/>
      <c r="AJ211" s="52"/>
      <c r="AK211" s="205"/>
      <c r="AL211" s="52"/>
      <c r="AM211" s="1418"/>
      <c r="AN211" s="52"/>
      <c r="AO211" s="1418"/>
      <c r="AP211" s="52"/>
      <c r="CW211"/>
      <c r="CX211"/>
      <c r="CY211"/>
      <c r="CZ211"/>
      <c r="DA211"/>
      <c r="DB211"/>
      <c r="DC211"/>
      <c r="DD211"/>
      <c r="DE211"/>
      <c r="DG211"/>
      <c r="DH211"/>
      <c r="DI211"/>
      <c r="DJ211"/>
      <c r="DK211"/>
      <c r="DL211"/>
      <c r="DM211"/>
    </row>
    <row r="212" spans="1:117" x14ac:dyDescent="0.25">
      <c r="A212" s="1419" t="s">
        <v>249</v>
      </c>
      <c r="B212" s="1420"/>
      <c r="C212" s="1421"/>
      <c r="D212" s="1383">
        <f>SUM(E212:F212)</f>
        <v>0</v>
      </c>
      <c r="E212" s="1422">
        <f t="shared" si="243"/>
        <v>0</v>
      </c>
      <c r="F212" s="1706">
        <f t="shared" si="243"/>
        <v>0</v>
      </c>
      <c r="G212" s="1707"/>
      <c r="H212" s="1425"/>
      <c r="I212" s="1424"/>
      <c r="J212" s="1425"/>
      <c r="K212" s="1424"/>
      <c r="L212" s="1425"/>
      <c r="M212" s="1424"/>
      <c r="N212" s="1425"/>
      <c r="O212" s="1424"/>
      <c r="P212" s="1425"/>
      <c r="Q212" s="1424"/>
      <c r="R212" s="1425"/>
      <c r="S212" s="1424"/>
      <c r="T212" s="1425"/>
      <c r="U212" s="1424"/>
      <c r="V212" s="1425"/>
      <c r="W212" s="1622"/>
      <c r="X212" s="1425"/>
      <c r="Y212" s="1424"/>
      <c r="Z212" s="1425"/>
      <c r="AA212" s="1424"/>
      <c r="AB212" s="1425"/>
      <c r="AC212" s="1424"/>
      <c r="AD212" s="1425"/>
      <c r="AE212" s="1424"/>
      <c r="AF212" s="1425"/>
      <c r="AG212" s="1424"/>
      <c r="AH212" s="1425"/>
      <c r="AI212" s="1424"/>
      <c r="AJ212" s="1425"/>
      <c r="AK212" s="1622"/>
      <c r="AL212" s="1425"/>
      <c r="AM212" s="1424"/>
      <c r="AN212" s="1425"/>
      <c r="AO212" s="1424"/>
      <c r="AP212" s="1425"/>
      <c r="CW212"/>
      <c r="CX212"/>
      <c r="CY212"/>
      <c r="CZ212"/>
      <c r="DA212"/>
      <c r="DB212"/>
      <c r="DC212"/>
      <c r="DD212"/>
      <c r="DE212"/>
      <c r="DG212"/>
      <c r="DH212"/>
      <c r="DI212"/>
      <c r="DJ212"/>
      <c r="DK212"/>
      <c r="DL212"/>
      <c r="DM212"/>
    </row>
    <row r="213" spans="1:117" x14ac:dyDescent="0.25">
      <c r="A213" s="1481" t="s">
        <v>250</v>
      </c>
      <c r="B213" s="1482"/>
      <c r="C213" s="1483"/>
      <c r="D213" s="1383">
        <f>SUM(E213:F213)</f>
        <v>0</v>
      </c>
      <c r="E213" s="1422">
        <f t="shared" si="243"/>
        <v>0</v>
      </c>
      <c r="F213" s="1706">
        <f t="shared" si="243"/>
        <v>0</v>
      </c>
      <c r="G213" s="1707"/>
      <c r="H213" s="1425"/>
      <c r="I213" s="1424"/>
      <c r="J213" s="1425"/>
      <c r="K213" s="1424"/>
      <c r="L213" s="1425"/>
      <c r="M213" s="1424"/>
      <c r="N213" s="1425"/>
      <c r="O213" s="1424"/>
      <c r="P213" s="1425"/>
      <c r="Q213" s="1424"/>
      <c r="R213" s="1425"/>
      <c r="S213" s="1424"/>
      <c r="T213" s="1425"/>
      <c r="U213" s="1424"/>
      <c r="V213" s="1425"/>
      <c r="W213" s="1622"/>
      <c r="X213" s="1425"/>
      <c r="Y213" s="1424"/>
      <c r="Z213" s="1425"/>
      <c r="AA213" s="1424"/>
      <c r="AB213" s="1425"/>
      <c r="AC213" s="1424"/>
      <c r="AD213" s="1425"/>
      <c r="AE213" s="1424"/>
      <c r="AF213" s="1425"/>
      <c r="AG213" s="1424"/>
      <c r="AH213" s="1425"/>
      <c r="AI213" s="1424"/>
      <c r="AJ213" s="1425"/>
      <c r="AK213" s="1622"/>
      <c r="AL213" s="1425"/>
      <c r="AM213" s="1424"/>
      <c r="AN213" s="1425"/>
      <c r="AO213" s="1424"/>
      <c r="AP213" s="1425"/>
      <c r="CW213"/>
      <c r="CX213"/>
      <c r="CY213"/>
      <c r="CZ213"/>
      <c r="DA213"/>
      <c r="DB213"/>
      <c r="DC213"/>
      <c r="DD213"/>
      <c r="DE213"/>
      <c r="DG213"/>
      <c r="DH213"/>
      <c r="DI213"/>
      <c r="DJ213"/>
      <c r="DK213"/>
      <c r="DL213"/>
      <c r="DM213"/>
    </row>
    <row r="214" spans="1:117" x14ac:dyDescent="0.25">
      <c r="A214" s="803" t="s">
        <v>251</v>
      </c>
      <c r="B214" s="803"/>
      <c r="C214" s="735"/>
      <c r="D214" s="1388">
        <f>SUM(E214:F214)</f>
        <v>0</v>
      </c>
      <c r="E214" s="541">
        <f t="shared" si="243"/>
        <v>0</v>
      </c>
      <c r="F214" s="1708">
        <f t="shared" si="243"/>
        <v>0</v>
      </c>
      <c r="G214" s="1709"/>
      <c r="H214" s="1435"/>
      <c r="I214" s="1434"/>
      <c r="J214" s="1435"/>
      <c r="K214" s="1434"/>
      <c r="L214" s="1435"/>
      <c r="M214" s="1434"/>
      <c r="N214" s="1435"/>
      <c r="O214" s="1434"/>
      <c r="P214" s="1435"/>
      <c r="Q214" s="1434"/>
      <c r="R214" s="1435"/>
      <c r="S214" s="1434"/>
      <c r="T214" s="1435"/>
      <c r="U214" s="1434"/>
      <c r="V214" s="1435"/>
      <c r="W214" s="1624"/>
      <c r="X214" s="1435"/>
      <c r="Y214" s="1434"/>
      <c r="Z214" s="1435"/>
      <c r="AA214" s="1434"/>
      <c r="AB214" s="1435"/>
      <c r="AC214" s="1434"/>
      <c r="AD214" s="1435"/>
      <c r="AE214" s="1434"/>
      <c r="AF214" s="1435"/>
      <c r="AG214" s="1434"/>
      <c r="AH214" s="1435"/>
      <c r="AI214" s="1434"/>
      <c r="AJ214" s="1435"/>
      <c r="AK214" s="1624"/>
      <c r="AL214" s="1435"/>
      <c r="AM214" s="1434"/>
      <c r="AN214" s="1435"/>
      <c r="AO214" s="1434"/>
      <c r="AP214" s="1435"/>
      <c r="CW214"/>
      <c r="CX214"/>
      <c r="CY214"/>
      <c r="CZ214"/>
      <c r="DA214"/>
      <c r="DB214"/>
      <c r="DC214"/>
      <c r="DD214"/>
      <c r="DE214"/>
      <c r="DG214"/>
      <c r="DH214"/>
      <c r="DI214"/>
      <c r="DJ214"/>
      <c r="DK214"/>
      <c r="DL214"/>
      <c r="DM214"/>
    </row>
    <row r="215" spans="1:117" x14ac:dyDescent="0.25">
      <c r="A215" s="43" t="s">
        <v>252</v>
      </c>
      <c r="B215" s="377"/>
      <c r="C215" s="377"/>
      <c r="D215" s="378"/>
      <c r="E215" s="378"/>
      <c r="F215" s="378"/>
      <c r="G215" s="379"/>
      <c r="H215" s="379"/>
      <c r="I215" s="379"/>
      <c r="J215" s="380"/>
      <c r="K215" s="1285"/>
      <c r="L215" s="379"/>
      <c r="M215" s="1285"/>
      <c r="N215" s="1286"/>
      <c r="O215" s="10"/>
      <c r="P215" s="10"/>
      <c r="Q215" s="10"/>
      <c r="R215" s="10"/>
      <c r="S215" s="10"/>
      <c r="T215" s="10"/>
      <c r="U215" s="10"/>
      <c r="V215" s="10"/>
      <c r="W215" s="10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CW215"/>
      <c r="CX215"/>
      <c r="CY215"/>
      <c r="CZ215"/>
      <c r="DA215"/>
      <c r="DB215"/>
      <c r="DC215"/>
      <c r="DD215"/>
      <c r="DE215"/>
      <c r="DG215"/>
      <c r="DH215"/>
      <c r="DI215"/>
      <c r="DJ215"/>
      <c r="DK215"/>
      <c r="DL215"/>
      <c r="DM215"/>
    </row>
    <row r="216" spans="1:117" ht="15" customHeight="1" x14ac:dyDescent="0.25">
      <c r="A216" s="927" t="s">
        <v>253</v>
      </c>
      <c r="B216" s="804"/>
      <c r="C216" s="710"/>
      <c r="D216" s="924" t="s">
        <v>254</v>
      </c>
      <c r="E216" s="638"/>
      <c r="F216" s="639"/>
      <c r="G216" s="1403" t="s">
        <v>5</v>
      </c>
      <c r="H216" s="1404"/>
      <c r="I216" s="1404"/>
      <c r="J216" s="1404"/>
      <c r="K216" s="1404"/>
      <c r="L216" s="1404"/>
      <c r="M216" s="1404"/>
      <c r="N216" s="1404"/>
      <c r="O216" s="1404"/>
      <c r="P216" s="1404"/>
      <c r="Q216" s="1404"/>
      <c r="R216" s="1404"/>
      <c r="S216" s="1404"/>
      <c r="T216" s="1404"/>
      <c r="U216" s="1404"/>
      <c r="V216" s="1404"/>
      <c r="W216" s="1404"/>
      <c r="X216" s="1404"/>
      <c r="Y216" s="1404"/>
      <c r="Z216" s="1404"/>
      <c r="AA216" s="1404"/>
      <c r="AB216" s="1404"/>
      <c r="AC216" s="1404"/>
      <c r="AD216" s="1404"/>
      <c r="AE216" s="1404"/>
      <c r="AF216" s="1404"/>
      <c r="AG216" s="1404"/>
      <c r="AH216" s="1404"/>
      <c r="AI216" s="1404"/>
      <c r="AJ216" s="1404"/>
      <c r="AK216" s="1404"/>
      <c r="AL216" s="1404"/>
      <c r="AM216" s="1404"/>
      <c r="AN216" s="1405"/>
      <c r="AO216" s="940" t="s">
        <v>7</v>
      </c>
      <c r="AP216" s="1710" t="s">
        <v>255</v>
      </c>
      <c r="AQ216" s="1711" t="s">
        <v>256</v>
      </c>
      <c r="AR216" s="1712"/>
      <c r="AS216" s="825" t="s">
        <v>257</v>
      </c>
      <c r="AT216" s="811" t="s">
        <v>42</v>
      </c>
      <c r="AU216" s="811" t="s">
        <v>258</v>
      </c>
      <c r="AV216" s="939" t="s">
        <v>9</v>
      </c>
      <c r="AW216" s="939" t="s">
        <v>259</v>
      </c>
      <c r="AX216" s="1712" t="s">
        <v>10</v>
      </c>
      <c r="CW216"/>
      <c r="CX216"/>
      <c r="CY216"/>
      <c r="CZ216"/>
      <c r="DA216"/>
      <c r="DB216"/>
      <c r="DC216"/>
      <c r="DD216"/>
      <c r="DE216"/>
      <c r="DG216"/>
      <c r="DH216"/>
      <c r="DI216"/>
      <c r="DJ216"/>
      <c r="DK216"/>
      <c r="DL216"/>
      <c r="DM216"/>
    </row>
    <row r="217" spans="1:117" ht="15" customHeight="1" x14ac:dyDescent="0.25">
      <c r="A217" s="711"/>
      <c r="B217" s="805"/>
      <c r="C217" s="712"/>
      <c r="D217" s="903"/>
      <c r="E217" s="640"/>
      <c r="F217" s="885"/>
      <c r="G217" s="1452" t="s">
        <v>119</v>
      </c>
      <c r="H217" s="1407"/>
      <c r="I217" s="1404" t="s">
        <v>16</v>
      </c>
      <c r="J217" s="1408"/>
      <c r="K217" s="1403" t="s">
        <v>17</v>
      </c>
      <c r="L217" s="1408"/>
      <c r="M217" s="1403" t="s">
        <v>18</v>
      </c>
      <c r="N217" s="1408"/>
      <c r="O217" s="1403" t="s">
        <v>19</v>
      </c>
      <c r="P217" s="1408"/>
      <c r="Q217" s="1403" t="s">
        <v>20</v>
      </c>
      <c r="R217" s="1408"/>
      <c r="S217" s="1403" t="s">
        <v>21</v>
      </c>
      <c r="T217" s="1408"/>
      <c r="U217" s="1403" t="s">
        <v>22</v>
      </c>
      <c r="V217" s="1408"/>
      <c r="W217" s="1403" t="s">
        <v>23</v>
      </c>
      <c r="X217" s="1409"/>
      <c r="Y217" s="1403" t="s">
        <v>24</v>
      </c>
      <c r="Z217" s="1409"/>
      <c r="AA217" s="1403" t="s">
        <v>244</v>
      </c>
      <c r="AB217" s="1409"/>
      <c r="AC217" s="1403" t="s">
        <v>245</v>
      </c>
      <c r="AD217" s="1409"/>
      <c r="AE217" s="1403" t="s">
        <v>246</v>
      </c>
      <c r="AF217" s="1409"/>
      <c r="AG217" s="1403" t="s">
        <v>247</v>
      </c>
      <c r="AH217" s="1409"/>
      <c r="AI217" s="1403" t="s">
        <v>29</v>
      </c>
      <c r="AJ217" s="1409"/>
      <c r="AK217" s="1403" t="s">
        <v>30</v>
      </c>
      <c r="AL217" s="1409"/>
      <c r="AM217" s="1403" t="s">
        <v>31</v>
      </c>
      <c r="AN217" s="1409"/>
      <c r="AO217" s="819"/>
      <c r="AP217" s="822"/>
      <c r="AQ217" s="941" t="s">
        <v>260</v>
      </c>
      <c r="AR217" s="1713" t="s">
        <v>261</v>
      </c>
      <c r="AS217" s="826"/>
      <c r="AT217" s="812"/>
      <c r="AU217" s="812"/>
      <c r="AV217" s="815"/>
      <c r="AW217" s="815"/>
      <c r="AX217" s="1712"/>
      <c r="CW217"/>
      <c r="CX217"/>
      <c r="CY217"/>
      <c r="CZ217"/>
      <c r="DA217"/>
      <c r="DB217"/>
      <c r="DC217"/>
      <c r="DD217"/>
      <c r="DE217"/>
      <c r="DG217"/>
      <c r="DH217"/>
      <c r="DI217"/>
      <c r="DJ217"/>
      <c r="DK217"/>
      <c r="DL217"/>
      <c r="DM217"/>
    </row>
    <row r="218" spans="1:117" x14ac:dyDescent="0.25">
      <c r="A218" s="906"/>
      <c r="B218" s="807"/>
      <c r="C218" s="904"/>
      <c r="D218" s="529" t="s">
        <v>32</v>
      </c>
      <c r="E218" s="548" t="s">
        <v>33</v>
      </c>
      <c r="F218" s="538" t="s">
        <v>34</v>
      </c>
      <c r="G218" s="1413" t="s">
        <v>33</v>
      </c>
      <c r="H218" s="1412" t="s">
        <v>34</v>
      </c>
      <c r="I218" s="1413" t="s">
        <v>33</v>
      </c>
      <c r="J218" s="1412" t="s">
        <v>34</v>
      </c>
      <c r="K218" s="1413" t="s">
        <v>33</v>
      </c>
      <c r="L218" s="1412" t="s">
        <v>34</v>
      </c>
      <c r="M218" s="1413" t="s">
        <v>33</v>
      </c>
      <c r="N218" s="1412" t="s">
        <v>34</v>
      </c>
      <c r="O218" s="1413" t="s">
        <v>33</v>
      </c>
      <c r="P218" s="1412" t="s">
        <v>34</v>
      </c>
      <c r="Q218" s="1413" t="s">
        <v>33</v>
      </c>
      <c r="R218" s="1412" t="s">
        <v>34</v>
      </c>
      <c r="S218" s="1413" t="s">
        <v>33</v>
      </c>
      <c r="T218" s="1412" t="s">
        <v>34</v>
      </c>
      <c r="U218" s="1413" t="s">
        <v>33</v>
      </c>
      <c r="V218" s="1412" t="s">
        <v>34</v>
      </c>
      <c r="W218" s="1413" t="s">
        <v>33</v>
      </c>
      <c r="X218" s="1412" t="s">
        <v>34</v>
      </c>
      <c r="Y218" s="1413" t="s">
        <v>33</v>
      </c>
      <c r="Z218" s="1412" t="s">
        <v>34</v>
      </c>
      <c r="AA218" s="1413" t="s">
        <v>33</v>
      </c>
      <c r="AB218" s="1412" t="s">
        <v>34</v>
      </c>
      <c r="AC218" s="1413" t="s">
        <v>33</v>
      </c>
      <c r="AD218" s="1412" t="s">
        <v>34</v>
      </c>
      <c r="AE218" s="1413" t="s">
        <v>33</v>
      </c>
      <c r="AF218" s="1412" t="s">
        <v>34</v>
      </c>
      <c r="AG218" s="1413" t="s">
        <v>33</v>
      </c>
      <c r="AH218" s="1412" t="s">
        <v>34</v>
      </c>
      <c r="AI218" s="1413" t="s">
        <v>33</v>
      </c>
      <c r="AJ218" s="1412" t="s">
        <v>34</v>
      </c>
      <c r="AK218" s="1413" t="s">
        <v>33</v>
      </c>
      <c r="AL218" s="1412" t="s">
        <v>34</v>
      </c>
      <c r="AM218" s="1413" t="s">
        <v>33</v>
      </c>
      <c r="AN218" s="1412" t="s">
        <v>34</v>
      </c>
      <c r="AO218" s="974"/>
      <c r="AP218" s="975"/>
      <c r="AQ218" s="981"/>
      <c r="AR218" s="977"/>
      <c r="AS218" s="916"/>
      <c r="AT218" s="910"/>
      <c r="AU218" s="910"/>
      <c r="AV218" s="973"/>
      <c r="AW218" s="973"/>
      <c r="AX218" s="1712"/>
      <c r="CW218"/>
      <c r="CX218"/>
      <c r="CY218"/>
      <c r="CZ218"/>
      <c r="DA218"/>
      <c r="DB218"/>
      <c r="DC218"/>
      <c r="DD218"/>
      <c r="DE218"/>
      <c r="DG218"/>
      <c r="DH218"/>
      <c r="DI218"/>
      <c r="DJ218"/>
      <c r="DK218"/>
      <c r="DL218"/>
      <c r="DM218"/>
    </row>
    <row r="219" spans="1:117" x14ac:dyDescent="0.25">
      <c r="A219" s="1588" t="s">
        <v>262</v>
      </c>
      <c r="B219" s="1714" t="s">
        <v>263</v>
      </c>
      <c r="C219" s="1715"/>
      <c r="D219" s="1716">
        <f t="shared" ref="D219:D263" si="244">SUM(E219+F219)</f>
        <v>4</v>
      </c>
      <c r="E219" s="135">
        <f t="shared" ref="E219:F234" si="245">SUM(G219+I219+K219+M219+O219+Q219+S219+U219+W219+Y219+AA219+AC219+AE219+AG219+AI219+AK219+AM219)</f>
        <v>1</v>
      </c>
      <c r="F219" s="1503">
        <f t="shared" si="245"/>
        <v>3</v>
      </c>
      <c r="G219" s="1717">
        <v>0</v>
      </c>
      <c r="H219" s="386">
        <v>0</v>
      </c>
      <c r="I219" s="1382">
        <v>0</v>
      </c>
      <c r="J219" s="386">
        <v>0</v>
      </c>
      <c r="K219" s="1382">
        <v>0</v>
      </c>
      <c r="L219" s="386">
        <v>0</v>
      </c>
      <c r="M219" s="1382">
        <v>0</v>
      </c>
      <c r="N219" s="386">
        <v>0</v>
      </c>
      <c r="O219" s="1382">
        <v>0</v>
      </c>
      <c r="P219" s="386">
        <v>0</v>
      </c>
      <c r="Q219" s="1382">
        <v>0</v>
      </c>
      <c r="R219" s="386">
        <v>0</v>
      </c>
      <c r="S219" s="1382">
        <v>0</v>
      </c>
      <c r="T219" s="386">
        <v>0</v>
      </c>
      <c r="U219" s="1382">
        <v>0</v>
      </c>
      <c r="V219" s="1718">
        <v>0</v>
      </c>
      <c r="W219" s="1382">
        <v>0</v>
      </c>
      <c r="X219" s="1718">
        <v>0</v>
      </c>
      <c r="Y219" s="1382">
        <v>0</v>
      </c>
      <c r="Z219" s="1718">
        <v>0</v>
      </c>
      <c r="AA219" s="1382">
        <v>0</v>
      </c>
      <c r="AB219" s="1718">
        <v>2</v>
      </c>
      <c r="AC219" s="1382">
        <v>0</v>
      </c>
      <c r="AD219" s="1718">
        <v>0</v>
      </c>
      <c r="AE219" s="1382">
        <v>0</v>
      </c>
      <c r="AF219" s="1718">
        <v>0</v>
      </c>
      <c r="AG219" s="1382">
        <v>0</v>
      </c>
      <c r="AH219" s="1718">
        <v>1</v>
      </c>
      <c r="AI219" s="1382">
        <v>1</v>
      </c>
      <c r="AJ219" s="1718">
        <v>0</v>
      </c>
      <c r="AK219" s="1382">
        <v>0</v>
      </c>
      <c r="AL219" s="1718">
        <v>0</v>
      </c>
      <c r="AM219" s="1382">
        <v>0</v>
      </c>
      <c r="AN219" s="1718">
        <v>0</v>
      </c>
      <c r="AO219" s="1719">
        <v>0</v>
      </c>
      <c r="AP219" s="1720">
        <v>0</v>
      </c>
      <c r="AQ219" s="1307"/>
      <c r="AR219" s="1308"/>
      <c r="AS219" s="1309"/>
      <c r="AT219" s="1382">
        <v>0</v>
      </c>
      <c r="AU219" s="1382">
        <v>0</v>
      </c>
      <c r="AV219" s="387">
        <v>0</v>
      </c>
      <c r="AW219" s="387">
        <v>0</v>
      </c>
      <c r="AX219" s="1718">
        <v>0</v>
      </c>
      <c r="AY219" t="str">
        <f>CW219&amp;CX219&amp;CY219&amp;CZ219&amp;DA219&amp;DB219&amp;DC219</f>
        <v/>
      </c>
      <c r="CW219" s="25" t="str">
        <f>IF(AND(F219&gt;0,AO219=""),"  * No olvide digitar Embarazadas. Digite Cero si no tiene.",IF(AO219&gt;F219," * Las Embarazadas no pueden superar el Total Mujeres.",""))</f>
        <v/>
      </c>
      <c r="CX219" s="25" t="str">
        <f>IF(AND(D219&gt;0,AV219="")," * No olvide ingresar datos en Usuarios con Discapacidad. (Digite cero si no tiene).",IF(AV219&gt;D219," * La variable Usuarios con discapacidad No puede ser mayor al Total.",""))</f>
        <v/>
      </c>
      <c r="CY219" s="25" t="str">
        <f>IF(AND(D219&gt;0,AW219="")," * No olvide ingresar datos en Usuarios Oncológicos. (Digite cero si no tiene).",IF(AW219&gt;D219," * La variable Usuarios oncológicos No puede ser mayor al Total.",""))</f>
        <v/>
      </c>
      <c r="CZ219" s="25" t="str">
        <f>IF(AND((AI219+AJ219)&gt;0,AP219="")," * No olvide digitar la variable 60 años. Si no tiene digite Cero.",IF(AP219&gt;(AI219+AJ219), "* El número de pacientes de 60 años NO DEBE ser mayor a lo registrado en el grupo etario de 60 a 64 años.",""))</f>
        <v/>
      </c>
      <c r="DA219" s="25" t="str">
        <f t="shared" ref="DA219:DA282" si="246">IF(AND(D219&gt;0,AX219="")," * No olvide ingresar datos en Usuarios Migrantes. (Digite cero si no tiene).","")</f>
        <v/>
      </c>
      <c r="DB219" s="25" t="str">
        <f t="shared" ref="DB219:DB282" si="247">IF(AX219&gt;D219, "* Migrantes no puede ser mayor al Total","")</f>
        <v/>
      </c>
      <c r="DC219"/>
      <c r="DD219"/>
      <c r="DE219"/>
      <c r="DG219" s="26">
        <f>IF(AND(F219&gt;0,AO219=""),1,IF(AO219&gt;F219,1,0))</f>
        <v>0</v>
      </c>
      <c r="DH219" s="26">
        <f>IF(AND(D219&gt;0,AV219=""),1,IF(AV219&gt;D219,1,0))</f>
        <v>0</v>
      </c>
      <c r="DI219" s="26">
        <f>IF(AND(D219&gt;0,AW219=""),1,IF(AW219&gt;D219,1,0))</f>
        <v>0</v>
      </c>
      <c r="DJ219" s="26">
        <f>IF(AND((AI219+AJ219)&gt;0,AP219=""),1,IF(AP219&gt;(AI219+AJ219),1,0))</f>
        <v>0</v>
      </c>
      <c r="DK219" s="26">
        <f>IF(AND(D219&gt;0,AX219=""),1,0)</f>
        <v>0</v>
      </c>
      <c r="DL219" s="26">
        <f>IF(AX219&gt;D219,1,0)</f>
        <v>0</v>
      </c>
      <c r="DM219"/>
    </row>
    <row r="220" spans="1:117" x14ac:dyDescent="0.25">
      <c r="A220" s="1310"/>
      <c r="B220" s="1311" t="s">
        <v>264</v>
      </c>
      <c r="C220" s="838"/>
      <c r="D220" s="1312">
        <f>SUM(E220+F220)</f>
        <v>52</v>
      </c>
      <c r="E220" s="1313">
        <f t="shared" si="245"/>
        <v>25</v>
      </c>
      <c r="F220" s="132">
        <f t="shared" si="245"/>
        <v>27</v>
      </c>
      <c r="G220" s="1314">
        <v>0</v>
      </c>
      <c r="H220" s="1315">
        <v>1</v>
      </c>
      <c r="I220" s="1316">
        <v>0</v>
      </c>
      <c r="J220" s="1315">
        <v>0</v>
      </c>
      <c r="K220" s="1316">
        <v>0</v>
      </c>
      <c r="L220" s="1315">
        <v>0</v>
      </c>
      <c r="M220" s="1316">
        <v>1</v>
      </c>
      <c r="N220" s="1315">
        <v>0</v>
      </c>
      <c r="O220" s="1316">
        <v>0</v>
      </c>
      <c r="P220" s="1315">
        <v>0</v>
      </c>
      <c r="Q220" s="1316">
        <v>0</v>
      </c>
      <c r="R220" s="1315">
        <v>0</v>
      </c>
      <c r="S220" s="1316">
        <v>0</v>
      </c>
      <c r="T220" s="1315">
        <v>0</v>
      </c>
      <c r="U220" s="1316">
        <v>0</v>
      </c>
      <c r="V220" s="389">
        <v>0</v>
      </c>
      <c r="W220" s="1316">
        <v>2</v>
      </c>
      <c r="X220" s="389">
        <v>0</v>
      </c>
      <c r="Y220" s="1316">
        <v>1</v>
      </c>
      <c r="Z220" s="389">
        <v>3</v>
      </c>
      <c r="AA220" s="1316">
        <v>3</v>
      </c>
      <c r="AB220" s="389">
        <v>2</v>
      </c>
      <c r="AC220" s="1316">
        <v>3</v>
      </c>
      <c r="AD220" s="389">
        <v>3</v>
      </c>
      <c r="AE220" s="1316">
        <v>5</v>
      </c>
      <c r="AF220" s="389">
        <v>5</v>
      </c>
      <c r="AG220" s="1316">
        <v>6</v>
      </c>
      <c r="AH220" s="389">
        <v>2</v>
      </c>
      <c r="AI220" s="1316">
        <v>2</v>
      </c>
      <c r="AJ220" s="389">
        <v>3</v>
      </c>
      <c r="AK220" s="1316">
        <v>1</v>
      </c>
      <c r="AL220" s="389">
        <v>4</v>
      </c>
      <c r="AM220" s="1316">
        <v>1</v>
      </c>
      <c r="AN220" s="389">
        <v>4</v>
      </c>
      <c r="AO220" s="1317">
        <v>0</v>
      </c>
      <c r="AP220" s="1318">
        <v>0</v>
      </c>
      <c r="AQ220" s="1307"/>
      <c r="AR220" s="1308"/>
      <c r="AS220" s="1309"/>
      <c r="AT220" s="1316">
        <v>0</v>
      </c>
      <c r="AU220" s="1316">
        <v>0</v>
      </c>
      <c r="AV220" s="1319">
        <v>1</v>
      </c>
      <c r="AW220" s="1319">
        <v>0</v>
      </c>
      <c r="AX220" s="389">
        <v>0</v>
      </c>
      <c r="AY220" t="str">
        <f t="shared" ref="AY220:AY283" si="248">CW220&amp;CX220&amp;CY220&amp;CZ220&amp;DA220&amp;DB220&amp;DC220</f>
        <v/>
      </c>
      <c r="CW220" s="25" t="str">
        <f t="shared" ref="CW220:CW283" si="249">IF(AND(F220&gt;0,AO220=""),"  * No olvide digitar Embarazadas. Digite Cero si no tiene.",IF(AO220&gt;F220," * Las Embarazadas no pueden superar el Total Mujeres.",""))</f>
        <v/>
      </c>
      <c r="CX220" s="25" t="str">
        <f t="shared" ref="CX220:CX283" si="250">IF(AND(D220&gt;0,AV220="")," * No olvide ingresar datos en Usuarios con Discapacidad. (Digite cero si no tiene).",IF(AV220&gt;D220," * La variable Usuarios con discapacidad No puede ser mayor al Total.",""))</f>
        <v/>
      </c>
      <c r="CY220" s="25" t="str">
        <f t="shared" ref="CY220:CY283" si="251">IF(AND(D220&gt;0,AW220="")," * No olvide ingresar datos en Usuarios Oncológicos. (Digite cero si no tiene).",IF(AW220&gt;D220," * La variable Usuarios oncológicos No puede ser mayor al Total.",""))</f>
        <v/>
      </c>
      <c r="CZ220" s="25" t="str">
        <f t="shared" ref="CZ220:CZ283" si="252">IF(AND((AI220+AJ220)&gt;0,AP220="")," * No olvide digitar la variable 60 años. Si no tiene digite Cero.",IF(AP220&gt;(AI220+AJ220), "* El número de pacientes de 60 años NO DEBE ser mayor a lo registrado en el grupo etario de 60 a 64 años.",""))</f>
        <v/>
      </c>
      <c r="DA220" s="25" t="str">
        <f t="shared" si="246"/>
        <v/>
      </c>
      <c r="DB220" s="25" t="str">
        <f t="shared" si="247"/>
        <v/>
      </c>
      <c r="DC220"/>
      <c r="DD220"/>
      <c r="DE220"/>
      <c r="DG220" s="26">
        <f t="shared" ref="DG220:DG283" si="253">IF(AND(F220&gt;0,AO220=""),1,IF(AO220&gt;F220,1,0))</f>
        <v>0</v>
      </c>
      <c r="DH220" s="26">
        <f t="shared" ref="DH220:DH283" si="254">IF(AND(D220&gt;0,AV220=""),1,IF(AV220&gt;D220,1,0))</f>
        <v>0</v>
      </c>
      <c r="DI220" s="26">
        <f t="shared" ref="DI220:DI283" si="255">IF(AND(D220&gt;0,AW220=""),1,IF(AW220&gt;D220,1,0))</f>
        <v>0</v>
      </c>
      <c r="DJ220" s="26">
        <f t="shared" ref="DJ220:DJ283" si="256">IF(AND((AI220+AJ220)&gt;0,AP220=""),1,IF(AP220&gt;(AI220+AJ220),1,0))</f>
        <v>0</v>
      </c>
      <c r="DK220" s="26">
        <f t="shared" ref="DK220:DK283" si="257">IF(AND(D220&gt;0,AX220=""),1,0)</f>
        <v>0</v>
      </c>
      <c r="DL220" s="26">
        <f t="shared" ref="DL220:DL283" si="258">IF(AX220&gt;D220,1,0)</f>
        <v>0</v>
      </c>
      <c r="DM220"/>
    </row>
    <row r="221" spans="1:117" x14ac:dyDescent="0.25">
      <c r="A221" s="713" t="s">
        <v>265</v>
      </c>
      <c r="B221" s="830" t="s">
        <v>266</v>
      </c>
      <c r="C221" s="830"/>
      <c r="D221" s="245">
        <f t="shared" si="244"/>
        <v>0</v>
      </c>
      <c r="E221" s="390">
        <f t="shared" si="245"/>
        <v>0</v>
      </c>
      <c r="F221" s="391">
        <f t="shared" si="245"/>
        <v>0</v>
      </c>
      <c r="G221" s="392"/>
      <c r="H221" s="393"/>
      <c r="I221" s="394"/>
      <c r="J221" s="393"/>
      <c r="K221" s="394"/>
      <c r="L221" s="393"/>
      <c r="M221" s="394"/>
      <c r="N221" s="393"/>
      <c r="O221" s="394"/>
      <c r="P221" s="393"/>
      <c r="Q221" s="394"/>
      <c r="R221" s="393"/>
      <c r="S221" s="394"/>
      <c r="T221" s="393"/>
      <c r="U221" s="394"/>
      <c r="V221" s="395"/>
      <c r="W221" s="394"/>
      <c r="X221" s="395"/>
      <c r="Y221" s="394"/>
      <c r="Z221" s="395"/>
      <c r="AA221" s="394"/>
      <c r="AB221" s="395"/>
      <c r="AC221" s="394"/>
      <c r="AD221" s="395"/>
      <c r="AE221" s="394"/>
      <c r="AF221" s="395"/>
      <c r="AG221" s="394"/>
      <c r="AH221" s="395"/>
      <c r="AI221" s="394"/>
      <c r="AJ221" s="395"/>
      <c r="AK221" s="394"/>
      <c r="AL221" s="395"/>
      <c r="AM221" s="394"/>
      <c r="AN221" s="395"/>
      <c r="AO221" s="396">
        <v>0</v>
      </c>
      <c r="AP221" s="397">
        <v>0</v>
      </c>
      <c r="AQ221" s="392"/>
      <c r="AR221" s="393"/>
      <c r="AS221" s="1382"/>
      <c r="AT221" s="394">
        <v>0</v>
      </c>
      <c r="AU221" s="394">
        <v>0</v>
      </c>
      <c r="AV221" s="398">
        <v>0</v>
      </c>
      <c r="AW221" s="398">
        <v>0</v>
      </c>
      <c r="AX221" s="393">
        <v>0</v>
      </c>
      <c r="AY221" t="str">
        <f t="shared" si="248"/>
        <v/>
      </c>
      <c r="CW221" s="25" t="str">
        <f t="shared" si="249"/>
        <v/>
      </c>
      <c r="CX221" s="25" t="str">
        <f t="shared" si="250"/>
        <v/>
      </c>
      <c r="CY221" s="25" t="str">
        <f t="shared" si="251"/>
        <v/>
      </c>
      <c r="CZ221" s="25" t="str">
        <f t="shared" si="252"/>
        <v/>
      </c>
      <c r="DA221" s="25" t="str">
        <f t="shared" si="246"/>
        <v/>
      </c>
      <c r="DB221" s="25" t="str">
        <f t="shared" si="247"/>
        <v/>
      </c>
      <c r="DC221"/>
      <c r="DD221"/>
      <c r="DE221"/>
      <c r="DG221" s="26">
        <f t="shared" si="253"/>
        <v>0</v>
      </c>
      <c r="DH221" s="26">
        <f t="shared" si="254"/>
        <v>0</v>
      </c>
      <c r="DI221" s="26">
        <f t="shared" si="255"/>
        <v>0</v>
      </c>
      <c r="DJ221" s="26">
        <f t="shared" si="256"/>
        <v>0</v>
      </c>
      <c r="DK221" s="26">
        <f t="shared" si="257"/>
        <v>0</v>
      </c>
      <c r="DL221" s="26">
        <f t="shared" si="258"/>
        <v>0</v>
      </c>
      <c r="DM221"/>
    </row>
    <row r="222" spans="1:117" x14ac:dyDescent="0.25">
      <c r="A222" s="713"/>
      <c r="B222" s="1320" t="s">
        <v>267</v>
      </c>
      <c r="C222" s="1320"/>
      <c r="D222" s="1321">
        <f t="shared" si="244"/>
        <v>0</v>
      </c>
      <c r="E222" s="1322">
        <f t="shared" si="245"/>
        <v>0</v>
      </c>
      <c r="F222" s="1323">
        <f t="shared" si="245"/>
        <v>0</v>
      </c>
      <c r="G222" s="1324"/>
      <c r="H222" s="1325"/>
      <c r="I222" s="1326"/>
      <c r="J222" s="1325"/>
      <c r="K222" s="1326"/>
      <c r="L222" s="1325"/>
      <c r="M222" s="1326"/>
      <c r="N222" s="1325"/>
      <c r="O222" s="1326"/>
      <c r="P222" s="1325"/>
      <c r="Q222" s="1326"/>
      <c r="R222" s="1325"/>
      <c r="S222" s="1326"/>
      <c r="T222" s="1325"/>
      <c r="U222" s="1326"/>
      <c r="V222" s="1327"/>
      <c r="W222" s="1326"/>
      <c r="X222" s="1327"/>
      <c r="Y222" s="1326"/>
      <c r="Z222" s="1327"/>
      <c r="AA222" s="1326"/>
      <c r="AB222" s="1327"/>
      <c r="AC222" s="1326"/>
      <c r="AD222" s="1327"/>
      <c r="AE222" s="1326"/>
      <c r="AF222" s="1327"/>
      <c r="AG222" s="1326"/>
      <c r="AH222" s="1327"/>
      <c r="AI222" s="1326"/>
      <c r="AJ222" s="1327"/>
      <c r="AK222" s="1326"/>
      <c r="AL222" s="1327"/>
      <c r="AM222" s="1326"/>
      <c r="AN222" s="1327"/>
      <c r="AO222" s="1328">
        <v>0</v>
      </c>
      <c r="AP222" s="1329">
        <v>0</v>
      </c>
      <c r="AQ222" s="1307"/>
      <c r="AR222" s="1308"/>
      <c r="AS222" s="394"/>
      <c r="AT222" s="1326">
        <v>0</v>
      </c>
      <c r="AU222" s="1326">
        <v>0</v>
      </c>
      <c r="AV222" s="1330">
        <v>0</v>
      </c>
      <c r="AW222" s="1330">
        <v>0</v>
      </c>
      <c r="AX222" s="1325">
        <v>0</v>
      </c>
      <c r="AY222" t="str">
        <f t="shared" si="248"/>
        <v/>
      </c>
      <c r="CW222" s="25" t="str">
        <f t="shared" si="249"/>
        <v/>
      </c>
      <c r="CX222" s="25" t="str">
        <f t="shared" si="250"/>
        <v/>
      </c>
      <c r="CY222" s="25" t="str">
        <f t="shared" si="251"/>
        <v/>
      </c>
      <c r="CZ222" s="25" t="str">
        <f t="shared" si="252"/>
        <v/>
      </c>
      <c r="DA222" s="25" t="str">
        <f t="shared" si="246"/>
        <v/>
      </c>
      <c r="DB222" s="25" t="str">
        <f t="shared" si="247"/>
        <v/>
      </c>
      <c r="DC222"/>
      <c r="DD222"/>
      <c r="DE222"/>
      <c r="DG222" s="26">
        <f t="shared" si="253"/>
        <v>0</v>
      </c>
      <c r="DH222" s="26">
        <f t="shared" si="254"/>
        <v>0</v>
      </c>
      <c r="DI222" s="26">
        <f t="shared" si="255"/>
        <v>0</v>
      </c>
      <c r="DJ222" s="26">
        <f t="shared" si="256"/>
        <v>0</v>
      </c>
      <c r="DK222" s="26">
        <f t="shared" si="257"/>
        <v>0</v>
      </c>
      <c r="DL222" s="26">
        <f t="shared" si="258"/>
        <v>0</v>
      </c>
      <c r="DM222"/>
    </row>
    <row r="223" spans="1:117" x14ac:dyDescent="0.25">
      <c r="A223" s="713"/>
      <c r="B223" s="1320" t="s">
        <v>268</v>
      </c>
      <c r="C223" s="1320"/>
      <c r="D223" s="1321">
        <f t="shared" si="244"/>
        <v>0</v>
      </c>
      <c r="E223" s="1322">
        <f t="shared" si="245"/>
        <v>0</v>
      </c>
      <c r="F223" s="1323">
        <f t="shared" si="245"/>
        <v>0</v>
      </c>
      <c r="G223" s="1324"/>
      <c r="H223" s="1325"/>
      <c r="I223" s="1326"/>
      <c r="J223" s="1325"/>
      <c r="K223" s="1326"/>
      <c r="L223" s="1325"/>
      <c r="M223" s="1326"/>
      <c r="N223" s="1325"/>
      <c r="O223" s="1326"/>
      <c r="P223" s="1325"/>
      <c r="Q223" s="1326"/>
      <c r="R223" s="1325"/>
      <c r="S223" s="1326"/>
      <c r="T223" s="1325"/>
      <c r="U223" s="1326"/>
      <c r="V223" s="1327"/>
      <c r="W223" s="1326"/>
      <c r="X223" s="1327"/>
      <c r="Y223" s="1326"/>
      <c r="Z223" s="1327"/>
      <c r="AA223" s="1326"/>
      <c r="AB223" s="1327"/>
      <c r="AC223" s="1326"/>
      <c r="AD223" s="1327"/>
      <c r="AE223" s="1326"/>
      <c r="AF223" s="1327"/>
      <c r="AG223" s="1326"/>
      <c r="AH223" s="1327"/>
      <c r="AI223" s="1326"/>
      <c r="AJ223" s="1327"/>
      <c r="AK223" s="1326"/>
      <c r="AL223" s="1327"/>
      <c r="AM223" s="1326"/>
      <c r="AN223" s="1327"/>
      <c r="AO223" s="1328">
        <v>0</v>
      </c>
      <c r="AP223" s="1329">
        <v>0</v>
      </c>
      <c r="AQ223" s="1307"/>
      <c r="AR223" s="1308"/>
      <c r="AS223" s="1309"/>
      <c r="AT223" s="1326">
        <v>0</v>
      </c>
      <c r="AU223" s="1326">
        <v>0</v>
      </c>
      <c r="AV223" s="1330">
        <v>0</v>
      </c>
      <c r="AW223" s="1330">
        <v>0</v>
      </c>
      <c r="AX223" s="1325">
        <v>0</v>
      </c>
      <c r="AY223" t="str">
        <f t="shared" si="248"/>
        <v/>
      </c>
      <c r="CW223" s="25" t="str">
        <f t="shared" si="249"/>
        <v/>
      </c>
      <c r="CX223" s="25" t="str">
        <f t="shared" si="250"/>
        <v/>
      </c>
      <c r="CY223" s="25" t="str">
        <f t="shared" si="251"/>
        <v/>
      </c>
      <c r="CZ223" s="25" t="str">
        <f t="shared" si="252"/>
        <v/>
      </c>
      <c r="DA223" s="25" t="str">
        <f t="shared" si="246"/>
        <v/>
      </c>
      <c r="DB223" s="25" t="str">
        <f t="shared" si="247"/>
        <v/>
      </c>
      <c r="DC223"/>
      <c r="DD223"/>
      <c r="DE223"/>
      <c r="DG223" s="26">
        <f t="shared" si="253"/>
        <v>0</v>
      </c>
      <c r="DH223" s="26">
        <f t="shared" si="254"/>
        <v>0</v>
      </c>
      <c r="DI223" s="26">
        <f t="shared" si="255"/>
        <v>0</v>
      </c>
      <c r="DJ223" s="26">
        <f t="shared" si="256"/>
        <v>0</v>
      </c>
      <c r="DK223" s="26">
        <f t="shared" si="257"/>
        <v>0</v>
      </c>
      <c r="DL223" s="26">
        <f t="shared" si="258"/>
        <v>0</v>
      </c>
      <c r="DM223"/>
    </row>
    <row r="224" spans="1:117" x14ac:dyDescent="0.25">
      <c r="A224" s="713"/>
      <c r="B224" s="1331" t="s">
        <v>269</v>
      </c>
      <c r="C224" s="1332"/>
      <c r="D224" s="1321">
        <f t="shared" si="244"/>
        <v>0</v>
      </c>
      <c r="E224" s="1322">
        <f t="shared" si="245"/>
        <v>0</v>
      </c>
      <c r="F224" s="1323">
        <f t="shared" si="245"/>
        <v>0</v>
      </c>
      <c r="G224" s="401"/>
      <c r="H224" s="402"/>
      <c r="I224" s="403"/>
      <c r="J224" s="402"/>
      <c r="K224" s="403"/>
      <c r="L224" s="402"/>
      <c r="M224" s="403"/>
      <c r="N224" s="402"/>
      <c r="O224" s="403"/>
      <c r="P224" s="402"/>
      <c r="Q224" s="403"/>
      <c r="R224" s="402"/>
      <c r="S224" s="403"/>
      <c r="T224" s="402"/>
      <c r="U224" s="403"/>
      <c r="V224" s="404"/>
      <c r="W224" s="403"/>
      <c r="X224" s="404"/>
      <c r="Y224" s="403"/>
      <c r="Z224" s="404"/>
      <c r="AA224" s="403"/>
      <c r="AB224" s="404"/>
      <c r="AC224" s="403"/>
      <c r="AD224" s="404"/>
      <c r="AE224" s="403"/>
      <c r="AF224" s="404"/>
      <c r="AG224" s="403"/>
      <c r="AH224" s="404"/>
      <c r="AI224" s="403"/>
      <c r="AJ224" s="404"/>
      <c r="AK224" s="403"/>
      <c r="AL224" s="404"/>
      <c r="AM224" s="403"/>
      <c r="AN224" s="404"/>
      <c r="AO224" s="405">
        <v>0</v>
      </c>
      <c r="AP224" s="406">
        <v>0</v>
      </c>
      <c r="AQ224" s="407"/>
      <c r="AR224" s="408"/>
      <c r="AS224" s="409"/>
      <c r="AT224" s="403">
        <v>0</v>
      </c>
      <c r="AU224" s="403">
        <v>0</v>
      </c>
      <c r="AV224" s="410">
        <v>0</v>
      </c>
      <c r="AW224" s="410">
        <v>0</v>
      </c>
      <c r="AX224" s="402">
        <v>0</v>
      </c>
      <c r="AY224" t="str">
        <f t="shared" si="248"/>
        <v/>
      </c>
      <c r="CW224" s="25" t="str">
        <f t="shared" si="249"/>
        <v/>
      </c>
      <c r="CX224" s="25" t="str">
        <f t="shared" si="250"/>
        <v/>
      </c>
      <c r="CY224" s="25" t="str">
        <f t="shared" si="251"/>
        <v/>
      </c>
      <c r="CZ224" s="25" t="str">
        <f t="shared" si="252"/>
        <v/>
      </c>
      <c r="DA224" s="25" t="str">
        <f t="shared" si="246"/>
        <v/>
      </c>
      <c r="DB224" s="25" t="str">
        <f t="shared" si="247"/>
        <v/>
      </c>
      <c r="DC224"/>
      <c r="DD224"/>
      <c r="DE224"/>
      <c r="DG224" s="26">
        <f t="shared" si="253"/>
        <v>0</v>
      </c>
      <c r="DH224" s="26">
        <f t="shared" si="254"/>
        <v>0</v>
      </c>
      <c r="DI224" s="26">
        <f t="shared" si="255"/>
        <v>0</v>
      </c>
      <c r="DJ224" s="26">
        <f t="shared" si="256"/>
        <v>0</v>
      </c>
      <c r="DK224" s="26">
        <f t="shared" si="257"/>
        <v>0</v>
      </c>
      <c r="DL224" s="26">
        <f t="shared" si="258"/>
        <v>0</v>
      </c>
      <c r="DM224"/>
    </row>
    <row r="225" spans="1:117" ht="15" customHeight="1" x14ac:dyDescent="0.25">
      <c r="A225" s="713"/>
      <c r="B225" s="1331" t="s">
        <v>270</v>
      </c>
      <c r="C225" s="1332"/>
      <c r="D225" s="1321">
        <f t="shared" si="244"/>
        <v>0</v>
      </c>
      <c r="E225" s="1322">
        <f t="shared" si="245"/>
        <v>0</v>
      </c>
      <c r="F225" s="1323">
        <f t="shared" si="245"/>
        <v>0</v>
      </c>
      <c r="G225" s="401"/>
      <c r="H225" s="402"/>
      <c r="I225" s="403"/>
      <c r="J225" s="402"/>
      <c r="K225" s="403"/>
      <c r="L225" s="402"/>
      <c r="M225" s="403"/>
      <c r="N225" s="402"/>
      <c r="O225" s="403"/>
      <c r="P225" s="402"/>
      <c r="Q225" s="403"/>
      <c r="R225" s="402"/>
      <c r="S225" s="403"/>
      <c r="T225" s="402"/>
      <c r="U225" s="403"/>
      <c r="V225" s="404"/>
      <c r="W225" s="403"/>
      <c r="X225" s="404"/>
      <c r="Y225" s="403"/>
      <c r="Z225" s="404"/>
      <c r="AA225" s="403"/>
      <c r="AB225" s="404"/>
      <c r="AC225" s="403"/>
      <c r="AD225" s="404"/>
      <c r="AE225" s="403"/>
      <c r="AF225" s="404"/>
      <c r="AG225" s="403"/>
      <c r="AH225" s="404"/>
      <c r="AI225" s="403"/>
      <c r="AJ225" s="404"/>
      <c r="AK225" s="403"/>
      <c r="AL225" s="404"/>
      <c r="AM225" s="403"/>
      <c r="AN225" s="404"/>
      <c r="AO225" s="405">
        <v>0</v>
      </c>
      <c r="AP225" s="406">
        <v>0</v>
      </c>
      <c r="AQ225" s="407"/>
      <c r="AR225" s="408"/>
      <c r="AS225" s="409"/>
      <c r="AT225" s="403">
        <v>0</v>
      </c>
      <c r="AU225" s="403">
        <v>0</v>
      </c>
      <c r="AV225" s="410">
        <v>0</v>
      </c>
      <c r="AW225" s="410">
        <v>0</v>
      </c>
      <c r="AX225" s="402">
        <v>0</v>
      </c>
      <c r="AY225" t="str">
        <f t="shared" si="248"/>
        <v/>
      </c>
      <c r="CW225" s="25" t="str">
        <f t="shared" si="249"/>
        <v/>
      </c>
      <c r="CX225" s="25" t="str">
        <f t="shared" si="250"/>
        <v/>
      </c>
      <c r="CY225" s="25" t="str">
        <f t="shared" si="251"/>
        <v/>
      </c>
      <c r="CZ225" s="25" t="str">
        <f t="shared" si="252"/>
        <v/>
      </c>
      <c r="DA225" s="25" t="str">
        <f t="shared" si="246"/>
        <v/>
      </c>
      <c r="DB225" s="25" t="str">
        <f t="shared" si="247"/>
        <v/>
      </c>
      <c r="DC225"/>
      <c r="DD225"/>
      <c r="DE225"/>
      <c r="DG225" s="26">
        <f t="shared" si="253"/>
        <v>0</v>
      </c>
      <c r="DH225" s="26">
        <f t="shared" si="254"/>
        <v>0</v>
      </c>
      <c r="DI225" s="26">
        <f t="shared" si="255"/>
        <v>0</v>
      </c>
      <c r="DJ225" s="26">
        <f t="shared" si="256"/>
        <v>0</v>
      </c>
      <c r="DK225" s="26">
        <f t="shared" si="257"/>
        <v>0</v>
      </c>
      <c r="DL225" s="26">
        <f t="shared" si="258"/>
        <v>0</v>
      </c>
      <c r="DM225"/>
    </row>
    <row r="226" spans="1:117" x14ac:dyDescent="0.25">
      <c r="A226" s="945"/>
      <c r="B226" s="1333" t="s">
        <v>271</v>
      </c>
      <c r="C226" s="1333"/>
      <c r="D226" s="1334">
        <f t="shared" si="244"/>
        <v>0</v>
      </c>
      <c r="E226" s="1335">
        <f>SUM(I226+K226+M226+O226+Q226+S226+U226+W226+Y226+AA226+AC226+AE226+AG226+AI226+AK226+AM226)</f>
        <v>0</v>
      </c>
      <c r="F226" s="1336">
        <f>SUM(J226+L226+N226+P226+R226+T226+V226+X226+Z226+AB226+AD226+AF226+AH226+AJ226+AL226+AN226)</f>
        <v>0</v>
      </c>
      <c r="G226" s="1683"/>
      <c r="H226" s="363"/>
      <c r="I226" s="1316"/>
      <c r="J226" s="1315"/>
      <c r="K226" s="1316"/>
      <c r="L226" s="1315"/>
      <c r="M226" s="1316"/>
      <c r="N226" s="1315"/>
      <c r="O226" s="1316"/>
      <c r="P226" s="1315"/>
      <c r="Q226" s="1316"/>
      <c r="R226" s="1315"/>
      <c r="S226" s="1316"/>
      <c r="T226" s="1315"/>
      <c r="U226" s="1316"/>
      <c r="V226" s="389"/>
      <c r="W226" s="1316"/>
      <c r="X226" s="389"/>
      <c r="Y226" s="1316"/>
      <c r="Z226" s="389"/>
      <c r="AA226" s="1316"/>
      <c r="AB226" s="389"/>
      <c r="AC226" s="1316"/>
      <c r="AD226" s="389"/>
      <c r="AE226" s="1316"/>
      <c r="AF226" s="389"/>
      <c r="AG226" s="1316"/>
      <c r="AH226" s="389"/>
      <c r="AI226" s="1316"/>
      <c r="AJ226" s="389"/>
      <c r="AK226" s="1316"/>
      <c r="AL226" s="389"/>
      <c r="AM226" s="1316"/>
      <c r="AN226" s="389"/>
      <c r="AO226" s="1317">
        <v>0</v>
      </c>
      <c r="AP226" s="1318">
        <v>0</v>
      </c>
      <c r="AQ226" s="1338"/>
      <c r="AR226" s="1339"/>
      <c r="AS226" s="413"/>
      <c r="AT226" s="1316">
        <v>0</v>
      </c>
      <c r="AU226" s="1316">
        <v>0</v>
      </c>
      <c r="AV226" s="1319">
        <v>0</v>
      </c>
      <c r="AW226" s="1319">
        <v>0</v>
      </c>
      <c r="AX226" s="1315">
        <v>0</v>
      </c>
      <c r="AY226" t="str">
        <f t="shared" si="248"/>
        <v/>
      </c>
      <c r="CW226" s="25" t="str">
        <f t="shared" si="249"/>
        <v/>
      </c>
      <c r="CX226" s="25" t="str">
        <f t="shared" si="250"/>
        <v/>
      </c>
      <c r="CY226" s="25" t="str">
        <f t="shared" si="251"/>
        <v/>
      </c>
      <c r="CZ226" s="25" t="str">
        <f t="shared" si="252"/>
        <v/>
      </c>
      <c r="DA226" s="25" t="str">
        <f t="shared" si="246"/>
        <v/>
      </c>
      <c r="DB226" s="25" t="str">
        <f t="shared" si="247"/>
        <v/>
      </c>
      <c r="DC226"/>
      <c r="DD226"/>
      <c r="DE226"/>
      <c r="DG226" s="26">
        <f t="shared" si="253"/>
        <v>0</v>
      </c>
      <c r="DH226" s="26">
        <f t="shared" si="254"/>
        <v>0</v>
      </c>
      <c r="DI226" s="26">
        <f t="shared" si="255"/>
        <v>0</v>
      </c>
      <c r="DJ226" s="26">
        <f t="shared" si="256"/>
        <v>0</v>
      </c>
      <c r="DK226" s="26">
        <f t="shared" si="257"/>
        <v>0</v>
      </c>
      <c r="DL226" s="26">
        <f t="shared" si="258"/>
        <v>0</v>
      </c>
      <c r="DM226"/>
    </row>
    <row r="227" spans="1:117" x14ac:dyDescent="0.25">
      <c r="A227" s="930" t="s">
        <v>272</v>
      </c>
      <c r="B227" s="830" t="s">
        <v>266</v>
      </c>
      <c r="C227" s="830"/>
      <c r="D227" s="1633">
        <f t="shared" si="244"/>
        <v>71</v>
      </c>
      <c r="E227" s="414">
        <f t="shared" si="245"/>
        <v>28</v>
      </c>
      <c r="F227" s="1721">
        <f t="shared" si="245"/>
        <v>43</v>
      </c>
      <c r="G227" s="1717">
        <v>1</v>
      </c>
      <c r="H227" s="386">
        <v>0</v>
      </c>
      <c r="I227" s="1382">
        <v>0</v>
      </c>
      <c r="J227" s="386">
        <v>0</v>
      </c>
      <c r="K227" s="1382">
        <v>0</v>
      </c>
      <c r="L227" s="386">
        <v>0</v>
      </c>
      <c r="M227" s="1382">
        <v>0</v>
      </c>
      <c r="N227" s="386">
        <v>0</v>
      </c>
      <c r="O227" s="1382">
        <v>0</v>
      </c>
      <c r="P227" s="386">
        <v>0</v>
      </c>
      <c r="Q227" s="1382">
        <v>0</v>
      </c>
      <c r="R227" s="386">
        <v>0</v>
      </c>
      <c r="S227" s="1382">
        <v>0</v>
      </c>
      <c r="T227" s="386">
        <v>0</v>
      </c>
      <c r="U227" s="1382">
        <v>0</v>
      </c>
      <c r="V227" s="1718">
        <v>1</v>
      </c>
      <c r="W227" s="1382">
        <v>3</v>
      </c>
      <c r="X227" s="1718">
        <v>4</v>
      </c>
      <c r="Y227" s="1382">
        <v>6</v>
      </c>
      <c r="Z227" s="1718">
        <v>14</v>
      </c>
      <c r="AA227" s="1382">
        <v>5</v>
      </c>
      <c r="AB227" s="1718">
        <v>5</v>
      </c>
      <c r="AC227" s="1382">
        <v>5</v>
      </c>
      <c r="AD227" s="1718">
        <v>11</v>
      </c>
      <c r="AE227" s="1382">
        <v>2</v>
      </c>
      <c r="AF227" s="1718">
        <v>3</v>
      </c>
      <c r="AG227" s="1382">
        <v>3</v>
      </c>
      <c r="AH227" s="1718">
        <v>1</v>
      </c>
      <c r="AI227" s="1382">
        <v>0</v>
      </c>
      <c r="AJ227" s="1718">
        <v>1</v>
      </c>
      <c r="AK227" s="1382">
        <v>2</v>
      </c>
      <c r="AL227" s="1718">
        <v>2</v>
      </c>
      <c r="AM227" s="1382">
        <v>1</v>
      </c>
      <c r="AN227" s="1718">
        <v>1</v>
      </c>
      <c r="AO227" s="396">
        <v>0</v>
      </c>
      <c r="AP227" s="397">
        <v>0</v>
      </c>
      <c r="AQ227" s="1717">
        <v>37</v>
      </c>
      <c r="AR227" s="393">
        <v>37</v>
      </c>
      <c r="AS227" s="1382">
        <v>13</v>
      </c>
      <c r="AT227" s="394">
        <v>0</v>
      </c>
      <c r="AU227" s="394">
        <v>0</v>
      </c>
      <c r="AV227" s="398">
        <v>0</v>
      </c>
      <c r="AW227" s="398">
        <v>0</v>
      </c>
      <c r="AX227" s="393">
        <v>0</v>
      </c>
      <c r="AY227" t="str">
        <f t="shared" si="248"/>
        <v/>
      </c>
      <c r="CW227" s="25" t="str">
        <f t="shared" si="249"/>
        <v/>
      </c>
      <c r="CX227" s="25" t="str">
        <f t="shared" si="250"/>
        <v/>
      </c>
      <c r="CY227" s="25" t="str">
        <f t="shared" si="251"/>
        <v/>
      </c>
      <c r="CZ227" s="25" t="str">
        <f t="shared" si="252"/>
        <v/>
      </c>
      <c r="DA227" s="25" t="str">
        <f t="shared" si="246"/>
        <v/>
      </c>
      <c r="DB227" s="25" t="str">
        <f t="shared" si="247"/>
        <v/>
      </c>
      <c r="DC227"/>
      <c r="DD227"/>
      <c r="DE227"/>
      <c r="DG227" s="26">
        <f t="shared" si="253"/>
        <v>0</v>
      </c>
      <c r="DH227" s="26">
        <f t="shared" si="254"/>
        <v>0</v>
      </c>
      <c r="DI227" s="26">
        <f t="shared" si="255"/>
        <v>0</v>
      </c>
      <c r="DJ227" s="26">
        <f t="shared" si="256"/>
        <v>0</v>
      </c>
      <c r="DK227" s="26">
        <f t="shared" si="257"/>
        <v>0</v>
      </c>
      <c r="DL227" s="26">
        <f t="shared" si="258"/>
        <v>0</v>
      </c>
      <c r="DM227"/>
    </row>
    <row r="228" spans="1:117" x14ac:dyDescent="0.25">
      <c r="A228" s="713"/>
      <c r="B228" s="1320" t="s">
        <v>267</v>
      </c>
      <c r="C228" s="1320"/>
      <c r="D228" s="1321">
        <f t="shared" si="244"/>
        <v>89</v>
      </c>
      <c r="E228" s="1322">
        <f t="shared" si="245"/>
        <v>44</v>
      </c>
      <c r="F228" s="1323">
        <f t="shared" si="245"/>
        <v>45</v>
      </c>
      <c r="G228" s="1324">
        <v>0</v>
      </c>
      <c r="H228" s="1325">
        <v>0</v>
      </c>
      <c r="I228" s="1326">
        <v>0</v>
      </c>
      <c r="J228" s="1325">
        <v>0</v>
      </c>
      <c r="K228" s="1326">
        <v>1</v>
      </c>
      <c r="L228" s="1325">
        <v>0</v>
      </c>
      <c r="M228" s="1326">
        <v>0</v>
      </c>
      <c r="N228" s="1325">
        <v>1</v>
      </c>
      <c r="O228" s="1326">
        <v>0</v>
      </c>
      <c r="P228" s="1325">
        <v>0</v>
      </c>
      <c r="Q228" s="1326">
        <v>0</v>
      </c>
      <c r="R228" s="1325">
        <v>1</v>
      </c>
      <c r="S228" s="1326">
        <v>0</v>
      </c>
      <c r="T228" s="1325">
        <v>0</v>
      </c>
      <c r="U228" s="1326">
        <v>1</v>
      </c>
      <c r="V228" s="1327">
        <v>1</v>
      </c>
      <c r="W228" s="1326">
        <v>4</v>
      </c>
      <c r="X228" s="1327">
        <v>2</v>
      </c>
      <c r="Y228" s="1326">
        <v>12</v>
      </c>
      <c r="Z228" s="1327">
        <v>9</v>
      </c>
      <c r="AA228" s="1326">
        <v>5</v>
      </c>
      <c r="AB228" s="1327">
        <v>12</v>
      </c>
      <c r="AC228" s="1326">
        <v>8</v>
      </c>
      <c r="AD228" s="1327">
        <v>5</v>
      </c>
      <c r="AE228" s="1326">
        <v>3</v>
      </c>
      <c r="AF228" s="1327">
        <v>4</v>
      </c>
      <c r="AG228" s="1326">
        <v>4</v>
      </c>
      <c r="AH228" s="1327">
        <v>5</v>
      </c>
      <c r="AI228" s="1326">
        <v>1</v>
      </c>
      <c r="AJ228" s="1327">
        <v>1</v>
      </c>
      <c r="AK228" s="1326">
        <v>0</v>
      </c>
      <c r="AL228" s="1327">
        <v>4</v>
      </c>
      <c r="AM228" s="1326">
        <v>5</v>
      </c>
      <c r="AN228" s="1327">
        <v>0</v>
      </c>
      <c r="AO228" s="1328">
        <v>0</v>
      </c>
      <c r="AP228" s="1329">
        <v>0</v>
      </c>
      <c r="AQ228" s="1307"/>
      <c r="AR228" s="1308"/>
      <c r="AS228" s="394">
        <v>10</v>
      </c>
      <c r="AT228" s="1326">
        <v>0</v>
      </c>
      <c r="AU228" s="1326">
        <v>0</v>
      </c>
      <c r="AV228" s="1330">
        <v>0</v>
      </c>
      <c r="AW228" s="1330">
        <v>0</v>
      </c>
      <c r="AX228" s="1325">
        <v>0</v>
      </c>
      <c r="AY228" t="str">
        <f t="shared" si="248"/>
        <v/>
      </c>
      <c r="CW228" s="25" t="str">
        <f t="shared" si="249"/>
        <v/>
      </c>
      <c r="CX228" s="25" t="str">
        <f t="shared" si="250"/>
        <v/>
      </c>
      <c r="CY228" s="25" t="str">
        <f t="shared" si="251"/>
        <v/>
      </c>
      <c r="CZ228" s="25" t="str">
        <f t="shared" si="252"/>
        <v/>
      </c>
      <c r="DA228" s="25" t="str">
        <f t="shared" si="246"/>
        <v/>
      </c>
      <c r="DB228" s="25" t="str">
        <f t="shared" si="247"/>
        <v/>
      </c>
      <c r="DC228"/>
      <c r="DD228"/>
      <c r="DE228"/>
      <c r="DG228" s="26">
        <f t="shared" si="253"/>
        <v>0</v>
      </c>
      <c r="DH228" s="26">
        <f t="shared" si="254"/>
        <v>0</v>
      </c>
      <c r="DI228" s="26">
        <f t="shared" si="255"/>
        <v>0</v>
      </c>
      <c r="DJ228" s="26">
        <f t="shared" si="256"/>
        <v>0</v>
      </c>
      <c r="DK228" s="26">
        <f t="shared" si="257"/>
        <v>0</v>
      </c>
      <c r="DL228" s="26">
        <f t="shared" si="258"/>
        <v>0</v>
      </c>
      <c r="DM228"/>
    </row>
    <row r="229" spans="1:117" x14ac:dyDescent="0.25">
      <c r="A229" s="713"/>
      <c r="B229" s="1320" t="s">
        <v>268</v>
      </c>
      <c r="C229" s="1320"/>
      <c r="D229" s="1321">
        <f t="shared" si="244"/>
        <v>66</v>
      </c>
      <c r="E229" s="1322">
        <f t="shared" si="245"/>
        <v>26</v>
      </c>
      <c r="F229" s="1323">
        <f t="shared" si="245"/>
        <v>40</v>
      </c>
      <c r="G229" s="1324">
        <v>1</v>
      </c>
      <c r="H229" s="1325">
        <v>0</v>
      </c>
      <c r="I229" s="1326">
        <v>0</v>
      </c>
      <c r="J229" s="1325">
        <v>0</v>
      </c>
      <c r="K229" s="1326">
        <v>0</v>
      </c>
      <c r="L229" s="1325">
        <v>0</v>
      </c>
      <c r="M229" s="1326">
        <v>0</v>
      </c>
      <c r="N229" s="1325">
        <v>0</v>
      </c>
      <c r="O229" s="1326">
        <v>0</v>
      </c>
      <c r="P229" s="1325">
        <v>0</v>
      </c>
      <c r="Q229" s="1326">
        <v>0</v>
      </c>
      <c r="R229" s="1325">
        <v>0</v>
      </c>
      <c r="S229" s="1326">
        <v>0</v>
      </c>
      <c r="T229" s="1325">
        <v>0</v>
      </c>
      <c r="U229" s="1326">
        <v>0</v>
      </c>
      <c r="V229" s="1327">
        <v>1</v>
      </c>
      <c r="W229" s="1326">
        <v>2</v>
      </c>
      <c r="X229" s="1327">
        <v>3</v>
      </c>
      <c r="Y229" s="1326">
        <v>5</v>
      </c>
      <c r="Z229" s="1327">
        <v>14</v>
      </c>
      <c r="AA229" s="1326">
        <v>5</v>
      </c>
      <c r="AB229" s="1327">
        <v>5</v>
      </c>
      <c r="AC229" s="1326">
        <v>5</v>
      </c>
      <c r="AD229" s="1327">
        <v>10</v>
      </c>
      <c r="AE229" s="1326">
        <v>2</v>
      </c>
      <c r="AF229" s="1327">
        <v>3</v>
      </c>
      <c r="AG229" s="1326">
        <v>3</v>
      </c>
      <c r="AH229" s="1327">
        <v>1</v>
      </c>
      <c r="AI229" s="1326">
        <v>0</v>
      </c>
      <c r="AJ229" s="1327">
        <v>1</v>
      </c>
      <c r="AK229" s="1326">
        <v>2</v>
      </c>
      <c r="AL229" s="1327">
        <v>2</v>
      </c>
      <c r="AM229" s="1326">
        <v>1</v>
      </c>
      <c r="AN229" s="1327">
        <v>0</v>
      </c>
      <c r="AO229" s="1328">
        <v>0</v>
      </c>
      <c r="AP229" s="1329">
        <v>0</v>
      </c>
      <c r="AQ229" s="1307"/>
      <c r="AR229" s="1308"/>
      <c r="AS229" s="1341"/>
      <c r="AT229" s="1326">
        <v>0</v>
      </c>
      <c r="AU229" s="1326">
        <v>0</v>
      </c>
      <c r="AV229" s="1330">
        <v>0</v>
      </c>
      <c r="AW229" s="1330">
        <v>0</v>
      </c>
      <c r="AX229" s="1325">
        <v>0</v>
      </c>
      <c r="AY229" t="str">
        <f t="shared" si="248"/>
        <v/>
      </c>
      <c r="CW229" s="25" t="str">
        <f t="shared" si="249"/>
        <v/>
      </c>
      <c r="CX229" s="25" t="str">
        <f t="shared" si="250"/>
        <v/>
      </c>
      <c r="CY229" s="25" t="str">
        <f t="shared" si="251"/>
        <v/>
      </c>
      <c r="CZ229" s="25" t="str">
        <f t="shared" si="252"/>
        <v/>
      </c>
      <c r="DA229" s="25" t="str">
        <f t="shared" si="246"/>
        <v/>
      </c>
      <c r="DB229" s="25" t="str">
        <f t="shared" si="247"/>
        <v/>
      </c>
      <c r="DC229"/>
      <c r="DD229"/>
      <c r="DE229"/>
      <c r="DG229" s="26">
        <f t="shared" si="253"/>
        <v>0</v>
      </c>
      <c r="DH229" s="26">
        <f t="shared" si="254"/>
        <v>0</v>
      </c>
      <c r="DI229" s="26">
        <f t="shared" si="255"/>
        <v>0</v>
      </c>
      <c r="DJ229" s="26">
        <f t="shared" si="256"/>
        <v>0</v>
      </c>
      <c r="DK229" s="26">
        <f t="shared" si="257"/>
        <v>0</v>
      </c>
      <c r="DL229" s="26">
        <f t="shared" si="258"/>
        <v>0</v>
      </c>
      <c r="DM229"/>
    </row>
    <row r="230" spans="1:117" x14ac:dyDescent="0.25">
      <c r="A230" s="713"/>
      <c r="B230" s="1331" t="s">
        <v>269</v>
      </c>
      <c r="C230" s="1332"/>
      <c r="D230" s="1321">
        <f t="shared" si="244"/>
        <v>41</v>
      </c>
      <c r="E230" s="1322">
        <f t="shared" si="245"/>
        <v>19</v>
      </c>
      <c r="F230" s="1323">
        <f t="shared" si="245"/>
        <v>22</v>
      </c>
      <c r="G230" s="401">
        <v>0</v>
      </c>
      <c r="H230" s="402">
        <v>0</v>
      </c>
      <c r="I230" s="403">
        <v>0</v>
      </c>
      <c r="J230" s="402">
        <v>0</v>
      </c>
      <c r="K230" s="403">
        <v>0</v>
      </c>
      <c r="L230" s="402">
        <v>0</v>
      </c>
      <c r="M230" s="403">
        <v>0</v>
      </c>
      <c r="N230" s="402">
        <v>1</v>
      </c>
      <c r="O230" s="403">
        <v>0</v>
      </c>
      <c r="P230" s="402">
        <v>0</v>
      </c>
      <c r="Q230" s="403">
        <v>0</v>
      </c>
      <c r="R230" s="402">
        <v>0</v>
      </c>
      <c r="S230" s="403">
        <v>0</v>
      </c>
      <c r="T230" s="402">
        <v>0</v>
      </c>
      <c r="U230" s="403">
        <v>1</v>
      </c>
      <c r="V230" s="404">
        <v>0</v>
      </c>
      <c r="W230" s="403">
        <v>5</v>
      </c>
      <c r="X230" s="404">
        <v>1</v>
      </c>
      <c r="Y230" s="403">
        <v>3</v>
      </c>
      <c r="Z230" s="404">
        <v>4</v>
      </c>
      <c r="AA230" s="403">
        <v>2</v>
      </c>
      <c r="AB230" s="404">
        <v>4</v>
      </c>
      <c r="AC230" s="403">
        <v>4</v>
      </c>
      <c r="AD230" s="404">
        <v>3</v>
      </c>
      <c r="AE230" s="403">
        <v>0</v>
      </c>
      <c r="AF230" s="404">
        <v>2</v>
      </c>
      <c r="AG230" s="403">
        <v>1</v>
      </c>
      <c r="AH230" s="404">
        <v>3</v>
      </c>
      <c r="AI230" s="403">
        <v>0</v>
      </c>
      <c r="AJ230" s="404">
        <v>0</v>
      </c>
      <c r="AK230" s="403">
        <v>0</v>
      </c>
      <c r="AL230" s="404">
        <v>3</v>
      </c>
      <c r="AM230" s="403">
        <v>3</v>
      </c>
      <c r="AN230" s="404">
        <v>1</v>
      </c>
      <c r="AO230" s="405">
        <v>0</v>
      </c>
      <c r="AP230" s="406">
        <v>0</v>
      </c>
      <c r="AQ230" s="1307"/>
      <c r="AR230" s="1308"/>
      <c r="AS230" s="1341"/>
      <c r="AT230" s="403">
        <v>0</v>
      </c>
      <c r="AU230" s="403">
        <v>0</v>
      </c>
      <c r="AV230" s="410">
        <v>0</v>
      </c>
      <c r="AW230" s="410">
        <v>0</v>
      </c>
      <c r="AX230" s="402">
        <v>0</v>
      </c>
      <c r="AY230" t="str">
        <f t="shared" si="248"/>
        <v/>
      </c>
      <c r="CW230" s="25" t="str">
        <f t="shared" si="249"/>
        <v/>
      </c>
      <c r="CX230" s="25" t="str">
        <f t="shared" si="250"/>
        <v/>
      </c>
      <c r="CY230" s="25" t="str">
        <f t="shared" si="251"/>
        <v/>
      </c>
      <c r="CZ230" s="25" t="str">
        <f t="shared" si="252"/>
        <v/>
      </c>
      <c r="DA230" s="25" t="str">
        <f t="shared" si="246"/>
        <v/>
      </c>
      <c r="DB230" s="25" t="str">
        <f t="shared" si="247"/>
        <v/>
      </c>
      <c r="DC230"/>
      <c r="DD230"/>
      <c r="DE230"/>
      <c r="DG230" s="26">
        <f t="shared" si="253"/>
        <v>0</v>
      </c>
      <c r="DH230" s="26">
        <f t="shared" si="254"/>
        <v>0</v>
      </c>
      <c r="DI230" s="26">
        <f t="shared" si="255"/>
        <v>0</v>
      </c>
      <c r="DJ230" s="26">
        <f t="shared" si="256"/>
        <v>0</v>
      </c>
      <c r="DK230" s="26">
        <f t="shared" si="257"/>
        <v>0</v>
      </c>
      <c r="DL230" s="26">
        <f t="shared" si="258"/>
        <v>0</v>
      </c>
      <c r="DM230"/>
    </row>
    <row r="231" spans="1:117" ht="15" customHeight="1" x14ac:dyDescent="0.25">
      <c r="A231" s="713"/>
      <c r="B231" s="1331" t="s">
        <v>270</v>
      </c>
      <c r="C231" s="1332"/>
      <c r="D231" s="1321">
        <f t="shared" si="244"/>
        <v>2</v>
      </c>
      <c r="E231" s="1322">
        <f t="shared" si="245"/>
        <v>1</v>
      </c>
      <c r="F231" s="1323">
        <f t="shared" si="245"/>
        <v>1</v>
      </c>
      <c r="G231" s="401">
        <v>0</v>
      </c>
      <c r="H231" s="402">
        <v>0</v>
      </c>
      <c r="I231" s="403">
        <v>0</v>
      </c>
      <c r="J231" s="402">
        <v>0</v>
      </c>
      <c r="K231" s="403">
        <v>0</v>
      </c>
      <c r="L231" s="402">
        <v>0</v>
      </c>
      <c r="M231" s="403">
        <v>0</v>
      </c>
      <c r="N231" s="402">
        <v>0</v>
      </c>
      <c r="O231" s="403">
        <v>0</v>
      </c>
      <c r="P231" s="402">
        <v>0</v>
      </c>
      <c r="Q231" s="403">
        <v>0</v>
      </c>
      <c r="R231" s="402">
        <v>0</v>
      </c>
      <c r="S231" s="403">
        <v>0</v>
      </c>
      <c r="T231" s="402">
        <v>0</v>
      </c>
      <c r="U231" s="403">
        <v>0</v>
      </c>
      <c r="V231" s="404">
        <v>0</v>
      </c>
      <c r="W231" s="403">
        <v>0</v>
      </c>
      <c r="X231" s="404">
        <v>0</v>
      </c>
      <c r="Y231" s="403">
        <v>0</v>
      </c>
      <c r="Z231" s="404">
        <v>0</v>
      </c>
      <c r="AA231" s="403">
        <v>1</v>
      </c>
      <c r="AB231" s="404">
        <v>0</v>
      </c>
      <c r="AC231" s="403">
        <v>0</v>
      </c>
      <c r="AD231" s="404">
        <v>0</v>
      </c>
      <c r="AE231" s="403">
        <v>0</v>
      </c>
      <c r="AF231" s="404">
        <v>0</v>
      </c>
      <c r="AG231" s="403">
        <v>0</v>
      </c>
      <c r="AH231" s="404">
        <v>1</v>
      </c>
      <c r="AI231" s="403">
        <v>0</v>
      </c>
      <c r="AJ231" s="404">
        <v>0</v>
      </c>
      <c r="AK231" s="403">
        <v>0</v>
      </c>
      <c r="AL231" s="404">
        <v>0</v>
      </c>
      <c r="AM231" s="403">
        <v>0</v>
      </c>
      <c r="AN231" s="404">
        <v>0</v>
      </c>
      <c r="AO231" s="405">
        <v>0</v>
      </c>
      <c r="AP231" s="406">
        <v>0</v>
      </c>
      <c r="AQ231" s="407"/>
      <c r="AR231" s="408"/>
      <c r="AS231" s="409"/>
      <c r="AT231" s="403">
        <v>0</v>
      </c>
      <c r="AU231" s="403">
        <v>0</v>
      </c>
      <c r="AV231" s="410">
        <v>0</v>
      </c>
      <c r="AW231" s="410">
        <v>0</v>
      </c>
      <c r="AX231" s="402">
        <v>0</v>
      </c>
      <c r="AY231" t="str">
        <f t="shared" si="248"/>
        <v/>
      </c>
      <c r="CW231" s="25" t="str">
        <f t="shared" si="249"/>
        <v/>
      </c>
      <c r="CX231" s="25" t="str">
        <f t="shared" si="250"/>
        <v/>
      </c>
      <c r="CY231" s="25" t="str">
        <f t="shared" si="251"/>
        <v/>
      </c>
      <c r="CZ231" s="25" t="str">
        <f t="shared" si="252"/>
        <v/>
      </c>
      <c r="DA231" s="25" t="str">
        <f t="shared" si="246"/>
        <v/>
      </c>
      <c r="DB231" s="25" t="str">
        <f t="shared" si="247"/>
        <v/>
      </c>
      <c r="DC231"/>
      <c r="DD231"/>
      <c r="DE231"/>
      <c r="DG231" s="26">
        <f t="shared" si="253"/>
        <v>0</v>
      </c>
      <c r="DH231" s="26">
        <f t="shared" si="254"/>
        <v>0</v>
      </c>
      <c r="DI231" s="26">
        <f t="shared" si="255"/>
        <v>0</v>
      </c>
      <c r="DJ231" s="26">
        <f t="shared" si="256"/>
        <v>0</v>
      </c>
      <c r="DK231" s="26">
        <f t="shared" si="257"/>
        <v>0</v>
      </c>
      <c r="DL231" s="26">
        <f t="shared" si="258"/>
        <v>0</v>
      </c>
      <c r="DM231"/>
    </row>
    <row r="232" spans="1:117" x14ac:dyDescent="0.25">
      <c r="A232" s="945"/>
      <c r="B232" s="1333" t="s">
        <v>271</v>
      </c>
      <c r="C232" s="1333"/>
      <c r="D232" s="1334">
        <f t="shared" si="244"/>
        <v>0</v>
      </c>
      <c r="E232" s="1335">
        <f>SUM(I232+K232+M232+O232+Q232+S232+U232+W232+Y232+AA232+AC232+AE232+AG232+AI232+AK232+AM232)</f>
        <v>0</v>
      </c>
      <c r="F232" s="1336">
        <f>SUM(J232+L232+N232+P232+R232+T232+V232+X232+Z232+AB232+AD232+AF232+AH232+AJ232+AL232+AN232)</f>
        <v>0</v>
      </c>
      <c r="G232" s="1683"/>
      <c r="H232" s="363"/>
      <c r="I232" s="1316"/>
      <c r="J232" s="1315"/>
      <c r="K232" s="1316"/>
      <c r="L232" s="1315"/>
      <c r="M232" s="1316"/>
      <c r="N232" s="1315"/>
      <c r="O232" s="1316"/>
      <c r="P232" s="1315"/>
      <c r="Q232" s="1316"/>
      <c r="R232" s="1315"/>
      <c r="S232" s="1316"/>
      <c r="T232" s="1315"/>
      <c r="U232" s="1316"/>
      <c r="V232" s="389"/>
      <c r="W232" s="1316"/>
      <c r="X232" s="389"/>
      <c r="Y232" s="1316"/>
      <c r="Z232" s="389"/>
      <c r="AA232" s="1316"/>
      <c r="AB232" s="389"/>
      <c r="AC232" s="1316"/>
      <c r="AD232" s="389"/>
      <c r="AE232" s="1316"/>
      <c r="AF232" s="389"/>
      <c r="AG232" s="1316"/>
      <c r="AH232" s="389"/>
      <c r="AI232" s="1316"/>
      <c r="AJ232" s="389"/>
      <c r="AK232" s="1316"/>
      <c r="AL232" s="389"/>
      <c r="AM232" s="1316"/>
      <c r="AN232" s="389"/>
      <c r="AO232" s="1317">
        <v>0</v>
      </c>
      <c r="AP232" s="1318">
        <v>0</v>
      </c>
      <c r="AQ232" s="1338"/>
      <c r="AR232" s="1339"/>
      <c r="AS232" s="413"/>
      <c r="AT232" s="1316">
        <v>0</v>
      </c>
      <c r="AU232" s="1316">
        <v>0</v>
      </c>
      <c r="AV232" s="1319">
        <v>0</v>
      </c>
      <c r="AW232" s="1319">
        <v>0</v>
      </c>
      <c r="AX232" s="1315">
        <v>0</v>
      </c>
      <c r="AY232" t="str">
        <f t="shared" si="248"/>
        <v/>
      </c>
      <c r="CW232" s="25" t="str">
        <f t="shared" si="249"/>
        <v/>
      </c>
      <c r="CX232" s="25" t="str">
        <f t="shared" si="250"/>
        <v/>
      </c>
      <c r="CY232" s="25" t="str">
        <f t="shared" si="251"/>
        <v/>
      </c>
      <c r="CZ232" s="25" t="str">
        <f t="shared" si="252"/>
        <v/>
      </c>
      <c r="DA232" s="25" t="str">
        <f t="shared" si="246"/>
        <v/>
      </c>
      <c r="DB232" s="25" t="str">
        <f t="shared" si="247"/>
        <v/>
      </c>
      <c r="DC232"/>
      <c r="DD232"/>
      <c r="DE232"/>
      <c r="DG232" s="26">
        <f t="shared" si="253"/>
        <v>0</v>
      </c>
      <c r="DH232" s="26">
        <f t="shared" si="254"/>
        <v>0</v>
      </c>
      <c r="DI232" s="26">
        <f t="shared" si="255"/>
        <v>0</v>
      </c>
      <c r="DJ232" s="26">
        <f t="shared" si="256"/>
        <v>0</v>
      </c>
      <c r="DK232" s="26">
        <f t="shared" si="257"/>
        <v>0</v>
      </c>
      <c r="DL232" s="26">
        <f t="shared" si="258"/>
        <v>0</v>
      </c>
      <c r="DM232"/>
    </row>
    <row r="233" spans="1:117" x14ac:dyDescent="0.25">
      <c r="A233" s="930" t="s">
        <v>93</v>
      </c>
      <c r="B233" s="830" t="s">
        <v>266</v>
      </c>
      <c r="C233" s="830"/>
      <c r="D233" s="1633">
        <f t="shared" si="244"/>
        <v>39</v>
      </c>
      <c r="E233" s="414">
        <f t="shared" si="245"/>
        <v>13</v>
      </c>
      <c r="F233" s="1721">
        <f t="shared" si="245"/>
        <v>26</v>
      </c>
      <c r="G233" s="1717">
        <v>0</v>
      </c>
      <c r="H233" s="386">
        <v>0</v>
      </c>
      <c r="I233" s="1382">
        <v>0</v>
      </c>
      <c r="J233" s="386">
        <v>0</v>
      </c>
      <c r="K233" s="1382">
        <v>0</v>
      </c>
      <c r="L233" s="386">
        <v>0</v>
      </c>
      <c r="M233" s="1382">
        <v>0</v>
      </c>
      <c r="N233" s="386">
        <v>0</v>
      </c>
      <c r="O233" s="1382">
        <v>0</v>
      </c>
      <c r="P233" s="386">
        <v>0</v>
      </c>
      <c r="Q233" s="1382">
        <v>0</v>
      </c>
      <c r="R233" s="386">
        <v>0</v>
      </c>
      <c r="S233" s="1382">
        <v>0</v>
      </c>
      <c r="T233" s="386">
        <v>0</v>
      </c>
      <c r="U233" s="1382">
        <v>0</v>
      </c>
      <c r="V233" s="1718">
        <v>0</v>
      </c>
      <c r="W233" s="1382">
        <v>3</v>
      </c>
      <c r="X233" s="1718">
        <v>6</v>
      </c>
      <c r="Y233" s="1382">
        <v>1</v>
      </c>
      <c r="Z233" s="1718">
        <v>3</v>
      </c>
      <c r="AA233" s="1382">
        <v>1</v>
      </c>
      <c r="AB233" s="1718">
        <v>1</v>
      </c>
      <c r="AC233" s="1382">
        <v>2</v>
      </c>
      <c r="AD233" s="1718">
        <v>5</v>
      </c>
      <c r="AE233" s="1382">
        <v>3</v>
      </c>
      <c r="AF233" s="1718">
        <v>4</v>
      </c>
      <c r="AG233" s="1382">
        <v>1</v>
      </c>
      <c r="AH233" s="1718">
        <v>4</v>
      </c>
      <c r="AI233" s="1382">
        <v>2</v>
      </c>
      <c r="AJ233" s="1718">
        <v>2</v>
      </c>
      <c r="AK233" s="1382">
        <v>0</v>
      </c>
      <c r="AL233" s="1718">
        <v>1</v>
      </c>
      <c r="AM233" s="1382">
        <v>0</v>
      </c>
      <c r="AN233" s="1718">
        <v>0</v>
      </c>
      <c r="AO233" s="396">
        <v>0</v>
      </c>
      <c r="AP233" s="397">
        <v>0</v>
      </c>
      <c r="AQ233" s="1717">
        <v>27</v>
      </c>
      <c r="AR233" s="393">
        <v>25</v>
      </c>
      <c r="AS233" s="1382">
        <v>15</v>
      </c>
      <c r="AT233" s="394">
        <v>0</v>
      </c>
      <c r="AU233" s="394">
        <v>0</v>
      </c>
      <c r="AV233" s="398">
        <v>0</v>
      </c>
      <c r="AW233" s="398">
        <v>0</v>
      </c>
      <c r="AX233" s="393">
        <v>0</v>
      </c>
      <c r="AY233" t="str">
        <f t="shared" si="248"/>
        <v/>
      </c>
      <c r="CW233" s="25" t="str">
        <f t="shared" si="249"/>
        <v/>
      </c>
      <c r="CX233" s="25" t="str">
        <f t="shared" si="250"/>
        <v/>
      </c>
      <c r="CY233" s="25" t="str">
        <f t="shared" si="251"/>
        <v/>
      </c>
      <c r="CZ233" s="25" t="str">
        <f t="shared" si="252"/>
        <v/>
      </c>
      <c r="DA233" s="25" t="str">
        <f t="shared" si="246"/>
        <v/>
      </c>
      <c r="DB233" s="25" t="str">
        <f t="shared" si="247"/>
        <v/>
      </c>
      <c r="DC233"/>
      <c r="DD233"/>
      <c r="DE233"/>
      <c r="DG233" s="26">
        <f t="shared" si="253"/>
        <v>0</v>
      </c>
      <c r="DH233" s="26">
        <f t="shared" si="254"/>
        <v>0</v>
      </c>
      <c r="DI233" s="26">
        <f t="shared" si="255"/>
        <v>0</v>
      </c>
      <c r="DJ233" s="26">
        <f t="shared" si="256"/>
        <v>0</v>
      </c>
      <c r="DK233" s="26">
        <f t="shared" si="257"/>
        <v>0</v>
      </c>
      <c r="DL233" s="26">
        <f t="shared" si="258"/>
        <v>0</v>
      </c>
      <c r="DM233"/>
    </row>
    <row r="234" spans="1:117" x14ac:dyDescent="0.25">
      <c r="A234" s="713"/>
      <c r="B234" s="1320" t="s">
        <v>267</v>
      </c>
      <c r="C234" s="1320"/>
      <c r="D234" s="1321">
        <f t="shared" si="244"/>
        <v>66</v>
      </c>
      <c r="E234" s="1322">
        <f t="shared" si="245"/>
        <v>24</v>
      </c>
      <c r="F234" s="1323">
        <f t="shared" si="245"/>
        <v>42</v>
      </c>
      <c r="G234" s="1324">
        <v>0</v>
      </c>
      <c r="H234" s="1325">
        <v>0</v>
      </c>
      <c r="I234" s="1326">
        <v>0</v>
      </c>
      <c r="J234" s="1325">
        <v>0</v>
      </c>
      <c r="K234" s="1326">
        <v>0</v>
      </c>
      <c r="L234" s="1325">
        <v>0</v>
      </c>
      <c r="M234" s="1326">
        <v>0</v>
      </c>
      <c r="N234" s="1325">
        <v>0</v>
      </c>
      <c r="O234" s="1326">
        <v>0</v>
      </c>
      <c r="P234" s="1325">
        <v>0</v>
      </c>
      <c r="Q234" s="1326">
        <v>0</v>
      </c>
      <c r="R234" s="1325">
        <v>0</v>
      </c>
      <c r="S234" s="1326">
        <v>0</v>
      </c>
      <c r="T234" s="1325">
        <v>0</v>
      </c>
      <c r="U234" s="1326">
        <v>0</v>
      </c>
      <c r="V234" s="1327">
        <v>0</v>
      </c>
      <c r="W234" s="1326">
        <v>4</v>
      </c>
      <c r="X234" s="1327">
        <v>2</v>
      </c>
      <c r="Y234" s="1326">
        <v>6</v>
      </c>
      <c r="Z234" s="1327">
        <v>6</v>
      </c>
      <c r="AA234" s="1326">
        <v>2</v>
      </c>
      <c r="AB234" s="1327">
        <v>1</v>
      </c>
      <c r="AC234" s="1326">
        <v>4</v>
      </c>
      <c r="AD234" s="1327">
        <v>9</v>
      </c>
      <c r="AE234" s="1326">
        <v>1</v>
      </c>
      <c r="AF234" s="1327">
        <v>13</v>
      </c>
      <c r="AG234" s="1326">
        <v>2</v>
      </c>
      <c r="AH234" s="1327">
        <v>8</v>
      </c>
      <c r="AI234" s="1326">
        <v>4</v>
      </c>
      <c r="AJ234" s="1327">
        <v>2</v>
      </c>
      <c r="AK234" s="1326">
        <v>1</v>
      </c>
      <c r="AL234" s="1327">
        <v>0</v>
      </c>
      <c r="AM234" s="1326">
        <v>0</v>
      </c>
      <c r="AN234" s="1327">
        <v>1</v>
      </c>
      <c r="AO234" s="1328">
        <v>1</v>
      </c>
      <c r="AP234" s="1329">
        <v>0</v>
      </c>
      <c r="AQ234" s="1307"/>
      <c r="AR234" s="1308"/>
      <c r="AS234" s="394">
        <v>18</v>
      </c>
      <c r="AT234" s="1326">
        <v>0</v>
      </c>
      <c r="AU234" s="1326">
        <v>0</v>
      </c>
      <c r="AV234" s="1330">
        <v>0</v>
      </c>
      <c r="AW234" s="1330">
        <v>0</v>
      </c>
      <c r="AX234" s="1325">
        <v>0</v>
      </c>
      <c r="AY234" t="str">
        <f t="shared" si="248"/>
        <v/>
      </c>
      <c r="CW234" s="25" t="str">
        <f t="shared" si="249"/>
        <v/>
      </c>
      <c r="CX234" s="25" t="str">
        <f t="shared" si="250"/>
        <v/>
      </c>
      <c r="CY234" s="25" t="str">
        <f t="shared" si="251"/>
        <v/>
      </c>
      <c r="CZ234" s="25" t="str">
        <f t="shared" si="252"/>
        <v/>
      </c>
      <c r="DA234" s="25" t="str">
        <f t="shared" si="246"/>
        <v/>
      </c>
      <c r="DB234" s="25" t="str">
        <f t="shared" si="247"/>
        <v/>
      </c>
      <c r="DC234"/>
      <c r="DD234"/>
      <c r="DE234"/>
      <c r="DG234" s="26">
        <f t="shared" si="253"/>
        <v>0</v>
      </c>
      <c r="DH234" s="26">
        <f t="shared" si="254"/>
        <v>0</v>
      </c>
      <c r="DI234" s="26">
        <f t="shared" si="255"/>
        <v>0</v>
      </c>
      <c r="DJ234" s="26">
        <f t="shared" si="256"/>
        <v>0</v>
      </c>
      <c r="DK234" s="26">
        <f t="shared" si="257"/>
        <v>0</v>
      </c>
      <c r="DL234" s="26">
        <f t="shared" si="258"/>
        <v>0</v>
      </c>
      <c r="DM234"/>
    </row>
    <row r="235" spans="1:117" x14ac:dyDescent="0.25">
      <c r="A235" s="713"/>
      <c r="B235" s="1320" t="s">
        <v>268</v>
      </c>
      <c r="C235" s="1320"/>
      <c r="D235" s="1321">
        <f t="shared" si="244"/>
        <v>32</v>
      </c>
      <c r="E235" s="1322">
        <f t="shared" ref="E235:F262" si="259">SUM(G235+I235+K235+M235+O235+Q235+S235+U235+W235+Y235+AA235+AC235+AE235+AG235+AI235+AK235+AM235)</f>
        <v>10</v>
      </c>
      <c r="F235" s="1323">
        <f t="shared" si="259"/>
        <v>22</v>
      </c>
      <c r="G235" s="1324">
        <v>0</v>
      </c>
      <c r="H235" s="1325">
        <v>0</v>
      </c>
      <c r="I235" s="1326">
        <v>0</v>
      </c>
      <c r="J235" s="1325">
        <v>0</v>
      </c>
      <c r="K235" s="1326">
        <v>0</v>
      </c>
      <c r="L235" s="1325">
        <v>0</v>
      </c>
      <c r="M235" s="1326">
        <v>0</v>
      </c>
      <c r="N235" s="1325">
        <v>0</v>
      </c>
      <c r="O235" s="1326">
        <v>0</v>
      </c>
      <c r="P235" s="1325">
        <v>0</v>
      </c>
      <c r="Q235" s="1326">
        <v>0</v>
      </c>
      <c r="R235" s="1325">
        <v>0</v>
      </c>
      <c r="S235" s="1326">
        <v>0</v>
      </c>
      <c r="T235" s="1325">
        <v>0</v>
      </c>
      <c r="U235" s="1326">
        <v>0</v>
      </c>
      <c r="V235" s="1327">
        <v>0</v>
      </c>
      <c r="W235" s="1326">
        <v>3</v>
      </c>
      <c r="X235" s="1327">
        <v>4</v>
      </c>
      <c r="Y235" s="1326">
        <v>0</v>
      </c>
      <c r="Z235" s="1327">
        <v>2</v>
      </c>
      <c r="AA235" s="1326">
        <v>0</v>
      </c>
      <c r="AB235" s="1327">
        <v>1</v>
      </c>
      <c r="AC235" s="1326">
        <v>2</v>
      </c>
      <c r="AD235" s="1327">
        <v>5</v>
      </c>
      <c r="AE235" s="1326">
        <v>2</v>
      </c>
      <c r="AF235" s="1327">
        <v>4</v>
      </c>
      <c r="AG235" s="1326">
        <v>1</v>
      </c>
      <c r="AH235" s="1327">
        <v>3</v>
      </c>
      <c r="AI235" s="1326">
        <v>2</v>
      </c>
      <c r="AJ235" s="1327">
        <v>2</v>
      </c>
      <c r="AK235" s="1326">
        <v>0</v>
      </c>
      <c r="AL235" s="1327">
        <v>1</v>
      </c>
      <c r="AM235" s="1326">
        <v>0</v>
      </c>
      <c r="AN235" s="1327">
        <v>0</v>
      </c>
      <c r="AO235" s="1328">
        <v>0</v>
      </c>
      <c r="AP235" s="1329">
        <v>0</v>
      </c>
      <c r="AQ235" s="1307"/>
      <c r="AR235" s="1308"/>
      <c r="AS235" s="1341"/>
      <c r="AT235" s="1326">
        <v>0</v>
      </c>
      <c r="AU235" s="1326">
        <v>0</v>
      </c>
      <c r="AV235" s="1330">
        <v>0</v>
      </c>
      <c r="AW235" s="1330">
        <v>0</v>
      </c>
      <c r="AX235" s="1325">
        <v>0</v>
      </c>
      <c r="AY235" t="str">
        <f t="shared" si="248"/>
        <v/>
      </c>
      <c r="CW235" s="25" t="str">
        <f t="shared" si="249"/>
        <v/>
      </c>
      <c r="CX235" s="25" t="str">
        <f t="shared" si="250"/>
        <v/>
      </c>
      <c r="CY235" s="25" t="str">
        <f t="shared" si="251"/>
        <v/>
      </c>
      <c r="CZ235" s="25" t="str">
        <f t="shared" si="252"/>
        <v/>
      </c>
      <c r="DA235" s="25" t="str">
        <f t="shared" si="246"/>
        <v/>
      </c>
      <c r="DB235" s="25" t="str">
        <f t="shared" si="247"/>
        <v/>
      </c>
      <c r="DC235"/>
      <c r="DD235"/>
      <c r="DE235"/>
      <c r="DG235" s="26">
        <f t="shared" si="253"/>
        <v>0</v>
      </c>
      <c r="DH235" s="26">
        <f t="shared" si="254"/>
        <v>0</v>
      </c>
      <c r="DI235" s="26">
        <f t="shared" si="255"/>
        <v>0</v>
      </c>
      <c r="DJ235" s="26">
        <f t="shared" si="256"/>
        <v>0</v>
      </c>
      <c r="DK235" s="26">
        <f t="shared" si="257"/>
        <v>0</v>
      </c>
      <c r="DL235" s="26">
        <f t="shared" si="258"/>
        <v>0</v>
      </c>
      <c r="DM235"/>
    </row>
    <row r="236" spans="1:117" x14ac:dyDescent="0.25">
      <c r="A236" s="713"/>
      <c r="B236" s="1331" t="s">
        <v>269</v>
      </c>
      <c r="C236" s="1332"/>
      <c r="D236" s="1321">
        <f t="shared" si="244"/>
        <v>31</v>
      </c>
      <c r="E236" s="1322">
        <f t="shared" si="259"/>
        <v>11</v>
      </c>
      <c r="F236" s="1323">
        <f t="shared" si="259"/>
        <v>20</v>
      </c>
      <c r="G236" s="401">
        <v>0</v>
      </c>
      <c r="H236" s="402">
        <v>0</v>
      </c>
      <c r="I236" s="403">
        <v>0</v>
      </c>
      <c r="J236" s="402">
        <v>0</v>
      </c>
      <c r="K236" s="403">
        <v>0</v>
      </c>
      <c r="L236" s="402">
        <v>0</v>
      </c>
      <c r="M236" s="403">
        <v>0</v>
      </c>
      <c r="N236" s="402">
        <v>0</v>
      </c>
      <c r="O236" s="403">
        <v>0</v>
      </c>
      <c r="P236" s="402">
        <v>0</v>
      </c>
      <c r="Q236" s="403">
        <v>0</v>
      </c>
      <c r="R236" s="402">
        <v>0</v>
      </c>
      <c r="S236" s="403">
        <v>0</v>
      </c>
      <c r="T236" s="402">
        <v>0</v>
      </c>
      <c r="U236" s="403">
        <v>0</v>
      </c>
      <c r="V236" s="404">
        <v>0</v>
      </c>
      <c r="W236" s="403">
        <v>1</v>
      </c>
      <c r="X236" s="404">
        <v>0</v>
      </c>
      <c r="Y236" s="403">
        <v>3</v>
      </c>
      <c r="Z236" s="404">
        <v>2</v>
      </c>
      <c r="AA236" s="403">
        <v>0</v>
      </c>
      <c r="AB236" s="404">
        <v>0</v>
      </c>
      <c r="AC236" s="403">
        <v>3</v>
      </c>
      <c r="AD236" s="404">
        <v>6</v>
      </c>
      <c r="AE236" s="403">
        <v>0</v>
      </c>
      <c r="AF236" s="404">
        <v>6</v>
      </c>
      <c r="AG236" s="403">
        <v>1</v>
      </c>
      <c r="AH236" s="404">
        <v>4</v>
      </c>
      <c r="AI236" s="403">
        <v>2</v>
      </c>
      <c r="AJ236" s="404">
        <v>1</v>
      </c>
      <c r="AK236" s="403">
        <v>1</v>
      </c>
      <c r="AL236" s="404">
        <v>0</v>
      </c>
      <c r="AM236" s="403">
        <v>0</v>
      </c>
      <c r="AN236" s="404">
        <v>1</v>
      </c>
      <c r="AO236" s="405">
        <v>0</v>
      </c>
      <c r="AP236" s="406">
        <v>0</v>
      </c>
      <c r="AQ236" s="1307"/>
      <c r="AR236" s="1308"/>
      <c r="AS236" s="1341"/>
      <c r="AT236" s="403">
        <v>0</v>
      </c>
      <c r="AU236" s="403">
        <v>0</v>
      </c>
      <c r="AV236" s="410">
        <v>0</v>
      </c>
      <c r="AW236" s="410">
        <v>0</v>
      </c>
      <c r="AX236" s="402">
        <v>0</v>
      </c>
      <c r="AY236" t="str">
        <f t="shared" si="248"/>
        <v/>
      </c>
      <c r="CW236" s="25" t="str">
        <f t="shared" si="249"/>
        <v/>
      </c>
      <c r="CX236" s="25" t="str">
        <f t="shared" si="250"/>
        <v/>
      </c>
      <c r="CY236" s="25" t="str">
        <f t="shared" si="251"/>
        <v/>
      </c>
      <c r="CZ236" s="25" t="str">
        <f t="shared" si="252"/>
        <v/>
      </c>
      <c r="DA236" s="25" t="str">
        <f t="shared" si="246"/>
        <v/>
      </c>
      <c r="DB236" s="25" t="str">
        <f t="shared" si="247"/>
        <v/>
      </c>
      <c r="DC236"/>
      <c r="DD236"/>
      <c r="DE236"/>
      <c r="DG236" s="26">
        <f t="shared" si="253"/>
        <v>0</v>
      </c>
      <c r="DH236" s="26">
        <f t="shared" si="254"/>
        <v>0</v>
      </c>
      <c r="DI236" s="26">
        <f t="shared" si="255"/>
        <v>0</v>
      </c>
      <c r="DJ236" s="26">
        <f t="shared" si="256"/>
        <v>0</v>
      </c>
      <c r="DK236" s="26">
        <f t="shared" si="257"/>
        <v>0</v>
      </c>
      <c r="DL236" s="26">
        <f t="shared" si="258"/>
        <v>0</v>
      </c>
      <c r="DM236"/>
    </row>
    <row r="237" spans="1:117" ht="15" customHeight="1" x14ac:dyDescent="0.25">
      <c r="A237" s="713"/>
      <c r="B237" s="1331" t="s">
        <v>270</v>
      </c>
      <c r="C237" s="1332"/>
      <c r="D237" s="1321">
        <f t="shared" si="244"/>
        <v>2</v>
      </c>
      <c r="E237" s="1322">
        <f t="shared" si="259"/>
        <v>1</v>
      </c>
      <c r="F237" s="1323">
        <f t="shared" si="259"/>
        <v>1</v>
      </c>
      <c r="G237" s="401">
        <v>0</v>
      </c>
      <c r="H237" s="402">
        <v>0</v>
      </c>
      <c r="I237" s="403">
        <v>0</v>
      </c>
      <c r="J237" s="402">
        <v>0</v>
      </c>
      <c r="K237" s="403">
        <v>0</v>
      </c>
      <c r="L237" s="402">
        <v>0</v>
      </c>
      <c r="M237" s="403">
        <v>0</v>
      </c>
      <c r="N237" s="402">
        <v>0</v>
      </c>
      <c r="O237" s="403">
        <v>0</v>
      </c>
      <c r="P237" s="402">
        <v>0</v>
      </c>
      <c r="Q237" s="403">
        <v>0</v>
      </c>
      <c r="R237" s="402">
        <v>0</v>
      </c>
      <c r="S237" s="403">
        <v>0</v>
      </c>
      <c r="T237" s="402">
        <v>0</v>
      </c>
      <c r="U237" s="403">
        <v>0</v>
      </c>
      <c r="V237" s="404">
        <v>0</v>
      </c>
      <c r="W237" s="403">
        <v>0</v>
      </c>
      <c r="X237" s="404">
        <v>0</v>
      </c>
      <c r="Y237" s="403">
        <v>0</v>
      </c>
      <c r="Z237" s="404">
        <v>0</v>
      </c>
      <c r="AA237" s="403">
        <v>0</v>
      </c>
      <c r="AB237" s="404">
        <v>0</v>
      </c>
      <c r="AC237" s="403">
        <v>0</v>
      </c>
      <c r="AD237" s="404">
        <v>0</v>
      </c>
      <c r="AE237" s="403">
        <v>0</v>
      </c>
      <c r="AF237" s="404">
        <v>1</v>
      </c>
      <c r="AG237" s="403">
        <v>1</v>
      </c>
      <c r="AH237" s="404">
        <v>0</v>
      </c>
      <c r="AI237" s="403">
        <v>0</v>
      </c>
      <c r="AJ237" s="404">
        <v>0</v>
      </c>
      <c r="AK237" s="403">
        <v>0</v>
      </c>
      <c r="AL237" s="404">
        <v>0</v>
      </c>
      <c r="AM237" s="403">
        <v>0</v>
      </c>
      <c r="AN237" s="404">
        <v>0</v>
      </c>
      <c r="AO237" s="405">
        <v>0</v>
      </c>
      <c r="AP237" s="406">
        <v>0</v>
      </c>
      <c r="AQ237" s="407"/>
      <c r="AR237" s="408"/>
      <c r="AS237" s="409"/>
      <c r="AT237" s="403">
        <v>0</v>
      </c>
      <c r="AU237" s="403">
        <v>0</v>
      </c>
      <c r="AV237" s="410">
        <v>0</v>
      </c>
      <c r="AW237" s="410">
        <v>0</v>
      </c>
      <c r="AX237" s="402">
        <v>0</v>
      </c>
      <c r="AY237" t="str">
        <f t="shared" si="248"/>
        <v/>
      </c>
      <c r="CW237" s="25" t="str">
        <f t="shared" si="249"/>
        <v/>
      </c>
      <c r="CX237" s="25" t="str">
        <f t="shared" si="250"/>
        <v/>
      </c>
      <c r="CY237" s="25" t="str">
        <f t="shared" si="251"/>
        <v/>
      </c>
      <c r="CZ237" s="25" t="str">
        <f t="shared" si="252"/>
        <v/>
      </c>
      <c r="DA237" s="25" t="str">
        <f t="shared" si="246"/>
        <v/>
      </c>
      <c r="DB237" s="25" t="str">
        <f t="shared" si="247"/>
        <v/>
      </c>
      <c r="DC237"/>
      <c r="DD237"/>
      <c r="DE237"/>
      <c r="DG237" s="26">
        <f t="shared" si="253"/>
        <v>0</v>
      </c>
      <c r="DH237" s="26">
        <f t="shared" si="254"/>
        <v>0</v>
      </c>
      <c r="DI237" s="26">
        <f t="shared" si="255"/>
        <v>0</v>
      </c>
      <c r="DJ237" s="26">
        <f t="shared" si="256"/>
        <v>0</v>
      </c>
      <c r="DK237" s="26">
        <f t="shared" si="257"/>
        <v>0</v>
      </c>
      <c r="DL237" s="26">
        <f t="shared" si="258"/>
        <v>0</v>
      </c>
      <c r="DM237"/>
    </row>
    <row r="238" spans="1:117" x14ac:dyDescent="0.25">
      <c r="A238" s="945"/>
      <c r="B238" s="1333" t="s">
        <v>271</v>
      </c>
      <c r="C238" s="1333"/>
      <c r="D238" s="1334">
        <f t="shared" si="244"/>
        <v>0</v>
      </c>
      <c r="E238" s="1335">
        <f>SUM(I238+K238+M238+O238+Q238+S238+U238+W238+Y238+AA238+AC238+AE238+AG238+AI238+AK238+AM238)</f>
        <v>0</v>
      </c>
      <c r="F238" s="1336">
        <f>SUM(J238+L238+N238+P238+R238+T238+V238+X238+Z238+AB238+AD238+AF238+AH238+AJ238+AL238+AN238)</f>
        <v>0</v>
      </c>
      <c r="G238" s="1683"/>
      <c r="H238" s="363"/>
      <c r="I238" s="1316"/>
      <c r="J238" s="1315"/>
      <c r="K238" s="1316"/>
      <c r="L238" s="1315"/>
      <c r="M238" s="1316"/>
      <c r="N238" s="1315"/>
      <c r="O238" s="1316"/>
      <c r="P238" s="1315"/>
      <c r="Q238" s="1316"/>
      <c r="R238" s="1315"/>
      <c r="S238" s="1316"/>
      <c r="T238" s="1315"/>
      <c r="U238" s="1316"/>
      <c r="V238" s="389"/>
      <c r="W238" s="1316"/>
      <c r="X238" s="389"/>
      <c r="Y238" s="1316"/>
      <c r="Z238" s="389"/>
      <c r="AA238" s="1316"/>
      <c r="AB238" s="389"/>
      <c r="AC238" s="1316"/>
      <c r="AD238" s="389"/>
      <c r="AE238" s="1316"/>
      <c r="AF238" s="389"/>
      <c r="AG238" s="1316"/>
      <c r="AH238" s="389"/>
      <c r="AI238" s="1316"/>
      <c r="AJ238" s="389"/>
      <c r="AK238" s="1316"/>
      <c r="AL238" s="389"/>
      <c r="AM238" s="1316"/>
      <c r="AN238" s="389"/>
      <c r="AO238" s="1317">
        <v>0</v>
      </c>
      <c r="AP238" s="1318">
        <v>0</v>
      </c>
      <c r="AQ238" s="1338"/>
      <c r="AR238" s="1339"/>
      <c r="AS238" s="413"/>
      <c r="AT238" s="1316">
        <v>0</v>
      </c>
      <c r="AU238" s="1316">
        <v>0</v>
      </c>
      <c r="AV238" s="1319">
        <v>0</v>
      </c>
      <c r="AW238" s="1319">
        <v>0</v>
      </c>
      <c r="AX238" s="1315">
        <v>0</v>
      </c>
      <c r="AY238" t="str">
        <f t="shared" si="248"/>
        <v/>
      </c>
      <c r="CW238" s="25" t="str">
        <f t="shared" si="249"/>
        <v/>
      </c>
      <c r="CX238" s="25" t="str">
        <f t="shared" si="250"/>
        <v/>
      </c>
      <c r="CY238" s="25" t="str">
        <f t="shared" si="251"/>
        <v/>
      </c>
      <c r="CZ238" s="25" t="str">
        <f t="shared" si="252"/>
        <v/>
      </c>
      <c r="DA238" s="25" t="str">
        <f t="shared" si="246"/>
        <v/>
      </c>
      <c r="DB238" s="25" t="str">
        <f t="shared" si="247"/>
        <v/>
      </c>
      <c r="DC238"/>
      <c r="DD238"/>
      <c r="DE238"/>
      <c r="DG238" s="26">
        <f t="shared" si="253"/>
        <v>0</v>
      </c>
      <c r="DH238" s="26">
        <f t="shared" si="254"/>
        <v>0</v>
      </c>
      <c r="DI238" s="26">
        <f t="shared" si="255"/>
        <v>0</v>
      </c>
      <c r="DJ238" s="26">
        <f t="shared" si="256"/>
        <v>0</v>
      </c>
      <c r="DK238" s="26">
        <f t="shared" si="257"/>
        <v>0</v>
      </c>
      <c r="DL238" s="26">
        <f t="shared" si="258"/>
        <v>0</v>
      </c>
      <c r="DM238"/>
    </row>
    <row r="239" spans="1:117" x14ac:dyDescent="0.25">
      <c r="A239" s="930" t="s">
        <v>99</v>
      </c>
      <c r="B239" s="830" t="s">
        <v>266</v>
      </c>
      <c r="C239" s="830"/>
      <c r="D239" s="1633">
        <f>SUM(E239+F239)</f>
        <v>37</v>
      </c>
      <c r="E239" s="414">
        <f t="shared" si="259"/>
        <v>20</v>
      </c>
      <c r="F239" s="1721">
        <f t="shared" si="259"/>
        <v>17</v>
      </c>
      <c r="G239" s="1717"/>
      <c r="H239" s="386"/>
      <c r="I239" s="1382">
        <v>3</v>
      </c>
      <c r="J239" s="386">
        <v>2</v>
      </c>
      <c r="K239" s="1382">
        <v>5</v>
      </c>
      <c r="L239" s="386">
        <v>1</v>
      </c>
      <c r="M239" s="1382">
        <v>0</v>
      </c>
      <c r="N239" s="386">
        <v>3</v>
      </c>
      <c r="O239" s="1382">
        <v>2</v>
      </c>
      <c r="P239" s="386">
        <v>1</v>
      </c>
      <c r="Q239" s="1382">
        <v>3</v>
      </c>
      <c r="R239" s="386">
        <v>5</v>
      </c>
      <c r="S239" s="1382">
        <v>2</v>
      </c>
      <c r="T239" s="386">
        <v>0</v>
      </c>
      <c r="U239" s="1382">
        <v>3</v>
      </c>
      <c r="V239" s="386">
        <v>2</v>
      </c>
      <c r="W239" s="1382">
        <v>2</v>
      </c>
      <c r="X239" s="386">
        <v>2</v>
      </c>
      <c r="Y239" s="1382">
        <v>0</v>
      </c>
      <c r="Z239" s="386">
        <v>1</v>
      </c>
      <c r="AA239" s="1382">
        <v>0</v>
      </c>
      <c r="AB239" s="386">
        <v>0</v>
      </c>
      <c r="AC239" s="1382">
        <v>0</v>
      </c>
      <c r="AD239" s="386">
        <v>0</v>
      </c>
      <c r="AE239" s="1382">
        <v>0</v>
      </c>
      <c r="AF239" s="386">
        <v>0</v>
      </c>
      <c r="AG239" s="1382">
        <v>0</v>
      </c>
      <c r="AH239" s="386">
        <v>0</v>
      </c>
      <c r="AI239" s="1382">
        <v>0</v>
      </c>
      <c r="AJ239" s="386">
        <v>0</v>
      </c>
      <c r="AK239" s="1382">
        <v>0</v>
      </c>
      <c r="AL239" s="386">
        <v>0</v>
      </c>
      <c r="AM239" s="1382">
        <v>0</v>
      </c>
      <c r="AN239" s="386">
        <v>0</v>
      </c>
      <c r="AO239" s="1719">
        <v>0</v>
      </c>
      <c r="AP239" s="1722"/>
      <c r="AQ239" s="1717">
        <v>16</v>
      </c>
      <c r="AR239" s="393">
        <v>18</v>
      </c>
      <c r="AS239" s="1382">
        <v>6</v>
      </c>
      <c r="AT239" s="394">
        <v>0</v>
      </c>
      <c r="AU239" s="394">
        <v>0</v>
      </c>
      <c r="AV239" s="398">
        <v>5</v>
      </c>
      <c r="AW239" s="398">
        <v>0</v>
      </c>
      <c r="AX239" s="393">
        <v>0</v>
      </c>
      <c r="AY239" t="str">
        <f t="shared" si="248"/>
        <v/>
      </c>
      <c r="CW239" s="25" t="str">
        <f t="shared" si="249"/>
        <v/>
      </c>
      <c r="CX239" s="25" t="str">
        <f t="shared" si="250"/>
        <v/>
      </c>
      <c r="CY239" s="25" t="str">
        <f t="shared" si="251"/>
        <v/>
      </c>
      <c r="CZ239" s="304"/>
      <c r="DA239" s="25" t="str">
        <f t="shared" si="246"/>
        <v/>
      </c>
      <c r="DB239" s="25" t="str">
        <f t="shared" si="247"/>
        <v/>
      </c>
      <c r="DC239"/>
      <c r="DD239"/>
      <c r="DE239"/>
      <c r="DG239" s="26">
        <f t="shared" si="253"/>
        <v>0</v>
      </c>
      <c r="DH239" s="26">
        <f t="shared" si="254"/>
        <v>0</v>
      </c>
      <c r="DI239" s="26">
        <f t="shared" si="255"/>
        <v>0</v>
      </c>
      <c r="DJ239" s="304"/>
      <c r="DK239" s="26">
        <f t="shared" si="257"/>
        <v>0</v>
      </c>
      <c r="DL239" s="26">
        <f t="shared" si="258"/>
        <v>0</v>
      </c>
      <c r="DM239"/>
    </row>
    <row r="240" spans="1:117" x14ac:dyDescent="0.25">
      <c r="A240" s="713"/>
      <c r="B240" s="1320" t="s">
        <v>267</v>
      </c>
      <c r="C240" s="1320"/>
      <c r="D240" s="1321">
        <f t="shared" si="244"/>
        <v>86</v>
      </c>
      <c r="E240" s="1322">
        <f t="shared" si="259"/>
        <v>61</v>
      </c>
      <c r="F240" s="1323">
        <f t="shared" si="259"/>
        <v>25</v>
      </c>
      <c r="G240" s="1324"/>
      <c r="H240" s="1325"/>
      <c r="I240" s="1326">
        <v>2</v>
      </c>
      <c r="J240" s="1325">
        <v>0</v>
      </c>
      <c r="K240" s="1326">
        <v>1</v>
      </c>
      <c r="L240" s="1325">
        <v>2</v>
      </c>
      <c r="M240" s="1326">
        <v>7</v>
      </c>
      <c r="N240" s="1325">
        <v>6</v>
      </c>
      <c r="O240" s="1326">
        <v>15</v>
      </c>
      <c r="P240" s="1325">
        <v>5</v>
      </c>
      <c r="Q240" s="1326">
        <v>5</v>
      </c>
      <c r="R240" s="1325">
        <v>2</v>
      </c>
      <c r="S240" s="1326">
        <v>8</v>
      </c>
      <c r="T240" s="1325">
        <v>0</v>
      </c>
      <c r="U240" s="1326">
        <v>15</v>
      </c>
      <c r="V240" s="1325">
        <v>7</v>
      </c>
      <c r="W240" s="1326">
        <v>5</v>
      </c>
      <c r="X240" s="1325">
        <v>2</v>
      </c>
      <c r="Y240" s="1326">
        <v>3</v>
      </c>
      <c r="Z240" s="1325">
        <v>0</v>
      </c>
      <c r="AA240" s="1326">
        <v>0</v>
      </c>
      <c r="AB240" s="1325">
        <v>1</v>
      </c>
      <c r="AC240" s="1326">
        <v>0</v>
      </c>
      <c r="AD240" s="1325">
        <v>0</v>
      </c>
      <c r="AE240" s="1326">
        <v>0</v>
      </c>
      <c r="AF240" s="1325">
        <v>0</v>
      </c>
      <c r="AG240" s="1326">
        <v>0</v>
      </c>
      <c r="AH240" s="1325">
        <v>0</v>
      </c>
      <c r="AI240" s="1326">
        <v>0</v>
      </c>
      <c r="AJ240" s="1325">
        <v>0</v>
      </c>
      <c r="AK240" s="1326">
        <v>0</v>
      </c>
      <c r="AL240" s="1325">
        <v>0</v>
      </c>
      <c r="AM240" s="1326">
        <v>0</v>
      </c>
      <c r="AN240" s="1325">
        <v>0</v>
      </c>
      <c r="AO240" s="1328">
        <v>0</v>
      </c>
      <c r="AP240" s="1343"/>
      <c r="AQ240" s="1307"/>
      <c r="AR240" s="1308"/>
      <c r="AS240" s="394">
        <v>25</v>
      </c>
      <c r="AT240" s="1326">
        <v>0</v>
      </c>
      <c r="AU240" s="1326">
        <v>0</v>
      </c>
      <c r="AV240" s="1330">
        <v>18</v>
      </c>
      <c r="AW240" s="1330">
        <v>0</v>
      </c>
      <c r="AX240" s="1325">
        <v>0</v>
      </c>
      <c r="AY240" t="str">
        <f t="shared" si="248"/>
        <v/>
      </c>
      <c r="CW240" s="25" t="str">
        <f t="shared" si="249"/>
        <v/>
      </c>
      <c r="CX240" s="25" t="str">
        <f t="shared" si="250"/>
        <v/>
      </c>
      <c r="CY240" s="25" t="str">
        <f t="shared" si="251"/>
        <v/>
      </c>
      <c r="CZ240" s="304"/>
      <c r="DA240" s="25" t="str">
        <f t="shared" si="246"/>
        <v/>
      </c>
      <c r="DB240" s="25" t="str">
        <f t="shared" si="247"/>
        <v/>
      </c>
      <c r="DC240"/>
      <c r="DD240"/>
      <c r="DE240"/>
      <c r="DG240" s="26">
        <f t="shared" si="253"/>
        <v>0</v>
      </c>
      <c r="DH240" s="26">
        <f t="shared" si="254"/>
        <v>0</v>
      </c>
      <c r="DI240" s="26">
        <f t="shared" si="255"/>
        <v>0</v>
      </c>
      <c r="DJ240" s="304"/>
      <c r="DK240" s="26">
        <f t="shared" si="257"/>
        <v>0</v>
      </c>
      <c r="DL240" s="26">
        <f t="shared" si="258"/>
        <v>0</v>
      </c>
      <c r="DM240"/>
    </row>
    <row r="241" spans="1:117" x14ac:dyDescent="0.25">
      <c r="A241" s="713"/>
      <c r="B241" s="1320" t="s">
        <v>268</v>
      </c>
      <c r="C241" s="1320"/>
      <c r="D241" s="1321">
        <f t="shared" si="244"/>
        <v>22</v>
      </c>
      <c r="E241" s="1322">
        <f t="shared" si="259"/>
        <v>11</v>
      </c>
      <c r="F241" s="1323">
        <f t="shared" si="259"/>
        <v>11</v>
      </c>
      <c r="G241" s="1324"/>
      <c r="H241" s="1325"/>
      <c r="I241" s="1326">
        <v>1</v>
      </c>
      <c r="J241" s="1325">
        <v>1</v>
      </c>
      <c r="K241" s="1326">
        <v>2</v>
      </c>
      <c r="L241" s="1325">
        <v>1</v>
      </c>
      <c r="M241" s="1326">
        <v>2</v>
      </c>
      <c r="N241" s="1325">
        <v>2</v>
      </c>
      <c r="O241" s="1326">
        <v>1</v>
      </c>
      <c r="P241" s="1325">
        <v>0</v>
      </c>
      <c r="Q241" s="1326">
        <v>2</v>
      </c>
      <c r="R241" s="1325">
        <v>1</v>
      </c>
      <c r="S241" s="1326">
        <v>1</v>
      </c>
      <c r="T241" s="1325">
        <v>0</v>
      </c>
      <c r="U241" s="1326">
        <v>2</v>
      </c>
      <c r="V241" s="1325">
        <v>3</v>
      </c>
      <c r="W241" s="1326">
        <v>0</v>
      </c>
      <c r="X241" s="1325">
        <v>2</v>
      </c>
      <c r="Y241" s="1326">
        <v>0</v>
      </c>
      <c r="Z241" s="1325">
        <v>1</v>
      </c>
      <c r="AA241" s="1326">
        <v>0</v>
      </c>
      <c r="AB241" s="1325">
        <v>0</v>
      </c>
      <c r="AC241" s="1326">
        <v>0</v>
      </c>
      <c r="AD241" s="1325">
        <v>0</v>
      </c>
      <c r="AE241" s="1326">
        <v>0</v>
      </c>
      <c r="AF241" s="1325">
        <v>0</v>
      </c>
      <c r="AG241" s="1326">
        <v>0</v>
      </c>
      <c r="AH241" s="1325">
        <v>0</v>
      </c>
      <c r="AI241" s="1326">
        <v>0</v>
      </c>
      <c r="AJ241" s="1325">
        <v>0</v>
      </c>
      <c r="AK241" s="1326">
        <v>0</v>
      </c>
      <c r="AL241" s="1325">
        <v>0</v>
      </c>
      <c r="AM241" s="1326">
        <v>0</v>
      </c>
      <c r="AN241" s="1325">
        <v>0</v>
      </c>
      <c r="AO241" s="1328">
        <v>0</v>
      </c>
      <c r="AP241" s="1343"/>
      <c r="AQ241" s="1307"/>
      <c r="AR241" s="1308"/>
      <c r="AS241" s="1341"/>
      <c r="AT241" s="1326">
        <v>0</v>
      </c>
      <c r="AU241" s="1326">
        <v>0</v>
      </c>
      <c r="AV241" s="1330">
        <v>6</v>
      </c>
      <c r="AW241" s="1330">
        <v>0</v>
      </c>
      <c r="AX241" s="1325">
        <v>0</v>
      </c>
      <c r="AY241" t="str">
        <f t="shared" si="248"/>
        <v/>
      </c>
      <c r="CW241" s="25" t="str">
        <f t="shared" si="249"/>
        <v/>
      </c>
      <c r="CX241" s="25" t="str">
        <f t="shared" si="250"/>
        <v/>
      </c>
      <c r="CY241" s="25" t="str">
        <f t="shared" si="251"/>
        <v/>
      </c>
      <c r="CZ241" s="304"/>
      <c r="DA241" s="25" t="str">
        <f t="shared" si="246"/>
        <v/>
      </c>
      <c r="DB241" s="25" t="str">
        <f t="shared" si="247"/>
        <v/>
      </c>
      <c r="DC241"/>
      <c r="DD241"/>
      <c r="DE241"/>
      <c r="DG241" s="26">
        <f t="shared" si="253"/>
        <v>0</v>
      </c>
      <c r="DH241" s="26">
        <f t="shared" si="254"/>
        <v>0</v>
      </c>
      <c r="DI241" s="26">
        <f t="shared" si="255"/>
        <v>0</v>
      </c>
      <c r="DJ241" s="304"/>
      <c r="DK241" s="26">
        <f t="shared" si="257"/>
        <v>0</v>
      </c>
      <c r="DL241" s="26">
        <f t="shared" si="258"/>
        <v>0</v>
      </c>
      <c r="DM241"/>
    </row>
    <row r="242" spans="1:117" x14ac:dyDescent="0.25">
      <c r="A242" s="713"/>
      <c r="B242" s="1331" t="s">
        <v>269</v>
      </c>
      <c r="C242" s="1332"/>
      <c r="D242" s="1321">
        <f t="shared" si="244"/>
        <v>21</v>
      </c>
      <c r="E242" s="1322">
        <f t="shared" si="259"/>
        <v>15</v>
      </c>
      <c r="F242" s="1323">
        <f t="shared" si="259"/>
        <v>6</v>
      </c>
      <c r="G242" s="401"/>
      <c r="H242" s="402"/>
      <c r="I242" s="403">
        <v>0</v>
      </c>
      <c r="J242" s="402">
        <v>0</v>
      </c>
      <c r="K242" s="403">
        <v>3</v>
      </c>
      <c r="L242" s="402">
        <v>0</v>
      </c>
      <c r="M242" s="403">
        <v>1</v>
      </c>
      <c r="N242" s="402">
        <v>1</v>
      </c>
      <c r="O242" s="403">
        <v>2</v>
      </c>
      <c r="P242" s="402">
        <v>2</v>
      </c>
      <c r="Q242" s="403">
        <v>1</v>
      </c>
      <c r="R242" s="402">
        <v>2</v>
      </c>
      <c r="S242" s="403">
        <v>3</v>
      </c>
      <c r="T242" s="402">
        <v>0</v>
      </c>
      <c r="U242" s="403">
        <v>4</v>
      </c>
      <c r="V242" s="402">
        <v>0</v>
      </c>
      <c r="W242" s="403">
        <v>1</v>
      </c>
      <c r="X242" s="402">
        <v>1</v>
      </c>
      <c r="Y242" s="403">
        <v>0</v>
      </c>
      <c r="Z242" s="402">
        <v>0</v>
      </c>
      <c r="AA242" s="403">
        <v>0</v>
      </c>
      <c r="AB242" s="402">
        <v>0</v>
      </c>
      <c r="AC242" s="403">
        <v>0</v>
      </c>
      <c r="AD242" s="402">
        <v>0</v>
      </c>
      <c r="AE242" s="403">
        <v>0</v>
      </c>
      <c r="AF242" s="402">
        <v>0</v>
      </c>
      <c r="AG242" s="403">
        <v>0</v>
      </c>
      <c r="AH242" s="402">
        <v>0</v>
      </c>
      <c r="AI242" s="403">
        <v>0</v>
      </c>
      <c r="AJ242" s="402">
        <v>0</v>
      </c>
      <c r="AK242" s="403">
        <v>0</v>
      </c>
      <c r="AL242" s="402">
        <v>0</v>
      </c>
      <c r="AM242" s="403">
        <v>0</v>
      </c>
      <c r="AN242" s="402">
        <v>0</v>
      </c>
      <c r="AO242" s="1328">
        <v>0</v>
      </c>
      <c r="AP242" s="1343"/>
      <c r="AQ242" s="1307"/>
      <c r="AR242" s="1308"/>
      <c r="AS242" s="1341"/>
      <c r="AT242" s="403">
        <v>0</v>
      </c>
      <c r="AU242" s="403">
        <v>0</v>
      </c>
      <c r="AV242" s="410">
        <v>0</v>
      </c>
      <c r="AW242" s="410">
        <v>0</v>
      </c>
      <c r="AX242" s="402">
        <v>0</v>
      </c>
      <c r="AY242" t="str">
        <f t="shared" si="248"/>
        <v/>
      </c>
      <c r="CW242" s="25" t="str">
        <f t="shared" si="249"/>
        <v/>
      </c>
      <c r="CX242" s="25" t="str">
        <f t="shared" si="250"/>
        <v/>
      </c>
      <c r="CY242" s="25" t="str">
        <f t="shared" si="251"/>
        <v/>
      </c>
      <c r="CZ242" s="304"/>
      <c r="DA242" s="25" t="str">
        <f t="shared" si="246"/>
        <v/>
      </c>
      <c r="DB242" s="25" t="str">
        <f t="shared" si="247"/>
        <v/>
      </c>
      <c r="DC242"/>
      <c r="DD242"/>
      <c r="DE242"/>
      <c r="DG242" s="26">
        <f t="shared" si="253"/>
        <v>0</v>
      </c>
      <c r="DH242" s="26">
        <f t="shared" si="254"/>
        <v>0</v>
      </c>
      <c r="DI242" s="26">
        <f t="shared" si="255"/>
        <v>0</v>
      </c>
      <c r="DJ242" s="304"/>
      <c r="DK242" s="26">
        <f t="shared" si="257"/>
        <v>0</v>
      </c>
      <c r="DL242" s="26">
        <f t="shared" si="258"/>
        <v>0</v>
      </c>
      <c r="DM242"/>
    </row>
    <row r="243" spans="1:117" ht="15" customHeight="1" x14ac:dyDescent="0.25">
      <c r="A243" s="713"/>
      <c r="B243" s="1331" t="s">
        <v>270</v>
      </c>
      <c r="C243" s="1332"/>
      <c r="D243" s="1321">
        <f t="shared" si="244"/>
        <v>1</v>
      </c>
      <c r="E243" s="1322">
        <f t="shared" si="259"/>
        <v>1</v>
      </c>
      <c r="F243" s="1323">
        <f t="shared" si="259"/>
        <v>0</v>
      </c>
      <c r="G243" s="401"/>
      <c r="H243" s="402"/>
      <c r="I243" s="403">
        <v>0</v>
      </c>
      <c r="J243" s="402">
        <v>0</v>
      </c>
      <c r="K243" s="403">
        <v>0</v>
      </c>
      <c r="L243" s="402">
        <v>0</v>
      </c>
      <c r="M243" s="403">
        <v>0</v>
      </c>
      <c r="N243" s="402">
        <v>0</v>
      </c>
      <c r="O243" s="403">
        <v>1</v>
      </c>
      <c r="P243" s="402">
        <v>0</v>
      </c>
      <c r="Q243" s="403">
        <v>0</v>
      </c>
      <c r="R243" s="402">
        <v>0</v>
      </c>
      <c r="S243" s="403">
        <v>0</v>
      </c>
      <c r="T243" s="402">
        <v>0</v>
      </c>
      <c r="U243" s="403">
        <v>0</v>
      </c>
      <c r="V243" s="402">
        <v>0</v>
      </c>
      <c r="W243" s="403">
        <v>0</v>
      </c>
      <c r="X243" s="402">
        <v>0</v>
      </c>
      <c r="Y243" s="403">
        <v>0</v>
      </c>
      <c r="Z243" s="402">
        <v>0</v>
      </c>
      <c r="AA243" s="403">
        <v>0</v>
      </c>
      <c r="AB243" s="402">
        <v>0</v>
      </c>
      <c r="AC243" s="403">
        <v>0</v>
      </c>
      <c r="AD243" s="402">
        <v>0</v>
      </c>
      <c r="AE243" s="403">
        <v>0</v>
      </c>
      <c r="AF243" s="402">
        <v>0</v>
      </c>
      <c r="AG243" s="403">
        <v>0</v>
      </c>
      <c r="AH243" s="402">
        <v>0</v>
      </c>
      <c r="AI243" s="403">
        <v>0</v>
      </c>
      <c r="AJ243" s="402">
        <v>0</v>
      </c>
      <c r="AK243" s="403">
        <v>0</v>
      </c>
      <c r="AL243" s="402">
        <v>0</v>
      </c>
      <c r="AM243" s="403">
        <v>0</v>
      </c>
      <c r="AN243" s="402">
        <v>0</v>
      </c>
      <c r="AO243" s="405">
        <v>0</v>
      </c>
      <c r="AP243" s="1343"/>
      <c r="AQ243" s="1307"/>
      <c r="AR243" s="1308"/>
      <c r="AS243" s="409"/>
      <c r="AT243" s="403">
        <v>0</v>
      </c>
      <c r="AU243" s="403">
        <v>0</v>
      </c>
      <c r="AV243" s="410">
        <v>0</v>
      </c>
      <c r="AW243" s="410">
        <v>0</v>
      </c>
      <c r="AX243" s="402">
        <v>0</v>
      </c>
      <c r="AY243" t="str">
        <f t="shared" si="248"/>
        <v/>
      </c>
      <c r="CW243" s="25" t="str">
        <f t="shared" si="249"/>
        <v/>
      </c>
      <c r="CX243" s="25" t="str">
        <f t="shared" si="250"/>
        <v/>
      </c>
      <c r="CY243" s="25" t="str">
        <f t="shared" si="251"/>
        <v/>
      </c>
      <c r="CZ243" s="304"/>
      <c r="DA243" s="25" t="str">
        <f t="shared" si="246"/>
        <v/>
      </c>
      <c r="DB243" s="25" t="str">
        <f t="shared" si="247"/>
        <v/>
      </c>
      <c r="DC243"/>
      <c r="DD243"/>
      <c r="DE243"/>
      <c r="DG243" s="26">
        <f t="shared" si="253"/>
        <v>0</v>
      </c>
      <c r="DH243" s="26">
        <f t="shared" si="254"/>
        <v>0</v>
      </c>
      <c r="DI243" s="26">
        <f t="shared" si="255"/>
        <v>0</v>
      </c>
      <c r="DJ243" s="304"/>
      <c r="DK243" s="26">
        <f t="shared" si="257"/>
        <v>0</v>
      </c>
      <c r="DL243" s="26">
        <f t="shared" si="258"/>
        <v>0</v>
      </c>
      <c r="DM243"/>
    </row>
    <row r="244" spans="1:117" x14ac:dyDescent="0.25">
      <c r="A244" s="945"/>
      <c r="B244" s="1333" t="s">
        <v>271</v>
      </c>
      <c r="C244" s="1333"/>
      <c r="D244" s="1334">
        <f t="shared" si="244"/>
        <v>1</v>
      </c>
      <c r="E244" s="1335">
        <f>SUM(I244+K244+M244+O244+Q244+S244+U244+W244+Y244+AA244+AC244+AE244+AG244+AI244+AK244+AM244)</f>
        <v>0</v>
      </c>
      <c r="F244" s="1336">
        <f>SUM(J244+L244+N244+P244+R244+T244+V244+X244+Z244+AB244+AD244+AF244+AH244+AJ244+AL244+AN244)</f>
        <v>1</v>
      </c>
      <c r="G244" s="1683"/>
      <c r="H244" s="363"/>
      <c r="I244" s="1316">
        <v>0</v>
      </c>
      <c r="J244" s="1315">
        <v>0</v>
      </c>
      <c r="K244" s="1316">
        <v>0</v>
      </c>
      <c r="L244" s="1315">
        <v>0</v>
      </c>
      <c r="M244" s="1316">
        <v>0</v>
      </c>
      <c r="N244" s="1315">
        <v>0</v>
      </c>
      <c r="O244" s="1316">
        <v>0</v>
      </c>
      <c r="P244" s="1315">
        <v>0</v>
      </c>
      <c r="Q244" s="1316">
        <v>0</v>
      </c>
      <c r="R244" s="1315">
        <v>1</v>
      </c>
      <c r="S244" s="1316">
        <v>0</v>
      </c>
      <c r="T244" s="1315">
        <v>0</v>
      </c>
      <c r="U244" s="1316">
        <v>0</v>
      </c>
      <c r="V244" s="1315">
        <v>0</v>
      </c>
      <c r="W244" s="1316">
        <v>0</v>
      </c>
      <c r="X244" s="1315">
        <v>0</v>
      </c>
      <c r="Y244" s="1316">
        <v>0</v>
      </c>
      <c r="Z244" s="1315">
        <v>0</v>
      </c>
      <c r="AA244" s="1316">
        <v>0</v>
      </c>
      <c r="AB244" s="1315">
        <v>0</v>
      </c>
      <c r="AC244" s="1316">
        <v>0</v>
      </c>
      <c r="AD244" s="1315">
        <v>0</v>
      </c>
      <c r="AE244" s="1316">
        <v>0</v>
      </c>
      <c r="AF244" s="1315">
        <v>0</v>
      </c>
      <c r="AG244" s="1316">
        <v>0</v>
      </c>
      <c r="AH244" s="1315">
        <v>0</v>
      </c>
      <c r="AI244" s="1316">
        <v>0</v>
      </c>
      <c r="AJ244" s="1315">
        <v>0</v>
      </c>
      <c r="AK244" s="1316">
        <v>0</v>
      </c>
      <c r="AL244" s="1315">
        <v>0</v>
      </c>
      <c r="AM244" s="1316">
        <v>0</v>
      </c>
      <c r="AN244" s="1315">
        <v>0</v>
      </c>
      <c r="AO244" s="1317">
        <v>0</v>
      </c>
      <c r="AP244" s="1344"/>
      <c r="AQ244" s="1338"/>
      <c r="AR244" s="1339"/>
      <c r="AS244" s="413"/>
      <c r="AT244" s="1316">
        <v>0</v>
      </c>
      <c r="AU244" s="1316">
        <v>0</v>
      </c>
      <c r="AV244" s="1319">
        <v>0</v>
      </c>
      <c r="AW244" s="1319">
        <v>0</v>
      </c>
      <c r="AX244" s="1315">
        <v>0</v>
      </c>
      <c r="AY244" t="str">
        <f t="shared" si="248"/>
        <v/>
      </c>
      <c r="CW244" s="25" t="str">
        <f t="shared" si="249"/>
        <v/>
      </c>
      <c r="CX244" s="25" t="str">
        <f t="shared" si="250"/>
        <v/>
      </c>
      <c r="CY244" s="25" t="str">
        <f t="shared" si="251"/>
        <v/>
      </c>
      <c r="CZ244" s="304"/>
      <c r="DA244" s="25" t="str">
        <f t="shared" si="246"/>
        <v/>
      </c>
      <c r="DB244" s="25" t="str">
        <f t="shared" si="247"/>
        <v/>
      </c>
      <c r="DC244"/>
      <c r="DD244"/>
      <c r="DE244"/>
      <c r="DG244" s="26">
        <f t="shared" si="253"/>
        <v>0</v>
      </c>
      <c r="DH244" s="26">
        <f t="shared" si="254"/>
        <v>0</v>
      </c>
      <c r="DI244" s="26">
        <f t="shared" si="255"/>
        <v>0</v>
      </c>
      <c r="DJ244" s="304"/>
      <c r="DK244" s="26">
        <f t="shared" si="257"/>
        <v>0</v>
      </c>
      <c r="DL244" s="26">
        <f t="shared" si="258"/>
        <v>0</v>
      </c>
      <c r="DM244"/>
    </row>
    <row r="245" spans="1:117" ht="15" customHeight="1" x14ac:dyDescent="0.25">
      <c r="A245" s="930" t="s">
        <v>273</v>
      </c>
      <c r="B245" s="830" t="s">
        <v>266</v>
      </c>
      <c r="C245" s="830"/>
      <c r="D245" s="1633">
        <f t="shared" si="244"/>
        <v>5</v>
      </c>
      <c r="E245" s="414">
        <f t="shared" si="259"/>
        <v>1</v>
      </c>
      <c r="F245" s="1721">
        <f t="shared" si="259"/>
        <v>4</v>
      </c>
      <c r="G245" s="392"/>
      <c r="H245" s="393"/>
      <c r="I245" s="394">
        <v>0</v>
      </c>
      <c r="J245" s="393">
        <v>0</v>
      </c>
      <c r="K245" s="394">
        <v>0</v>
      </c>
      <c r="L245" s="393">
        <v>0</v>
      </c>
      <c r="M245" s="394">
        <v>0</v>
      </c>
      <c r="N245" s="393">
        <v>0</v>
      </c>
      <c r="O245" s="394">
        <v>0</v>
      </c>
      <c r="P245" s="393">
        <v>0</v>
      </c>
      <c r="Q245" s="394">
        <v>0</v>
      </c>
      <c r="R245" s="393">
        <v>0</v>
      </c>
      <c r="S245" s="394">
        <v>0</v>
      </c>
      <c r="T245" s="393">
        <v>0</v>
      </c>
      <c r="U245" s="394">
        <v>0</v>
      </c>
      <c r="V245" s="395">
        <v>0</v>
      </c>
      <c r="W245" s="394">
        <v>1</v>
      </c>
      <c r="X245" s="395">
        <v>1</v>
      </c>
      <c r="Y245" s="1382">
        <v>0</v>
      </c>
      <c r="Z245" s="1718">
        <v>3</v>
      </c>
      <c r="AA245" s="1382">
        <v>0</v>
      </c>
      <c r="AB245" s="1718">
        <v>0</v>
      </c>
      <c r="AC245" s="1382">
        <v>0</v>
      </c>
      <c r="AD245" s="1718">
        <v>0</v>
      </c>
      <c r="AE245" s="1382">
        <v>0</v>
      </c>
      <c r="AF245" s="1718">
        <v>0</v>
      </c>
      <c r="AG245" s="1382">
        <v>0</v>
      </c>
      <c r="AH245" s="1718">
        <v>0</v>
      </c>
      <c r="AI245" s="1382">
        <v>0</v>
      </c>
      <c r="AJ245" s="1718">
        <v>0</v>
      </c>
      <c r="AK245" s="1382">
        <v>0</v>
      </c>
      <c r="AL245" s="1718">
        <v>0</v>
      </c>
      <c r="AM245" s="1382">
        <v>0</v>
      </c>
      <c r="AN245" s="1718">
        <v>0</v>
      </c>
      <c r="AO245" s="1723"/>
      <c r="AP245" s="1722"/>
      <c r="AQ245" s="1717">
        <v>4</v>
      </c>
      <c r="AR245" s="393">
        <v>4</v>
      </c>
      <c r="AS245" s="1382">
        <v>1</v>
      </c>
      <c r="AT245" s="394">
        <v>0</v>
      </c>
      <c r="AU245" s="394">
        <v>0</v>
      </c>
      <c r="AV245" s="398">
        <v>0</v>
      </c>
      <c r="AW245" s="398">
        <v>0</v>
      </c>
      <c r="AX245" s="393">
        <v>0</v>
      </c>
      <c r="AY245" t="str">
        <f t="shared" si="248"/>
        <v/>
      </c>
      <c r="CW245" s="304"/>
      <c r="CX245" s="25" t="str">
        <f t="shared" si="250"/>
        <v/>
      </c>
      <c r="CY245" s="25" t="str">
        <f t="shared" si="251"/>
        <v/>
      </c>
      <c r="CZ245" s="304"/>
      <c r="DA245" s="25" t="str">
        <f t="shared" si="246"/>
        <v/>
      </c>
      <c r="DB245" s="25" t="str">
        <f t="shared" si="247"/>
        <v/>
      </c>
      <c r="DC245"/>
      <c r="DD245"/>
      <c r="DE245"/>
      <c r="DG245" s="304"/>
      <c r="DH245" s="26">
        <f t="shared" si="254"/>
        <v>0</v>
      </c>
      <c r="DI245" s="26">
        <f t="shared" si="255"/>
        <v>0</v>
      </c>
      <c r="DJ245" s="304"/>
      <c r="DK245" s="26">
        <f t="shared" si="257"/>
        <v>0</v>
      </c>
      <c r="DL245" s="26">
        <f t="shared" si="258"/>
        <v>0</v>
      </c>
      <c r="DM245"/>
    </row>
    <row r="246" spans="1:117" x14ac:dyDescent="0.25">
      <c r="A246" s="713"/>
      <c r="B246" s="1320" t="s">
        <v>267</v>
      </c>
      <c r="C246" s="1320"/>
      <c r="D246" s="1321">
        <f t="shared" si="244"/>
        <v>197</v>
      </c>
      <c r="E246" s="1322">
        <f t="shared" si="259"/>
        <v>99</v>
      </c>
      <c r="F246" s="1323">
        <f t="shared" si="259"/>
        <v>98</v>
      </c>
      <c r="G246" s="1324"/>
      <c r="H246" s="1325"/>
      <c r="I246" s="1326">
        <v>0</v>
      </c>
      <c r="J246" s="1325">
        <v>0</v>
      </c>
      <c r="K246" s="1326">
        <v>0</v>
      </c>
      <c r="L246" s="1325">
        <v>0</v>
      </c>
      <c r="M246" s="1326">
        <v>0</v>
      </c>
      <c r="N246" s="1325">
        <v>0</v>
      </c>
      <c r="O246" s="1326">
        <v>0</v>
      </c>
      <c r="P246" s="1325">
        <v>0</v>
      </c>
      <c r="Q246" s="1326">
        <v>0</v>
      </c>
      <c r="R246" s="1325">
        <v>0</v>
      </c>
      <c r="S246" s="1326">
        <v>0</v>
      </c>
      <c r="T246" s="1325">
        <v>0</v>
      </c>
      <c r="U246" s="1326">
        <v>0</v>
      </c>
      <c r="V246" s="1327">
        <v>0</v>
      </c>
      <c r="W246" s="1326">
        <v>19</v>
      </c>
      <c r="X246" s="1327">
        <v>17</v>
      </c>
      <c r="Y246" s="1326">
        <v>58</v>
      </c>
      <c r="Z246" s="1327">
        <v>41</v>
      </c>
      <c r="AA246" s="1326">
        <v>20</v>
      </c>
      <c r="AB246" s="1327">
        <v>33</v>
      </c>
      <c r="AC246" s="1326">
        <v>2</v>
      </c>
      <c r="AD246" s="1327">
        <v>6</v>
      </c>
      <c r="AE246" s="1326">
        <v>0</v>
      </c>
      <c r="AF246" s="1327">
        <v>1</v>
      </c>
      <c r="AG246" s="1326">
        <v>0</v>
      </c>
      <c r="AH246" s="1327">
        <v>0</v>
      </c>
      <c r="AI246" s="1326">
        <v>0</v>
      </c>
      <c r="AJ246" s="1327">
        <v>0</v>
      </c>
      <c r="AK246" s="1326">
        <v>0</v>
      </c>
      <c r="AL246" s="1327">
        <v>0</v>
      </c>
      <c r="AM246" s="1326">
        <v>0</v>
      </c>
      <c r="AN246" s="1327">
        <v>0</v>
      </c>
      <c r="AO246" s="1346"/>
      <c r="AP246" s="1343"/>
      <c r="AQ246" s="1307"/>
      <c r="AR246" s="1308"/>
      <c r="AS246" s="394">
        <v>18</v>
      </c>
      <c r="AT246" s="1326">
        <v>0</v>
      </c>
      <c r="AU246" s="1326">
        <v>0</v>
      </c>
      <c r="AV246" s="1330">
        <v>0</v>
      </c>
      <c r="AW246" s="1330">
        <v>0</v>
      </c>
      <c r="AX246" s="1325">
        <v>0</v>
      </c>
      <c r="AY246" t="str">
        <f t="shared" si="248"/>
        <v/>
      </c>
      <c r="CW246" s="304"/>
      <c r="CX246" s="25" t="str">
        <f t="shared" si="250"/>
        <v/>
      </c>
      <c r="CY246" s="25" t="str">
        <f t="shared" si="251"/>
        <v/>
      </c>
      <c r="CZ246" s="304"/>
      <c r="DA246" s="25" t="str">
        <f t="shared" si="246"/>
        <v/>
      </c>
      <c r="DB246" s="25" t="str">
        <f t="shared" si="247"/>
        <v/>
      </c>
      <c r="DC246"/>
      <c r="DD246"/>
      <c r="DE246"/>
      <c r="DG246" s="304"/>
      <c r="DH246" s="26">
        <f t="shared" si="254"/>
        <v>0</v>
      </c>
      <c r="DI246" s="26">
        <f t="shared" si="255"/>
        <v>0</v>
      </c>
      <c r="DJ246" s="304"/>
      <c r="DK246" s="26">
        <f t="shared" si="257"/>
        <v>0</v>
      </c>
      <c r="DL246" s="26">
        <f t="shared" si="258"/>
        <v>0</v>
      </c>
      <c r="DM246"/>
    </row>
    <row r="247" spans="1:117" x14ac:dyDescent="0.25">
      <c r="A247" s="713"/>
      <c r="B247" s="1320" t="s">
        <v>268</v>
      </c>
      <c r="C247" s="1320"/>
      <c r="D247" s="1321">
        <f t="shared" si="244"/>
        <v>7</v>
      </c>
      <c r="E247" s="1322">
        <f t="shared" si="259"/>
        <v>1</v>
      </c>
      <c r="F247" s="1323">
        <f t="shared" si="259"/>
        <v>6</v>
      </c>
      <c r="G247" s="1324"/>
      <c r="H247" s="1325"/>
      <c r="I247" s="1326">
        <v>0</v>
      </c>
      <c r="J247" s="1325">
        <v>0</v>
      </c>
      <c r="K247" s="1326">
        <v>0</v>
      </c>
      <c r="L247" s="1325">
        <v>0</v>
      </c>
      <c r="M247" s="1326">
        <v>0</v>
      </c>
      <c r="N247" s="1325">
        <v>0</v>
      </c>
      <c r="O247" s="1326">
        <v>0</v>
      </c>
      <c r="P247" s="1325">
        <v>0</v>
      </c>
      <c r="Q247" s="1326">
        <v>0</v>
      </c>
      <c r="R247" s="1325">
        <v>0</v>
      </c>
      <c r="S247" s="1326">
        <v>0</v>
      </c>
      <c r="T247" s="1325">
        <v>0</v>
      </c>
      <c r="U247" s="1326">
        <v>0</v>
      </c>
      <c r="V247" s="1327">
        <v>0</v>
      </c>
      <c r="W247" s="1326">
        <v>0</v>
      </c>
      <c r="X247" s="1327">
        <v>3</v>
      </c>
      <c r="Y247" s="1326">
        <v>1</v>
      </c>
      <c r="Z247" s="1327">
        <v>3</v>
      </c>
      <c r="AA247" s="1326">
        <v>0</v>
      </c>
      <c r="AB247" s="1327">
        <v>0</v>
      </c>
      <c r="AC247" s="1326">
        <v>0</v>
      </c>
      <c r="AD247" s="1327">
        <v>0</v>
      </c>
      <c r="AE247" s="1326">
        <v>0</v>
      </c>
      <c r="AF247" s="1327">
        <v>0</v>
      </c>
      <c r="AG247" s="1326">
        <v>0</v>
      </c>
      <c r="AH247" s="1327">
        <v>0</v>
      </c>
      <c r="AI247" s="1326">
        <v>0</v>
      </c>
      <c r="AJ247" s="1327">
        <v>0</v>
      </c>
      <c r="AK247" s="1326">
        <v>0</v>
      </c>
      <c r="AL247" s="1327">
        <v>0</v>
      </c>
      <c r="AM247" s="1326">
        <v>0</v>
      </c>
      <c r="AN247" s="1327">
        <v>0</v>
      </c>
      <c r="AO247" s="1346"/>
      <c r="AP247" s="1343"/>
      <c r="AQ247" s="1307"/>
      <c r="AR247" s="1308"/>
      <c r="AS247" s="1341"/>
      <c r="AT247" s="1326">
        <v>0</v>
      </c>
      <c r="AU247" s="1326">
        <v>0</v>
      </c>
      <c r="AV247" s="1330">
        <v>0</v>
      </c>
      <c r="AW247" s="1330">
        <v>0</v>
      </c>
      <c r="AX247" s="1325">
        <v>0</v>
      </c>
      <c r="AY247" t="str">
        <f t="shared" si="248"/>
        <v/>
      </c>
      <c r="CW247" s="304"/>
      <c r="CX247" s="25" t="str">
        <f t="shared" si="250"/>
        <v/>
      </c>
      <c r="CY247" s="25" t="str">
        <f t="shared" si="251"/>
        <v/>
      </c>
      <c r="CZ247" s="304"/>
      <c r="DA247" s="25" t="str">
        <f t="shared" si="246"/>
        <v/>
      </c>
      <c r="DB247" s="25" t="str">
        <f t="shared" si="247"/>
        <v/>
      </c>
      <c r="DC247"/>
      <c r="DD247"/>
      <c r="DE247"/>
      <c r="DG247" s="304"/>
      <c r="DH247" s="26">
        <f t="shared" si="254"/>
        <v>0</v>
      </c>
      <c r="DI247" s="26">
        <f t="shared" si="255"/>
        <v>0</v>
      </c>
      <c r="DJ247" s="304"/>
      <c r="DK247" s="26">
        <f t="shared" si="257"/>
        <v>0</v>
      </c>
      <c r="DL247" s="26">
        <f t="shared" si="258"/>
        <v>0</v>
      </c>
      <c r="DM247"/>
    </row>
    <row r="248" spans="1:117" x14ac:dyDescent="0.25">
      <c r="A248" s="713"/>
      <c r="B248" s="1331" t="s">
        <v>269</v>
      </c>
      <c r="C248" s="1332"/>
      <c r="D248" s="1321">
        <f t="shared" si="244"/>
        <v>6</v>
      </c>
      <c r="E248" s="1322">
        <f t="shared" si="259"/>
        <v>2</v>
      </c>
      <c r="F248" s="1323">
        <f t="shared" si="259"/>
        <v>4</v>
      </c>
      <c r="G248" s="401"/>
      <c r="H248" s="402"/>
      <c r="I248" s="403">
        <v>0</v>
      </c>
      <c r="J248" s="402">
        <v>0</v>
      </c>
      <c r="K248" s="403">
        <v>0</v>
      </c>
      <c r="L248" s="402">
        <v>0</v>
      </c>
      <c r="M248" s="403">
        <v>0</v>
      </c>
      <c r="N248" s="402">
        <v>0</v>
      </c>
      <c r="O248" s="403">
        <v>0</v>
      </c>
      <c r="P248" s="402">
        <v>0</v>
      </c>
      <c r="Q248" s="403">
        <v>0</v>
      </c>
      <c r="R248" s="402">
        <v>0</v>
      </c>
      <c r="S248" s="403">
        <v>0</v>
      </c>
      <c r="T248" s="402">
        <v>0</v>
      </c>
      <c r="U248" s="403">
        <v>0</v>
      </c>
      <c r="V248" s="404">
        <v>0</v>
      </c>
      <c r="W248" s="403">
        <v>0</v>
      </c>
      <c r="X248" s="404">
        <v>0</v>
      </c>
      <c r="Y248" s="403">
        <v>2</v>
      </c>
      <c r="Z248" s="404">
        <v>3</v>
      </c>
      <c r="AA248" s="403">
        <v>0</v>
      </c>
      <c r="AB248" s="404">
        <v>1</v>
      </c>
      <c r="AC248" s="403">
        <v>0</v>
      </c>
      <c r="AD248" s="404">
        <v>0</v>
      </c>
      <c r="AE248" s="403">
        <v>0</v>
      </c>
      <c r="AF248" s="404">
        <v>0</v>
      </c>
      <c r="AG248" s="403">
        <v>0</v>
      </c>
      <c r="AH248" s="404">
        <v>0</v>
      </c>
      <c r="AI248" s="403">
        <v>0</v>
      </c>
      <c r="AJ248" s="404">
        <v>0</v>
      </c>
      <c r="AK248" s="403">
        <v>0</v>
      </c>
      <c r="AL248" s="404">
        <v>0</v>
      </c>
      <c r="AM248" s="403">
        <v>0</v>
      </c>
      <c r="AN248" s="404">
        <v>0</v>
      </c>
      <c r="AO248" s="1346"/>
      <c r="AP248" s="1343"/>
      <c r="AQ248" s="1307"/>
      <c r="AR248" s="1308"/>
      <c r="AS248" s="1341"/>
      <c r="AT248" s="403">
        <v>0</v>
      </c>
      <c r="AU248" s="403">
        <v>0</v>
      </c>
      <c r="AV248" s="410">
        <v>0</v>
      </c>
      <c r="AW248" s="410">
        <v>0</v>
      </c>
      <c r="AX248" s="402">
        <v>0</v>
      </c>
      <c r="AY248" t="str">
        <f t="shared" si="248"/>
        <v/>
      </c>
      <c r="CW248" s="304"/>
      <c r="CX248" s="25" t="str">
        <f t="shared" si="250"/>
        <v/>
      </c>
      <c r="CY248" s="25" t="str">
        <f t="shared" si="251"/>
        <v/>
      </c>
      <c r="CZ248" s="304"/>
      <c r="DA248" s="25" t="str">
        <f t="shared" si="246"/>
        <v/>
      </c>
      <c r="DB248" s="25" t="str">
        <f t="shared" si="247"/>
        <v/>
      </c>
      <c r="DC248"/>
      <c r="DD248"/>
      <c r="DE248"/>
      <c r="DG248" s="304"/>
      <c r="DH248" s="26">
        <f t="shared" si="254"/>
        <v>0</v>
      </c>
      <c r="DI248" s="26">
        <f t="shared" si="255"/>
        <v>0</v>
      </c>
      <c r="DJ248" s="304"/>
      <c r="DK248" s="26">
        <f t="shared" si="257"/>
        <v>0</v>
      </c>
      <c r="DL248" s="26">
        <f t="shared" si="258"/>
        <v>0</v>
      </c>
      <c r="DM248"/>
    </row>
    <row r="249" spans="1:117" ht="15" customHeight="1" x14ac:dyDescent="0.25">
      <c r="A249" s="713"/>
      <c r="B249" s="1331" t="s">
        <v>270</v>
      </c>
      <c r="C249" s="1332"/>
      <c r="D249" s="1321">
        <f t="shared" si="244"/>
        <v>8</v>
      </c>
      <c r="E249" s="1322">
        <f t="shared" si="259"/>
        <v>3</v>
      </c>
      <c r="F249" s="1323">
        <f t="shared" si="259"/>
        <v>5</v>
      </c>
      <c r="G249" s="401"/>
      <c r="H249" s="402"/>
      <c r="I249" s="403">
        <v>0</v>
      </c>
      <c r="J249" s="402">
        <v>0</v>
      </c>
      <c r="K249" s="403">
        <v>0</v>
      </c>
      <c r="L249" s="402">
        <v>0</v>
      </c>
      <c r="M249" s="403">
        <v>0</v>
      </c>
      <c r="N249" s="402">
        <v>0</v>
      </c>
      <c r="O249" s="403">
        <v>0</v>
      </c>
      <c r="P249" s="402">
        <v>0</v>
      </c>
      <c r="Q249" s="403">
        <v>0</v>
      </c>
      <c r="R249" s="402">
        <v>0</v>
      </c>
      <c r="S249" s="403">
        <v>0</v>
      </c>
      <c r="T249" s="402">
        <v>0</v>
      </c>
      <c r="U249" s="403">
        <v>0</v>
      </c>
      <c r="V249" s="404">
        <v>0</v>
      </c>
      <c r="W249" s="403">
        <v>0</v>
      </c>
      <c r="X249" s="404">
        <v>0</v>
      </c>
      <c r="Y249" s="403">
        <v>3</v>
      </c>
      <c r="Z249" s="404">
        <v>4</v>
      </c>
      <c r="AA249" s="403">
        <v>0</v>
      </c>
      <c r="AB249" s="404">
        <v>1</v>
      </c>
      <c r="AC249" s="403">
        <v>0</v>
      </c>
      <c r="AD249" s="404">
        <v>0</v>
      </c>
      <c r="AE249" s="403">
        <v>0</v>
      </c>
      <c r="AF249" s="404">
        <v>0</v>
      </c>
      <c r="AG249" s="403">
        <v>0</v>
      </c>
      <c r="AH249" s="404">
        <v>0</v>
      </c>
      <c r="AI249" s="403">
        <v>0</v>
      </c>
      <c r="AJ249" s="404">
        <v>0</v>
      </c>
      <c r="AK249" s="403">
        <v>0</v>
      </c>
      <c r="AL249" s="404">
        <v>0</v>
      </c>
      <c r="AM249" s="403">
        <v>0</v>
      </c>
      <c r="AN249" s="404">
        <v>0</v>
      </c>
      <c r="AO249" s="1346"/>
      <c r="AP249" s="1343"/>
      <c r="AQ249" s="1307"/>
      <c r="AR249" s="1308"/>
      <c r="AS249" s="409"/>
      <c r="AT249" s="403">
        <v>0</v>
      </c>
      <c r="AU249" s="403">
        <v>0</v>
      </c>
      <c r="AV249" s="410">
        <v>0</v>
      </c>
      <c r="AW249" s="410">
        <v>0</v>
      </c>
      <c r="AX249" s="402">
        <v>0</v>
      </c>
      <c r="AY249" t="str">
        <f t="shared" si="248"/>
        <v/>
      </c>
      <c r="CW249" s="304"/>
      <c r="CX249" s="25" t="str">
        <f t="shared" si="250"/>
        <v/>
      </c>
      <c r="CY249" s="25" t="str">
        <f t="shared" si="251"/>
        <v/>
      </c>
      <c r="CZ249" s="304"/>
      <c r="DA249" s="25" t="str">
        <f t="shared" si="246"/>
        <v/>
      </c>
      <c r="DB249" s="25" t="str">
        <f t="shared" si="247"/>
        <v/>
      </c>
      <c r="DC249"/>
      <c r="DD249"/>
      <c r="DE249"/>
      <c r="DG249" s="304"/>
      <c r="DH249" s="26">
        <f t="shared" si="254"/>
        <v>0</v>
      </c>
      <c r="DI249" s="26">
        <f t="shared" si="255"/>
        <v>0</v>
      </c>
      <c r="DJ249" s="304"/>
      <c r="DK249" s="26">
        <f t="shared" si="257"/>
        <v>0</v>
      </c>
      <c r="DL249" s="26">
        <f t="shared" si="258"/>
        <v>0</v>
      </c>
      <c r="DM249"/>
    </row>
    <row r="250" spans="1:117" x14ac:dyDescent="0.25">
      <c r="A250" s="945"/>
      <c r="B250" s="1333" t="s">
        <v>271</v>
      </c>
      <c r="C250" s="1333"/>
      <c r="D250" s="1334">
        <f t="shared" si="244"/>
        <v>1</v>
      </c>
      <c r="E250" s="1335">
        <f t="shared" si="259"/>
        <v>1</v>
      </c>
      <c r="F250" s="1335">
        <f t="shared" si="259"/>
        <v>0</v>
      </c>
      <c r="G250" s="1314"/>
      <c r="H250" s="1315"/>
      <c r="I250" s="1316">
        <v>0</v>
      </c>
      <c r="J250" s="1315">
        <v>0</v>
      </c>
      <c r="K250" s="1316">
        <v>0</v>
      </c>
      <c r="L250" s="1315">
        <v>0</v>
      </c>
      <c r="M250" s="1316">
        <v>0</v>
      </c>
      <c r="N250" s="1315">
        <v>0</v>
      </c>
      <c r="O250" s="1316">
        <v>0</v>
      </c>
      <c r="P250" s="1315">
        <v>0</v>
      </c>
      <c r="Q250" s="1316">
        <v>0</v>
      </c>
      <c r="R250" s="1315">
        <v>0</v>
      </c>
      <c r="S250" s="1316">
        <v>0</v>
      </c>
      <c r="T250" s="1315">
        <v>0</v>
      </c>
      <c r="U250" s="1316">
        <v>0</v>
      </c>
      <c r="V250" s="389">
        <v>0</v>
      </c>
      <c r="W250" s="1316">
        <v>0</v>
      </c>
      <c r="X250" s="389">
        <v>0</v>
      </c>
      <c r="Y250" s="1316">
        <v>0</v>
      </c>
      <c r="Z250" s="389">
        <v>0</v>
      </c>
      <c r="AA250" s="1316">
        <v>1</v>
      </c>
      <c r="AB250" s="389">
        <v>0</v>
      </c>
      <c r="AC250" s="1316">
        <v>0</v>
      </c>
      <c r="AD250" s="389">
        <v>0</v>
      </c>
      <c r="AE250" s="1316">
        <v>0</v>
      </c>
      <c r="AF250" s="389">
        <v>0</v>
      </c>
      <c r="AG250" s="1316">
        <v>0</v>
      </c>
      <c r="AH250" s="389">
        <v>0</v>
      </c>
      <c r="AI250" s="1316">
        <v>0</v>
      </c>
      <c r="AJ250" s="389">
        <v>0</v>
      </c>
      <c r="AK250" s="1316">
        <v>0</v>
      </c>
      <c r="AL250" s="389">
        <v>0</v>
      </c>
      <c r="AM250" s="1316">
        <v>0</v>
      </c>
      <c r="AN250" s="389">
        <v>0</v>
      </c>
      <c r="AO250" s="1347"/>
      <c r="AP250" s="1344"/>
      <c r="AQ250" s="1338"/>
      <c r="AR250" s="1339"/>
      <c r="AS250" s="413"/>
      <c r="AT250" s="1316">
        <v>0</v>
      </c>
      <c r="AU250" s="1316">
        <v>0</v>
      </c>
      <c r="AV250" s="1319">
        <v>0</v>
      </c>
      <c r="AW250" s="1319">
        <v>0</v>
      </c>
      <c r="AX250" s="1315">
        <v>0</v>
      </c>
      <c r="AY250" t="str">
        <f t="shared" si="248"/>
        <v/>
      </c>
      <c r="CW250" s="304"/>
      <c r="CX250" s="25" t="str">
        <f t="shared" si="250"/>
        <v/>
      </c>
      <c r="CY250" s="25" t="str">
        <f t="shared" si="251"/>
        <v/>
      </c>
      <c r="CZ250" s="304"/>
      <c r="DA250" s="25" t="str">
        <f t="shared" si="246"/>
        <v/>
      </c>
      <c r="DB250" s="25" t="str">
        <f t="shared" si="247"/>
        <v/>
      </c>
      <c r="DC250"/>
      <c r="DD250"/>
      <c r="DE250"/>
      <c r="DG250" s="304"/>
      <c r="DH250" s="26">
        <f t="shared" si="254"/>
        <v>0</v>
      </c>
      <c r="DI250" s="26">
        <f t="shared" si="255"/>
        <v>0</v>
      </c>
      <c r="DJ250" s="304"/>
      <c r="DK250" s="26">
        <f t="shared" si="257"/>
        <v>0</v>
      </c>
      <c r="DL250" s="26">
        <f t="shared" si="258"/>
        <v>0</v>
      </c>
      <c r="DM250"/>
    </row>
    <row r="251" spans="1:117" ht="15" customHeight="1" x14ac:dyDescent="0.25">
      <c r="A251" s="937" t="s">
        <v>274</v>
      </c>
      <c r="B251" s="830" t="s">
        <v>266</v>
      </c>
      <c r="C251" s="830"/>
      <c r="D251" s="1633">
        <f t="shared" si="244"/>
        <v>0</v>
      </c>
      <c r="E251" s="414">
        <f t="shared" si="259"/>
        <v>0</v>
      </c>
      <c r="F251" s="391">
        <f t="shared" si="259"/>
        <v>0</v>
      </c>
      <c r="G251" s="392"/>
      <c r="H251" s="393"/>
      <c r="I251" s="394"/>
      <c r="J251" s="393"/>
      <c r="K251" s="394"/>
      <c r="L251" s="393"/>
      <c r="M251" s="394"/>
      <c r="N251" s="393"/>
      <c r="O251" s="394"/>
      <c r="P251" s="393"/>
      <c r="Q251" s="394"/>
      <c r="R251" s="393"/>
      <c r="S251" s="394"/>
      <c r="T251" s="393"/>
      <c r="U251" s="394"/>
      <c r="V251" s="395"/>
      <c r="W251" s="394"/>
      <c r="X251" s="395"/>
      <c r="Y251" s="394"/>
      <c r="Z251" s="395"/>
      <c r="AA251" s="394"/>
      <c r="AB251" s="395"/>
      <c r="AC251" s="394"/>
      <c r="AD251" s="395"/>
      <c r="AE251" s="394"/>
      <c r="AF251" s="395"/>
      <c r="AG251" s="394"/>
      <c r="AH251" s="1718"/>
      <c r="AI251" s="1382"/>
      <c r="AJ251" s="1718"/>
      <c r="AK251" s="1382"/>
      <c r="AL251" s="1718"/>
      <c r="AM251" s="1382"/>
      <c r="AN251" s="1718"/>
      <c r="AO251" s="1724"/>
      <c r="AP251" s="1725"/>
      <c r="AQ251" s="1717"/>
      <c r="AR251" s="393"/>
      <c r="AS251" s="1382"/>
      <c r="AT251" s="394">
        <v>0</v>
      </c>
      <c r="AU251" s="394">
        <v>0</v>
      </c>
      <c r="AV251" s="398">
        <v>0</v>
      </c>
      <c r="AW251" s="398">
        <v>0</v>
      </c>
      <c r="AX251" s="393">
        <v>0</v>
      </c>
      <c r="AY251" t="str">
        <f t="shared" si="248"/>
        <v/>
      </c>
      <c r="CW251" s="304"/>
      <c r="CX251" s="25" t="str">
        <f t="shared" si="250"/>
        <v/>
      </c>
      <c r="CY251" s="25" t="str">
        <f t="shared" si="251"/>
        <v/>
      </c>
      <c r="CZ251" s="304"/>
      <c r="DA251" s="25" t="str">
        <f t="shared" si="246"/>
        <v/>
      </c>
      <c r="DB251" s="25" t="str">
        <f t="shared" si="247"/>
        <v/>
      </c>
      <c r="DC251"/>
      <c r="DD251"/>
      <c r="DE251"/>
      <c r="DG251" s="304"/>
      <c r="DH251" s="26">
        <f t="shared" si="254"/>
        <v>0</v>
      </c>
      <c r="DI251" s="26">
        <f t="shared" si="255"/>
        <v>0</v>
      </c>
      <c r="DJ251" s="304"/>
      <c r="DK251" s="26">
        <f t="shared" si="257"/>
        <v>0</v>
      </c>
      <c r="DL251" s="26">
        <f t="shared" si="258"/>
        <v>0</v>
      </c>
      <c r="DM251"/>
    </row>
    <row r="252" spans="1:117" x14ac:dyDescent="0.25">
      <c r="A252" s="794"/>
      <c r="B252" s="1320" t="s">
        <v>267</v>
      </c>
      <c r="C252" s="1320"/>
      <c r="D252" s="1321">
        <f t="shared" si="244"/>
        <v>0</v>
      </c>
      <c r="E252" s="1322">
        <f t="shared" si="259"/>
        <v>0</v>
      </c>
      <c r="F252" s="1323">
        <f t="shared" si="259"/>
        <v>0</v>
      </c>
      <c r="G252" s="1324"/>
      <c r="H252" s="1325"/>
      <c r="I252" s="1326"/>
      <c r="J252" s="1325"/>
      <c r="K252" s="1326"/>
      <c r="L252" s="1325"/>
      <c r="M252" s="1326"/>
      <c r="N252" s="1325"/>
      <c r="O252" s="1326"/>
      <c r="P252" s="1325"/>
      <c r="Q252" s="1326"/>
      <c r="R252" s="1325"/>
      <c r="S252" s="1326"/>
      <c r="T252" s="1325"/>
      <c r="U252" s="1326"/>
      <c r="V252" s="1327"/>
      <c r="W252" s="1326"/>
      <c r="X252" s="1327"/>
      <c r="Y252" s="1326"/>
      <c r="Z252" s="1327"/>
      <c r="AA252" s="1326"/>
      <c r="AB252" s="1327"/>
      <c r="AC252" s="1326"/>
      <c r="AD252" s="1327"/>
      <c r="AE252" s="1326"/>
      <c r="AF252" s="1327"/>
      <c r="AG252" s="1326"/>
      <c r="AH252" s="1327"/>
      <c r="AI252" s="1326"/>
      <c r="AJ252" s="1327"/>
      <c r="AK252" s="1326"/>
      <c r="AL252" s="1327"/>
      <c r="AM252" s="1326"/>
      <c r="AN252" s="1327"/>
      <c r="AO252" s="1350"/>
      <c r="AP252" s="1351"/>
      <c r="AQ252" s="1307"/>
      <c r="AR252" s="1308"/>
      <c r="AS252" s="394"/>
      <c r="AT252" s="1326">
        <v>0</v>
      </c>
      <c r="AU252" s="1326">
        <v>0</v>
      </c>
      <c r="AV252" s="1330">
        <v>0</v>
      </c>
      <c r="AW252" s="1330">
        <v>0</v>
      </c>
      <c r="AX252" s="1325">
        <v>0</v>
      </c>
      <c r="AY252" t="str">
        <f t="shared" si="248"/>
        <v/>
      </c>
      <c r="CW252" s="304"/>
      <c r="CX252" s="25" t="str">
        <f t="shared" si="250"/>
        <v/>
      </c>
      <c r="CY252" s="25" t="str">
        <f t="shared" si="251"/>
        <v/>
      </c>
      <c r="CZ252" s="304"/>
      <c r="DA252" s="25" t="str">
        <f t="shared" si="246"/>
        <v/>
      </c>
      <c r="DB252" s="25" t="str">
        <f t="shared" si="247"/>
        <v/>
      </c>
      <c r="DC252"/>
      <c r="DD252"/>
      <c r="DE252"/>
      <c r="DG252" s="304"/>
      <c r="DH252" s="26">
        <f t="shared" si="254"/>
        <v>0</v>
      </c>
      <c r="DI252" s="26">
        <f t="shared" si="255"/>
        <v>0</v>
      </c>
      <c r="DJ252" s="304"/>
      <c r="DK252" s="26">
        <f t="shared" si="257"/>
        <v>0</v>
      </c>
      <c r="DL252" s="26">
        <f t="shared" si="258"/>
        <v>0</v>
      </c>
      <c r="DM252"/>
    </row>
    <row r="253" spans="1:117" x14ac:dyDescent="0.25">
      <c r="A253" s="794"/>
      <c r="B253" s="1320" t="s">
        <v>268</v>
      </c>
      <c r="C253" s="1320"/>
      <c r="D253" s="1321">
        <f t="shared" si="244"/>
        <v>0</v>
      </c>
      <c r="E253" s="1322">
        <f t="shared" si="259"/>
        <v>0</v>
      </c>
      <c r="F253" s="1323">
        <f t="shared" si="259"/>
        <v>0</v>
      </c>
      <c r="G253" s="1324"/>
      <c r="H253" s="1325"/>
      <c r="I253" s="1326"/>
      <c r="J253" s="1325"/>
      <c r="K253" s="1326"/>
      <c r="L253" s="1325"/>
      <c r="M253" s="1326"/>
      <c r="N253" s="1325"/>
      <c r="O253" s="1326"/>
      <c r="P253" s="1325"/>
      <c r="Q253" s="1326"/>
      <c r="R253" s="1325"/>
      <c r="S253" s="1326"/>
      <c r="T253" s="1325"/>
      <c r="U253" s="1326"/>
      <c r="V253" s="1327"/>
      <c r="W253" s="1326"/>
      <c r="X253" s="1327"/>
      <c r="Y253" s="1326"/>
      <c r="Z253" s="1327"/>
      <c r="AA253" s="1326"/>
      <c r="AB253" s="1327"/>
      <c r="AC253" s="1326"/>
      <c r="AD253" s="1327"/>
      <c r="AE253" s="1326"/>
      <c r="AF253" s="1327"/>
      <c r="AG253" s="1326"/>
      <c r="AH253" s="1327"/>
      <c r="AI253" s="1326"/>
      <c r="AJ253" s="1327"/>
      <c r="AK253" s="1326"/>
      <c r="AL253" s="1327"/>
      <c r="AM253" s="1326"/>
      <c r="AN253" s="1327"/>
      <c r="AO253" s="1350"/>
      <c r="AP253" s="1351"/>
      <c r="AQ253" s="1307"/>
      <c r="AR253" s="1308"/>
      <c r="AS253" s="1341"/>
      <c r="AT253" s="1326">
        <v>0</v>
      </c>
      <c r="AU253" s="1326">
        <v>0</v>
      </c>
      <c r="AV253" s="1330">
        <v>0</v>
      </c>
      <c r="AW253" s="1330">
        <v>0</v>
      </c>
      <c r="AX253" s="1325">
        <v>0</v>
      </c>
      <c r="AY253" t="str">
        <f t="shared" si="248"/>
        <v/>
      </c>
      <c r="CW253" s="304"/>
      <c r="CX253" s="25" t="str">
        <f t="shared" si="250"/>
        <v/>
      </c>
      <c r="CY253" s="25" t="str">
        <f t="shared" si="251"/>
        <v/>
      </c>
      <c r="CZ253" s="304"/>
      <c r="DA253" s="25" t="str">
        <f t="shared" si="246"/>
        <v/>
      </c>
      <c r="DB253" s="25" t="str">
        <f t="shared" si="247"/>
        <v/>
      </c>
      <c r="DC253"/>
      <c r="DD253"/>
      <c r="DE253"/>
      <c r="DG253" s="304"/>
      <c r="DH253" s="26">
        <f t="shared" si="254"/>
        <v>0</v>
      </c>
      <c r="DI253" s="26">
        <f t="shared" si="255"/>
        <v>0</v>
      </c>
      <c r="DJ253" s="304"/>
      <c r="DK253" s="26">
        <f t="shared" si="257"/>
        <v>0</v>
      </c>
      <c r="DL253" s="26">
        <f t="shared" si="258"/>
        <v>0</v>
      </c>
      <c r="DM253"/>
    </row>
    <row r="254" spans="1:117" x14ac:dyDescent="0.25">
      <c r="A254" s="794"/>
      <c r="B254" s="1331" t="s">
        <v>269</v>
      </c>
      <c r="C254" s="1332"/>
      <c r="D254" s="1321">
        <f t="shared" si="244"/>
        <v>0</v>
      </c>
      <c r="E254" s="1322">
        <f t="shared" si="259"/>
        <v>0</v>
      </c>
      <c r="F254" s="1323">
        <f t="shared" si="259"/>
        <v>0</v>
      </c>
      <c r="G254" s="401"/>
      <c r="H254" s="402"/>
      <c r="I254" s="403"/>
      <c r="J254" s="402"/>
      <c r="K254" s="403"/>
      <c r="L254" s="402"/>
      <c r="M254" s="403"/>
      <c r="N254" s="402"/>
      <c r="O254" s="403"/>
      <c r="P254" s="402"/>
      <c r="Q254" s="403"/>
      <c r="R254" s="402"/>
      <c r="S254" s="403"/>
      <c r="T254" s="402"/>
      <c r="U254" s="403"/>
      <c r="V254" s="404"/>
      <c r="W254" s="403"/>
      <c r="X254" s="404"/>
      <c r="Y254" s="1326"/>
      <c r="Z254" s="1327"/>
      <c r="AA254" s="1326"/>
      <c r="AB254" s="1327"/>
      <c r="AC254" s="1326"/>
      <c r="AD254" s="1327"/>
      <c r="AE254" s="1326"/>
      <c r="AF254" s="1327"/>
      <c r="AG254" s="1326"/>
      <c r="AH254" s="1327"/>
      <c r="AI254" s="1326"/>
      <c r="AJ254" s="1327"/>
      <c r="AK254" s="1326"/>
      <c r="AL254" s="1327"/>
      <c r="AM254" s="1326"/>
      <c r="AN254" s="1327"/>
      <c r="AO254" s="1350"/>
      <c r="AP254" s="1351"/>
      <c r="AQ254" s="1307"/>
      <c r="AR254" s="1308"/>
      <c r="AS254" s="1341"/>
      <c r="AT254" s="1326">
        <v>0</v>
      </c>
      <c r="AU254" s="1326">
        <v>0</v>
      </c>
      <c r="AV254" s="1330">
        <v>0</v>
      </c>
      <c r="AW254" s="1330">
        <v>0</v>
      </c>
      <c r="AX254" s="1325">
        <v>0</v>
      </c>
      <c r="AY254" t="str">
        <f t="shared" si="248"/>
        <v/>
      </c>
      <c r="CW254" s="304"/>
      <c r="CX254" s="25" t="str">
        <f t="shared" si="250"/>
        <v/>
      </c>
      <c r="CY254" s="25" t="str">
        <f t="shared" si="251"/>
        <v/>
      </c>
      <c r="CZ254" s="304"/>
      <c r="DA254" s="25" t="str">
        <f t="shared" si="246"/>
        <v/>
      </c>
      <c r="DB254" s="25" t="str">
        <f t="shared" si="247"/>
        <v/>
      </c>
      <c r="DC254"/>
      <c r="DD254"/>
      <c r="DE254"/>
      <c r="DG254" s="304"/>
      <c r="DH254" s="26">
        <f t="shared" si="254"/>
        <v>0</v>
      </c>
      <c r="DI254" s="26">
        <f t="shared" si="255"/>
        <v>0</v>
      </c>
      <c r="DJ254" s="304"/>
      <c r="DK254" s="26">
        <f t="shared" si="257"/>
        <v>0</v>
      </c>
      <c r="DL254" s="26">
        <f t="shared" si="258"/>
        <v>0</v>
      </c>
      <c r="DM254"/>
    </row>
    <row r="255" spans="1:117" ht="15" customHeight="1" x14ac:dyDescent="0.25">
      <c r="A255" s="794"/>
      <c r="B255" s="1331" t="s">
        <v>270</v>
      </c>
      <c r="C255" s="1332"/>
      <c r="D255" s="1321">
        <f t="shared" si="244"/>
        <v>0</v>
      </c>
      <c r="E255" s="1322">
        <f t="shared" si="259"/>
        <v>0</v>
      </c>
      <c r="F255" s="1323">
        <f t="shared" si="259"/>
        <v>0</v>
      </c>
      <c r="G255" s="401"/>
      <c r="H255" s="402"/>
      <c r="I255" s="403"/>
      <c r="J255" s="402"/>
      <c r="K255" s="403"/>
      <c r="L255" s="402"/>
      <c r="M255" s="403"/>
      <c r="N255" s="402"/>
      <c r="O255" s="403"/>
      <c r="P255" s="402"/>
      <c r="Q255" s="403"/>
      <c r="R255" s="402"/>
      <c r="S255" s="403"/>
      <c r="T255" s="402"/>
      <c r="U255" s="403"/>
      <c r="V255" s="404"/>
      <c r="W255" s="403"/>
      <c r="X255" s="404"/>
      <c r="Y255" s="1326"/>
      <c r="Z255" s="1327"/>
      <c r="AA255" s="1326"/>
      <c r="AB255" s="1327"/>
      <c r="AC255" s="1326"/>
      <c r="AD255" s="1327"/>
      <c r="AE255" s="1326"/>
      <c r="AF255" s="1327"/>
      <c r="AG255" s="1326"/>
      <c r="AH255" s="1327"/>
      <c r="AI255" s="1326"/>
      <c r="AJ255" s="1327"/>
      <c r="AK255" s="1326"/>
      <c r="AL255" s="1327"/>
      <c r="AM255" s="1326"/>
      <c r="AN255" s="1327"/>
      <c r="AO255" s="1350"/>
      <c r="AP255" s="1351"/>
      <c r="AQ255" s="1307"/>
      <c r="AR255" s="1308"/>
      <c r="AS255" s="409"/>
      <c r="AT255" s="1326">
        <v>0</v>
      </c>
      <c r="AU255" s="1326">
        <v>0</v>
      </c>
      <c r="AV255" s="1330">
        <v>0</v>
      </c>
      <c r="AW255" s="1330">
        <v>0</v>
      </c>
      <c r="AX255" s="1325">
        <v>0</v>
      </c>
      <c r="AY255" t="str">
        <f t="shared" si="248"/>
        <v/>
      </c>
      <c r="CW255" s="304"/>
      <c r="CX255" s="25" t="str">
        <f t="shared" si="250"/>
        <v/>
      </c>
      <c r="CY255" s="25" t="str">
        <f t="shared" si="251"/>
        <v/>
      </c>
      <c r="CZ255" s="304"/>
      <c r="DA255" s="25" t="str">
        <f t="shared" si="246"/>
        <v/>
      </c>
      <c r="DB255" s="25" t="str">
        <f t="shared" si="247"/>
        <v/>
      </c>
      <c r="DC255"/>
      <c r="DD255"/>
      <c r="DE255"/>
      <c r="DG255" s="304"/>
      <c r="DH255" s="26">
        <f t="shared" si="254"/>
        <v>0</v>
      </c>
      <c r="DI255" s="26">
        <f t="shared" si="255"/>
        <v>0</v>
      </c>
      <c r="DJ255" s="304"/>
      <c r="DK255" s="26">
        <f t="shared" si="257"/>
        <v>0</v>
      </c>
      <c r="DL255" s="26">
        <f t="shared" si="258"/>
        <v>0</v>
      </c>
      <c r="DM255"/>
    </row>
    <row r="256" spans="1:117" x14ac:dyDescent="0.25">
      <c r="A256" s="1370"/>
      <c r="B256" s="1333" t="s">
        <v>271</v>
      </c>
      <c r="C256" s="1333"/>
      <c r="D256" s="534">
        <f t="shared" si="244"/>
        <v>0</v>
      </c>
      <c r="E256" s="573">
        <f t="shared" si="259"/>
        <v>0</v>
      </c>
      <c r="F256" s="501">
        <f t="shared" si="259"/>
        <v>0</v>
      </c>
      <c r="G256" s="1314"/>
      <c r="H256" s="1315"/>
      <c r="I256" s="1316"/>
      <c r="J256" s="1315"/>
      <c r="K256" s="1316"/>
      <c r="L256" s="1315"/>
      <c r="M256" s="1316"/>
      <c r="N256" s="1315"/>
      <c r="O256" s="1316"/>
      <c r="P256" s="1315"/>
      <c r="Q256" s="1316"/>
      <c r="R256" s="1315"/>
      <c r="S256" s="1316"/>
      <c r="T256" s="1315"/>
      <c r="U256" s="1316"/>
      <c r="V256" s="389"/>
      <c r="W256" s="1316"/>
      <c r="X256" s="389"/>
      <c r="Y256" s="1316"/>
      <c r="Z256" s="389"/>
      <c r="AA256" s="1316"/>
      <c r="AB256" s="389"/>
      <c r="AC256" s="508"/>
      <c r="AD256" s="509"/>
      <c r="AE256" s="508"/>
      <c r="AF256" s="509"/>
      <c r="AG256" s="508"/>
      <c r="AH256" s="509"/>
      <c r="AI256" s="508"/>
      <c r="AJ256" s="509"/>
      <c r="AK256" s="508"/>
      <c r="AL256" s="509"/>
      <c r="AM256" s="508"/>
      <c r="AN256" s="509"/>
      <c r="AO256" s="577"/>
      <c r="AP256" s="578"/>
      <c r="AQ256" s="535"/>
      <c r="AR256" s="536"/>
      <c r="AS256" s="413"/>
      <c r="AT256" s="508">
        <v>0</v>
      </c>
      <c r="AU256" s="508">
        <v>0</v>
      </c>
      <c r="AV256" s="579">
        <v>0</v>
      </c>
      <c r="AW256" s="579">
        <v>0</v>
      </c>
      <c r="AX256" s="580">
        <v>0</v>
      </c>
      <c r="AY256" t="str">
        <f t="shared" si="248"/>
        <v/>
      </c>
      <c r="CW256" s="304"/>
      <c r="CX256" s="25" t="str">
        <f t="shared" si="250"/>
        <v/>
      </c>
      <c r="CY256" s="25" t="str">
        <f t="shared" si="251"/>
        <v/>
      </c>
      <c r="CZ256" s="304"/>
      <c r="DA256" s="25" t="str">
        <f t="shared" si="246"/>
        <v/>
      </c>
      <c r="DB256" s="25" t="str">
        <f t="shared" si="247"/>
        <v/>
      </c>
      <c r="DC256"/>
      <c r="DD256"/>
      <c r="DE256"/>
      <c r="DG256" s="304"/>
      <c r="DH256" s="26">
        <f t="shared" si="254"/>
        <v>0</v>
      </c>
      <c r="DI256" s="26">
        <f t="shared" si="255"/>
        <v>0</v>
      </c>
      <c r="DJ256" s="304"/>
      <c r="DK256" s="26">
        <f t="shared" si="257"/>
        <v>0</v>
      </c>
      <c r="DL256" s="26">
        <f t="shared" si="258"/>
        <v>0</v>
      </c>
      <c r="DM256"/>
    </row>
    <row r="257" spans="1:117" x14ac:dyDescent="0.25">
      <c r="A257" s="930" t="s">
        <v>101</v>
      </c>
      <c r="B257" s="830" t="s">
        <v>266</v>
      </c>
      <c r="C257" s="830"/>
      <c r="D257" s="245">
        <f t="shared" si="244"/>
        <v>36</v>
      </c>
      <c r="E257" s="390">
        <f t="shared" si="259"/>
        <v>7</v>
      </c>
      <c r="F257" s="391">
        <f t="shared" si="259"/>
        <v>29</v>
      </c>
      <c r="G257" s="392">
        <v>0</v>
      </c>
      <c r="H257" s="393">
        <v>0</v>
      </c>
      <c r="I257" s="394">
        <v>0</v>
      </c>
      <c r="J257" s="393">
        <v>0</v>
      </c>
      <c r="K257" s="394">
        <v>0</v>
      </c>
      <c r="L257" s="393">
        <v>0</v>
      </c>
      <c r="M257" s="394">
        <v>0</v>
      </c>
      <c r="N257" s="393">
        <v>0</v>
      </c>
      <c r="O257" s="394">
        <v>0</v>
      </c>
      <c r="P257" s="393">
        <v>0</v>
      </c>
      <c r="Q257" s="394">
        <v>0</v>
      </c>
      <c r="R257" s="393">
        <v>0</v>
      </c>
      <c r="S257" s="394">
        <v>0</v>
      </c>
      <c r="T257" s="393">
        <v>0</v>
      </c>
      <c r="U257" s="394">
        <v>0</v>
      </c>
      <c r="V257" s="395">
        <v>0</v>
      </c>
      <c r="W257" s="394">
        <v>0</v>
      </c>
      <c r="X257" s="395">
        <v>1</v>
      </c>
      <c r="Y257" s="394">
        <v>1</v>
      </c>
      <c r="Z257" s="395">
        <v>3</v>
      </c>
      <c r="AA257" s="394">
        <v>2</v>
      </c>
      <c r="AB257" s="395">
        <v>1</v>
      </c>
      <c r="AC257" s="394">
        <v>0</v>
      </c>
      <c r="AD257" s="395">
        <v>2</v>
      </c>
      <c r="AE257" s="394">
        <v>1</v>
      </c>
      <c r="AF257" s="395">
        <v>2</v>
      </c>
      <c r="AG257" s="394">
        <v>1</v>
      </c>
      <c r="AH257" s="395">
        <v>9</v>
      </c>
      <c r="AI257" s="394">
        <v>0</v>
      </c>
      <c r="AJ257" s="395">
        <v>2</v>
      </c>
      <c r="AK257" s="394">
        <v>2</v>
      </c>
      <c r="AL257" s="395">
        <v>8</v>
      </c>
      <c r="AM257" s="394">
        <v>0</v>
      </c>
      <c r="AN257" s="395">
        <v>1</v>
      </c>
      <c r="AO257" s="396">
        <v>1</v>
      </c>
      <c r="AP257" s="397">
        <v>0</v>
      </c>
      <c r="AQ257" s="392">
        <v>10</v>
      </c>
      <c r="AR257" s="393">
        <v>10</v>
      </c>
      <c r="AS257" s="1382">
        <v>3</v>
      </c>
      <c r="AT257" s="394">
        <v>0</v>
      </c>
      <c r="AU257" s="394">
        <v>0</v>
      </c>
      <c r="AV257" s="398">
        <v>0</v>
      </c>
      <c r="AW257" s="398">
        <v>0</v>
      </c>
      <c r="AX257" s="393">
        <v>0</v>
      </c>
      <c r="AY257" t="str">
        <f t="shared" si="248"/>
        <v/>
      </c>
      <c r="CW257" s="25" t="str">
        <f t="shared" si="249"/>
        <v/>
      </c>
      <c r="CX257" s="25" t="str">
        <f t="shared" si="250"/>
        <v/>
      </c>
      <c r="CY257" s="25" t="str">
        <f t="shared" si="251"/>
        <v/>
      </c>
      <c r="CZ257" s="25" t="str">
        <f t="shared" si="252"/>
        <v/>
      </c>
      <c r="DA257" s="25" t="str">
        <f t="shared" si="246"/>
        <v/>
      </c>
      <c r="DB257" s="25" t="str">
        <f t="shared" si="247"/>
        <v/>
      </c>
      <c r="DC257"/>
      <c r="DD257"/>
      <c r="DE257"/>
      <c r="DG257" s="26">
        <f t="shared" si="253"/>
        <v>0</v>
      </c>
      <c r="DH257" s="26">
        <f t="shared" si="254"/>
        <v>0</v>
      </c>
      <c r="DI257" s="26">
        <f t="shared" si="255"/>
        <v>0</v>
      </c>
      <c r="DJ257" s="26">
        <f t="shared" si="256"/>
        <v>0</v>
      </c>
      <c r="DK257" s="26">
        <f t="shared" si="257"/>
        <v>0</v>
      </c>
      <c r="DL257" s="26">
        <f t="shared" si="258"/>
        <v>0</v>
      </c>
      <c r="DM257"/>
    </row>
    <row r="258" spans="1:117" x14ac:dyDescent="0.25">
      <c r="A258" s="713"/>
      <c r="B258" s="1320" t="s">
        <v>267</v>
      </c>
      <c r="C258" s="1320"/>
      <c r="D258" s="1321">
        <f t="shared" si="244"/>
        <v>128</v>
      </c>
      <c r="E258" s="1322">
        <f t="shared" si="259"/>
        <v>33</v>
      </c>
      <c r="F258" s="1323">
        <f t="shared" si="259"/>
        <v>95</v>
      </c>
      <c r="G258" s="1324">
        <v>0</v>
      </c>
      <c r="H258" s="1325">
        <v>0</v>
      </c>
      <c r="I258" s="1326">
        <v>0</v>
      </c>
      <c r="J258" s="1325">
        <v>0</v>
      </c>
      <c r="K258" s="1326">
        <v>0</v>
      </c>
      <c r="L258" s="1325">
        <v>0</v>
      </c>
      <c r="M258" s="1326">
        <v>0</v>
      </c>
      <c r="N258" s="1325">
        <v>0</v>
      </c>
      <c r="O258" s="1326">
        <v>0</v>
      </c>
      <c r="P258" s="1325">
        <v>0</v>
      </c>
      <c r="Q258" s="1326">
        <v>0</v>
      </c>
      <c r="R258" s="1325">
        <v>0</v>
      </c>
      <c r="S258" s="1326">
        <v>0</v>
      </c>
      <c r="T258" s="1325">
        <v>0</v>
      </c>
      <c r="U258" s="1326">
        <v>0</v>
      </c>
      <c r="V258" s="1327">
        <v>0</v>
      </c>
      <c r="W258" s="1326">
        <v>1</v>
      </c>
      <c r="X258" s="1327">
        <v>1</v>
      </c>
      <c r="Y258" s="1326">
        <v>4</v>
      </c>
      <c r="Z258" s="1327">
        <v>6</v>
      </c>
      <c r="AA258" s="1326">
        <v>3</v>
      </c>
      <c r="AB258" s="1327">
        <v>5</v>
      </c>
      <c r="AC258" s="1326">
        <v>2</v>
      </c>
      <c r="AD258" s="1327">
        <v>10</v>
      </c>
      <c r="AE258" s="1326">
        <v>3</v>
      </c>
      <c r="AF258" s="1327">
        <v>20</v>
      </c>
      <c r="AG258" s="1326">
        <v>8</v>
      </c>
      <c r="AH258" s="1327">
        <v>28</v>
      </c>
      <c r="AI258" s="1326">
        <v>5</v>
      </c>
      <c r="AJ258" s="1327">
        <v>12</v>
      </c>
      <c r="AK258" s="1326">
        <v>5</v>
      </c>
      <c r="AL258" s="1327">
        <v>12</v>
      </c>
      <c r="AM258" s="1326">
        <v>2</v>
      </c>
      <c r="AN258" s="1327">
        <v>1</v>
      </c>
      <c r="AO258" s="1328">
        <v>7</v>
      </c>
      <c r="AP258" s="1329">
        <v>0</v>
      </c>
      <c r="AQ258" s="1307"/>
      <c r="AR258" s="1308"/>
      <c r="AS258" s="394">
        <v>19</v>
      </c>
      <c r="AT258" s="1326">
        <v>0</v>
      </c>
      <c r="AU258" s="1326">
        <v>0</v>
      </c>
      <c r="AV258" s="1330">
        <v>1</v>
      </c>
      <c r="AW258" s="1330">
        <v>0</v>
      </c>
      <c r="AX258" s="1325">
        <v>0</v>
      </c>
      <c r="AY258" t="str">
        <f t="shared" si="248"/>
        <v/>
      </c>
      <c r="CW258" s="25" t="str">
        <f t="shared" si="249"/>
        <v/>
      </c>
      <c r="CX258" s="25" t="str">
        <f t="shared" si="250"/>
        <v/>
      </c>
      <c r="CY258" s="25" t="str">
        <f t="shared" si="251"/>
        <v/>
      </c>
      <c r="CZ258" s="25" t="str">
        <f t="shared" si="252"/>
        <v/>
      </c>
      <c r="DA258" s="25" t="str">
        <f t="shared" si="246"/>
        <v/>
      </c>
      <c r="DB258" s="25" t="str">
        <f t="shared" si="247"/>
        <v/>
      </c>
      <c r="DC258"/>
      <c r="DD258"/>
      <c r="DE258"/>
      <c r="DG258" s="26">
        <f t="shared" si="253"/>
        <v>0</v>
      </c>
      <c r="DH258" s="26">
        <f t="shared" si="254"/>
        <v>0</v>
      </c>
      <c r="DI258" s="26">
        <f t="shared" si="255"/>
        <v>0</v>
      </c>
      <c r="DJ258" s="26">
        <f t="shared" si="256"/>
        <v>0</v>
      </c>
      <c r="DK258" s="26">
        <f t="shared" si="257"/>
        <v>0</v>
      </c>
      <c r="DL258" s="26">
        <f t="shared" si="258"/>
        <v>0</v>
      </c>
      <c r="DM258"/>
    </row>
    <row r="259" spans="1:117" x14ac:dyDescent="0.25">
      <c r="A259" s="713"/>
      <c r="B259" s="1320" t="s">
        <v>268</v>
      </c>
      <c r="C259" s="1320"/>
      <c r="D259" s="1321">
        <f t="shared" si="244"/>
        <v>35</v>
      </c>
      <c r="E259" s="1322">
        <f t="shared" si="259"/>
        <v>7</v>
      </c>
      <c r="F259" s="1323">
        <f t="shared" si="259"/>
        <v>28</v>
      </c>
      <c r="G259" s="1324">
        <v>0</v>
      </c>
      <c r="H259" s="1325">
        <v>0</v>
      </c>
      <c r="I259" s="1326">
        <v>0</v>
      </c>
      <c r="J259" s="1325">
        <v>0</v>
      </c>
      <c r="K259" s="1326">
        <v>0</v>
      </c>
      <c r="L259" s="1325">
        <v>0</v>
      </c>
      <c r="M259" s="1326">
        <v>0</v>
      </c>
      <c r="N259" s="1325">
        <v>0</v>
      </c>
      <c r="O259" s="1326">
        <v>0</v>
      </c>
      <c r="P259" s="1325">
        <v>0</v>
      </c>
      <c r="Q259" s="1326">
        <v>0</v>
      </c>
      <c r="R259" s="1325">
        <v>0</v>
      </c>
      <c r="S259" s="1326">
        <v>0</v>
      </c>
      <c r="T259" s="1325">
        <v>0</v>
      </c>
      <c r="U259" s="1326">
        <v>0</v>
      </c>
      <c r="V259" s="1327">
        <v>0</v>
      </c>
      <c r="W259" s="1326">
        <v>0</v>
      </c>
      <c r="X259" s="1327">
        <v>1</v>
      </c>
      <c r="Y259" s="1326">
        <v>1</v>
      </c>
      <c r="Z259" s="1327">
        <v>3</v>
      </c>
      <c r="AA259" s="1326">
        <v>2</v>
      </c>
      <c r="AB259" s="1327">
        <v>1</v>
      </c>
      <c r="AC259" s="1326">
        <v>0</v>
      </c>
      <c r="AD259" s="1327">
        <v>2</v>
      </c>
      <c r="AE259" s="1326">
        <v>1</v>
      </c>
      <c r="AF259" s="1327">
        <v>2</v>
      </c>
      <c r="AG259" s="1326">
        <v>1</v>
      </c>
      <c r="AH259" s="1327">
        <v>9</v>
      </c>
      <c r="AI259" s="1326">
        <v>0</v>
      </c>
      <c r="AJ259" s="1327">
        <v>2</v>
      </c>
      <c r="AK259" s="1326">
        <v>2</v>
      </c>
      <c r="AL259" s="1327">
        <v>7</v>
      </c>
      <c r="AM259" s="1326">
        <v>0</v>
      </c>
      <c r="AN259" s="1327">
        <v>1</v>
      </c>
      <c r="AO259" s="1328">
        <v>1</v>
      </c>
      <c r="AP259" s="1329">
        <v>0</v>
      </c>
      <c r="AQ259" s="1307"/>
      <c r="AR259" s="1308"/>
      <c r="AS259" s="1341"/>
      <c r="AT259" s="1326">
        <v>0</v>
      </c>
      <c r="AU259" s="1326">
        <v>0</v>
      </c>
      <c r="AV259" s="1330">
        <v>0</v>
      </c>
      <c r="AW259" s="1330">
        <v>0</v>
      </c>
      <c r="AX259" s="1325">
        <v>0</v>
      </c>
      <c r="AY259" t="str">
        <f t="shared" si="248"/>
        <v/>
      </c>
      <c r="CW259" s="25" t="str">
        <f t="shared" si="249"/>
        <v/>
      </c>
      <c r="CX259" s="25" t="str">
        <f t="shared" si="250"/>
        <v/>
      </c>
      <c r="CY259" s="25" t="str">
        <f t="shared" si="251"/>
        <v/>
      </c>
      <c r="CZ259" s="25" t="str">
        <f t="shared" si="252"/>
        <v/>
      </c>
      <c r="DA259" s="25" t="str">
        <f t="shared" si="246"/>
        <v/>
      </c>
      <c r="DB259" s="25" t="str">
        <f t="shared" si="247"/>
        <v/>
      </c>
      <c r="DC259"/>
      <c r="DD259"/>
      <c r="DE259"/>
      <c r="DG259" s="26">
        <f t="shared" si="253"/>
        <v>0</v>
      </c>
      <c r="DH259" s="26">
        <f t="shared" si="254"/>
        <v>0</v>
      </c>
      <c r="DI259" s="26">
        <f t="shared" si="255"/>
        <v>0</v>
      </c>
      <c r="DJ259" s="26">
        <f t="shared" si="256"/>
        <v>0</v>
      </c>
      <c r="DK259" s="26">
        <f t="shared" si="257"/>
        <v>0</v>
      </c>
      <c r="DL259" s="26">
        <f t="shared" si="258"/>
        <v>0</v>
      </c>
      <c r="DM259"/>
    </row>
    <row r="260" spans="1:117" x14ac:dyDescent="0.25">
      <c r="A260" s="713"/>
      <c r="B260" s="1331" t="s">
        <v>269</v>
      </c>
      <c r="C260" s="1332"/>
      <c r="D260" s="1321">
        <f t="shared" si="244"/>
        <v>38</v>
      </c>
      <c r="E260" s="1322">
        <f t="shared" si="259"/>
        <v>16</v>
      </c>
      <c r="F260" s="1323">
        <f t="shared" si="259"/>
        <v>22</v>
      </c>
      <c r="G260" s="401">
        <v>0</v>
      </c>
      <c r="H260" s="402">
        <v>0</v>
      </c>
      <c r="I260" s="403">
        <v>0</v>
      </c>
      <c r="J260" s="402">
        <v>0</v>
      </c>
      <c r="K260" s="403">
        <v>0</v>
      </c>
      <c r="L260" s="402">
        <v>0</v>
      </c>
      <c r="M260" s="403">
        <v>0</v>
      </c>
      <c r="N260" s="402">
        <v>0</v>
      </c>
      <c r="O260" s="403">
        <v>0</v>
      </c>
      <c r="P260" s="402">
        <v>0</v>
      </c>
      <c r="Q260" s="403">
        <v>0</v>
      </c>
      <c r="R260" s="402">
        <v>0</v>
      </c>
      <c r="S260" s="403">
        <v>0</v>
      </c>
      <c r="T260" s="402">
        <v>0</v>
      </c>
      <c r="U260" s="403">
        <v>0</v>
      </c>
      <c r="V260" s="404">
        <v>0</v>
      </c>
      <c r="W260" s="403">
        <v>1</v>
      </c>
      <c r="X260" s="404">
        <v>0</v>
      </c>
      <c r="Y260" s="403">
        <v>2</v>
      </c>
      <c r="Z260" s="404">
        <v>3</v>
      </c>
      <c r="AA260" s="403">
        <v>3</v>
      </c>
      <c r="AB260" s="404">
        <v>3</v>
      </c>
      <c r="AC260" s="403">
        <v>2</v>
      </c>
      <c r="AD260" s="404">
        <v>1</v>
      </c>
      <c r="AE260" s="403">
        <v>0</v>
      </c>
      <c r="AF260" s="404">
        <v>3</v>
      </c>
      <c r="AG260" s="403">
        <v>4</v>
      </c>
      <c r="AH260" s="404">
        <v>5</v>
      </c>
      <c r="AI260" s="403">
        <v>2</v>
      </c>
      <c r="AJ260" s="404">
        <v>4</v>
      </c>
      <c r="AK260" s="403">
        <v>1</v>
      </c>
      <c r="AL260" s="404">
        <v>2</v>
      </c>
      <c r="AM260" s="403">
        <v>1</v>
      </c>
      <c r="AN260" s="404">
        <v>1</v>
      </c>
      <c r="AO260" s="405">
        <v>2</v>
      </c>
      <c r="AP260" s="406">
        <v>0</v>
      </c>
      <c r="AQ260" s="407"/>
      <c r="AR260" s="408"/>
      <c r="AS260" s="1341"/>
      <c r="AT260" s="403">
        <v>0</v>
      </c>
      <c r="AU260" s="403">
        <v>0</v>
      </c>
      <c r="AV260" s="410">
        <v>1</v>
      </c>
      <c r="AW260" s="410">
        <v>0</v>
      </c>
      <c r="AX260" s="402">
        <v>0</v>
      </c>
      <c r="AY260" t="str">
        <f t="shared" si="248"/>
        <v/>
      </c>
      <c r="CW260" s="25" t="str">
        <f t="shared" si="249"/>
        <v/>
      </c>
      <c r="CX260" s="25" t="str">
        <f t="shared" si="250"/>
        <v/>
      </c>
      <c r="CY260" s="25" t="str">
        <f t="shared" si="251"/>
        <v/>
      </c>
      <c r="CZ260" s="25" t="str">
        <f t="shared" si="252"/>
        <v/>
      </c>
      <c r="DA260" s="25" t="str">
        <f t="shared" si="246"/>
        <v/>
      </c>
      <c r="DB260" s="25" t="str">
        <f t="shared" si="247"/>
        <v/>
      </c>
      <c r="DC260"/>
      <c r="DD260"/>
      <c r="DE260"/>
      <c r="DG260" s="26">
        <f t="shared" si="253"/>
        <v>0</v>
      </c>
      <c r="DH260" s="26">
        <f t="shared" si="254"/>
        <v>0</v>
      </c>
      <c r="DI260" s="26">
        <f t="shared" si="255"/>
        <v>0</v>
      </c>
      <c r="DJ260" s="26">
        <f t="shared" si="256"/>
        <v>0</v>
      </c>
      <c r="DK260" s="26">
        <f t="shared" si="257"/>
        <v>0</v>
      </c>
      <c r="DL260" s="26">
        <f t="shared" si="258"/>
        <v>0</v>
      </c>
      <c r="DM260"/>
    </row>
    <row r="261" spans="1:117" ht="15" customHeight="1" x14ac:dyDescent="0.25">
      <c r="A261" s="713"/>
      <c r="B261" s="1331" t="s">
        <v>270</v>
      </c>
      <c r="C261" s="1332"/>
      <c r="D261" s="1321">
        <f t="shared" si="244"/>
        <v>12</v>
      </c>
      <c r="E261" s="1322">
        <f t="shared" si="259"/>
        <v>4</v>
      </c>
      <c r="F261" s="1323">
        <f t="shared" si="259"/>
        <v>8</v>
      </c>
      <c r="G261" s="401">
        <v>0</v>
      </c>
      <c r="H261" s="402">
        <v>0</v>
      </c>
      <c r="I261" s="403">
        <v>0</v>
      </c>
      <c r="J261" s="402">
        <v>0</v>
      </c>
      <c r="K261" s="403">
        <v>0</v>
      </c>
      <c r="L261" s="402">
        <v>0</v>
      </c>
      <c r="M261" s="403">
        <v>0</v>
      </c>
      <c r="N261" s="402">
        <v>0</v>
      </c>
      <c r="O261" s="403">
        <v>0</v>
      </c>
      <c r="P261" s="402">
        <v>0</v>
      </c>
      <c r="Q261" s="403">
        <v>0</v>
      </c>
      <c r="R261" s="402">
        <v>0</v>
      </c>
      <c r="S261" s="403">
        <v>0</v>
      </c>
      <c r="T261" s="402">
        <v>0</v>
      </c>
      <c r="U261" s="403">
        <v>0</v>
      </c>
      <c r="V261" s="404">
        <v>0</v>
      </c>
      <c r="W261" s="403">
        <v>0</v>
      </c>
      <c r="X261" s="404">
        <v>0</v>
      </c>
      <c r="Y261" s="403">
        <v>3</v>
      </c>
      <c r="Z261" s="404">
        <v>1</v>
      </c>
      <c r="AA261" s="403">
        <v>0</v>
      </c>
      <c r="AB261" s="404">
        <v>0</v>
      </c>
      <c r="AC261" s="403">
        <v>0</v>
      </c>
      <c r="AD261" s="404">
        <v>0</v>
      </c>
      <c r="AE261" s="403">
        <v>0</v>
      </c>
      <c r="AF261" s="404">
        <v>1</v>
      </c>
      <c r="AG261" s="403">
        <v>1</v>
      </c>
      <c r="AH261" s="404">
        <v>3</v>
      </c>
      <c r="AI261" s="403">
        <v>0</v>
      </c>
      <c r="AJ261" s="404">
        <v>0</v>
      </c>
      <c r="AK261" s="403">
        <v>0</v>
      </c>
      <c r="AL261" s="404">
        <v>2</v>
      </c>
      <c r="AM261" s="403">
        <v>0</v>
      </c>
      <c r="AN261" s="404">
        <v>1</v>
      </c>
      <c r="AO261" s="405">
        <v>1</v>
      </c>
      <c r="AP261" s="406">
        <v>0</v>
      </c>
      <c r="AQ261" s="407"/>
      <c r="AR261" s="408"/>
      <c r="AS261" s="409"/>
      <c r="AT261" s="403">
        <v>0</v>
      </c>
      <c r="AU261" s="403">
        <v>0</v>
      </c>
      <c r="AV261" s="410">
        <v>0</v>
      </c>
      <c r="AW261" s="410">
        <v>0</v>
      </c>
      <c r="AX261" s="402">
        <v>0</v>
      </c>
      <c r="AY261" t="str">
        <f t="shared" si="248"/>
        <v/>
      </c>
      <c r="CW261" s="25" t="str">
        <f t="shared" si="249"/>
        <v/>
      </c>
      <c r="CX261" s="25" t="str">
        <f t="shared" si="250"/>
        <v/>
      </c>
      <c r="CY261" s="25" t="str">
        <f t="shared" si="251"/>
        <v/>
      </c>
      <c r="CZ261" s="25" t="str">
        <f t="shared" si="252"/>
        <v/>
      </c>
      <c r="DA261" s="25" t="str">
        <f t="shared" si="246"/>
        <v/>
      </c>
      <c r="DB261" s="25" t="str">
        <f t="shared" si="247"/>
        <v/>
      </c>
      <c r="DC261"/>
      <c r="DD261"/>
      <c r="DE261"/>
      <c r="DG261" s="26">
        <f t="shared" si="253"/>
        <v>0</v>
      </c>
      <c r="DH261" s="26">
        <f t="shared" si="254"/>
        <v>0</v>
      </c>
      <c r="DI261" s="26">
        <f t="shared" si="255"/>
        <v>0</v>
      </c>
      <c r="DJ261" s="26">
        <f t="shared" si="256"/>
        <v>0</v>
      </c>
      <c r="DK261" s="26">
        <f t="shared" si="257"/>
        <v>0</v>
      </c>
      <c r="DL261" s="26">
        <f t="shared" si="258"/>
        <v>0</v>
      </c>
      <c r="DM261"/>
    </row>
    <row r="262" spans="1:117" x14ac:dyDescent="0.25">
      <c r="A262" s="945"/>
      <c r="B262" s="1333" t="s">
        <v>271</v>
      </c>
      <c r="C262" s="1333"/>
      <c r="D262" s="301">
        <f t="shared" si="244"/>
        <v>1</v>
      </c>
      <c r="E262" s="419">
        <f t="shared" si="259"/>
        <v>0</v>
      </c>
      <c r="F262" s="420">
        <f t="shared" si="259"/>
        <v>1</v>
      </c>
      <c r="G262" s="401">
        <v>0</v>
      </c>
      <c r="H262" s="402">
        <v>0</v>
      </c>
      <c r="I262" s="403">
        <v>0</v>
      </c>
      <c r="J262" s="402">
        <v>0</v>
      </c>
      <c r="K262" s="403">
        <v>0</v>
      </c>
      <c r="L262" s="402">
        <v>0</v>
      </c>
      <c r="M262" s="403">
        <v>0</v>
      </c>
      <c r="N262" s="402">
        <v>0</v>
      </c>
      <c r="O262" s="403">
        <v>0</v>
      </c>
      <c r="P262" s="402">
        <v>0</v>
      </c>
      <c r="Q262" s="403">
        <v>0</v>
      </c>
      <c r="R262" s="402">
        <v>0</v>
      </c>
      <c r="S262" s="403">
        <v>0</v>
      </c>
      <c r="T262" s="402">
        <v>0</v>
      </c>
      <c r="U262" s="403">
        <v>0</v>
      </c>
      <c r="V262" s="404">
        <v>0</v>
      </c>
      <c r="W262" s="403">
        <v>0</v>
      </c>
      <c r="X262" s="404">
        <v>0</v>
      </c>
      <c r="Y262" s="403">
        <v>0</v>
      </c>
      <c r="Z262" s="404">
        <v>0</v>
      </c>
      <c r="AA262" s="403">
        <v>0</v>
      </c>
      <c r="AB262" s="404">
        <v>0</v>
      </c>
      <c r="AC262" s="403">
        <v>0</v>
      </c>
      <c r="AD262" s="404">
        <v>0</v>
      </c>
      <c r="AE262" s="403">
        <v>0</v>
      </c>
      <c r="AF262" s="404">
        <v>1</v>
      </c>
      <c r="AG262" s="403">
        <v>0</v>
      </c>
      <c r="AH262" s="404">
        <v>0</v>
      </c>
      <c r="AI262" s="403">
        <v>0</v>
      </c>
      <c r="AJ262" s="404">
        <v>0</v>
      </c>
      <c r="AK262" s="403">
        <v>0</v>
      </c>
      <c r="AL262" s="404">
        <v>0</v>
      </c>
      <c r="AM262" s="403">
        <v>0</v>
      </c>
      <c r="AN262" s="404">
        <v>0</v>
      </c>
      <c r="AO262" s="1317">
        <v>1</v>
      </c>
      <c r="AP262" s="1318">
        <v>0</v>
      </c>
      <c r="AQ262" s="1338"/>
      <c r="AR262" s="1339"/>
      <c r="AS262" s="413"/>
      <c r="AT262" s="1316">
        <v>0</v>
      </c>
      <c r="AU262" s="1316">
        <v>0</v>
      </c>
      <c r="AV262" s="1319">
        <v>0</v>
      </c>
      <c r="AW262" s="1319">
        <v>0</v>
      </c>
      <c r="AX262" s="1315">
        <v>0</v>
      </c>
      <c r="AY262" t="str">
        <f t="shared" si="248"/>
        <v/>
      </c>
      <c r="CW262" s="25" t="str">
        <f t="shared" si="249"/>
        <v/>
      </c>
      <c r="CX262" s="25" t="str">
        <f t="shared" si="250"/>
        <v/>
      </c>
      <c r="CY262" s="25" t="str">
        <f t="shared" si="251"/>
        <v/>
      </c>
      <c r="CZ262" s="25" t="str">
        <f t="shared" si="252"/>
        <v/>
      </c>
      <c r="DA262" s="25" t="str">
        <f t="shared" si="246"/>
        <v/>
      </c>
      <c r="DB262" s="25" t="str">
        <f t="shared" si="247"/>
        <v/>
      </c>
      <c r="DC262"/>
      <c r="DD262"/>
      <c r="DE262"/>
      <c r="DG262" s="26">
        <f t="shared" si="253"/>
        <v>0</v>
      </c>
      <c r="DH262" s="26">
        <f t="shared" si="254"/>
        <v>0</v>
      </c>
      <c r="DI262" s="26">
        <f t="shared" si="255"/>
        <v>0</v>
      </c>
      <c r="DJ262" s="26">
        <f t="shared" si="256"/>
        <v>0</v>
      </c>
      <c r="DK262" s="26">
        <f t="shared" si="257"/>
        <v>0</v>
      </c>
      <c r="DL262" s="26">
        <f t="shared" si="258"/>
        <v>0</v>
      </c>
      <c r="DM262"/>
    </row>
    <row r="263" spans="1:117" x14ac:dyDescent="0.25">
      <c r="A263" s="930" t="s">
        <v>275</v>
      </c>
      <c r="B263" s="830" t="s">
        <v>266</v>
      </c>
      <c r="C263" s="830"/>
      <c r="D263" s="1633">
        <f t="shared" si="244"/>
        <v>3</v>
      </c>
      <c r="E263" s="414">
        <f t="shared" ref="E263:F280" si="260">+Y263+AA263+AC263+AE263+AG263+AI263+AK263+AM263</f>
        <v>3</v>
      </c>
      <c r="F263" s="1721">
        <f t="shared" si="260"/>
        <v>0</v>
      </c>
      <c r="G263" s="1726"/>
      <c r="H263" s="421"/>
      <c r="I263" s="1727"/>
      <c r="J263" s="421"/>
      <c r="K263" s="1727"/>
      <c r="L263" s="421"/>
      <c r="M263" s="1728"/>
      <c r="N263" s="422"/>
      <c r="O263" s="1729"/>
      <c r="P263" s="422"/>
      <c r="Q263" s="1727"/>
      <c r="R263" s="421"/>
      <c r="S263" s="1727"/>
      <c r="T263" s="421"/>
      <c r="U263" s="1728"/>
      <c r="V263" s="422"/>
      <c r="W263" s="1729"/>
      <c r="X263" s="422"/>
      <c r="Y263" s="1382">
        <v>1</v>
      </c>
      <c r="Z263" s="1718">
        <v>0</v>
      </c>
      <c r="AA263" s="1382">
        <v>1</v>
      </c>
      <c r="AB263" s="1718">
        <v>0</v>
      </c>
      <c r="AC263" s="1382">
        <v>0</v>
      </c>
      <c r="AD263" s="1718">
        <v>0</v>
      </c>
      <c r="AE263" s="1382">
        <v>0</v>
      </c>
      <c r="AF263" s="1718">
        <v>0</v>
      </c>
      <c r="AG263" s="1382">
        <v>0</v>
      </c>
      <c r="AH263" s="1718">
        <v>0</v>
      </c>
      <c r="AI263" s="1382">
        <v>1</v>
      </c>
      <c r="AJ263" s="1718">
        <v>0</v>
      </c>
      <c r="AK263" s="1382">
        <v>0</v>
      </c>
      <c r="AL263" s="1718">
        <v>0</v>
      </c>
      <c r="AM263" s="1382">
        <v>0</v>
      </c>
      <c r="AN263" s="1718">
        <v>0</v>
      </c>
      <c r="AO263" s="396">
        <v>0</v>
      </c>
      <c r="AP263" s="397">
        <v>0</v>
      </c>
      <c r="AQ263" s="1717">
        <v>0</v>
      </c>
      <c r="AR263" s="393">
        <v>0</v>
      </c>
      <c r="AS263" s="1382">
        <v>0</v>
      </c>
      <c r="AT263" s="394">
        <v>0</v>
      </c>
      <c r="AU263" s="394">
        <v>0</v>
      </c>
      <c r="AV263" s="398">
        <v>0</v>
      </c>
      <c r="AW263" s="398">
        <v>0</v>
      </c>
      <c r="AX263" s="393">
        <v>0</v>
      </c>
      <c r="AY263" t="str">
        <f t="shared" si="248"/>
        <v/>
      </c>
      <c r="CW263" s="25" t="str">
        <f t="shared" si="249"/>
        <v/>
      </c>
      <c r="CX263" s="25" t="str">
        <f t="shared" si="250"/>
        <v/>
      </c>
      <c r="CY263" s="25" t="str">
        <f t="shared" si="251"/>
        <v/>
      </c>
      <c r="CZ263" s="25" t="str">
        <f t="shared" si="252"/>
        <v/>
      </c>
      <c r="DA263" s="25" t="str">
        <f t="shared" si="246"/>
        <v/>
      </c>
      <c r="DB263" s="25" t="str">
        <f t="shared" si="247"/>
        <v/>
      </c>
      <c r="DC263"/>
      <c r="DD263"/>
      <c r="DE263"/>
      <c r="DG263" s="26">
        <f t="shared" si="253"/>
        <v>0</v>
      </c>
      <c r="DH263" s="26">
        <f t="shared" si="254"/>
        <v>0</v>
      </c>
      <c r="DI263" s="26">
        <f t="shared" si="255"/>
        <v>0</v>
      </c>
      <c r="DJ263" s="26">
        <f t="shared" si="256"/>
        <v>0</v>
      </c>
      <c r="DK263" s="26">
        <f t="shared" si="257"/>
        <v>0</v>
      </c>
      <c r="DL263" s="26">
        <f t="shared" si="258"/>
        <v>0</v>
      </c>
      <c r="DM263"/>
    </row>
    <row r="264" spans="1:117" x14ac:dyDescent="0.25">
      <c r="A264" s="713"/>
      <c r="B264" s="1320" t="s">
        <v>267</v>
      </c>
      <c r="C264" s="1320"/>
      <c r="D264" s="1321">
        <f>SUM(E264+F264)</f>
        <v>18</v>
      </c>
      <c r="E264" s="513">
        <f t="shared" si="260"/>
        <v>7</v>
      </c>
      <c r="F264" s="1730">
        <f t="shared" si="260"/>
        <v>11</v>
      </c>
      <c r="G264" s="1358"/>
      <c r="H264" s="1359"/>
      <c r="I264" s="1360"/>
      <c r="J264" s="1359"/>
      <c r="K264" s="1360"/>
      <c r="L264" s="1359"/>
      <c r="M264" s="1341"/>
      <c r="N264" s="1308"/>
      <c r="O264" s="1341"/>
      <c r="P264" s="1308"/>
      <c r="Q264" s="1360"/>
      <c r="R264" s="1359"/>
      <c r="S264" s="1360"/>
      <c r="T264" s="1359"/>
      <c r="U264" s="1341"/>
      <c r="V264" s="1308"/>
      <c r="W264" s="1341"/>
      <c r="X264" s="1308"/>
      <c r="Y264" s="1326">
        <v>0</v>
      </c>
      <c r="Z264" s="1327">
        <v>2</v>
      </c>
      <c r="AA264" s="1326">
        <v>2</v>
      </c>
      <c r="AB264" s="1327">
        <v>2</v>
      </c>
      <c r="AC264" s="1326">
        <v>0</v>
      </c>
      <c r="AD264" s="1327">
        <v>1</v>
      </c>
      <c r="AE264" s="1326">
        <v>2</v>
      </c>
      <c r="AF264" s="1327">
        <v>2</v>
      </c>
      <c r="AG264" s="1326">
        <v>1</v>
      </c>
      <c r="AH264" s="1327">
        <v>4</v>
      </c>
      <c r="AI264" s="1326">
        <v>2</v>
      </c>
      <c r="AJ264" s="1327">
        <v>0</v>
      </c>
      <c r="AK264" s="1326">
        <v>0</v>
      </c>
      <c r="AL264" s="1327">
        <v>0</v>
      </c>
      <c r="AM264" s="1326">
        <v>0</v>
      </c>
      <c r="AN264" s="1327">
        <v>0</v>
      </c>
      <c r="AO264" s="1328">
        <v>0</v>
      </c>
      <c r="AP264" s="1329">
        <v>0</v>
      </c>
      <c r="AQ264" s="1307"/>
      <c r="AR264" s="1308"/>
      <c r="AS264" s="394">
        <v>1</v>
      </c>
      <c r="AT264" s="1326">
        <v>0</v>
      </c>
      <c r="AU264" s="1326">
        <v>0</v>
      </c>
      <c r="AV264" s="1330">
        <v>0</v>
      </c>
      <c r="AW264" s="1330">
        <v>0</v>
      </c>
      <c r="AX264" s="1325">
        <v>0</v>
      </c>
      <c r="AY264" t="str">
        <f t="shared" si="248"/>
        <v/>
      </c>
      <c r="CW264" s="25" t="str">
        <f t="shared" si="249"/>
        <v/>
      </c>
      <c r="CX264" s="25" t="str">
        <f t="shared" si="250"/>
        <v/>
      </c>
      <c r="CY264" s="25" t="str">
        <f t="shared" si="251"/>
        <v/>
      </c>
      <c r="CZ264" s="25" t="str">
        <f t="shared" si="252"/>
        <v/>
      </c>
      <c r="DA264" s="25" t="str">
        <f t="shared" si="246"/>
        <v/>
      </c>
      <c r="DB264" s="25" t="str">
        <f t="shared" si="247"/>
        <v/>
      </c>
      <c r="DC264"/>
      <c r="DD264"/>
      <c r="DE264"/>
      <c r="DG264" s="26">
        <f t="shared" si="253"/>
        <v>0</v>
      </c>
      <c r="DH264" s="26">
        <f t="shared" si="254"/>
        <v>0</v>
      </c>
      <c r="DI264" s="26">
        <f t="shared" si="255"/>
        <v>0</v>
      </c>
      <c r="DJ264" s="26">
        <f t="shared" si="256"/>
        <v>0</v>
      </c>
      <c r="DK264" s="26">
        <f t="shared" si="257"/>
        <v>0</v>
      </c>
      <c r="DL264" s="26">
        <f t="shared" si="258"/>
        <v>0</v>
      </c>
      <c r="DM264"/>
    </row>
    <row r="265" spans="1:117" x14ac:dyDescent="0.25">
      <c r="A265" s="713"/>
      <c r="B265" s="1320" t="s">
        <v>268</v>
      </c>
      <c r="C265" s="1320"/>
      <c r="D265" s="1321">
        <f t="shared" ref="D265:D304" si="261">SUM(E265+F265)</f>
        <v>4</v>
      </c>
      <c r="E265" s="513">
        <f t="shared" si="260"/>
        <v>3</v>
      </c>
      <c r="F265" s="1730">
        <f t="shared" si="260"/>
        <v>1</v>
      </c>
      <c r="G265" s="1358"/>
      <c r="H265" s="1359"/>
      <c r="I265" s="1360"/>
      <c r="J265" s="1359"/>
      <c r="K265" s="1360"/>
      <c r="L265" s="1359"/>
      <c r="M265" s="1341"/>
      <c r="N265" s="1308"/>
      <c r="O265" s="1341"/>
      <c r="P265" s="1308"/>
      <c r="Q265" s="1360"/>
      <c r="R265" s="1359"/>
      <c r="S265" s="1360"/>
      <c r="T265" s="1359"/>
      <c r="U265" s="1341"/>
      <c r="V265" s="1308"/>
      <c r="W265" s="1341"/>
      <c r="X265" s="1308"/>
      <c r="Y265" s="1326">
        <v>2</v>
      </c>
      <c r="Z265" s="1327">
        <v>1</v>
      </c>
      <c r="AA265" s="1326">
        <v>1</v>
      </c>
      <c r="AB265" s="1327">
        <v>0</v>
      </c>
      <c r="AC265" s="1326">
        <v>0</v>
      </c>
      <c r="AD265" s="1327">
        <v>0</v>
      </c>
      <c r="AE265" s="1326">
        <v>0</v>
      </c>
      <c r="AF265" s="1327">
        <v>0</v>
      </c>
      <c r="AG265" s="1326">
        <v>0</v>
      </c>
      <c r="AH265" s="1327">
        <v>0</v>
      </c>
      <c r="AI265" s="1326">
        <v>0</v>
      </c>
      <c r="AJ265" s="1327">
        <v>0</v>
      </c>
      <c r="AK265" s="1326">
        <v>0</v>
      </c>
      <c r="AL265" s="1327">
        <v>0</v>
      </c>
      <c r="AM265" s="1326">
        <v>0</v>
      </c>
      <c r="AN265" s="1327">
        <v>0</v>
      </c>
      <c r="AO265" s="1328">
        <v>0</v>
      </c>
      <c r="AP265" s="1329">
        <v>0</v>
      </c>
      <c r="AQ265" s="1307"/>
      <c r="AR265" s="1308"/>
      <c r="AS265" s="1341"/>
      <c r="AT265" s="1326">
        <v>0</v>
      </c>
      <c r="AU265" s="1326">
        <v>0</v>
      </c>
      <c r="AV265" s="1330">
        <v>0</v>
      </c>
      <c r="AW265" s="1330">
        <v>0</v>
      </c>
      <c r="AX265" s="1325">
        <v>0</v>
      </c>
      <c r="AY265" t="str">
        <f t="shared" si="248"/>
        <v/>
      </c>
      <c r="CW265" s="25" t="str">
        <f t="shared" si="249"/>
        <v/>
      </c>
      <c r="CX265" s="25" t="str">
        <f t="shared" si="250"/>
        <v/>
      </c>
      <c r="CY265" s="25" t="str">
        <f t="shared" si="251"/>
        <v/>
      </c>
      <c r="CZ265" s="25" t="str">
        <f t="shared" si="252"/>
        <v/>
      </c>
      <c r="DA265" s="25" t="str">
        <f t="shared" si="246"/>
        <v/>
      </c>
      <c r="DB265" s="25" t="str">
        <f t="shared" si="247"/>
        <v/>
      </c>
      <c r="DC265"/>
      <c r="DD265"/>
      <c r="DE265"/>
      <c r="DG265" s="26">
        <f t="shared" si="253"/>
        <v>0</v>
      </c>
      <c r="DH265" s="26">
        <f t="shared" si="254"/>
        <v>0</v>
      </c>
      <c r="DI265" s="26">
        <f t="shared" si="255"/>
        <v>0</v>
      </c>
      <c r="DJ265" s="26">
        <f t="shared" si="256"/>
        <v>0</v>
      </c>
      <c r="DK265" s="26">
        <f t="shared" si="257"/>
        <v>0</v>
      </c>
      <c r="DL265" s="26">
        <f t="shared" si="258"/>
        <v>0</v>
      </c>
      <c r="DM265"/>
    </row>
    <row r="266" spans="1:117" x14ac:dyDescent="0.25">
      <c r="A266" s="713"/>
      <c r="B266" s="1331" t="s">
        <v>269</v>
      </c>
      <c r="C266" s="1332"/>
      <c r="D266" s="1321">
        <f t="shared" si="261"/>
        <v>2</v>
      </c>
      <c r="E266" s="513">
        <f t="shared" si="260"/>
        <v>0</v>
      </c>
      <c r="F266" s="1730">
        <f t="shared" si="260"/>
        <v>2</v>
      </c>
      <c r="G266" s="425"/>
      <c r="H266" s="426"/>
      <c r="I266" s="427"/>
      <c r="J266" s="426"/>
      <c r="K266" s="427"/>
      <c r="L266" s="426"/>
      <c r="M266" s="1307"/>
      <c r="N266" s="1308"/>
      <c r="O266" s="1307"/>
      <c r="P266" s="1308"/>
      <c r="Q266" s="427"/>
      <c r="R266" s="426"/>
      <c r="S266" s="427"/>
      <c r="T266" s="426"/>
      <c r="U266" s="1307"/>
      <c r="V266" s="1308"/>
      <c r="W266" s="1307"/>
      <c r="X266" s="1308"/>
      <c r="Y266" s="403">
        <v>0</v>
      </c>
      <c r="Z266" s="404">
        <v>1</v>
      </c>
      <c r="AA266" s="403">
        <v>0</v>
      </c>
      <c r="AB266" s="404">
        <v>1</v>
      </c>
      <c r="AC266" s="403">
        <v>0</v>
      </c>
      <c r="AD266" s="404">
        <v>0</v>
      </c>
      <c r="AE266" s="403">
        <v>0</v>
      </c>
      <c r="AF266" s="404">
        <v>0</v>
      </c>
      <c r="AG266" s="403">
        <v>0</v>
      </c>
      <c r="AH266" s="404">
        <v>0</v>
      </c>
      <c r="AI266" s="403">
        <v>0</v>
      </c>
      <c r="AJ266" s="404">
        <v>0</v>
      </c>
      <c r="AK266" s="403">
        <v>0</v>
      </c>
      <c r="AL266" s="404">
        <v>0</v>
      </c>
      <c r="AM266" s="403">
        <v>0</v>
      </c>
      <c r="AN266" s="404">
        <v>0</v>
      </c>
      <c r="AO266" s="405">
        <v>0</v>
      </c>
      <c r="AP266" s="406">
        <v>0</v>
      </c>
      <c r="AQ266" s="1307"/>
      <c r="AR266" s="1308"/>
      <c r="AS266" s="1341"/>
      <c r="AT266" s="403">
        <v>0</v>
      </c>
      <c r="AU266" s="403">
        <v>0</v>
      </c>
      <c r="AV266" s="410">
        <v>0</v>
      </c>
      <c r="AW266" s="410">
        <v>0</v>
      </c>
      <c r="AX266" s="402">
        <v>0</v>
      </c>
      <c r="AY266" t="str">
        <f t="shared" si="248"/>
        <v/>
      </c>
      <c r="CW266" s="25" t="str">
        <f t="shared" si="249"/>
        <v/>
      </c>
      <c r="CX266" s="25" t="str">
        <f t="shared" si="250"/>
        <v/>
      </c>
      <c r="CY266" s="25" t="str">
        <f t="shared" si="251"/>
        <v/>
      </c>
      <c r="CZ266" s="25" t="str">
        <f t="shared" si="252"/>
        <v/>
      </c>
      <c r="DA266" s="25" t="str">
        <f t="shared" si="246"/>
        <v/>
      </c>
      <c r="DB266" s="25" t="str">
        <f t="shared" si="247"/>
        <v/>
      </c>
      <c r="DC266"/>
      <c r="DD266"/>
      <c r="DE266"/>
      <c r="DG266" s="26">
        <f t="shared" si="253"/>
        <v>0</v>
      </c>
      <c r="DH266" s="26">
        <f t="shared" si="254"/>
        <v>0</v>
      </c>
      <c r="DI266" s="26">
        <f t="shared" si="255"/>
        <v>0</v>
      </c>
      <c r="DJ266" s="26">
        <f t="shared" si="256"/>
        <v>0</v>
      </c>
      <c r="DK266" s="26">
        <f t="shared" si="257"/>
        <v>0</v>
      </c>
      <c r="DL266" s="26">
        <f t="shared" si="258"/>
        <v>0</v>
      </c>
      <c r="DM266"/>
    </row>
    <row r="267" spans="1:117" ht="15" customHeight="1" x14ac:dyDescent="0.25">
      <c r="A267" s="713"/>
      <c r="B267" s="1331" t="s">
        <v>270</v>
      </c>
      <c r="C267" s="1332"/>
      <c r="D267" s="1321">
        <f t="shared" si="261"/>
        <v>0</v>
      </c>
      <c r="E267" s="513">
        <f t="shared" si="260"/>
        <v>0</v>
      </c>
      <c r="F267" s="1730">
        <f t="shared" si="260"/>
        <v>0</v>
      </c>
      <c r="G267" s="425"/>
      <c r="H267" s="426"/>
      <c r="I267" s="427"/>
      <c r="J267" s="426"/>
      <c r="K267" s="427"/>
      <c r="L267" s="426"/>
      <c r="M267" s="407"/>
      <c r="N267" s="408"/>
      <c r="O267" s="407"/>
      <c r="P267" s="408"/>
      <c r="Q267" s="427"/>
      <c r="R267" s="426"/>
      <c r="S267" s="427"/>
      <c r="T267" s="426"/>
      <c r="U267" s="407"/>
      <c r="V267" s="408"/>
      <c r="W267" s="407"/>
      <c r="X267" s="408"/>
      <c r="Y267" s="403">
        <v>0</v>
      </c>
      <c r="Z267" s="404">
        <v>0</v>
      </c>
      <c r="AA267" s="403">
        <v>0</v>
      </c>
      <c r="AB267" s="404">
        <v>0</v>
      </c>
      <c r="AC267" s="403">
        <v>0</v>
      </c>
      <c r="AD267" s="404">
        <v>0</v>
      </c>
      <c r="AE267" s="403">
        <v>0</v>
      </c>
      <c r="AF267" s="404">
        <v>0</v>
      </c>
      <c r="AG267" s="403">
        <v>0</v>
      </c>
      <c r="AH267" s="404">
        <v>0</v>
      </c>
      <c r="AI267" s="403">
        <v>0</v>
      </c>
      <c r="AJ267" s="404">
        <v>0</v>
      </c>
      <c r="AK267" s="403">
        <v>0</v>
      </c>
      <c r="AL267" s="404">
        <v>0</v>
      </c>
      <c r="AM267" s="403">
        <v>0</v>
      </c>
      <c r="AN267" s="404">
        <v>0</v>
      </c>
      <c r="AO267" s="405">
        <v>0</v>
      </c>
      <c r="AP267" s="406">
        <v>0</v>
      </c>
      <c r="AQ267" s="407"/>
      <c r="AR267" s="408"/>
      <c r="AS267" s="409"/>
      <c r="AT267" s="403">
        <v>0</v>
      </c>
      <c r="AU267" s="403">
        <v>0</v>
      </c>
      <c r="AV267" s="410">
        <v>0</v>
      </c>
      <c r="AW267" s="410">
        <v>0</v>
      </c>
      <c r="AX267" s="402">
        <v>0</v>
      </c>
      <c r="AY267" t="str">
        <f t="shared" si="248"/>
        <v/>
      </c>
      <c r="CW267" s="25" t="str">
        <f t="shared" si="249"/>
        <v/>
      </c>
      <c r="CX267" s="25" t="str">
        <f t="shared" si="250"/>
        <v/>
      </c>
      <c r="CY267" s="25" t="str">
        <f t="shared" si="251"/>
        <v/>
      </c>
      <c r="CZ267" s="25" t="str">
        <f t="shared" si="252"/>
        <v/>
      </c>
      <c r="DA267" s="25" t="str">
        <f t="shared" si="246"/>
        <v/>
      </c>
      <c r="DB267" s="25" t="str">
        <f t="shared" si="247"/>
        <v/>
      </c>
      <c r="DC267"/>
      <c r="DD267"/>
      <c r="DE267"/>
      <c r="DG267" s="26">
        <f t="shared" si="253"/>
        <v>0</v>
      </c>
      <c r="DH267" s="26">
        <f t="shared" si="254"/>
        <v>0</v>
      </c>
      <c r="DI267" s="26">
        <f t="shared" si="255"/>
        <v>0</v>
      </c>
      <c r="DJ267" s="26">
        <f t="shared" si="256"/>
        <v>0</v>
      </c>
      <c r="DK267" s="26">
        <f t="shared" si="257"/>
        <v>0</v>
      </c>
      <c r="DL267" s="26">
        <f t="shared" si="258"/>
        <v>0</v>
      </c>
      <c r="DM267"/>
    </row>
    <row r="268" spans="1:117" x14ac:dyDescent="0.25">
      <c r="A268" s="945"/>
      <c r="B268" s="1333" t="s">
        <v>271</v>
      </c>
      <c r="C268" s="1333"/>
      <c r="D268" s="1334">
        <f t="shared" si="261"/>
        <v>0</v>
      </c>
      <c r="E268" s="1731">
        <f t="shared" si="260"/>
        <v>0</v>
      </c>
      <c r="F268" s="1732">
        <f t="shared" si="260"/>
        <v>0</v>
      </c>
      <c r="G268" s="1363"/>
      <c r="H268" s="1364"/>
      <c r="I268" s="1365"/>
      <c r="J268" s="1364"/>
      <c r="K268" s="1365"/>
      <c r="L268" s="1364"/>
      <c r="M268" s="1363"/>
      <c r="N268" s="1364"/>
      <c r="O268" s="1363"/>
      <c r="P268" s="1364"/>
      <c r="Q268" s="1365"/>
      <c r="R268" s="1364"/>
      <c r="S268" s="1365"/>
      <c r="T268" s="1364"/>
      <c r="U268" s="1363"/>
      <c r="V268" s="1364"/>
      <c r="W268" s="1363"/>
      <c r="X268" s="1364"/>
      <c r="Y268" s="1316">
        <v>0</v>
      </c>
      <c r="Z268" s="389">
        <v>0</v>
      </c>
      <c r="AA268" s="1316">
        <v>0</v>
      </c>
      <c r="AB268" s="389">
        <v>0</v>
      </c>
      <c r="AC268" s="1316">
        <v>0</v>
      </c>
      <c r="AD268" s="389">
        <v>0</v>
      </c>
      <c r="AE268" s="1316">
        <v>0</v>
      </c>
      <c r="AF268" s="389">
        <v>0</v>
      </c>
      <c r="AG268" s="1316">
        <v>0</v>
      </c>
      <c r="AH268" s="389">
        <v>0</v>
      </c>
      <c r="AI268" s="1316">
        <v>0</v>
      </c>
      <c r="AJ268" s="389">
        <v>0</v>
      </c>
      <c r="AK268" s="1316">
        <v>0</v>
      </c>
      <c r="AL268" s="389">
        <v>0</v>
      </c>
      <c r="AM268" s="1316">
        <v>0</v>
      </c>
      <c r="AN268" s="389">
        <v>0</v>
      </c>
      <c r="AO268" s="1317">
        <v>0</v>
      </c>
      <c r="AP268" s="1318">
        <v>0</v>
      </c>
      <c r="AQ268" s="1338"/>
      <c r="AR268" s="1339"/>
      <c r="AS268" s="413"/>
      <c r="AT268" s="1316">
        <v>0</v>
      </c>
      <c r="AU268" s="1316">
        <v>0</v>
      </c>
      <c r="AV268" s="1319">
        <v>0</v>
      </c>
      <c r="AW268" s="1319">
        <v>0</v>
      </c>
      <c r="AX268" s="1315">
        <v>0</v>
      </c>
      <c r="AY268" t="str">
        <f t="shared" si="248"/>
        <v/>
      </c>
      <c r="CW268" s="25" t="str">
        <f t="shared" si="249"/>
        <v/>
      </c>
      <c r="CX268" s="25" t="str">
        <f t="shared" si="250"/>
        <v/>
      </c>
      <c r="CY268" s="25" t="str">
        <f t="shared" si="251"/>
        <v/>
      </c>
      <c r="CZ268" s="25" t="str">
        <f t="shared" si="252"/>
        <v/>
      </c>
      <c r="DA268" s="25" t="str">
        <f t="shared" si="246"/>
        <v/>
      </c>
      <c r="DB268" s="25" t="str">
        <f t="shared" si="247"/>
        <v/>
      </c>
      <c r="DC268"/>
      <c r="DD268"/>
      <c r="DE268"/>
      <c r="DG268" s="26">
        <f t="shared" si="253"/>
        <v>0</v>
      </c>
      <c r="DH268" s="26">
        <f t="shared" si="254"/>
        <v>0</v>
      </c>
      <c r="DI268" s="26">
        <f t="shared" si="255"/>
        <v>0</v>
      </c>
      <c r="DJ268" s="26">
        <f t="shared" si="256"/>
        <v>0</v>
      </c>
      <c r="DK268" s="26">
        <f t="shared" si="257"/>
        <v>0</v>
      </c>
      <c r="DL268" s="26">
        <f t="shared" si="258"/>
        <v>0</v>
      </c>
      <c r="DM268"/>
    </row>
    <row r="269" spans="1:117" x14ac:dyDescent="0.25">
      <c r="A269" s="930" t="s">
        <v>276</v>
      </c>
      <c r="B269" s="830" t="s">
        <v>266</v>
      </c>
      <c r="C269" s="830"/>
      <c r="D269" s="245">
        <f t="shared" si="261"/>
        <v>18</v>
      </c>
      <c r="E269" s="1733">
        <f t="shared" si="260"/>
        <v>5</v>
      </c>
      <c r="F269" s="1734">
        <f t="shared" si="260"/>
        <v>13</v>
      </c>
      <c r="G269" s="432"/>
      <c r="H269" s="433"/>
      <c r="I269" s="434"/>
      <c r="J269" s="433"/>
      <c r="K269" s="434"/>
      <c r="L269" s="433"/>
      <c r="M269" s="435"/>
      <c r="N269" s="436"/>
      <c r="O269" s="435"/>
      <c r="P269" s="436"/>
      <c r="Q269" s="434"/>
      <c r="R269" s="433"/>
      <c r="S269" s="434"/>
      <c r="T269" s="433"/>
      <c r="U269" s="435"/>
      <c r="V269" s="436"/>
      <c r="W269" s="435"/>
      <c r="X269" s="436"/>
      <c r="Y269" s="394">
        <v>0</v>
      </c>
      <c r="Z269" s="395">
        <v>0</v>
      </c>
      <c r="AA269" s="394">
        <v>0</v>
      </c>
      <c r="AB269" s="395">
        <v>0</v>
      </c>
      <c r="AC269" s="394">
        <v>0</v>
      </c>
      <c r="AD269" s="395">
        <v>3</v>
      </c>
      <c r="AE269" s="394">
        <v>2</v>
      </c>
      <c r="AF269" s="395">
        <v>1</v>
      </c>
      <c r="AG269" s="394">
        <v>0</v>
      </c>
      <c r="AH269" s="395">
        <v>2</v>
      </c>
      <c r="AI269" s="394">
        <v>1</v>
      </c>
      <c r="AJ269" s="395">
        <v>3</v>
      </c>
      <c r="AK269" s="394">
        <v>0</v>
      </c>
      <c r="AL269" s="395">
        <v>3</v>
      </c>
      <c r="AM269" s="394">
        <v>2</v>
      </c>
      <c r="AN269" s="395">
        <v>1</v>
      </c>
      <c r="AO269" s="396">
        <v>1</v>
      </c>
      <c r="AP269" s="397">
        <v>0</v>
      </c>
      <c r="AQ269" s="392">
        <v>3</v>
      </c>
      <c r="AR269" s="393">
        <v>3</v>
      </c>
      <c r="AS269" s="1735">
        <v>2</v>
      </c>
      <c r="AT269" s="394">
        <v>0</v>
      </c>
      <c r="AU269" s="394">
        <v>0</v>
      </c>
      <c r="AV269" s="398">
        <v>0</v>
      </c>
      <c r="AW269" s="398">
        <v>0</v>
      </c>
      <c r="AX269" s="393">
        <v>0</v>
      </c>
      <c r="AY269" t="str">
        <f t="shared" si="248"/>
        <v/>
      </c>
      <c r="CW269" s="25" t="str">
        <f t="shared" si="249"/>
        <v/>
      </c>
      <c r="CX269" s="25" t="str">
        <f t="shared" si="250"/>
        <v/>
      </c>
      <c r="CY269" s="25" t="str">
        <f t="shared" si="251"/>
        <v/>
      </c>
      <c r="CZ269" s="25" t="str">
        <f t="shared" si="252"/>
        <v/>
      </c>
      <c r="DA269" s="25" t="str">
        <f t="shared" si="246"/>
        <v/>
      </c>
      <c r="DB269" s="25" t="str">
        <f t="shared" si="247"/>
        <v/>
      </c>
      <c r="DC269"/>
      <c r="DD269"/>
      <c r="DE269"/>
      <c r="DG269" s="26">
        <f t="shared" si="253"/>
        <v>0</v>
      </c>
      <c r="DH269" s="26">
        <f t="shared" si="254"/>
        <v>0</v>
      </c>
      <c r="DI269" s="26">
        <f t="shared" si="255"/>
        <v>0</v>
      </c>
      <c r="DJ269" s="26">
        <f t="shared" si="256"/>
        <v>0</v>
      </c>
      <c r="DK269" s="26">
        <f t="shared" si="257"/>
        <v>0</v>
      </c>
      <c r="DL269" s="26">
        <f t="shared" si="258"/>
        <v>0</v>
      </c>
      <c r="DM269"/>
    </row>
    <row r="270" spans="1:117" x14ac:dyDescent="0.25">
      <c r="A270" s="713"/>
      <c r="B270" s="1320" t="s">
        <v>267</v>
      </c>
      <c r="C270" s="1320"/>
      <c r="D270" s="1321">
        <f t="shared" si="261"/>
        <v>53</v>
      </c>
      <c r="E270" s="513">
        <f t="shared" si="260"/>
        <v>20</v>
      </c>
      <c r="F270" s="1730">
        <f t="shared" si="260"/>
        <v>33</v>
      </c>
      <c r="G270" s="1358"/>
      <c r="H270" s="1359"/>
      <c r="I270" s="1360"/>
      <c r="J270" s="1359"/>
      <c r="K270" s="1360"/>
      <c r="L270" s="1359"/>
      <c r="M270" s="1341"/>
      <c r="N270" s="1308"/>
      <c r="O270" s="1341"/>
      <c r="P270" s="1308"/>
      <c r="Q270" s="1360"/>
      <c r="R270" s="1359"/>
      <c r="S270" s="1360"/>
      <c r="T270" s="1359"/>
      <c r="U270" s="1341"/>
      <c r="V270" s="1308"/>
      <c r="W270" s="1341"/>
      <c r="X270" s="1308"/>
      <c r="Y270" s="1326">
        <v>0</v>
      </c>
      <c r="Z270" s="1327">
        <v>0</v>
      </c>
      <c r="AA270" s="1326">
        <v>0</v>
      </c>
      <c r="AB270" s="1327">
        <v>0</v>
      </c>
      <c r="AC270" s="1326">
        <v>0</v>
      </c>
      <c r="AD270" s="1327">
        <v>2</v>
      </c>
      <c r="AE270" s="1326">
        <v>3</v>
      </c>
      <c r="AF270" s="1327">
        <v>1</v>
      </c>
      <c r="AG270" s="1326">
        <v>0</v>
      </c>
      <c r="AH270" s="1327">
        <v>6</v>
      </c>
      <c r="AI270" s="1326">
        <v>3</v>
      </c>
      <c r="AJ270" s="1327">
        <v>8</v>
      </c>
      <c r="AK270" s="1326">
        <v>1</v>
      </c>
      <c r="AL270" s="1327">
        <v>10</v>
      </c>
      <c r="AM270" s="1326">
        <v>13</v>
      </c>
      <c r="AN270" s="1327">
        <v>6</v>
      </c>
      <c r="AO270" s="1328">
        <v>2</v>
      </c>
      <c r="AP270" s="1329">
        <v>0</v>
      </c>
      <c r="AQ270" s="1307"/>
      <c r="AR270" s="1308"/>
      <c r="AS270" s="394">
        <v>7</v>
      </c>
      <c r="AT270" s="1326">
        <v>0</v>
      </c>
      <c r="AU270" s="1326">
        <v>0</v>
      </c>
      <c r="AV270" s="1330">
        <v>0</v>
      </c>
      <c r="AW270" s="1330">
        <v>0</v>
      </c>
      <c r="AX270" s="1325">
        <v>0</v>
      </c>
      <c r="AY270" t="str">
        <f t="shared" si="248"/>
        <v/>
      </c>
      <c r="CW270" s="25" t="str">
        <f t="shared" si="249"/>
        <v/>
      </c>
      <c r="CX270" s="25" t="str">
        <f t="shared" si="250"/>
        <v/>
      </c>
      <c r="CY270" s="25" t="str">
        <f t="shared" si="251"/>
        <v/>
      </c>
      <c r="CZ270" s="25" t="str">
        <f t="shared" si="252"/>
        <v/>
      </c>
      <c r="DA270" s="25" t="str">
        <f t="shared" si="246"/>
        <v/>
      </c>
      <c r="DB270" s="25" t="str">
        <f t="shared" si="247"/>
        <v/>
      </c>
      <c r="DC270"/>
      <c r="DD270"/>
      <c r="DE270"/>
      <c r="DG270" s="26">
        <f t="shared" si="253"/>
        <v>0</v>
      </c>
      <c r="DH270" s="26">
        <f t="shared" si="254"/>
        <v>0</v>
      </c>
      <c r="DI270" s="26">
        <f t="shared" si="255"/>
        <v>0</v>
      </c>
      <c r="DJ270" s="26">
        <f t="shared" si="256"/>
        <v>0</v>
      </c>
      <c r="DK270" s="26">
        <f t="shared" si="257"/>
        <v>0</v>
      </c>
      <c r="DL270" s="26">
        <f t="shared" si="258"/>
        <v>0</v>
      </c>
      <c r="DM270"/>
    </row>
    <row r="271" spans="1:117" x14ac:dyDescent="0.25">
      <c r="A271" s="713"/>
      <c r="B271" s="1320" t="s">
        <v>268</v>
      </c>
      <c r="C271" s="1320"/>
      <c r="D271" s="1321">
        <f t="shared" si="261"/>
        <v>20</v>
      </c>
      <c r="E271" s="513">
        <f t="shared" si="260"/>
        <v>5</v>
      </c>
      <c r="F271" s="1730">
        <f t="shared" si="260"/>
        <v>15</v>
      </c>
      <c r="G271" s="1358"/>
      <c r="H271" s="1359"/>
      <c r="I271" s="1360"/>
      <c r="J271" s="1359"/>
      <c r="K271" s="1360"/>
      <c r="L271" s="1359"/>
      <c r="M271" s="1341"/>
      <c r="N271" s="1308"/>
      <c r="O271" s="1341"/>
      <c r="P271" s="1308"/>
      <c r="Q271" s="1360"/>
      <c r="R271" s="1359"/>
      <c r="S271" s="1360"/>
      <c r="T271" s="1359"/>
      <c r="U271" s="1341"/>
      <c r="V271" s="1308"/>
      <c r="W271" s="1341"/>
      <c r="X271" s="1308"/>
      <c r="Y271" s="1326">
        <v>0</v>
      </c>
      <c r="Z271" s="1327">
        <v>0</v>
      </c>
      <c r="AA271" s="1326">
        <v>0</v>
      </c>
      <c r="AB271" s="1327">
        <v>0</v>
      </c>
      <c r="AC271" s="1326">
        <v>0</v>
      </c>
      <c r="AD271" s="1327">
        <v>3</v>
      </c>
      <c r="AE271" s="1326">
        <v>2</v>
      </c>
      <c r="AF271" s="1327">
        <v>1</v>
      </c>
      <c r="AG271" s="1326">
        <v>0</v>
      </c>
      <c r="AH271" s="1327">
        <v>2</v>
      </c>
      <c r="AI271" s="1326">
        <v>0</v>
      </c>
      <c r="AJ271" s="1327">
        <v>3</v>
      </c>
      <c r="AK271" s="1326">
        <v>0</v>
      </c>
      <c r="AL271" s="1327">
        <v>4</v>
      </c>
      <c r="AM271" s="1326">
        <v>3</v>
      </c>
      <c r="AN271" s="1327">
        <v>2</v>
      </c>
      <c r="AO271" s="1328">
        <v>1</v>
      </c>
      <c r="AP271" s="1329">
        <v>0</v>
      </c>
      <c r="AQ271" s="1307"/>
      <c r="AR271" s="1308"/>
      <c r="AS271" s="1341"/>
      <c r="AT271" s="1326">
        <v>0</v>
      </c>
      <c r="AU271" s="1326">
        <v>0</v>
      </c>
      <c r="AV271" s="1330">
        <v>0</v>
      </c>
      <c r="AW271" s="1330">
        <v>0</v>
      </c>
      <c r="AX271" s="1325">
        <v>0</v>
      </c>
      <c r="AY271" t="str">
        <f t="shared" si="248"/>
        <v/>
      </c>
      <c r="CW271" s="25" t="str">
        <f t="shared" si="249"/>
        <v/>
      </c>
      <c r="CX271" s="25" t="str">
        <f t="shared" si="250"/>
        <v/>
      </c>
      <c r="CY271" s="25" t="str">
        <f t="shared" si="251"/>
        <v/>
      </c>
      <c r="CZ271" s="25" t="str">
        <f t="shared" si="252"/>
        <v/>
      </c>
      <c r="DA271" s="25" t="str">
        <f t="shared" si="246"/>
        <v/>
      </c>
      <c r="DB271" s="25" t="str">
        <f t="shared" si="247"/>
        <v/>
      </c>
      <c r="DC271"/>
      <c r="DD271"/>
      <c r="DE271"/>
      <c r="DG271" s="26">
        <f t="shared" si="253"/>
        <v>0</v>
      </c>
      <c r="DH271" s="26">
        <f t="shared" si="254"/>
        <v>0</v>
      </c>
      <c r="DI271" s="26">
        <f t="shared" si="255"/>
        <v>0</v>
      </c>
      <c r="DJ271" s="26">
        <f t="shared" si="256"/>
        <v>0</v>
      </c>
      <c r="DK271" s="26">
        <f t="shared" si="257"/>
        <v>0</v>
      </c>
      <c r="DL271" s="26">
        <f t="shared" si="258"/>
        <v>0</v>
      </c>
      <c r="DM271"/>
    </row>
    <row r="272" spans="1:117" x14ac:dyDescent="0.25">
      <c r="A272" s="713"/>
      <c r="B272" s="1331" t="s">
        <v>269</v>
      </c>
      <c r="C272" s="1332"/>
      <c r="D272" s="1321">
        <f t="shared" si="261"/>
        <v>14</v>
      </c>
      <c r="E272" s="513">
        <f t="shared" si="260"/>
        <v>2</v>
      </c>
      <c r="F272" s="1730">
        <f t="shared" si="260"/>
        <v>12</v>
      </c>
      <c r="G272" s="425"/>
      <c r="H272" s="426"/>
      <c r="I272" s="427"/>
      <c r="J272" s="426"/>
      <c r="K272" s="427"/>
      <c r="L272" s="426"/>
      <c r="M272" s="1307"/>
      <c r="N272" s="1308"/>
      <c r="O272" s="1307"/>
      <c r="P272" s="1308"/>
      <c r="Q272" s="427"/>
      <c r="R272" s="426"/>
      <c r="S272" s="427"/>
      <c r="T272" s="426"/>
      <c r="U272" s="1307"/>
      <c r="V272" s="1308"/>
      <c r="W272" s="1307"/>
      <c r="X272" s="1308"/>
      <c r="Y272" s="403">
        <v>0</v>
      </c>
      <c r="Z272" s="404">
        <v>0</v>
      </c>
      <c r="AA272" s="403">
        <v>0</v>
      </c>
      <c r="AB272" s="404">
        <v>0</v>
      </c>
      <c r="AC272" s="403">
        <v>0</v>
      </c>
      <c r="AD272" s="404">
        <v>0</v>
      </c>
      <c r="AE272" s="403">
        <v>0</v>
      </c>
      <c r="AF272" s="404">
        <v>0</v>
      </c>
      <c r="AG272" s="403">
        <v>0</v>
      </c>
      <c r="AH272" s="404">
        <v>0</v>
      </c>
      <c r="AI272" s="403">
        <v>1</v>
      </c>
      <c r="AJ272" s="404">
        <v>5</v>
      </c>
      <c r="AK272" s="403">
        <v>0</v>
      </c>
      <c r="AL272" s="404">
        <v>3</v>
      </c>
      <c r="AM272" s="403">
        <v>1</v>
      </c>
      <c r="AN272" s="404">
        <v>4</v>
      </c>
      <c r="AO272" s="405">
        <v>0</v>
      </c>
      <c r="AP272" s="406">
        <v>0</v>
      </c>
      <c r="AQ272" s="1307"/>
      <c r="AR272" s="1308"/>
      <c r="AS272" s="1341"/>
      <c r="AT272" s="403">
        <v>0</v>
      </c>
      <c r="AU272" s="403">
        <v>0</v>
      </c>
      <c r="AV272" s="410">
        <v>0</v>
      </c>
      <c r="AW272" s="410">
        <v>0</v>
      </c>
      <c r="AX272" s="402">
        <v>0</v>
      </c>
      <c r="AY272" t="str">
        <f t="shared" si="248"/>
        <v/>
      </c>
      <c r="CW272" s="25" t="str">
        <f t="shared" si="249"/>
        <v/>
      </c>
      <c r="CX272" s="25" t="str">
        <f t="shared" si="250"/>
        <v/>
      </c>
      <c r="CY272" s="25" t="str">
        <f t="shared" si="251"/>
        <v/>
      </c>
      <c r="CZ272" s="25" t="str">
        <f t="shared" si="252"/>
        <v/>
      </c>
      <c r="DA272" s="25" t="str">
        <f t="shared" si="246"/>
        <v/>
      </c>
      <c r="DB272" s="25" t="str">
        <f t="shared" si="247"/>
        <v/>
      </c>
      <c r="DC272"/>
      <c r="DD272"/>
      <c r="DE272"/>
      <c r="DG272" s="26">
        <f t="shared" si="253"/>
        <v>0</v>
      </c>
      <c r="DH272" s="26">
        <f t="shared" si="254"/>
        <v>0</v>
      </c>
      <c r="DI272" s="26">
        <f t="shared" si="255"/>
        <v>0</v>
      </c>
      <c r="DJ272" s="26">
        <f t="shared" si="256"/>
        <v>0</v>
      </c>
      <c r="DK272" s="26">
        <f t="shared" si="257"/>
        <v>0</v>
      </c>
      <c r="DL272" s="26">
        <f t="shared" si="258"/>
        <v>0</v>
      </c>
      <c r="DM272"/>
    </row>
    <row r="273" spans="1:117" ht="15" customHeight="1" x14ac:dyDescent="0.25">
      <c r="A273" s="713"/>
      <c r="B273" s="1331" t="s">
        <v>270</v>
      </c>
      <c r="C273" s="1332"/>
      <c r="D273" s="1321">
        <f t="shared" si="261"/>
        <v>5</v>
      </c>
      <c r="E273" s="513">
        <f t="shared" si="260"/>
        <v>2</v>
      </c>
      <c r="F273" s="1730">
        <f t="shared" si="260"/>
        <v>3</v>
      </c>
      <c r="G273" s="425"/>
      <c r="H273" s="426"/>
      <c r="I273" s="427"/>
      <c r="J273" s="426"/>
      <c r="K273" s="427"/>
      <c r="L273" s="426"/>
      <c r="M273" s="407"/>
      <c r="N273" s="408"/>
      <c r="O273" s="407"/>
      <c r="P273" s="408"/>
      <c r="Q273" s="427"/>
      <c r="R273" s="426"/>
      <c r="S273" s="427"/>
      <c r="T273" s="426"/>
      <c r="U273" s="407"/>
      <c r="V273" s="408"/>
      <c r="W273" s="407"/>
      <c r="X273" s="408"/>
      <c r="Y273" s="403">
        <v>0</v>
      </c>
      <c r="Z273" s="404">
        <v>0</v>
      </c>
      <c r="AA273" s="403">
        <v>0</v>
      </c>
      <c r="AB273" s="404">
        <v>0</v>
      </c>
      <c r="AC273" s="403">
        <v>0</v>
      </c>
      <c r="AD273" s="404">
        <v>0</v>
      </c>
      <c r="AE273" s="403">
        <v>0</v>
      </c>
      <c r="AF273" s="404">
        <v>0</v>
      </c>
      <c r="AG273" s="403">
        <v>0</v>
      </c>
      <c r="AH273" s="404">
        <v>0</v>
      </c>
      <c r="AI273" s="403">
        <v>2</v>
      </c>
      <c r="AJ273" s="404">
        <v>1</v>
      </c>
      <c r="AK273" s="403">
        <v>0</v>
      </c>
      <c r="AL273" s="404">
        <v>1</v>
      </c>
      <c r="AM273" s="403">
        <v>0</v>
      </c>
      <c r="AN273" s="404">
        <v>1</v>
      </c>
      <c r="AO273" s="405">
        <v>0</v>
      </c>
      <c r="AP273" s="406">
        <v>0</v>
      </c>
      <c r="AQ273" s="407"/>
      <c r="AR273" s="408"/>
      <c r="AS273" s="409"/>
      <c r="AT273" s="403">
        <v>0</v>
      </c>
      <c r="AU273" s="403">
        <v>0</v>
      </c>
      <c r="AV273" s="410">
        <v>0</v>
      </c>
      <c r="AW273" s="410">
        <v>0</v>
      </c>
      <c r="AX273" s="402">
        <v>0</v>
      </c>
      <c r="AY273" t="str">
        <f t="shared" si="248"/>
        <v/>
      </c>
      <c r="CW273" s="25" t="str">
        <f t="shared" si="249"/>
        <v/>
      </c>
      <c r="CX273" s="25" t="str">
        <f t="shared" si="250"/>
        <v/>
      </c>
      <c r="CY273" s="25" t="str">
        <f t="shared" si="251"/>
        <v/>
      </c>
      <c r="CZ273" s="25" t="str">
        <f t="shared" si="252"/>
        <v/>
      </c>
      <c r="DA273" s="25" t="str">
        <f t="shared" si="246"/>
        <v/>
      </c>
      <c r="DB273" s="25" t="str">
        <f t="shared" si="247"/>
        <v/>
      </c>
      <c r="DC273"/>
      <c r="DD273"/>
      <c r="DE273"/>
      <c r="DG273" s="26">
        <f t="shared" si="253"/>
        <v>0</v>
      </c>
      <c r="DH273" s="26">
        <f t="shared" si="254"/>
        <v>0</v>
      </c>
      <c r="DI273" s="26">
        <f t="shared" si="255"/>
        <v>0</v>
      </c>
      <c r="DJ273" s="26">
        <f t="shared" si="256"/>
        <v>0</v>
      </c>
      <c r="DK273" s="26">
        <f t="shared" si="257"/>
        <v>0</v>
      </c>
      <c r="DL273" s="26">
        <f t="shared" si="258"/>
        <v>0</v>
      </c>
      <c r="DM273"/>
    </row>
    <row r="274" spans="1:117" x14ac:dyDescent="0.25">
      <c r="A274" s="1736"/>
      <c r="B274" s="1333" t="s">
        <v>271</v>
      </c>
      <c r="C274" s="1333"/>
      <c r="D274" s="1334">
        <f t="shared" si="261"/>
        <v>0</v>
      </c>
      <c r="E274" s="1731">
        <f t="shared" si="260"/>
        <v>0</v>
      </c>
      <c r="F274" s="1732">
        <f t="shared" si="260"/>
        <v>0</v>
      </c>
      <c r="G274" s="1363"/>
      <c r="H274" s="1364"/>
      <c r="I274" s="1365"/>
      <c r="J274" s="1364"/>
      <c r="K274" s="1365"/>
      <c r="L274" s="1364"/>
      <c r="M274" s="1363"/>
      <c r="N274" s="1364"/>
      <c r="O274" s="1363"/>
      <c r="P274" s="1364"/>
      <c r="Q274" s="1365"/>
      <c r="R274" s="1364"/>
      <c r="S274" s="1365"/>
      <c r="T274" s="1364"/>
      <c r="U274" s="1363"/>
      <c r="V274" s="1364"/>
      <c r="W274" s="1363"/>
      <c r="X274" s="1364"/>
      <c r="Y274" s="1316">
        <v>0</v>
      </c>
      <c r="Z274" s="389">
        <v>0</v>
      </c>
      <c r="AA274" s="1316">
        <v>0</v>
      </c>
      <c r="AB274" s="389">
        <v>0</v>
      </c>
      <c r="AC274" s="1316">
        <v>0</v>
      </c>
      <c r="AD274" s="389">
        <v>0</v>
      </c>
      <c r="AE274" s="1316">
        <v>0</v>
      </c>
      <c r="AF274" s="389">
        <v>0</v>
      </c>
      <c r="AG274" s="1316">
        <v>0</v>
      </c>
      <c r="AH274" s="389">
        <v>0</v>
      </c>
      <c r="AI274" s="1316">
        <v>0</v>
      </c>
      <c r="AJ274" s="389">
        <v>0</v>
      </c>
      <c r="AK274" s="1316">
        <v>0</v>
      </c>
      <c r="AL274" s="389">
        <v>0</v>
      </c>
      <c r="AM274" s="1316">
        <v>0</v>
      </c>
      <c r="AN274" s="389">
        <v>0</v>
      </c>
      <c r="AO274" s="1317">
        <v>0</v>
      </c>
      <c r="AP274" s="1318">
        <v>0</v>
      </c>
      <c r="AQ274" s="1338"/>
      <c r="AR274" s="1339"/>
      <c r="AS274" s="413"/>
      <c r="AT274" s="1316">
        <v>0</v>
      </c>
      <c r="AU274" s="1316">
        <v>0</v>
      </c>
      <c r="AV274" s="1319">
        <v>0</v>
      </c>
      <c r="AW274" s="1319">
        <v>0</v>
      </c>
      <c r="AX274" s="1315">
        <v>0</v>
      </c>
      <c r="AY274" t="str">
        <f t="shared" si="248"/>
        <v/>
      </c>
      <c r="CW274" s="25" t="str">
        <f t="shared" si="249"/>
        <v/>
      </c>
      <c r="CX274" s="25" t="str">
        <f t="shared" si="250"/>
        <v/>
      </c>
      <c r="CY274" s="25" t="str">
        <f t="shared" si="251"/>
        <v/>
      </c>
      <c r="CZ274" s="25" t="str">
        <f t="shared" si="252"/>
        <v/>
      </c>
      <c r="DA274" s="25" t="str">
        <f t="shared" si="246"/>
        <v/>
      </c>
      <c r="DB274" s="25" t="str">
        <f t="shared" si="247"/>
        <v/>
      </c>
      <c r="DC274"/>
      <c r="DD274"/>
      <c r="DE274"/>
      <c r="DG274" s="26">
        <f t="shared" si="253"/>
        <v>0</v>
      </c>
      <c r="DH274" s="26">
        <f t="shared" si="254"/>
        <v>0</v>
      </c>
      <c r="DI274" s="26">
        <f t="shared" si="255"/>
        <v>0</v>
      </c>
      <c r="DJ274" s="26">
        <f t="shared" si="256"/>
        <v>0</v>
      </c>
      <c r="DK274" s="26">
        <f t="shared" si="257"/>
        <v>0</v>
      </c>
      <c r="DL274" s="26">
        <f t="shared" si="258"/>
        <v>0</v>
      </c>
      <c r="DM274"/>
    </row>
    <row r="275" spans="1:117" x14ac:dyDescent="0.25">
      <c r="A275" s="937" t="s">
        <v>277</v>
      </c>
      <c r="B275" s="830" t="s">
        <v>266</v>
      </c>
      <c r="C275" s="830"/>
      <c r="D275" s="245">
        <f t="shared" si="261"/>
        <v>0</v>
      </c>
      <c r="E275" s="1733">
        <f t="shared" si="260"/>
        <v>0</v>
      </c>
      <c r="F275" s="1734">
        <f t="shared" si="260"/>
        <v>0</v>
      </c>
      <c r="G275" s="437"/>
      <c r="H275" s="436"/>
      <c r="I275" s="435"/>
      <c r="J275" s="436"/>
      <c r="K275" s="435"/>
      <c r="L275" s="436"/>
      <c r="M275" s="435"/>
      <c r="N275" s="436"/>
      <c r="O275" s="435"/>
      <c r="P275" s="436"/>
      <c r="Q275" s="435"/>
      <c r="R275" s="436"/>
      <c r="S275" s="435"/>
      <c r="T275" s="436"/>
      <c r="U275" s="435"/>
      <c r="V275" s="436"/>
      <c r="W275" s="435"/>
      <c r="X275" s="436"/>
      <c r="Y275" s="394"/>
      <c r="Z275" s="395"/>
      <c r="AA275" s="394"/>
      <c r="AB275" s="395"/>
      <c r="AC275" s="394"/>
      <c r="AD275" s="395"/>
      <c r="AE275" s="394"/>
      <c r="AF275" s="395"/>
      <c r="AG275" s="394"/>
      <c r="AH275" s="395"/>
      <c r="AI275" s="394"/>
      <c r="AJ275" s="395"/>
      <c r="AK275" s="394"/>
      <c r="AL275" s="395"/>
      <c r="AM275" s="394"/>
      <c r="AN275" s="395"/>
      <c r="AO275" s="396">
        <v>0</v>
      </c>
      <c r="AP275" s="397">
        <v>0</v>
      </c>
      <c r="AQ275" s="392"/>
      <c r="AR275" s="393"/>
      <c r="AS275" s="1382"/>
      <c r="AT275" s="394"/>
      <c r="AU275" s="394"/>
      <c r="AV275" s="398"/>
      <c r="AW275" s="398"/>
      <c r="AX275" s="393"/>
      <c r="AY275" t="str">
        <f t="shared" si="248"/>
        <v/>
      </c>
      <c r="CW275" s="25" t="str">
        <f t="shared" si="249"/>
        <v/>
      </c>
      <c r="CX275" s="25" t="str">
        <f t="shared" si="250"/>
        <v/>
      </c>
      <c r="CY275" s="25" t="str">
        <f t="shared" si="251"/>
        <v/>
      </c>
      <c r="CZ275" s="25" t="str">
        <f t="shared" si="252"/>
        <v/>
      </c>
      <c r="DA275" s="25" t="str">
        <f t="shared" si="246"/>
        <v/>
      </c>
      <c r="DB275" s="25" t="str">
        <f t="shared" si="247"/>
        <v/>
      </c>
      <c r="DC275"/>
      <c r="DD275"/>
      <c r="DE275"/>
      <c r="DG275" s="26">
        <f t="shared" si="253"/>
        <v>0</v>
      </c>
      <c r="DH275" s="26">
        <f t="shared" si="254"/>
        <v>0</v>
      </c>
      <c r="DI275" s="26">
        <f t="shared" si="255"/>
        <v>0</v>
      </c>
      <c r="DJ275" s="26">
        <f t="shared" si="256"/>
        <v>0</v>
      </c>
      <c r="DK275" s="26">
        <f t="shared" si="257"/>
        <v>0</v>
      </c>
      <c r="DL275" s="26">
        <f t="shared" si="258"/>
        <v>0</v>
      </c>
      <c r="DM275"/>
    </row>
    <row r="276" spans="1:117" x14ac:dyDescent="0.25">
      <c r="A276" s="794"/>
      <c r="B276" s="1320" t="s">
        <v>267</v>
      </c>
      <c r="C276" s="1320"/>
      <c r="D276" s="1321">
        <f t="shared" si="261"/>
        <v>0</v>
      </c>
      <c r="E276" s="1737">
        <f t="shared" si="260"/>
        <v>0</v>
      </c>
      <c r="F276" s="1738">
        <f t="shared" si="260"/>
        <v>0</v>
      </c>
      <c r="G276" s="1307"/>
      <c r="H276" s="1308"/>
      <c r="I276" s="1341"/>
      <c r="J276" s="1308"/>
      <c r="K276" s="1341"/>
      <c r="L276" s="1308"/>
      <c r="M276" s="1341"/>
      <c r="N276" s="1308"/>
      <c r="O276" s="1341"/>
      <c r="P276" s="1308"/>
      <c r="Q276" s="1341"/>
      <c r="R276" s="1308"/>
      <c r="S276" s="1341"/>
      <c r="T276" s="1308"/>
      <c r="U276" s="1341"/>
      <c r="V276" s="1308"/>
      <c r="W276" s="1341"/>
      <c r="X276" s="1308"/>
      <c r="Y276" s="1326"/>
      <c r="Z276" s="1327"/>
      <c r="AA276" s="1326"/>
      <c r="AB276" s="1327"/>
      <c r="AC276" s="1326"/>
      <c r="AD276" s="1327"/>
      <c r="AE276" s="1326"/>
      <c r="AF276" s="1327"/>
      <c r="AG276" s="1326"/>
      <c r="AH276" s="1327"/>
      <c r="AI276" s="1326"/>
      <c r="AJ276" s="1327"/>
      <c r="AK276" s="1326"/>
      <c r="AL276" s="1327"/>
      <c r="AM276" s="1326"/>
      <c r="AN276" s="1327"/>
      <c r="AO276" s="1328">
        <v>0</v>
      </c>
      <c r="AP276" s="1329">
        <v>0</v>
      </c>
      <c r="AQ276" s="1307"/>
      <c r="AR276" s="1308"/>
      <c r="AS276" s="394"/>
      <c r="AT276" s="1326"/>
      <c r="AU276" s="1326"/>
      <c r="AV276" s="1330"/>
      <c r="AW276" s="1330"/>
      <c r="AX276" s="1325"/>
      <c r="AY276" t="str">
        <f t="shared" si="248"/>
        <v/>
      </c>
      <c r="CW276" s="25" t="str">
        <f t="shared" si="249"/>
        <v/>
      </c>
      <c r="CX276" s="25" t="str">
        <f t="shared" si="250"/>
        <v/>
      </c>
      <c r="CY276" s="25" t="str">
        <f t="shared" si="251"/>
        <v/>
      </c>
      <c r="CZ276" s="25" t="str">
        <f t="shared" si="252"/>
        <v/>
      </c>
      <c r="DA276" s="25" t="str">
        <f t="shared" si="246"/>
        <v/>
      </c>
      <c r="DB276" s="25" t="str">
        <f t="shared" si="247"/>
        <v/>
      </c>
      <c r="DC276"/>
      <c r="DD276"/>
      <c r="DE276"/>
      <c r="DG276" s="26">
        <f t="shared" si="253"/>
        <v>0</v>
      </c>
      <c r="DH276" s="26">
        <f t="shared" si="254"/>
        <v>0</v>
      </c>
      <c r="DI276" s="26">
        <f t="shared" si="255"/>
        <v>0</v>
      </c>
      <c r="DJ276" s="26">
        <f t="shared" si="256"/>
        <v>0</v>
      </c>
      <c r="DK276" s="26">
        <f t="shared" si="257"/>
        <v>0</v>
      </c>
      <c r="DL276" s="26">
        <f t="shared" si="258"/>
        <v>0</v>
      </c>
      <c r="DM276"/>
    </row>
    <row r="277" spans="1:117" x14ac:dyDescent="0.25">
      <c r="A277" s="794"/>
      <c r="B277" s="1320" t="s">
        <v>268</v>
      </c>
      <c r="C277" s="1320"/>
      <c r="D277" s="1321">
        <f t="shared" si="261"/>
        <v>0</v>
      </c>
      <c r="E277" s="1737">
        <f t="shared" si="260"/>
        <v>0</v>
      </c>
      <c r="F277" s="1738">
        <f t="shared" si="260"/>
        <v>0</v>
      </c>
      <c r="G277" s="1307"/>
      <c r="H277" s="1308"/>
      <c r="I277" s="1341"/>
      <c r="J277" s="1308"/>
      <c r="K277" s="1341"/>
      <c r="L277" s="1308"/>
      <c r="M277" s="1341"/>
      <c r="N277" s="1308"/>
      <c r="O277" s="1341"/>
      <c r="P277" s="1308"/>
      <c r="Q277" s="1341"/>
      <c r="R277" s="1308"/>
      <c r="S277" s="1341"/>
      <c r="T277" s="1308"/>
      <c r="U277" s="1341"/>
      <c r="V277" s="1308"/>
      <c r="W277" s="1341"/>
      <c r="X277" s="1308"/>
      <c r="Y277" s="1326"/>
      <c r="Z277" s="1327"/>
      <c r="AA277" s="1326"/>
      <c r="AB277" s="1327"/>
      <c r="AC277" s="1326"/>
      <c r="AD277" s="1327"/>
      <c r="AE277" s="1326"/>
      <c r="AF277" s="1327"/>
      <c r="AG277" s="1326"/>
      <c r="AH277" s="1327"/>
      <c r="AI277" s="1326"/>
      <c r="AJ277" s="1327"/>
      <c r="AK277" s="1326"/>
      <c r="AL277" s="1327"/>
      <c r="AM277" s="1326"/>
      <c r="AN277" s="1327"/>
      <c r="AO277" s="1328">
        <v>0</v>
      </c>
      <c r="AP277" s="1329">
        <v>0</v>
      </c>
      <c r="AQ277" s="1307"/>
      <c r="AR277" s="1308"/>
      <c r="AS277" s="1341"/>
      <c r="AT277" s="1326"/>
      <c r="AU277" s="1326"/>
      <c r="AV277" s="1330"/>
      <c r="AW277" s="1330"/>
      <c r="AX277" s="1325"/>
      <c r="AY277" t="str">
        <f t="shared" si="248"/>
        <v/>
      </c>
      <c r="CW277" s="25" t="str">
        <f t="shared" si="249"/>
        <v/>
      </c>
      <c r="CX277" s="25" t="str">
        <f t="shared" si="250"/>
        <v/>
      </c>
      <c r="CY277" s="25" t="str">
        <f t="shared" si="251"/>
        <v/>
      </c>
      <c r="CZ277" s="25" t="str">
        <f t="shared" si="252"/>
        <v/>
      </c>
      <c r="DA277" s="25" t="str">
        <f t="shared" si="246"/>
        <v/>
      </c>
      <c r="DB277" s="25" t="str">
        <f t="shared" si="247"/>
        <v/>
      </c>
      <c r="DC277"/>
      <c r="DD277"/>
      <c r="DE277"/>
      <c r="DG277" s="26">
        <f t="shared" si="253"/>
        <v>0</v>
      </c>
      <c r="DH277" s="26">
        <f t="shared" si="254"/>
        <v>0</v>
      </c>
      <c r="DI277" s="26">
        <f t="shared" si="255"/>
        <v>0</v>
      </c>
      <c r="DJ277" s="26">
        <f t="shared" si="256"/>
        <v>0</v>
      </c>
      <c r="DK277" s="26">
        <f t="shared" si="257"/>
        <v>0</v>
      </c>
      <c r="DL277" s="26">
        <f t="shared" si="258"/>
        <v>0</v>
      </c>
      <c r="DM277"/>
    </row>
    <row r="278" spans="1:117" x14ac:dyDescent="0.25">
      <c r="A278" s="794"/>
      <c r="B278" s="1331" t="s">
        <v>269</v>
      </c>
      <c r="C278" s="1332"/>
      <c r="D278" s="1321">
        <f t="shared" si="261"/>
        <v>0</v>
      </c>
      <c r="E278" s="1739">
        <f t="shared" si="260"/>
        <v>0</v>
      </c>
      <c r="F278" s="1740">
        <f t="shared" si="260"/>
        <v>0</v>
      </c>
      <c r="G278" s="1307"/>
      <c r="H278" s="1308"/>
      <c r="I278" s="1341"/>
      <c r="J278" s="1308"/>
      <c r="K278" s="1341"/>
      <c r="L278" s="1308"/>
      <c r="M278" s="1341"/>
      <c r="N278" s="1308"/>
      <c r="O278" s="1341"/>
      <c r="P278" s="1308"/>
      <c r="Q278" s="1341"/>
      <c r="R278" s="1308"/>
      <c r="S278" s="1341"/>
      <c r="T278" s="1308"/>
      <c r="U278" s="1341"/>
      <c r="V278" s="1308"/>
      <c r="W278" s="1341"/>
      <c r="X278" s="1308"/>
      <c r="Y278" s="1326"/>
      <c r="Z278" s="1327"/>
      <c r="AA278" s="1326"/>
      <c r="AB278" s="1327"/>
      <c r="AC278" s="1326"/>
      <c r="AD278" s="1327"/>
      <c r="AE278" s="1326"/>
      <c r="AF278" s="1327"/>
      <c r="AG278" s="1326"/>
      <c r="AH278" s="1327"/>
      <c r="AI278" s="1326"/>
      <c r="AJ278" s="1327"/>
      <c r="AK278" s="1326"/>
      <c r="AL278" s="1327"/>
      <c r="AM278" s="1326"/>
      <c r="AN278" s="1327"/>
      <c r="AO278" s="405">
        <v>0</v>
      </c>
      <c r="AP278" s="406">
        <v>0</v>
      </c>
      <c r="AQ278" s="1307"/>
      <c r="AR278" s="1308"/>
      <c r="AS278" s="1341"/>
      <c r="AT278" s="403"/>
      <c r="AU278" s="403"/>
      <c r="AV278" s="410"/>
      <c r="AW278" s="410"/>
      <c r="AX278" s="402"/>
      <c r="AY278" t="str">
        <f t="shared" si="248"/>
        <v/>
      </c>
      <c r="CW278" s="25" t="str">
        <f t="shared" si="249"/>
        <v/>
      </c>
      <c r="CX278" s="25" t="str">
        <f t="shared" si="250"/>
        <v/>
      </c>
      <c r="CY278" s="25" t="str">
        <f t="shared" si="251"/>
        <v/>
      </c>
      <c r="CZ278" s="25" t="str">
        <f t="shared" si="252"/>
        <v/>
      </c>
      <c r="DA278" s="25" t="str">
        <f t="shared" si="246"/>
        <v/>
      </c>
      <c r="DB278" s="25" t="str">
        <f t="shared" si="247"/>
        <v/>
      </c>
      <c r="DC278"/>
      <c r="DD278"/>
      <c r="DE278"/>
      <c r="DG278" s="26">
        <f t="shared" si="253"/>
        <v>0</v>
      </c>
      <c r="DH278" s="26">
        <f t="shared" si="254"/>
        <v>0</v>
      </c>
      <c r="DI278" s="26">
        <f t="shared" si="255"/>
        <v>0</v>
      </c>
      <c r="DJ278" s="26">
        <f t="shared" si="256"/>
        <v>0</v>
      </c>
      <c r="DK278" s="26">
        <f t="shared" si="257"/>
        <v>0</v>
      </c>
      <c r="DL278" s="26">
        <f t="shared" si="258"/>
        <v>0</v>
      </c>
      <c r="DM278"/>
    </row>
    <row r="279" spans="1:117" ht="15" customHeight="1" x14ac:dyDescent="0.25">
      <c r="A279" s="794"/>
      <c r="B279" s="1331" t="s">
        <v>270</v>
      </c>
      <c r="C279" s="1332"/>
      <c r="D279" s="1321">
        <f t="shared" si="261"/>
        <v>0</v>
      </c>
      <c r="E279" s="1739">
        <f t="shared" si="260"/>
        <v>0</v>
      </c>
      <c r="F279" s="1740">
        <f t="shared" si="260"/>
        <v>0</v>
      </c>
      <c r="G279" s="440"/>
      <c r="H279" s="441"/>
      <c r="I279" s="442"/>
      <c r="J279" s="441"/>
      <c r="K279" s="442"/>
      <c r="L279" s="441"/>
      <c r="M279" s="442"/>
      <c r="N279" s="441"/>
      <c r="O279" s="442"/>
      <c r="P279" s="441"/>
      <c r="Q279" s="442"/>
      <c r="R279" s="441"/>
      <c r="S279" s="442"/>
      <c r="T279" s="441"/>
      <c r="U279" s="442"/>
      <c r="V279" s="441"/>
      <c r="W279" s="442"/>
      <c r="X279" s="441"/>
      <c r="Y279" s="403"/>
      <c r="Z279" s="404"/>
      <c r="AA279" s="403"/>
      <c r="AB279" s="404"/>
      <c r="AC279" s="403"/>
      <c r="AD279" s="404"/>
      <c r="AE279" s="403"/>
      <c r="AF279" s="404"/>
      <c r="AG279" s="403"/>
      <c r="AH279" s="404"/>
      <c r="AI279" s="403"/>
      <c r="AJ279" s="404"/>
      <c r="AK279" s="403"/>
      <c r="AL279" s="404"/>
      <c r="AM279" s="403"/>
      <c r="AN279" s="404"/>
      <c r="AO279" s="405">
        <v>0</v>
      </c>
      <c r="AP279" s="406">
        <v>0</v>
      </c>
      <c r="AQ279" s="407"/>
      <c r="AR279" s="408"/>
      <c r="AS279" s="409"/>
      <c r="AT279" s="403"/>
      <c r="AU279" s="403"/>
      <c r="AV279" s="410"/>
      <c r="AW279" s="410"/>
      <c r="AX279" s="402"/>
      <c r="AY279" t="str">
        <f t="shared" si="248"/>
        <v/>
      </c>
      <c r="CW279" s="25" t="str">
        <f t="shared" si="249"/>
        <v/>
      </c>
      <c r="CX279" s="25" t="str">
        <f t="shared" si="250"/>
        <v/>
      </c>
      <c r="CY279" s="25" t="str">
        <f t="shared" si="251"/>
        <v/>
      </c>
      <c r="CZ279" s="25" t="str">
        <f t="shared" si="252"/>
        <v/>
      </c>
      <c r="DA279" s="25" t="str">
        <f t="shared" si="246"/>
        <v/>
      </c>
      <c r="DB279" s="25" t="str">
        <f t="shared" si="247"/>
        <v/>
      </c>
      <c r="DC279"/>
      <c r="DD279"/>
      <c r="DE279"/>
      <c r="DG279" s="26">
        <f t="shared" si="253"/>
        <v>0</v>
      </c>
      <c r="DH279" s="26">
        <f t="shared" si="254"/>
        <v>0</v>
      </c>
      <c r="DI279" s="26">
        <f t="shared" si="255"/>
        <v>0</v>
      </c>
      <c r="DJ279" s="26">
        <f t="shared" si="256"/>
        <v>0</v>
      </c>
      <c r="DK279" s="26">
        <f t="shared" si="257"/>
        <v>0</v>
      </c>
      <c r="DL279" s="26">
        <f t="shared" si="258"/>
        <v>0</v>
      </c>
      <c r="DM279"/>
    </row>
    <row r="280" spans="1:117" x14ac:dyDescent="0.25">
      <c r="A280" s="1370"/>
      <c r="B280" s="1333" t="s">
        <v>271</v>
      </c>
      <c r="C280" s="1333"/>
      <c r="D280" s="1741">
        <f t="shared" si="261"/>
        <v>0</v>
      </c>
      <c r="E280" s="499">
        <f t="shared" si="260"/>
        <v>0</v>
      </c>
      <c r="F280" s="501">
        <f t="shared" si="260"/>
        <v>0</v>
      </c>
      <c r="G280" s="1742"/>
      <c r="H280" s="1743"/>
      <c r="I280" s="502"/>
      <c r="J280" s="1743"/>
      <c r="K280" s="502"/>
      <c r="L280" s="1743"/>
      <c r="M280" s="502"/>
      <c r="N280" s="1743"/>
      <c r="O280" s="502"/>
      <c r="P280" s="1743"/>
      <c r="Q280" s="502"/>
      <c r="R280" s="1743"/>
      <c r="S280" s="502"/>
      <c r="T280" s="1743"/>
      <c r="U280" s="502"/>
      <c r="V280" s="1743"/>
      <c r="W280" s="502"/>
      <c r="X280" s="1743"/>
      <c r="Y280" s="1316"/>
      <c r="Z280" s="389"/>
      <c r="AA280" s="1316"/>
      <c r="AB280" s="389"/>
      <c r="AC280" s="1316"/>
      <c r="AD280" s="389"/>
      <c r="AE280" s="1316"/>
      <c r="AF280" s="389"/>
      <c r="AG280" s="1316"/>
      <c r="AH280" s="389"/>
      <c r="AI280" s="1316"/>
      <c r="AJ280" s="389"/>
      <c r="AK280" s="1316"/>
      <c r="AL280" s="389"/>
      <c r="AM280" s="1316"/>
      <c r="AN280" s="389"/>
      <c r="AO280" s="1317">
        <v>0</v>
      </c>
      <c r="AP280" s="1318">
        <v>0</v>
      </c>
      <c r="AQ280" s="1338"/>
      <c r="AR280" s="1339"/>
      <c r="AS280" s="413"/>
      <c r="AT280" s="1316"/>
      <c r="AU280" s="1316"/>
      <c r="AV280" s="1319"/>
      <c r="AW280" s="1319"/>
      <c r="AX280" s="1315"/>
      <c r="AY280" t="str">
        <f t="shared" si="248"/>
        <v/>
      </c>
      <c r="CW280" s="25" t="str">
        <f t="shared" si="249"/>
        <v/>
      </c>
      <c r="CX280" s="25" t="str">
        <f t="shared" si="250"/>
        <v/>
      </c>
      <c r="CY280" s="25" t="str">
        <f t="shared" si="251"/>
        <v/>
      </c>
      <c r="CZ280" s="25" t="str">
        <f t="shared" si="252"/>
        <v/>
      </c>
      <c r="DA280" s="25" t="str">
        <f t="shared" si="246"/>
        <v/>
      </c>
      <c r="DB280" s="25" t="str">
        <f t="shared" si="247"/>
        <v/>
      </c>
      <c r="DC280"/>
      <c r="DD280"/>
      <c r="DE280"/>
      <c r="DG280" s="26">
        <f t="shared" si="253"/>
        <v>0</v>
      </c>
      <c r="DH280" s="26">
        <f t="shared" si="254"/>
        <v>0</v>
      </c>
      <c r="DI280" s="26">
        <f t="shared" si="255"/>
        <v>0</v>
      </c>
      <c r="DJ280" s="26">
        <f t="shared" si="256"/>
        <v>0</v>
      </c>
      <c r="DK280" s="26">
        <f t="shared" si="257"/>
        <v>0</v>
      </c>
      <c r="DL280" s="26">
        <f t="shared" si="258"/>
        <v>0</v>
      </c>
      <c r="DM280"/>
    </row>
    <row r="281" spans="1:117" x14ac:dyDescent="0.25">
      <c r="A281" s="1744" t="s">
        <v>278</v>
      </c>
      <c r="B281" s="830" t="s">
        <v>266</v>
      </c>
      <c r="C281" s="830"/>
      <c r="D281" s="245">
        <f t="shared" si="261"/>
        <v>0</v>
      </c>
      <c r="E281" s="390">
        <f t="shared" ref="E281:F298" si="262">SUM(G281+I281+K281+M281+O281+Q281+S281+U281+W281+Y281+AA281+AC281+AE281+AG281+AI281+AK281+AM281)</f>
        <v>0</v>
      </c>
      <c r="F281" s="391">
        <f t="shared" si="262"/>
        <v>0</v>
      </c>
      <c r="G281" s="392"/>
      <c r="H281" s="393"/>
      <c r="I281" s="394"/>
      <c r="J281" s="393"/>
      <c r="K281" s="394"/>
      <c r="L281" s="393"/>
      <c r="M281" s="394"/>
      <c r="N281" s="393"/>
      <c r="O281" s="394"/>
      <c r="P281" s="393"/>
      <c r="Q281" s="394"/>
      <c r="R281" s="393"/>
      <c r="S281" s="394"/>
      <c r="T281" s="393"/>
      <c r="U281" s="394"/>
      <c r="V281" s="395"/>
      <c r="W281" s="394"/>
      <c r="X281" s="395"/>
      <c r="Y281" s="394"/>
      <c r="Z281" s="395"/>
      <c r="AA281" s="394"/>
      <c r="AB281" s="395"/>
      <c r="AC281" s="394"/>
      <c r="AD281" s="395"/>
      <c r="AE281" s="394"/>
      <c r="AF281" s="395"/>
      <c r="AG281" s="394"/>
      <c r="AH281" s="395"/>
      <c r="AI281" s="394"/>
      <c r="AJ281" s="395"/>
      <c r="AK281" s="394"/>
      <c r="AL281" s="395"/>
      <c r="AM281" s="394"/>
      <c r="AN281" s="395"/>
      <c r="AO281" s="396">
        <v>0</v>
      </c>
      <c r="AP281" s="397">
        <v>0</v>
      </c>
      <c r="AQ281" s="392"/>
      <c r="AR281" s="393"/>
      <c r="AS281" s="1382"/>
      <c r="AT281" s="394"/>
      <c r="AU281" s="394"/>
      <c r="AV281" s="398"/>
      <c r="AW281" s="398"/>
      <c r="AX281" s="393"/>
      <c r="AY281" t="str">
        <f t="shared" si="248"/>
        <v/>
      </c>
      <c r="CW281" s="25" t="str">
        <f t="shared" si="249"/>
        <v/>
      </c>
      <c r="CX281" s="25" t="str">
        <f t="shared" si="250"/>
        <v/>
      </c>
      <c r="CY281" s="25" t="str">
        <f t="shared" si="251"/>
        <v/>
      </c>
      <c r="CZ281" s="25" t="str">
        <f t="shared" si="252"/>
        <v/>
      </c>
      <c r="DA281" s="25" t="str">
        <f t="shared" si="246"/>
        <v/>
      </c>
      <c r="DB281" s="25" t="str">
        <f t="shared" si="247"/>
        <v/>
      </c>
      <c r="DC281"/>
      <c r="DD281"/>
      <c r="DE281"/>
      <c r="DG281" s="26">
        <f t="shared" si="253"/>
        <v>0</v>
      </c>
      <c r="DH281" s="26">
        <f t="shared" si="254"/>
        <v>0</v>
      </c>
      <c r="DI281" s="26">
        <f t="shared" si="255"/>
        <v>0</v>
      </c>
      <c r="DJ281" s="26">
        <f t="shared" si="256"/>
        <v>0</v>
      </c>
      <c r="DK281" s="26">
        <f t="shared" si="257"/>
        <v>0</v>
      </c>
      <c r="DL281" s="26">
        <f t="shared" si="258"/>
        <v>0</v>
      </c>
      <c r="DM281"/>
    </row>
    <row r="282" spans="1:117" x14ac:dyDescent="0.25">
      <c r="A282" s="713"/>
      <c r="B282" s="1320" t="s">
        <v>267</v>
      </c>
      <c r="C282" s="1320"/>
      <c r="D282" s="1321">
        <f t="shared" si="261"/>
        <v>0</v>
      </c>
      <c r="E282" s="1322">
        <f t="shared" si="262"/>
        <v>0</v>
      </c>
      <c r="F282" s="1323">
        <f t="shared" si="262"/>
        <v>0</v>
      </c>
      <c r="G282" s="1324"/>
      <c r="H282" s="1325"/>
      <c r="I282" s="1326"/>
      <c r="J282" s="1325"/>
      <c r="K282" s="1326"/>
      <c r="L282" s="1325"/>
      <c r="M282" s="1326"/>
      <c r="N282" s="1325"/>
      <c r="O282" s="1326"/>
      <c r="P282" s="1325"/>
      <c r="Q282" s="1326"/>
      <c r="R282" s="1325"/>
      <c r="S282" s="1326"/>
      <c r="T282" s="1325"/>
      <c r="U282" s="1326"/>
      <c r="V282" s="1327"/>
      <c r="W282" s="1326"/>
      <c r="X282" s="1327"/>
      <c r="Y282" s="1326"/>
      <c r="Z282" s="1327"/>
      <c r="AA282" s="1326"/>
      <c r="AB282" s="1327"/>
      <c r="AC282" s="1326"/>
      <c r="AD282" s="1327"/>
      <c r="AE282" s="1326"/>
      <c r="AF282" s="1327"/>
      <c r="AG282" s="1326"/>
      <c r="AH282" s="1327"/>
      <c r="AI282" s="1326"/>
      <c r="AJ282" s="1327"/>
      <c r="AK282" s="1326"/>
      <c r="AL282" s="1327"/>
      <c r="AM282" s="1326"/>
      <c r="AN282" s="1327"/>
      <c r="AO282" s="1328">
        <v>0</v>
      </c>
      <c r="AP282" s="1329">
        <v>0</v>
      </c>
      <c r="AQ282" s="1307"/>
      <c r="AR282" s="1308"/>
      <c r="AS282" s="394"/>
      <c r="AT282" s="1326"/>
      <c r="AU282" s="1326"/>
      <c r="AV282" s="1330"/>
      <c r="AW282" s="1330"/>
      <c r="AX282" s="1325"/>
      <c r="AY282" t="str">
        <f t="shared" si="248"/>
        <v/>
      </c>
      <c r="CW282" s="25" t="str">
        <f t="shared" si="249"/>
        <v/>
      </c>
      <c r="CX282" s="25" t="str">
        <f t="shared" si="250"/>
        <v/>
      </c>
      <c r="CY282" s="25" t="str">
        <f t="shared" si="251"/>
        <v/>
      </c>
      <c r="CZ282" s="25" t="str">
        <f t="shared" si="252"/>
        <v/>
      </c>
      <c r="DA282" s="25" t="str">
        <f t="shared" si="246"/>
        <v/>
      </c>
      <c r="DB282" s="25" t="str">
        <f t="shared" si="247"/>
        <v/>
      </c>
      <c r="DC282"/>
      <c r="DD282"/>
      <c r="DE282"/>
      <c r="DG282" s="26">
        <f t="shared" si="253"/>
        <v>0</v>
      </c>
      <c r="DH282" s="26">
        <f t="shared" si="254"/>
        <v>0</v>
      </c>
      <c r="DI282" s="26">
        <f t="shared" si="255"/>
        <v>0</v>
      </c>
      <c r="DJ282" s="26">
        <f t="shared" si="256"/>
        <v>0</v>
      </c>
      <c r="DK282" s="26">
        <f t="shared" si="257"/>
        <v>0</v>
      </c>
      <c r="DL282" s="26">
        <f t="shared" si="258"/>
        <v>0</v>
      </c>
      <c r="DM282"/>
    </row>
    <row r="283" spans="1:117" x14ac:dyDescent="0.25">
      <c r="A283" s="713"/>
      <c r="B283" s="1320" t="s">
        <v>268</v>
      </c>
      <c r="C283" s="1320"/>
      <c r="D283" s="1321">
        <f t="shared" si="261"/>
        <v>0</v>
      </c>
      <c r="E283" s="1322">
        <f t="shared" si="262"/>
        <v>0</v>
      </c>
      <c r="F283" s="1323">
        <f t="shared" si="262"/>
        <v>0</v>
      </c>
      <c r="G283" s="1324"/>
      <c r="H283" s="1325"/>
      <c r="I283" s="1326"/>
      <c r="J283" s="1325"/>
      <c r="K283" s="1326"/>
      <c r="L283" s="1325"/>
      <c r="M283" s="1326"/>
      <c r="N283" s="1325"/>
      <c r="O283" s="1326"/>
      <c r="P283" s="1325"/>
      <c r="Q283" s="1326"/>
      <c r="R283" s="1325"/>
      <c r="S283" s="1326"/>
      <c r="T283" s="1325"/>
      <c r="U283" s="1326"/>
      <c r="V283" s="1327"/>
      <c r="W283" s="1326"/>
      <c r="X283" s="1327"/>
      <c r="Y283" s="1326"/>
      <c r="Z283" s="1327"/>
      <c r="AA283" s="1326"/>
      <c r="AB283" s="1327"/>
      <c r="AC283" s="1326"/>
      <c r="AD283" s="1327"/>
      <c r="AE283" s="1326"/>
      <c r="AF283" s="1327"/>
      <c r="AG283" s="1326"/>
      <c r="AH283" s="1327"/>
      <c r="AI283" s="1326"/>
      <c r="AJ283" s="1327"/>
      <c r="AK283" s="1326"/>
      <c r="AL283" s="1327"/>
      <c r="AM283" s="1326"/>
      <c r="AN283" s="1327"/>
      <c r="AO283" s="1328">
        <v>0</v>
      </c>
      <c r="AP283" s="1329">
        <v>0</v>
      </c>
      <c r="AQ283" s="1307"/>
      <c r="AR283" s="1308"/>
      <c r="AS283" s="1341"/>
      <c r="AT283" s="1326"/>
      <c r="AU283" s="1326"/>
      <c r="AV283" s="1330"/>
      <c r="AW283" s="1330"/>
      <c r="AX283" s="1325"/>
      <c r="AY283" t="str">
        <f t="shared" si="248"/>
        <v/>
      </c>
      <c r="CW283" s="25" t="str">
        <f t="shared" si="249"/>
        <v/>
      </c>
      <c r="CX283" s="25" t="str">
        <f t="shared" si="250"/>
        <v/>
      </c>
      <c r="CY283" s="25" t="str">
        <f t="shared" si="251"/>
        <v/>
      </c>
      <c r="CZ283" s="25" t="str">
        <f t="shared" si="252"/>
        <v/>
      </c>
      <c r="DA283" s="25" t="str">
        <f t="shared" ref="DA283:DA346" si="263">IF(AND(D283&gt;0,AX283="")," * No olvide ingresar datos en Usuarios Migrantes. (Digite cero si no tiene).","")</f>
        <v/>
      </c>
      <c r="DB283" s="25" t="str">
        <f t="shared" ref="DB283:DB346" si="264">IF(AX283&gt;D283, "* Migrantes no puede ser mayor al Total","")</f>
        <v/>
      </c>
      <c r="DC283"/>
      <c r="DD283"/>
      <c r="DE283"/>
      <c r="DG283" s="26">
        <f t="shared" si="253"/>
        <v>0</v>
      </c>
      <c r="DH283" s="26">
        <f t="shared" si="254"/>
        <v>0</v>
      </c>
      <c r="DI283" s="26">
        <f t="shared" si="255"/>
        <v>0</v>
      </c>
      <c r="DJ283" s="26">
        <f t="shared" si="256"/>
        <v>0</v>
      </c>
      <c r="DK283" s="26">
        <f t="shared" si="257"/>
        <v>0</v>
      </c>
      <c r="DL283" s="26">
        <f t="shared" si="258"/>
        <v>0</v>
      </c>
      <c r="DM283"/>
    </row>
    <row r="284" spans="1:117" x14ac:dyDescent="0.25">
      <c r="A284" s="713"/>
      <c r="B284" s="1331" t="s">
        <v>269</v>
      </c>
      <c r="C284" s="1332"/>
      <c r="D284" s="1321">
        <f t="shared" si="261"/>
        <v>0</v>
      </c>
      <c r="E284" s="1322">
        <f t="shared" si="262"/>
        <v>0</v>
      </c>
      <c r="F284" s="1323">
        <f t="shared" si="262"/>
        <v>0</v>
      </c>
      <c r="G284" s="401"/>
      <c r="H284" s="402"/>
      <c r="I284" s="403"/>
      <c r="J284" s="402"/>
      <c r="K284" s="403"/>
      <c r="L284" s="402"/>
      <c r="M284" s="403"/>
      <c r="N284" s="402"/>
      <c r="O284" s="403"/>
      <c r="P284" s="402"/>
      <c r="Q284" s="403"/>
      <c r="R284" s="402"/>
      <c r="S284" s="403"/>
      <c r="T284" s="402"/>
      <c r="U284" s="403"/>
      <c r="V284" s="404"/>
      <c r="W284" s="403"/>
      <c r="X284" s="404"/>
      <c r="Y284" s="403"/>
      <c r="Z284" s="404"/>
      <c r="AA284" s="403"/>
      <c r="AB284" s="404"/>
      <c r="AC284" s="403"/>
      <c r="AD284" s="404"/>
      <c r="AE284" s="403"/>
      <c r="AF284" s="404"/>
      <c r="AG284" s="403"/>
      <c r="AH284" s="404"/>
      <c r="AI284" s="403"/>
      <c r="AJ284" s="404"/>
      <c r="AK284" s="403"/>
      <c r="AL284" s="404"/>
      <c r="AM284" s="403"/>
      <c r="AN284" s="404"/>
      <c r="AO284" s="405">
        <v>0</v>
      </c>
      <c r="AP284" s="406">
        <v>0</v>
      </c>
      <c r="AQ284" s="1307"/>
      <c r="AR284" s="1308"/>
      <c r="AS284" s="1341"/>
      <c r="AT284" s="403"/>
      <c r="AU284" s="403"/>
      <c r="AV284" s="410"/>
      <c r="AW284" s="410"/>
      <c r="AX284" s="402"/>
      <c r="AY284" t="str">
        <f t="shared" ref="AY284:AY298" si="265">CW284&amp;CX284&amp;CY284&amp;CZ284&amp;DA284&amp;DB284&amp;DC284</f>
        <v/>
      </c>
      <c r="CW284" s="25" t="str">
        <f t="shared" ref="CW284:CW298" si="266">IF(AND(F284&gt;0,AO284=""),"  * No olvide digitar Embarazadas. Digite Cero si no tiene.",IF(AO284&gt;F284," * Las Embarazadas no pueden superar el Total Mujeres.",""))</f>
        <v/>
      </c>
      <c r="CX284" s="25" t="str">
        <f t="shared" ref="CX284:CX298" si="267">IF(AND(D284&gt;0,AV284="")," * No olvide ingresar datos en Usuarios con Discapacidad. (Digite cero si no tiene).",IF(AV284&gt;D284," * La variable Usuarios con discapacidad No puede ser mayor al Total.",""))</f>
        <v/>
      </c>
      <c r="CY284" s="25" t="str">
        <f t="shared" ref="CY284:CY298" si="268">IF(AND(D284&gt;0,AW284="")," * No olvide ingresar datos en Usuarios Oncológicos. (Digite cero si no tiene).",IF(AW284&gt;D284," * La variable Usuarios oncológicos No puede ser mayor al Total.",""))</f>
        <v/>
      </c>
      <c r="CZ284" s="25" t="str">
        <f t="shared" ref="CZ284:CZ298" si="269">IF(AND((AI284+AJ284)&gt;0,AP284="")," * No olvide digitar la variable 60 años. Si no tiene digite Cero.",IF(AP284&gt;(AI284+AJ284), "* El número de pacientes de 60 años NO DEBE ser mayor a lo registrado en el grupo etario de 60 a 64 años.",""))</f>
        <v/>
      </c>
      <c r="DA284" s="25" t="str">
        <f t="shared" si="263"/>
        <v/>
      </c>
      <c r="DB284" s="25" t="str">
        <f t="shared" si="264"/>
        <v/>
      </c>
      <c r="DC284"/>
      <c r="DD284"/>
      <c r="DE284"/>
      <c r="DG284" s="26">
        <f t="shared" ref="DG284:DG298" si="270">IF(AND(F284&gt;0,AO284=""),1,IF(AO284&gt;F284,1,0))</f>
        <v>0</v>
      </c>
      <c r="DH284" s="26">
        <f t="shared" ref="DH284:DH298" si="271">IF(AND(D284&gt;0,AV284=""),1,IF(AV284&gt;D284,1,0))</f>
        <v>0</v>
      </c>
      <c r="DI284" s="26">
        <f t="shared" ref="DI284:DI298" si="272">IF(AND(D284&gt;0,AW284=""),1,IF(AW284&gt;D284,1,0))</f>
        <v>0</v>
      </c>
      <c r="DJ284" s="26">
        <f t="shared" ref="DJ284:DJ298" si="273">IF(AND((AI284+AJ284)&gt;0,AP284=""),1,IF(AP284&gt;(AI284+AJ284),1,0))</f>
        <v>0</v>
      </c>
      <c r="DK284" s="26">
        <f t="shared" ref="DK284:DK298" si="274">IF(AND(D284&gt;0,AX284=""),1,0)</f>
        <v>0</v>
      </c>
      <c r="DL284" s="26">
        <f t="shared" ref="DL284:DL298" si="275">IF(AX284&gt;D284,1,0)</f>
        <v>0</v>
      </c>
      <c r="DM284"/>
    </row>
    <row r="285" spans="1:117" ht="15" customHeight="1" x14ac:dyDescent="0.25">
      <c r="A285" s="713"/>
      <c r="B285" s="1331" t="s">
        <v>270</v>
      </c>
      <c r="C285" s="1332"/>
      <c r="D285" s="1321">
        <f t="shared" si="261"/>
        <v>0</v>
      </c>
      <c r="E285" s="1322">
        <f t="shared" si="262"/>
        <v>0</v>
      </c>
      <c r="F285" s="1323">
        <f t="shared" si="262"/>
        <v>0</v>
      </c>
      <c r="G285" s="401"/>
      <c r="H285" s="402"/>
      <c r="I285" s="403"/>
      <c r="J285" s="402"/>
      <c r="K285" s="403"/>
      <c r="L285" s="402"/>
      <c r="M285" s="403"/>
      <c r="N285" s="402"/>
      <c r="O285" s="403"/>
      <c r="P285" s="402"/>
      <c r="Q285" s="403"/>
      <c r="R285" s="402"/>
      <c r="S285" s="403"/>
      <c r="T285" s="402"/>
      <c r="U285" s="403"/>
      <c r="V285" s="404"/>
      <c r="W285" s="403"/>
      <c r="X285" s="404"/>
      <c r="Y285" s="403"/>
      <c r="Z285" s="404"/>
      <c r="AA285" s="403"/>
      <c r="AB285" s="404"/>
      <c r="AC285" s="403"/>
      <c r="AD285" s="404"/>
      <c r="AE285" s="403"/>
      <c r="AF285" s="404"/>
      <c r="AG285" s="403"/>
      <c r="AH285" s="404"/>
      <c r="AI285" s="403"/>
      <c r="AJ285" s="404"/>
      <c r="AK285" s="403"/>
      <c r="AL285" s="404"/>
      <c r="AM285" s="403"/>
      <c r="AN285" s="404"/>
      <c r="AO285" s="405">
        <v>0</v>
      </c>
      <c r="AP285" s="406">
        <v>0</v>
      </c>
      <c r="AQ285" s="407"/>
      <c r="AR285" s="408"/>
      <c r="AS285" s="409"/>
      <c r="AT285" s="403"/>
      <c r="AU285" s="403"/>
      <c r="AV285" s="410"/>
      <c r="AW285" s="410"/>
      <c r="AX285" s="402"/>
      <c r="AY285" t="str">
        <f t="shared" si="265"/>
        <v/>
      </c>
      <c r="CW285" s="25" t="str">
        <f t="shared" si="266"/>
        <v/>
      </c>
      <c r="CX285" s="25" t="str">
        <f t="shared" si="267"/>
        <v/>
      </c>
      <c r="CY285" s="25" t="str">
        <f t="shared" si="268"/>
        <v/>
      </c>
      <c r="CZ285" s="25" t="str">
        <f t="shared" si="269"/>
        <v/>
      </c>
      <c r="DA285" s="25" t="str">
        <f t="shared" si="263"/>
        <v/>
      </c>
      <c r="DB285" s="25" t="str">
        <f t="shared" si="264"/>
        <v/>
      </c>
      <c r="DC285"/>
      <c r="DD285"/>
      <c r="DE285"/>
      <c r="DG285" s="26">
        <f t="shared" si="270"/>
        <v>0</v>
      </c>
      <c r="DH285" s="26">
        <f t="shared" si="271"/>
        <v>0</v>
      </c>
      <c r="DI285" s="26">
        <f t="shared" si="272"/>
        <v>0</v>
      </c>
      <c r="DJ285" s="26">
        <f t="shared" si="273"/>
        <v>0</v>
      </c>
      <c r="DK285" s="26">
        <f t="shared" si="274"/>
        <v>0</v>
      </c>
      <c r="DL285" s="26">
        <f t="shared" si="275"/>
        <v>0</v>
      </c>
      <c r="DM285"/>
    </row>
    <row r="286" spans="1:117" x14ac:dyDescent="0.25">
      <c r="A286" s="945"/>
      <c r="B286" s="1333" t="s">
        <v>271</v>
      </c>
      <c r="C286" s="1333"/>
      <c r="D286" s="1334">
        <f t="shared" si="261"/>
        <v>0</v>
      </c>
      <c r="E286" s="1335">
        <f t="shared" si="262"/>
        <v>0</v>
      </c>
      <c r="F286" s="1336">
        <f t="shared" si="262"/>
        <v>0</v>
      </c>
      <c r="G286" s="1314"/>
      <c r="H286" s="1315"/>
      <c r="I286" s="1316"/>
      <c r="J286" s="1315"/>
      <c r="K286" s="1316"/>
      <c r="L286" s="1315"/>
      <c r="M286" s="1316"/>
      <c r="N286" s="1315"/>
      <c r="O286" s="1316"/>
      <c r="P286" s="1315"/>
      <c r="Q286" s="1316"/>
      <c r="R286" s="1315"/>
      <c r="S286" s="1316"/>
      <c r="T286" s="1315"/>
      <c r="U286" s="1316"/>
      <c r="V286" s="389"/>
      <c r="W286" s="1316"/>
      <c r="X286" s="389"/>
      <c r="Y286" s="1316"/>
      <c r="Z286" s="389"/>
      <c r="AA286" s="1316"/>
      <c r="AB286" s="389"/>
      <c r="AC286" s="1316"/>
      <c r="AD286" s="389"/>
      <c r="AE286" s="1316"/>
      <c r="AF286" s="389"/>
      <c r="AG286" s="1316"/>
      <c r="AH286" s="389"/>
      <c r="AI286" s="1316"/>
      <c r="AJ286" s="389"/>
      <c r="AK286" s="1316"/>
      <c r="AL286" s="389"/>
      <c r="AM286" s="1316"/>
      <c r="AN286" s="389"/>
      <c r="AO286" s="1317">
        <v>0</v>
      </c>
      <c r="AP286" s="1318">
        <v>0</v>
      </c>
      <c r="AQ286" s="1338"/>
      <c r="AR286" s="1339"/>
      <c r="AS286" s="413"/>
      <c r="AT286" s="1316"/>
      <c r="AU286" s="1316"/>
      <c r="AV286" s="1319"/>
      <c r="AW286" s="1319"/>
      <c r="AX286" s="1315"/>
      <c r="AY286" t="str">
        <f t="shared" si="265"/>
        <v/>
      </c>
      <c r="CW286" s="25" t="str">
        <f t="shared" si="266"/>
        <v/>
      </c>
      <c r="CX286" s="25" t="str">
        <f t="shared" si="267"/>
        <v/>
      </c>
      <c r="CY286" s="25" t="str">
        <f t="shared" si="268"/>
        <v/>
      </c>
      <c r="CZ286" s="25" t="str">
        <f t="shared" si="269"/>
        <v/>
      </c>
      <c r="DA286" s="25" t="str">
        <f t="shared" si="263"/>
        <v/>
      </c>
      <c r="DB286" s="25" t="str">
        <f t="shared" si="264"/>
        <v/>
      </c>
      <c r="DC286"/>
      <c r="DD286"/>
      <c r="DE286"/>
      <c r="DG286" s="26">
        <f t="shared" si="270"/>
        <v>0</v>
      </c>
      <c r="DH286" s="26">
        <f t="shared" si="271"/>
        <v>0</v>
      </c>
      <c r="DI286" s="26">
        <f t="shared" si="272"/>
        <v>0</v>
      </c>
      <c r="DJ286" s="26">
        <f t="shared" si="273"/>
        <v>0</v>
      </c>
      <c r="DK286" s="26">
        <f t="shared" si="274"/>
        <v>0</v>
      </c>
      <c r="DL286" s="26">
        <f t="shared" si="275"/>
        <v>0</v>
      </c>
      <c r="DM286"/>
    </row>
    <row r="287" spans="1:117" x14ac:dyDescent="0.25">
      <c r="A287" s="1744" t="s">
        <v>102</v>
      </c>
      <c r="B287" s="830" t="s">
        <v>266</v>
      </c>
      <c r="C287" s="830"/>
      <c r="D287" s="245">
        <f t="shared" si="261"/>
        <v>0</v>
      </c>
      <c r="E287" s="390">
        <f t="shared" si="262"/>
        <v>0</v>
      </c>
      <c r="F287" s="391">
        <f t="shared" si="262"/>
        <v>0</v>
      </c>
      <c r="G287" s="392"/>
      <c r="H287" s="393"/>
      <c r="I287" s="394"/>
      <c r="J287" s="393"/>
      <c r="K287" s="394"/>
      <c r="L287" s="393"/>
      <c r="M287" s="394"/>
      <c r="N287" s="393"/>
      <c r="O287" s="394"/>
      <c r="P287" s="393"/>
      <c r="Q287" s="394"/>
      <c r="R287" s="393"/>
      <c r="S287" s="394"/>
      <c r="T287" s="393"/>
      <c r="U287" s="394"/>
      <c r="V287" s="395"/>
      <c r="W287" s="394"/>
      <c r="X287" s="395"/>
      <c r="Y287" s="394"/>
      <c r="Z287" s="395"/>
      <c r="AA287" s="394"/>
      <c r="AB287" s="395"/>
      <c r="AC287" s="394"/>
      <c r="AD287" s="395"/>
      <c r="AE287" s="394"/>
      <c r="AF287" s="395"/>
      <c r="AG287" s="394"/>
      <c r="AH287" s="395"/>
      <c r="AI287" s="394"/>
      <c r="AJ287" s="395"/>
      <c r="AK287" s="394"/>
      <c r="AL287" s="395"/>
      <c r="AM287" s="394"/>
      <c r="AN287" s="395"/>
      <c r="AO287" s="396">
        <v>0</v>
      </c>
      <c r="AP287" s="397">
        <v>0</v>
      </c>
      <c r="AQ287" s="392"/>
      <c r="AR287" s="393"/>
      <c r="AS287" s="1745"/>
      <c r="AT287" s="394"/>
      <c r="AU287" s="394"/>
      <c r="AV287" s="398"/>
      <c r="AW287" s="398"/>
      <c r="AX287" s="393"/>
      <c r="AY287" t="str">
        <f t="shared" si="265"/>
        <v/>
      </c>
      <c r="CW287" s="25" t="str">
        <f t="shared" si="266"/>
        <v/>
      </c>
      <c r="CX287" s="25" t="str">
        <f t="shared" si="267"/>
        <v/>
      </c>
      <c r="CY287" s="25" t="str">
        <f t="shared" si="268"/>
        <v/>
      </c>
      <c r="CZ287" s="25" t="str">
        <f t="shared" si="269"/>
        <v/>
      </c>
      <c r="DA287" s="25" t="str">
        <f t="shared" si="263"/>
        <v/>
      </c>
      <c r="DB287" s="25" t="str">
        <f t="shared" si="264"/>
        <v/>
      </c>
      <c r="DC287"/>
      <c r="DD287"/>
      <c r="DE287"/>
      <c r="DG287" s="26">
        <f t="shared" si="270"/>
        <v>0</v>
      </c>
      <c r="DH287" s="26">
        <f t="shared" si="271"/>
        <v>0</v>
      </c>
      <c r="DI287" s="26">
        <f t="shared" si="272"/>
        <v>0</v>
      </c>
      <c r="DJ287" s="26">
        <f t="shared" si="273"/>
        <v>0</v>
      </c>
      <c r="DK287" s="26">
        <f t="shared" si="274"/>
        <v>0</v>
      </c>
      <c r="DL287" s="26">
        <f t="shared" si="275"/>
        <v>0</v>
      </c>
      <c r="DM287"/>
    </row>
    <row r="288" spans="1:117" x14ac:dyDescent="0.25">
      <c r="A288" s="713"/>
      <c r="B288" s="1320" t="s">
        <v>267</v>
      </c>
      <c r="C288" s="1320"/>
      <c r="D288" s="1321">
        <f t="shared" si="261"/>
        <v>0</v>
      </c>
      <c r="E288" s="1322">
        <f t="shared" si="262"/>
        <v>0</v>
      </c>
      <c r="F288" s="1323">
        <f t="shared" si="262"/>
        <v>0</v>
      </c>
      <c r="G288" s="1324"/>
      <c r="H288" s="1325"/>
      <c r="I288" s="1326"/>
      <c r="J288" s="1325"/>
      <c r="K288" s="1326"/>
      <c r="L288" s="1325"/>
      <c r="M288" s="1326"/>
      <c r="N288" s="1325"/>
      <c r="O288" s="1326"/>
      <c r="P288" s="1325"/>
      <c r="Q288" s="1326"/>
      <c r="R288" s="1325"/>
      <c r="S288" s="1326"/>
      <c r="T288" s="1325"/>
      <c r="U288" s="1326"/>
      <c r="V288" s="1327"/>
      <c r="W288" s="1326"/>
      <c r="X288" s="1327"/>
      <c r="Y288" s="1326"/>
      <c r="Z288" s="1327"/>
      <c r="AA288" s="1326"/>
      <c r="AB288" s="1327"/>
      <c r="AC288" s="1326"/>
      <c r="AD288" s="1327"/>
      <c r="AE288" s="1326"/>
      <c r="AF288" s="1327"/>
      <c r="AG288" s="1326"/>
      <c r="AH288" s="1327"/>
      <c r="AI288" s="1326"/>
      <c r="AJ288" s="1327"/>
      <c r="AK288" s="1326"/>
      <c r="AL288" s="1327"/>
      <c r="AM288" s="1326"/>
      <c r="AN288" s="1327"/>
      <c r="AO288" s="1328">
        <v>0</v>
      </c>
      <c r="AP288" s="1329">
        <v>0</v>
      </c>
      <c r="AQ288" s="1307"/>
      <c r="AR288" s="1308"/>
      <c r="AS288" s="394"/>
      <c r="AT288" s="1326"/>
      <c r="AU288" s="1326"/>
      <c r="AV288" s="1330"/>
      <c r="AW288" s="1330"/>
      <c r="AX288" s="1325"/>
      <c r="AY288" t="str">
        <f t="shared" si="265"/>
        <v/>
      </c>
      <c r="CW288" s="25" t="str">
        <f t="shared" si="266"/>
        <v/>
      </c>
      <c r="CX288" s="25" t="str">
        <f t="shared" si="267"/>
        <v/>
      </c>
      <c r="CY288" s="25" t="str">
        <f t="shared" si="268"/>
        <v/>
      </c>
      <c r="CZ288" s="25" t="str">
        <f t="shared" si="269"/>
        <v/>
      </c>
      <c r="DA288" s="25" t="str">
        <f t="shared" si="263"/>
        <v/>
      </c>
      <c r="DB288" s="25" t="str">
        <f t="shared" si="264"/>
        <v/>
      </c>
      <c r="DC288"/>
      <c r="DD288"/>
      <c r="DE288"/>
      <c r="DG288" s="26">
        <f t="shared" si="270"/>
        <v>0</v>
      </c>
      <c r="DH288" s="26">
        <f t="shared" si="271"/>
        <v>0</v>
      </c>
      <c r="DI288" s="26">
        <f t="shared" si="272"/>
        <v>0</v>
      </c>
      <c r="DJ288" s="26">
        <f t="shared" si="273"/>
        <v>0</v>
      </c>
      <c r="DK288" s="26">
        <f t="shared" si="274"/>
        <v>0</v>
      </c>
      <c r="DL288" s="26">
        <f t="shared" si="275"/>
        <v>0</v>
      </c>
      <c r="DM288"/>
    </row>
    <row r="289" spans="1:117" x14ac:dyDescent="0.25">
      <c r="A289" s="713"/>
      <c r="B289" s="1320" t="s">
        <v>268</v>
      </c>
      <c r="C289" s="1320"/>
      <c r="D289" s="1321">
        <f t="shared" si="261"/>
        <v>0</v>
      </c>
      <c r="E289" s="1322">
        <f t="shared" si="262"/>
        <v>0</v>
      </c>
      <c r="F289" s="1323">
        <f t="shared" si="262"/>
        <v>0</v>
      </c>
      <c r="G289" s="1324"/>
      <c r="H289" s="1325"/>
      <c r="I289" s="1326"/>
      <c r="J289" s="1325"/>
      <c r="K289" s="1326"/>
      <c r="L289" s="1325"/>
      <c r="M289" s="1326"/>
      <c r="N289" s="1325"/>
      <c r="O289" s="1326"/>
      <c r="P289" s="1325"/>
      <c r="Q289" s="1326"/>
      <c r="R289" s="1325"/>
      <c r="S289" s="1326"/>
      <c r="T289" s="1325"/>
      <c r="U289" s="1326"/>
      <c r="V289" s="1327"/>
      <c r="W289" s="1326"/>
      <c r="X289" s="1327"/>
      <c r="Y289" s="1326"/>
      <c r="Z289" s="1327"/>
      <c r="AA289" s="1326"/>
      <c r="AB289" s="1327"/>
      <c r="AC289" s="1326"/>
      <c r="AD289" s="1327"/>
      <c r="AE289" s="1326"/>
      <c r="AF289" s="1327"/>
      <c r="AG289" s="1326"/>
      <c r="AH289" s="1327"/>
      <c r="AI289" s="1326"/>
      <c r="AJ289" s="1327"/>
      <c r="AK289" s="1326"/>
      <c r="AL289" s="1327"/>
      <c r="AM289" s="1326"/>
      <c r="AN289" s="1327"/>
      <c r="AO289" s="1328">
        <v>0</v>
      </c>
      <c r="AP289" s="1329">
        <v>0</v>
      </c>
      <c r="AQ289" s="1307"/>
      <c r="AR289" s="1308"/>
      <c r="AS289" s="1341"/>
      <c r="AT289" s="1326"/>
      <c r="AU289" s="1326"/>
      <c r="AV289" s="1330"/>
      <c r="AW289" s="1330"/>
      <c r="AX289" s="1325"/>
      <c r="AY289" t="str">
        <f t="shared" si="265"/>
        <v/>
      </c>
      <c r="CW289" s="25" t="str">
        <f t="shared" si="266"/>
        <v/>
      </c>
      <c r="CX289" s="25" t="str">
        <f t="shared" si="267"/>
        <v/>
      </c>
      <c r="CY289" s="25" t="str">
        <f t="shared" si="268"/>
        <v/>
      </c>
      <c r="CZ289" s="25" t="str">
        <f t="shared" si="269"/>
        <v/>
      </c>
      <c r="DA289" s="25" t="str">
        <f t="shared" si="263"/>
        <v/>
      </c>
      <c r="DB289" s="25" t="str">
        <f t="shared" si="264"/>
        <v/>
      </c>
      <c r="DC289"/>
      <c r="DD289"/>
      <c r="DE289"/>
      <c r="DG289" s="26">
        <f t="shared" si="270"/>
        <v>0</v>
      </c>
      <c r="DH289" s="26">
        <f t="shared" si="271"/>
        <v>0</v>
      </c>
      <c r="DI289" s="26">
        <f t="shared" si="272"/>
        <v>0</v>
      </c>
      <c r="DJ289" s="26">
        <f t="shared" si="273"/>
        <v>0</v>
      </c>
      <c r="DK289" s="26">
        <f t="shared" si="274"/>
        <v>0</v>
      </c>
      <c r="DL289" s="26">
        <f t="shared" si="275"/>
        <v>0</v>
      </c>
      <c r="DM289"/>
    </row>
    <row r="290" spans="1:117" x14ac:dyDescent="0.25">
      <c r="A290" s="713"/>
      <c r="B290" s="1331" t="s">
        <v>269</v>
      </c>
      <c r="C290" s="1332"/>
      <c r="D290" s="1321">
        <f t="shared" si="261"/>
        <v>0</v>
      </c>
      <c r="E290" s="1322">
        <f t="shared" si="262"/>
        <v>0</v>
      </c>
      <c r="F290" s="1323">
        <f t="shared" si="262"/>
        <v>0</v>
      </c>
      <c r="G290" s="401"/>
      <c r="H290" s="402"/>
      <c r="I290" s="403"/>
      <c r="J290" s="402"/>
      <c r="K290" s="403"/>
      <c r="L290" s="402"/>
      <c r="M290" s="403"/>
      <c r="N290" s="402"/>
      <c r="O290" s="403"/>
      <c r="P290" s="402"/>
      <c r="Q290" s="403"/>
      <c r="R290" s="402"/>
      <c r="S290" s="403"/>
      <c r="T290" s="402"/>
      <c r="U290" s="403"/>
      <c r="V290" s="404"/>
      <c r="W290" s="403"/>
      <c r="X290" s="404"/>
      <c r="Y290" s="403"/>
      <c r="Z290" s="404"/>
      <c r="AA290" s="403"/>
      <c r="AB290" s="404"/>
      <c r="AC290" s="403"/>
      <c r="AD290" s="404"/>
      <c r="AE290" s="403"/>
      <c r="AF290" s="404"/>
      <c r="AG290" s="403"/>
      <c r="AH290" s="404"/>
      <c r="AI290" s="403"/>
      <c r="AJ290" s="404"/>
      <c r="AK290" s="403"/>
      <c r="AL290" s="404"/>
      <c r="AM290" s="403"/>
      <c r="AN290" s="404"/>
      <c r="AO290" s="405">
        <v>0</v>
      </c>
      <c r="AP290" s="406">
        <v>0</v>
      </c>
      <c r="AQ290" s="1307"/>
      <c r="AR290" s="1308"/>
      <c r="AS290" s="1341"/>
      <c r="AT290" s="403"/>
      <c r="AU290" s="403"/>
      <c r="AV290" s="410"/>
      <c r="AW290" s="410"/>
      <c r="AX290" s="402"/>
      <c r="AY290" t="str">
        <f t="shared" si="265"/>
        <v/>
      </c>
      <c r="CW290" s="25" t="str">
        <f t="shared" si="266"/>
        <v/>
      </c>
      <c r="CX290" s="25" t="str">
        <f t="shared" si="267"/>
        <v/>
      </c>
      <c r="CY290" s="25" t="str">
        <f t="shared" si="268"/>
        <v/>
      </c>
      <c r="CZ290" s="25" t="str">
        <f t="shared" si="269"/>
        <v/>
      </c>
      <c r="DA290" s="25" t="str">
        <f t="shared" si="263"/>
        <v/>
      </c>
      <c r="DB290" s="25" t="str">
        <f t="shared" si="264"/>
        <v/>
      </c>
      <c r="DC290"/>
      <c r="DD290"/>
      <c r="DE290"/>
      <c r="DG290" s="26">
        <f t="shared" si="270"/>
        <v>0</v>
      </c>
      <c r="DH290" s="26">
        <f t="shared" si="271"/>
        <v>0</v>
      </c>
      <c r="DI290" s="26">
        <f t="shared" si="272"/>
        <v>0</v>
      </c>
      <c r="DJ290" s="26">
        <f t="shared" si="273"/>
        <v>0</v>
      </c>
      <c r="DK290" s="26">
        <f t="shared" si="274"/>
        <v>0</v>
      </c>
      <c r="DL290" s="26">
        <f t="shared" si="275"/>
        <v>0</v>
      </c>
      <c r="DM290"/>
    </row>
    <row r="291" spans="1:117" ht="15" customHeight="1" x14ac:dyDescent="0.25">
      <c r="A291" s="713"/>
      <c r="B291" s="1331" t="s">
        <v>270</v>
      </c>
      <c r="C291" s="1332"/>
      <c r="D291" s="1321">
        <f t="shared" si="261"/>
        <v>0</v>
      </c>
      <c r="E291" s="1322">
        <f t="shared" si="262"/>
        <v>0</v>
      </c>
      <c r="F291" s="1323">
        <f t="shared" si="262"/>
        <v>0</v>
      </c>
      <c r="G291" s="401"/>
      <c r="H291" s="402"/>
      <c r="I291" s="403"/>
      <c r="J291" s="402"/>
      <c r="K291" s="403"/>
      <c r="L291" s="402"/>
      <c r="M291" s="403"/>
      <c r="N291" s="402"/>
      <c r="O291" s="403"/>
      <c r="P291" s="402"/>
      <c r="Q291" s="403"/>
      <c r="R291" s="402"/>
      <c r="S291" s="403"/>
      <c r="T291" s="402"/>
      <c r="U291" s="403"/>
      <c r="V291" s="404"/>
      <c r="W291" s="403"/>
      <c r="X291" s="404"/>
      <c r="Y291" s="403"/>
      <c r="Z291" s="404"/>
      <c r="AA291" s="403"/>
      <c r="AB291" s="404"/>
      <c r="AC291" s="403"/>
      <c r="AD291" s="404"/>
      <c r="AE291" s="403"/>
      <c r="AF291" s="404"/>
      <c r="AG291" s="403"/>
      <c r="AH291" s="404"/>
      <c r="AI291" s="403"/>
      <c r="AJ291" s="404"/>
      <c r="AK291" s="403"/>
      <c r="AL291" s="404"/>
      <c r="AM291" s="403"/>
      <c r="AN291" s="404"/>
      <c r="AO291" s="405">
        <v>0</v>
      </c>
      <c r="AP291" s="406">
        <v>0</v>
      </c>
      <c r="AQ291" s="407"/>
      <c r="AR291" s="408"/>
      <c r="AS291" s="409"/>
      <c r="AT291" s="403"/>
      <c r="AU291" s="403"/>
      <c r="AV291" s="410"/>
      <c r="AW291" s="410"/>
      <c r="AX291" s="402"/>
      <c r="AY291" t="str">
        <f t="shared" si="265"/>
        <v/>
      </c>
      <c r="CW291" s="25" t="str">
        <f t="shared" si="266"/>
        <v/>
      </c>
      <c r="CX291" s="25" t="str">
        <f t="shared" si="267"/>
        <v/>
      </c>
      <c r="CY291" s="25" t="str">
        <f t="shared" si="268"/>
        <v/>
      </c>
      <c r="CZ291" s="25" t="str">
        <f t="shared" si="269"/>
        <v/>
      </c>
      <c r="DA291" s="25" t="str">
        <f t="shared" si="263"/>
        <v/>
      </c>
      <c r="DB291" s="25" t="str">
        <f t="shared" si="264"/>
        <v/>
      </c>
      <c r="DC291"/>
      <c r="DD291"/>
      <c r="DE291"/>
      <c r="DG291" s="26">
        <f t="shared" si="270"/>
        <v>0</v>
      </c>
      <c r="DH291" s="26">
        <f t="shared" si="271"/>
        <v>0</v>
      </c>
      <c r="DI291" s="26">
        <f t="shared" si="272"/>
        <v>0</v>
      </c>
      <c r="DJ291" s="26">
        <f t="shared" si="273"/>
        <v>0</v>
      </c>
      <c r="DK291" s="26">
        <f t="shared" si="274"/>
        <v>0</v>
      </c>
      <c r="DL291" s="26">
        <f t="shared" si="275"/>
        <v>0</v>
      </c>
      <c r="DM291"/>
    </row>
    <row r="292" spans="1:117" x14ac:dyDescent="0.25">
      <c r="A292" s="945"/>
      <c r="B292" s="1333" t="s">
        <v>271</v>
      </c>
      <c r="C292" s="1333"/>
      <c r="D292" s="1334">
        <f t="shared" si="261"/>
        <v>0</v>
      </c>
      <c r="E292" s="1335">
        <f t="shared" si="262"/>
        <v>0</v>
      </c>
      <c r="F292" s="1336">
        <f t="shared" si="262"/>
        <v>0</v>
      </c>
      <c r="G292" s="1314"/>
      <c r="H292" s="1315"/>
      <c r="I292" s="1316"/>
      <c r="J292" s="1315"/>
      <c r="K292" s="1316"/>
      <c r="L292" s="1315"/>
      <c r="M292" s="1316"/>
      <c r="N292" s="1315"/>
      <c r="O292" s="1316"/>
      <c r="P292" s="1315"/>
      <c r="Q292" s="1316"/>
      <c r="R292" s="1315"/>
      <c r="S292" s="1316"/>
      <c r="T292" s="1315"/>
      <c r="U292" s="1316"/>
      <c r="V292" s="389"/>
      <c r="W292" s="1316"/>
      <c r="X292" s="389"/>
      <c r="Y292" s="1316"/>
      <c r="Z292" s="389"/>
      <c r="AA292" s="1316"/>
      <c r="AB292" s="389"/>
      <c r="AC292" s="1316"/>
      <c r="AD292" s="389"/>
      <c r="AE292" s="1316"/>
      <c r="AF292" s="389"/>
      <c r="AG292" s="1316"/>
      <c r="AH292" s="389"/>
      <c r="AI292" s="1316"/>
      <c r="AJ292" s="389"/>
      <c r="AK292" s="1316"/>
      <c r="AL292" s="389"/>
      <c r="AM292" s="1316"/>
      <c r="AN292" s="389"/>
      <c r="AO292" s="1317">
        <v>0</v>
      </c>
      <c r="AP292" s="1318">
        <v>0</v>
      </c>
      <c r="AQ292" s="1338"/>
      <c r="AR292" s="1339"/>
      <c r="AS292" s="413"/>
      <c r="AT292" s="1316"/>
      <c r="AU292" s="1316"/>
      <c r="AV292" s="1319"/>
      <c r="AW292" s="1319"/>
      <c r="AX292" s="1315"/>
      <c r="AY292" t="str">
        <f t="shared" si="265"/>
        <v/>
      </c>
      <c r="CW292" s="25" t="str">
        <f t="shared" si="266"/>
        <v/>
      </c>
      <c r="CX292" s="25" t="str">
        <f t="shared" si="267"/>
        <v/>
      </c>
      <c r="CY292" s="25" t="str">
        <f t="shared" si="268"/>
        <v/>
      </c>
      <c r="CZ292" s="25" t="str">
        <f t="shared" si="269"/>
        <v/>
      </c>
      <c r="DA292" s="25" t="str">
        <f t="shared" si="263"/>
        <v/>
      </c>
      <c r="DB292" s="25" t="str">
        <f t="shared" si="264"/>
        <v/>
      </c>
      <c r="DC292"/>
      <c r="DD292"/>
      <c r="DE292"/>
      <c r="DG292" s="26">
        <f t="shared" si="270"/>
        <v>0</v>
      </c>
      <c r="DH292" s="26">
        <f t="shared" si="271"/>
        <v>0</v>
      </c>
      <c r="DI292" s="26">
        <f t="shared" si="272"/>
        <v>0</v>
      </c>
      <c r="DJ292" s="26">
        <f t="shared" si="273"/>
        <v>0</v>
      </c>
      <c r="DK292" s="26">
        <f t="shared" si="274"/>
        <v>0</v>
      </c>
      <c r="DL292" s="26">
        <f t="shared" si="275"/>
        <v>0</v>
      </c>
      <c r="DM292"/>
    </row>
    <row r="293" spans="1:117" ht="15" customHeight="1" x14ac:dyDescent="0.25">
      <c r="A293" s="727" t="s">
        <v>104</v>
      </c>
      <c r="B293" s="1746" t="s">
        <v>266</v>
      </c>
      <c r="C293" s="1746"/>
      <c r="D293" s="1747">
        <f t="shared" si="261"/>
        <v>0</v>
      </c>
      <c r="E293" s="1748">
        <f t="shared" si="262"/>
        <v>0</v>
      </c>
      <c r="F293" s="1749">
        <f t="shared" si="262"/>
        <v>0</v>
      </c>
      <c r="G293" s="1750"/>
      <c r="H293" s="1751"/>
      <c r="I293" s="1752"/>
      <c r="J293" s="1751"/>
      <c r="K293" s="1752"/>
      <c r="L293" s="1751"/>
      <c r="M293" s="1752"/>
      <c r="N293" s="1751"/>
      <c r="O293" s="1752"/>
      <c r="P293" s="1751"/>
      <c r="Q293" s="1752"/>
      <c r="R293" s="1751"/>
      <c r="S293" s="1752"/>
      <c r="T293" s="1751"/>
      <c r="U293" s="1752"/>
      <c r="V293" s="1753"/>
      <c r="W293" s="1752"/>
      <c r="X293" s="1753"/>
      <c r="Y293" s="1752"/>
      <c r="Z293" s="1753"/>
      <c r="AA293" s="1752"/>
      <c r="AB293" s="1753"/>
      <c r="AC293" s="1752"/>
      <c r="AD293" s="1753"/>
      <c r="AE293" s="1752"/>
      <c r="AF293" s="1753"/>
      <c r="AG293" s="1752"/>
      <c r="AH293" s="1753"/>
      <c r="AI293" s="1752"/>
      <c r="AJ293" s="1753"/>
      <c r="AK293" s="1752"/>
      <c r="AL293" s="1753"/>
      <c r="AM293" s="1750"/>
      <c r="AN293" s="1754"/>
      <c r="AO293" s="1752">
        <v>0</v>
      </c>
      <c r="AP293" s="1755">
        <v>0</v>
      </c>
      <c r="AQ293" s="1750"/>
      <c r="AR293" s="1756"/>
      <c r="AS293" s="1745"/>
      <c r="AT293" s="1745"/>
      <c r="AU293" s="1745"/>
      <c r="AV293" s="387"/>
      <c r="AW293" s="387"/>
      <c r="AX293" s="386"/>
      <c r="AY293" t="str">
        <f t="shared" si="265"/>
        <v/>
      </c>
      <c r="CW293" s="25" t="str">
        <f t="shared" si="266"/>
        <v/>
      </c>
      <c r="CX293" s="25" t="str">
        <f t="shared" si="267"/>
        <v/>
      </c>
      <c r="CY293" s="25" t="str">
        <f t="shared" si="268"/>
        <v/>
      </c>
      <c r="CZ293" s="25" t="str">
        <f t="shared" si="269"/>
        <v/>
      </c>
      <c r="DA293" s="25" t="str">
        <f t="shared" si="263"/>
        <v/>
      </c>
      <c r="DB293" s="25" t="str">
        <f t="shared" si="264"/>
        <v/>
      </c>
      <c r="DC293"/>
      <c r="DD293"/>
      <c r="DE293"/>
      <c r="DG293" s="26">
        <f t="shared" si="270"/>
        <v>0</v>
      </c>
      <c r="DH293" s="26">
        <f t="shared" si="271"/>
        <v>0</v>
      </c>
      <c r="DI293" s="26">
        <f t="shared" si="272"/>
        <v>0</v>
      </c>
      <c r="DJ293" s="26">
        <f t="shared" si="273"/>
        <v>0</v>
      </c>
      <c r="DK293" s="26">
        <f t="shared" si="274"/>
        <v>0</v>
      </c>
      <c r="DL293" s="26">
        <f t="shared" si="275"/>
        <v>0</v>
      </c>
      <c r="DM293"/>
    </row>
    <row r="294" spans="1:117" x14ac:dyDescent="0.25">
      <c r="A294" s="729"/>
      <c r="B294" s="1320" t="s">
        <v>267</v>
      </c>
      <c r="C294" s="1320"/>
      <c r="D294" s="1383">
        <f t="shared" si="261"/>
        <v>0</v>
      </c>
      <c r="E294" s="1757">
        <f t="shared" si="262"/>
        <v>0</v>
      </c>
      <c r="F294" s="1758">
        <f t="shared" si="262"/>
        <v>0</v>
      </c>
      <c r="G294" s="1759"/>
      <c r="H294" s="1760"/>
      <c r="I294" s="1761"/>
      <c r="J294" s="1760"/>
      <c r="K294" s="1761"/>
      <c r="L294" s="1760"/>
      <c r="M294" s="1761"/>
      <c r="N294" s="1760"/>
      <c r="O294" s="1761"/>
      <c r="P294" s="1760"/>
      <c r="Q294" s="1761"/>
      <c r="R294" s="1760"/>
      <c r="S294" s="1761"/>
      <c r="T294" s="1760"/>
      <c r="U294" s="1761"/>
      <c r="V294" s="1762"/>
      <c r="W294" s="1761"/>
      <c r="X294" s="1762"/>
      <c r="Y294" s="1761"/>
      <c r="Z294" s="1762"/>
      <c r="AA294" s="1761"/>
      <c r="AB294" s="1762"/>
      <c r="AC294" s="1761"/>
      <c r="AD294" s="1762"/>
      <c r="AE294" s="1761"/>
      <c r="AF294" s="1762"/>
      <c r="AG294" s="1761"/>
      <c r="AH294" s="1762"/>
      <c r="AI294" s="1761"/>
      <c r="AJ294" s="1762"/>
      <c r="AK294" s="1761"/>
      <c r="AL294" s="1762"/>
      <c r="AM294" s="1759"/>
      <c r="AN294" s="1763"/>
      <c r="AO294" s="1761">
        <v>0</v>
      </c>
      <c r="AP294" s="1764">
        <v>0</v>
      </c>
      <c r="AQ294" s="1307"/>
      <c r="AR294" s="1308"/>
      <c r="AS294" s="394"/>
      <c r="AT294" s="1326"/>
      <c r="AU294" s="1326"/>
      <c r="AV294" s="1330"/>
      <c r="AW294" s="1330"/>
      <c r="AX294" s="1325"/>
      <c r="AY294" t="str">
        <f t="shared" si="265"/>
        <v/>
      </c>
      <c r="CW294" s="25" t="str">
        <f t="shared" si="266"/>
        <v/>
      </c>
      <c r="CX294" s="25" t="str">
        <f t="shared" si="267"/>
        <v/>
      </c>
      <c r="CY294" s="25" t="str">
        <f t="shared" si="268"/>
        <v/>
      </c>
      <c r="CZ294" s="25" t="str">
        <f t="shared" si="269"/>
        <v/>
      </c>
      <c r="DA294" s="25" t="str">
        <f t="shared" si="263"/>
        <v/>
      </c>
      <c r="DB294" s="25" t="str">
        <f t="shared" si="264"/>
        <v/>
      </c>
      <c r="DC294"/>
      <c r="DD294"/>
      <c r="DE294"/>
      <c r="DG294" s="26">
        <f t="shared" si="270"/>
        <v>0</v>
      </c>
      <c r="DH294" s="26">
        <f t="shared" si="271"/>
        <v>0</v>
      </c>
      <c r="DI294" s="26">
        <f t="shared" si="272"/>
        <v>0</v>
      </c>
      <c r="DJ294" s="26">
        <f t="shared" si="273"/>
        <v>0</v>
      </c>
      <c r="DK294" s="26">
        <f t="shared" si="274"/>
        <v>0</v>
      </c>
      <c r="DL294" s="26">
        <f t="shared" si="275"/>
        <v>0</v>
      </c>
      <c r="DM294"/>
    </row>
    <row r="295" spans="1:117" x14ac:dyDescent="0.25">
      <c r="A295" s="729"/>
      <c r="B295" s="1320" t="s">
        <v>268</v>
      </c>
      <c r="C295" s="1320"/>
      <c r="D295" s="1383">
        <f t="shared" si="261"/>
        <v>0</v>
      </c>
      <c r="E295" s="1757">
        <f t="shared" si="262"/>
        <v>0</v>
      </c>
      <c r="F295" s="1758">
        <f t="shared" si="262"/>
        <v>0</v>
      </c>
      <c r="G295" s="1759"/>
      <c r="H295" s="1760"/>
      <c r="I295" s="1761"/>
      <c r="J295" s="1760"/>
      <c r="K295" s="1761"/>
      <c r="L295" s="1760"/>
      <c r="M295" s="1761"/>
      <c r="N295" s="1760"/>
      <c r="O295" s="1761"/>
      <c r="P295" s="1760"/>
      <c r="Q295" s="1761"/>
      <c r="R295" s="1760"/>
      <c r="S295" s="1761"/>
      <c r="T295" s="1760"/>
      <c r="U295" s="1761"/>
      <c r="V295" s="1762"/>
      <c r="W295" s="1761"/>
      <c r="X295" s="1762"/>
      <c r="Y295" s="1761"/>
      <c r="Z295" s="1762"/>
      <c r="AA295" s="1761"/>
      <c r="AB295" s="1762"/>
      <c r="AC295" s="1761"/>
      <c r="AD295" s="1762"/>
      <c r="AE295" s="1761"/>
      <c r="AF295" s="1762"/>
      <c r="AG295" s="1761"/>
      <c r="AH295" s="1762"/>
      <c r="AI295" s="1761"/>
      <c r="AJ295" s="1762"/>
      <c r="AK295" s="1761"/>
      <c r="AL295" s="1762"/>
      <c r="AM295" s="1759"/>
      <c r="AN295" s="1763"/>
      <c r="AO295" s="1761">
        <v>0</v>
      </c>
      <c r="AP295" s="1764">
        <v>0</v>
      </c>
      <c r="AQ295" s="1307"/>
      <c r="AR295" s="1308"/>
      <c r="AS295" s="1341"/>
      <c r="AT295" s="1326"/>
      <c r="AU295" s="1326"/>
      <c r="AV295" s="1330"/>
      <c r="AW295" s="1330"/>
      <c r="AX295" s="1325"/>
      <c r="AY295" t="str">
        <f t="shared" si="265"/>
        <v/>
      </c>
      <c r="CW295" s="25" t="str">
        <f t="shared" si="266"/>
        <v/>
      </c>
      <c r="CX295" s="25" t="str">
        <f t="shared" si="267"/>
        <v/>
      </c>
      <c r="CY295" s="25" t="str">
        <f t="shared" si="268"/>
        <v/>
      </c>
      <c r="CZ295" s="25" t="str">
        <f t="shared" si="269"/>
        <v/>
      </c>
      <c r="DA295" s="25" t="str">
        <f t="shared" si="263"/>
        <v/>
      </c>
      <c r="DB295" s="25" t="str">
        <f t="shared" si="264"/>
        <v/>
      </c>
      <c r="DC295"/>
      <c r="DD295"/>
      <c r="DE295"/>
      <c r="DG295" s="26">
        <f t="shared" si="270"/>
        <v>0</v>
      </c>
      <c r="DH295" s="26">
        <f t="shared" si="271"/>
        <v>0</v>
      </c>
      <c r="DI295" s="26">
        <f t="shared" si="272"/>
        <v>0</v>
      </c>
      <c r="DJ295" s="26">
        <f t="shared" si="273"/>
        <v>0</v>
      </c>
      <c r="DK295" s="26">
        <f t="shared" si="274"/>
        <v>0</v>
      </c>
      <c r="DL295" s="26">
        <f t="shared" si="275"/>
        <v>0</v>
      </c>
      <c r="DM295"/>
    </row>
    <row r="296" spans="1:117" x14ac:dyDescent="0.25">
      <c r="A296" s="729"/>
      <c r="B296" s="1331" t="s">
        <v>269</v>
      </c>
      <c r="C296" s="1332"/>
      <c r="D296" s="1383">
        <f t="shared" si="261"/>
        <v>0</v>
      </c>
      <c r="E296" s="1757">
        <f t="shared" si="262"/>
        <v>0</v>
      </c>
      <c r="F296" s="1758">
        <f t="shared" si="262"/>
        <v>0</v>
      </c>
      <c r="G296" s="1765"/>
      <c r="H296" s="1766"/>
      <c r="I296" s="1767"/>
      <c r="J296" s="1766"/>
      <c r="K296" s="1767"/>
      <c r="L296" s="1766"/>
      <c r="M296" s="1767"/>
      <c r="N296" s="1766"/>
      <c r="O296" s="1767"/>
      <c r="P296" s="1766"/>
      <c r="Q296" s="1767"/>
      <c r="R296" s="1766"/>
      <c r="S296" s="1767"/>
      <c r="T296" s="1766"/>
      <c r="U296" s="1767"/>
      <c r="V296" s="1766"/>
      <c r="W296" s="1767"/>
      <c r="X296" s="1766"/>
      <c r="Y296" s="1767"/>
      <c r="Z296" s="1766"/>
      <c r="AA296" s="1767"/>
      <c r="AB296" s="1766"/>
      <c r="AC296" s="1767"/>
      <c r="AD296" s="1766"/>
      <c r="AE296" s="1767"/>
      <c r="AF296" s="1766"/>
      <c r="AG296" s="1767"/>
      <c r="AH296" s="1766"/>
      <c r="AI296" s="1767"/>
      <c r="AJ296" s="1766"/>
      <c r="AK296" s="1767"/>
      <c r="AL296" s="1766"/>
      <c r="AM296" s="1765"/>
      <c r="AN296" s="1768"/>
      <c r="AO296" s="1769">
        <v>0</v>
      </c>
      <c r="AP296" s="1770">
        <v>0</v>
      </c>
      <c r="AQ296" s="1307"/>
      <c r="AR296" s="1308"/>
      <c r="AS296" s="1341"/>
      <c r="AT296" s="1769"/>
      <c r="AU296" s="1769"/>
      <c r="AV296" s="1771"/>
      <c r="AW296" s="1771"/>
      <c r="AX296" s="1772"/>
      <c r="AY296" t="str">
        <f t="shared" si="265"/>
        <v/>
      </c>
      <c r="CW296" s="25" t="str">
        <f t="shared" si="266"/>
        <v/>
      </c>
      <c r="CX296" s="25" t="str">
        <f t="shared" si="267"/>
        <v/>
      </c>
      <c r="CY296" s="25" t="str">
        <f t="shared" si="268"/>
        <v/>
      </c>
      <c r="CZ296" s="25" t="str">
        <f t="shared" si="269"/>
        <v/>
      </c>
      <c r="DA296" s="25" t="str">
        <f t="shared" si="263"/>
        <v/>
      </c>
      <c r="DB296" s="25" t="str">
        <f t="shared" si="264"/>
        <v/>
      </c>
      <c r="DC296"/>
      <c r="DD296"/>
      <c r="DE296"/>
      <c r="DG296" s="26">
        <f t="shared" si="270"/>
        <v>0</v>
      </c>
      <c r="DH296" s="26">
        <f t="shared" si="271"/>
        <v>0</v>
      </c>
      <c r="DI296" s="26">
        <f t="shared" si="272"/>
        <v>0</v>
      </c>
      <c r="DJ296" s="26">
        <f t="shared" si="273"/>
        <v>0</v>
      </c>
      <c r="DK296" s="26">
        <f t="shared" si="274"/>
        <v>0</v>
      </c>
      <c r="DL296" s="26">
        <f t="shared" si="275"/>
        <v>0</v>
      </c>
      <c r="DM296"/>
    </row>
    <row r="297" spans="1:117" ht="15" customHeight="1" x14ac:dyDescent="0.25">
      <c r="A297" s="729"/>
      <c r="B297" s="1331" t="s">
        <v>270</v>
      </c>
      <c r="C297" s="1332"/>
      <c r="D297" s="1383">
        <f t="shared" si="261"/>
        <v>0</v>
      </c>
      <c r="E297" s="1757">
        <f t="shared" si="262"/>
        <v>0</v>
      </c>
      <c r="F297" s="1758">
        <f t="shared" si="262"/>
        <v>0</v>
      </c>
      <c r="G297" s="1765"/>
      <c r="H297" s="1766"/>
      <c r="I297" s="1767"/>
      <c r="J297" s="1766"/>
      <c r="K297" s="1767"/>
      <c r="L297" s="1766"/>
      <c r="M297" s="1767"/>
      <c r="N297" s="1766"/>
      <c r="O297" s="1767"/>
      <c r="P297" s="1766"/>
      <c r="Q297" s="1767"/>
      <c r="R297" s="1766"/>
      <c r="S297" s="1767"/>
      <c r="T297" s="1766"/>
      <c r="U297" s="1767"/>
      <c r="V297" s="1766"/>
      <c r="W297" s="1767"/>
      <c r="X297" s="1766"/>
      <c r="Y297" s="1767"/>
      <c r="Z297" s="1766"/>
      <c r="AA297" s="1767"/>
      <c r="AB297" s="1766"/>
      <c r="AC297" s="1767"/>
      <c r="AD297" s="1766"/>
      <c r="AE297" s="1767"/>
      <c r="AF297" s="1766"/>
      <c r="AG297" s="1767"/>
      <c r="AH297" s="1766"/>
      <c r="AI297" s="1767"/>
      <c r="AJ297" s="1766"/>
      <c r="AK297" s="1767"/>
      <c r="AL297" s="1766"/>
      <c r="AM297" s="1765"/>
      <c r="AN297" s="1768"/>
      <c r="AO297" s="494">
        <v>0</v>
      </c>
      <c r="AP297" s="451">
        <v>0</v>
      </c>
      <c r="AQ297" s="407"/>
      <c r="AR297" s="408"/>
      <c r="AS297" s="409"/>
      <c r="AT297" s="494"/>
      <c r="AU297" s="494"/>
      <c r="AV297" s="495"/>
      <c r="AW297" s="495"/>
      <c r="AX297" s="496"/>
      <c r="AY297" t="str">
        <f t="shared" si="265"/>
        <v/>
      </c>
      <c r="CW297" s="25" t="str">
        <f t="shared" si="266"/>
        <v/>
      </c>
      <c r="CX297" s="25" t="str">
        <f t="shared" si="267"/>
        <v/>
      </c>
      <c r="CY297" s="25" t="str">
        <f t="shared" si="268"/>
        <v/>
      </c>
      <c r="CZ297" s="25" t="str">
        <f t="shared" si="269"/>
        <v/>
      </c>
      <c r="DA297" s="25" t="str">
        <f t="shared" si="263"/>
        <v/>
      </c>
      <c r="DB297" s="25" t="str">
        <f t="shared" si="264"/>
        <v/>
      </c>
      <c r="DC297"/>
      <c r="DD297"/>
      <c r="DE297"/>
      <c r="DG297" s="26">
        <f t="shared" si="270"/>
        <v>0</v>
      </c>
      <c r="DH297" s="26">
        <f t="shared" si="271"/>
        <v>0</v>
      </c>
      <c r="DI297" s="26">
        <f t="shared" si="272"/>
        <v>0</v>
      </c>
      <c r="DJ297" s="26">
        <f t="shared" si="273"/>
        <v>0</v>
      </c>
      <c r="DK297" s="26">
        <f t="shared" si="274"/>
        <v>0</v>
      </c>
      <c r="DL297" s="26">
        <f t="shared" si="275"/>
        <v>0</v>
      </c>
      <c r="DM297"/>
    </row>
    <row r="298" spans="1:117" x14ac:dyDescent="0.25">
      <c r="A298" s="899"/>
      <c r="B298" s="1333" t="s">
        <v>271</v>
      </c>
      <c r="C298" s="1333"/>
      <c r="D298" s="1388">
        <f t="shared" si="261"/>
        <v>0</v>
      </c>
      <c r="E298" s="1773">
        <f t="shared" si="262"/>
        <v>0</v>
      </c>
      <c r="F298" s="1774">
        <f t="shared" si="262"/>
        <v>0</v>
      </c>
      <c r="G298" s="1775"/>
      <c r="H298" s="1776"/>
      <c r="I298" s="1777"/>
      <c r="J298" s="1776"/>
      <c r="K298" s="1777"/>
      <c r="L298" s="1776"/>
      <c r="M298" s="1777"/>
      <c r="N298" s="1776"/>
      <c r="O298" s="1777"/>
      <c r="P298" s="1776"/>
      <c r="Q298" s="1777"/>
      <c r="R298" s="1776"/>
      <c r="S298" s="1777"/>
      <c r="T298" s="1776"/>
      <c r="U298" s="1775"/>
      <c r="V298" s="1776"/>
      <c r="W298" s="1775"/>
      <c r="X298" s="1776"/>
      <c r="Y298" s="1775"/>
      <c r="Z298" s="1776"/>
      <c r="AA298" s="1775"/>
      <c r="AB298" s="1776"/>
      <c r="AC298" s="1775"/>
      <c r="AD298" s="1776"/>
      <c r="AE298" s="1775"/>
      <c r="AF298" s="1776"/>
      <c r="AG298" s="1775"/>
      <c r="AH298" s="1776"/>
      <c r="AI298" s="1775"/>
      <c r="AJ298" s="1776"/>
      <c r="AK298" s="1775"/>
      <c r="AL298" s="1776"/>
      <c r="AM298" s="1775"/>
      <c r="AN298" s="1778"/>
      <c r="AO298" s="1316">
        <v>0</v>
      </c>
      <c r="AP298" s="1318">
        <v>0</v>
      </c>
      <c r="AQ298" s="1338"/>
      <c r="AR298" s="1339"/>
      <c r="AS298" s="413"/>
      <c r="AT298" s="1316"/>
      <c r="AU298" s="1316"/>
      <c r="AV298" s="1319"/>
      <c r="AW298" s="1319"/>
      <c r="AX298" s="1315"/>
      <c r="AY298" t="str">
        <f t="shared" si="265"/>
        <v/>
      </c>
      <c r="CW298" s="25" t="str">
        <f t="shared" si="266"/>
        <v/>
      </c>
      <c r="CX298" s="25" t="str">
        <f t="shared" si="267"/>
        <v/>
      </c>
      <c r="CY298" s="25" t="str">
        <f t="shared" si="268"/>
        <v/>
      </c>
      <c r="CZ298" s="25" t="str">
        <f t="shared" si="269"/>
        <v/>
      </c>
      <c r="DA298" s="25" t="str">
        <f t="shared" si="263"/>
        <v/>
      </c>
      <c r="DB298" s="25" t="str">
        <f t="shared" si="264"/>
        <v/>
      </c>
      <c r="DC298"/>
      <c r="DD298"/>
      <c r="DE298"/>
      <c r="DG298" s="26">
        <f t="shared" si="270"/>
        <v>0</v>
      </c>
      <c r="DH298" s="26">
        <f t="shared" si="271"/>
        <v>0</v>
      </c>
      <c r="DI298" s="26">
        <f t="shared" si="272"/>
        <v>0</v>
      </c>
      <c r="DJ298" s="26">
        <f t="shared" si="273"/>
        <v>0</v>
      </c>
      <c r="DK298" s="26">
        <f t="shared" si="274"/>
        <v>0</v>
      </c>
      <c r="DL298" s="26">
        <f t="shared" si="275"/>
        <v>0</v>
      </c>
      <c r="DM298"/>
    </row>
    <row r="299" spans="1:117" x14ac:dyDescent="0.25">
      <c r="A299" s="852" t="s">
        <v>4</v>
      </c>
      <c r="B299" s="830" t="s">
        <v>266</v>
      </c>
      <c r="C299" s="830"/>
      <c r="D299" s="245">
        <f t="shared" si="261"/>
        <v>209</v>
      </c>
      <c r="E299" s="290">
        <f t="shared" ref="E299:F304" si="276">SUM(G299+I299+K299+M299+O299+Q299+S299+U299+W299+Y299+AA299+AC299+AE299+AG299+AI299+AK299+AM299)</f>
        <v>77</v>
      </c>
      <c r="F299" s="454">
        <f t="shared" si="276"/>
        <v>132</v>
      </c>
      <c r="G299" s="245">
        <f t="shared" ref="G299:X304" si="277">+G221+G227+G233+G239+G245+G251+G257+G281+G287+G293</f>
        <v>1</v>
      </c>
      <c r="H299" s="454">
        <f t="shared" si="277"/>
        <v>0</v>
      </c>
      <c r="I299" s="245">
        <f t="shared" si="277"/>
        <v>3</v>
      </c>
      <c r="J299" s="454">
        <f t="shared" si="277"/>
        <v>2</v>
      </c>
      <c r="K299" s="454">
        <f t="shared" si="277"/>
        <v>5</v>
      </c>
      <c r="L299" s="454">
        <f t="shared" si="277"/>
        <v>1</v>
      </c>
      <c r="M299" s="454">
        <f t="shared" si="277"/>
        <v>0</v>
      </c>
      <c r="N299" s="454">
        <f t="shared" si="277"/>
        <v>3</v>
      </c>
      <c r="O299" s="454">
        <f t="shared" si="277"/>
        <v>2</v>
      </c>
      <c r="P299" s="454">
        <f t="shared" si="277"/>
        <v>1</v>
      </c>
      <c r="Q299" s="454">
        <f t="shared" si="277"/>
        <v>3</v>
      </c>
      <c r="R299" s="454">
        <f t="shared" si="277"/>
        <v>5</v>
      </c>
      <c r="S299" s="454">
        <f t="shared" si="277"/>
        <v>2</v>
      </c>
      <c r="T299" s="454">
        <f t="shared" si="277"/>
        <v>0</v>
      </c>
      <c r="U299" s="454">
        <f t="shared" si="277"/>
        <v>3</v>
      </c>
      <c r="V299" s="454">
        <f t="shared" si="277"/>
        <v>3</v>
      </c>
      <c r="W299" s="454">
        <f t="shared" si="277"/>
        <v>9</v>
      </c>
      <c r="X299" s="454">
        <f t="shared" si="277"/>
        <v>14</v>
      </c>
      <c r="Y299" s="245">
        <f>+Y221+Y227+Y233+Y239+Y245+Y251+Y257+Y263+Y269+Y275+Y281+Y287+Y293</f>
        <v>9</v>
      </c>
      <c r="Z299" s="245">
        <f t="shared" ref="Z299:AN302" si="278">+Z221+Z227+Z233+Z239+Z245+Z251+Z257+Z263+Z269+Z275+Z281+Z287+Z293</f>
        <v>24</v>
      </c>
      <c r="AA299" s="245">
        <f t="shared" si="278"/>
        <v>9</v>
      </c>
      <c r="AB299" s="245">
        <f t="shared" si="278"/>
        <v>7</v>
      </c>
      <c r="AC299" s="245">
        <f t="shared" si="278"/>
        <v>7</v>
      </c>
      <c r="AD299" s="245">
        <f t="shared" si="278"/>
        <v>21</v>
      </c>
      <c r="AE299" s="245">
        <f t="shared" si="278"/>
        <v>8</v>
      </c>
      <c r="AF299" s="245">
        <f t="shared" si="278"/>
        <v>10</v>
      </c>
      <c r="AG299" s="245">
        <f t="shared" si="278"/>
        <v>5</v>
      </c>
      <c r="AH299" s="245">
        <f t="shared" si="278"/>
        <v>16</v>
      </c>
      <c r="AI299" s="245">
        <f t="shared" si="278"/>
        <v>4</v>
      </c>
      <c r="AJ299" s="245">
        <f t="shared" si="278"/>
        <v>8</v>
      </c>
      <c r="AK299" s="245">
        <f t="shared" si="278"/>
        <v>4</v>
      </c>
      <c r="AL299" s="245">
        <f t="shared" si="278"/>
        <v>14</v>
      </c>
      <c r="AM299" s="245">
        <f t="shared" si="278"/>
        <v>3</v>
      </c>
      <c r="AN299" s="455">
        <f t="shared" si="278"/>
        <v>3</v>
      </c>
      <c r="AO299" s="456">
        <f t="shared" ref="AO299:AO304" si="279">+AO221+AO227+AO233+AO239+AO257+AO263+AO269+AO275+AO281+AO287+AO293</f>
        <v>2</v>
      </c>
      <c r="AP299" s="457">
        <f>+AP221+AP227+AP233+AP257+AP263+AP269+AP275+AP281+AP287+AP293</f>
        <v>0</v>
      </c>
      <c r="AQ299" s="245">
        <f>SUM(AQ221+AQ227+AQ233+AQ239+AQ245+AQ251+AQ257+AQ263+AQ269+AQ275+AQ281+AQ287+AQ293)</f>
        <v>97</v>
      </c>
      <c r="AR299" s="297">
        <f>SUM(AR221+AR227+AR233+AR239+AR245+AR251+AR257+AR263+AR269+AR275+AR281+AR287+AR293)</f>
        <v>97</v>
      </c>
      <c r="AS299" s="456">
        <f t="shared" ref="AS299:AX302" si="280">+AS221+AS227+AS233+AS239+AS245+AS251+AS257+AS263+AS269+AS275+AS281+AS287+AS293</f>
        <v>40</v>
      </c>
      <c r="AT299" s="456">
        <f t="shared" si="280"/>
        <v>0</v>
      </c>
      <c r="AU299" s="456">
        <f t="shared" si="280"/>
        <v>0</v>
      </c>
      <c r="AV299" s="456">
        <f t="shared" si="280"/>
        <v>5</v>
      </c>
      <c r="AW299" s="456">
        <f t="shared" si="280"/>
        <v>0</v>
      </c>
      <c r="AX299" s="454">
        <f t="shared" si="280"/>
        <v>0</v>
      </c>
      <c r="CW299"/>
      <c r="CX299"/>
      <c r="CY299"/>
      <c r="CZ299"/>
      <c r="DA299"/>
      <c r="DB299"/>
      <c r="DC299"/>
      <c r="DD299"/>
      <c r="DE299"/>
      <c r="DG299"/>
      <c r="DH299"/>
      <c r="DI299"/>
      <c r="DJ299"/>
      <c r="DK299"/>
      <c r="DL299"/>
      <c r="DM299"/>
    </row>
    <row r="300" spans="1:117" x14ac:dyDescent="0.25">
      <c r="A300" s="852"/>
      <c r="B300" s="1320" t="s">
        <v>267</v>
      </c>
      <c r="C300" s="1320"/>
      <c r="D300" s="245">
        <f t="shared" si="261"/>
        <v>637</v>
      </c>
      <c r="E300" s="290">
        <f t="shared" si="276"/>
        <v>288</v>
      </c>
      <c r="F300" s="454">
        <f t="shared" si="276"/>
        <v>349</v>
      </c>
      <c r="G300" s="1321">
        <f t="shared" si="277"/>
        <v>0</v>
      </c>
      <c r="H300" s="1389">
        <f t="shared" si="277"/>
        <v>0</v>
      </c>
      <c r="I300" s="1321">
        <f t="shared" si="277"/>
        <v>2</v>
      </c>
      <c r="J300" s="1389">
        <f t="shared" si="277"/>
        <v>0</v>
      </c>
      <c r="K300" s="1389">
        <f t="shared" si="277"/>
        <v>2</v>
      </c>
      <c r="L300" s="1389">
        <f t="shared" si="277"/>
        <v>2</v>
      </c>
      <c r="M300" s="1389">
        <f t="shared" si="277"/>
        <v>7</v>
      </c>
      <c r="N300" s="1389">
        <f t="shared" si="277"/>
        <v>7</v>
      </c>
      <c r="O300" s="1389">
        <f t="shared" si="277"/>
        <v>15</v>
      </c>
      <c r="P300" s="1389">
        <f t="shared" si="277"/>
        <v>5</v>
      </c>
      <c r="Q300" s="1389">
        <f t="shared" si="277"/>
        <v>5</v>
      </c>
      <c r="R300" s="1389">
        <f t="shared" si="277"/>
        <v>3</v>
      </c>
      <c r="S300" s="1389">
        <f t="shared" si="277"/>
        <v>8</v>
      </c>
      <c r="T300" s="1389">
        <f t="shared" si="277"/>
        <v>0</v>
      </c>
      <c r="U300" s="1389">
        <f t="shared" si="277"/>
        <v>16</v>
      </c>
      <c r="V300" s="1389">
        <f t="shared" si="277"/>
        <v>8</v>
      </c>
      <c r="W300" s="1389">
        <f t="shared" si="277"/>
        <v>33</v>
      </c>
      <c r="X300" s="1389">
        <f t="shared" si="277"/>
        <v>24</v>
      </c>
      <c r="Y300" s="1321">
        <f>+Y222+Y228+Y234+Y240+Y246+Y252+Y258+Y264+Y270+Y276+Y282+Y288+Y294</f>
        <v>83</v>
      </c>
      <c r="Z300" s="1321">
        <f t="shared" si="278"/>
        <v>64</v>
      </c>
      <c r="AA300" s="1321">
        <f t="shared" si="278"/>
        <v>32</v>
      </c>
      <c r="AB300" s="1321">
        <f t="shared" si="278"/>
        <v>54</v>
      </c>
      <c r="AC300" s="1321">
        <f t="shared" si="278"/>
        <v>16</v>
      </c>
      <c r="AD300" s="1321">
        <f t="shared" si="278"/>
        <v>33</v>
      </c>
      <c r="AE300" s="1321">
        <f t="shared" si="278"/>
        <v>12</v>
      </c>
      <c r="AF300" s="1321">
        <f t="shared" si="278"/>
        <v>41</v>
      </c>
      <c r="AG300" s="1321">
        <f t="shared" si="278"/>
        <v>15</v>
      </c>
      <c r="AH300" s="1321">
        <f t="shared" si="278"/>
        <v>51</v>
      </c>
      <c r="AI300" s="1321">
        <f t="shared" si="278"/>
        <v>15</v>
      </c>
      <c r="AJ300" s="1321">
        <f t="shared" si="278"/>
        <v>23</v>
      </c>
      <c r="AK300" s="1321">
        <f t="shared" si="278"/>
        <v>7</v>
      </c>
      <c r="AL300" s="1321">
        <f t="shared" si="278"/>
        <v>26</v>
      </c>
      <c r="AM300" s="1321">
        <f t="shared" si="278"/>
        <v>20</v>
      </c>
      <c r="AN300" s="1390">
        <f t="shared" si="278"/>
        <v>8</v>
      </c>
      <c r="AO300" s="1391">
        <f t="shared" si="279"/>
        <v>10</v>
      </c>
      <c r="AP300" s="1392">
        <f>+AP222+AP228+AP234+AP258+AP264+AP270+AP276+AP282+AP288+AP294</f>
        <v>0</v>
      </c>
      <c r="AQ300" s="1393"/>
      <c r="AR300" s="1394"/>
      <c r="AS300" s="1391">
        <f t="shared" si="280"/>
        <v>98</v>
      </c>
      <c r="AT300" s="1391">
        <f t="shared" si="280"/>
        <v>0</v>
      </c>
      <c r="AU300" s="1391">
        <f t="shared" si="280"/>
        <v>0</v>
      </c>
      <c r="AV300" s="1391">
        <f t="shared" si="280"/>
        <v>19</v>
      </c>
      <c r="AW300" s="1391">
        <f t="shared" si="280"/>
        <v>0</v>
      </c>
      <c r="AX300" s="1389">
        <f t="shared" si="280"/>
        <v>0</v>
      </c>
      <c r="CW300"/>
      <c r="CX300"/>
      <c r="CY300"/>
      <c r="CZ300"/>
      <c r="DA300"/>
      <c r="DB300"/>
      <c r="DC300"/>
      <c r="DD300"/>
      <c r="DE300"/>
      <c r="DG300"/>
      <c r="DH300"/>
      <c r="DI300"/>
      <c r="DJ300"/>
      <c r="DK300"/>
      <c r="DL300"/>
      <c r="DM300"/>
    </row>
    <row r="301" spans="1:117" x14ac:dyDescent="0.25">
      <c r="A301" s="852"/>
      <c r="B301" s="1320" t="s">
        <v>268</v>
      </c>
      <c r="C301" s="1320"/>
      <c r="D301" s="245">
        <f t="shared" si="261"/>
        <v>186</v>
      </c>
      <c r="E301" s="290">
        <f t="shared" si="276"/>
        <v>63</v>
      </c>
      <c r="F301" s="454">
        <f t="shared" si="276"/>
        <v>123</v>
      </c>
      <c r="G301" s="1321">
        <f t="shared" si="277"/>
        <v>1</v>
      </c>
      <c r="H301" s="1389">
        <f t="shared" si="277"/>
        <v>0</v>
      </c>
      <c r="I301" s="1321">
        <f t="shared" si="277"/>
        <v>1</v>
      </c>
      <c r="J301" s="1389">
        <f t="shared" si="277"/>
        <v>1</v>
      </c>
      <c r="K301" s="1389">
        <f t="shared" si="277"/>
        <v>2</v>
      </c>
      <c r="L301" s="1389">
        <f t="shared" si="277"/>
        <v>1</v>
      </c>
      <c r="M301" s="1389">
        <f t="shared" si="277"/>
        <v>2</v>
      </c>
      <c r="N301" s="1389">
        <f t="shared" si="277"/>
        <v>2</v>
      </c>
      <c r="O301" s="1389">
        <f t="shared" si="277"/>
        <v>1</v>
      </c>
      <c r="P301" s="1389">
        <f t="shared" si="277"/>
        <v>0</v>
      </c>
      <c r="Q301" s="1389">
        <f t="shared" si="277"/>
        <v>2</v>
      </c>
      <c r="R301" s="1389">
        <f t="shared" si="277"/>
        <v>1</v>
      </c>
      <c r="S301" s="1389">
        <f t="shared" si="277"/>
        <v>1</v>
      </c>
      <c r="T301" s="1389">
        <f t="shared" si="277"/>
        <v>0</v>
      </c>
      <c r="U301" s="1389">
        <f t="shared" si="277"/>
        <v>2</v>
      </c>
      <c r="V301" s="1389">
        <f t="shared" si="277"/>
        <v>4</v>
      </c>
      <c r="W301" s="1389">
        <f t="shared" si="277"/>
        <v>5</v>
      </c>
      <c r="X301" s="1389">
        <f t="shared" si="277"/>
        <v>13</v>
      </c>
      <c r="Y301" s="1321">
        <f>+Y223+Y229+Y235+Y241+Y247+Y253+Y259+Y265+Y271+Y277+Y283+Y289+Y295</f>
        <v>9</v>
      </c>
      <c r="Z301" s="1321">
        <f t="shared" si="278"/>
        <v>24</v>
      </c>
      <c r="AA301" s="1321">
        <f t="shared" si="278"/>
        <v>8</v>
      </c>
      <c r="AB301" s="1321">
        <f t="shared" si="278"/>
        <v>7</v>
      </c>
      <c r="AC301" s="1321">
        <f t="shared" si="278"/>
        <v>7</v>
      </c>
      <c r="AD301" s="1321">
        <f t="shared" si="278"/>
        <v>20</v>
      </c>
      <c r="AE301" s="1321">
        <f t="shared" si="278"/>
        <v>7</v>
      </c>
      <c r="AF301" s="1321">
        <f t="shared" si="278"/>
        <v>10</v>
      </c>
      <c r="AG301" s="1321">
        <f t="shared" si="278"/>
        <v>5</v>
      </c>
      <c r="AH301" s="1321">
        <f t="shared" si="278"/>
        <v>15</v>
      </c>
      <c r="AI301" s="1321">
        <f t="shared" si="278"/>
        <v>2</v>
      </c>
      <c r="AJ301" s="1321">
        <f t="shared" si="278"/>
        <v>8</v>
      </c>
      <c r="AK301" s="1321">
        <f t="shared" si="278"/>
        <v>4</v>
      </c>
      <c r="AL301" s="1321">
        <f t="shared" si="278"/>
        <v>14</v>
      </c>
      <c r="AM301" s="1321">
        <f t="shared" si="278"/>
        <v>4</v>
      </c>
      <c r="AN301" s="1390">
        <f t="shared" si="278"/>
        <v>3</v>
      </c>
      <c r="AO301" s="1391">
        <f t="shared" si="279"/>
        <v>2</v>
      </c>
      <c r="AP301" s="1392">
        <f>+AP223+AP229+AP235+AP259+AP265+AP271+AP277+AP283+AP289+AP295</f>
        <v>0</v>
      </c>
      <c r="AQ301" s="1393"/>
      <c r="AR301" s="1394"/>
      <c r="AS301" s="1341"/>
      <c r="AT301" s="1391">
        <f t="shared" si="280"/>
        <v>0</v>
      </c>
      <c r="AU301" s="1391">
        <f t="shared" si="280"/>
        <v>0</v>
      </c>
      <c r="AV301" s="1391">
        <f t="shared" si="280"/>
        <v>6</v>
      </c>
      <c r="AW301" s="1391">
        <f t="shared" si="280"/>
        <v>0</v>
      </c>
      <c r="AX301" s="1389">
        <f t="shared" si="280"/>
        <v>0</v>
      </c>
      <c r="CW301"/>
      <c r="CX301"/>
      <c r="CY301"/>
      <c r="CZ301"/>
      <c r="DA301"/>
      <c r="DB301"/>
      <c r="DC301"/>
      <c r="DD301"/>
      <c r="DE301"/>
      <c r="DG301"/>
      <c r="DH301"/>
      <c r="DI301"/>
      <c r="DJ301"/>
      <c r="DK301"/>
      <c r="DL301"/>
      <c r="DM301"/>
    </row>
    <row r="302" spans="1:117" x14ac:dyDescent="0.25">
      <c r="A302" s="852"/>
      <c r="B302" s="1331" t="s">
        <v>269</v>
      </c>
      <c r="C302" s="1332"/>
      <c r="D302" s="245">
        <f t="shared" si="261"/>
        <v>153</v>
      </c>
      <c r="E302" s="290">
        <f t="shared" si="276"/>
        <v>65</v>
      </c>
      <c r="F302" s="454">
        <f t="shared" si="276"/>
        <v>88</v>
      </c>
      <c r="G302" s="1321">
        <f t="shared" si="277"/>
        <v>0</v>
      </c>
      <c r="H302" s="1389">
        <f t="shared" si="277"/>
        <v>0</v>
      </c>
      <c r="I302" s="1321">
        <f t="shared" si="277"/>
        <v>0</v>
      </c>
      <c r="J302" s="1389">
        <f t="shared" si="277"/>
        <v>0</v>
      </c>
      <c r="K302" s="1389">
        <f t="shared" si="277"/>
        <v>3</v>
      </c>
      <c r="L302" s="1389">
        <f t="shared" si="277"/>
        <v>0</v>
      </c>
      <c r="M302" s="1389">
        <f t="shared" si="277"/>
        <v>1</v>
      </c>
      <c r="N302" s="1389">
        <f t="shared" si="277"/>
        <v>2</v>
      </c>
      <c r="O302" s="1389">
        <f t="shared" si="277"/>
        <v>2</v>
      </c>
      <c r="P302" s="1389">
        <f t="shared" si="277"/>
        <v>2</v>
      </c>
      <c r="Q302" s="1389">
        <f t="shared" si="277"/>
        <v>1</v>
      </c>
      <c r="R302" s="1389">
        <f t="shared" si="277"/>
        <v>2</v>
      </c>
      <c r="S302" s="1389">
        <f t="shared" si="277"/>
        <v>3</v>
      </c>
      <c r="T302" s="1389">
        <f t="shared" si="277"/>
        <v>0</v>
      </c>
      <c r="U302" s="1389">
        <f t="shared" si="277"/>
        <v>5</v>
      </c>
      <c r="V302" s="1389">
        <f t="shared" si="277"/>
        <v>0</v>
      </c>
      <c r="W302" s="1389">
        <f t="shared" si="277"/>
        <v>8</v>
      </c>
      <c r="X302" s="1389">
        <f t="shared" si="277"/>
        <v>2</v>
      </c>
      <c r="Y302" s="1321">
        <f>+Y224+Y230+Y236+Y242+Y248+Y254+Y260+Y266+Y272+Y278+Y284+Y290+Y296</f>
        <v>10</v>
      </c>
      <c r="Z302" s="1321">
        <f t="shared" si="278"/>
        <v>13</v>
      </c>
      <c r="AA302" s="1321">
        <f t="shared" si="278"/>
        <v>5</v>
      </c>
      <c r="AB302" s="1321">
        <f t="shared" si="278"/>
        <v>9</v>
      </c>
      <c r="AC302" s="1321">
        <f t="shared" si="278"/>
        <v>9</v>
      </c>
      <c r="AD302" s="1321">
        <f t="shared" si="278"/>
        <v>10</v>
      </c>
      <c r="AE302" s="1321">
        <f t="shared" si="278"/>
        <v>0</v>
      </c>
      <c r="AF302" s="1321">
        <f t="shared" si="278"/>
        <v>11</v>
      </c>
      <c r="AG302" s="1321">
        <f t="shared" si="278"/>
        <v>6</v>
      </c>
      <c r="AH302" s="1321">
        <f t="shared" si="278"/>
        <v>12</v>
      </c>
      <c r="AI302" s="1321">
        <f t="shared" si="278"/>
        <v>5</v>
      </c>
      <c r="AJ302" s="1321">
        <f t="shared" si="278"/>
        <v>10</v>
      </c>
      <c r="AK302" s="1321">
        <f t="shared" si="278"/>
        <v>2</v>
      </c>
      <c r="AL302" s="1321">
        <f t="shared" si="278"/>
        <v>8</v>
      </c>
      <c r="AM302" s="1321">
        <f t="shared" si="278"/>
        <v>5</v>
      </c>
      <c r="AN302" s="1390">
        <f t="shared" si="278"/>
        <v>7</v>
      </c>
      <c r="AO302" s="1391">
        <f t="shared" si="279"/>
        <v>2</v>
      </c>
      <c r="AP302" s="1392">
        <f>+AP224+AP230+AP236+AP260+AP266+AP272+AP278+AP284+AP290+AP296</f>
        <v>0</v>
      </c>
      <c r="AQ302" s="1393"/>
      <c r="AR302" s="1394"/>
      <c r="AS302" s="1341"/>
      <c r="AT302" s="1391">
        <f t="shared" si="280"/>
        <v>0</v>
      </c>
      <c r="AU302" s="1391">
        <f t="shared" si="280"/>
        <v>0</v>
      </c>
      <c r="AV302" s="1391">
        <f t="shared" si="280"/>
        <v>1</v>
      </c>
      <c r="AW302" s="1391">
        <f t="shared" si="280"/>
        <v>0</v>
      </c>
      <c r="AX302" s="1389">
        <f t="shared" si="280"/>
        <v>0</v>
      </c>
      <c r="CW302"/>
      <c r="CX302"/>
      <c r="CY302"/>
      <c r="CZ302"/>
      <c r="DA302"/>
      <c r="DB302"/>
      <c r="DC302"/>
      <c r="DD302"/>
      <c r="DE302"/>
      <c r="DG302"/>
      <c r="DH302"/>
      <c r="DI302"/>
      <c r="DJ302"/>
      <c r="DK302"/>
      <c r="DL302"/>
      <c r="DM302"/>
    </row>
    <row r="303" spans="1:117" ht="15" customHeight="1" x14ac:dyDescent="0.25">
      <c r="A303" s="852"/>
      <c r="B303" s="1331" t="s">
        <v>270</v>
      </c>
      <c r="C303" s="1332"/>
      <c r="D303" s="245">
        <f t="shared" si="261"/>
        <v>30</v>
      </c>
      <c r="E303" s="290">
        <f t="shared" si="276"/>
        <v>12</v>
      </c>
      <c r="F303" s="454">
        <f t="shared" si="276"/>
        <v>18</v>
      </c>
      <c r="G303" s="1321">
        <f t="shared" si="277"/>
        <v>0</v>
      </c>
      <c r="H303" s="1389">
        <f t="shared" si="277"/>
        <v>0</v>
      </c>
      <c r="I303" s="1321">
        <f t="shared" si="277"/>
        <v>0</v>
      </c>
      <c r="J303" s="1389">
        <f t="shared" si="277"/>
        <v>0</v>
      </c>
      <c r="K303" s="1389">
        <f t="shared" si="277"/>
        <v>0</v>
      </c>
      <c r="L303" s="1389">
        <f t="shared" si="277"/>
        <v>0</v>
      </c>
      <c r="M303" s="1389">
        <f t="shared" si="277"/>
        <v>0</v>
      </c>
      <c r="N303" s="1389">
        <f t="shared" si="277"/>
        <v>0</v>
      </c>
      <c r="O303" s="1389">
        <f t="shared" si="277"/>
        <v>1</v>
      </c>
      <c r="P303" s="1389">
        <f t="shared" si="277"/>
        <v>0</v>
      </c>
      <c r="Q303" s="1389">
        <f t="shared" si="277"/>
        <v>0</v>
      </c>
      <c r="R303" s="1389">
        <f t="shared" si="277"/>
        <v>0</v>
      </c>
      <c r="S303" s="1389">
        <f t="shared" si="277"/>
        <v>0</v>
      </c>
      <c r="T303" s="1389">
        <f t="shared" si="277"/>
        <v>0</v>
      </c>
      <c r="U303" s="1389">
        <f t="shared" si="277"/>
        <v>0</v>
      </c>
      <c r="V303" s="1389">
        <f t="shared" si="277"/>
        <v>0</v>
      </c>
      <c r="W303" s="1389">
        <f t="shared" si="277"/>
        <v>0</v>
      </c>
      <c r="X303" s="1389">
        <f t="shared" si="277"/>
        <v>0</v>
      </c>
      <c r="Y303" s="1321">
        <f>+Y225+Y231+Y237+Y243+Y249+Y255+Y261+Y279+Y273+Y267+Y285+Y291+Y297</f>
        <v>6</v>
      </c>
      <c r="Z303" s="1321">
        <f t="shared" ref="Z303:AN303" si="281">+Z225+Z231+Z237+Z243+Z249+Z255+Z261+Z279+Z273+Z267+Z285+Z291+Z297</f>
        <v>5</v>
      </c>
      <c r="AA303" s="1321">
        <f t="shared" si="281"/>
        <v>1</v>
      </c>
      <c r="AB303" s="1321">
        <f t="shared" si="281"/>
        <v>1</v>
      </c>
      <c r="AC303" s="1321">
        <f t="shared" si="281"/>
        <v>0</v>
      </c>
      <c r="AD303" s="1321">
        <f t="shared" si="281"/>
        <v>0</v>
      </c>
      <c r="AE303" s="1321">
        <f t="shared" si="281"/>
        <v>0</v>
      </c>
      <c r="AF303" s="1321">
        <f t="shared" si="281"/>
        <v>2</v>
      </c>
      <c r="AG303" s="1321">
        <f t="shared" si="281"/>
        <v>2</v>
      </c>
      <c r="AH303" s="1321">
        <f t="shared" si="281"/>
        <v>4</v>
      </c>
      <c r="AI303" s="1321">
        <f t="shared" si="281"/>
        <v>2</v>
      </c>
      <c r="AJ303" s="1321">
        <f t="shared" si="281"/>
        <v>1</v>
      </c>
      <c r="AK303" s="1321">
        <f t="shared" si="281"/>
        <v>0</v>
      </c>
      <c r="AL303" s="1321">
        <f t="shared" si="281"/>
        <v>3</v>
      </c>
      <c r="AM303" s="1321">
        <f t="shared" si="281"/>
        <v>0</v>
      </c>
      <c r="AN303" s="1390">
        <f t="shared" si="281"/>
        <v>2</v>
      </c>
      <c r="AO303" s="1391">
        <f t="shared" si="279"/>
        <v>1</v>
      </c>
      <c r="AP303" s="1392">
        <f>+AP225+AP231+AP237+AP261+AP279+AP273+AP267+AP285+AP291+AP297</f>
        <v>0</v>
      </c>
      <c r="AQ303" s="1393"/>
      <c r="AR303" s="1394"/>
      <c r="AS303" s="409"/>
      <c r="AT303" s="1391">
        <f>+AT225+AT231+AT237+AT243+AT249+AT255+AT261+AT279+AT273+AT267+AT285+AT291+AT297</f>
        <v>0</v>
      </c>
      <c r="AU303" s="1391">
        <f>+AU225+AU231+AU237+AU243+AU249+AU255+AU261+AU279+AU273+AU267+AU285+AU291+AU297</f>
        <v>0</v>
      </c>
      <c r="AV303" s="1391">
        <f>+AV225+AV231+AV237+AV243+AV249+AV255+AV261+AV279+AV273+AV267+AV285+AV291+AV297</f>
        <v>0</v>
      </c>
      <c r="AW303" s="1391">
        <f>+AW225+AW231+AW237+AW243+AW249+AW255+AW261+AW279+AW273+AW267+AW285+AW291+AW297</f>
        <v>0</v>
      </c>
      <c r="AX303" s="1389">
        <f>+AX225+AX231+AX237+AX243+AX249+AX255+AX261+AX279+AX273+AX267+AX285+AX291+AX297</f>
        <v>0</v>
      </c>
      <c r="CW303"/>
      <c r="CX303"/>
      <c r="CY303"/>
      <c r="CZ303"/>
      <c r="DA303"/>
      <c r="DB303"/>
      <c r="DC303"/>
      <c r="DD303"/>
      <c r="DE303"/>
      <c r="DG303"/>
      <c r="DH303"/>
      <c r="DI303"/>
      <c r="DJ303"/>
      <c r="DK303"/>
      <c r="DL303"/>
      <c r="DM303"/>
    </row>
    <row r="304" spans="1:117" x14ac:dyDescent="0.25">
      <c r="A304" s="947"/>
      <c r="B304" s="1333" t="s">
        <v>271</v>
      </c>
      <c r="C304" s="1333"/>
      <c r="D304" s="1334">
        <f t="shared" si="261"/>
        <v>3</v>
      </c>
      <c r="E304" s="1395">
        <f t="shared" si="276"/>
        <v>1</v>
      </c>
      <c r="F304" s="1396">
        <f t="shared" si="276"/>
        <v>2</v>
      </c>
      <c r="G304" s="1334">
        <f t="shared" si="277"/>
        <v>0</v>
      </c>
      <c r="H304" s="1396">
        <f t="shared" si="277"/>
        <v>0</v>
      </c>
      <c r="I304" s="1334">
        <f t="shared" si="277"/>
        <v>0</v>
      </c>
      <c r="J304" s="1396">
        <f t="shared" si="277"/>
        <v>0</v>
      </c>
      <c r="K304" s="1396">
        <f t="shared" si="277"/>
        <v>0</v>
      </c>
      <c r="L304" s="1396">
        <f t="shared" si="277"/>
        <v>0</v>
      </c>
      <c r="M304" s="1396">
        <f t="shared" si="277"/>
        <v>0</v>
      </c>
      <c r="N304" s="1396">
        <f t="shared" si="277"/>
        <v>0</v>
      </c>
      <c r="O304" s="1396">
        <f t="shared" si="277"/>
        <v>0</v>
      </c>
      <c r="P304" s="1396">
        <f t="shared" si="277"/>
        <v>0</v>
      </c>
      <c r="Q304" s="1396">
        <f t="shared" si="277"/>
        <v>0</v>
      </c>
      <c r="R304" s="1396">
        <f t="shared" si="277"/>
        <v>1</v>
      </c>
      <c r="S304" s="1396">
        <f t="shared" si="277"/>
        <v>0</v>
      </c>
      <c r="T304" s="1396">
        <f t="shared" si="277"/>
        <v>0</v>
      </c>
      <c r="U304" s="1396">
        <f t="shared" si="277"/>
        <v>0</v>
      </c>
      <c r="V304" s="1396">
        <f t="shared" si="277"/>
        <v>0</v>
      </c>
      <c r="W304" s="1396">
        <f t="shared" si="277"/>
        <v>0</v>
      </c>
      <c r="X304" s="1396">
        <f t="shared" si="277"/>
        <v>0</v>
      </c>
      <c r="Y304" s="1334">
        <f>SUM(Y226+Y232+Y238+Y244+Y250+Y256+Y262+Y268+Y274+Y280+Y286+Y292+Y298)</f>
        <v>0</v>
      </c>
      <c r="Z304" s="1334">
        <f t="shared" ref="Z304:AN304" si="282">SUM(Z226+Z232+Z238+Z244+Z250+Z256+Z262+Z268+Z274+Z280+Z286+Z292+Z298)</f>
        <v>0</v>
      </c>
      <c r="AA304" s="1334">
        <f t="shared" si="282"/>
        <v>1</v>
      </c>
      <c r="AB304" s="1334">
        <f t="shared" si="282"/>
        <v>0</v>
      </c>
      <c r="AC304" s="1334">
        <f t="shared" si="282"/>
        <v>0</v>
      </c>
      <c r="AD304" s="1334">
        <f t="shared" si="282"/>
        <v>0</v>
      </c>
      <c r="AE304" s="1334">
        <f t="shared" si="282"/>
        <v>0</v>
      </c>
      <c r="AF304" s="1334">
        <f t="shared" si="282"/>
        <v>1</v>
      </c>
      <c r="AG304" s="1334">
        <f t="shared" si="282"/>
        <v>0</v>
      </c>
      <c r="AH304" s="1334">
        <f t="shared" si="282"/>
        <v>0</v>
      </c>
      <c r="AI304" s="1334">
        <f t="shared" si="282"/>
        <v>0</v>
      </c>
      <c r="AJ304" s="1334">
        <f t="shared" si="282"/>
        <v>0</v>
      </c>
      <c r="AK304" s="1334">
        <f t="shared" si="282"/>
        <v>0</v>
      </c>
      <c r="AL304" s="1334">
        <f t="shared" si="282"/>
        <v>0</v>
      </c>
      <c r="AM304" s="1334">
        <f t="shared" si="282"/>
        <v>0</v>
      </c>
      <c r="AN304" s="1397">
        <f t="shared" si="282"/>
        <v>0</v>
      </c>
      <c r="AO304" s="1398">
        <f t="shared" si="279"/>
        <v>1</v>
      </c>
      <c r="AP304" s="1399">
        <f>SUM(AP226+AP232+AP238+AP262+AP268+AP274+AP280+AP286+AP292+AP298)</f>
        <v>0</v>
      </c>
      <c r="AQ304" s="1400"/>
      <c r="AR304" s="1401"/>
      <c r="AS304" s="413"/>
      <c r="AT304" s="1398">
        <f>SUM(AT226+AT232+AT238+AT244+AT250+AT256+AT262+AT268+AT274+AT280+AT286+AT292+AT298)</f>
        <v>0</v>
      </c>
      <c r="AU304" s="1398">
        <f>SUM(AU226+AU232+AU238+AU244+AU250+AU256+AU262+AU268+AU274+AU280+AU286+AU292+AU298)</f>
        <v>0</v>
      </c>
      <c r="AV304" s="1398">
        <f>SUM(AV226+AV232+AV238+AV244+AV250+AV256+AV262+AV268+AV274+AV280+AV286+AV292+AV298)</f>
        <v>0</v>
      </c>
      <c r="AW304" s="1398">
        <f>SUM(AW226+AW232+AW238+AW244+AW250+AW256+AW262+AW268+AW274+AW280+AW286+AW292+AW298)</f>
        <v>0</v>
      </c>
      <c r="AX304" s="1396">
        <f>SUM(AX226+AX232+AX238+AX244+AX250+AX256+AX262+AX268+AX274+AX280+AX286+AX292+AX298)</f>
        <v>0</v>
      </c>
      <c r="CW304"/>
      <c r="CX304"/>
      <c r="CY304"/>
      <c r="CZ304"/>
      <c r="DA304"/>
      <c r="DB304"/>
      <c r="DC304"/>
      <c r="DD304"/>
      <c r="DE304"/>
      <c r="DG304"/>
      <c r="DH304"/>
      <c r="DI304"/>
      <c r="DJ304"/>
      <c r="DK304"/>
      <c r="DL304"/>
      <c r="DM304"/>
    </row>
    <row r="305" spans="1:117" x14ac:dyDescent="0.25">
      <c r="A305" s="43" t="s">
        <v>279</v>
      </c>
      <c r="B305" s="212"/>
      <c r="C305" s="212"/>
      <c r="D305" s="213"/>
      <c r="E305" s="213"/>
      <c r="F305" s="213"/>
      <c r="G305" s="213"/>
      <c r="H305" s="213"/>
      <c r="I305" s="213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10"/>
      <c r="AM305" s="10"/>
      <c r="AN305" s="9"/>
      <c r="AO305" s="9"/>
      <c r="AP305" s="9"/>
      <c r="AQ305" s="9"/>
      <c r="AR305" s="9"/>
      <c r="CW305"/>
      <c r="CX305"/>
      <c r="CY305"/>
      <c r="CZ305"/>
      <c r="DA305"/>
      <c r="DB305"/>
      <c r="DC305"/>
      <c r="DD305"/>
      <c r="DE305"/>
      <c r="DG305"/>
      <c r="DH305"/>
      <c r="DI305"/>
      <c r="DJ305"/>
      <c r="DK305"/>
      <c r="DL305"/>
      <c r="DM305"/>
    </row>
    <row r="306" spans="1:117" ht="15" customHeight="1" x14ac:dyDescent="0.25">
      <c r="A306" s="921" t="s">
        <v>40</v>
      </c>
      <c r="B306" s="1779"/>
      <c r="C306" s="633"/>
      <c r="D306" s="942" t="s">
        <v>4</v>
      </c>
      <c r="E306" s="1780"/>
      <c r="F306" s="649"/>
      <c r="G306" s="1781" t="s">
        <v>5</v>
      </c>
      <c r="H306" s="1782"/>
      <c r="I306" s="1782"/>
      <c r="J306" s="1782"/>
      <c r="K306" s="1782"/>
      <c r="L306" s="1782"/>
      <c r="M306" s="1782"/>
      <c r="N306" s="1782"/>
      <c r="O306" s="1782"/>
      <c r="P306" s="1782"/>
      <c r="Q306" s="1782"/>
      <c r="R306" s="1782"/>
      <c r="S306" s="1782"/>
      <c r="T306" s="1782"/>
      <c r="U306" s="1782"/>
      <c r="V306" s="1782"/>
      <c r="W306" s="1782"/>
      <c r="X306" s="1782"/>
      <c r="Y306" s="1782"/>
      <c r="Z306" s="1782"/>
      <c r="AA306" s="1782"/>
      <c r="AB306" s="1782"/>
      <c r="AC306" s="1782"/>
      <c r="AD306" s="1782"/>
      <c r="AE306" s="1782"/>
      <c r="AF306" s="1782"/>
      <c r="AG306" s="1782"/>
      <c r="AH306" s="1782"/>
      <c r="AI306" s="1782"/>
      <c r="AJ306" s="1782"/>
      <c r="AK306" s="1782"/>
      <c r="AL306" s="1782"/>
      <c r="AM306" s="1782"/>
      <c r="AN306" s="1782"/>
      <c r="AO306" s="1782"/>
      <c r="AP306" s="1783"/>
      <c r="AQ306" s="1784" t="s">
        <v>7</v>
      </c>
      <c r="AR306" s="1785" t="s">
        <v>280</v>
      </c>
      <c r="CW306"/>
      <c r="CX306"/>
      <c r="CY306"/>
      <c r="CZ306"/>
      <c r="DA306"/>
      <c r="DB306"/>
      <c r="DC306"/>
      <c r="DD306"/>
      <c r="DE306"/>
      <c r="DG306"/>
      <c r="DH306"/>
      <c r="DI306"/>
      <c r="DJ306"/>
      <c r="DK306"/>
      <c r="DL306"/>
      <c r="DM306"/>
    </row>
    <row r="307" spans="1:117" ht="15" customHeight="1" x14ac:dyDescent="0.25">
      <c r="A307" s="783"/>
      <c r="B307" s="634"/>
      <c r="C307" s="635"/>
      <c r="D307" s="943"/>
      <c r="E307" s="868"/>
      <c r="F307" s="889"/>
      <c r="G307" s="1786" t="s">
        <v>14</v>
      </c>
      <c r="H307" s="1787"/>
      <c r="I307" s="1781" t="s">
        <v>15</v>
      </c>
      <c r="J307" s="1788"/>
      <c r="K307" s="1782" t="s">
        <v>16</v>
      </c>
      <c r="L307" s="1788"/>
      <c r="M307" s="1781" t="s">
        <v>17</v>
      </c>
      <c r="N307" s="1788"/>
      <c r="O307" s="1781" t="s">
        <v>18</v>
      </c>
      <c r="P307" s="1788"/>
      <c r="Q307" s="1781" t="s">
        <v>19</v>
      </c>
      <c r="R307" s="1788"/>
      <c r="S307" s="1781" t="s">
        <v>20</v>
      </c>
      <c r="T307" s="1788"/>
      <c r="U307" s="1781" t="s">
        <v>21</v>
      </c>
      <c r="V307" s="1788"/>
      <c r="W307" s="1781" t="s">
        <v>22</v>
      </c>
      <c r="X307" s="1788"/>
      <c r="Y307" s="1781" t="s">
        <v>23</v>
      </c>
      <c r="Z307" s="1789"/>
      <c r="AA307" s="1781" t="s">
        <v>24</v>
      </c>
      <c r="AB307" s="1789"/>
      <c r="AC307" s="1781" t="s">
        <v>244</v>
      </c>
      <c r="AD307" s="1789"/>
      <c r="AE307" s="1781" t="s">
        <v>245</v>
      </c>
      <c r="AF307" s="1789"/>
      <c r="AG307" s="1781" t="s">
        <v>246</v>
      </c>
      <c r="AH307" s="1789"/>
      <c r="AI307" s="1781" t="s">
        <v>247</v>
      </c>
      <c r="AJ307" s="1789"/>
      <c r="AK307" s="1781" t="s">
        <v>29</v>
      </c>
      <c r="AL307" s="1789"/>
      <c r="AM307" s="1781" t="s">
        <v>30</v>
      </c>
      <c r="AN307" s="1789"/>
      <c r="AO307" s="1781" t="s">
        <v>31</v>
      </c>
      <c r="AP307" s="1789"/>
      <c r="AQ307" s="694"/>
      <c r="AR307" s="647"/>
      <c r="CW307"/>
      <c r="CX307"/>
      <c r="CY307"/>
      <c r="CZ307"/>
      <c r="DA307"/>
      <c r="DB307"/>
      <c r="DC307"/>
      <c r="DD307"/>
      <c r="DE307"/>
      <c r="DG307"/>
      <c r="DH307"/>
      <c r="DI307"/>
      <c r="DJ307"/>
      <c r="DK307"/>
      <c r="DL307"/>
      <c r="DM307"/>
    </row>
    <row r="308" spans="1:117" x14ac:dyDescent="0.25">
      <c r="A308" s="894"/>
      <c r="B308" s="636"/>
      <c r="C308" s="884"/>
      <c r="D308" s="1790" t="s">
        <v>32</v>
      </c>
      <c r="E308" s="543" t="s">
        <v>33</v>
      </c>
      <c r="F308" s="551" t="s">
        <v>34</v>
      </c>
      <c r="G308" s="1791" t="s">
        <v>33</v>
      </c>
      <c r="H308" s="1792" t="s">
        <v>34</v>
      </c>
      <c r="I308" s="1793" t="s">
        <v>33</v>
      </c>
      <c r="J308" s="1792" t="s">
        <v>34</v>
      </c>
      <c r="K308" s="1793" t="s">
        <v>33</v>
      </c>
      <c r="L308" s="1792" t="s">
        <v>34</v>
      </c>
      <c r="M308" s="1793" t="s">
        <v>33</v>
      </c>
      <c r="N308" s="1792" t="s">
        <v>34</v>
      </c>
      <c r="O308" s="1793" t="s">
        <v>33</v>
      </c>
      <c r="P308" s="1792" t="s">
        <v>34</v>
      </c>
      <c r="Q308" s="1793" t="s">
        <v>33</v>
      </c>
      <c r="R308" s="1792" t="s">
        <v>34</v>
      </c>
      <c r="S308" s="1793" t="s">
        <v>33</v>
      </c>
      <c r="T308" s="1792" t="s">
        <v>34</v>
      </c>
      <c r="U308" s="1793" t="s">
        <v>33</v>
      </c>
      <c r="V308" s="1792" t="s">
        <v>34</v>
      </c>
      <c r="W308" s="1793" t="s">
        <v>33</v>
      </c>
      <c r="X308" s="1792" t="s">
        <v>34</v>
      </c>
      <c r="Y308" s="1793" t="s">
        <v>33</v>
      </c>
      <c r="Z308" s="1792" t="s">
        <v>34</v>
      </c>
      <c r="AA308" s="1793" t="s">
        <v>33</v>
      </c>
      <c r="AB308" s="1792" t="s">
        <v>34</v>
      </c>
      <c r="AC308" s="1793" t="s">
        <v>33</v>
      </c>
      <c r="AD308" s="1792" t="s">
        <v>34</v>
      </c>
      <c r="AE308" s="1793" t="s">
        <v>33</v>
      </c>
      <c r="AF308" s="1792" t="s">
        <v>34</v>
      </c>
      <c r="AG308" s="1793" t="s">
        <v>33</v>
      </c>
      <c r="AH308" s="1792" t="s">
        <v>34</v>
      </c>
      <c r="AI308" s="1793" t="s">
        <v>33</v>
      </c>
      <c r="AJ308" s="1792" t="s">
        <v>34</v>
      </c>
      <c r="AK308" s="1793" t="s">
        <v>33</v>
      </c>
      <c r="AL308" s="1792" t="s">
        <v>34</v>
      </c>
      <c r="AM308" s="1793" t="s">
        <v>33</v>
      </c>
      <c r="AN308" s="1792" t="s">
        <v>34</v>
      </c>
      <c r="AO308" s="1793" t="s">
        <v>33</v>
      </c>
      <c r="AP308" s="1792" t="s">
        <v>34</v>
      </c>
      <c r="AQ308" s="1794"/>
      <c r="AR308" s="946"/>
      <c r="CW308"/>
      <c r="CX308"/>
      <c r="CY308"/>
      <c r="CZ308"/>
      <c r="DA308"/>
      <c r="DB308"/>
      <c r="DC308"/>
      <c r="DD308"/>
      <c r="DE308"/>
      <c r="DG308"/>
      <c r="DH308"/>
      <c r="DI308"/>
      <c r="DJ308"/>
      <c r="DK308"/>
      <c r="DL308"/>
      <c r="DM308"/>
    </row>
    <row r="309" spans="1:117" x14ac:dyDescent="0.25">
      <c r="A309" s="1795" t="s">
        <v>46</v>
      </c>
      <c r="B309" s="1796"/>
      <c r="C309" s="1797"/>
      <c r="D309" s="1747">
        <f>SUM(E309:F309)</f>
        <v>0</v>
      </c>
      <c r="E309" s="1798">
        <f t="shared" ref="E309:F313" si="283">SUM(G309+I309+K309+M309+O309+Q309+S309+U309+W309+Y309+AA309+AC309+AE309+AG309+AI309+AK309+AM309+AO309)</f>
        <v>0</v>
      </c>
      <c r="F309" s="1799">
        <f t="shared" si="283"/>
        <v>0</v>
      </c>
      <c r="G309" s="1800"/>
      <c r="H309" s="52"/>
      <c r="I309" s="1800"/>
      <c r="J309" s="52"/>
      <c r="K309" s="1800"/>
      <c r="L309" s="52"/>
      <c r="M309" s="1800"/>
      <c r="N309" s="52"/>
      <c r="O309" s="1800"/>
      <c r="P309" s="52"/>
      <c r="Q309" s="1800"/>
      <c r="R309" s="52"/>
      <c r="S309" s="1800"/>
      <c r="T309" s="52"/>
      <c r="U309" s="1800"/>
      <c r="V309" s="52"/>
      <c r="W309" s="1800"/>
      <c r="X309" s="52"/>
      <c r="Y309" s="1800"/>
      <c r="Z309" s="52"/>
      <c r="AA309" s="1800"/>
      <c r="AB309" s="52"/>
      <c r="AC309" s="1800"/>
      <c r="AD309" s="52"/>
      <c r="AE309" s="1800"/>
      <c r="AF309" s="52"/>
      <c r="AG309" s="1800"/>
      <c r="AH309" s="52"/>
      <c r="AI309" s="1800"/>
      <c r="AJ309" s="52"/>
      <c r="AK309" s="1800"/>
      <c r="AL309" s="52"/>
      <c r="AM309" s="1800"/>
      <c r="AN309" s="52"/>
      <c r="AO309" s="1800"/>
      <c r="AP309" s="55"/>
      <c r="AQ309" s="252"/>
      <c r="AR309" s="232"/>
      <c r="AS309" t="str">
        <f>CV309&amp;CW309&amp;CX309</f>
        <v/>
      </c>
      <c r="CV309" s="25" t="str">
        <f>IF(AND(F309&gt;0,AQ309="")," * No olvide digitar la variable Embarazadas. Digite cero si no tiene.","")</f>
        <v/>
      </c>
      <c r="CW309" s="25" t="str">
        <f>IF(AQ309&gt;F309," * Las Embarazadas NO DEBEN ser mayor al total de mujeres. ","")</f>
        <v/>
      </c>
      <c r="CX309" s="25" t="str">
        <f>IF(AND((AK309+AL309)&gt;0,AR309="")," * No olvide digitar la variable 60 años. Si no tiene digite Cero.",IF(AR309&gt;(AK309+AL309)," * Las actividades de 60 años NO DEBEN ser mayor que las actividades registradas en el rango etario de 60 a 64 años",""))</f>
        <v/>
      </c>
      <c r="CY309"/>
      <c r="CZ309"/>
      <c r="DA309"/>
      <c r="DB309"/>
      <c r="DC309"/>
      <c r="DD309"/>
      <c r="DE309"/>
      <c r="DG309" s="26">
        <f>IF(AND(F309&gt;0,AQ309=""),1,0)</f>
        <v>0</v>
      </c>
      <c r="DH309" s="26">
        <f>IF(AQ309&gt;F309,1,0)</f>
        <v>0</v>
      </c>
      <c r="DI309" s="26">
        <f>IF(AND((AK309+AL309)&gt;0,AR309=""),1,IF(AR309&gt;(AK309+AL309),1,0))</f>
        <v>0</v>
      </c>
      <c r="DJ309"/>
      <c r="DK309"/>
      <c r="DL309"/>
      <c r="DM309"/>
    </row>
    <row r="310" spans="1:117" x14ac:dyDescent="0.25">
      <c r="A310" s="1419" t="s">
        <v>281</v>
      </c>
      <c r="B310" s="1420"/>
      <c r="C310" s="1421"/>
      <c r="D310" s="1383">
        <f>SUM(E310:F310)</f>
        <v>0</v>
      </c>
      <c r="E310" s="1422">
        <f t="shared" si="283"/>
        <v>0</v>
      </c>
      <c r="F310" s="1423">
        <f t="shared" si="283"/>
        <v>0</v>
      </c>
      <c r="G310" s="1424"/>
      <c r="H310" s="1425"/>
      <c r="I310" s="1424"/>
      <c r="J310" s="1425"/>
      <c r="K310" s="1424"/>
      <c r="L310" s="1425"/>
      <c r="M310" s="1424"/>
      <c r="N310" s="1425"/>
      <c r="O310" s="1424"/>
      <c r="P310" s="1425"/>
      <c r="Q310" s="1424"/>
      <c r="R310" s="1425"/>
      <c r="S310" s="1424"/>
      <c r="T310" s="1425"/>
      <c r="U310" s="1424"/>
      <c r="V310" s="1425"/>
      <c r="W310" s="1424"/>
      <c r="X310" s="1425"/>
      <c r="Y310" s="1424"/>
      <c r="Z310" s="1425"/>
      <c r="AA310" s="1424"/>
      <c r="AB310" s="1425"/>
      <c r="AC310" s="1424"/>
      <c r="AD310" s="1425"/>
      <c r="AE310" s="1424"/>
      <c r="AF310" s="1425"/>
      <c r="AG310" s="1424"/>
      <c r="AH310" s="1425"/>
      <c r="AI310" s="1424"/>
      <c r="AJ310" s="1425"/>
      <c r="AK310" s="1424"/>
      <c r="AL310" s="1425"/>
      <c r="AM310" s="1424"/>
      <c r="AN310" s="1425"/>
      <c r="AO310" s="1424"/>
      <c r="AP310" s="1426"/>
      <c r="AQ310" s="1427"/>
      <c r="AR310" s="1428"/>
      <c r="AS310" t="str">
        <f t="shared" ref="AS310:AS313" si="284">CV310&amp;CW310&amp;CX310</f>
        <v/>
      </c>
      <c r="CV310" s="25" t="str">
        <f t="shared" ref="CV310:CV313" si="285">IF(AND(F310&gt;0,AQ310="")," * No olvide digitar la variable Embarazadas. Digite cero si no tiene.","")</f>
        <v/>
      </c>
      <c r="CW310" s="25" t="str">
        <f t="shared" ref="CW310:CW313" si="286">IF(AQ310&gt;F310," * Las Embarazadas NO DEBEN ser mayor al total de mujeres. ","")</f>
        <v/>
      </c>
      <c r="CX310" s="25" t="str">
        <f t="shared" ref="CX310:CX313" si="287">IF(AND((AK310+AL310)&gt;0,AR310="")," * No olvide digitar la variable 60 años. Si no tiene digite Cero.",IF(AR310&gt;(AK310+AL310)," * Las actividades de 60 años NO DEBEN ser mayor que las actividades registradas en el rango etario de 60 a 64 años",""))</f>
        <v/>
      </c>
      <c r="CY310"/>
      <c r="CZ310"/>
      <c r="DA310"/>
      <c r="DB310"/>
      <c r="DC310"/>
      <c r="DD310"/>
      <c r="DE310"/>
      <c r="DG310" s="26">
        <f t="shared" ref="DG310:DG313" si="288">IF(AND(F310&gt;0,AQ310=""),1,0)</f>
        <v>0</v>
      </c>
      <c r="DH310" s="26">
        <f t="shared" ref="DH310:DH313" si="289">IF(AQ310&gt;F310,1,0)</f>
        <v>0</v>
      </c>
      <c r="DI310" s="26">
        <f t="shared" ref="DI310:DI313" si="290">IF(AND((AK310+AL310)&gt;0,AR310=""),1,IF(AR310&gt;(AK310+AL310),1,0))</f>
        <v>0</v>
      </c>
      <c r="DJ310"/>
      <c r="DK310"/>
      <c r="DL310"/>
      <c r="DM310"/>
    </row>
    <row r="311" spans="1:117" x14ac:dyDescent="0.25">
      <c r="A311" s="1419" t="s">
        <v>282</v>
      </c>
      <c r="B311" s="1420"/>
      <c r="C311" s="1421"/>
      <c r="D311" s="1383">
        <f>SUM(E311:F311)</f>
        <v>0</v>
      </c>
      <c r="E311" s="1422">
        <f t="shared" si="283"/>
        <v>0</v>
      </c>
      <c r="F311" s="1423">
        <f t="shared" si="283"/>
        <v>0</v>
      </c>
      <c r="G311" s="1424"/>
      <c r="H311" s="1425"/>
      <c r="I311" s="1424"/>
      <c r="J311" s="1425"/>
      <c r="K311" s="1424"/>
      <c r="L311" s="1425"/>
      <c r="M311" s="1424"/>
      <c r="N311" s="1425"/>
      <c r="O311" s="1424"/>
      <c r="P311" s="1425"/>
      <c r="Q311" s="1424"/>
      <c r="R311" s="1425"/>
      <c r="S311" s="1424"/>
      <c r="T311" s="1425"/>
      <c r="U311" s="1424"/>
      <c r="V311" s="1425"/>
      <c r="W311" s="1424"/>
      <c r="X311" s="1425"/>
      <c r="Y311" s="1424"/>
      <c r="Z311" s="1425"/>
      <c r="AA311" s="1424"/>
      <c r="AB311" s="1425"/>
      <c r="AC311" s="1424"/>
      <c r="AD311" s="1425"/>
      <c r="AE311" s="1424"/>
      <c r="AF311" s="1425"/>
      <c r="AG311" s="1424"/>
      <c r="AH311" s="1425"/>
      <c r="AI311" s="1424"/>
      <c r="AJ311" s="1425"/>
      <c r="AK311" s="1424"/>
      <c r="AL311" s="1425"/>
      <c r="AM311" s="1424"/>
      <c r="AN311" s="1425"/>
      <c r="AO311" s="1424"/>
      <c r="AP311" s="1426"/>
      <c r="AQ311" s="1427"/>
      <c r="AR311" s="1428"/>
      <c r="AS311" t="str">
        <f t="shared" si="284"/>
        <v/>
      </c>
      <c r="CV311" s="25" t="str">
        <f t="shared" si="285"/>
        <v/>
      </c>
      <c r="CW311" s="25" t="str">
        <f t="shared" si="286"/>
        <v/>
      </c>
      <c r="CX311" s="25" t="str">
        <f t="shared" si="287"/>
        <v/>
      </c>
      <c r="CY311"/>
      <c r="CZ311"/>
      <c r="DA311"/>
      <c r="DB311"/>
      <c r="DC311"/>
      <c r="DD311"/>
      <c r="DE311"/>
      <c r="DG311" s="26">
        <f t="shared" si="288"/>
        <v>0</v>
      </c>
      <c r="DH311" s="26">
        <f t="shared" si="289"/>
        <v>0</v>
      </c>
      <c r="DI311" s="26">
        <f t="shared" si="290"/>
        <v>0</v>
      </c>
      <c r="DJ311"/>
      <c r="DK311"/>
      <c r="DL311"/>
      <c r="DM311"/>
    </row>
    <row r="312" spans="1:117" ht="15" customHeight="1" x14ac:dyDescent="0.25">
      <c r="A312" s="1429" t="s">
        <v>283</v>
      </c>
      <c r="B312" s="1430"/>
      <c r="C312" s="1431"/>
      <c r="D312" s="1383">
        <f>SUM(E312:F312)</f>
        <v>0</v>
      </c>
      <c r="E312" s="1422">
        <f t="shared" si="283"/>
        <v>0</v>
      </c>
      <c r="F312" s="1423">
        <f t="shared" si="283"/>
        <v>0</v>
      </c>
      <c r="G312" s="1424"/>
      <c r="H312" s="1425"/>
      <c r="I312" s="1424"/>
      <c r="J312" s="1425"/>
      <c r="K312" s="1424"/>
      <c r="L312" s="1425"/>
      <c r="M312" s="1424"/>
      <c r="N312" s="1425"/>
      <c r="O312" s="1424"/>
      <c r="P312" s="1425"/>
      <c r="Q312" s="1424"/>
      <c r="R312" s="1425"/>
      <c r="S312" s="1424"/>
      <c r="T312" s="1425"/>
      <c r="U312" s="1424"/>
      <c r="V312" s="1425"/>
      <c r="W312" s="1424"/>
      <c r="X312" s="1425"/>
      <c r="Y312" s="1424"/>
      <c r="Z312" s="1425"/>
      <c r="AA312" s="1424"/>
      <c r="AB312" s="1425"/>
      <c r="AC312" s="1424"/>
      <c r="AD312" s="1425"/>
      <c r="AE312" s="1424"/>
      <c r="AF312" s="1425"/>
      <c r="AG312" s="1424"/>
      <c r="AH312" s="1425"/>
      <c r="AI312" s="1424"/>
      <c r="AJ312" s="1425"/>
      <c r="AK312" s="1424"/>
      <c r="AL312" s="1425"/>
      <c r="AM312" s="1424"/>
      <c r="AN312" s="1425"/>
      <c r="AO312" s="1424"/>
      <c r="AP312" s="1426"/>
      <c r="AQ312" s="268"/>
      <c r="AR312" s="189"/>
      <c r="AS312" t="str">
        <f t="shared" si="284"/>
        <v/>
      </c>
      <c r="CV312" s="25" t="str">
        <f t="shared" si="285"/>
        <v/>
      </c>
      <c r="CW312" s="25" t="str">
        <f t="shared" si="286"/>
        <v/>
      </c>
      <c r="CX312" s="25" t="str">
        <f t="shared" si="287"/>
        <v/>
      </c>
      <c r="CY312"/>
      <c r="CZ312"/>
      <c r="DA312"/>
      <c r="DB312"/>
      <c r="DC312"/>
      <c r="DD312"/>
      <c r="DE312"/>
      <c r="DG312" s="26">
        <f t="shared" si="288"/>
        <v>0</v>
      </c>
      <c r="DH312" s="26">
        <f t="shared" si="289"/>
        <v>0</v>
      </c>
      <c r="DI312" s="26">
        <f t="shared" si="290"/>
        <v>0</v>
      </c>
      <c r="DJ312"/>
      <c r="DK312"/>
      <c r="DL312"/>
      <c r="DM312"/>
    </row>
    <row r="313" spans="1:117" x14ac:dyDescent="0.25">
      <c r="A313" s="1432" t="s">
        <v>284</v>
      </c>
      <c r="B313" s="803"/>
      <c r="C313" s="735"/>
      <c r="D313" s="1388">
        <f>SUM(E313:F313)</f>
        <v>0</v>
      </c>
      <c r="E313" s="541">
        <f t="shared" si="283"/>
        <v>0</v>
      </c>
      <c r="F313" s="1433">
        <f t="shared" si="283"/>
        <v>0</v>
      </c>
      <c r="G313" s="1434"/>
      <c r="H313" s="1435"/>
      <c r="I313" s="1434"/>
      <c r="J313" s="1435"/>
      <c r="K313" s="1434"/>
      <c r="L313" s="1435"/>
      <c r="M313" s="1434"/>
      <c r="N313" s="1435"/>
      <c r="O313" s="1434"/>
      <c r="P313" s="1435"/>
      <c r="Q313" s="1434"/>
      <c r="R313" s="1435"/>
      <c r="S313" s="1434"/>
      <c r="T313" s="1435"/>
      <c r="U313" s="1434"/>
      <c r="V313" s="1435"/>
      <c r="W313" s="1434"/>
      <c r="X313" s="1435"/>
      <c r="Y313" s="1434"/>
      <c r="Z313" s="1435"/>
      <c r="AA313" s="1434"/>
      <c r="AB313" s="1435"/>
      <c r="AC313" s="1434"/>
      <c r="AD313" s="1435"/>
      <c r="AE313" s="1434"/>
      <c r="AF313" s="1435"/>
      <c r="AG313" s="1434"/>
      <c r="AH313" s="1435"/>
      <c r="AI313" s="1434"/>
      <c r="AJ313" s="1435"/>
      <c r="AK313" s="1434"/>
      <c r="AL313" s="1435"/>
      <c r="AM313" s="1434"/>
      <c r="AN313" s="1435"/>
      <c r="AO313" s="1434"/>
      <c r="AP313" s="1436"/>
      <c r="AQ313" s="1437"/>
      <c r="AR313" s="1438"/>
      <c r="AS313" t="str">
        <f t="shared" si="284"/>
        <v/>
      </c>
      <c r="CV313" s="25" t="str">
        <f t="shared" si="285"/>
        <v/>
      </c>
      <c r="CW313" s="25" t="str">
        <f t="shared" si="286"/>
        <v/>
      </c>
      <c r="CX313" s="25" t="str">
        <f t="shared" si="287"/>
        <v/>
      </c>
      <c r="CY313"/>
      <c r="CZ313"/>
      <c r="DA313"/>
      <c r="DB313"/>
      <c r="DC313"/>
      <c r="DD313"/>
      <c r="DE313"/>
      <c r="DG313" s="26">
        <f t="shared" si="288"/>
        <v>0</v>
      </c>
      <c r="DH313" s="26">
        <f t="shared" si="289"/>
        <v>0</v>
      </c>
      <c r="DI313" s="26">
        <f t="shared" si="290"/>
        <v>0</v>
      </c>
      <c r="DJ313"/>
      <c r="DK313"/>
      <c r="DL313"/>
      <c r="DM313"/>
    </row>
    <row r="314" spans="1:117" ht="15.75" x14ac:dyDescent="0.25">
      <c r="A314" s="483" t="s">
        <v>285</v>
      </c>
      <c r="B314" s="484"/>
      <c r="C314" s="484"/>
      <c r="D314" s="485"/>
      <c r="E314" s="486"/>
      <c r="CW314"/>
      <c r="CX314"/>
      <c r="CY314"/>
      <c r="CZ314"/>
      <c r="DA314"/>
      <c r="DB314"/>
      <c r="DC314"/>
      <c r="DD314"/>
      <c r="DE314"/>
      <c r="DG314"/>
      <c r="DH314"/>
      <c r="DI314"/>
      <c r="DJ314"/>
      <c r="DK314"/>
      <c r="DL314"/>
      <c r="DM314"/>
    </row>
    <row r="315" spans="1:117" ht="31.5" x14ac:dyDescent="0.25">
      <c r="A315" s="1781" t="s">
        <v>286</v>
      </c>
      <c r="B315" s="1801"/>
      <c r="C315" s="1802" t="s">
        <v>287</v>
      </c>
      <c r="D315" s="1802" t="s">
        <v>288</v>
      </c>
      <c r="E315" s="1802" t="s">
        <v>289</v>
      </c>
      <c r="CW315"/>
      <c r="CX315"/>
      <c r="CY315"/>
      <c r="CZ315"/>
      <c r="DA315"/>
      <c r="DB315"/>
      <c r="DC315"/>
      <c r="DD315"/>
      <c r="DE315"/>
      <c r="DG315"/>
      <c r="DH315"/>
      <c r="DI315"/>
      <c r="DJ315"/>
      <c r="DK315"/>
      <c r="DL315"/>
      <c r="DM315"/>
    </row>
    <row r="316" spans="1:117" x14ac:dyDescent="0.25">
      <c r="A316" s="1803" t="s">
        <v>93</v>
      </c>
      <c r="B316" s="1804"/>
      <c r="C316" s="1805"/>
      <c r="D316" s="1805"/>
      <c r="E316" s="1805"/>
      <c r="CW316"/>
      <c r="CX316"/>
      <c r="CY316"/>
      <c r="CZ316"/>
      <c r="DA316"/>
      <c r="DB316"/>
      <c r="DC316"/>
      <c r="DD316"/>
      <c r="DE316"/>
      <c r="DG316"/>
      <c r="DH316"/>
      <c r="DI316"/>
      <c r="DJ316"/>
      <c r="DK316"/>
      <c r="DL316"/>
      <c r="DM316"/>
    </row>
    <row r="317" spans="1:117" x14ac:dyDescent="0.25">
      <c r="A317" s="1445" t="s">
        <v>290</v>
      </c>
      <c r="B317" s="1446"/>
      <c r="C317" s="1428"/>
      <c r="D317" s="1428"/>
      <c r="E317" s="1428"/>
      <c r="CW317"/>
      <c r="CX317"/>
      <c r="CY317"/>
      <c r="CZ317"/>
      <c r="DA317"/>
      <c r="DB317"/>
      <c r="DC317"/>
      <c r="DD317"/>
      <c r="DE317"/>
      <c r="DG317"/>
      <c r="DH317"/>
      <c r="DI317"/>
      <c r="DJ317"/>
      <c r="DK317"/>
      <c r="DL317"/>
      <c r="DM317"/>
    </row>
    <row r="318" spans="1:117" x14ac:dyDescent="0.25">
      <c r="A318" s="1447" t="s">
        <v>291</v>
      </c>
      <c r="B318" s="1448"/>
      <c r="C318" s="1428"/>
      <c r="D318" s="1428"/>
      <c r="E318" s="1428"/>
      <c r="CW318"/>
      <c r="CX318"/>
      <c r="CY318"/>
      <c r="CZ318"/>
      <c r="DA318"/>
      <c r="DB318"/>
      <c r="DC318"/>
      <c r="DD318"/>
      <c r="DE318"/>
      <c r="DG318"/>
      <c r="DH318"/>
      <c r="DI318"/>
      <c r="DJ318"/>
      <c r="DK318"/>
      <c r="DL318"/>
      <c r="DM318"/>
    </row>
    <row r="319" spans="1:117" x14ac:dyDescent="0.25">
      <c r="A319" s="1445" t="s">
        <v>99</v>
      </c>
      <c r="B319" s="1446"/>
      <c r="C319" s="1428"/>
      <c r="D319" s="1428"/>
      <c r="E319" s="1428"/>
      <c r="CW319"/>
      <c r="CX319"/>
      <c r="CY319"/>
      <c r="CZ319"/>
      <c r="DA319"/>
      <c r="DB319"/>
      <c r="DC319"/>
      <c r="DD319"/>
      <c r="DE319"/>
      <c r="DG319"/>
      <c r="DH319"/>
      <c r="DI319"/>
      <c r="DJ319"/>
      <c r="DK319"/>
      <c r="DL319"/>
      <c r="DM319"/>
    </row>
    <row r="320" spans="1:117" x14ac:dyDescent="0.25">
      <c r="A320" s="1445" t="s">
        <v>101</v>
      </c>
      <c r="B320" s="1446"/>
      <c r="C320" s="1428"/>
      <c r="D320" s="1428"/>
      <c r="E320" s="1428"/>
      <c r="CW320"/>
      <c r="CX320"/>
      <c r="CY320"/>
      <c r="CZ320"/>
      <c r="DA320"/>
      <c r="DB320"/>
      <c r="DC320"/>
      <c r="DD320"/>
      <c r="DE320"/>
      <c r="DG320"/>
      <c r="DH320"/>
      <c r="DI320"/>
      <c r="DJ320"/>
      <c r="DK320"/>
      <c r="DL320"/>
      <c r="DM320"/>
    </row>
    <row r="321" spans="1:117" x14ac:dyDescent="0.25">
      <c r="A321" s="1445" t="s">
        <v>292</v>
      </c>
      <c r="B321" s="1446"/>
      <c r="C321" s="1428"/>
      <c r="D321" s="1428"/>
      <c r="E321" s="1428"/>
      <c r="CW321"/>
      <c r="CX321"/>
      <c r="CY321"/>
      <c r="CZ321"/>
      <c r="DA321"/>
      <c r="DB321"/>
      <c r="DC321"/>
      <c r="DD321"/>
      <c r="DE321"/>
      <c r="DG321"/>
      <c r="DH321"/>
      <c r="DI321"/>
      <c r="DJ321"/>
      <c r="DK321"/>
      <c r="DL321"/>
      <c r="DM321"/>
    </row>
    <row r="322" spans="1:117" x14ac:dyDescent="0.25">
      <c r="A322" s="872" t="s">
        <v>98</v>
      </c>
      <c r="B322" s="873"/>
      <c r="C322" s="1428"/>
      <c r="D322" s="1428"/>
      <c r="E322" s="1428"/>
      <c r="CW322"/>
      <c r="CX322"/>
      <c r="CY322"/>
      <c r="CZ322"/>
      <c r="DA322"/>
      <c r="DB322"/>
      <c r="DC322"/>
      <c r="DD322"/>
      <c r="DE322"/>
      <c r="DG322"/>
      <c r="DH322"/>
      <c r="DI322"/>
      <c r="DJ322"/>
      <c r="DK322"/>
      <c r="DL322"/>
      <c r="DM322"/>
    </row>
    <row r="323" spans="1:117" ht="15" customHeight="1" x14ac:dyDescent="0.25">
      <c r="A323" s="1449" t="s">
        <v>293</v>
      </c>
      <c r="B323" s="1450"/>
      <c r="C323" s="1428"/>
      <c r="D323" s="1428"/>
      <c r="E323" s="1428"/>
      <c r="CW323"/>
      <c r="CX323"/>
      <c r="CY323"/>
      <c r="CZ323"/>
      <c r="DA323"/>
      <c r="DB323"/>
      <c r="DC323"/>
      <c r="DD323"/>
      <c r="DE323"/>
      <c r="DG323"/>
      <c r="DH323"/>
      <c r="DI323"/>
      <c r="DJ323"/>
      <c r="DK323"/>
      <c r="DL323"/>
      <c r="DM323"/>
    </row>
    <row r="324" spans="1:117" x14ac:dyDescent="0.25">
      <c r="A324" s="1449" t="s">
        <v>102</v>
      </c>
      <c r="B324" s="1450"/>
      <c r="C324" s="1428"/>
      <c r="D324" s="1428"/>
      <c r="E324" s="1428"/>
      <c r="CW324"/>
      <c r="CX324"/>
      <c r="CY324"/>
      <c r="CZ324"/>
      <c r="DA324"/>
      <c r="DB324"/>
      <c r="DC324"/>
      <c r="DD324"/>
      <c r="DE324"/>
      <c r="DG324"/>
      <c r="DH324"/>
      <c r="DI324"/>
      <c r="DJ324"/>
      <c r="DK324"/>
      <c r="DL324"/>
      <c r="DM324"/>
    </row>
    <row r="325" spans="1:117" x14ac:dyDescent="0.25">
      <c r="A325" s="1451" t="s">
        <v>103</v>
      </c>
      <c r="B325" s="877"/>
      <c r="C325" s="1438"/>
      <c r="D325" s="1438"/>
      <c r="E325" s="1438"/>
      <c r="CW325"/>
      <c r="CX325"/>
      <c r="CY325"/>
      <c r="CZ325"/>
      <c r="DA325"/>
      <c r="DB325"/>
      <c r="DC325"/>
      <c r="DD325"/>
      <c r="DE325"/>
      <c r="DG325"/>
      <c r="DH325"/>
      <c r="DI325"/>
      <c r="DJ325"/>
      <c r="DK325"/>
      <c r="DL325"/>
      <c r="DM325"/>
    </row>
    <row r="326" spans="1:117" x14ac:dyDescent="0.25">
      <c r="CW326"/>
      <c r="CX326"/>
      <c r="CY326"/>
      <c r="CZ326"/>
      <c r="DA326"/>
      <c r="DB326"/>
      <c r="DC326"/>
      <c r="DD326"/>
      <c r="DE326"/>
      <c r="DG326"/>
      <c r="DH326"/>
      <c r="DI326"/>
      <c r="DJ326"/>
      <c r="DK326"/>
      <c r="DL326"/>
      <c r="DM326"/>
    </row>
    <row r="327" spans="1:117" x14ac:dyDescent="0.25">
      <c r="CW327"/>
      <c r="CX327"/>
      <c r="CY327"/>
      <c r="CZ327"/>
      <c r="DA327"/>
      <c r="DB327"/>
      <c r="DC327"/>
      <c r="DD327"/>
      <c r="DE327"/>
      <c r="DG327"/>
      <c r="DH327"/>
      <c r="DI327"/>
      <c r="DJ327"/>
      <c r="DK327"/>
      <c r="DL327"/>
      <c r="DM327"/>
    </row>
    <row r="328" spans="1:117" x14ac:dyDescent="0.25">
      <c r="CW328"/>
      <c r="CX328"/>
      <c r="CY328"/>
      <c r="CZ328"/>
      <c r="DA328"/>
      <c r="DB328"/>
      <c r="DC328"/>
      <c r="DD328"/>
      <c r="DE328"/>
      <c r="DG328"/>
      <c r="DH328"/>
      <c r="DI328"/>
      <c r="DJ328"/>
      <c r="DK328"/>
      <c r="DL328"/>
      <c r="DM328"/>
    </row>
    <row r="329" spans="1:117" x14ac:dyDescent="0.25">
      <c r="CW329"/>
      <c r="CX329"/>
      <c r="CY329"/>
      <c r="CZ329"/>
      <c r="DA329"/>
      <c r="DB329"/>
      <c r="DC329"/>
      <c r="DD329"/>
      <c r="DE329"/>
      <c r="DG329"/>
      <c r="DH329"/>
      <c r="DI329"/>
      <c r="DJ329"/>
      <c r="DK329"/>
      <c r="DL329"/>
      <c r="DM329"/>
    </row>
    <row r="330" spans="1:117" x14ac:dyDescent="0.25">
      <c r="CW330"/>
      <c r="CX330"/>
      <c r="CY330"/>
      <c r="CZ330"/>
      <c r="DA330"/>
      <c r="DB330"/>
      <c r="DC330"/>
      <c r="DD330"/>
      <c r="DE330"/>
      <c r="DG330"/>
      <c r="DH330"/>
      <c r="DI330"/>
      <c r="DJ330"/>
      <c r="DK330"/>
      <c r="DL330"/>
      <c r="DM330"/>
    </row>
    <row r="331" spans="1:117" x14ac:dyDescent="0.25">
      <c r="CW331"/>
      <c r="CX331"/>
      <c r="CY331"/>
      <c r="CZ331"/>
      <c r="DA331"/>
      <c r="DB331"/>
      <c r="DC331"/>
      <c r="DD331"/>
      <c r="DE331"/>
      <c r="DG331"/>
      <c r="DH331"/>
      <c r="DI331"/>
      <c r="DJ331"/>
      <c r="DK331"/>
      <c r="DL331"/>
      <c r="DM331"/>
    </row>
    <row r="332" spans="1:117" x14ac:dyDescent="0.25">
      <c r="CW332"/>
      <c r="CX332"/>
      <c r="CY332"/>
      <c r="CZ332"/>
      <c r="DA332"/>
      <c r="DB332"/>
      <c r="DC332"/>
      <c r="DD332"/>
      <c r="DE332"/>
      <c r="DG332"/>
      <c r="DH332"/>
      <c r="DI332"/>
      <c r="DJ332"/>
      <c r="DK332"/>
      <c r="DL332"/>
      <c r="DM332"/>
    </row>
    <row r="333" spans="1:117" x14ac:dyDescent="0.25">
      <c r="CW333"/>
      <c r="CX333"/>
      <c r="CY333"/>
      <c r="CZ333"/>
      <c r="DA333"/>
      <c r="DB333"/>
      <c r="DC333"/>
      <c r="DD333"/>
      <c r="DE333"/>
      <c r="DG333"/>
      <c r="DH333"/>
      <c r="DI333"/>
      <c r="DJ333"/>
      <c r="DK333"/>
      <c r="DL333"/>
      <c r="DM333"/>
    </row>
    <row r="334" spans="1:117" x14ac:dyDescent="0.25">
      <c r="CW334"/>
      <c r="CX334"/>
      <c r="CY334"/>
      <c r="CZ334"/>
      <c r="DA334"/>
      <c r="DB334"/>
      <c r="DC334"/>
      <c r="DD334"/>
      <c r="DE334"/>
      <c r="DG334"/>
      <c r="DH334"/>
      <c r="DI334"/>
      <c r="DJ334"/>
      <c r="DK334"/>
      <c r="DL334"/>
      <c r="DM334"/>
    </row>
    <row r="335" spans="1:117" x14ac:dyDescent="0.25">
      <c r="CW335"/>
      <c r="CX335"/>
      <c r="CY335"/>
      <c r="CZ335"/>
      <c r="DA335"/>
      <c r="DB335"/>
      <c r="DC335"/>
      <c r="DD335"/>
      <c r="DE335"/>
      <c r="DG335"/>
      <c r="DH335"/>
      <c r="DI335"/>
      <c r="DJ335"/>
      <c r="DK335"/>
      <c r="DL335"/>
      <c r="DM335"/>
    </row>
    <row r="336" spans="1:117" x14ac:dyDescent="0.25">
      <c r="CW336"/>
      <c r="CX336"/>
      <c r="CY336"/>
      <c r="CZ336"/>
      <c r="DA336"/>
      <c r="DB336"/>
      <c r="DC336"/>
      <c r="DD336"/>
      <c r="DE336"/>
      <c r="DG336"/>
      <c r="DH336"/>
      <c r="DI336"/>
      <c r="DJ336"/>
      <c r="DK336"/>
      <c r="DL336"/>
      <c r="DM336"/>
    </row>
    <row r="337" spans="1:117" x14ac:dyDescent="0.25">
      <c r="CW337"/>
      <c r="CX337"/>
      <c r="CY337"/>
      <c r="CZ337"/>
      <c r="DA337"/>
      <c r="DB337"/>
      <c r="DC337"/>
      <c r="DD337"/>
      <c r="DE337"/>
      <c r="DG337"/>
      <c r="DH337"/>
      <c r="DI337"/>
      <c r="DJ337"/>
      <c r="DK337"/>
      <c r="DL337"/>
      <c r="DM337"/>
    </row>
    <row r="338" spans="1:117" x14ac:dyDescent="0.25">
      <c r="CW338"/>
      <c r="CX338"/>
      <c r="CY338"/>
      <c r="CZ338"/>
      <c r="DA338"/>
      <c r="DB338"/>
      <c r="DC338"/>
      <c r="DD338"/>
      <c r="DE338"/>
      <c r="DG338"/>
      <c r="DH338"/>
      <c r="DI338"/>
      <c r="DJ338"/>
      <c r="DK338"/>
      <c r="DL338"/>
      <c r="DM338"/>
    </row>
    <row r="339" spans="1:117" x14ac:dyDescent="0.25">
      <c r="CW339"/>
      <c r="CX339"/>
      <c r="CY339"/>
      <c r="CZ339"/>
      <c r="DA339"/>
      <c r="DB339"/>
      <c r="DC339"/>
      <c r="DD339"/>
      <c r="DE339"/>
      <c r="DG339"/>
      <c r="DH339"/>
      <c r="DI339"/>
      <c r="DJ339"/>
      <c r="DK339"/>
      <c r="DL339"/>
      <c r="DM339"/>
    </row>
    <row r="340" spans="1:117" x14ac:dyDescent="0.25">
      <c r="CW340"/>
      <c r="CX340"/>
      <c r="CY340"/>
      <c r="CZ340"/>
      <c r="DA340"/>
      <c r="DB340"/>
      <c r="DC340"/>
      <c r="DD340"/>
      <c r="DE340"/>
      <c r="DG340"/>
      <c r="DH340"/>
      <c r="DI340"/>
      <c r="DJ340"/>
      <c r="DK340"/>
      <c r="DL340"/>
      <c r="DM340"/>
    </row>
    <row r="341" spans="1:117" x14ac:dyDescent="0.25">
      <c r="CW341"/>
      <c r="CX341"/>
      <c r="CY341"/>
      <c r="CZ341"/>
      <c r="DA341"/>
      <c r="DB341"/>
      <c r="DC341"/>
      <c r="DD341"/>
      <c r="DE341"/>
      <c r="DG341"/>
      <c r="DH341"/>
      <c r="DI341"/>
      <c r="DJ341"/>
      <c r="DK341"/>
      <c r="DL341"/>
      <c r="DM341"/>
    </row>
    <row r="342" spans="1:117" x14ac:dyDescent="0.25">
      <c r="CW342"/>
      <c r="CX342"/>
      <c r="CY342"/>
      <c r="CZ342"/>
      <c r="DA342"/>
      <c r="DB342"/>
      <c r="DC342"/>
      <c r="DD342"/>
      <c r="DE342"/>
      <c r="DG342"/>
      <c r="DH342"/>
      <c r="DI342"/>
      <c r="DJ342"/>
      <c r="DK342"/>
      <c r="DL342"/>
      <c r="DM342"/>
    </row>
    <row r="343" spans="1:117" x14ac:dyDescent="0.25">
      <c r="CW343"/>
      <c r="CX343"/>
      <c r="CY343"/>
      <c r="CZ343"/>
      <c r="DA343"/>
      <c r="DB343"/>
      <c r="DC343"/>
      <c r="DD343"/>
      <c r="DE343"/>
      <c r="DG343"/>
      <c r="DH343"/>
      <c r="DI343"/>
      <c r="DJ343"/>
      <c r="DK343"/>
      <c r="DL343"/>
      <c r="DM343"/>
    </row>
    <row r="344" spans="1:117" x14ac:dyDescent="0.25">
      <c r="CW344"/>
      <c r="CX344"/>
      <c r="CY344"/>
      <c r="CZ344"/>
      <c r="DA344"/>
      <c r="DB344"/>
      <c r="DC344"/>
      <c r="DD344"/>
      <c r="DE344"/>
      <c r="DG344"/>
      <c r="DH344"/>
      <c r="DI344"/>
      <c r="DJ344"/>
      <c r="DK344"/>
      <c r="DL344"/>
      <c r="DM344"/>
    </row>
    <row r="345" spans="1:117" x14ac:dyDescent="0.25">
      <c r="CW345"/>
      <c r="CX345"/>
      <c r="CY345"/>
      <c r="CZ345"/>
      <c r="DA345"/>
      <c r="DB345"/>
      <c r="DC345"/>
      <c r="DD345"/>
      <c r="DE345"/>
      <c r="DG345"/>
      <c r="DH345"/>
      <c r="DI345"/>
      <c r="DJ345"/>
      <c r="DK345"/>
      <c r="DL345"/>
      <c r="DM345"/>
    </row>
    <row r="346" spans="1:117" x14ac:dyDescent="0.25">
      <c r="CW346"/>
      <c r="CX346"/>
      <c r="CY346"/>
      <c r="CZ346"/>
      <c r="DA346"/>
      <c r="DB346"/>
      <c r="DC346"/>
      <c r="DD346"/>
      <c r="DE346"/>
      <c r="DG346"/>
      <c r="DH346"/>
      <c r="DI346"/>
      <c r="DJ346"/>
      <c r="DK346"/>
      <c r="DL346"/>
      <c r="DM346"/>
    </row>
    <row r="347" spans="1:117" x14ac:dyDescent="0.25">
      <c r="CW347"/>
      <c r="CX347"/>
      <c r="CY347"/>
      <c r="CZ347"/>
      <c r="DA347"/>
      <c r="DB347"/>
      <c r="DC347"/>
      <c r="DD347"/>
      <c r="DE347"/>
      <c r="DG347"/>
      <c r="DH347"/>
      <c r="DI347"/>
      <c r="DJ347"/>
      <c r="DK347"/>
      <c r="DL347"/>
      <c r="DM347"/>
    </row>
    <row r="348" spans="1:117" x14ac:dyDescent="0.25">
      <c r="CW348"/>
      <c r="CX348"/>
      <c r="CY348"/>
      <c r="CZ348"/>
      <c r="DA348"/>
      <c r="DB348"/>
      <c r="DC348"/>
      <c r="DD348"/>
      <c r="DE348"/>
      <c r="DG348"/>
      <c r="DH348"/>
      <c r="DI348"/>
      <c r="DJ348"/>
      <c r="DK348"/>
      <c r="DL348"/>
      <c r="DM348"/>
    </row>
    <row r="349" spans="1:117" x14ac:dyDescent="0.25">
      <c r="CW349"/>
      <c r="CX349"/>
      <c r="CY349"/>
      <c r="CZ349"/>
      <c r="DA349"/>
      <c r="DB349"/>
      <c r="DC349"/>
      <c r="DD349"/>
      <c r="DE349"/>
      <c r="DG349"/>
      <c r="DH349"/>
      <c r="DI349"/>
      <c r="DJ349"/>
      <c r="DK349"/>
      <c r="DL349"/>
      <c r="DM349"/>
    </row>
    <row r="350" spans="1:117" x14ac:dyDescent="0.25">
      <c r="A350" s="489">
        <f>SUM(D12:D15,D19:D36,D41:D64,D82:D83,D67:D78,D88:D141,D146:D155,D160:D196,D201:D204,D211:D214,D219:D304,D309:D313,C316:E325)</f>
        <v>5232</v>
      </c>
      <c r="B350" s="490">
        <f>SUM(DG12:DO313)</f>
        <v>0</v>
      </c>
      <c r="CW350"/>
      <c r="CX350"/>
      <c r="CY350"/>
      <c r="CZ350"/>
      <c r="DA350"/>
      <c r="DB350"/>
      <c r="DC350"/>
      <c r="DD350"/>
      <c r="DE350"/>
      <c r="DG350"/>
      <c r="DH350"/>
      <c r="DI350"/>
      <c r="DJ350"/>
      <c r="DK350"/>
      <c r="DL350"/>
      <c r="DM350"/>
    </row>
    <row r="351" spans="1:117" x14ac:dyDescent="0.25">
      <c r="CW351"/>
      <c r="CX351"/>
      <c r="CY351"/>
      <c r="CZ351"/>
      <c r="DA351"/>
      <c r="DB351"/>
      <c r="DC351"/>
      <c r="DD351"/>
      <c r="DE351"/>
      <c r="DG351"/>
      <c r="DH351"/>
      <c r="DI351"/>
      <c r="DJ351"/>
      <c r="DK351"/>
      <c r="DL351"/>
      <c r="DM351"/>
    </row>
    <row r="352" spans="1:117" x14ac:dyDescent="0.25">
      <c r="CW352"/>
      <c r="CX352"/>
      <c r="CY352"/>
      <c r="CZ352"/>
      <c r="DA352"/>
      <c r="DB352"/>
      <c r="DC352"/>
      <c r="DD352"/>
      <c r="DE352"/>
      <c r="DG352"/>
      <c r="DH352"/>
      <c r="DI352"/>
      <c r="DJ352"/>
      <c r="DK352"/>
      <c r="DL352"/>
      <c r="DM352"/>
    </row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</sheetData>
  <mergeCells count="536">
    <mergeCell ref="A321:B321"/>
    <mergeCell ref="A322:B322"/>
    <mergeCell ref="A323:B323"/>
    <mergeCell ref="A324:B324"/>
    <mergeCell ref="A325:B325"/>
    <mergeCell ref="A315:B315"/>
    <mergeCell ref="A316:B316"/>
    <mergeCell ref="A317:B317"/>
    <mergeCell ref="A318:B318"/>
    <mergeCell ref="A319:B319"/>
    <mergeCell ref="A320:B320"/>
    <mergeCell ref="A309:C309"/>
    <mergeCell ref="A310:C310"/>
    <mergeCell ref="A311:C311"/>
    <mergeCell ref="A312:C312"/>
    <mergeCell ref="A313:C313"/>
    <mergeCell ref="AC307:AD307"/>
    <mergeCell ref="AE307:AF307"/>
    <mergeCell ref="AG307:AH307"/>
    <mergeCell ref="AI307:AJ307"/>
    <mergeCell ref="Q307:R307"/>
    <mergeCell ref="S307:T307"/>
    <mergeCell ref="U307:V307"/>
    <mergeCell ref="W307:X307"/>
    <mergeCell ref="Y307:Z307"/>
    <mergeCell ref="AA307:AB307"/>
    <mergeCell ref="A306:C308"/>
    <mergeCell ref="D306:F307"/>
    <mergeCell ref="G306:AP306"/>
    <mergeCell ref="AQ306:AQ308"/>
    <mergeCell ref="AR306:AR308"/>
    <mergeCell ref="G307:H307"/>
    <mergeCell ref="I307:J307"/>
    <mergeCell ref="K307:L307"/>
    <mergeCell ref="M307:N307"/>
    <mergeCell ref="O307:P307"/>
    <mergeCell ref="A299:A304"/>
    <mergeCell ref="B299:C299"/>
    <mergeCell ref="B300:C300"/>
    <mergeCell ref="B301:C301"/>
    <mergeCell ref="B302:C302"/>
    <mergeCell ref="B303:C303"/>
    <mergeCell ref="B304:C304"/>
    <mergeCell ref="AO307:AP307"/>
    <mergeCell ref="AK307:AL307"/>
    <mergeCell ref="AM307:AN307"/>
    <mergeCell ref="A293:A298"/>
    <mergeCell ref="B293:C293"/>
    <mergeCell ref="B294:C294"/>
    <mergeCell ref="B295:C295"/>
    <mergeCell ref="B296:C296"/>
    <mergeCell ref="B297:C297"/>
    <mergeCell ref="B298:C298"/>
    <mergeCell ref="A287:A292"/>
    <mergeCell ref="B287:C287"/>
    <mergeCell ref="B288:C288"/>
    <mergeCell ref="B289:C289"/>
    <mergeCell ref="B290:C290"/>
    <mergeCell ref="B291:C291"/>
    <mergeCell ref="B292:C292"/>
    <mergeCell ref="A281:A286"/>
    <mergeCell ref="B281:C281"/>
    <mergeCell ref="B282:C282"/>
    <mergeCell ref="B283:C283"/>
    <mergeCell ref="B284:C284"/>
    <mergeCell ref="B285:C285"/>
    <mergeCell ref="B286:C286"/>
    <mergeCell ref="A275:A280"/>
    <mergeCell ref="B275:C275"/>
    <mergeCell ref="B276:C276"/>
    <mergeCell ref="B277:C277"/>
    <mergeCell ref="B278:C278"/>
    <mergeCell ref="B279:C279"/>
    <mergeCell ref="B280:C280"/>
    <mergeCell ref="A269:A274"/>
    <mergeCell ref="B269:C269"/>
    <mergeCell ref="B270:C270"/>
    <mergeCell ref="B271:C271"/>
    <mergeCell ref="B272:C272"/>
    <mergeCell ref="B273:C273"/>
    <mergeCell ref="B274:C274"/>
    <mergeCell ref="A263:A268"/>
    <mergeCell ref="B263:C263"/>
    <mergeCell ref="B264:C264"/>
    <mergeCell ref="B265:C265"/>
    <mergeCell ref="B266:C266"/>
    <mergeCell ref="B267:C267"/>
    <mergeCell ref="B268:C268"/>
    <mergeCell ref="A257:A262"/>
    <mergeCell ref="B257:C257"/>
    <mergeCell ref="B258:C258"/>
    <mergeCell ref="B259:C259"/>
    <mergeCell ref="B260:C260"/>
    <mergeCell ref="B261:C261"/>
    <mergeCell ref="B262:C262"/>
    <mergeCell ref="A251:A256"/>
    <mergeCell ref="B251:C251"/>
    <mergeCell ref="B252:C252"/>
    <mergeCell ref="B253:C253"/>
    <mergeCell ref="B254:C254"/>
    <mergeCell ref="B255:C255"/>
    <mergeCell ref="B256:C256"/>
    <mergeCell ref="A245:A250"/>
    <mergeCell ref="B245:C245"/>
    <mergeCell ref="B246:C246"/>
    <mergeCell ref="B247:C247"/>
    <mergeCell ref="B248:C248"/>
    <mergeCell ref="B249:C249"/>
    <mergeCell ref="B250:C250"/>
    <mergeCell ref="A239:A244"/>
    <mergeCell ref="B239:C239"/>
    <mergeCell ref="B240:C240"/>
    <mergeCell ref="B241:C241"/>
    <mergeCell ref="B242:C242"/>
    <mergeCell ref="B243:C243"/>
    <mergeCell ref="B244:C244"/>
    <mergeCell ref="A233:A238"/>
    <mergeCell ref="B233:C233"/>
    <mergeCell ref="B234:C234"/>
    <mergeCell ref="B235:C235"/>
    <mergeCell ref="B236:C236"/>
    <mergeCell ref="B237:C237"/>
    <mergeCell ref="B238:C238"/>
    <mergeCell ref="A227:A232"/>
    <mergeCell ref="B227:C227"/>
    <mergeCell ref="B228:C228"/>
    <mergeCell ref="B229:C229"/>
    <mergeCell ref="B230:C230"/>
    <mergeCell ref="B231:C231"/>
    <mergeCell ref="B232:C232"/>
    <mergeCell ref="A221:A226"/>
    <mergeCell ref="B221:C221"/>
    <mergeCell ref="B222:C222"/>
    <mergeCell ref="B223:C223"/>
    <mergeCell ref="B224:C224"/>
    <mergeCell ref="B225:C225"/>
    <mergeCell ref="B226:C226"/>
    <mergeCell ref="AM217:AN217"/>
    <mergeCell ref="AQ217:AQ218"/>
    <mergeCell ref="A219:A220"/>
    <mergeCell ref="B219:C219"/>
    <mergeCell ref="B220:C220"/>
    <mergeCell ref="AA217:AB217"/>
    <mergeCell ref="AC217:AD217"/>
    <mergeCell ref="AE217:AF217"/>
    <mergeCell ref="AG217:AH217"/>
    <mergeCell ref="AI217:AJ217"/>
    <mergeCell ref="AK217:AL217"/>
    <mergeCell ref="AU216:AU218"/>
    <mergeCell ref="AV216:AV218"/>
    <mergeCell ref="AW216:AW218"/>
    <mergeCell ref="AX216:AX218"/>
    <mergeCell ref="G217:H217"/>
    <mergeCell ref="I217:J217"/>
    <mergeCell ref="K217:L217"/>
    <mergeCell ref="M217:N217"/>
    <mergeCell ref="O217:P217"/>
    <mergeCell ref="Q217:R217"/>
    <mergeCell ref="G216:AN216"/>
    <mergeCell ref="AO216:AO218"/>
    <mergeCell ref="AP216:AP218"/>
    <mergeCell ref="AQ216:AR216"/>
    <mergeCell ref="AS216:AS218"/>
    <mergeCell ref="AT216:AT218"/>
    <mergeCell ref="S217:T217"/>
    <mergeCell ref="U217:V217"/>
    <mergeCell ref="W217:X217"/>
    <mergeCell ref="Y217:Z217"/>
    <mergeCell ref="AR217:AR218"/>
    <mergeCell ref="A211:C211"/>
    <mergeCell ref="A212:C212"/>
    <mergeCell ref="A213:C213"/>
    <mergeCell ref="A214:C214"/>
    <mergeCell ref="A216:C218"/>
    <mergeCell ref="D216:F217"/>
    <mergeCell ref="AE209:AF209"/>
    <mergeCell ref="AG209:AH209"/>
    <mergeCell ref="AI209:AJ209"/>
    <mergeCell ref="A208:C210"/>
    <mergeCell ref="D208:F209"/>
    <mergeCell ref="G208:AP208"/>
    <mergeCell ref="G209:H209"/>
    <mergeCell ref="I209:J209"/>
    <mergeCell ref="K209:L209"/>
    <mergeCell ref="M209:N209"/>
    <mergeCell ref="O209:P209"/>
    <mergeCell ref="Q209:R209"/>
    <mergeCell ref="AK209:AL209"/>
    <mergeCell ref="AM209:AN209"/>
    <mergeCell ref="AO209:AP209"/>
    <mergeCell ref="S209:T209"/>
    <mergeCell ref="U209:V209"/>
    <mergeCell ref="W209:X209"/>
    <mergeCell ref="Y209:Z209"/>
    <mergeCell ref="AA209:AB209"/>
    <mergeCell ref="AC209:AD209"/>
    <mergeCell ref="A201:C201"/>
    <mergeCell ref="A202:C202"/>
    <mergeCell ref="A203:C203"/>
    <mergeCell ref="A204:C204"/>
    <mergeCell ref="A205:C205"/>
    <mergeCell ref="AD198:AD200"/>
    <mergeCell ref="AE198:AE200"/>
    <mergeCell ref="AF198:AF200"/>
    <mergeCell ref="A206:C206"/>
    <mergeCell ref="AG198:AG200"/>
    <mergeCell ref="G199:H199"/>
    <mergeCell ref="I199:J199"/>
    <mergeCell ref="K199:L199"/>
    <mergeCell ref="M199:N199"/>
    <mergeCell ref="O199:P199"/>
    <mergeCell ref="Q199:R199"/>
    <mergeCell ref="A195:A196"/>
    <mergeCell ref="B195:B196"/>
    <mergeCell ref="A198:C200"/>
    <mergeCell ref="D198:F199"/>
    <mergeCell ref="G198:AB198"/>
    <mergeCell ref="AC198:AC200"/>
    <mergeCell ref="S199:T199"/>
    <mergeCell ref="U199:V199"/>
    <mergeCell ref="W199:X199"/>
    <mergeCell ref="Y199:Z199"/>
    <mergeCell ref="AA199:AB199"/>
    <mergeCell ref="A187:A191"/>
    <mergeCell ref="B187:C187"/>
    <mergeCell ref="B188:B189"/>
    <mergeCell ref="B190:B191"/>
    <mergeCell ref="A192:A194"/>
    <mergeCell ref="B192:B194"/>
    <mergeCell ref="A171:A175"/>
    <mergeCell ref="B171:B175"/>
    <mergeCell ref="A176:A178"/>
    <mergeCell ref="B176:B178"/>
    <mergeCell ref="A179:A186"/>
    <mergeCell ref="B179:B181"/>
    <mergeCell ref="B182:B183"/>
    <mergeCell ref="B184:B186"/>
    <mergeCell ref="A160:A170"/>
    <mergeCell ref="B160:C160"/>
    <mergeCell ref="B161:C161"/>
    <mergeCell ref="B162:C162"/>
    <mergeCell ref="B163:C163"/>
    <mergeCell ref="B164:B170"/>
    <mergeCell ref="AA158:AB158"/>
    <mergeCell ref="AC158:AD158"/>
    <mergeCell ref="AE158:AF158"/>
    <mergeCell ref="A157:C159"/>
    <mergeCell ref="D157:F158"/>
    <mergeCell ref="AT157:AT159"/>
    <mergeCell ref="AU157:AU159"/>
    <mergeCell ref="AV157:AV159"/>
    <mergeCell ref="AW157:AW159"/>
    <mergeCell ref="G158:H158"/>
    <mergeCell ref="I158:J158"/>
    <mergeCell ref="K158:L158"/>
    <mergeCell ref="M158:N158"/>
    <mergeCell ref="O158:P158"/>
    <mergeCell ref="Q158:R158"/>
    <mergeCell ref="G157:AP157"/>
    <mergeCell ref="AQ157:AQ159"/>
    <mergeCell ref="AR157:AR159"/>
    <mergeCell ref="AS157:AS159"/>
    <mergeCell ref="S158:T158"/>
    <mergeCell ref="U158:V158"/>
    <mergeCell ref="W158:X158"/>
    <mergeCell ref="Y158:Z158"/>
    <mergeCell ref="AM158:AN158"/>
    <mergeCell ref="AO158:AP158"/>
    <mergeCell ref="AG158:AH158"/>
    <mergeCell ref="AI158:AJ158"/>
    <mergeCell ref="AK158:AL158"/>
    <mergeCell ref="A150:C150"/>
    <mergeCell ref="A151:C151"/>
    <mergeCell ref="A152:C152"/>
    <mergeCell ref="A153:C153"/>
    <mergeCell ref="A154:C154"/>
    <mergeCell ref="A155:C155"/>
    <mergeCell ref="AM144:AN144"/>
    <mergeCell ref="AO144:AP144"/>
    <mergeCell ref="A146:C146"/>
    <mergeCell ref="A147:C147"/>
    <mergeCell ref="A148:C148"/>
    <mergeCell ref="A149:C149"/>
    <mergeCell ref="AA144:AB144"/>
    <mergeCell ref="AC144:AD144"/>
    <mergeCell ref="AE144:AF144"/>
    <mergeCell ref="AG144:AH144"/>
    <mergeCell ref="AI144:AJ144"/>
    <mergeCell ref="AK144:AL144"/>
    <mergeCell ref="O144:P144"/>
    <mergeCell ref="Q144:R144"/>
    <mergeCell ref="S144:T144"/>
    <mergeCell ref="U144:V144"/>
    <mergeCell ref="W144:X144"/>
    <mergeCell ref="Y144:Z144"/>
    <mergeCell ref="AS143:AS145"/>
    <mergeCell ref="AT143:AT145"/>
    <mergeCell ref="AU143:AU145"/>
    <mergeCell ref="AV143:AV145"/>
    <mergeCell ref="AW143:AW145"/>
    <mergeCell ref="AX143:AX145"/>
    <mergeCell ref="A141:C141"/>
    <mergeCell ref="A143:C145"/>
    <mergeCell ref="D143:F144"/>
    <mergeCell ref="G143:AP143"/>
    <mergeCell ref="AQ143:AQ145"/>
    <mergeCell ref="AR143:AR145"/>
    <mergeCell ref="G144:H144"/>
    <mergeCell ref="I144:J144"/>
    <mergeCell ref="K144:L144"/>
    <mergeCell ref="M144:N144"/>
    <mergeCell ref="A135:C135"/>
    <mergeCell ref="A136:C136"/>
    <mergeCell ref="A137:C137"/>
    <mergeCell ref="A138:C138"/>
    <mergeCell ref="A139:C139"/>
    <mergeCell ref="A140:C140"/>
    <mergeCell ref="A129:C129"/>
    <mergeCell ref="A130:C130"/>
    <mergeCell ref="A131:C131"/>
    <mergeCell ref="A132:C132"/>
    <mergeCell ref="A133:C133"/>
    <mergeCell ref="A134:C134"/>
    <mergeCell ref="A123:C123"/>
    <mergeCell ref="A124:C124"/>
    <mergeCell ref="A125:C125"/>
    <mergeCell ref="A126:C126"/>
    <mergeCell ref="A127:C127"/>
    <mergeCell ref="A128:C128"/>
    <mergeCell ref="A117:C117"/>
    <mergeCell ref="A118:C118"/>
    <mergeCell ref="A119:C119"/>
    <mergeCell ref="A120:C120"/>
    <mergeCell ref="A121:C121"/>
    <mergeCell ref="A122:C122"/>
    <mergeCell ref="A111:C111"/>
    <mergeCell ref="A112:C112"/>
    <mergeCell ref="A113:C113"/>
    <mergeCell ref="A114:C114"/>
    <mergeCell ref="A115:C115"/>
    <mergeCell ref="A116:C116"/>
    <mergeCell ref="A105:C105"/>
    <mergeCell ref="A106:C106"/>
    <mergeCell ref="A107:C107"/>
    <mergeCell ref="A108:C108"/>
    <mergeCell ref="A109:C109"/>
    <mergeCell ref="A110:C110"/>
    <mergeCell ref="A99:C99"/>
    <mergeCell ref="A100:C100"/>
    <mergeCell ref="A101:C101"/>
    <mergeCell ref="A102:C102"/>
    <mergeCell ref="A103:C103"/>
    <mergeCell ref="A104:C104"/>
    <mergeCell ref="A93:C93"/>
    <mergeCell ref="A94:C94"/>
    <mergeCell ref="A95:C95"/>
    <mergeCell ref="A96:C96"/>
    <mergeCell ref="A97:C97"/>
    <mergeCell ref="A98:C98"/>
    <mergeCell ref="A88:C88"/>
    <mergeCell ref="A89:C89"/>
    <mergeCell ref="A90:C90"/>
    <mergeCell ref="A91:C91"/>
    <mergeCell ref="A92:C92"/>
    <mergeCell ref="AA86:AB86"/>
    <mergeCell ref="AC86:AD86"/>
    <mergeCell ref="AE86:AF86"/>
    <mergeCell ref="AG86:AH86"/>
    <mergeCell ref="AT85:AT87"/>
    <mergeCell ref="AU85:AU87"/>
    <mergeCell ref="AV85:AV87"/>
    <mergeCell ref="AW85:AW87"/>
    <mergeCell ref="G86:H86"/>
    <mergeCell ref="I86:J86"/>
    <mergeCell ref="K86:L86"/>
    <mergeCell ref="M86:N86"/>
    <mergeCell ref="O86:P86"/>
    <mergeCell ref="Q86:R86"/>
    <mergeCell ref="G85:AN85"/>
    <mergeCell ref="AO85:AO87"/>
    <mergeCell ref="AP85:AP87"/>
    <mergeCell ref="AQ85:AQ87"/>
    <mergeCell ref="AR85:AR87"/>
    <mergeCell ref="AS85:AS87"/>
    <mergeCell ref="S86:T86"/>
    <mergeCell ref="U86:V86"/>
    <mergeCell ref="W86:X86"/>
    <mergeCell ref="Y86:Z86"/>
    <mergeCell ref="AM86:AN86"/>
    <mergeCell ref="AI86:AJ86"/>
    <mergeCell ref="AK86:AL86"/>
    <mergeCell ref="A80:C81"/>
    <mergeCell ref="D80:F80"/>
    <mergeCell ref="A82:A83"/>
    <mergeCell ref="B82:C82"/>
    <mergeCell ref="B83:C83"/>
    <mergeCell ref="A85:C87"/>
    <mergeCell ref="D85:F86"/>
    <mergeCell ref="A73:C73"/>
    <mergeCell ref="A74:C74"/>
    <mergeCell ref="A75:C75"/>
    <mergeCell ref="A76:C76"/>
    <mergeCell ref="A77:C77"/>
    <mergeCell ref="A78:C78"/>
    <mergeCell ref="A68:A69"/>
    <mergeCell ref="B68:C68"/>
    <mergeCell ref="B69:C69"/>
    <mergeCell ref="A70:C70"/>
    <mergeCell ref="A71:C71"/>
    <mergeCell ref="A72:C72"/>
    <mergeCell ref="A55:B59"/>
    <mergeCell ref="A60:C60"/>
    <mergeCell ref="A61:B64"/>
    <mergeCell ref="G64:X64"/>
    <mergeCell ref="A66:C66"/>
    <mergeCell ref="A67:C67"/>
    <mergeCell ref="A45:C45"/>
    <mergeCell ref="A46:C46"/>
    <mergeCell ref="G46:R46"/>
    <mergeCell ref="A47:C47"/>
    <mergeCell ref="A48:B53"/>
    <mergeCell ref="A54:C54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O39:P39"/>
    <mergeCell ref="Q39:R39"/>
    <mergeCell ref="S39:T39"/>
    <mergeCell ref="U39:V39"/>
    <mergeCell ref="W39:X39"/>
    <mergeCell ref="Y39:Z39"/>
    <mergeCell ref="AS38:AS40"/>
    <mergeCell ref="AT38:AT40"/>
    <mergeCell ref="AU38:AU40"/>
    <mergeCell ref="AV38:AV40"/>
    <mergeCell ref="AW38:AW40"/>
    <mergeCell ref="AX38:AX40"/>
    <mergeCell ref="A36:C36"/>
    <mergeCell ref="A38:C40"/>
    <mergeCell ref="D38:F39"/>
    <mergeCell ref="G38:AP38"/>
    <mergeCell ref="AQ38:AQ40"/>
    <mergeCell ref="AR38:AR40"/>
    <mergeCell ref="G39:H39"/>
    <mergeCell ref="I39:J39"/>
    <mergeCell ref="K39:L39"/>
    <mergeCell ref="M39:N39"/>
    <mergeCell ref="AM39:AN39"/>
    <mergeCell ref="AO39:AP39"/>
    <mergeCell ref="AK39:AL39"/>
    <mergeCell ref="A30:C30"/>
    <mergeCell ref="A31:C31"/>
    <mergeCell ref="A32:C32"/>
    <mergeCell ref="A33:C33"/>
    <mergeCell ref="A34:C34"/>
    <mergeCell ref="A35:C35"/>
    <mergeCell ref="A24:C24"/>
    <mergeCell ref="A25:C25"/>
    <mergeCell ref="A26:C26"/>
    <mergeCell ref="A27:C27"/>
    <mergeCell ref="A28:C28"/>
    <mergeCell ref="A29:C29"/>
    <mergeCell ref="AX17:AX18"/>
    <mergeCell ref="A19:C19"/>
    <mergeCell ref="A20:C20"/>
    <mergeCell ref="A21:C21"/>
    <mergeCell ref="A22:C22"/>
    <mergeCell ref="A23:C23"/>
    <mergeCell ref="AR17:AR18"/>
    <mergeCell ref="AS17:AS18"/>
    <mergeCell ref="AT17:AT18"/>
    <mergeCell ref="AU17:AU18"/>
    <mergeCell ref="AV17:AV18"/>
    <mergeCell ref="AW17:AW18"/>
    <mergeCell ref="AG17:AH17"/>
    <mergeCell ref="AI17:AJ17"/>
    <mergeCell ref="AK17:AL17"/>
    <mergeCell ref="AM17:AN17"/>
    <mergeCell ref="AO17:AP17"/>
    <mergeCell ref="AQ17:AQ18"/>
    <mergeCell ref="U17:V17"/>
    <mergeCell ref="W17:X17"/>
    <mergeCell ref="Y17:Z17"/>
    <mergeCell ref="AA17:AB17"/>
    <mergeCell ref="AC17:AD17"/>
    <mergeCell ref="AE17:AF17"/>
    <mergeCell ref="AO10:AP10"/>
    <mergeCell ref="A12:C12"/>
    <mergeCell ref="U10:V10"/>
    <mergeCell ref="W10:X10"/>
    <mergeCell ref="Y10:Z10"/>
    <mergeCell ref="AA10:AB10"/>
    <mergeCell ref="AC10:AD10"/>
    <mergeCell ref="AE10:AF10"/>
    <mergeCell ref="I17:J17"/>
    <mergeCell ref="K17:L17"/>
    <mergeCell ref="M17:N17"/>
    <mergeCell ref="O17:P17"/>
    <mergeCell ref="Q17:R17"/>
    <mergeCell ref="S17:T17"/>
    <mergeCell ref="A13:C13"/>
    <mergeCell ref="A14:C14"/>
    <mergeCell ref="A15:C15"/>
    <mergeCell ref="A17:C18"/>
    <mergeCell ref="D17:F17"/>
    <mergeCell ref="G17:H17"/>
    <mergeCell ref="A6:P6"/>
    <mergeCell ref="DR6:EI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Q10:R10"/>
    <mergeCell ref="S10:T10"/>
    <mergeCell ref="AG10:AH10"/>
    <mergeCell ref="AI10:AJ10"/>
    <mergeCell ref="AK10:AL10"/>
    <mergeCell ref="AM10:AN10"/>
  </mergeCells>
  <dataValidations count="1">
    <dataValidation type="whole" operator="greaterThanOrEqual" allowBlank="1" showInputMessage="1" showErrorMessage="1" errorTitle="Error" error="Favor Ingrese sólo Números." sqref="G211:AP214 G12:AX15 E82:F83 G146:AX154 C316:E325 G19:AX35 D67:J78 G88:AW140 Y179:Z191 G179:X196 G160:AW175 Y192:AJ196 G177:Z178 AA177:AJ191 S41:X63 G201:AG206 G219:AX298 G309:AR313 G41:G64 H47:R63 H41:R45 AK177:AW196 Y41:AX64">
      <formula1>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392"/>
  <sheetViews>
    <sheetView workbookViewId="0">
      <selection activeCell="A4" sqref="A4:A5"/>
    </sheetView>
  </sheetViews>
  <sheetFormatPr baseColWidth="10" defaultColWidth="11.42578125" defaultRowHeight="15" x14ac:dyDescent="0.25"/>
  <cols>
    <col min="1" max="1" width="38.5703125" customWidth="1"/>
    <col min="2" max="2" width="27.28515625" customWidth="1"/>
    <col min="3" max="3" width="51.42578125" customWidth="1"/>
    <col min="4" max="4" width="14.140625" customWidth="1"/>
    <col min="5" max="6" width="13.28515625" customWidth="1"/>
    <col min="7" max="7" width="14.42578125" customWidth="1"/>
    <col min="8" max="9" width="13.28515625" customWidth="1"/>
    <col min="13" max="40" width="11.42578125" customWidth="1"/>
    <col min="41" max="41" width="12.42578125" customWidth="1"/>
    <col min="42" max="42" width="12.140625" customWidth="1"/>
    <col min="43" max="43" width="13.7109375" customWidth="1"/>
    <col min="44" max="44" width="13.28515625" customWidth="1"/>
    <col min="45" max="45" width="14.28515625" customWidth="1"/>
    <col min="46" max="46" width="11.85546875" customWidth="1"/>
    <col min="47" max="47" width="12" customWidth="1"/>
    <col min="48" max="48" width="16.140625" customWidth="1"/>
    <col min="49" max="50" width="13.140625" customWidth="1"/>
    <col min="51" max="84" width="11.42578125" customWidth="1"/>
    <col min="100" max="100" width="11.42578125" hidden="1" customWidth="1"/>
    <col min="101" max="109" width="11.42578125" style="25" hidden="1" customWidth="1"/>
    <col min="110" max="110" width="11.42578125" hidden="1" customWidth="1"/>
    <col min="111" max="117" width="11.42578125" style="26" hidden="1" customWidth="1"/>
    <col min="118" max="120" width="11.42578125" hidden="1" customWidth="1"/>
    <col min="121" max="121" width="11.42578125" customWidth="1"/>
    <col min="130" max="130" width="10.140625" customWidth="1"/>
    <col min="136" max="169" width="11.42578125" customWidth="1"/>
  </cols>
  <sheetData>
    <row r="1" spans="1:139" x14ac:dyDescent="0.25">
      <c r="A1" s="1" t="s">
        <v>0</v>
      </c>
      <c r="CW1"/>
      <c r="CX1"/>
      <c r="CY1"/>
      <c r="CZ1"/>
      <c r="DA1"/>
      <c r="DB1"/>
      <c r="DC1"/>
      <c r="DD1"/>
      <c r="DE1"/>
      <c r="DG1"/>
      <c r="DH1"/>
      <c r="DI1"/>
      <c r="DJ1"/>
      <c r="DK1"/>
      <c r="DL1"/>
      <c r="DM1"/>
    </row>
    <row r="2" spans="1:139" x14ac:dyDescent="0.25">
      <c r="A2" s="1" t="str">
        <f>CONCATENATE("COMUNA: ",[4]NOMBRE!B2," - ","( ",[4]NOMBRE!C2,[4]NOMBRE!D2,[4]NOMBRE!E2,[4]NOMBRE!F2,[4]NOMBRE!G2," )")</f>
        <v>COMUNA: LINARES - ( 07401 )</v>
      </c>
      <c r="CW2"/>
      <c r="CX2"/>
      <c r="CY2"/>
      <c r="CZ2"/>
      <c r="DA2"/>
      <c r="DB2"/>
      <c r="DC2"/>
      <c r="DD2"/>
      <c r="DE2"/>
      <c r="DG2"/>
      <c r="DH2"/>
      <c r="DI2"/>
      <c r="DJ2"/>
      <c r="DK2"/>
      <c r="DL2"/>
      <c r="DM2"/>
    </row>
    <row r="3" spans="1:139" x14ac:dyDescent="0.25">
      <c r="A3" s="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  <c r="CW3"/>
      <c r="CX3"/>
      <c r="CY3"/>
      <c r="CZ3"/>
      <c r="DA3"/>
      <c r="DB3"/>
      <c r="DC3"/>
      <c r="DD3"/>
      <c r="DE3"/>
      <c r="DG3"/>
      <c r="DH3"/>
      <c r="DI3"/>
      <c r="DJ3"/>
      <c r="DK3"/>
      <c r="DL3"/>
      <c r="DM3"/>
    </row>
    <row r="4" spans="1:139" x14ac:dyDescent="0.25">
      <c r="A4" s="1" t="str">
        <f>CONCATENATE("MES: ",[4]NOMBRE!B6," - ","( ",[4]NOMBRE!C6,[4]NOMBRE!D6," )")</f>
        <v>MES: MARZO - ( 03 )</v>
      </c>
      <c r="CW4"/>
      <c r="CX4"/>
      <c r="CY4"/>
      <c r="CZ4"/>
      <c r="DA4"/>
      <c r="DB4"/>
      <c r="DC4"/>
      <c r="DD4"/>
      <c r="DE4"/>
      <c r="DG4"/>
      <c r="DH4"/>
      <c r="DI4"/>
      <c r="DJ4"/>
      <c r="DK4"/>
      <c r="DL4"/>
      <c r="DM4"/>
    </row>
    <row r="5" spans="1:139" x14ac:dyDescent="0.25">
      <c r="A5" s="1" t="str">
        <f>CONCATENATE("AÑO: ",[4]NOMBRE!B7)</f>
        <v>AÑO: 2024</v>
      </c>
      <c r="CW5"/>
      <c r="CX5"/>
      <c r="CY5"/>
      <c r="CZ5"/>
      <c r="DA5"/>
      <c r="DB5"/>
      <c r="DC5"/>
      <c r="DD5"/>
      <c r="DE5"/>
      <c r="DG5"/>
      <c r="DH5"/>
      <c r="DI5"/>
      <c r="DJ5"/>
      <c r="DK5"/>
      <c r="DL5"/>
      <c r="DM5"/>
    </row>
    <row r="6" spans="1:139" s="539" customFormat="1" ht="18" customHeight="1" x14ac:dyDescent="0.25">
      <c r="A6" s="630" t="s">
        <v>1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542"/>
      <c r="AX6" s="542"/>
      <c r="AY6" s="542"/>
      <c r="AZ6" s="542"/>
      <c r="BA6" s="542"/>
      <c r="BB6" s="542"/>
      <c r="BC6" s="542"/>
      <c r="BD6" s="542"/>
      <c r="BE6" s="542"/>
      <c r="BF6" s="542"/>
      <c r="BG6" s="542"/>
      <c r="BH6" s="542"/>
      <c r="BI6" s="542"/>
      <c r="BJ6" s="542"/>
      <c r="BK6" s="542"/>
      <c r="BL6" s="542"/>
      <c r="BM6" s="542"/>
      <c r="BN6" s="542"/>
      <c r="BO6" s="542"/>
      <c r="BP6" s="542"/>
      <c r="BQ6" s="542"/>
      <c r="BR6" s="542"/>
      <c r="BS6" s="542"/>
      <c r="BT6" s="542"/>
      <c r="BU6" s="542"/>
      <c r="BV6" s="542"/>
      <c r="BW6" s="542"/>
      <c r="BX6" s="542"/>
      <c r="BY6" s="542"/>
      <c r="BZ6" s="542"/>
      <c r="CA6" s="542"/>
      <c r="CB6" s="542"/>
      <c r="CC6" s="542"/>
      <c r="CD6" s="542"/>
      <c r="CE6" s="542"/>
      <c r="CF6" s="542"/>
      <c r="CG6" s="542"/>
      <c r="CH6" s="542"/>
      <c r="CI6" s="542"/>
      <c r="CJ6" s="542"/>
      <c r="CK6" s="542"/>
      <c r="CL6" s="542"/>
      <c r="CM6" s="542"/>
      <c r="CN6" s="542"/>
      <c r="CO6" s="542"/>
      <c r="CP6" s="542"/>
      <c r="CQ6" s="542"/>
      <c r="CR6" s="542"/>
      <c r="CS6" s="542"/>
      <c r="CT6" s="542"/>
      <c r="CU6" s="542"/>
      <c r="CV6" s="542"/>
      <c r="CW6" s="542"/>
      <c r="CX6" s="542"/>
      <c r="CY6" s="542"/>
      <c r="CZ6" s="542"/>
      <c r="DA6" s="542"/>
      <c r="DB6" s="542"/>
      <c r="DC6" s="542"/>
      <c r="DD6" s="542"/>
      <c r="DE6" s="542"/>
      <c r="DF6" s="542"/>
      <c r="DG6" s="542"/>
      <c r="DH6" s="542"/>
      <c r="DI6" s="542"/>
      <c r="DJ6" s="542"/>
      <c r="DK6" s="542"/>
      <c r="DL6" s="542"/>
      <c r="DM6" s="542"/>
      <c r="DN6" s="542"/>
      <c r="DO6" s="542"/>
      <c r="DP6" s="542"/>
      <c r="DQ6" s="542"/>
      <c r="DR6" s="631"/>
      <c r="DS6" s="631"/>
      <c r="DT6" s="631"/>
      <c r="DU6" s="631"/>
      <c r="DV6" s="631"/>
      <c r="DW6" s="631"/>
      <c r="DX6" s="631"/>
      <c r="DY6" s="631"/>
      <c r="DZ6" s="631"/>
      <c r="EA6" s="631"/>
      <c r="EB6" s="631"/>
      <c r="EC6" s="631"/>
      <c r="ED6" s="631"/>
      <c r="EE6" s="631"/>
      <c r="EF6" s="631"/>
      <c r="EG6" s="631"/>
      <c r="EH6" s="631"/>
      <c r="EI6" s="631"/>
    </row>
    <row r="7" spans="1:139" x14ac:dyDescent="0.25">
      <c r="CW7"/>
      <c r="CX7"/>
      <c r="CY7"/>
      <c r="CZ7"/>
      <c r="DA7"/>
      <c r="DB7"/>
      <c r="DC7"/>
      <c r="DD7"/>
      <c r="DE7"/>
      <c r="DG7"/>
      <c r="DH7"/>
      <c r="DI7"/>
      <c r="DJ7"/>
      <c r="DK7"/>
      <c r="DL7"/>
      <c r="DM7"/>
    </row>
    <row r="8" spans="1:139" ht="18" customHeight="1" x14ac:dyDescent="0.25">
      <c r="A8" s="5" t="s">
        <v>2</v>
      </c>
      <c r="B8" s="6"/>
      <c r="C8" s="6"/>
      <c r="D8" s="7"/>
      <c r="E8" s="7"/>
      <c r="F8" s="8"/>
      <c r="G8" s="539"/>
      <c r="H8" s="8"/>
      <c r="I8" s="8"/>
      <c r="J8" s="8"/>
      <c r="K8" s="8"/>
      <c r="L8" s="8"/>
      <c r="M8" s="8"/>
      <c r="N8" s="8"/>
      <c r="O8" s="8"/>
      <c r="P8" s="53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9"/>
      <c r="CW8"/>
      <c r="CX8"/>
      <c r="CY8"/>
      <c r="CZ8"/>
      <c r="DA8"/>
      <c r="DB8"/>
      <c r="DC8"/>
      <c r="DD8"/>
      <c r="DE8"/>
      <c r="DG8"/>
      <c r="DH8"/>
      <c r="DI8"/>
      <c r="DJ8"/>
      <c r="DK8"/>
      <c r="DL8"/>
      <c r="DM8"/>
    </row>
    <row r="9" spans="1:139" x14ac:dyDescent="0.25">
      <c r="A9" s="632" t="s">
        <v>3</v>
      </c>
      <c r="B9" s="632"/>
      <c r="C9" s="633"/>
      <c r="D9" s="638" t="s">
        <v>4</v>
      </c>
      <c r="E9" s="638"/>
      <c r="F9" s="639"/>
      <c r="G9" s="1781" t="s">
        <v>5</v>
      </c>
      <c r="H9" s="1782"/>
      <c r="I9" s="1782"/>
      <c r="J9" s="1782"/>
      <c r="K9" s="1782"/>
      <c r="L9" s="1782"/>
      <c r="M9" s="1782"/>
      <c r="N9" s="1782"/>
      <c r="O9" s="1782"/>
      <c r="P9" s="1782"/>
      <c r="Q9" s="1782"/>
      <c r="R9" s="1782"/>
      <c r="S9" s="1782"/>
      <c r="T9" s="1782"/>
      <c r="U9" s="1782"/>
      <c r="V9" s="1782"/>
      <c r="W9" s="1782"/>
      <c r="X9" s="1782"/>
      <c r="Y9" s="1782"/>
      <c r="Z9" s="1782"/>
      <c r="AA9" s="1782"/>
      <c r="AB9" s="1782"/>
      <c r="AC9" s="1782"/>
      <c r="AD9" s="1782"/>
      <c r="AE9" s="1782"/>
      <c r="AF9" s="1782"/>
      <c r="AG9" s="1782"/>
      <c r="AH9" s="1782"/>
      <c r="AI9" s="1782"/>
      <c r="AJ9" s="1782"/>
      <c r="AK9" s="1782"/>
      <c r="AL9" s="1782"/>
      <c r="AM9" s="1782"/>
      <c r="AN9" s="1782"/>
      <c r="AO9" s="1782"/>
      <c r="AP9" s="1783"/>
      <c r="AQ9" s="639" t="s">
        <v>6</v>
      </c>
      <c r="AR9" s="1785" t="s">
        <v>7</v>
      </c>
      <c r="AS9" s="1785" t="s">
        <v>8</v>
      </c>
      <c r="AT9" s="1785" t="s">
        <v>9</v>
      </c>
      <c r="AU9" s="1785" t="s">
        <v>10</v>
      </c>
      <c r="AV9" s="649" t="s">
        <v>11</v>
      </c>
      <c r="AW9" s="1785" t="s">
        <v>12</v>
      </c>
      <c r="AX9" s="1785" t="s">
        <v>13</v>
      </c>
      <c r="CW9"/>
      <c r="CX9"/>
      <c r="CY9"/>
      <c r="CZ9"/>
      <c r="DA9"/>
      <c r="DB9"/>
      <c r="DC9"/>
      <c r="DD9"/>
      <c r="DE9"/>
      <c r="DG9"/>
      <c r="DH9"/>
      <c r="DI9"/>
      <c r="DJ9"/>
      <c r="DK9"/>
      <c r="DL9"/>
      <c r="DM9"/>
    </row>
    <row r="10" spans="1:139" x14ac:dyDescent="0.25">
      <c r="A10" s="634"/>
      <c r="B10" s="634"/>
      <c r="C10" s="635"/>
      <c r="D10" s="640"/>
      <c r="E10" s="640"/>
      <c r="F10" s="885"/>
      <c r="G10" s="1806" t="s">
        <v>14</v>
      </c>
      <c r="H10" s="1787"/>
      <c r="I10" s="1781" t="s">
        <v>15</v>
      </c>
      <c r="J10" s="1788"/>
      <c r="K10" s="1782" t="s">
        <v>16</v>
      </c>
      <c r="L10" s="1788"/>
      <c r="M10" s="1781" t="s">
        <v>17</v>
      </c>
      <c r="N10" s="1788"/>
      <c r="O10" s="1781" t="s">
        <v>18</v>
      </c>
      <c r="P10" s="1788"/>
      <c r="Q10" s="1781" t="s">
        <v>19</v>
      </c>
      <c r="R10" s="1788"/>
      <c r="S10" s="1781" t="s">
        <v>20</v>
      </c>
      <c r="T10" s="1788"/>
      <c r="U10" s="1781" t="s">
        <v>21</v>
      </c>
      <c r="V10" s="1788"/>
      <c r="W10" s="1781" t="s">
        <v>22</v>
      </c>
      <c r="X10" s="1788"/>
      <c r="Y10" s="1781" t="s">
        <v>23</v>
      </c>
      <c r="Z10" s="1789"/>
      <c r="AA10" s="1781" t="s">
        <v>24</v>
      </c>
      <c r="AB10" s="1789"/>
      <c r="AC10" s="1781" t="s">
        <v>25</v>
      </c>
      <c r="AD10" s="1789"/>
      <c r="AE10" s="1781" t="s">
        <v>26</v>
      </c>
      <c r="AF10" s="1789"/>
      <c r="AG10" s="1781" t="s">
        <v>27</v>
      </c>
      <c r="AH10" s="1789"/>
      <c r="AI10" s="1781" t="s">
        <v>28</v>
      </c>
      <c r="AJ10" s="1789"/>
      <c r="AK10" s="1781" t="s">
        <v>29</v>
      </c>
      <c r="AL10" s="1789"/>
      <c r="AM10" s="1781" t="s">
        <v>30</v>
      </c>
      <c r="AN10" s="1789"/>
      <c r="AO10" s="1781" t="s">
        <v>31</v>
      </c>
      <c r="AP10" s="1807"/>
      <c r="AQ10" s="645"/>
      <c r="AR10" s="647"/>
      <c r="AS10" s="647"/>
      <c r="AT10" s="647"/>
      <c r="AU10" s="647"/>
      <c r="AV10" s="650"/>
      <c r="AW10" s="647"/>
      <c r="AX10" s="647"/>
      <c r="CW10"/>
      <c r="CX10"/>
      <c r="CY10"/>
      <c r="CZ10"/>
      <c r="DA10"/>
      <c r="DB10"/>
      <c r="DC10"/>
      <c r="DD10"/>
      <c r="DE10"/>
      <c r="DG10"/>
      <c r="DH10"/>
      <c r="DI10"/>
      <c r="DJ10"/>
      <c r="DK10"/>
      <c r="DL10"/>
      <c r="DM10"/>
    </row>
    <row r="11" spans="1:139" x14ac:dyDescent="0.25">
      <c r="A11" s="636"/>
      <c r="B11" s="636"/>
      <c r="C11" s="884"/>
      <c r="D11" s="1790" t="s">
        <v>32</v>
      </c>
      <c r="E11" s="1808" t="s">
        <v>33</v>
      </c>
      <c r="F11" s="1792" t="s">
        <v>34</v>
      </c>
      <c r="G11" s="1793" t="s">
        <v>33</v>
      </c>
      <c r="H11" s="1792" t="s">
        <v>34</v>
      </c>
      <c r="I11" s="1793" t="s">
        <v>33</v>
      </c>
      <c r="J11" s="1792" t="s">
        <v>34</v>
      </c>
      <c r="K11" s="1793" t="s">
        <v>33</v>
      </c>
      <c r="L11" s="1792" t="s">
        <v>34</v>
      </c>
      <c r="M11" s="1793" t="s">
        <v>33</v>
      </c>
      <c r="N11" s="1792" t="s">
        <v>34</v>
      </c>
      <c r="O11" s="1793" t="s">
        <v>33</v>
      </c>
      <c r="P11" s="1792" t="s">
        <v>34</v>
      </c>
      <c r="Q11" s="1793" t="s">
        <v>33</v>
      </c>
      <c r="R11" s="1792" t="s">
        <v>34</v>
      </c>
      <c r="S11" s="1793" t="s">
        <v>33</v>
      </c>
      <c r="T11" s="1792" t="s">
        <v>34</v>
      </c>
      <c r="U11" s="1793" t="s">
        <v>33</v>
      </c>
      <c r="V11" s="1792" t="s">
        <v>34</v>
      </c>
      <c r="W11" s="1793" t="s">
        <v>33</v>
      </c>
      <c r="X11" s="1792" t="s">
        <v>34</v>
      </c>
      <c r="Y11" s="1793" t="s">
        <v>33</v>
      </c>
      <c r="Z11" s="1792" t="s">
        <v>34</v>
      </c>
      <c r="AA11" s="1793" t="s">
        <v>33</v>
      </c>
      <c r="AB11" s="1792" t="s">
        <v>34</v>
      </c>
      <c r="AC11" s="1793" t="s">
        <v>33</v>
      </c>
      <c r="AD11" s="1792" t="s">
        <v>34</v>
      </c>
      <c r="AE11" s="1793" t="s">
        <v>33</v>
      </c>
      <c r="AF11" s="1792" t="s">
        <v>34</v>
      </c>
      <c r="AG11" s="1793" t="s">
        <v>33</v>
      </c>
      <c r="AH11" s="1792" t="s">
        <v>34</v>
      </c>
      <c r="AI11" s="1793" t="s">
        <v>33</v>
      </c>
      <c r="AJ11" s="1792" t="s">
        <v>34</v>
      </c>
      <c r="AK11" s="1793" t="s">
        <v>33</v>
      </c>
      <c r="AL11" s="1792" t="s">
        <v>34</v>
      </c>
      <c r="AM11" s="1793" t="s">
        <v>33</v>
      </c>
      <c r="AN11" s="1792" t="s">
        <v>34</v>
      </c>
      <c r="AO11" s="1793" t="s">
        <v>33</v>
      </c>
      <c r="AP11" s="1809" t="s">
        <v>34</v>
      </c>
      <c r="AQ11" s="885"/>
      <c r="AR11" s="946"/>
      <c r="AS11" s="946"/>
      <c r="AT11" s="946"/>
      <c r="AU11" s="946"/>
      <c r="AV11" s="889"/>
      <c r="AW11" s="946"/>
      <c r="AX11" s="946"/>
      <c r="CW11"/>
      <c r="CX11"/>
      <c r="CY11"/>
      <c r="CZ11"/>
      <c r="DA11"/>
      <c r="DB11"/>
      <c r="DC11"/>
      <c r="DD11"/>
      <c r="DE11"/>
      <c r="DG11"/>
      <c r="DH11"/>
      <c r="DI11"/>
      <c r="DJ11"/>
      <c r="DK11"/>
      <c r="DL11"/>
      <c r="DM11"/>
    </row>
    <row r="12" spans="1:139" ht="15" customHeight="1" x14ac:dyDescent="0.25">
      <c r="A12" s="1810" t="s">
        <v>35</v>
      </c>
      <c r="B12" s="1811"/>
      <c r="C12" s="1812"/>
      <c r="D12" s="1813">
        <f>SUM(E12+F12)</f>
        <v>0</v>
      </c>
      <c r="E12" s="1814">
        <f>SUM(G12+I12+K12+M12+O12+Q12+S12+U12+W12+Y12+AA12+AC12+AE12+AG12+AI12+AK12+AM12+AO12)</f>
        <v>0</v>
      </c>
      <c r="F12" s="18">
        <f t="shared" ref="E12:F15" si="0">SUM(H12+J12+L12+N12+P12+R12+T12+V12+X12+Z12+AB12+AD12+AF12+AH12+AJ12+AL12+AN12+AP12)</f>
        <v>0</v>
      </c>
      <c r="G12" s="19"/>
      <c r="H12" s="20"/>
      <c r="I12" s="1815"/>
      <c r="J12" s="20"/>
      <c r="K12" s="1815"/>
      <c r="L12" s="20"/>
      <c r="M12" s="19"/>
      <c r="N12" s="20"/>
      <c r="O12" s="19"/>
      <c r="P12" s="20"/>
      <c r="Q12" s="19"/>
      <c r="R12" s="22"/>
      <c r="S12" s="19"/>
      <c r="T12" s="22"/>
      <c r="U12" s="19"/>
      <c r="V12" s="22"/>
      <c r="W12" s="19"/>
      <c r="X12" s="22"/>
      <c r="Y12" s="19"/>
      <c r="Z12" s="22"/>
      <c r="AA12" s="19"/>
      <c r="AB12" s="22"/>
      <c r="AC12" s="19"/>
      <c r="AD12" s="22"/>
      <c r="AE12" s="19"/>
      <c r="AF12" s="22"/>
      <c r="AG12" s="19"/>
      <c r="AH12" s="22"/>
      <c r="AI12" s="19"/>
      <c r="AJ12" s="22"/>
      <c r="AK12" s="19"/>
      <c r="AL12" s="22"/>
      <c r="AM12" s="19"/>
      <c r="AN12" s="22"/>
      <c r="AO12" s="19"/>
      <c r="AP12" s="23"/>
      <c r="AQ12" s="20"/>
      <c r="AR12" s="20"/>
      <c r="AS12" s="24"/>
      <c r="AT12" s="24"/>
      <c r="AU12" s="24"/>
      <c r="AV12" s="24"/>
      <c r="AW12" s="24"/>
      <c r="AX12" s="24"/>
      <c r="AY12" t="str">
        <f>CW12&amp;CX12&amp;CY12&amp;CZ12&amp;DA12&amp;DB12&amp;DC12&amp;DD12&amp;DE12</f>
        <v/>
      </c>
      <c r="CW12" s="25" t="str">
        <f>IF(AND((Y12+Z12)&gt;0,AQ12="")," * No olvide digitar la variable 12 años. Si no tiene digite Cero.",IF(AQ12&gt;(Y12+Z12),"* Las Consultas de 12 años NO DEBEN ser mayor que el total de Consultas entre 10-14 años",""))</f>
        <v/>
      </c>
      <c r="CX12" s="25" t="str">
        <f>IF(AND(F12&gt;0,AR12="")," * No olvide digitar la variable Embarazadas. Digite cero si no tiene.","")</f>
        <v/>
      </c>
      <c r="CY12" s="25" t="str">
        <f>IF(AR12&gt;F12," * Las Embarazadas NO DEBEN ser mayor al Total de mujeres. ","")</f>
        <v/>
      </c>
      <c r="CZ12" s="25" t="str">
        <f>IF(AND((AK12+AL12)&gt;0,AS12="")," * No olvide digitar la variable 60 años. Si no tiene digite Cero.",IF(AS12&gt;(AK12+AL12)," * Las consultas de 60 años NO DEBEN ser mayor que el Total de consultas del grupo 60-64 años",""))</f>
        <v/>
      </c>
      <c r="DA12" s="25" t="str">
        <f>IF(AND(D12&gt;0,AT12="")," * No olvide digitar la variable Usuarios con Discapacidad. Digite Cero si no tiene.",IF(AT12&gt;D12," * La variable Usuarios con Discapacidad No puede ser mayor al Total Ambos Sexos.",""))</f>
        <v/>
      </c>
      <c r="DB12" s="25" t="str">
        <f>IF(AND(D12&gt;0,AU12="")," * No olvide digitar la variable Migrantes. Digite Cero si no tiene.",IF(AU12&gt;D12," * La variable Migrantes No puede ser mayor al Total Ambos Sexos.",""))</f>
        <v/>
      </c>
      <c r="DC12" s="25" t="str">
        <f>IF(AND(D12&gt;0,AV12="")," * No olvide digitar la variable Pacientes en control PSCV. Digite Cero si no tiene.",IF(AV12&gt;D12," * La variable Pacientes en control PSCV No puede ser mayor al Total Ambos Sexos.",""))</f>
        <v/>
      </c>
      <c r="DD12" s="25" t="str">
        <f>IF(AND(D12&gt;0,AW12="")," * No olvide digitar la variable Niños, niñas, adolescentes y jóvenes SENAME. Digite Cero si no tiene.",IF(AW12&gt;D12," * La variable Niños, niñas, adolescentes y jóvenes SENAME No puede ser mayor al Total.",""))</f>
        <v/>
      </c>
      <c r="DE12" s="25" t="str">
        <f t="shared" ref="DE12:DE14" si="1">IF(AND(D12&gt;0,AX12="")," * No olvide digitar la variable Niños, niñas, adolescentes y jóvenes Mejor Niñez. Digite Cero si no tiene.",IF(AX12&gt;D12," * La variable Niños, niñas, adolescentes y jóvenes Mejor Niñez no puede ser mayor al Total.",""))</f>
        <v/>
      </c>
      <c r="DG12" s="26">
        <f>IF(AND((Y12+Z12)&gt;0,AQ12=""),1,IF(AQ12&gt;(Y12+Z12),1,0))</f>
        <v>0</v>
      </c>
      <c r="DH12" s="26">
        <f>IF(AND(F12&gt;0,AR12=""),1,0)</f>
        <v>0</v>
      </c>
      <c r="DI12" s="26">
        <f>IF(AR12&gt;F12,1,0)</f>
        <v>0</v>
      </c>
      <c r="DJ12" s="26">
        <f>IF(AND((AK12+AL12)&gt;0,AS12=""),1,IF(AS12&gt;(AK12+AL12),1,0))</f>
        <v>0</v>
      </c>
      <c r="DK12" s="26">
        <f>IF(AND(D12&gt;0,AT12=""),1,IF(AT12&gt;D12,1,0))</f>
        <v>0</v>
      </c>
      <c r="DL12" s="26">
        <f>IF(AND(D12&gt;0,AU12=""),1,IF(AU12&gt;D12,1,0))</f>
        <v>0</v>
      </c>
      <c r="DM12" s="26">
        <f>IF(AND(D12&gt;0,AV12=""),1,IF(AV12&gt;D12,1,0))</f>
        <v>0</v>
      </c>
      <c r="DN12" s="26">
        <f>IF(AND(D12&gt;0,AW12=""),1,IF(AW12&gt;D12,1,0))</f>
        <v>0</v>
      </c>
      <c r="DO12" s="26">
        <f>IF(AND(D12&gt;0,AX12=""),1,IF(AX12&gt;D12,1,0))</f>
        <v>0</v>
      </c>
    </row>
    <row r="13" spans="1:139" ht="15" customHeight="1" x14ac:dyDescent="0.25">
      <c r="A13" s="1461" t="s">
        <v>36</v>
      </c>
      <c r="B13" s="1462"/>
      <c r="C13" s="1463"/>
      <c r="D13" s="1464">
        <f>SUM(E13+F13)</f>
        <v>0</v>
      </c>
      <c r="E13" s="1465">
        <f t="shared" si="0"/>
        <v>0</v>
      </c>
      <c r="F13" s="1466">
        <f>SUM(H13+J13+L13+N13+P13+R13+T13+V13+X13+Z13+AB13+AD13+AF13+AH13+AJ13+AL13+AN13+AP13)</f>
        <v>0</v>
      </c>
      <c r="G13" s="1467"/>
      <c r="H13" s="1468"/>
      <c r="I13" s="1467"/>
      <c r="J13" s="1468"/>
      <c r="K13" s="1467"/>
      <c r="L13" s="1468"/>
      <c r="M13" s="1467"/>
      <c r="N13" s="1468"/>
      <c r="O13" s="1467"/>
      <c r="P13" s="1468"/>
      <c r="Q13" s="1467"/>
      <c r="R13" s="1425"/>
      <c r="S13" s="1467"/>
      <c r="T13" s="1425"/>
      <c r="U13" s="1467"/>
      <c r="V13" s="1425"/>
      <c r="W13" s="1467"/>
      <c r="X13" s="1425"/>
      <c r="Y13" s="1467"/>
      <c r="Z13" s="1425"/>
      <c r="AA13" s="1467"/>
      <c r="AB13" s="1425"/>
      <c r="AC13" s="1467"/>
      <c r="AD13" s="1425"/>
      <c r="AE13" s="1467"/>
      <c r="AF13" s="1425"/>
      <c r="AG13" s="1467"/>
      <c r="AH13" s="1425"/>
      <c r="AI13" s="1467"/>
      <c r="AJ13" s="1425"/>
      <c r="AK13" s="1467"/>
      <c r="AL13" s="1425"/>
      <c r="AM13" s="1467"/>
      <c r="AN13" s="1425"/>
      <c r="AO13" s="1467"/>
      <c r="AP13" s="1426"/>
      <c r="AQ13" s="1468"/>
      <c r="AR13" s="1468"/>
      <c r="AS13" s="1428"/>
      <c r="AT13" s="1428"/>
      <c r="AU13" s="1428"/>
      <c r="AV13" s="1428"/>
      <c r="AW13" s="1428"/>
      <c r="AX13" s="1428"/>
      <c r="AY13" t="str">
        <f t="shared" ref="AY13:AY15" si="2">CW13&amp;CX13&amp;CY13&amp;CZ13&amp;DA13&amp;DB13&amp;DC13&amp;DD13&amp;DE13</f>
        <v/>
      </c>
      <c r="CW13" s="25" t="str">
        <f t="shared" ref="CW13:CW15" si="3">IF(AND((Y13+Z13)&gt;0,AQ13="")," * No olvide digitar la variable 12 años. Si no tiene digite Cero.",IF(AQ13&gt;(Y13+Z13),"* Las Consultas de 12 años NO DEBEN ser mayor que el total de Consultas entre 10-14 años",""))</f>
        <v/>
      </c>
      <c r="CX13" s="25" t="str">
        <f t="shared" ref="CX13:CX15" si="4">IF(AND(F13&gt;0,AR13="")," * No olvide digitar la variable Embarazadas. Digite cero si no tiene.","")</f>
        <v/>
      </c>
      <c r="CY13" s="25" t="str">
        <f t="shared" ref="CY13:CY15" si="5">IF(AR13&gt;F13," * Las Embarazadas NO DEBEN ser mayor al Total de mujeres. ","")</f>
        <v/>
      </c>
      <c r="CZ13" s="25" t="str">
        <f t="shared" ref="CZ13:CZ15" si="6">IF(AND((AK13+AL13)&gt;0,AS13="")," * No olvide digitar la variable 60 años. Si no tiene digite Cero.",IF(AS13&gt;(AK13+AL13)," * Las consultas de 60 años NO DEBEN ser mayor que el Total de consultas del grupo 60-64 años",""))</f>
        <v/>
      </c>
      <c r="DA13" s="25" t="str">
        <f t="shared" ref="DA13:DA15" si="7">IF(AND(D13&gt;0,AT13="")," * No olvide digitar la variable Usuarios con Discapacidad. Digite Cero si no tiene.",IF(AT13&gt;D13," * La variable Usuarios con Discapacidad No puede ser mayor al Total Ambos Sexos.",""))</f>
        <v/>
      </c>
      <c r="DB13" s="25" t="str">
        <f t="shared" ref="DB13:DB15" si="8">IF(AND(D13&gt;0,AU13="")," * No olvide digitar la variable Migrantes. Digite Cero si no tiene.",IF(AU13&gt;D13," * La variable Migrantes No puede ser mayor al Total Ambos Sexos.",""))</f>
        <v/>
      </c>
      <c r="DC13" s="25" t="str">
        <f t="shared" ref="DC13:DC15" si="9">IF(AND(D13&gt;0,AV13="")," * No olvide digitar la variable Pacientes en control PSCV. Digite Cero si no tiene.",IF(AV13&gt;D13," * La variable Pacientes en control PSCV No puede ser mayor al Total Ambos Sexos.",""))</f>
        <v/>
      </c>
      <c r="DD13" s="25" t="str">
        <f t="shared" ref="DD13:DD15" si="10">IF(AND(D13&gt;0,AW13="")," * No olvide digitar la variable Niños, niñas, adolescentes y jóvenes SENAME. Digite Cero si no tiene.",IF(AW13&gt;D13," * La variable Niños, niñas, adolescentes y jóvenes SENAME No puede ser mayor al Total.",""))</f>
        <v/>
      </c>
      <c r="DE13" s="25" t="str">
        <f t="shared" si="1"/>
        <v/>
      </c>
      <c r="DG13" s="26">
        <f t="shared" ref="DG13:DG15" si="11">IF(AND((Y13+Z13)&gt;0,AQ13=""),1,IF(AQ13&gt;(Y13+Z13),1,0))</f>
        <v>0</v>
      </c>
      <c r="DH13" s="26">
        <f t="shared" ref="DH13:DH15" si="12">IF(AND(F13&gt;0,AR13=""),1,0)</f>
        <v>0</v>
      </c>
      <c r="DI13" s="26">
        <f t="shared" ref="DI13:DI15" si="13">IF(AR13&gt;F13,1,0)</f>
        <v>0</v>
      </c>
      <c r="DJ13" s="26">
        <f t="shared" ref="DJ13:DJ15" si="14">IF(AND((AK13+AL13)&gt;0,AS13=""),1,IF(AS13&gt;(AK13+AL13),1,0))</f>
        <v>0</v>
      </c>
      <c r="DK13" s="26">
        <f t="shared" ref="DK13:DK15" si="15">IF(AND(D13&gt;0,AT13=""),1,IF(AT13&gt;D13,1,0))</f>
        <v>0</v>
      </c>
      <c r="DL13" s="26">
        <f t="shared" ref="DL13:DL15" si="16">IF(AND(D13&gt;0,AU13=""),1,IF(AU13&gt;D13,1,0))</f>
        <v>0</v>
      </c>
      <c r="DM13" s="26">
        <f t="shared" ref="DM13:DM15" si="17">IF(AND(D13&gt;0,AV13=""),1,IF(AV13&gt;D13,1,0))</f>
        <v>0</v>
      </c>
      <c r="DN13" s="26">
        <f t="shared" ref="DN13:DN15" si="18">IF(AND(D13&gt;0,AW13=""),1,IF(AW13&gt;D13,1,0))</f>
        <v>0</v>
      </c>
      <c r="DO13" s="26">
        <f t="shared" ref="DO13:DO15" si="19">IF(AND(D13&gt;0,AX13=""),1,IF(AX13&gt;D13,1,0))</f>
        <v>0</v>
      </c>
    </row>
    <row r="14" spans="1:139" ht="15" customHeight="1" x14ac:dyDescent="0.25">
      <c r="A14" s="1461" t="s">
        <v>37</v>
      </c>
      <c r="B14" s="1462"/>
      <c r="C14" s="1463"/>
      <c r="D14" s="1464">
        <f>SUM(E14+F14)</f>
        <v>0</v>
      </c>
      <c r="E14" s="1465">
        <f t="shared" si="0"/>
        <v>0</v>
      </c>
      <c r="F14" s="1466">
        <f t="shared" si="0"/>
        <v>0</v>
      </c>
      <c r="G14" s="1467"/>
      <c r="H14" s="1468"/>
      <c r="I14" s="1467"/>
      <c r="J14" s="1468"/>
      <c r="K14" s="1467"/>
      <c r="L14" s="1468"/>
      <c r="M14" s="1467"/>
      <c r="N14" s="1425"/>
      <c r="O14" s="1467"/>
      <c r="P14" s="1425"/>
      <c r="Q14" s="1467"/>
      <c r="R14" s="1425"/>
      <c r="S14" s="1467"/>
      <c r="T14" s="1425"/>
      <c r="U14" s="1467"/>
      <c r="V14" s="1425"/>
      <c r="W14" s="1467"/>
      <c r="X14" s="1425"/>
      <c r="Y14" s="1467"/>
      <c r="Z14" s="1425"/>
      <c r="AA14" s="1467"/>
      <c r="AB14" s="1425"/>
      <c r="AC14" s="1467"/>
      <c r="AD14" s="1425"/>
      <c r="AE14" s="1467"/>
      <c r="AF14" s="1425"/>
      <c r="AG14" s="1467"/>
      <c r="AH14" s="1425"/>
      <c r="AI14" s="1467"/>
      <c r="AJ14" s="1425"/>
      <c r="AK14" s="1467"/>
      <c r="AL14" s="1425"/>
      <c r="AM14" s="1467"/>
      <c r="AN14" s="1425"/>
      <c r="AO14" s="1467"/>
      <c r="AP14" s="1426"/>
      <c r="AQ14" s="1468"/>
      <c r="AR14" s="1468"/>
      <c r="AS14" s="1428"/>
      <c r="AT14" s="1428"/>
      <c r="AU14" s="1428"/>
      <c r="AV14" s="1428"/>
      <c r="AW14" s="1428"/>
      <c r="AX14" s="1428"/>
      <c r="AY14" t="str">
        <f t="shared" si="2"/>
        <v/>
      </c>
      <c r="CW14" s="25" t="str">
        <f t="shared" si="3"/>
        <v/>
      </c>
      <c r="CX14" s="25" t="str">
        <f t="shared" si="4"/>
        <v/>
      </c>
      <c r="CY14" s="25" t="str">
        <f t="shared" si="5"/>
        <v/>
      </c>
      <c r="CZ14" s="25" t="str">
        <f t="shared" si="6"/>
        <v/>
      </c>
      <c r="DA14" s="25" t="str">
        <f t="shared" si="7"/>
        <v/>
      </c>
      <c r="DB14" s="25" t="str">
        <f t="shared" si="8"/>
        <v/>
      </c>
      <c r="DC14" s="25" t="str">
        <f t="shared" si="9"/>
        <v/>
      </c>
      <c r="DD14" s="25" t="str">
        <f t="shared" si="10"/>
        <v/>
      </c>
      <c r="DE14" s="25" t="str">
        <f t="shared" si="1"/>
        <v/>
      </c>
      <c r="DG14" s="26">
        <f t="shared" si="11"/>
        <v>0</v>
      </c>
      <c r="DH14" s="26">
        <f t="shared" si="12"/>
        <v>0</v>
      </c>
      <c r="DI14" s="26">
        <f t="shared" si="13"/>
        <v>0</v>
      </c>
      <c r="DJ14" s="26">
        <f t="shared" si="14"/>
        <v>0</v>
      </c>
      <c r="DK14" s="26">
        <f t="shared" si="15"/>
        <v>0</v>
      </c>
      <c r="DL14" s="26">
        <f t="shared" si="16"/>
        <v>0</v>
      </c>
      <c r="DM14" s="26">
        <f t="shared" si="17"/>
        <v>0</v>
      </c>
      <c r="DN14" s="26">
        <f t="shared" si="18"/>
        <v>0</v>
      </c>
      <c r="DO14" s="26">
        <f t="shared" si="19"/>
        <v>0</v>
      </c>
    </row>
    <row r="15" spans="1:139" ht="15" customHeight="1" x14ac:dyDescent="0.25">
      <c r="A15" s="1469" t="s">
        <v>38</v>
      </c>
      <c r="B15" s="665"/>
      <c r="C15" s="666"/>
      <c r="D15" s="1470">
        <f>SUM(E15+F15)</f>
        <v>0</v>
      </c>
      <c r="E15" s="1471">
        <f>SUM(G15+I15+K15+M15+O15+Q15+S15+U15+W15+Y15+AA15+AC15+AE15+AG15+AI15+AK15+AM15+AO15)</f>
        <v>0</v>
      </c>
      <c r="F15" s="1472">
        <f t="shared" si="0"/>
        <v>0</v>
      </c>
      <c r="G15" s="1473"/>
      <c r="H15" s="39"/>
      <c r="I15" s="1473"/>
      <c r="J15" s="39"/>
      <c r="K15" s="1473"/>
      <c r="L15" s="39"/>
      <c r="M15" s="1473"/>
      <c r="N15" s="1435"/>
      <c r="O15" s="1473"/>
      <c r="P15" s="1435"/>
      <c r="Q15" s="1473"/>
      <c r="R15" s="1435"/>
      <c r="S15" s="1473"/>
      <c r="T15" s="1435"/>
      <c r="U15" s="1473"/>
      <c r="V15" s="1435"/>
      <c r="W15" s="1473"/>
      <c r="X15" s="1435"/>
      <c r="Y15" s="1473"/>
      <c r="Z15" s="1435"/>
      <c r="AA15" s="1473"/>
      <c r="AB15" s="1435"/>
      <c r="AC15" s="1473"/>
      <c r="AD15" s="1435"/>
      <c r="AE15" s="1473"/>
      <c r="AF15" s="1435"/>
      <c r="AG15" s="1473"/>
      <c r="AH15" s="1435"/>
      <c r="AI15" s="1473"/>
      <c r="AJ15" s="1435"/>
      <c r="AK15" s="1473"/>
      <c r="AL15" s="1435"/>
      <c r="AM15" s="1473"/>
      <c r="AN15" s="1435"/>
      <c r="AO15" s="1473"/>
      <c r="AP15" s="1436"/>
      <c r="AQ15" s="39"/>
      <c r="AR15" s="39"/>
      <c r="AS15" s="1438"/>
      <c r="AT15" s="1438"/>
      <c r="AU15" s="1438"/>
      <c r="AV15" s="1438"/>
      <c r="AW15" s="1438"/>
      <c r="AX15" s="1438"/>
      <c r="AY15" t="str">
        <f t="shared" si="2"/>
        <v/>
      </c>
      <c r="CW15" s="25" t="str">
        <f t="shared" si="3"/>
        <v/>
      </c>
      <c r="CX15" s="25" t="str">
        <f t="shared" si="4"/>
        <v/>
      </c>
      <c r="CY15" s="25" t="str">
        <f t="shared" si="5"/>
        <v/>
      </c>
      <c r="CZ15" s="25" t="str">
        <f t="shared" si="6"/>
        <v/>
      </c>
      <c r="DA15" s="25" t="str">
        <f t="shared" si="7"/>
        <v/>
      </c>
      <c r="DB15" s="25" t="str">
        <f t="shared" si="8"/>
        <v/>
      </c>
      <c r="DC15" s="25" t="str">
        <f t="shared" si="9"/>
        <v/>
      </c>
      <c r="DD15" s="25" t="str">
        <f t="shared" si="10"/>
        <v/>
      </c>
      <c r="DE15" s="25" t="str">
        <f>IF(AND(D15&gt;0,AX15="")," * No olvide digitar la variable Niños, niñas, adolescentes y jóvenes Mejor Niñez. Digite Cero si no tiene.",IF(AX15&gt;D15," * La variable Niños, niñas, adolescentes y jóvenes Mejor Niñez no puede ser mayor al Total.",""))</f>
        <v/>
      </c>
      <c r="DG15" s="26">
        <f t="shared" si="11"/>
        <v>0</v>
      </c>
      <c r="DH15" s="26">
        <f t="shared" si="12"/>
        <v>0</v>
      </c>
      <c r="DI15" s="26">
        <f t="shared" si="13"/>
        <v>0</v>
      </c>
      <c r="DJ15" s="26">
        <f t="shared" si="14"/>
        <v>0</v>
      </c>
      <c r="DK15" s="26">
        <f t="shared" si="15"/>
        <v>0</v>
      </c>
      <c r="DL15" s="26">
        <f t="shared" si="16"/>
        <v>0</v>
      </c>
      <c r="DM15" s="26">
        <f t="shared" si="17"/>
        <v>0</v>
      </c>
      <c r="DN15" s="26">
        <f t="shared" si="18"/>
        <v>0</v>
      </c>
      <c r="DO15" s="26">
        <f t="shared" si="19"/>
        <v>0</v>
      </c>
    </row>
    <row r="16" spans="1:139" ht="18" customHeight="1" x14ac:dyDescent="0.25">
      <c r="A16" s="43" t="s">
        <v>39</v>
      </c>
      <c r="B16" s="44"/>
      <c r="C16" s="44"/>
      <c r="D16" s="8"/>
      <c r="E16" s="8"/>
      <c r="F16" s="8"/>
      <c r="G16" s="1816"/>
      <c r="H16" s="1816"/>
      <c r="I16" s="8"/>
      <c r="J16" s="8"/>
      <c r="K16" s="8"/>
      <c r="L16" s="8"/>
      <c r="M16" s="8"/>
      <c r="N16" s="8"/>
      <c r="O16" s="8"/>
      <c r="P16" s="46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CW16"/>
      <c r="CX16"/>
      <c r="CY16"/>
      <c r="CZ16"/>
      <c r="DA16"/>
      <c r="DB16"/>
      <c r="DC16"/>
      <c r="DD16"/>
      <c r="DE16"/>
      <c r="DG16"/>
      <c r="DH16"/>
      <c r="DI16"/>
      <c r="DJ16"/>
      <c r="DK16"/>
      <c r="DL16"/>
      <c r="DM16"/>
    </row>
    <row r="17" spans="1:119" ht="15" customHeight="1" x14ac:dyDescent="0.25">
      <c r="A17" s="921" t="s">
        <v>40</v>
      </c>
      <c r="B17" s="632"/>
      <c r="C17" s="633"/>
      <c r="D17" s="1781" t="s">
        <v>41</v>
      </c>
      <c r="E17" s="1782"/>
      <c r="F17" s="1788"/>
      <c r="G17" s="922" t="s">
        <v>14</v>
      </c>
      <c r="H17" s="670"/>
      <c r="I17" s="1788" t="s">
        <v>15</v>
      </c>
      <c r="J17" s="1817"/>
      <c r="K17" s="1781" t="s">
        <v>16</v>
      </c>
      <c r="L17" s="1788"/>
      <c r="M17" s="1788" t="s">
        <v>17</v>
      </c>
      <c r="N17" s="1817"/>
      <c r="O17" s="1781" t="s">
        <v>18</v>
      </c>
      <c r="P17" s="1788"/>
      <c r="Q17" s="1781" t="s">
        <v>19</v>
      </c>
      <c r="R17" s="1788"/>
      <c r="S17" s="1781" t="s">
        <v>20</v>
      </c>
      <c r="T17" s="1788"/>
      <c r="U17" s="1781" t="s">
        <v>21</v>
      </c>
      <c r="V17" s="1788"/>
      <c r="W17" s="1782" t="s">
        <v>22</v>
      </c>
      <c r="X17" s="1782"/>
      <c r="Y17" s="1781" t="s">
        <v>23</v>
      </c>
      <c r="Z17" s="1789"/>
      <c r="AA17" s="1782" t="s">
        <v>24</v>
      </c>
      <c r="AB17" s="1818"/>
      <c r="AC17" s="1782" t="s">
        <v>25</v>
      </c>
      <c r="AD17" s="1818"/>
      <c r="AE17" s="1782" t="s">
        <v>26</v>
      </c>
      <c r="AF17" s="1818"/>
      <c r="AG17" s="1782" t="s">
        <v>27</v>
      </c>
      <c r="AH17" s="1818"/>
      <c r="AI17" s="1782" t="s">
        <v>28</v>
      </c>
      <c r="AJ17" s="1818"/>
      <c r="AK17" s="1782" t="s">
        <v>29</v>
      </c>
      <c r="AL17" s="1818"/>
      <c r="AM17" s="1782" t="s">
        <v>30</v>
      </c>
      <c r="AN17" s="1789"/>
      <c r="AO17" s="1782" t="s">
        <v>31</v>
      </c>
      <c r="AP17" s="1807"/>
      <c r="AQ17" s="639" t="s">
        <v>6</v>
      </c>
      <c r="AR17" s="639" t="s">
        <v>7</v>
      </c>
      <c r="AS17" s="1785" t="s">
        <v>8</v>
      </c>
      <c r="AT17" s="1785" t="s">
        <v>42</v>
      </c>
      <c r="AU17" s="639" t="s">
        <v>9</v>
      </c>
      <c r="AV17" s="1819" t="s">
        <v>10</v>
      </c>
      <c r="AW17" s="1819" t="s">
        <v>12</v>
      </c>
      <c r="AX17" s="1819" t="s">
        <v>13</v>
      </c>
      <c r="CW17"/>
      <c r="CX17"/>
      <c r="CY17"/>
      <c r="CZ17"/>
      <c r="DA17"/>
      <c r="DB17"/>
      <c r="DC17"/>
      <c r="DD17"/>
      <c r="DE17"/>
      <c r="DG17"/>
      <c r="DH17"/>
      <c r="DI17"/>
      <c r="DJ17"/>
      <c r="DK17"/>
      <c r="DL17"/>
      <c r="DM17"/>
    </row>
    <row r="18" spans="1:119" x14ac:dyDescent="0.25">
      <c r="A18" s="894"/>
      <c r="B18" s="636"/>
      <c r="C18" s="884"/>
      <c r="D18" s="1793" t="s">
        <v>32</v>
      </c>
      <c r="E18" s="1791" t="s">
        <v>33</v>
      </c>
      <c r="F18" s="538" t="s">
        <v>34</v>
      </c>
      <c r="G18" s="1793" t="s">
        <v>33</v>
      </c>
      <c r="H18" s="1792" t="s">
        <v>34</v>
      </c>
      <c r="I18" s="1820" t="s">
        <v>33</v>
      </c>
      <c r="J18" s="538" t="s">
        <v>34</v>
      </c>
      <c r="K18" s="1820" t="s">
        <v>33</v>
      </c>
      <c r="L18" s="537" t="s">
        <v>34</v>
      </c>
      <c r="M18" s="1820" t="s">
        <v>33</v>
      </c>
      <c r="N18" s="538" t="s">
        <v>34</v>
      </c>
      <c r="O18" s="1820" t="s">
        <v>33</v>
      </c>
      <c r="P18" s="538" t="s">
        <v>34</v>
      </c>
      <c r="Q18" s="1820" t="s">
        <v>33</v>
      </c>
      <c r="R18" s="538" t="s">
        <v>34</v>
      </c>
      <c r="S18" s="1820" t="s">
        <v>33</v>
      </c>
      <c r="T18" s="538" t="s">
        <v>34</v>
      </c>
      <c r="U18" s="1793" t="s">
        <v>33</v>
      </c>
      <c r="V18" s="1792" t="s">
        <v>34</v>
      </c>
      <c r="W18" s="1791" t="s">
        <v>33</v>
      </c>
      <c r="X18" s="1821" t="s">
        <v>34</v>
      </c>
      <c r="Y18" s="1793" t="s">
        <v>33</v>
      </c>
      <c r="Z18" s="1792" t="s">
        <v>34</v>
      </c>
      <c r="AA18" s="1791" t="s">
        <v>33</v>
      </c>
      <c r="AB18" s="1821" t="s">
        <v>34</v>
      </c>
      <c r="AC18" s="1793" t="s">
        <v>33</v>
      </c>
      <c r="AD18" s="1792" t="s">
        <v>34</v>
      </c>
      <c r="AE18" s="1791" t="s">
        <v>33</v>
      </c>
      <c r="AF18" s="1821" t="s">
        <v>34</v>
      </c>
      <c r="AG18" s="1793" t="s">
        <v>33</v>
      </c>
      <c r="AH18" s="1792" t="s">
        <v>34</v>
      </c>
      <c r="AI18" s="1791" t="s">
        <v>33</v>
      </c>
      <c r="AJ18" s="1821" t="s">
        <v>34</v>
      </c>
      <c r="AK18" s="1793" t="s">
        <v>33</v>
      </c>
      <c r="AL18" s="1792" t="s">
        <v>34</v>
      </c>
      <c r="AM18" s="1791" t="s">
        <v>33</v>
      </c>
      <c r="AN18" s="1792" t="s">
        <v>34</v>
      </c>
      <c r="AO18" s="1791" t="s">
        <v>33</v>
      </c>
      <c r="AP18" s="1809" t="s">
        <v>34</v>
      </c>
      <c r="AQ18" s="645"/>
      <c r="AR18" s="682"/>
      <c r="AS18" s="946"/>
      <c r="AT18" s="946"/>
      <c r="AU18" s="885"/>
      <c r="AV18" s="948"/>
      <c r="AW18" s="948"/>
      <c r="AX18" s="948"/>
      <c r="CW18"/>
      <c r="CX18"/>
      <c r="CY18"/>
      <c r="CZ18"/>
      <c r="DA18"/>
      <c r="DB18"/>
      <c r="DC18"/>
      <c r="DD18"/>
      <c r="DE18"/>
      <c r="DG18"/>
      <c r="DH18"/>
      <c r="DI18"/>
      <c r="DJ18"/>
      <c r="DK18"/>
      <c r="DL18"/>
      <c r="DM18"/>
    </row>
    <row r="19" spans="1:119" ht="15" customHeight="1" x14ac:dyDescent="0.25">
      <c r="A19" s="1822" t="s">
        <v>43</v>
      </c>
      <c r="B19" s="674"/>
      <c r="C19" s="675"/>
      <c r="D19" s="1813">
        <f>SUM(E19+F19)</f>
        <v>32</v>
      </c>
      <c r="E19" s="1814">
        <f>SUM(G19+I19+K19+M19+O19+Q19+S19+U19+W19+Y19+AA19+AC19+AE19+AG19+AI19+AK19+AM19+AO19)</f>
        <v>10</v>
      </c>
      <c r="F19" s="18">
        <f>SUM(H19+J19+L19+N19+P19+R19+T19+V19+X19+Z19+AB19+AD19+AF19+AH19+AJ19+AL19+AN19+AP19)</f>
        <v>22</v>
      </c>
      <c r="G19" s="1815">
        <v>0</v>
      </c>
      <c r="H19" s="52">
        <v>0</v>
      </c>
      <c r="I19" s="1815">
        <v>0</v>
      </c>
      <c r="J19" s="1823">
        <v>0</v>
      </c>
      <c r="K19" s="1815">
        <v>0</v>
      </c>
      <c r="L19" s="52">
        <v>0</v>
      </c>
      <c r="M19" s="1815">
        <v>0</v>
      </c>
      <c r="N19" s="1823">
        <v>0</v>
      </c>
      <c r="O19" s="1815">
        <v>0</v>
      </c>
      <c r="P19" s="52">
        <v>1</v>
      </c>
      <c r="Q19" s="1815">
        <v>0</v>
      </c>
      <c r="R19" s="52">
        <v>0</v>
      </c>
      <c r="S19" s="1815">
        <v>0</v>
      </c>
      <c r="T19" s="52">
        <v>0</v>
      </c>
      <c r="U19" s="1815">
        <v>0</v>
      </c>
      <c r="V19" s="52">
        <v>0</v>
      </c>
      <c r="W19" s="1800">
        <v>0</v>
      </c>
      <c r="X19" s="1824">
        <v>0</v>
      </c>
      <c r="Y19" s="1815">
        <v>2</v>
      </c>
      <c r="Z19" s="52">
        <v>1</v>
      </c>
      <c r="AA19" s="1800">
        <v>3</v>
      </c>
      <c r="AB19" s="1824">
        <v>7</v>
      </c>
      <c r="AC19" s="1815">
        <v>3</v>
      </c>
      <c r="AD19" s="52">
        <v>4</v>
      </c>
      <c r="AE19" s="1800">
        <v>1</v>
      </c>
      <c r="AF19" s="1824">
        <v>0</v>
      </c>
      <c r="AG19" s="1815">
        <v>0</v>
      </c>
      <c r="AH19" s="52">
        <v>2</v>
      </c>
      <c r="AI19" s="1800">
        <v>0</v>
      </c>
      <c r="AJ19" s="1824">
        <v>0</v>
      </c>
      <c r="AK19" s="1815">
        <v>0</v>
      </c>
      <c r="AL19" s="52">
        <v>3</v>
      </c>
      <c r="AM19" s="1800">
        <v>1</v>
      </c>
      <c r="AN19" s="52">
        <v>4</v>
      </c>
      <c r="AO19" s="1800">
        <v>0</v>
      </c>
      <c r="AP19" s="55">
        <v>0</v>
      </c>
      <c r="AQ19" s="1823">
        <v>0</v>
      </c>
      <c r="AR19" s="1823">
        <v>0</v>
      </c>
      <c r="AS19" s="1805">
        <v>0</v>
      </c>
      <c r="AT19" s="1805">
        <v>0</v>
      </c>
      <c r="AU19" s="1805">
        <v>0</v>
      </c>
      <c r="AV19" s="1805">
        <v>0</v>
      </c>
      <c r="AW19" s="1805">
        <v>0</v>
      </c>
      <c r="AX19" s="1805">
        <v>0</v>
      </c>
      <c r="AY19" t="str">
        <f>CW19&amp;CX19&amp;CY19&amp;CZ19&amp;DA19&amp;DB19&amp;DC19&amp;DD19&amp;DE19</f>
        <v/>
      </c>
      <c r="CW19" s="25" t="str">
        <f t="shared" ref="CW19:CW35" si="20">IF(AND((Y19+Z19)&gt;0,AQ19="")," * No olvide digitar la variable 12 años. Si no tiene digite Cero.",IF(AQ19&gt;(Y19+Z19),"* Las Consultas de 12 años NO DEBEN ser mayor que el total de Consultas entre 10-14 años",""))</f>
        <v/>
      </c>
      <c r="CX19" s="25" t="str">
        <f>IF(AND(F19&gt;0,AR19="")," * No olvide digitar la variable Embarazadas. Digite cero si no tiene.","")</f>
        <v/>
      </c>
      <c r="CY19" s="25" t="str">
        <f>IF(AR19&gt;F19," * Las Embarazadas NO DEBEN ser mayor al total de mujeres. ","")</f>
        <v/>
      </c>
      <c r="CZ19" s="25" t="str">
        <f t="shared" ref="CZ19:CZ35" si="21">IF(AND((AK19+AL19)&gt;0,AS19="")," * No olvide digitar la variable 60 años. Si no tiene digite Cero.",IF(AS19&gt;(AK19+AL19)," * Las consultas de 60 años NO DEBEN ser mayor que el Total de consultas del grupo 60-64 años",""))</f>
        <v/>
      </c>
      <c r="DA19"/>
      <c r="DB19" s="25" t="str">
        <f>IF(AND(D19&gt;0,AU19="")," * No olvide digitar la variable Usuarios con Discapacidad. Digite Cero si no tiene.",IF(AU19&gt;D19," * La variable Usuarios con Discapacidad No puede ser mayor al Total Ambos Sexos.",""))</f>
        <v/>
      </c>
      <c r="DC19" s="25" t="str">
        <f>IF(AND(D19&gt;0,AV19="")," * No olvide digitar la variable Migrantes. Digite Cero si no tiene.",IF(AV19&gt;D19," * La variable Migrantes No puede ser mayor al Total Ambos Sexos.",""))</f>
        <v/>
      </c>
      <c r="DD19" s="25" t="str">
        <f>IF(AND(D19&gt;0,AW19="")," * No olvide digitar la variable Niños, niñas, adolescentes y jóvenes SENAME. Digite Cero si no tiene.",IF(AW19&gt;D19," * La variable Niños, niñas, adolescentes y jóvenes SENAME No puede ser mayor al Total.",""))</f>
        <v/>
      </c>
      <c r="DE19" s="25" t="str">
        <f>IF(AND(D19&gt;0,AX19="")," * No olvide digitar la variable Niños, niñas, adolescentes y jóvenes Mejor Niñez. Digite Cero si no tiene.",IF(AX19&gt;D19," * La variable Niños, niñas, adolescentes y jóvenes Mejor Niñez. No puede ser mayor al Total.",""))</f>
        <v/>
      </c>
      <c r="DG19" s="26">
        <f t="shared" ref="DG19:DG35" si="22">IF(AND((Y19+Z19)&gt;0,AQ19=""),1,IF(AQ19&gt;(Y19+Z19),1,0))</f>
        <v>0</v>
      </c>
      <c r="DH19" s="26">
        <f>IF(AND(F19&gt;0,AR19=""),1,0)</f>
        <v>0</v>
      </c>
      <c r="DI19" s="26">
        <f>IF(AR19&gt;F19,1,0)</f>
        <v>0</v>
      </c>
      <c r="DJ19" s="26">
        <f t="shared" ref="DJ19:DJ35" si="23">IF(AND((AK19+AL19)&gt;0,AS19=""),1,IF(AS19&gt;(AK19+AL19),1,0))</f>
        <v>0</v>
      </c>
      <c r="DK19"/>
      <c r="DL19" s="26">
        <f>IF(AND(D19&gt;0,AU19=""),1,IF(AU19&gt;D19,1,0))</f>
        <v>0</v>
      </c>
      <c r="DM19" s="26">
        <f t="shared" ref="DM19:DM35" si="24">IF(AND(D19&gt;0,AV19=""),1,IF(AV19&gt;D19,1,0))</f>
        <v>0</v>
      </c>
      <c r="DN19" s="26">
        <f t="shared" ref="DN19:DN35" si="25">IF(AND(D19&gt;0,AW19=""),1,IF(AW19&gt;D19,1,0))</f>
        <v>0</v>
      </c>
      <c r="DO19" s="26">
        <f t="shared" ref="DO19:DO35" si="26">IF(AND(D19&gt;0,AX19=""),1,IF(AX19&gt;D19,1,0))</f>
        <v>0</v>
      </c>
    </row>
    <row r="20" spans="1:119" x14ac:dyDescent="0.25">
      <c r="A20" s="1481" t="s">
        <v>44</v>
      </c>
      <c r="B20" s="1482"/>
      <c r="C20" s="1483"/>
      <c r="D20" s="1464">
        <f t="shared" ref="D20:D35" si="27">SUM(E20+F20)</f>
        <v>0</v>
      </c>
      <c r="E20" s="1465">
        <f>SUM(U20+W20+Y20+AA20+AC20+AE20+AG20+AI20+AK20+AM20+AO20)</f>
        <v>0</v>
      </c>
      <c r="F20" s="1466">
        <f>SUM(V20+X20+Z20+AB20+AD20+AF20+AH20+AJ20+AL20+AN20+AP20)</f>
        <v>0</v>
      </c>
      <c r="G20" s="1484"/>
      <c r="H20" s="1485"/>
      <c r="I20" s="1484"/>
      <c r="J20" s="1486"/>
      <c r="K20" s="1484"/>
      <c r="L20" s="1485"/>
      <c r="M20" s="1484"/>
      <c r="N20" s="1486"/>
      <c r="O20" s="1484"/>
      <c r="P20" s="1485"/>
      <c r="Q20" s="1484"/>
      <c r="R20" s="1485"/>
      <c r="S20" s="1484"/>
      <c r="T20" s="1485"/>
      <c r="U20" s="1467"/>
      <c r="V20" s="1425"/>
      <c r="W20" s="1424"/>
      <c r="X20" s="1487"/>
      <c r="Y20" s="1467"/>
      <c r="Z20" s="1425"/>
      <c r="AA20" s="1424"/>
      <c r="AB20" s="1487"/>
      <c r="AC20" s="1467"/>
      <c r="AD20" s="1425"/>
      <c r="AE20" s="1424"/>
      <c r="AF20" s="1487"/>
      <c r="AG20" s="1467"/>
      <c r="AH20" s="1425"/>
      <c r="AI20" s="1424"/>
      <c r="AJ20" s="1487"/>
      <c r="AK20" s="1467"/>
      <c r="AL20" s="1425"/>
      <c r="AM20" s="1424"/>
      <c r="AN20" s="1425"/>
      <c r="AO20" s="1424"/>
      <c r="AP20" s="1426"/>
      <c r="AQ20" s="1468"/>
      <c r="AR20" s="1468"/>
      <c r="AS20" s="1428"/>
      <c r="AT20" s="1428"/>
      <c r="AU20" s="1428"/>
      <c r="AV20" s="1428"/>
      <c r="AW20" s="1428"/>
      <c r="AX20" s="1428"/>
      <c r="AY20" t="str">
        <f t="shared" ref="AY20:AY35" si="28">CW20&amp;CX20&amp;CY20&amp;CZ20&amp;DA20&amp;DB20&amp;DC20&amp;DD20&amp;DE20</f>
        <v/>
      </c>
      <c r="CW20" s="25" t="str">
        <f t="shared" si="20"/>
        <v/>
      </c>
      <c r="CX20" s="25" t="str">
        <f t="shared" ref="CX20:CX35" si="29">IF(AND(F20&gt;0,AR20="")," * No olvide digitar la variable Embarazadas. Digite cero si no tiene.","")</f>
        <v/>
      </c>
      <c r="CY20" s="25" t="str">
        <f t="shared" ref="CY20:CY35" si="30">IF(AR20&gt;F20," * Las Embarazadas NO DEBEN ser mayor al total de mujeres. ","")</f>
        <v/>
      </c>
      <c r="CZ20" s="25" t="str">
        <f t="shared" si="21"/>
        <v/>
      </c>
      <c r="DA20"/>
      <c r="DB20" s="25" t="str">
        <f t="shared" ref="DB20:DB35" si="31">IF(AND(D20&gt;0,AU20="")," * No olvide digitar la variable Usuarios con Discapacidad. Digite Cero si no tiene.",IF(AU20&gt;D20," * La variable Usuarios con Discapacidad No puede ser mayor al Total Ambos Sexos.",""))</f>
        <v/>
      </c>
      <c r="DC20" s="25" t="str">
        <f t="shared" ref="DC20:DC35" si="32">IF(AND(D20&gt;0,AV20="")," * No olvide digitar la variable Migrantes. Digite Cero si no tiene.",IF(AV20&gt;D20," * La variable Migrantes No puede ser mayor al Total Ambos Sexos.",""))</f>
        <v/>
      </c>
      <c r="DD20" s="25" t="str">
        <f t="shared" ref="DD20:DD35" si="33">IF(AND(D20&gt;0,AW20="")," * No olvide digitar la variable Niños, niñas, adolescentes y jóvenes SENAME. Digite Cero si no tiene.",IF(AW20&gt;D20," * La variable Niños, niñas, adolescentes y jóvenes SENAME No puede ser mayor al Total.",""))</f>
        <v/>
      </c>
      <c r="DE20" s="25" t="str">
        <f t="shared" ref="DE20:DE35" si="34">IF(AND(D20&gt;0,AX20="")," * No olvide digitar la variable Niños, niñas, adolescentes y jóvenes Mejor Niñez. Digite Cero si no tiene.",IF(AX20&gt;D20," * La variable Niños, niñas, adolescentes y jóvenes Mejor Niñez. No puede ser mayor al Total.",""))</f>
        <v/>
      </c>
      <c r="DG20" s="26">
        <f t="shared" si="22"/>
        <v>0</v>
      </c>
      <c r="DH20" s="26">
        <f t="shared" ref="DH20:DH35" si="35">IF(AND(F20&gt;0,AR20=""),1,0)</f>
        <v>0</v>
      </c>
      <c r="DI20" s="26">
        <f t="shared" ref="DI20:DI35" si="36">IF(AR20&gt;F20,1,0)</f>
        <v>0</v>
      </c>
      <c r="DJ20" s="26">
        <f t="shared" si="23"/>
        <v>0</v>
      </c>
      <c r="DK20"/>
      <c r="DL20" s="26">
        <f t="shared" ref="DL20:DL35" si="37">IF(AND(D20&gt;0,AU20=""),1,IF(AU20&gt;D20,1,0))</f>
        <v>0</v>
      </c>
      <c r="DM20" s="26">
        <f t="shared" si="24"/>
        <v>0</v>
      </c>
      <c r="DN20" s="26">
        <f t="shared" si="25"/>
        <v>0</v>
      </c>
      <c r="DO20" s="26">
        <f t="shared" si="26"/>
        <v>0</v>
      </c>
    </row>
    <row r="21" spans="1:119" x14ac:dyDescent="0.25">
      <c r="A21" s="1419" t="s">
        <v>45</v>
      </c>
      <c r="B21" s="1420"/>
      <c r="C21" s="1421"/>
      <c r="D21" s="1464">
        <f t="shared" si="27"/>
        <v>169</v>
      </c>
      <c r="E21" s="1465">
        <f t="shared" ref="E21:F31" si="38">SUM(G21+I21+K21+M21+O21+Q21+S21+U21+W21+Y21+AA21+AC21+AE21+AG21+AI21+AK21+AM21+AO21)</f>
        <v>64</v>
      </c>
      <c r="F21" s="1466">
        <f t="shared" si="38"/>
        <v>105</v>
      </c>
      <c r="G21" s="1467">
        <v>1</v>
      </c>
      <c r="H21" s="1425">
        <v>0</v>
      </c>
      <c r="I21" s="1467">
        <v>0</v>
      </c>
      <c r="J21" s="1468">
        <v>1</v>
      </c>
      <c r="K21" s="1467">
        <v>0</v>
      </c>
      <c r="L21" s="1425">
        <v>2</v>
      </c>
      <c r="M21" s="1467">
        <v>4</v>
      </c>
      <c r="N21" s="1468">
        <v>4</v>
      </c>
      <c r="O21" s="1467">
        <v>2</v>
      </c>
      <c r="P21" s="1425">
        <v>0</v>
      </c>
      <c r="Q21" s="1467">
        <v>3</v>
      </c>
      <c r="R21" s="1425">
        <v>1</v>
      </c>
      <c r="S21" s="1467">
        <v>5</v>
      </c>
      <c r="T21" s="1425">
        <v>2</v>
      </c>
      <c r="U21" s="1467">
        <v>6</v>
      </c>
      <c r="V21" s="1425">
        <v>2</v>
      </c>
      <c r="W21" s="1424">
        <v>3</v>
      </c>
      <c r="X21" s="1487">
        <v>4</v>
      </c>
      <c r="Y21" s="1467">
        <v>4</v>
      </c>
      <c r="Z21" s="1425">
        <v>9</v>
      </c>
      <c r="AA21" s="1424">
        <v>13</v>
      </c>
      <c r="AB21" s="1487">
        <v>11</v>
      </c>
      <c r="AC21" s="1467">
        <v>0</v>
      </c>
      <c r="AD21" s="1425">
        <v>5</v>
      </c>
      <c r="AE21" s="1424">
        <v>2</v>
      </c>
      <c r="AF21" s="1487">
        <v>4</v>
      </c>
      <c r="AG21" s="1467">
        <v>2</v>
      </c>
      <c r="AH21" s="1425">
        <v>21</v>
      </c>
      <c r="AI21" s="1424">
        <v>8</v>
      </c>
      <c r="AJ21" s="1487">
        <v>23</v>
      </c>
      <c r="AK21" s="1467">
        <v>3</v>
      </c>
      <c r="AL21" s="1425">
        <v>5</v>
      </c>
      <c r="AM21" s="1424">
        <v>2</v>
      </c>
      <c r="AN21" s="1425">
        <v>6</v>
      </c>
      <c r="AO21" s="1424">
        <v>6</v>
      </c>
      <c r="AP21" s="1426">
        <v>5</v>
      </c>
      <c r="AQ21" s="1468">
        <v>0</v>
      </c>
      <c r="AR21" s="1468">
        <v>0</v>
      </c>
      <c r="AS21" s="1428">
        <v>0</v>
      </c>
      <c r="AT21" s="1428">
        <v>0</v>
      </c>
      <c r="AU21" s="1428">
        <v>4</v>
      </c>
      <c r="AV21" s="1428">
        <v>0</v>
      </c>
      <c r="AW21" s="1428">
        <v>0</v>
      </c>
      <c r="AX21" s="1428">
        <v>0</v>
      </c>
      <c r="AY21" t="str">
        <f t="shared" si="28"/>
        <v/>
      </c>
      <c r="CW21" s="25" t="str">
        <f t="shared" si="20"/>
        <v/>
      </c>
      <c r="CX21" s="25" t="str">
        <f t="shared" si="29"/>
        <v/>
      </c>
      <c r="CY21" s="25" t="str">
        <f t="shared" si="30"/>
        <v/>
      </c>
      <c r="CZ21" s="25" t="str">
        <f t="shared" si="21"/>
        <v/>
      </c>
      <c r="DA21"/>
      <c r="DB21" s="25" t="str">
        <f t="shared" si="31"/>
        <v/>
      </c>
      <c r="DC21" s="25" t="str">
        <f t="shared" si="32"/>
        <v/>
      </c>
      <c r="DD21" s="25" t="str">
        <f t="shared" si="33"/>
        <v/>
      </c>
      <c r="DE21" s="25" t="str">
        <f t="shared" si="34"/>
        <v/>
      </c>
      <c r="DG21" s="26">
        <f t="shared" si="22"/>
        <v>0</v>
      </c>
      <c r="DH21" s="26">
        <f t="shared" si="35"/>
        <v>0</v>
      </c>
      <c r="DI21" s="26">
        <f t="shared" si="36"/>
        <v>0</v>
      </c>
      <c r="DJ21" s="26">
        <f t="shared" si="23"/>
        <v>0</v>
      </c>
      <c r="DK21"/>
      <c r="DL21" s="26">
        <f t="shared" si="37"/>
        <v>0</v>
      </c>
      <c r="DM21" s="26">
        <f t="shared" si="24"/>
        <v>0</v>
      </c>
      <c r="DN21" s="26">
        <f t="shared" si="25"/>
        <v>0</v>
      </c>
      <c r="DO21" s="26">
        <f t="shared" si="26"/>
        <v>0</v>
      </c>
    </row>
    <row r="22" spans="1:119" x14ac:dyDescent="0.25">
      <c r="A22" s="1419" t="s">
        <v>46</v>
      </c>
      <c r="B22" s="1420"/>
      <c r="C22" s="1421"/>
      <c r="D22" s="1464">
        <f t="shared" si="27"/>
        <v>13</v>
      </c>
      <c r="E22" s="1465">
        <f t="shared" si="38"/>
        <v>0</v>
      </c>
      <c r="F22" s="1466">
        <f t="shared" si="38"/>
        <v>13</v>
      </c>
      <c r="G22" s="1467">
        <v>0</v>
      </c>
      <c r="H22" s="1425">
        <v>0</v>
      </c>
      <c r="I22" s="1467">
        <v>0</v>
      </c>
      <c r="J22" s="1468">
        <v>0</v>
      </c>
      <c r="K22" s="1467">
        <v>0</v>
      </c>
      <c r="L22" s="1425">
        <v>0</v>
      </c>
      <c r="M22" s="1467">
        <v>0</v>
      </c>
      <c r="N22" s="1468">
        <v>2</v>
      </c>
      <c r="O22" s="1467">
        <v>0</v>
      </c>
      <c r="P22" s="1425">
        <v>3</v>
      </c>
      <c r="Q22" s="1467">
        <v>0</v>
      </c>
      <c r="R22" s="1425">
        <v>4</v>
      </c>
      <c r="S22" s="1467">
        <v>0</v>
      </c>
      <c r="T22" s="1425">
        <v>4</v>
      </c>
      <c r="U22" s="1467">
        <v>0</v>
      </c>
      <c r="V22" s="1425">
        <v>0</v>
      </c>
      <c r="W22" s="1424">
        <v>0</v>
      </c>
      <c r="X22" s="1487">
        <v>0</v>
      </c>
      <c r="Y22" s="1467">
        <v>0</v>
      </c>
      <c r="Z22" s="1425">
        <v>0</v>
      </c>
      <c r="AA22" s="1424">
        <v>0</v>
      </c>
      <c r="AB22" s="1487">
        <v>0</v>
      </c>
      <c r="AC22" s="1467">
        <v>0</v>
      </c>
      <c r="AD22" s="1425">
        <v>0</v>
      </c>
      <c r="AE22" s="1424">
        <v>0</v>
      </c>
      <c r="AF22" s="1487">
        <v>0</v>
      </c>
      <c r="AG22" s="1467">
        <v>0</v>
      </c>
      <c r="AH22" s="1425">
        <v>0</v>
      </c>
      <c r="AI22" s="1424">
        <v>0</v>
      </c>
      <c r="AJ22" s="1487">
        <v>0</v>
      </c>
      <c r="AK22" s="1467">
        <v>0</v>
      </c>
      <c r="AL22" s="1425">
        <v>0</v>
      </c>
      <c r="AM22" s="1424">
        <v>0</v>
      </c>
      <c r="AN22" s="1425">
        <v>0</v>
      </c>
      <c r="AO22" s="1424">
        <v>0</v>
      </c>
      <c r="AP22" s="1426">
        <v>0</v>
      </c>
      <c r="AQ22" s="1468">
        <v>0</v>
      </c>
      <c r="AR22" s="1468">
        <v>0</v>
      </c>
      <c r="AS22" s="1428">
        <v>0</v>
      </c>
      <c r="AT22" s="1428">
        <v>0</v>
      </c>
      <c r="AU22" s="1428">
        <v>0</v>
      </c>
      <c r="AV22" s="1428">
        <v>0</v>
      </c>
      <c r="AW22" s="1428">
        <v>0</v>
      </c>
      <c r="AX22" s="1428">
        <v>0</v>
      </c>
      <c r="AY22" t="str">
        <f t="shared" si="28"/>
        <v/>
      </c>
      <c r="CW22" s="25" t="str">
        <f t="shared" si="20"/>
        <v/>
      </c>
      <c r="CX22" s="25" t="str">
        <f t="shared" si="29"/>
        <v/>
      </c>
      <c r="CY22" s="25" t="str">
        <f t="shared" si="30"/>
        <v/>
      </c>
      <c r="CZ22" s="25" t="str">
        <f t="shared" si="21"/>
        <v/>
      </c>
      <c r="DA22"/>
      <c r="DB22" s="25" t="str">
        <f t="shared" si="31"/>
        <v/>
      </c>
      <c r="DC22" s="25" t="str">
        <f t="shared" si="32"/>
        <v/>
      </c>
      <c r="DD22" s="25" t="str">
        <f t="shared" si="33"/>
        <v/>
      </c>
      <c r="DE22" s="25" t="str">
        <f t="shared" si="34"/>
        <v/>
      </c>
      <c r="DG22" s="26">
        <f t="shared" si="22"/>
        <v>0</v>
      </c>
      <c r="DH22" s="26">
        <f t="shared" si="35"/>
        <v>0</v>
      </c>
      <c r="DI22" s="26">
        <f t="shared" si="36"/>
        <v>0</v>
      </c>
      <c r="DJ22" s="26">
        <f t="shared" si="23"/>
        <v>0</v>
      </c>
      <c r="DK22"/>
      <c r="DL22" s="26">
        <f t="shared" si="37"/>
        <v>0</v>
      </c>
      <c r="DM22" s="26">
        <f t="shared" si="24"/>
        <v>0</v>
      </c>
      <c r="DN22" s="26">
        <f t="shared" si="25"/>
        <v>0</v>
      </c>
      <c r="DO22" s="26">
        <f t="shared" si="26"/>
        <v>0</v>
      </c>
    </row>
    <row r="23" spans="1:119" x14ac:dyDescent="0.25">
      <c r="A23" s="1419" t="s">
        <v>47</v>
      </c>
      <c r="B23" s="1420"/>
      <c r="C23" s="1421"/>
      <c r="D23" s="1464">
        <f t="shared" si="27"/>
        <v>45</v>
      </c>
      <c r="E23" s="1465">
        <f t="shared" si="38"/>
        <v>21</v>
      </c>
      <c r="F23" s="1466">
        <f t="shared" si="38"/>
        <v>24</v>
      </c>
      <c r="G23" s="1467">
        <v>0</v>
      </c>
      <c r="H23" s="1425">
        <v>0</v>
      </c>
      <c r="I23" s="1467">
        <v>0</v>
      </c>
      <c r="J23" s="1468">
        <v>0</v>
      </c>
      <c r="K23" s="1467">
        <v>0</v>
      </c>
      <c r="L23" s="1425">
        <v>3</v>
      </c>
      <c r="M23" s="1467">
        <v>3</v>
      </c>
      <c r="N23" s="1468">
        <v>6</v>
      </c>
      <c r="O23" s="1467">
        <v>3</v>
      </c>
      <c r="P23" s="1425">
        <v>0</v>
      </c>
      <c r="Q23" s="1467">
        <v>6</v>
      </c>
      <c r="R23" s="1425">
        <v>4</v>
      </c>
      <c r="S23" s="1467">
        <v>0</v>
      </c>
      <c r="T23" s="1425">
        <v>1</v>
      </c>
      <c r="U23" s="1467">
        <v>2</v>
      </c>
      <c r="V23" s="1425">
        <v>2</v>
      </c>
      <c r="W23" s="1424">
        <v>3</v>
      </c>
      <c r="X23" s="1487">
        <v>1</v>
      </c>
      <c r="Y23" s="1467">
        <v>2</v>
      </c>
      <c r="Z23" s="1425">
        <v>1</v>
      </c>
      <c r="AA23" s="1424">
        <v>2</v>
      </c>
      <c r="AB23" s="1487">
        <v>1</v>
      </c>
      <c r="AC23" s="1467">
        <v>0</v>
      </c>
      <c r="AD23" s="1425">
        <v>1</v>
      </c>
      <c r="AE23" s="1424">
        <v>0</v>
      </c>
      <c r="AF23" s="1487">
        <v>0</v>
      </c>
      <c r="AG23" s="1467">
        <v>0</v>
      </c>
      <c r="AH23" s="1425">
        <v>1</v>
      </c>
      <c r="AI23" s="1424">
        <v>0</v>
      </c>
      <c r="AJ23" s="1487">
        <v>1</v>
      </c>
      <c r="AK23" s="1467">
        <v>0</v>
      </c>
      <c r="AL23" s="1425">
        <v>0</v>
      </c>
      <c r="AM23" s="1424">
        <v>0</v>
      </c>
      <c r="AN23" s="1425">
        <v>2</v>
      </c>
      <c r="AO23" s="1424">
        <v>0</v>
      </c>
      <c r="AP23" s="1426">
        <v>0</v>
      </c>
      <c r="AQ23" s="1468">
        <v>0</v>
      </c>
      <c r="AR23" s="1468">
        <v>0</v>
      </c>
      <c r="AS23" s="1428">
        <v>0</v>
      </c>
      <c r="AT23" s="1428">
        <v>0</v>
      </c>
      <c r="AU23" s="1428">
        <v>0</v>
      </c>
      <c r="AV23" s="1428">
        <v>0</v>
      </c>
      <c r="AW23" s="1428">
        <v>0</v>
      </c>
      <c r="AX23" s="1428">
        <v>0</v>
      </c>
      <c r="AY23" t="str">
        <f t="shared" si="28"/>
        <v/>
      </c>
      <c r="CW23" s="25" t="str">
        <f t="shared" si="20"/>
        <v/>
      </c>
      <c r="CX23" s="25" t="str">
        <f t="shared" si="29"/>
        <v/>
      </c>
      <c r="CY23" s="25" t="str">
        <f t="shared" si="30"/>
        <v/>
      </c>
      <c r="CZ23" s="25" t="str">
        <f t="shared" si="21"/>
        <v/>
      </c>
      <c r="DA23"/>
      <c r="DB23" s="25" t="str">
        <f t="shared" si="31"/>
        <v/>
      </c>
      <c r="DC23" s="25" t="str">
        <f t="shared" si="32"/>
        <v/>
      </c>
      <c r="DD23" s="25" t="str">
        <f t="shared" si="33"/>
        <v/>
      </c>
      <c r="DE23" s="25" t="str">
        <f t="shared" si="34"/>
        <v/>
      </c>
      <c r="DG23" s="26">
        <f t="shared" si="22"/>
        <v>0</v>
      </c>
      <c r="DH23" s="26">
        <f t="shared" si="35"/>
        <v>0</v>
      </c>
      <c r="DI23" s="26">
        <f t="shared" si="36"/>
        <v>0</v>
      </c>
      <c r="DJ23" s="26">
        <f t="shared" si="23"/>
        <v>0</v>
      </c>
      <c r="DK23"/>
      <c r="DL23" s="26">
        <f t="shared" si="37"/>
        <v>0</v>
      </c>
      <c r="DM23" s="26">
        <f t="shared" si="24"/>
        <v>0</v>
      </c>
      <c r="DN23" s="26">
        <f t="shared" si="25"/>
        <v>0</v>
      </c>
      <c r="DO23" s="26">
        <f t="shared" si="26"/>
        <v>0</v>
      </c>
    </row>
    <row r="24" spans="1:119" ht="15" customHeight="1" x14ac:dyDescent="0.25">
      <c r="A24" s="1419" t="s">
        <v>48</v>
      </c>
      <c r="B24" s="1420"/>
      <c r="C24" s="1421"/>
      <c r="D24" s="1464">
        <f t="shared" si="27"/>
        <v>0</v>
      </c>
      <c r="E24" s="1465">
        <f t="shared" si="38"/>
        <v>0</v>
      </c>
      <c r="F24" s="1466">
        <f t="shared" si="38"/>
        <v>0</v>
      </c>
      <c r="G24" s="1467"/>
      <c r="H24" s="1425"/>
      <c r="I24" s="1467"/>
      <c r="J24" s="1468"/>
      <c r="K24" s="1467"/>
      <c r="L24" s="1425"/>
      <c r="M24" s="1467"/>
      <c r="N24" s="1468"/>
      <c r="O24" s="1467"/>
      <c r="P24" s="1425"/>
      <c r="Q24" s="1467"/>
      <c r="R24" s="1425"/>
      <c r="S24" s="1467"/>
      <c r="T24" s="1425"/>
      <c r="U24" s="1467"/>
      <c r="V24" s="1425"/>
      <c r="W24" s="1424"/>
      <c r="X24" s="1487"/>
      <c r="Y24" s="1467"/>
      <c r="Z24" s="1425"/>
      <c r="AA24" s="1424"/>
      <c r="AB24" s="1487"/>
      <c r="AC24" s="1467"/>
      <c r="AD24" s="1425"/>
      <c r="AE24" s="1424"/>
      <c r="AF24" s="1487"/>
      <c r="AG24" s="1467"/>
      <c r="AH24" s="1425"/>
      <c r="AI24" s="1424"/>
      <c r="AJ24" s="1487"/>
      <c r="AK24" s="1467"/>
      <c r="AL24" s="1425"/>
      <c r="AM24" s="1424"/>
      <c r="AN24" s="1425"/>
      <c r="AO24" s="1424"/>
      <c r="AP24" s="1426"/>
      <c r="AQ24" s="1468"/>
      <c r="AR24" s="1468"/>
      <c r="AS24" s="1428"/>
      <c r="AT24" s="1428"/>
      <c r="AU24" s="1428"/>
      <c r="AV24" s="1428"/>
      <c r="AW24" s="1428"/>
      <c r="AX24" s="1428"/>
      <c r="AY24" t="str">
        <f t="shared" si="28"/>
        <v/>
      </c>
      <c r="CW24" s="25" t="str">
        <f t="shared" si="20"/>
        <v/>
      </c>
      <c r="CX24" s="25" t="str">
        <f t="shared" si="29"/>
        <v/>
      </c>
      <c r="CY24" s="25" t="str">
        <f t="shared" si="30"/>
        <v/>
      </c>
      <c r="CZ24" s="25" t="str">
        <f t="shared" si="21"/>
        <v/>
      </c>
      <c r="DA24"/>
      <c r="DB24" s="25" t="str">
        <f t="shared" si="31"/>
        <v/>
      </c>
      <c r="DC24" s="25" t="str">
        <f t="shared" si="32"/>
        <v/>
      </c>
      <c r="DD24" s="25" t="str">
        <f t="shared" si="33"/>
        <v/>
      </c>
      <c r="DE24" s="25" t="str">
        <f t="shared" si="34"/>
        <v/>
      </c>
      <c r="DG24" s="26">
        <f t="shared" si="22"/>
        <v>0</v>
      </c>
      <c r="DH24" s="26">
        <f t="shared" si="35"/>
        <v>0</v>
      </c>
      <c r="DI24" s="26">
        <f t="shared" si="36"/>
        <v>0</v>
      </c>
      <c r="DJ24" s="26">
        <f t="shared" si="23"/>
        <v>0</v>
      </c>
      <c r="DK24"/>
      <c r="DL24" s="26">
        <f t="shared" si="37"/>
        <v>0</v>
      </c>
      <c r="DM24" s="26">
        <f t="shared" si="24"/>
        <v>0</v>
      </c>
      <c r="DN24" s="26">
        <f t="shared" si="25"/>
        <v>0</v>
      </c>
      <c r="DO24" s="26">
        <f t="shared" si="26"/>
        <v>0</v>
      </c>
    </row>
    <row r="25" spans="1:119" x14ac:dyDescent="0.25">
      <c r="A25" s="1419" t="s">
        <v>49</v>
      </c>
      <c r="B25" s="1420"/>
      <c r="C25" s="1421"/>
      <c r="D25" s="1464">
        <f t="shared" si="27"/>
        <v>0</v>
      </c>
      <c r="E25" s="1465">
        <f t="shared" si="38"/>
        <v>0</v>
      </c>
      <c r="F25" s="1466">
        <f t="shared" si="38"/>
        <v>0</v>
      </c>
      <c r="G25" s="1467"/>
      <c r="H25" s="1425"/>
      <c r="I25" s="1467"/>
      <c r="J25" s="1468"/>
      <c r="K25" s="1467"/>
      <c r="L25" s="1425"/>
      <c r="M25" s="1467"/>
      <c r="N25" s="1468"/>
      <c r="O25" s="1467"/>
      <c r="P25" s="1425"/>
      <c r="Q25" s="1467"/>
      <c r="R25" s="1425"/>
      <c r="S25" s="1467"/>
      <c r="T25" s="1425"/>
      <c r="U25" s="1467"/>
      <c r="V25" s="1425"/>
      <c r="W25" s="1424"/>
      <c r="X25" s="1487"/>
      <c r="Y25" s="1467"/>
      <c r="Z25" s="1425"/>
      <c r="AA25" s="1424"/>
      <c r="AB25" s="1487"/>
      <c r="AC25" s="1467"/>
      <c r="AD25" s="1425"/>
      <c r="AE25" s="1424"/>
      <c r="AF25" s="1487"/>
      <c r="AG25" s="1467"/>
      <c r="AH25" s="1425"/>
      <c r="AI25" s="1424"/>
      <c r="AJ25" s="1487"/>
      <c r="AK25" s="1467"/>
      <c r="AL25" s="1425"/>
      <c r="AM25" s="1424"/>
      <c r="AN25" s="1425"/>
      <c r="AO25" s="1424"/>
      <c r="AP25" s="1426"/>
      <c r="AQ25" s="1468"/>
      <c r="AR25" s="1468"/>
      <c r="AS25" s="1428"/>
      <c r="AT25" s="1428"/>
      <c r="AU25" s="1428"/>
      <c r="AV25" s="1428"/>
      <c r="AW25" s="1428"/>
      <c r="AX25" s="1428"/>
      <c r="AY25" t="str">
        <f t="shared" si="28"/>
        <v/>
      </c>
      <c r="CW25" s="25" t="str">
        <f t="shared" si="20"/>
        <v/>
      </c>
      <c r="CX25" s="25" t="str">
        <f t="shared" si="29"/>
        <v/>
      </c>
      <c r="CY25" s="25" t="str">
        <f t="shared" si="30"/>
        <v/>
      </c>
      <c r="CZ25" s="25" t="str">
        <f t="shared" si="21"/>
        <v/>
      </c>
      <c r="DA25"/>
      <c r="DB25" s="25" t="str">
        <f t="shared" si="31"/>
        <v/>
      </c>
      <c r="DC25" s="25" t="str">
        <f t="shared" si="32"/>
        <v/>
      </c>
      <c r="DD25" s="25" t="str">
        <f t="shared" si="33"/>
        <v/>
      </c>
      <c r="DE25" s="25" t="str">
        <f t="shared" si="34"/>
        <v/>
      </c>
      <c r="DG25" s="26">
        <f t="shared" si="22"/>
        <v>0</v>
      </c>
      <c r="DH25" s="26">
        <f t="shared" si="35"/>
        <v>0</v>
      </c>
      <c r="DI25" s="26">
        <f t="shared" si="36"/>
        <v>0</v>
      </c>
      <c r="DJ25" s="26">
        <f t="shared" si="23"/>
        <v>0</v>
      </c>
      <c r="DK25"/>
      <c r="DL25" s="26">
        <f t="shared" si="37"/>
        <v>0</v>
      </c>
      <c r="DM25" s="26">
        <f t="shared" si="24"/>
        <v>0</v>
      </c>
      <c r="DN25" s="26">
        <f t="shared" si="25"/>
        <v>0</v>
      </c>
      <c r="DO25" s="26">
        <f t="shared" si="26"/>
        <v>0</v>
      </c>
    </row>
    <row r="26" spans="1:119" x14ac:dyDescent="0.25">
      <c r="A26" s="1419" t="s">
        <v>50</v>
      </c>
      <c r="B26" s="1420"/>
      <c r="C26" s="1421"/>
      <c r="D26" s="1488">
        <f t="shared" si="27"/>
        <v>10</v>
      </c>
      <c r="E26" s="1465">
        <f t="shared" si="38"/>
        <v>1</v>
      </c>
      <c r="F26" s="1466">
        <f t="shared" si="38"/>
        <v>9</v>
      </c>
      <c r="G26" s="1467">
        <v>0</v>
      </c>
      <c r="H26" s="1425">
        <v>0</v>
      </c>
      <c r="I26" s="1467">
        <v>0</v>
      </c>
      <c r="J26" s="1468">
        <v>0</v>
      </c>
      <c r="K26" s="1467">
        <v>0</v>
      </c>
      <c r="L26" s="1425">
        <v>0</v>
      </c>
      <c r="M26" s="1467">
        <v>0</v>
      </c>
      <c r="N26" s="1468">
        <v>0</v>
      </c>
      <c r="O26" s="1467">
        <v>0</v>
      </c>
      <c r="P26" s="1425">
        <v>0</v>
      </c>
      <c r="Q26" s="1467">
        <v>0</v>
      </c>
      <c r="R26" s="1425">
        <v>0</v>
      </c>
      <c r="S26" s="1467">
        <v>0</v>
      </c>
      <c r="T26" s="1425">
        <v>0</v>
      </c>
      <c r="U26" s="1467">
        <v>0</v>
      </c>
      <c r="V26" s="1425">
        <v>0</v>
      </c>
      <c r="W26" s="1424">
        <v>0</v>
      </c>
      <c r="X26" s="1487">
        <v>0</v>
      </c>
      <c r="Y26" s="1467">
        <v>0</v>
      </c>
      <c r="Z26" s="1425">
        <v>0</v>
      </c>
      <c r="AA26" s="1424">
        <v>0</v>
      </c>
      <c r="AB26" s="1487">
        <v>3</v>
      </c>
      <c r="AC26" s="1467">
        <v>0</v>
      </c>
      <c r="AD26" s="1425">
        <v>0</v>
      </c>
      <c r="AE26" s="1424">
        <v>0</v>
      </c>
      <c r="AF26" s="1487">
        <v>2</v>
      </c>
      <c r="AG26" s="1467">
        <v>0</v>
      </c>
      <c r="AH26" s="1425">
        <v>0</v>
      </c>
      <c r="AI26" s="1424">
        <v>1</v>
      </c>
      <c r="AJ26" s="1487">
        <v>3</v>
      </c>
      <c r="AK26" s="1467">
        <v>0</v>
      </c>
      <c r="AL26" s="1425">
        <v>0</v>
      </c>
      <c r="AM26" s="1424">
        <v>0</v>
      </c>
      <c r="AN26" s="1425">
        <v>0</v>
      </c>
      <c r="AO26" s="1424">
        <v>0</v>
      </c>
      <c r="AP26" s="1426">
        <v>1</v>
      </c>
      <c r="AQ26" s="1468">
        <v>0</v>
      </c>
      <c r="AR26" s="1468">
        <v>0</v>
      </c>
      <c r="AS26" s="1468">
        <v>0</v>
      </c>
      <c r="AT26" s="1468">
        <v>0</v>
      </c>
      <c r="AU26" s="1468">
        <v>0</v>
      </c>
      <c r="AV26" s="1468">
        <v>0</v>
      </c>
      <c r="AW26" s="1468">
        <v>0</v>
      </c>
      <c r="AX26" s="1468">
        <v>0</v>
      </c>
      <c r="AY26" t="str">
        <f t="shared" si="28"/>
        <v/>
      </c>
      <c r="CW26" s="25" t="str">
        <f t="shared" si="20"/>
        <v/>
      </c>
      <c r="CX26" s="25" t="str">
        <f t="shared" si="29"/>
        <v/>
      </c>
      <c r="CY26" s="25" t="str">
        <f t="shared" si="30"/>
        <v/>
      </c>
      <c r="CZ26" s="25" t="str">
        <f t="shared" si="21"/>
        <v/>
      </c>
      <c r="DA26"/>
      <c r="DB26" s="25" t="str">
        <f t="shared" si="31"/>
        <v/>
      </c>
      <c r="DC26" s="25" t="str">
        <f t="shared" si="32"/>
        <v/>
      </c>
      <c r="DD26" s="25" t="str">
        <f t="shared" si="33"/>
        <v/>
      </c>
      <c r="DE26" s="25" t="str">
        <f t="shared" si="34"/>
        <v/>
      </c>
      <c r="DG26" s="26">
        <f t="shared" si="22"/>
        <v>0</v>
      </c>
      <c r="DH26" s="26">
        <f t="shared" si="35"/>
        <v>0</v>
      </c>
      <c r="DI26" s="26">
        <f t="shared" si="36"/>
        <v>0</v>
      </c>
      <c r="DJ26" s="26">
        <f t="shared" si="23"/>
        <v>0</v>
      </c>
      <c r="DK26"/>
      <c r="DL26" s="26">
        <f t="shared" si="37"/>
        <v>0</v>
      </c>
      <c r="DM26" s="26">
        <f t="shared" si="24"/>
        <v>0</v>
      </c>
      <c r="DN26" s="26">
        <f t="shared" si="25"/>
        <v>0</v>
      </c>
      <c r="DO26" s="26">
        <f t="shared" si="26"/>
        <v>0</v>
      </c>
    </row>
    <row r="27" spans="1:119" x14ac:dyDescent="0.25">
      <c r="A27" s="1419" t="s">
        <v>51</v>
      </c>
      <c r="B27" s="1420"/>
      <c r="C27" s="1421"/>
      <c r="D27" s="1488">
        <f t="shared" si="27"/>
        <v>0</v>
      </c>
      <c r="E27" s="1465">
        <f t="shared" si="38"/>
        <v>0</v>
      </c>
      <c r="F27" s="1466">
        <f t="shared" si="38"/>
        <v>0</v>
      </c>
      <c r="G27" s="1467"/>
      <c r="H27" s="1425"/>
      <c r="I27" s="1467"/>
      <c r="J27" s="1468"/>
      <c r="K27" s="1467"/>
      <c r="L27" s="1425"/>
      <c r="M27" s="1467"/>
      <c r="N27" s="1468"/>
      <c r="O27" s="1467"/>
      <c r="P27" s="1425"/>
      <c r="Q27" s="1467"/>
      <c r="R27" s="1425"/>
      <c r="S27" s="1467"/>
      <c r="T27" s="1425"/>
      <c r="U27" s="1467"/>
      <c r="V27" s="1425"/>
      <c r="W27" s="1424"/>
      <c r="X27" s="1487"/>
      <c r="Y27" s="1467"/>
      <c r="Z27" s="1425"/>
      <c r="AA27" s="1424"/>
      <c r="AB27" s="1487"/>
      <c r="AC27" s="1467"/>
      <c r="AD27" s="1425"/>
      <c r="AE27" s="1424"/>
      <c r="AF27" s="1487"/>
      <c r="AG27" s="1467"/>
      <c r="AH27" s="1425"/>
      <c r="AI27" s="1424"/>
      <c r="AJ27" s="1487"/>
      <c r="AK27" s="1467"/>
      <c r="AL27" s="1425"/>
      <c r="AM27" s="1424"/>
      <c r="AN27" s="1425"/>
      <c r="AO27" s="1424"/>
      <c r="AP27" s="1426"/>
      <c r="AQ27" s="1468"/>
      <c r="AR27" s="1468"/>
      <c r="AS27" s="1428"/>
      <c r="AT27" s="1428"/>
      <c r="AU27" s="1428"/>
      <c r="AV27" s="1428"/>
      <c r="AW27" s="1428"/>
      <c r="AX27" s="1428"/>
      <c r="AY27" t="str">
        <f t="shared" si="28"/>
        <v/>
      </c>
      <c r="CW27" s="25" t="str">
        <f t="shared" si="20"/>
        <v/>
      </c>
      <c r="CX27" s="25" t="str">
        <f t="shared" si="29"/>
        <v/>
      </c>
      <c r="CY27" s="25" t="str">
        <f t="shared" si="30"/>
        <v/>
      </c>
      <c r="CZ27" s="25" t="str">
        <f t="shared" si="21"/>
        <v/>
      </c>
      <c r="DA27"/>
      <c r="DB27" s="25" t="str">
        <f t="shared" si="31"/>
        <v/>
      </c>
      <c r="DC27" s="25" t="str">
        <f t="shared" si="32"/>
        <v/>
      </c>
      <c r="DD27" s="25" t="str">
        <f t="shared" si="33"/>
        <v/>
      </c>
      <c r="DE27" s="25" t="str">
        <f t="shared" si="34"/>
        <v/>
      </c>
      <c r="DG27" s="26">
        <f t="shared" si="22"/>
        <v>0</v>
      </c>
      <c r="DH27" s="26">
        <f t="shared" si="35"/>
        <v>0</v>
      </c>
      <c r="DI27" s="26">
        <f t="shared" si="36"/>
        <v>0</v>
      </c>
      <c r="DJ27" s="26">
        <f t="shared" si="23"/>
        <v>0</v>
      </c>
      <c r="DK27"/>
      <c r="DL27" s="26">
        <f t="shared" si="37"/>
        <v>0</v>
      </c>
      <c r="DM27" s="26">
        <f t="shared" si="24"/>
        <v>0</v>
      </c>
      <c r="DN27" s="26">
        <f t="shared" si="25"/>
        <v>0</v>
      </c>
      <c r="DO27" s="26">
        <f t="shared" si="26"/>
        <v>0</v>
      </c>
    </row>
    <row r="28" spans="1:119" x14ac:dyDescent="0.25">
      <c r="A28" s="1419" t="s">
        <v>52</v>
      </c>
      <c r="B28" s="1420"/>
      <c r="C28" s="1421"/>
      <c r="D28" s="1464">
        <f>SUM(E28+F28)</f>
        <v>0</v>
      </c>
      <c r="E28" s="1465">
        <f t="shared" si="38"/>
        <v>0</v>
      </c>
      <c r="F28" s="1466">
        <f t="shared" si="38"/>
        <v>0</v>
      </c>
      <c r="G28" s="1467"/>
      <c r="H28" s="1425"/>
      <c r="I28" s="1467"/>
      <c r="J28" s="1468"/>
      <c r="K28" s="1467"/>
      <c r="L28" s="1425"/>
      <c r="M28" s="1467"/>
      <c r="N28" s="1468"/>
      <c r="O28" s="1467"/>
      <c r="P28" s="1425"/>
      <c r="Q28" s="1467"/>
      <c r="R28" s="1425"/>
      <c r="S28" s="1467"/>
      <c r="T28" s="1425"/>
      <c r="U28" s="1467"/>
      <c r="V28" s="1425"/>
      <c r="W28" s="1424"/>
      <c r="X28" s="1487"/>
      <c r="Y28" s="1467"/>
      <c r="Z28" s="1425"/>
      <c r="AA28" s="1424"/>
      <c r="AB28" s="1487"/>
      <c r="AC28" s="1467"/>
      <c r="AD28" s="1425"/>
      <c r="AE28" s="1424"/>
      <c r="AF28" s="1487"/>
      <c r="AG28" s="1467"/>
      <c r="AH28" s="1425"/>
      <c r="AI28" s="1424"/>
      <c r="AJ28" s="1487"/>
      <c r="AK28" s="1467"/>
      <c r="AL28" s="1425"/>
      <c r="AM28" s="1424"/>
      <c r="AN28" s="1425"/>
      <c r="AO28" s="1424"/>
      <c r="AP28" s="1426"/>
      <c r="AQ28" s="1468"/>
      <c r="AR28" s="1468"/>
      <c r="AS28" s="1468"/>
      <c r="AT28" s="1468"/>
      <c r="AU28" s="1468"/>
      <c r="AV28" s="1468"/>
      <c r="AW28" s="1468"/>
      <c r="AX28" s="1468"/>
      <c r="AY28" t="str">
        <f t="shared" si="28"/>
        <v/>
      </c>
      <c r="CW28" s="25" t="str">
        <f t="shared" si="20"/>
        <v/>
      </c>
      <c r="CX28" s="25" t="str">
        <f t="shared" si="29"/>
        <v/>
      </c>
      <c r="CY28" s="25" t="str">
        <f t="shared" si="30"/>
        <v/>
      </c>
      <c r="CZ28" s="25" t="str">
        <f t="shared" si="21"/>
        <v/>
      </c>
      <c r="DA28"/>
      <c r="DB28" s="25" t="str">
        <f t="shared" si="31"/>
        <v/>
      </c>
      <c r="DC28" s="25" t="str">
        <f t="shared" si="32"/>
        <v/>
      </c>
      <c r="DD28" s="25" t="str">
        <f t="shared" si="33"/>
        <v/>
      </c>
      <c r="DE28" s="25" t="str">
        <f t="shared" si="34"/>
        <v/>
      </c>
      <c r="DG28" s="26">
        <f t="shared" si="22"/>
        <v>0</v>
      </c>
      <c r="DH28" s="26">
        <f t="shared" si="35"/>
        <v>0</v>
      </c>
      <c r="DI28" s="26">
        <f t="shared" si="36"/>
        <v>0</v>
      </c>
      <c r="DJ28" s="26">
        <f t="shared" si="23"/>
        <v>0</v>
      </c>
      <c r="DK28"/>
      <c r="DL28" s="26">
        <f t="shared" si="37"/>
        <v>0</v>
      </c>
      <c r="DM28" s="26">
        <f t="shared" si="24"/>
        <v>0</v>
      </c>
      <c r="DN28" s="26">
        <f t="shared" si="25"/>
        <v>0</v>
      </c>
      <c r="DO28" s="26">
        <f t="shared" si="26"/>
        <v>0</v>
      </c>
    </row>
    <row r="29" spans="1:119" x14ac:dyDescent="0.25">
      <c r="A29" s="1419" t="s">
        <v>53</v>
      </c>
      <c r="B29" s="1420"/>
      <c r="C29" s="1421"/>
      <c r="D29" s="1464">
        <f t="shared" si="27"/>
        <v>72</v>
      </c>
      <c r="E29" s="1465">
        <f t="shared" si="38"/>
        <v>18</v>
      </c>
      <c r="F29" s="1466">
        <f t="shared" si="38"/>
        <v>54</v>
      </c>
      <c r="G29" s="1467">
        <v>0</v>
      </c>
      <c r="H29" s="1425">
        <v>0</v>
      </c>
      <c r="I29" s="1467">
        <v>0</v>
      </c>
      <c r="J29" s="1468">
        <v>0</v>
      </c>
      <c r="K29" s="1467">
        <v>0</v>
      </c>
      <c r="L29" s="1425">
        <v>0</v>
      </c>
      <c r="M29" s="1467">
        <v>0</v>
      </c>
      <c r="N29" s="1468">
        <v>0</v>
      </c>
      <c r="O29" s="1467">
        <v>0</v>
      </c>
      <c r="P29" s="1425">
        <v>0</v>
      </c>
      <c r="Q29" s="1467">
        <v>0</v>
      </c>
      <c r="R29" s="1425">
        <v>0</v>
      </c>
      <c r="S29" s="1467">
        <v>0</v>
      </c>
      <c r="T29" s="1425">
        <v>0</v>
      </c>
      <c r="U29" s="1467">
        <v>0</v>
      </c>
      <c r="V29" s="1425">
        <v>0</v>
      </c>
      <c r="W29" s="1424">
        <v>0</v>
      </c>
      <c r="X29" s="1487">
        <v>0</v>
      </c>
      <c r="Y29" s="1467">
        <v>0</v>
      </c>
      <c r="Z29" s="1425">
        <v>0</v>
      </c>
      <c r="AA29" s="1424">
        <v>0</v>
      </c>
      <c r="AB29" s="1487">
        <v>0</v>
      </c>
      <c r="AC29" s="1467">
        <v>0</v>
      </c>
      <c r="AD29" s="1425">
        <v>0</v>
      </c>
      <c r="AE29" s="1424">
        <v>2</v>
      </c>
      <c r="AF29" s="1487">
        <v>1</v>
      </c>
      <c r="AG29" s="1467">
        <v>3</v>
      </c>
      <c r="AH29" s="1425">
        <v>17</v>
      </c>
      <c r="AI29" s="1424">
        <v>11</v>
      </c>
      <c r="AJ29" s="1487">
        <v>15</v>
      </c>
      <c r="AK29" s="1467">
        <v>0</v>
      </c>
      <c r="AL29" s="1425">
        <v>0</v>
      </c>
      <c r="AM29" s="1424">
        <v>2</v>
      </c>
      <c r="AN29" s="1425">
        <v>12</v>
      </c>
      <c r="AO29" s="1424">
        <v>0</v>
      </c>
      <c r="AP29" s="1426">
        <v>9</v>
      </c>
      <c r="AQ29" s="1468">
        <v>0</v>
      </c>
      <c r="AR29" s="1468">
        <v>0</v>
      </c>
      <c r="AS29" s="1468">
        <v>0</v>
      </c>
      <c r="AT29" s="1468">
        <v>0</v>
      </c>
      <c r="AU29" s="1468">
        <v>0</v>
      </c>
      <c r="AV29" s="1468">
        <v>0</v>
      </c>
      <c r="AW29" s="1468">
        <v>0</v>
      </c>
      <c r="AX29" s="1468">
        <v>0</v>
      </c>
      <c r="AY29" t="str">
        <f t="shared" si="28"/>
        <v/>
      </c>
      <c r="CW29" s="25" t="str">
        <f t="shared" si="20"/>
        <v/>
      </c>
      <c r="CX29" s="25" t="str">
        <f t="shared" si="29"/>
        <v/>
      </c>
      <c r="CY29" s="25" t="str">
        <f t="shared" si="30"/>
        <v/>
      </c>
      <c r="CZ29" s="25" t="str">
        <f t="shared" si="21"/>
        <v/>
      </c>
      <c r="DA29"/>
      <c r="DB29" s="25" t="str">
        <f t="shared" si="31"/>
        <v/>
      </c>
      <c r="DC29" s="25" t="str">
        <f t="shared" si="32"/>
        <v/>
      </c>
      <c r="DD29" s="25" t="str">
        <f t="shared" si="33"/>
        <v/>
      </c>
      <c r="DE29" s="25" t="str">
        <f t="shared" si="34"/>
        <v/>
      </c>
      <c r="DG29" s="26">
        <f t="shared" si="22"/>
        <v>0</v>
      </c>
      <c r="DH29" s="26">
        <f t="shared" si="35"/>
        <v>0</v>
      </c>
      <c r="DI29" s="26">
        <f t="shared" si="36"/>
        <v>0</v>
      </c>
      <c r="DJ29" s="26">
        <f t="shared" si="23"/>
        <v>0</v>
      </c>
      <c r="DK29"/>
      <c r="DL29" s="26">
        <f t="shared" si="37"/>
        <v>0</v>
      </c>
      <c r="DM29" s="26">
        <f t="shared" si="24"/>
        <v>0</v>
      </c>
      <c r="DN29" s="26">
        <f t="shared" si="25"/>
        <v>0</v>
      </c>
      <c r="DO29" s="26">
        <f t="shared" si="26"/>
        <v>0</v>
      </c>
    </row>
    <row r="30" spans="1:119" x14ac:dyDescent="0.25">
      <c r="A30" s="1419" t="s">
        <v>54</v>
      </c>
      <c r="B30" s="1420"/>
      <c r="C30" s="1421"/>
      <c r="D30" s="1464">
        <f t="shared" si="27"/>
        <v>0</v>
      </c>
      <c r="E30" s="1465">
        <f t="shared" si="38"/>
        <v>0</v>
      </c>
      <c r="F30" s="1466">
        <f t="shared" si="38"/>
        <v>0</v>
      </c>
      <c r="G30" s="1467"/>
      <c r="H30" s="1425"/>
      <c r="I30" s="1467"/>
      <c r="J30" s="1468"/>
      <c r="K30" s="1467"/>
      <c r="L30" s="1425"/>
      <c r="M30" s="1467"/>
      <c r="N30" s="1468"/>
      <c r="O30" s="1467"/>
      <c r="P30" s="1425"/>
      <c r="Q30" s="1467"/>
      <c r="R30" s="1425"/>
      <c r="S30" s="1467"/>
      <c r="T30" s="1425"/>
      <c r="U30" s="1467"/>
      <c r="V30" s="1425"/>
      <c r="W30" s="1424"/>
      <c r="X30" s="1487"/>
      <c r="Y30" s="1467"/>
      <c r="Z30" s="1425"/>
      <c r="AA30" s="1424"/>
      <c r="AB30" s="1487"/>
      <c r="AC30" s="1467"/>
      <c r="AD30" s="1425"/>
      <c r="AE30" s="1424"/>
      <c r="AF30" s="1487"/>
      <c r="AG30" s="1467"/>
      <c r="AH30" s="1425"/>
      <c r="AI30" s="1424"/>
      <c r="AJ30" s="1487"/>
      <c r="AK30" s="1467"/>
      <c r="AL30" s="1425"/>
      <c r="AM30" s="1424"/>
      <c r="AN30" s="1425"/>
      <c r="AO30" s="1424"/>
      <c r="AP30" s="1426"/>
      <c r="AQ30" s="1468"/>
      <c r="AR30" s="1468"/>
      <c r="AS30" s="1468"/>
      <c r="AT30" s="1468"/>
      <c r="AU30" s="1468"/>
      <c r="AV30" s="1468"/>
      <c r="AW30" s="1468"/>
      <c r="AX30" s="1468"/>
      <c r="AY30" t="str">
        <f t="shared" si="28"/>
        <v/>
      </c>
      <c r="CW30" s="25" t="str">
        <f t="shared" si="20"/>
        <v/>
      </c>
      <c r="CX30" s="25" t="str">
        <f t="shared" si="29"/>
        <v/>
      </c>
      <c r="CY30" s="25" t="str">
        <f t="shared" si="30"/>
        <v/>
      </c>
      <c r="CZ30" s="25" t="str">
        <f t="shared" si="21"/>
        <v/>
      </c>
      <c r="DA30"/>
      <c r="DB30" s="25" t="str">
        <f t="shared" si="31"/>
        <v/>
      </c>
      <c r="DC30" s="25" t="str">
        <f t="shared" si="32"/>
        <v/>
      </c>
      <c r="DD30" s="25" t="str">
        <f t="shared" si="33"/>
        <v/>
      </c>
      <c r="DE30" s="25" t="str">
        <f t="shared" si="34"/>
        <v/>
      </c>
      <c r="DG30" s="26">
        <f t="shared" si="22"/>
        <v>0</v>
      </c>
      <c r="DH30" s="26">
        <f t="shared" si="35"/>
        <v>0</v>
      </c>
      <c r="DI30" s="26">
        <f t="shared" si="36"/>
        <v>0</v>
      </c>
      <c r="DJ30" s="26">
        <f t="shared" si="23"/>
        <v>0</v>
      </c>
      <c r="DK30"/>
      <c r="DL30" s="26">
        <f t="shared" si="37"/>
        <v>0</v>
      </c>
      <c r="DM30" s="26">
        <f t="shared" si="24"/>
        <v>0</v>
      </c>
      <c r="DN30" s="26">
        <f t="shared" si="25"/>
        <v>0</v>
      </c>
      <c r="DO30" s="26">
        <f t="shared" si="26"/>
        <v>0</v>
      </c>
    </row>
    <row r="31" spans="1:119" x14ac:dyDescent="0.25">
      <c r="A31" s="1419" t="s">
        <v>55</v>
      </c>
      <c r="B31" s="1420"/>
      <c r="C31" s="1421"/>
      <c r="D31" s="1464">
        <f t="shared" si="27"/>
        <v>33</v>
      </c>
      <c r="E31" s="1465">
        <f t="shared" si="38"/>
        <v>14</v>
      </c>
      <c r="F31" s="1466">
        <f t="shared" si="38"/>
        <v>19</v>
      </c>
      <c r="G31" s="1467">
        <v>0</v>
      </c>
      <c r="H31" s="1425">
        <v>0</v>
      </c>
      <c r="I31" s="1467">
        <v>0</v>
      </c>
      <c r="J31" s="1468">
        <v>0</v>
      </c>
      <c r="K31" s="1467">
        <v>0</v>
      </c>
      <c r="L31" s="1425">
        <v>0</v>
      </c>
      <c r="M31" s="1467">
        <v>0</v>
      </c>
      <c r="N31" s="1468">
        <v>0</v>
      </c>
      <c r="O31" s="1467">
        <v>0</v>
      </c>
      <c r="P31" s="1425">
        <v>0</v>
      </c>
      <c r="Q31" s="1467">
        <v>0</v>
      </c>
      <c r="R31" s="1425">
        <v>0</v>
      </c>
      <c r="S31" s="1467">
        <v>0</v>
      </c>
      <c r="T31" s="1425">
        <v>0</v>
      </c>
      <c r="U31" s="1467">
        <v>0</v>
      </c>
      <c r="V31" s="1425">
        <v>0</v>
      </c>
      <c r="W31" s="1424">
        <v>0</v>
      </c>
      <c r="X31" s="1487">
        <v>0</v>
      </c>
      <c r="Y31" s="1467">
        <v>0</v>
      </c>
      <c r="Z31" s="1425">
        <v>0</v>
      </c>
      <c r="AA31" s="1424">
        <v>0</v>
      </c>
      <c r="AB31" s="1487">
        <v>0</v>
      </c>
      <c r="AC31" s="1467">
        <v>0</v>
      </c>
      <c r="AD31" s="1425">
        <v>0</v>
      </c>
      <c r="AE31" s="1424">
        <v>3</v>
      </c>
      <c r="AF31" s="1487">
        <v>2</v>
      </c>
      <c r="AG31" s="1467">
        <v>4</v>
      </c>
      <c r="AH31" s="1425">
        <v>10</v>
      </c>
      <c r="AI31" s="1424">
        <v>4</v>
      </c>
      <c r="AJ31" s="1487">
        <v>5</v>
      </c>
      <c r="AK31" s="1467">
        <v>1</v>
      </c>
      <c r="AL31" s="1425">
        <v>0</v>
      </c>
      <c r="AM31" s="1424">
        <v>2</v>
      </c>
      <c r="AN31" s="1425">
        <v>2</v>
      </c>
      <c r="AO31" s="1424">
        <v>0</v>
      </c>
      <c r="AP31" s="1426">
        <v>0</v>
      </c>
      <c r="AQ31" s="1468">
        <v>0</v>
      </c>
      <c r="AR31" s="1468">
        <v>0</v>
      </c>
      <c r="AS31" s="1468">
        <v>0</v>
      </c>
      <c r="AT31" s="1468">
        <v>0</v>
      </c>
      <c r="AU31" s="1468">
        <v>0</v>
      </c>
      <c r="AV31" s="1468">
        <v>0</v>
      </c>
      <c r="AW31" s="1468">
        <v>0</v>
      </c>
      <c r="AX31" s="1468">
        <v>0</v>
      </c>
      <c r="AY31" t="str">
        <f t="shared" si="28"/>
        <v/>
      </c>
      <c r="CW31" s="25" t="str">
        <f t="shared" si="20"/>
        <v/>
      </c>
      <c r="CX31" s="25" t="str">
        <f t="shared" si="29"/>
        <v/>
      </c>
      <c r="CY31" s="25" t="str">
        <f t="shared" si="30"/>
        <v/>
      </c>
      <c r="CZ31" s="25" t="str">
        <f t="shared" si="21"/>
        <v/>
      </c>
      <c r="DA31"/>
      <c r="DB31" s="25" t="str">
        <f t="shared" si="31"/>
        <v/>
      </c>
      <c r="DC31" s="25" t="str">
        <f t="shared" si="32"/>
        <v/>
      </c>
      <c r="DD31" s="25" t="str">
        <f t="shared" si="33"/>
        <v/>
      </c>
      <c r="DE31" s="25" t="str">
        <f t="shared" si="34"/>
        <v/>
      </c>
      <c r="DG31" s="26">
        <f t="shared" si="22"/>
        <v>0</v>
      </c>
      <c r="DH31" s="26">
        <f t="shared" si="35"/>
        <v>0</v>
      </c>
      <c r="DI31" s="26">
        <f t="shared" si="36"/>
        <v>0</v>
      </c>
      <c r="DJ31" s="26">
        <f t="shared" si="23"/>
        <v>0</v>
      </c>
      <c r="DK31"/>
      <c r="DL31" s="26">
        <f t="shared" si="37"/>
        <v>0</v>
      </c>
      <c r="DM31" s="26">
        <f t="shared" si="24"/>
        <v>0</v>
      </c>
      <c r="DN31" s="26">
        <f t="shared" si="25"/>
        <v>0</v>
      </c>
      <c r="DO31" s="26">
        <f t="shared" si="26"/>
        <v>0</v>
      </c>
    </row>
    <row r="32" spans="1:119" ht="15" customHeight="1" x14ac:dyDescent="0.25">
      <c r="A32" s="1419" t="s">
        <v>56</v>
      </c>
      <c r="B32" s="1420"/>
      <c r="C32" s="1421"/>
      <c r="D32" s="1464">
        <f>SUM(E32+F32)</f>
        <v>0</v>
      </c>
      <c r="E32" s="1465">
        <f>SUM(U32+W32+Y32+AA32+AC32+AE32+AG32+AI32+AK32+AM32+AO32)</f>
        <v>0</v>
      </c>
      <c r="F32" s="1466">
        <f>SUM(V32+X32+Z32+AB32+AD32+AF32+AH32+AJ32+AL32+AN32+AP32)</f>
        <v>0</v>
      </c>
      <c r="G32" s="1484"/>
      <c r="H32" s="1485"/>
      <c r="I32" s="1484"/>
      <c r="J32" s="1486"/>
      <c r="K32" s="1484"/>
      <c r="L32" s="1485"/>
      <c r="M32" s="1484"/>
      <c r="N32" s="1486"/>
      <c r="O32" s="1484"/>
      <c r="P32" s="1485"/>
      <c r="Q32" s="1484"/>
      <c r="R32" s="1485"/>
      <c r="S32" s="1484"/>
      <c r="T32" s="1485"/>
      <c r="U32" s="1467"/>
      <c r="V32" s="1425"/>
      <c r="W32" s="1424"/>
      <c r="X32" s="1487"/>
      <c r="Y32" s="1467"/>
      <c r="Z32" s="1425"/>
      <c r="AA32" s="1424"/>
      <c r="AB32" s="1487"/>
      <c r="AC32" s="1467"/>
      <c r="AD32" s="1425"/>
      <c r="AE32" s="1424"/>
      <c r="AF32" s="1487"/>
      <c r="AG32" s="1467"/>
      <c r="AH32" s="1425"/>
      <c r="AI32" s="1424"/>
      <c r="AJ32" s="1487"/>
      <c r="AK32" s="1467"/>
      <c r="AL32" s="1425"/>
      <c r="AM32" s="1424"/>
      <c r="AN32" s="1425"/>
      <c r="AO32" s="1424"/>
      <c r="AP32" s="1426"/>
      <c r="AQ32" s="1468"/>
      <c r="AR32" s="1468"/>
      <c r="AS32" s="1468"/>
      <c r="AT32" s="1468"/>
      <c r="AU32" s="1468"/>
      <c r="AV32" s="1468"/>
      <c r="AW32" s="1468"/>
      <c r="AX32" s="1468"/>
      <c r="AY32" t="str">
        <f t="shared" si="28"/>
        <v/>
      </c>
      <c r="CW32" s="25" t="str">
        <f t="shared" si="20"/>
        <v/>
      </c>
      <c r="CX32" s="25" t="str">
        <f t="shared" si="29"/>
        <v/>
      </c>
      <c r="CY32" s="25" t="str">
        <f t="shared" si="30"/>
        <v/>
      </c>
      <c r="CZ32" s="25" t="str">
        <f t="shared" si="21"/>
        <v/>
      </c>
      <c r="DA32"/>
      <c r="DB32" s="25" t="str">
        <f t="shared" si="31"/>
        <v/>
      </c>
      <c r="DC32" s="25" t="str">
        <f t="shared" si="32"/>
        <v/>
      </c>
      <c r="DD32" s="25" t="str">
        <f t="shared" si="33"/>
        <v/>
      </c>
      <c r="DE32" s="25" t="str">
        <f t="shared" si="34"/>
        <v/>
      </c>
      <c r="DG32" s="26">
        <f t="shared" si="22"/>
        <v>0</v>
      </c>
      <c r="DH32" s="26">
        <f t="shared" si="35"/>
        <v>0</v>
      </c>
      <c r="DI32" s="26">
        <f t="shared" si="36"/>
        <v>0</v>
      </c>
      <c r="DJ32" s="26">
        <f t="shared" si="23"/>
        <v>0</v>
      </c>
      <c r="DK32"/>
      <c r="DL32" s="26">
        <f t="shared" si="37"/>
        <v>0</v>
      </c>
      <c r="DM32" s="26">
        <f t="shared" si="24"/>
        <v>0</v>
      </c>
      <c r="DN32" s="26">
        <f t="shared" si="25"/>
        <v>0</v>
      </c>
      <c r="DO32" s="26">
        <f t="shared" si="26"/>
        <v>0</v>
      </c>
    </row>
    <row r="33" spans="1:119" x14ac:dyDescent="0.25">
      <c r="A33" s="1419" t="s">
        <v>57</v>
      </c>
      <c r="B33" s="1420"/>
      <c r="C33" s="1421"/>
      <c r="D33" s="1464">
        <f>SUM(E33+F33)</f>
        <v>0</v>
      </c>
      <c r="E33" s="1465">
        <f t="shared" ref="E33:F35" si="39">SUM(G33+I33+K33+M33+O33+Q33+S33+U33+W33+Y33+AA33+AC33+AE33+AG33+AI33+AK33+AM33+AO33)</f>
        <v>0</v>
      </c>
      <c r="F33" s="1466">
        <f t="shared" si="39"/>
        <v>0</v>
      </c>
      <c r="G33" s="1467"/>
      <c r="H33" s="1425"/>
      <c r="I33" s="1467"/>
      <c r="J33" s="1468"/>
      <c r="K33" s="1467"/>
      <c r="L33" s="1425"/>
      <c r="M33" s="1467"/>
      <c r="N33" s="1468"/>
      <c r="O33" s="1467"/>
      <c r="P33" s="1425"/>
      <c r="Q33" s="1467"/>
      <c r="R33" s="1425"/>
      <c r="S33" s="1467"/>
      <c r="T33" s="1425"/>
      <c r="U33" s="1467"/>
      <c r="V33" s="1425"/>
      <c r="W33" s="1424"/>
      <c r="X33" s="1487"/>
      <c r="Y33" s="1467"/>
      <c r="Z33" s="1425"/>
      <c r="AA33" s="1424"/>
      <c r="AB33" s="1487"/>
      <c r="AC33" s="1467"/>
      <c r="AD33" s="1425"/>
      <c r="AE33" s="1424"/>
      <c r="AF33" s="1487"/>
      <c r="AG33" s="1467"/>
      <c r="AH33" s="1425"/>
      <c r="AI33" s="1424"/>
      <c r="AJ33" s="1487"/>
      <c r="AK33" s="1467"/>
      <c r="AL33" s="1425"/>
      <c r="AM33" s="1424"/>
      <c r="AN33" s="1425"/>
      <c r="AO33" s="1424"/>
      <c r="AP33" s="1426"/>
      <c r="AQ33" s="1468"/>
      <c r="AR33" s="1468"/>
      <c r="AS33" s="1468"/>
      <c r="AT33" s="1468"/>
      <c r="AU33" s="1468"/>
      <c r="AV33" s="1468"/>
      <c r="AW33" s="1468"/>
      <c r="AX33" s="1468"/>
      <c r="AY33" t="str">
        <f t="shared" si="28"/>
        <v/>
      </c>
      <c r="CW33" s="25" t="str">
        <f t="shared" si="20"/>
        <v/>
      </c>
      <c r="CX33" s="25" t="str">
        <f t="shared" si="29"/>
        <v/>
      </c>
      <c r="CY33" s="25" t="str">
        <f t="shared" si="30"/>
        <v/>
      </c>
      <c r="CZ33" s="25" t="str">
        <f t="shared" si="21"/>
        <v/>
      </c>
      <c r="DA33"/>
      <c r="DB33" s="25" t="str">
        <f t="shared" si="31"/>
        <v/>
      </c>
      <c r="DC33" s="25" t="str">
        <f t="shared" si="32"/>
        <v/>
      </c>
      <c r="DD33" s="25" t="str">
        <f t="shared" si="33"/>
        <v/>
      </c>
      <c r="DE33" s="25" t="str">
        <f t="shared" si="34"/>
        <v/>
      </c>
      <c r="DG33" s="26">
        <f t="shared" si="22"/>
        <v>0</v>
      </c>
      <c r="DH33" s="26">
        <f t="shared" si="35"/>
        <v>0</v>
      </c>
      <c r="DI33" s="26">
        <f t="shared" si="36"/>
        <v>0</v>
      </c>
      <c r="DJ33" s="26">
        <f t="shared" si="23"/>
        <v>0</v>
      </c>
      <c r="DK33"/>
      <c r="DL33" s="26">
        <f t="shared" si="37"/>
        <v>0</v>
      </c>
      <c r="DM33" s="26">
        <f t="shared" si="24"/>
        <v>0</v>
      </c>
      <c r="DN33" s="26">
        <f t="shared" si="25"/>
        <v>0</v>
      </c>
      <c r="DO33" s="26">
        <f t="shared" si="26"/>
        <v>0</v>
      </c>
    </row>
    <row r="34" spans="1:119" x14ac:dyDescent="0.25">
      <c r="A34" s="1419" t="s">
        <v>58</v>
      </c>
      <c r="B34" s="1420"/>
      <c r="C34" s="1421"/>
      <c r="D34" s="1464">
        <f t="shared" si="27"/>
        <v>0</v>
      </c>
      <c r="E34" s="1465">
        <f t="shared" si="39"/>
        <v>0</v>
      </c>
      <c r="F34" s="1466">
        <f t="shared" si="39"/>
        <v>0</v>
      </c>
      <c r="G34" s="1467"/>
      <c r="H34" s="1425"/>
      <c r="I34" s="1467"/>
      <c r="J34" s="1468"/>
      <c r="K34" s="1467"/>
      <c r="L34" s="1425"/>
      <c r="M34" s="1467"/>
      <c r="N34" s="1468"/>
      <c r="O34" s="1467"/>
      <c r="P34" s="1425"/>
      <c r="Q34" s="1467"/>
      <c r="R34" s="1425"/>
      <c r="S34" s="1467"/>
      <c r="T34" s="1425"/>
      <c r="U34" s="1467"/>
      <c r="V34" s="1425"/>
      <c r="W34" s="1424"/>
      <c r="X34" s="1487"/>
      <c r="Y34" s="1467"/>
      <c r="Z34" s="1425"/>
      <c r="AA34" s="1424"/>
      <c r="AB34" s="1487"/>
      <c r="AC34" s="1467"/>
      <c r="AD34" s="1425"/>
      <c r="AE34" s="1424"/>
      <c r="AF34" s="1487"/>
      <c r="AG34" s="1467"/>
      <c r="AH34" s="1425"/>
      <c r="AI34" s="1424"/>
      <c r="AJ34" s="1487"/>
      <c r="AK34" s="1467"/>
      <c r="AL34" s="1425"/>
      <c r="AM34" s="1424"/>
      <c r="AN34" s="1425"/>
      <c r="AO34" s="1424"/>
      <c r="AP34" s="1426"/>
      <c r="AQ34" s="1468"/>
      <c r="AR34" s="1468"/>
      <c r="AS34" s="1468"/>
      <c r="AT34" s="1468"/>
      <c r="AU34" s="1468"/>
      <c r="AV34" s="1468"/>
      <c r="AW34" s="1468"/>
      <c r="AX34" s="1468"/>
      <c r="AY34" t="str">
        <f t="shared" si="28"/>
        <v/>
      </c>
      <c r="CW34" s="25" t="str">
        <f t="shared" si="20"/>
        <v/>
      </c>
      <c r="CX34" s="25" t="str">
        <f t="shared" si="29"/>
        <v/>
      </c>
      <c r="CY34" s="25" t="str">
        <f t="shared" si="30"/>
        <v/>
      </c>
      <c r="CZ34" s="25" t="str">
        <f t="shared" si="21"/>
        <v/>
      </c>
      <c r="DA34"/>
      <c r="DB34" s="25" t="str">
        <f t="shared" si="31"/>
        <v/>
      </c>
      <c r="DC34" s="25" t="str">
        <f t="shared" si="32"/>
        <v/>
      </c>
      <c r="DD34" s="25" t="str">
        <f t="shared" si="33"/>
        <v/>
      </c>
      <c r="DE34" s="25" t="str">
        <f t="shared" si="34"/>
        <v/>
      </c>
      <c r="DG34" s="26">
        <f t="shared" si="22"/>
        <v>0</v>
      </c>
      <c r="DH34" s="26">
        <f t="shared" si="35"/>
        <v>0</v>
      </c>
      <c r="DI34" s="26">
        <f t="shared" si="36"/>
        <v>0</v>
      </c>
      <c r="DJ34" s="26">
        <f t="shared" si="23"/>
        <v>0</v>
      </c>
      <c r="DK34"/>
      <c r="DL34" s="26">
        <f t="shared" si="37"/>
        <v>0</v>
      </c>
      <c r="DM34" s="26">
        <f t="shared" si="24"/>
        <v>0</v>
      </c>
      <c r="DN34" s="26">
        <f t="shared" si="25"/>
        <v>0</v>
      </c>
      <c r="DO34" s="26">
        <f t="shared" si="26"/>
        <v>0</v>
      </c>
    </row>
    <row r="35" spans="1:119" ht="15" customHeight="1" x14ac:dyDescent="0.25">
      <c r="A35" s="1489" t="s">
        <v>59</v>
      </c>
      <c r="B35" s="685"/>
      <c r="C35" s="686"/>
      <c r="D35" s="1470">
        <f t="shared" si="27"/>
        <v>0</v>
      </c>
      <c r="E35" s="1471">
        <f t="shared" si="39"/>
        <v>0</v>
      </c>
      <c r="F35" s="1472">
        <f t="shared" si="39"/>
        <v>0</v>
      </c>
      <c r="G35" s="1473"/>
      <c r="H35" s="1435"/>
      <c r="I35" s="1473"/>
      <c r="J35" s="39"/>
      <c r="K35" s="1473"/>
      <c r="L35" s="1435"/>
      <c r="M35" s="1473"/>
      <c r="N35" s="39"/>
      <c r="O35" s="1473"/>
      <c r="P35" s="1435"/>
      <c r="Q35" s="1473"/>
      <c r="R35" s="1435"/>
      <c r="S35" s="1473"/>
      <c r="T35" s="1435"/>
      <c r="U35" s="1473"/>
      <c r="V35" s="1435"/>
      <c r="W35" s="1434"/>
      <c r="X35" s="1490"/>
      <c r="Y35" s="1473"/>
      <c r="Z35" s="1435"/>
      <c r="AA35" s="1434"/>
      <c r="AB35" s="1490"/>
      <c r="AC35" s="1473"/>
      <c r="AD35" s="1435"/>
      <c r="AE35" s="1434"/>
      <c r="AF35" s="1490"/>
      <c r="AG35" s="1473"/>
      <c r="AH35" s="1435"/>
      <c r="AI35" s="1434"/>
      <c r="AJ35" s="1490"/>
      <c r="AK35" s="1473"/>
      <c r="AL35" s="1435"/>
      <c r="AM35" s="1434"/>
      <c r="AN35" s="1435"/>
      <c r="AO35" s="1434"/>
      <c r="AP35" s="1436"/>
      <c r="AQ35" s="63"/>
      <c r="AR35" s="63"/>
      <c r="AS35" s="63"/>
      <c r="AT35" s="63"/>
      <c r="AU35" s="63"/>
      <c r="AV35" s="63"/>
      <c r="AW35" s="63"/>
      <c r="AX35" s="63"/>
      <c r="AY35" t="str">
        <f t="shared" si="28"/>
        <v/>
      </c>
      <c r="CW35" s="25" t="str">
        <f t="shared" si="20"/>
        <v/>
      </c>
      <c r="CX35" s="25" t="str">
        <f t="shared" si="29"/>
        <v/>
      </c>
      <c r="CY35" s="25" t="str">
        <f t="shared" si="30"/>
        <v/>
      </c>
      <c r="CZ35" s="25" t="str">
        <f t="shared" si="21"/>
        <v/>
      </c>
      <c r="DA35"/>
      <c r="DB35" s="25" t="str">
        <f t="shared" si="31"/>
        <v/>
      </c>
      <c r="DC35" s="25" t="str">
        <f t="shared" si="32"/>
        <v/>
      </c>
      <c r="DD35" s="25" t="str">
        <f t="shared" si="33"/>
        <v/>
      </c>
      <c r="DE35" s="25" t="str">
        <f t="shared" si="34"/>
        <v/>
      </c>
      <c r="DG35" s="26">
        <f t="shared" si="22"/>
        <v>0</v>
      </c>
      <c r="DH35" s="26">
        <f t="shared" si="35"/>
        <v>0</v>
      </c>
      <c r="DI35" s="26">
        <f t="shared" si="36"/>
        <v>0</v>
      </c>
      <c r="DJ35" s="26">
        <f t="shared" si="23"/>
        <v>0</v>
      </c>
      <c r="DK35"/>
      <c r="DL35" s="26">
        <f t="shared" si="37"/>
        <v>0</v>
      </c>
      <c r="DM35" s="26">
        <f t="shared" si="24"/>
        <v>0</v>
      </c>
      <c r="DN35" s="26">
        <f t="shared" si="25"/>
        <v>0</v>
      </c>
      <c r="DO35" s="26">
        <f t="shared" si="26"/>
        <v>0</v>
      </c>
    </row>
    <row r="36" spans="1:119" x14ac:dyDescent="0.25">
      <c r="A36" s="1817" t="s">
        <v>60</v>
      </c>
      <c r="B36" s="1817"/>
      <c r="C36" s="1817"/>
      <c r="D36" s="1825">
        <f t="shared" ref="D36:AV36" si="40">SUM(D19:D35)</f>
        <v>374</v>
      </c>
      <c r="E36" s="1826">
        <f t="shared" si="40"/>
        <v>128</v>
      </c>
      <c r="F36" s="1827">
        <f t="shared" si="40"/>
        <v>246</v>
      </c>
      <c r="G36" s="1825">
        <f t="shared" si="40"/>
        <v>1</v>
      </c>
      <c r="H36" s="1827">
        <f t="shared" si="40"/>
        <v>0</v>
      </c>
      <c r="I36" s="1825">
        <f t="shared" si="40"/>
        <v>0</v>
      </c>
      <c r="J36" s="1827">
        <f t="shared" si="40"/>
        <v>1</v>
      </c>
      <c r="K36" s="1825">
        <f t="shared" si="40"/>
        <v>0</v>
      </c>
      <c r="L36" s="1827">
        <f t="shared" si="40"/>
        <v>5</v>
      </c>
      <c r="M36" s="1825">
        <f t="shared" si="40"/>
        <v>7</v>
      </c>
      <c r="N36" s="1827">
        <f t="shared" si="40"/>
        <v>12</v>
      </c>
      <c r="O36" s="1825">
        <f t="shared" si="40"/>
        <v>5</v>
      </c>
      <c r="P36" s="1827">
        <f t="shared" si="40"/>
        <v>4</v>
      </c>
      <c r="Q36" s="1825">
        <f t="shared" si="40"/>
        <v>9</v>
      </c>
      <c r="R36" s="1827">
        <f t="shared" si="40"/>
        <v>9</v>
      </c>
      <c r="S36" s="1825">
        <f t="shared" si="40"/>
        <v>5</v>
      </c>
      <c r="T36" s="1827">
        <f t="shared" si="40"/>
        <v>7</v>
      </c>
      <c r="U36" s="1825">
        <f t="shared" si="40"/>
        <v>8</v>
      </c>
      <c r="V36" s="1827">
        <f t="shared" si="40"/>
        <v>4</v>
      </c>
      <c r="W36" s="1826">
        <f t="shared" si="40"/>
        <v>6</v>
      </c>
      <c r="X36" s="1828">
        <f t="shared" si="40"/>
        <v>5</v>
      </c>
      <c r="Y36" s="1825">
        <f t="shared" si="40"/>
        <v>8</v>
      </c>
      <c r="Z36" s="1827">
        <f t="shared" si="40"/>
        <v>11</v>
      </c>
      <c r="AA36" s="1826">
        <f t="shared" si="40"/>
        <v>18</v>
      </c>
      <c r="AB36" s="1828">
        <f t="shared" si="40"/>
        <v>22</v>
      </c>
      <c r="AC36" s="1825">
        <f t="shared" si="40"/>
        <v>3</v>
      </c>
      <c r="AD36" s="1827">
        <f t="shared" si="40"/>
        <v>10</v>
      </c>
      <c r="AE36" s="1825">
        <f t="shared" si="40"/>
        <v>8</v>
      </c>
      <c r="AF36" s="1828">
        <f t="shared" si="40"/>
        <v>9</v>
      </c>
      <c r="AG36" s="1825">
        <f t="shared" si="40"/>
        <v>9</v>
      </c>
      <c r="AH36" s="1827">
        <f t="shared" si="40"/>
        <v>51</v>
      </c>
      <c r="AI36" s="1825">
        <f t="shared" si="40"/>
        <v>24</v>
      </c>
      <c r="AJ36" s="1828">
        <f t="shared" si="40"/>
        <v>47</v>
      </c>
      <c r="AK36" s="1825">
        <f t="shared" si="40"/>
        <v>4</v>
      </c>
      <c r="AL36" s="1827">
        <f t="shared" si="40"/>
        <v>8</v>
      </c>
      <c r="AM36" s="1825">
        <f t="shared" si="40"/>
        <v>7</v>
      </c>
      <c r="AN36" s="1827">
        <f t="shared" si="40"/>
        <v>26</v>
      </c>
      <c r="AO36" s="1825">
        <f t="shared" si="40"/>
        <v>6</v>
      </c>
      <c r="AP36" s="1829">
        <f t="shared" si="40"/>
        <v>15</v>
      </c>
      <c r="AQ36" s="1827">
        <f t="shared" si="40"/>
        <v>0</v>
      </c>
      <c r="AR36" s="1827">
        <f t="shared" si="40"/>
        <v>0</v>
      </c>
      <c r="AS36" s="1830">
        <f t="shared" si="40"/>
        <v>0</v>
      </c>
      <c r="AT36" s="1830">
        <f t="shared" si="40"/>
        <v>0</v>
      </c>
      <c r="AU36" s="1830">
        <f t="shared" si="40"/>
        <v>4</v>
      </c>
      <c r="AV36" s="1830">
        <f t="shared" si="40"/>
        <v>0</v>
      </c>
      <c r="AW36" s="1830">
        <f>SUM(AW19:AW35)</f>
        <v>0</v>
      </c>
      <c r="AX36" s="1830">
        <f>SUM(AX19:AX35)</f>
        <v>0</v>
      </c>
      <c r="CW36"/>
      <c r="CX36"/>
      <c r="CY36"/>
      <c r="CZ36"/>
      <c r="DA36"/>
      <c r="DB36"/>
      <c r="DC36"/>
      <c r="DD36"/>
      <c r="DE36"/>
      <c r="DG36"/>
      <c r="DH36"/>
      <c r="DI36"/>
      <c r="DJ36"/>
      <c r="DK36"/>
      <c r="DL36"/>
      <c r="DM36"/>
    </row>
    <row r="37" spans="1:119" x14ac:dyDescent="0.25">
      <c r="A37" s="43" t="s">
        <v>61</v>
      </c>
      <c r="B37" s="70"/>
      <c r="C37" s="70"/>
      <c r="D37" s="46"/>
      <c r="E37" s="539"/>
      <c r="F37" s="539"/>
      <c r="G37" s="539"/>
      <c r="H37" s="539"/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39"/>
      <c r="T37" s="539"/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39"/>
      <c r="AF37" s="539"/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71"/>
      <c r="AS37" s="71"/>
      <c r="AT37" s="71"/>
      <c r="AU37" s="539"/>
      <c r="AV37" s="539"/>
      <c r="AW37" s="539"/>
      <c r="AX37" s="539"/>
      <c r="CW37"/>
      <c r="CX37"/>
      <c r="CY37"/>
      <c r="CZ37"/>
      <c r="DA37"/>
      <c r="DB37"/>
      <c r="DC37"/>
      <c r="DD37"/>
      <c r="DE37"/>
      <c r="DG37"/>
      <c r="DH37"/>
      <c r="DI37"/>
      <c r="DJ37"/>
      <c r="DK37"/>
      <c r="DL37"/>
      <c r="DM37"/>
    </row>
    <row r="38" spans="1:119" ht="15" customHeight="1" x14ac:dyDescent="0.25">
      <c r="A38" s="924" t="s">
        <v>62</v>
      </c>
      <c r="B38" s="638"/>
      <c r="C38" s="638"/>
      <c r="D38" s="924" t="s">
        <v>63</v>
      </c>
      <c r="E38" s="638"/>
      <c r="F38" s="639"/>
      <c r="G38" s="1781" t="s">
        <v>5</v>
      </c>
      <c r="H38" s="1782"/>
      <c r="I38" s="1782"/>
      <c r="J38" s="1782"/>
      <c r="K38" s="1782"/>
      <c r="L38" s="1782"/>
      <c r="M38" s="1782"/>
      <c r="N38" s="1782"/>
      <c r="O38" s="1782"/>
      <c r="P38" s="1782"/>
      <c r="Q38" s="1782"/>
      <c r="R38" s="1782"/>
      <c r="S38" s="1782"/>
      <c r="T38" s="1782"/>
      <c r="U38" s="1782"/>
      <c r="V38" s="1782"/>
      <c r="W38" s="1782"/>
      <c r="X38" s="1782"/>
      <c r="Y38" s="1782"/>
      <c r="Z38" s="1782"/>
      <c r="AA38" s="1782"/>
      <c r="AB38" s="1782"/>
      <c r="AC38" s="1782"/>
      <c r="AD38" s="1782"/>
      <c r="AE38" s="1782"/>
      <c r="AF38" s="1782"/>
      <c r="AG38" s="1782"/>
      <c r="AH38" s="1782"/>
      <c r="AI38" s="1782"/>
      <c r="AJ38" s="1782"/>
      <c r="AK38" s="1782"/>
      <c r="AL38" s="1782"/>
      <c r="AM38" s="1782"/>
      <c r="AN38" s="1782"/>
      <c r="AO38" s="1782"/>
      <c r="AP38" s="1783"/>
      <c r="AQ38" s="1784" t="s">
        <v>6</v>
      </c>
      <c r="AR38" s="639" t="s">
        <v>7</v>
      </c>
      <c r="AS38" s="639" t="s">
        <v>8</v>
      </c>
      <c r="AT38" s="639" t="s">
        <v>9</v>
      </c>
      <c r="AU38" s="1785" t="s">
        <v>64</v>
      </c>
      <c r="AV38" s="1785" t="s">
        <v>13</v>
      </c>
      <c r="AW38" s="1785" t="s">
        <v>10</v>
      </c>
      <c r="AX38" s="1785" t="s">
        <v>65</v>
      </c>
      <c r="CW38"/>
      <c r="CX38"/>
      <c r="CY38"/>
      <c r="CZ38"/>
      <c r="DA38"/>
      <c r="DB38"/>
      <c r="DC38"/>
      <c r="DD38"/>
      <c r="DE38"/>
      <c r="DG38"/>
      <c r="DH38"/>
      <c r="DI38"/>
      <c r="DJ38"/>
      <c r="DK38"/>
      <c r="DL38"/>
      <c r="DM38"/>
    </row>
    <row r="39" spans="1:119" ht="15" customHeight="1" x14ac:dyDescent="0.25">
      <c r="A39" s="688"/>
      <c r="B39" s="689"/>
      <c r="C39" s="690"/>
      <c r="D39" s="691"/>
      <c r="E39" s="692"/>
      <c r="F39" s="885"/>
      <c r="G39" s="1831" t="s">
        <v>14</v>
      </c>
      <c r="H39" s="1789"/>
      <c r="I39" s="1781" t="s">
        <v>15</v>
      </c>
      <c r="J39" s="1788"/>
      <c r="K39" s="1782" t="s">
        <v>16</v>
      </c>
      <c r="L39" s="1788"/>
      <c r="M39" s="1781" t="s">
        <v>17</v>
      </c>
      <c r="N39" s="1788"/>
      <c r="O39" s="1781" t="s">
        <v>18</v>
      </c>
      <c r="P39" s="1788"/>
      <c r="Q39" s="1781" t="s">
        <v>19</v>
      </c>
      <c r="R39" s="1788"/>
      <c r="S39" s="1781" t="s">
        <v>20</v>
      </c>
      <c r="T39" s="1788"/>
      <c r="U39" s="1781" t="s">
        <v>21</v>
      </c>
      <c r="V39" s="1788"/>
      <c r="W39" s="1781" t="s">
        <v>22</v>
      </c>
      <c r="X39" s="1788"/>
      <c r="Y39" s="1781" t="s">
        <v>23</v>
      </c>
      <c r="Z39" s="1789"/>
      <c r="AA39" s="1781" t="s">
        <v>24</v>
      </c>
      <c r="AB39" s="1789"/>
      <c r="AC39" s="1781" t="s">
        <v>25</v>
      </c>
      <c r="AD39" s="1789"/>
      <c r="AE39" s="1781" t="s">
        <v>26</v>
      </c>
      <c r="AF39" s="1789"/>
      <c r="AG39" s="1781" t="s">
        <v>27</v>
      </c>
      <c r="AH39" s="1789"/>
      <c r="AI39" s="1781" t="s">
        <v>28</v>
      </c>
      <c r="AJ39" s="1789"/>
      <c r="AK39" s="1781" t="s">
        <v>29</v>
      </c>
      <c r="AL39" s="1789"/>
      <c r="AM39" s="1781" t="s">
        <v>30</v>
      </c>
      <c r="AN39" s="1789"/>
      <c r="AO39" s="1781" t="s">
        <v>31</v>
      </c>
      <c r="AP39" s="1807"/>
      <c r="AQ39" s="694"/>
      <c r="AR39" s="645"/>
      <c r="AS39" s="645"/>
      <c r="AT39" s="645"/>
      <c r="AU39" s="647"/>
      <c r="AV39" s="647"/>
      <c r="AW39" s="647"/>
      <c r="AX39" s="647"/>
      <c r="CW39"/>
      <c r="CX39"/>
      <c r="CY39"/>
      <c r="CZ39"/>
      <c r="DA39"/>
      <c r="DB39"/>
      <c r="DC39"/>
      <c r="DD39"/>
      <c r="DE39"/>
      <c r="DG39"/>
      <c r="DH39"/>
      <c r="DI39"/>
      <c r="DJ39"/>
      <c r="DK39"/>
      <c r="DL39"/>
      <c r="DM39"/>
    </row>
    <row r="40" spans="1:119" x14ac:dyDescent="0.25">
      <c r="A40" s="690"/>
      <c r="B40" s="690"/>
      <c r="C40" s="645"/>
      <c r="D40" s="1790" t="s">
        <v>32</v>
      </c>
      <c r="E40" s="1832" t="s">
        <v>33</v>
      </c>
      <c r="F40" s="1833" t="s">
        <v>34</v>
      </c>
      <c r="G40" s="1790" t="s">
        <v>33</v>
      </c>
      <c r="H40" s="1833" t="s">
        <v>34</v>
      </c>
      <c r="I40" s="1790" t="s">
        <v>33</v>
      </c>
      <c r="J40" s="1833" t="s">
        <v>34</v>
      </c>
      <c r="K40" s="1808" t="s">
        <v>33</v>
      </c>
      <c r="L40" s="1833" t="s">
        <v>34</v>
      </c>
      <c r="M40" s="1832" t="s">
        <v>33</v>
      </c>
      <c r="N40" s="1833" t="s">
        <v>34</v>
      </c>
      <c r="O40" s="1832" t="s">
        <v>33</v>
      </c>
      <c r="P40" s="1833" t="s">
        <v>34</v>
      </c>
      <c r="Q40" s="1832" t="s">
        <v>33</v>
      </c>
      <c r="R40" s="1833" t="s">
        <v>34</v>
      </c>
      <c r="S40" s="1832" t="s">
        <v>33</v>
      </c>
      <c r="T40" s="1833" t="s">
        <v>34</v>
      </c>
      <c r="U40" s="1834" t="s">
        <v>33</v>
      </c>
      <c r="V40" s="1792" t="s">
        <v>34</v>
      </c>
      <c r="W40" s="1834" t="s">
        <v>33</v>
      </c>
      <c r="X40" s="1792" t="s">
        <v>34</v>
      </c>
      <c r="Y40" s="1834" t="s">
        <v>33</v>
      </c>
      <c r="Z40" s="1792" t="s">
        <v>34</v>
      </c>
      <c r="AA40" s="1834" t="s">
        <v>33</v>
      </c>
      <c r="AB40" s="1792" t="s">
        <v>34</v>
      </c>
      <c r="AC40" s="1834" t="s">
        <v>33</v>
      </c>
      <c r="AD40" s="1792" t="s">
        <v>34</v>
      </c>
      <c r="AE40" s="1834" t="s">
        <v>33</v>
      </c>
      <c r="AF40" s="1792" t="s">
        <v>34</v>
      </c>
      <c r="AG40" s="1834" t="s">
        <v>33</v>
      </c>
      <c r="AH40" s="1792" t="s">
        <v>34</v>
      </c>
      <c r="AI40" s="1834" t="s">
        <v>33</v>
      </c>
      <c r="AJ40" s="1792" t="s">
        <v>34</v>
      </c>
      <c r="AK40" s="1834" t="s">
        <v>33</v>
      </c>
      <c r="AL40" s="1792" t="s">
        <v>34</v>
      </c>
      <c r="AM40" s="1834" t="s">
        <v>33</v>
      </c>
      <c r="AN40" s="1792" t="s">
        <v>34</v>
      </c>
      <c r="AO40" s="1834" t="s">
        <v>33</v>
      </c>
      <c r="AP40" s="1809" t="s">
        <v>34</v>
      </c>
      <c r="AQ40" s="1794"/>
      <c r="AR40" s="885"/>
      <c r="AS40" s="885"/>
      <c r="AT40" s="885"/>
      <c r="AU40" s="946"/>
      <c r="AV40" s="946"/>
      <c r="AW40" s="946"/>
      <c r="AX40" s="946"/>
      <c r="CW40"/>
      <c r="CX40"/>
      <c r="CY40"/>
      <c r="CZ40"/>
      <c r="DA40"/>
      <c r="DB40"/>
      <c r="DC40"/>
      <c r="DD40"/>
      <c r="DE40"/>
      <c r="DG40"/>
      <c r="DH40"/>
      <c r="DI40"/>
      <c r="DJ40"/>
      <c r="DK40"/>
      <c r="DL40"/>
      <c r="DM40"/>
    </row>
    <row r="41" spans="1:119" x14ac:dyDescent="0.25">
      <c r="A41" s="1835" t="s">
        <v>66</v>
      </c>
      <c r="B41" s="1836"/>
      <c r="C41" s="1837"/>
      <c r="D41" s="1838">
        <f>SUM(E41+F41)</f>
        <v>10</v>
      </c>
      <c r="E41" s="76">
        <f>+S41+Y41+AA41+AC41+AE41+AG41+AI41+AK41+AM41+AO41</f>
        <v>2</v>
      </c>
      <c r="F41" s="1839">
        <f>+T41+Z41+AB41+AD41+AF41+AH41+AJ41+AL41+AN41+AP41</f>
        <v>8</v>
      </c>
      <c r="G41" s="1504"/>
      <c r="H41" s="1505"/>
      <c r="I41" s="1504"/>
      <c r="J41" s="1505"/>
      <c r="K41" s="1504"/>
      <c r="L41" s="1505"/>
      <c r="M41" s="1504"/>
      <c r="N41" s="1505"/>
      <c r="O41" s="1504"/>
      <c r="P41" s="1505"/>
      <c r="Q41" s="1504"/>
      <c r="R41" s="1505"/>
      <c r="S41" s="1840"/>
      <c r="T41" s="80"/>
      <c r="U41" s="1504"/>
      <c r="V41" s="1505"/>
      <c r="W41" s="1504"/>
      <c r="X41" s="1505"/>
      <c r="Y41" s="1840">
        <v>0</v>
      </c>
      <c r="Z41" s="80">
        <v>0</v>
      </c>
      <c r="AA41" s="1841">
        <v>0</v>
      </c>
      <c r="AB41" s="80">
        <v>0</v>
      </c>
      <c r="AC41" s="1842">
        <v>0</v>
      </c>
      <c r="AD41" s="80">
        <v>0</v>
      </c>
      <c r="AE41" s="1841">
        <v>0</v>
      </c>
      <c r="AF41" s="80">
        <v>1</v>
      </c>
      <c r="AG41" s="1840">
        <v>1</v>
      </c>
      <c r="AH41" s="80">
        <v>1</v>
      </c>
      <c r="AI41" s="1840">
        <v>1</v>
      </c>
      <c r="AJ41" s="80">
        <v>3</v>
      </c>
      <c r="AK41" s="1841">
        <v>0</v>
      </c>
      <c r="AL41" s="80">
        <v>1</v>
      </c>
      <c r="AM41" s="1842">
        <v>0</v>
      </c>
      <c r="AN41" s="80">
        <v>2</v>
      </c>
      <c r="AO41" s="1843">
        <v>0</v>
      </c>
      <c r="AP41" s="81">
        <v>0</v>
      </c>
      <c r="AQ41" s="1844">
        <v>0</v>
      </c>
      <c r="AR41" s="1845">
        <v>0</v>
      </c>
      <c r="AS41" s="1845">
        <v>0</v>
      </c>
      <c r="AT41" s="1845">
        <v>0</v>
      </c>
      <c r="AU41" s="1845">
        <v>0</v>
      </c>
      <c r="AV41" s="1845">
        <v>0</v>
      </c>
      <c r="AW41" s="1845">
        <v>0</v>
      </c>
      <c r="AX41" s="1845">
        <v>0</v>
      </c>
      <c r="AY41" t="str">
        <f>CW41&amp;CX41&amp;CY41&amp;CZ41&amp;DA41&amp;DB41&amp;DC41&amp;DD41&amp;DE41</f>
        <v/>
      </c>
      <c r="CW41" s="25" t="str">
        <f t="shared" ref="CW41:CW42" si="41">IF(AND((Y41+Z41)&gt;0,AQ41="")," * No olvide digitar la variable 12 años. Si no tiene digite Cero.",IF(AQ41&gt;(Y41+Z41),"* Las Consultas de 12 años NO DEBEN ser mayor que el total de Consultas entre 10-14 años",""))</f>
        <v/>
      </c>
      <c r="CX41" s="25" t="str">
        <f>IF(AND(F41&gt;0,AR41="")," * No olvide digitar la variable Embarazadas. Digite cero si no tiene.","")</f>
        <v/>
      </c>
      <c r="CY41" s="25" t="str">
        <f>IF(AR41&gt;F41," * Las Embarazadas NO DEBEN ser mayor al total de mujeres. ","")</f>
        <v/>
      </c>
      <c r="CZ41" s="25" t="str">
        <f t="shared" ref="CZ41" si="42">IF(AND((AK41+AL41)&gt;0,AS41="")," * No olvide digitar la variable 60 años. Si no tiene digite Cero.",IF(AS41&gt;(AK41+AL41)," * Las consultas de 60 años NO DEBEN ser mayor que el Total de consultas del grupo 60-64 años",""))</f>
        <v/>
      </c>
      <c r="DA41" s="25" t="str">
        <f>IF(AND(D41&gt;0,AT41="")," * No olvide digitar la variable Usuarios con Discapacidad. Digite Cero si no tiene.",IF(AT41&gt;D41," * La variable Usuarios con Discapacidad No puede ser mayor al Total Ambos Sexos.",""))</f>
        <v/>
      </c>
      <c r="DB41" s="25" t="str">
        <f>IF(AND(D41&gt;0,AU41="")," * No olvide digitar la variable Niños, niñas, adolescentes y jóvenes población SENAME. Digite Cero si no tiene.",IF(AU41&gt;D41," * La variable Niños, niñas, adolescentes y jóvenes población SENAME No puede ser mayor al Total Ambos Sexos.",""))</f>
        <v/>
      </c>
      <c r="DC41" s="25" t="str">
        <f>IF(AND(D41&gt;0,AV41="")," * No olvide digitar la variable Niños, niñas, adolescentes y jóvenes Mejor Niñez. Digite Cero si no tiene.",IF(AV41&gt;D41," * La variable Niños, niñas, adolescentes y jóvenes Mejor Niñez No puede ser mayor al Total Ambos Sexos.",""))</f>
        <v/>
      </c>
      <c r="DD41" s="25" t="str">
        <f>IF(AND(D41&gt;0,AW41="")," * No olvide digitar la variable Migrantes. Digite Cero si no tiene.",IF(AW41&gt;D41," * La variable Migrantes No puede ser mayor al Total.",""))</f>
        <v/>
      </c>
      <c r="DE41" s="25" t="str">
        <f>IF(AND(D41&gt;0,AX41="")," * No olvide digitar la variable  Pacientes en control PSCV. Digite Cero si no tiene.",IF(AX41&gt;D41," * La variable  Pacientes en control PSCV No puede ser mayor al Total.",""))</f>
        <v/>
      </c>
      <c r="DG41" s="26">
        <f t="shared" ref="DG41:DG42" si="43">IF(AND((Y41+Z41)&gt;0,AQ41=""),1,IF(AQ41&gt;(Y41+Z41),1,0))</f>
        <v>0</v>
      </c>
      <c r="DH41" s="26">
        <f>IF(AND(F41&gt;0,AR41=""),1,0)</f>
        <v>0</v>
      </c>
      <c r="DI41" s="26">
        <f>IF(AR41&gt;F41,1,0)</f>
        <v>0</v>
      </c>
      <c r="DJ41" s="26">
        <f t="shared" ref="DJ41" si="44">IF(AND((AK41+AL41)&gt;0,AS41=""),1,IF(AS41&gt;(AK41+AL41),1,0))</f>
        <v>0</v>
      </c>
      <c r="DK41" s="26">
        <f>IF(AND(D41&gt;0,AT41=""),1,IF(AT41&gt;D41,1,0))</f>
        <v>0</v>
      </c>
      <c r="DL41" s="26">
        <f>IF(AND(D41&gt;0,AU41=""),1,IF(AU41&gt;D41,1,0))</f>
        <v>0</v>
      </c>
      <c r="DM41" s="26">
        <f>IF(AND(D41&gt;0,AV41=""),1,IF(AV41&gt;D41,1,0))</f>
        <v>0</v>
      </c>
      <c r="DN41" s="26">
        <f>IF(AND(D41&gt;0,AW41=""),1,IF(AW41&gt;D41,1,0))</f>
        <v>0</v>
      </c>
      <c r="DO41" s="26">
        <f>IF(AND(D41&gt;0,AX41=""),1,IF(AX41&gt;D41,1,0))</f>
        <v>0</v>
      </c>
    </row>
    <row r="42" spans="1:119" ht="15" customHeight="1" x14ac:dyDescent="0.25">
      <c r="A42" s="1419" t="s">
        <v>67</v>
      </c>
      <c r="B42" s="1420"/>
      <c r="C42" s="1421"/>
      <c r="D42" s="82">
        <f>SUM(E42+F42)</f>
        <v>0</v>
      </c>
      <c r="E42" s="83">
        <f>+G42+I42+K42+M42+O42+Q42+S42+U42+W42+Y42+AA42</f>
        <v>0</v>
      </c>
      <c r="F42" s="84">
        <f>+H42+J42+L42+N42+P42+R42+T42+V42+X42+Z42+AB42</f>
        <v>0</v>
      </c>
      <c r="G42" s="85"/>
      <c r="H42" s="86"/>
      <c r="I42" s="85"/>
      <c r="J42" s="87"/>
      <c r="K42" s="85"/>
      <c r="L42" s="86"/>
      <c r="M42" s="85"/>
      <c r="N42" s="86"/>
      <c r="O42" s="85"/>
      <c r="P42" s="86"/>
      <c r="Q42" s="85"/>
      <c r="R42" s="88"/>
      <c r="S42" s="85"/>
      <c r="T42" s="88"/>
      <c r="U42" s="85"/>
      <c r="V42" s="86"/>
      <c r="W42" s="85"/>
      <c r="X42" s="88"/>
      <c r="Y42" s="85"/>
      <c r="Z42" s="88"/>
      <c r="AA42" s="85"/>
      <c r="AB42" s="86"/>
      <c r="AC42" s="1504"/>
      <c r="AD42" s="1512"/>
      <c r="AE42" s="1513"/>
      <c r="AF42" s="1512"/>
      <c r="AG42" s="1504"/>
      <c r="AH42" s="1505"/>
      <c r="AI42" s="1504"/>
      <c r="AJ42" s="1505"/>
      <c r="AK42" s="1513"/>
      <c r="AL42" s="1514"/>
      <c r="AM42" s="1504"/>
      <c r="AN42" s="1512"/>
      <c r="AO42" s="1513"/>
      <c r="AP42" s="1515"/>
      <c r="AQ42" s="1516"/>
      <c r="AR42" s="1517"/>
      <c r="AS42" s="1505"/>
      <c r="AT42" s="86"/>
      <c r="AU42" s="86"/>
      <c r="AV42" s="86"/>
      <c r="AW42" s="86"/>
      <c r="AX42" s="93"/>
      <c r="AY42" t="str">
        <f t="shared" ref="AY42:AY63" si="45">CW42&amp;CX42&amp;CY42&amp;CZ42&amp;DA42&amp;DB42&amp;DC42&amp;DD42&amp;DE42</f>
        <v/>
      </c>
      <c r="CW42" s="25" t="str">
        <f t="shared" si="41"/>
        <v/>
      </c>
      <c r="CX42" s="25" t="str">
        <f t="shared" ref="CX42:CX45" si="46">IF(AND(F42&gt;0,AR42="")," * No olvide digitar la variable Embarazadas. Digite cero si no tiene.","")</f>
        <v/>
      </c>
      <c r="CY42" s="25" t="str">
        <f>IF(AR42&gt;F42," * Las Embarazadas NO DEBEN ser mayor al total de mujeres. ","")</f>
        <v/>
      </c>
      <c r="CZ42"/>
      <c r="DA42" s="25" t="str">
        <f t="shared" ref="DA42:DA45" si="47">IF(AND(D42&gt;0,AT42="")," * No olvide digitar la variable Usuarios con Discapacidad. Digite Cero si no tiene.",IF(AT42&gt;D42," * La variable Usuarios con Discapacidad No puede ser mayor al Total Ambos Sexos.",""))</f>
        <v/>
      </c>
      <c r="DB42" s="25" t="str">
        <f t="shared" ref="DB42:DB45" si="48">IF(AND(D42&gt;0,AU42="")," * No olvide digitar la variable Niños, niñas, adolescentes y jóvenes población SENAME. Digite Cero si no tiene.",IF(AU42&gt;D42," * La variable Niños, niñas, adolescentes y jóvenes población SENAME No puede ser mayor al Total Ambos Sexos.",""))</f>
        <v/>
      </c>
      <c r="DC42" s="25" t="str">
        <f t="shared" ref="DC42:DC45" si="49">IF(AND(D42&gt;0,AV42="")," * No olvide digitar la variable Niños, niñas, adolescentes y jóvenes Mejor Niñez. Digite Cero si no tiene.",IF(AV42&gt;D42," * La variable Niños, niñas, adolescentes y jóvenes Mejor Niñez No puede ser mayor al Total Ambos Sexos.",""))</f>
        <v/>
      </c>
      <c r="DD42" s="25" t="str">
        <f t="shared" ref="DD42:DD45" si="50">IF(AND(D42&gt;0,AW42="")," * No olvide digitar la variable Migrantes. Digite Cero si no tiene.",IF(AW42&gt;D42," * La variable Migrantes No puede ser mayor al Total.",""))</f>
        <v/>
      </c>
      <c r="DE42" s="25" t="str">
        <f t="shared" ref="DE42:DE63" si="51">IF(AND(D42&gt;0,AX42="")," * No olvide digitar la variable  Pacientes en control PSCV. Digite Cero si no tiene.",IF(AX42&gt;D42," * La variable  Pacientes en control PSCV No puede ser mayor al Total.",""))</f>
        <v/>
      </c>
      <c r="DG42" s="26">
        <f t="shared" si="43"/>
        <v>0</v>
      </c>
      <c r="DH42" s="26">
        <f t="shared" ref="DH42:DH45" si="52">IF(AND(F42&gt;0,AR42=""),1,0)</f>
        <v>0</v>
      </c>
      <c r="DI42" s="26">
        <f t="shared" ref="DI42:DI45" si="53">IF(AR42&gt;F42,1,0)</f>
        <v>0</v>
      </c>
      <c r="DJ42"/>
      <c r="DK42" s="26">
        <f t="shared" ref="DK42:DK45" si="54">IF(AND(D42&gt;0,AT42=""),1,IF(AT42&gt;D42,1,0))</f>
        <v>0</v>
      </c>
      <c r="DL42" s="26">
        <f t="shared" ref="DL42:DL45" si="55">IF(AND(D42&gt;0,AU42=""),1,IF(AU42&gt;D42,1,0))</f>
        <v>0</v>
      </c>
      <c r="DM42" s="26">
        <f t="shared" ref="DM42:DM45" si="56">IF(AND(D42&gt;0,AV42=""),1,IF(AV42&gt;D42,1,0))</f>
        <v>0</v>
      </c>
      <c r="DN42" s="26">
        <f t="shared" ref="DN42:DN45" si="57">IF(AND(D42&gt;0,AW42=""),1,IF(AW42&gt;D42,1,0))</f>
        <v>0</v>
      </c>
      <c r="DO42" s="26">
        <f t="shared" ref="DO42:DO45" si="58">IF(AND(D42&gt;0,AX42=""),1,IF(AX42&gt;D42,1,0))</f>
        <v>0</v>
      </c>
    </row>
    <row r="43" spans="1:119" ht="15" customHeight="1" x14ac:dyDescent="0.25">
      <c r="A43" s="1419" t="s">
        <v>68</v>
      </c>
      <c r="B43" s="1420"/>
      <c r="C43" s="1421"/>
      <c r="D43" s="82">
        <f>SUM(E43+F43)</f>
        <v>0</v>
      </c>
      <c r="E43" s="83">
        <f>+G43+I43+K43+M43+O43+Q43+S43+U43+W43+Y43+AA43</f>
        <v>0</v>
      </c>
      <c r="F43" s="84">
        <f>+H43+J43+L43+N43+P43+R43+T43+V43+X43+Z43+AB43</f>
        <v>0</v>
      </c>
      <c r="G43" s="85"/>
      <c r="H43" s="86"/>
      <c r="I43" s="85"/>
      <c r="J43" s="87"/>
      <c r="K43" s="85"/>
      <c r="L43" s="86"/>
      <c r="M43" s="85"/>
      <c r="N43" s="86"/>
      <c r="O43" s="85"/>
      <c r="P43" s="86"/>
      <c r="Q43" s="85"/>
      <c r="R43" s="88"/>
      <c r="S43" s="85"/>
      <c r="T43" s="88"/>
      <c r="U43" s="85"/>
      <c r="V43" s="86"/>
      <c r="W43" s="85"/>
      <c r="X43" s="88"/>
      <c r="Y43" s="85"/>
      <c r="Z43" s="88"/>
      <c r="AA43" s="85"/>
      <c r="AB43" s="86"/>
      <c r="AC43" s="1504"/>
      <c r="AD43" s="1512"/>
      <c r="AE43" s="1513"/>
      <c r="AF43" s="1512"/>
      <c r="AG43" s="1504"/>
      <c r="AH43" s="1505"/>
      <c r="AI43" s="1504"/>
      <c r="AJ43" s="1505"/>
      <c r="AK43" s="1513"/>
      <c r="AL43" s="1514"/>
      <c r="AM43" s="1504"/>
      <c r="AN43" s="1512"/>
      <c r="AO43" s="1513"/>
      <c r="AP43" s="1515"/>
      <c r="AQ43" s="1518"/>
      <c r="AR43" s="1519"/>
      <c r="AS43" s="1505"/>
      <c r="AT43" s="86"/>
      <c r="AU43" s="86"/>
      <c r="AV43" s="86"/>
      <c r="AW43" s="86"/>
      <c r="AX43" s="93"/>
      <c r="AY43" t="str">
        <f t="shared" si="45"/>
        <v/>
      </c>
      <c r="CW43"/>
      <c r="CX43" s="25" t="str">
        <f t="shared" si="46"/>
        <v/>
      </c>
      <c r="CY43" s="25" t="str">
        <f t="shared" ref="CY43:CY44" si="59">IF(AR43&gt;F43," * Las Embarazadas NO DEBEN ser mayor al total de mujeres. ","")</f>
        <v/>
      </c>
      <c r="CZ43"/>
      <c r="DA43" s="25" t="str">
        <f t="shared" si="47"/>
        <v/>
      </c>
      <c r="DB43" s="25" t="str">
        <f t="shared" si="48"/>
        <v/>
      </c>
      <c r="DC43" s="25" t="str">
        <f t="shared" si="49"/>
        <v/>
      </c>
      <c r="DD43" s="25" t="str">
        <f t="shared" si="50"/>
        <v/>
      </c>
      <c r="DE43" s="25" t="str">
        <f t="shared" si="51"/>
        <v/>
      </c>
      <c r="DG43"/>
      <c r="DH43" s="26">
        <f t="shared" si="52"/>
        <v>0</v>
      </c>
      <c r="DI43" s="26">
        <f t="shared" si="53"/>
        <v>0</v>
      </c>
      <c r="DJ43"/>
      <c r="DK43" s="26">
        <f t="shared" si="54"/>
        <v>0</v>
      </c>
      <c r="DL43" s="26">
        <f t="shared" si="55"/>
        <v>0</v>
      </c>
      <c r="DM43" s="26">
        <f t="shared" si="56"/>
        <v>0</v>
      </c>
      <c r="DN43" s="26">
        <f t="shared" si="57"/>
        <v>0</v>
      </c>
      <c r="DO43" s="26">
        <f t="shared" si="58"/>
        <v>0</v>
      </c>
    </row>
    <row r="44" spans="1:119" x14ac:dyDescent="0.25">
      <c r="A44" s="1419" t="s">
        <v>69</v>
      </c>
      <c r="B44" s="1420"/>
      <c r="C44" s="1421"/>
      <c r="D44" s="1520">
        <f>SUM(E44+F44)</f>
        <v>0</v>
      </c>
      <c r="E44" s="1521">
        <f>+S44+U44+W44+Y44+AA44+AC44+AE44+AG44+AI44+AK44+AM44+AO44</f>
        <v>0</v>
      </c>
      <c r="F44" s="1522">
        <f>+T44+V44+X44+Z44+AB44+AD44+AF44+AH44+AJ44+AL44+AN44+AP44</f>
        <v>0</v>
      </c>
      <c r="G44" s="1504"/>
      <c r="H44" s="1505"/>
      <c r="I44" s="1504"/>
      <c r="J44" s="1505"/>
      <c r="K44" s="1504"/>
      <c r="L44" s="1505"/>
      <c r="M44" s="1504"/>
      <c r="N44" s="1505"/>
      <c r="O44" s="1504"/>
      <c r="P44" s="1505"/>
      <c r="Q44" s="1504"/>
      <c r="R44" s="1505"/>
      <c r="S44" s="85"/>
      <c r="T44" s="88"/>
      <c r="U44" s="85"/>
      <c r="V44" s="88"/>
      <c r="W44" s="85"/>
      <c r="X44" s="88"/>
      <c r="Y44" s="1523"/>
      <c r="Z44" s="1524"/>
      <c r="AA44" s="1525"/>
      <c r="AB44" s="1526"/>
      <c r="AC44" s="1523"/>
      <c r="AD44" s="1524"/>
      <c r="AE44" s="1525"/>
      <c r="AF44" s="1524"/>
      <c r="AG44" s="1523"/>
      <c r="AH44" s="1524"/>
      <c r="AI44" s="1523"/>
      <c r="AJ44" s="1524"/>
      <c r="AK44" s="1525"/>
      <c r="AL44" s="1526"/>
      <c r="AM44" s="1523"/>
      <c r="AN44" s="1524"/>
      <c r="AO44" s="1525"/>
      <c r="AP44" s="1527"/>
      <c r="AQ44" s="1516"/>
      <c r="AR44" s="86"/>
      <c r="AS44" s="1517"/>
      <c r="AT44" s="1517"/>
      <c r="AU44" s="1517"/>
      <c r="AV44" s="1517"/>
      <c r="AW44" s="1517"/>
      <c r="AX44" s="1519"/>
      <c r="AY44" t="str">
        <f t="shared" si="45"/>
        <v/>
      </c>
      <c r="CW44" s="25" t="str">
        <f t="shared" ref="CW44:CW45" si="60">IF(AND((Y44+Z44)&gt;0,AQ44="")," * No olvide digitar la variable 12 años. Si no tiene digite Cero.",IF(AQ44&gt;(Y44+Z44),"* Las Consultas de 12 años NO DEBEN ser mayor que el total de Consultas entre 10-14 años",""))</f>
        <v/>
      </c>
      <c r="CX44" s="25" t="str">
        <f t="shared" si="46"/>
        <v/>
      </c>
      <c r="CY44" s="25" t="str">
        <f t="shared" si="59"/>
        <v/>
      </c>
      <c r="CZ44" s="25" t="str">
        <f t="shared" ref="CZ44" si="61">IF(AND((AK44+AL44)&gt;0,AS44="")," * No olvide digitar la variable 60 años. Si no tiene digite Cero.",IF(AS44&gt;(AK44+AL44)," * Las consultas de 60 años NO DEBEN ser mayor que el Total de consultas del grupo 60-64 años",""))</f>
        <v/>
      </c>
      <c r="DA44" s="25" t="str">
        <f t="shared" si="47"/>
        <v/>
      </c>
      <c r="DB44" s="25" t="str">
        <f t="shared" si="48"/>
        <v/>
      </c>
      <c r="DC44" s="25" t="str">
        <f t="shared" si="49"/>
        <v/>
      </c>
      <c r="DD44" s="25" t="str">
        <f t="shared" si="50"/>
        <v/>
      </c>
      <c r="DE44" s="25" t="str">
        <f t="shared" si="51"/>
        <v/>
      </c>
      <c r="DG44" s="26">
        <f t="shared" ref="DG44:DG45" si="62">IF(AND((Y44+Z44)&gt;0,AQ44=""),1,IF(AQ44&gt;(Y44+Z44),1,0))</f>
        <v>0</v>
      </c>
      <c r="DH44" s="26">
        <f t="shared" si="52"/>
        <v>0</v>
      </c>
      <c r="DI44" s="26">
        <f t="shared" si="53"/>
        <v>0</v>
      </c>
      <c r="DJ44" s="26">
        <f t="shared" ref="DJ44" si="63">IF(AND((AK44+AL44)&gt;0,AS44=""),1,IF(AS44&gt;(AK44+AL44),1,0))</f>
        <v>0</v>
      </c>
      <c r="DK44" s="26">
        <f t="shared" si="54"/>
        <v>0</v>
      </c>
      <c r="DL44" s="26">
        <f t="shared" si="55"/>
        <v>0</v>
      </c>
      <c r="DM44" s="26">
        <f t="shared" si="56"/>
        <v>0</v>
      </c>
      <c r="DN44" s="26">
        <f t="shared" si="57"/>
        <v>0</v>
      </c>
      <c r="DO44" s="26">
        <f t="shared" si="58"/>
        <v>0</v>
      </c>
    </row>
    <row r="45" spans="1:119" ht="15" customHeight="1" x14ac:dyDescent="0.25">
      <c r="A45" s="1419" t="s">
        <v>70</v>
      </c>
      <c r="B45" s="1420"/>
      <c r="C45" s="1421"/>
      <c r="D45" s="98">
        <f>SUM(E45+F45)</f>
        <v>16</v>
      </c>
      <c r="E45" s="99">
        <f>S45+U45+W45+Y45+AA45+AC45+AE45+AG45+AI45+AK45+AM45+AO45</f>
        <v>3</v>
      </c>
      <c r="F45" s="100">
        <f>T45+V45+X45+Z45+AB45+AD45+AF45+AH45+AJ45+AL45+AN45+AP45</f>
        <v>13</v>
      </c>
      <c r="G45" s="101"/>
      <c r="H45" s="102"/>
      <c r="I45" s="101"/>
      <c r="J45" s="102"/>
      <c r="K45" s="101"/>
      <c r="L45" s="102"/>
      <c r="M45" s="101"/>
      <c r="N45" s="102"/>
      <c r="O45" s="101"/>
      <c r="P45" s="102"/>
      <c r="Q45" s="101"/>
      <c r="R45" s="102"/>
      <c r="S45" s="85"/>
      <c r="T45" s="88"/>
      <c r="U45" s="85"/>
      <c r="V45" s="88"/>
      <c r="W45" s="85"/>
      <c r="X45" s="88"/>
      <c r="Y45" s="1528">
        <v>0</v>
      </c>
      <c r="Z45" s="1529">
        <v>0</v>
      </c>
      <c r="AA45" s="103">
        <v>0</v>
      </c>
      <c r="AB45" s="104">
        <v>0</v>
      </c>
      <c r="AC45" s="1528">
        <v>0</v>
      </c>
      <c r="AD45" s="1529">
        <v>0</v>
      </c>
      <c r="AE45" s="1530">
        <v>1</v>
      </c>
      <c r="AF45" s="1529">
        <v>0</v>
      </c>
      <c r="AG45" s="1528">
        <v>0</v>
      </c>
      <c r="AH45" s="1529">
        <v>6</v>
      </c>
      <c r="AI45" s="1528">
        <v>2</v>
      </c>
      <c r="AJ45" s="1529">
        <v>3</v>
      </c>
      <c r="AK45" s="103">
        <v>0</v>
      </c>
      <c r="AL45" s="104">
        <v>0</v>
      </c>
      <c r="AM45" s="1528">
        <v>0</v>
      </c>
      <c r="AN45" s="1529">
        <v>3</v>
      </c>
      <c r="AO45" s="1530">
        <v>0</v>
      </c>
      <c r="AP45" s="1531">
        <v>1</v>
      </c>
      <c r="AQ45" s="1532">
        <v>0</v>
      </c>
      <c r="AR45" s="105">
        <v>0</v>
      </c>
      <c r="AS45" s="106"/>
      <c r="AT45" s="105">
        <v>0</v>
      </c>
      <c r="AU45" s="105">
        <v>0</v>
      </c>
      <c r="AV45" s="105">
        <v>0</v>
      </c>
      <c r="AW45" s="105">
        <v>0</v>
      </c>
      <c r="AX45" s="105">
        <v>0</v>
      </c>
      <c r="AY45" t="str">
        <f t="shared" si="45"/>
        <v/>
      </c>
      <c r="CW45" s="25" t="str">
        <f t="shared" si="60"/>
        <v/>
      </c>
      <c r="CX45" s="25" t="str">
        <f t="shared" si="46"/>
        <v/>
      </c>
      <c r="CY45" s="25" t="str">
        <f>IF(AR45&gt;F45," * Las Embarazadas NO DEBEN ser mayor al total de mujeres. ","")</f>
        <v/>
      </c>
      <c r="CZ45"/>
      <c r="DA45" s="25" t="str">
        <f t="shared" si="47"/>
        <v/>
      </c>
      <c r="DB45" s="25" t="str">
        <f t="shared" si="48"/>
        <v/>
      </c>
      <c r="DC45" s="25" t="str">
        <f t="shared" si="49"/>
        <v/>
      </c>
      <c r="DD45" s="25" t="str">
        <f t="shared" si="50"/>
        <v/>
      </c>
      <c r="DE45" s="25" t="str">
        <f t="shared" si="51"/>
        <v/>
      </c>
      <c r="DG45" s="26">
        <f t="shared" si="62"/>
        <v>0</v>
      </c>
      <c r="DH45" s="26">
        <f t="shared" si="52"/>
        <v>0</v>
      </c>
      <c r="DI45" s="26">
        <f t="shared" si="53"/>
        <v>0</v>
      </c>
      <c r="DJ45"/>
      <c r="DK45" s="26">
        <f t="shared" si="54"/>
        <v>0</v>
      </c>
      <c r="DL45" s="26">
        <f t="shared" si="55"/>
        <v>0</v>
      </c>
      <c r="DM45" s="26">
        <f t="shared" si="56"/>
        <v>0</v>
      </c>
      <c r="DN45" s="26">
        <f t="shared" si="57"/>
        <v>0</v>
      </c>
      <c r="DO45" s="26">
        <f t="shared" si="58"/>
        <v>0</v>
      </c>
    </row>
    <row r="46" spans="1:119" x14ac:dyDescent="0.25">
      <c r="A46" s="1781" t="s">
        <v>71</v>
      </c>
      <c r="B46" s="1782"/>
      <c r="C46" s="1788"/>
      <c r="D46" s="1846">
        <f t="shared" ref="D46:D59" si="64">SUM(E46+F46)</f>
        <v>16</v>
      </c>
      <c r="E46" s="1847">
        <f>S46+U46+W46+Y46+AA46+AC46+AE46+AG46+AI46+AK46+AM46+AO46</f>
        <v>3</v>
      </c>
      <c r="F46" s="1848">
        <f>T46+V46+X46+Z46+AB46+AD46+AF46+AH46+AJ46+AL46+AN46+AP46</f>
        <v>13</v>
      </c>
      <c r="G46" s="1849"/>
      <c r="H46" s="1850"/>
      <c r="I46" s="1850"/>
      <c r="J46" s="1850"/>
      <c r="K46" s="1850"/>
      <c r="L46" s="1850"/>
      <c r="M46" s="1850"/>
      <c r="N46" s="1850"/>
      <c r="O46" s="1850"/>
      <c r="P46" s="1850"/>
      <c r="Q46" s="1850"/>
      <c r="R46" s="1851"/>
      <c r="S46" s="1846">
        <f t="shared" ref="S46:AB46" si="65">SUM(S44:S45)</f>
        <v>0</v>
      </c>
      <c r="T46" s="1848">
        <f t="shared" si="65"/>
        <v>0</v>
      </c>
      <c r="U46" s="1846">
        <f t="shared" si="65"/>
        <v>0</v>
      </c>
      <c r="V46" s="1848">
        <f t="shared" si="65"/>
        <v>0</v>
      </c>
      <c r="W46" s="1852">
        <f t="shared" si="65"/>
        <v>0</v>
      </c>
      <c r="X46" s="1852">
        <f t="shared" si="65"/>
        <v>0</v>
      </c>
      <c r="Y46" s="1846">
        <f t="shared" si="65"/>
        <v>0</v>
      </c>
      <c r="Z46" s="1852">
        <f t="shared" si="65"/>
        <v>0</v>
      </c>
      <c r="AA46" s="1846">
        <f t="shared" si="65"/>
        <v>0</v>
      </c>
      <c r="AB46" s="1852">
        <f t="shared" si="65"/>
        <v>0</v>
      </c>
      <c r="AC46" s="1846">
        <f>SUM(AC44:AC45)</f>
        <v>0</v>
      </c>
      <c r="AD46" s="1848">
        <f>SUM(AD44:AD45)</f>
        <v>0</v>
      </c>
      <c r="AE46" s="1852">
        <f>SUM(AE44:AE45)</f>
        <v>1</v>
      </c>
      <c r="AF46" s="1852">
        <f t="shared" ref="AF46:AN46" si="66">SUM(AF44:AF45)</f>
        <v>0</v>
      </c>
      <c r="AG46" s="1846">
        <f t="shared" si="66"/>
        <v>0</v>
      </c>
      <c r="AH46" s="1852">
        <f t="shared" si="66"/>
        <v>6</v>
      </c>
      <c r="AI46" s="1846">
        <f t="shared" si="66"/>
        <v>2</v>
      </c>
      <c r="AJ46" s="1852">
        <f t="shared" si="66"/>
        <v>3</v>
      </c>
      <c r="AK46" s="1846">
        <f t="shared" si="66"/>
        <v>0</v>
      </c>
      <c r="AL46" s="1852">
        <f t="shared" si="66"/>
        <v>0</v>
      </c>
      <c r="AM46" s="1846">
        <f t="shared" si="66"/>
        <v>0</v>
      </c>
      <c r="AN46" s="1848">
        <f t="shared" si="66"/>
        <v>3</v>
      </c>
      <c r="AO46" s="1852">
        <f>SUM(AO44:AO45)</f>
        <v>0</v>
      </c>
      <c r="AP46" s="1853">
        <f>SUM(AP44:AP45)</f>
        <v>1</v>
      </c>
      <c r="AQ46" s="1852">
        <f>SUM(AQ44:AQ45)</f>
        <v>0</v>
      </c>
      <c r="AR46" s="1854">
        <f>SUM(AR44:AR45)</f>
        <v>0</v>
      </c>
      <c r="AS46" s="1848">
        <f>SUM(AS44)</f>
        <v>0</v>
      </c>
      <c r="AT46" s="1848">
        <f>SUM(AT44:AT45)</f>
        <v>0</v>
      </c>
      <c r="AU46" s="1848">
        <f>SUM(AU44:AU45)</f>
        <v>0</v>
      </c>
      <c r="AV46" s="1848">
        <f>SUM(AV44:AV45)</f>
        <v>0</v>
      </c>
      <c r="AW46" s="1848">
        <f>SUM(AW44:AW45)</f>
        <v>0</v>
      </c>
      <c r="AX46" s="1854">
        <f>SUM(AX44:AX45)</f>
        <v>0</v>
      </c>
      <c r="CW46"/>
      <c r="CX46"/>
      <c r="CY46"/>
      <c r="CZ46"/>
      <c r="DA46"/>
      <c r="DB46"/>
      <c r="DC46"/>
      <c r="DD46"/>
      <c r="DE46"/>
      <c r="DG46"/>
      <c r="DH46"/>
      <c r="DI46"/>
      <c r="DJ46"/>
      <c r="DK46"/>
      <c r="DL46"/>
      <c r="DM46"/>
    </row>
    <row r="47" spans="1:119" x14ac:dyDescent="0.25">
      <c r="A47" s="1855" t="s">
        <v>72</v>
      </c>
      <c r="B47" s="1856"/>
      <c r="C47" s="1857"/>
      <c r="D47" s="1846">
        <f t="shared" si="64"/>
        <v>0</v>
      </c>
      <c r="E47" s="1847">
        <f>+G47+I47+K47+M47+O47+Q47+S47+U47+W47+Y47+AA47+AC47+AE47+AG47+AI47+AK47+AM47+AO47</f>
        <v>0</v>
      </c>
      <c r="F47" s="1848">
        <f>+H47+J47+L47+N47+P47+R47+T47+V47+X47+Z47+AB47+AD47+AF47+AH47+AJ47+AL47+AN47+AP47</f>
        <v>0</v>
      </c>
      <c r="G47" s="1858"/>
      <c r="H47" s="1859"/>
      <c r="I47" s="1858"/>
      <c r="J47" s="1860"/>
      <c r="K47" s="1858"/>
      <c r="L47" s="1859"/>
      <c r="M47" s="1858"/>
      <c r="N47" s="1859"/>
      <c r="O47" s="1858"/>
      <c r="P47" s="1859"/>
      <c r="Q47" s="1858"/>
      <c r="R47" s="1861"/>
      <c r="S47" s="1858"/>
      <c r="T47" s="1861"/>
      <c r="U47" s="1858"/>
      <c r="V47" s="1861"/>
      <c r="W47" s="1858"/>
      <c r="X47" s="1861"/>
      <c r="Y47" s="1858"/>
      <c r="Z47" s="1861"/>
      <c r="AA47" s="1858"/>
      <c r="AB47" s="1861"/>
      <c r="AC47" s="1862"/>
      <c r="AD47" s="1861"/>
      <c r="AE47" s="1863"/>
      <c r="AF47" s="1861"/>
      <c r="AG47" s="1858"/>
      <c r="AH47" s="1861"/>
      <c r="AI47" s="1858"/>
      <c r="AJ47" s="1861"/>
      <c r="AK47" s="1858"/>
      <c r="AL47" s="1861"/>
      <c r="AM47" s="1862"/>
      <c r="AN47" s="1861"/>
      <c r="AO47" s="1860"/>
      <c r="AP47" s="1864"/>
      <c r="AQ47" s="1865"/>
      <c r="AR47" s="1859"/>
      <c r="AS47" s="1859"/>
      <c r="AT47" s="1859"/>
      <c r="AU47" s="1859"/>
      <c r="AV47" s="1859"/>
      <c r="AW47" s="1859"/>
      <c r="AX47" s="1866"/>
      <c r="AY47" t="str">
        <f t="shared" si="45"/>
        <v/>
      </c>
      <c r="CW47" s="25" t="str">
        <f t="shared" ref="CW47:CW53" si="67">IF(AND((Y47+Z47)&gt;0,AQ47="")," * No olvide digitar la variable 12 años. Si no tiene digite Cero.",IF(AQ47&gt;(Y47+Z47),"* Las Consultas de 12 años NO DEBEN ser mayor que el total de Consultas entre 10-14 años",""))</f>
        <v/>
      </c>
      <c r="CX47" s="25" t="str">
        <f t="shared" ref="CX47:CX53" si="68">IF(AND(F47&gt;0,AR47="")," * No olvide digitar la variable Embarazadas. Digite cero si no tiene.","")</f>
        <v/>
      </c>
      <c r="CY47" s="25" t="str">
        <f t="shared" ref="CY47:CY53" si="69">IF(AR47&gt;F47," * Las Embarazadas NO DEBEN ser mayor al total de mujeres. ","")</f>
        <v/>
      </c>
      <c r="CZ47" s="25" t="str">
        <f t="shared" ref="CZ47:CZ53" si="70">IF(AND((AK47+AL47)&gt;0,AS47="")," * No olvide digitar la variable 60 años. Si no tiene digite Cero.",IF(AS47&gt;(AK47+AL47)," * Las consultas de 60 años NO DEBEN ser mayor que el Total de consultas del grupo 60-64 años",""))</f>
        <v/>
      </c>
      <c r="DA47" s="25" t="str">
        <f t="shared" ref="DA47:DA53" si="71">IF(AND(D47&gt;0,AT47="")," * No olvide digitar la variable Usuarios con Discapacidad. Digite Cero si no tiene.",IF(AT47&gt;D47," * La variable Usuarios con Discapacidad No puede ser mayor al Total Ambos Sexos.",""))</f>
        <v/>
      </c>
      <c r="DB47" s="25" t="str">
        <f t="shared" ref="DB47:DB53" si="72">IF(AND(D47&gt;0,AU47="")," * No olvide digitar la variable Niños, niñas, adolescentes y jóvenes población SENAME. Digite Cero si no tiene.",IF(AU47&gt;D47," * La variable Niños, niñas, adolescentes y jóvenes población SENAME No puede ser mayor al Total Ambos Sexos.",""))</f>
        <v/>
      </c>
      <c r="DC47" s="25" t="str">
        <f t="shared" ref="DC47:DC53" si="73">IF(AND(D47&gt;0,AV47="")," * No olvide digitar la variable Niños, niñas, adolescentes y jóvenes Mejor Niñez. Digite Cero si no tiene.",IF(AV47&gt;D47," * La variable Niños, niñas, adolescentes y jóvenes Mejor Niñez No puede ser mayor al Total Ambos Sexos.",""))</f>
        <v/>
      </c>
      <c r="DD47" s="25" t="str">
        <f t="shared" ref="DD47:DD53" si="74">IF(AND(D47&gt;0,AW47="")," * No olvide digitar la variable Migrantes. Digite Cero si no tiene.",IF(AW47&gt;D47," * La variable Migrantes No puede ser mayor al Total.",""))</f>
        <v/>
      </c>
      <c r="DE47" s="25" t="str">
        <f t="shared" si="51"/>
        <v/>
      </c>
      <c r="DG47" s="26">
        <f t="shared" ref="DG47:DG53" si="75">IF(AND((Y47+Z47)&gt;0,AQ47=""),1,IF(AQ47&gt;(Y47+Z47),1,0))</f>
        <v>0</v>
      </c>
      <c r="DH47" s="26">
        <f t="shared" ref="DH47:DH53" si="76">IF(AND(F47&gt;0,AR47=""),1,0)</f>
        <v>0</v>
      </c>
      <c r="DI47" s="26">
        <f t="shared" ref="DI47:DI53" si="77">IF(AR47&gt;F47,1,0)</f>
        <v>0</v>
      </c>
      <c r="DJ47" s="26">
        <f t="shared" ref="DJ47:DJ53" si="78">IF(AND((AK47+AL47)&gt;0,AS47=""),1,IF(AS47&gt;(AK47+AL47),1,0))</f>
        <v>0</v>
      </c>
      <c r="DK47" s="26">
        <f t="shared" ref="DK47:DK53" si="79">IF(AND(D47&gt;0,AT47=""),1,IF(AT47&gt;D47,1,0))</f>
        <v>0</v>
      </c>
      <c r="DL47" s="26">
        <f t="shared" ref="DL47:DL53" si="80">IF(AND(D47&gt;0,AU47=""),1,IF(AU47&gt;D47,1,0))</f>
        <v>0</v>
      </c>
      <c r="DM47" s="26">
        <f t="shared" ref="DM47:DM53" si="81">IF(AND(D47&gt;0,AV47=""),1,IF(AV47&gt;D47,1,0))</f>
        <v>0</v>
      </c>
      <c r="DN47" s="26">
        <f t="shared" ref="DN47:DN53" si="82">IF(AND(D47&gt;0,AW47=""),1,IF(AW47&gt;D47,1,0))</f>
        <v>0</v>
      </c>
      <c r="DO47" s="26">
        <f t="shared" ref="DO47:DO53" si="83">IF(AND(D47&gt;0,AX47=""),1,IF(AX47&gt;D47,1,0))</f>
        <v>0</v>
      </c>
    </row>
    <row r="48" spans="1:119" ht="15" customHeight="1" x14ac:dyDescent="0.25">
      <c r="A48" s="927" t="s">
        <v>73</v>
      </c>
      <c r="B48" s="710"/>
      <c r="C48" s="113">
        <v>0</v>
      </c>
      <c r="D48" s="114">
        <f t="shared" si="64"/>
        <v>0</v>
      </c>
      <c r="E48" s="115">
        <f>SUM(G48+I48+K48+M48+O48+Q48+S48+U48+W48+Y48+AA48+AC48+AE48+AG48+AI48+AK48+AM48+AO48)</f>
        <v>0</v>
      </c>
      <c r="F48" s="84">
        <f>SUM(H48+J48+L48+N48+P48+R48+T48+V48+X48+Z48+AB48+AD48+AF48+AH48+AJ48+AL48+AN48+AP48)</f>
        <v>0</v>
      </c>
      <c r="G48" s="85"/>
      <c r="H48" s="86"/>
      <c r="I48" s="85"/>
      <c r="J48" s="87"/>
      <c r="K48" s="85"/>
      <c r="L48" s="86"/>
      <c r="M48" s="85"/>
      <c r="N48" s="86"/>
      <c r="O48" s="85"/>
      <c r="P48" s="86"/>
      <c r="Q48" s="85"/>
      <c r="R48" s="88"/>
      <c r="S48" s="85"/>
      <c r="T48" s="88"/>
      <c r="U48" s="85"/>
      <c r="V48" s="88"/>
      <c r="W48" s="85"/>
      <c r="X48" s="88"/>
      <c r="Y48" s="85"/>
      <c r="Z48" s="88"/>
      <c r="AA48" s="85"/>
      <c r="AB48" s="88"/>
      <c r="AC48" s="116"/>
      <c r="AD48" s="88"/>
      <c r="AE48" s="117"/>
      <c r="AF48" s="88"/>
      <c r="AG48" s="85"/>
      <c r="AH48" s="88"/>
      <c r="AI48" s="85"/>
      <c r="AJ48" s="88"/>
      <c r="AK48" s="85"/>
      <c r="AL48" s="88"/>
      <c r="AM48" s="116"/>
      <c r="AN48" s="88"/>
      <c r="AO48" s="87"/>
      <c r="AP48" s="118"/>
      <c r="AQ48" s="119"/>
      <c r="AR48" s="86"/>
      <c r="AS48" s="86"/>
      <c r="AT48" s="86"/>
      <c r="AU48" s="86"/>
      <c r="AV48" s="86"/>
      <c r="AW48" s="86"/>
      <c r="AX48" s="93"/>
      <c r="AY48" t="str">
        <f t="shared" si="45"/>
        <v/>
      </c>
      <c r="CW48" s="25" t="str">
        <f t="shared" si="67"/>
        <v/>
      </c>
      <c r="CX48" s="25" t="str">
        <f t="shared" si="68"/>
        <v/>
      </c>
      <c r="CY48" s="25" t="str">
        <f t="shared" si="69"/>
        <v/>
      </c>
      <c r="CZ48" s="25" t="str">
        <f t="shared" si="70"/>
        <v/>
      </c>
      <c r="DA48" s="25" t="str">
        <f t="shared" si="71"/>
        <v/>
      </c>
      <c r="DB48" s="25" t="str">
        <f t="shared" si="72"/>
        <v/>
      </c>
      <c r="DC48" s="25" t="str">
        <f t="shared" si="73"/>
        <v/>
      </c>
      <c r="DD48" s="25" t="str">
        <f t="shared" si="74"/>
        <v/>
      </c>
      <c r="DE48" s="25" t="str">
        <f t="shared" si="51"/>
        <v/>
      </c>
      <c r="DG48" s="26">
        <f t="shared" si="75"/>
        <v>0</v>
      </c>
      <c r="DH48" s="26">
        <f t="shared" si="76"/>
        <v>0</v>
      </c>
      <c r="DI48" s="26">
        <f t="shared" si="77"/>
        <v>0</v>
      </c>
      <c r="DJ48" s="26">
        <f t="shared" si="78"/>
        <v>0</v>
      </c>
      <c r="DK48" s="26">
        <f t="shared" si="79"/>
        <v>0</v>
      </c>
      <c r="DL48" s="26">
        <f t="shared" si="80"/>
        <v>0</v>
      </c>
      <c r="DM48" s="26">
        <f t="shared" si="81"/>
        <v>0</v>
      </c>
      <c r="DN48" s="26">
        <f t="shared" si="82"/>
        <v>0</v>
      </c>
      <c r="DO48" s="26">
        <f t="shared" si="83"/>
        <v>0</v>
      </c>
    </row>
    <row r="49" spans="1:119" x14ac:dyDescent="0.25">
      <c r="A49" s="711"/>
      <c r="B49" s="712"/>
      <c r="C49" s="1551" t="s">
        <v>74</v>
      </c>
      <c r="D49" s="1520">
        <f t="shared" si="64"/>
        <v>0</v>
      </c>
      <c r="E49" s="115">
        <f t="shared" ref="E49:F58" si="84">SUM(G49+I49+K49+M49+O49+Q49+S49+U49+W49+Y49+AA49+AC49+AE49+AG49+AI49+AK49+AM49+AO49)</f>
        <v>0</v>
      </c>
      <c r="F49" s="84">
        <f t="shared" si="84"/>
        <v>0</v>
      </c>
      <c r="G49" s="1523"/>
      <c r="H49" s="1517"/>
      <c r="I49" s="1523"/>
      <c r="J49" s="1552"/>
      <c r="K49" s="1523"/>
      <c r="L49" s="1517"/>
      <c r="M49" s="1523"/>
      <c r="N49" s="1517"/>
      <c r="O49" s="1523"/>
      <c r="P49" s="1517"/>
      <c r="Q49" s="1523"/>
      <c r="R49" s="1524"/>
      <c r="S49" s="1523"/>
      <c r="T49" s="1524"/>
      <c r="U49" s="1523"/>
      <c r="V49" s="1524"/>
      <c r="W49" s="1523"/>
      <c r="X49" s="1524"/>
      <c r="Y49" s="1523"/>
      <c r="Z49" s="1524"/>
      <c r="AA49" s="1523"/>
      <c r="AB49" s="1524"/>
      <c r="AC49" s="1553"/>
      <c r="AD49" s="1524"/>
      <c r="AE49" s="1525"/>
      <c r="AF49" s="1524"/>
      <c r="AG49" s="1523"/>
      <c r="AH49" s="1524"/>
      <c r="AI49" s="1523"/>
      <c r="AJ49" s="1524"/>
      <c r="AK49" s="1523"/>
      <c r="AL49" s="1524"/>
      <c r="AM49" s="1553"/>
      <c r="AN49" s="1524"/>
      <c r="AO49" s="1552"/>
      <c r="AP49" s="1527"/>
      <c r="AQ49" s="1516"/>
      <c r="AR49" s="1517"/>
      <c r="AS49" s="1517"/>
      <c r="AT49" s="1517"/>
      <c r="AU49" s="1517"/>
      <c r="AV49" s="1517"/>
      <c r="AW49" s="1517"/>
      <c r="AX49" s="1519"/>
      <c r="AY49" t="str">
        <f t="shared" si="45"/>
        <v/>
      </c>
      <c r="CW49" s="25" t="str">
        <f t="shared" si="67"/>
        <v/>
      </c>
      <c r="CX49" s="25" t="str">
        <f t="shared" si="68"/>
        <v/>
      </c>
      <c r="CY49" s="25" t="str">
        <f t="shared" si="69"/>
        <v/>
      </c>
      <c r="CZ49" s="25" t="str">
        <f t="shared" si="70"/>
        <v/>
      </c>
      <c r="DA49" s="25" t="str">
        <f t="shared" si="71"/>
        <v/>
      </c>
      <c r="DB49" s="25" t="str">
        <f t="shared" si="72"/>
        <v/>
      </c>
      <c r="DC49" s="25" t="str">
        <f t="shared" si="73"/>
        <v/>
      </c>
      <c r="DD49" s="25" t="str">
        <f t="shared" si="74"/>
        <v/>
      </c>
      <c r="DE49" s="25" t="str">
        <f t="shared" si="51"/>
        <v/>
      </c>
      <c r="DG49" s="26">
        <f t="shared" si="75"/>
        <v>0</v>
      </c>
      <c r="DH49" s="26">
        <f t="shared" si="76"/>
        <v>0</v>
      </c>
      <c r="DI49" s="26">
        <f t="shared" si="77"/>
        <v>0</v>
      </c>
      <c r="DJ49" s="26">
        <f t="shared" si="78"/>
        <v>0</v>
      </c>
      <c r="DK49" s="26">
        <f t="shared" si="79"/>
        <v>0</v>
      </c>
      <c r="DL49" s="26">
        <f t="shared" si="80"/>
        <v>0</v>
      </c>
      <c r="DM49" s="26">
        <f t="shared" si="81"/>
        <v>0</v>
      </c>
      <c r="DN49" s="26">
        <f t="shared" si="82"/>
        <v>0</v>
      </c>
      <c r="DO49" s="26">
        <f t="shared" si="83"/>
        <v>0</v>
      </c>
    </row>
    <row r="50" spans="1:119" x14ac:dyDescent="0.25">
      <c r="A50" s="711"/>
      <c r="B50" s="712"/>
      <c r="C50" s="1551" t="s">
        <v>75</v>
      </c>
      <c r="D50" s="1520">
        <f t="shared" si="64"/>
        <v>0</v>
      </c>
      <c r="E50" s="115">
        <f t="shared" si="84"/>
        <v>0</v>
      </c>
      <c r="F50" s="84">
        <f t="shared" si="84"/>
        <v>0</v>
      </c>
      <c r="G50" s="1523"/>
      <c r="H50" s="1517"/>
      <c r="I50" s="1523"/>
      <c r="J50" s="1552"/>
      <c r="K50" s="1523"/>
      <c r="L50" s="1517"/>
      <c r="M50" s="1523"/>
      <c r="N50" s="1517"/>
      <c r="O50" s="1523"/>
      <c r="P50" s="1517"/>
      <c r="Q50" s="1523"/>
      <c r="R50" s="1524"/>
      <c r="S50" s="1523"/>
      <c r="T50" s="1524"/>
      <c r="U50" s="1523"/>
      <c r="V50" s="1524"/>
      <c r="W50" s="1523"/>
      <c r="X50" s="1524"/>
      <c r="Y50" s="1523"/>
      <c r="Z50" s="1524"/>
      <c r="AA50" s="1523"/>
      <c r="AB50" s="1524"/>
      <c r="AC50" s="1553"/>
      <c r="AD50" s="1524"/>
      <c r="AE50" s="1525"/>
      <c r="AF50" s="1524"/>
      <c r="AG50" s="1523"/>
      <c r="AH50" s="1524"/>
      <c r="AI50" s="1523"/>
      <c r="AJ50" s="1524"/>
      <c r="AK50" s="1523"/>
      <c r="AL50" s="1524"/>
      <c r="AM50" s="1553"/>
      <c r="AN50" s="1524"/>
      <c r="AO50" s="1552"/>
      <c r="AP50" s="1527"/>
      <c r="AQ50" s="1516"/>
      <c r="AR50" s="1517"/>
      <c r="AS50" s="1517"/>
      <c r="AT50" s="1517"/>
      <c r="AU50" s="1517"/>
      <c r="AV50" s="1517"/>
      <c r="AW50" s="1517"/>
      <c r="AX50" s="1519"/>
      <c r="AY50" t="str">
        <f t="shared" si="45"/>
        <v/>
      </c>
      <c r="CW50" s="25" t="str">
        <f t="shared" si="67"/>
        <v/>
      </c>
      <c r="CX50" s="25" t="str">
        <f t="shared" si="68"/>
        <v/>
      </c>
      <c r="CY50" s="25" t="str">
        <f t="shared" si="69"/>
        <v/>
      </c>
      <c r="CZ50" s="25" t="str">
        <f t="shared" si="70"/>
        <v/>
      </c>
      <c r="DA50" s="25" t="str">
        <f t="shared" si="71"/>
        <v/>
      </c>
      <c r="DB50" s="25" t="str">
        <f t="shared" si="72"/>
        <v/>
      </c>
      <c r="DC50" s="25" t="str">
        <f t="shared" si="73"/>
        <v/>
      </c>
      <c r="DD50" s="25" t="str">
        <f t="shared" si="74"/>
        <v/>
      </c>
      <c r="DE50" s="25" t="str">
        <f t="shared" si="51"/>
        <v/>
      </c>
      <c r="DG50" s="26">
        <f t="shared" si="75"/>
        <v>0</v>
      </c>
      <c r="DH50" s="26">
        <f t="shared" si="76"/>
        <v>0</v>
      </c>
      <c r="DI50" s="26">
        <f t="shared" si="77"/>
        <v>0</v>
      </c>
      <c r="DJ50" s="26">
        <f t="shared" si="78"/>
        <v>0</v>
      </c>
      <c r="DK50" s="26">
        <f t="shared" si="79"/>
        <v>0</v>
      </c>
      <c r="DL50" s="26">
        <f t="shared" si="80"/>
        <v>0</v>
      </c>
      <c r="DM50" s="26">
        <f t="shared" si="81"/>
        <v>0</v>
      </c>
      <c r="DN50" s="26">
        <f t="shared" si="82"/>
        <v>0</v>
      </c>
      <c r="DO50" s="26">
        <f t="shared" si="83"/>
        <v>0</v>
      </c>
    </row>
    <row r="51" spans="1:119" x14ac:dyDescent="0.25">
      <c r="A51" s="711"/>
      <c r="B51" s="712"/>
      <c r="C51" s="1551" t="s">
        <v>76</v>
      </c>
      <c r="D51" s="1520">
        <f t="shared" si="64"/>
        <v>0</v>
      </c>
      <c r="E51" s="115">
        <f t="shared" si="84"/>
        <v>0</v>
      </c>
      <c r="F51" s="84">
        <f t="shared" si="84"/>
        <v>0</v>
      </c>
      <c r="G51" s="1523"/>
      <c r="H51" s="1517"/>
      <c r="I51" s="1523"/>
      <c r="J51" s="1552"/>
      <c r="K51" s="1523"/>
      <c r="L51" s="1517"/>
      <c r="M51" s="1523"/>
      <c r="N51" s="1517"/>
      <c r="O51" s="1523"/>
      <c r="P51" s="1517"/>
      <c r="Q51" s="1523"/>
      <c r="R51" s="1524"/>
      <c r="S51" s="1523"/>
      <c r="T51" s="1524"/>
      <c r="U51" s="1523"/>
      <c r="V51" s="1524"/>
      <c r="W51" s="1523"/>
      <c r="X51" s="1524"/>
      <c r="Y51" s="1523"/>
      <c r="Z51" s="1524"/>
      <c r="AA51" s="1523"/>
      <c r="AB51" s="1524"/>
      <c r="AC51" s="1553"/>
      <c r="AD51" s="1524"/>
      <c r="AE51" s="1525"/>
      <c r="AF51" s="1524"/>
      <c r="AG51" s="1523"/>
      <c r="AH51" s="1524"/>
      <c r="AI51" s="1523"/>
      <c r="AJ51" s="1524"/>
      <c r="AK51" s="1523"/>
      <c r="AL51" s="1524"/>
      <c r="AM51" s="1553"/>
      <c r="AN51" s="1524"/>
      <c r="AO51" s="1552"/>
      <c r="AP51" s="1527"/>
      <c r="AQ51" s="1516"/>
      <c r="AR51" s="1517"/>
      <c r="AS51" s="1517"/>
      <c r="AT51" s="1517"/>
      <c r="AU51" s="1517"/>
      <c r="AV51" s="1517"/>
      <c r="AW51" s="1517"/>
      <c r="AX51" s="1519"/>
      <c r="AY51" t="str">
        <f t="shared" si="45"/>
        <v/>
      </c>
      <c r="CW51" s="25" t="str">
        <f t="shared" si="67"/>
        <v/>
      </c>
      <c r="CX51" s="25" t="str">
        <f t="shared" si="68"/>
        <v/>
      </c>
      <c r="CY51" s="25" t="str">
        <f t="shared" si="69"/>
        <v/>
      </c>
      <c r="CZ51" s="25" t="str">
        <f t="shared" si="70"/>
        <v/>
      </c>
      <c r="DA51" s="25" t="str">
        <f t="shared" si="71"/>
        <v/>
      </c>
      <c r="DB51" s="25" t="str">
        <f t="shared" si="72"/>
        <v/>
      </c>
      <c r="DC51" s="25" t="str">
        <f t="shared" si="73"/>
        <v/>
      </c>
      <c r="DD51" s="25" t="str">
        <f t="shared" si="74"/>
        <v/>
      </c>
      <c r="DE51" s="25" t="str">
        <f t="shared" si="51"/>
        <v/>
      </c>
      <c r="DG51" s="26">
        <f t="shared" si="75"/>
        <v>0</v>
      </c>
      <c r="DH51" s="26">
        <f t="shared" si="76"/>
        <v>0</v>
      </c>
      <c r="DI51" s="26">
        <f t="shared" si="77"/>
        <v>0</v>
      </c>
      <c r="DJ51" s="26">
        <f t="shared" si="78"/>
        <v>0</v>
      </c>
      <c r="DK51" s="26">
        <f t="shared" si="79"/>
        <v>0</v>
      </c>
      <c r="DL51" s="26">
        <f t="shared" si="80"/>
        <v>0</v>
      </c>
      <c r="DM51" s="26">
        <f t="shared" si="81"/>
        <v>0</v>
      </c>
      <c r="DN51" s="26">
        <f t="shared" si="82"/>
        <v>0</v>
      </c>
      <c r="DO51" s="26">
        <f t="shared" si="83"/>
        <v>0</v>
      </c>
    </row>
    <row r="52" spans="1:119" x14ac:dyDescent="0.25">
      <c r="A52" s="711"/>
      <c r="B52" s="712"/>
      <c r="C52" s="121" t="s">
        <v>77</v>
      </c>
      <c r="D52" s="98">
        <f>SUM(E52+F52)</f>
        <v>0</v>
      </c>
      <c r="E52" s="115">
        <f t="shared" si="84"/>
        <v>0</v>
      </c>
      <c r="F52" s="84">
        <f t="shared" si="84"/>
        <v>0</v>
      </c>
      <c r="G52" s="122"/>
      <c r="H52" s="123"/>
      <c r="I52" s="122"/>
      <c r="J52" s="124"/>
      <c r="K52" s="122"/>
      <c r="L52" s="123"/>
      <c r="M52" s="122"/>
      <c r="N52" s="123"/>
      <c r="O52" s="122"/>
      <c r="P52" s="123"/>
      <c r="Q52" s="122"/>
      <c r="R52" s="125"/>
      <c r="S52" s="122"/>
      <c r="T52" s="125"/>
      <c r="U52" s="122"/>
      <c r="V52" s="125"/>
      <c r="W52" s="122"/>
      <c r="X52" s="125"/>
      <c r="Y52" s="122"/>
      <c r="Z52" s="125"/>
      <c r="AA52" s="122"/>
      <c r="AB52" s="125"/>
      <c r="AC52" s="126"/>
      <c r="AD52" s="125"/>
      <c r="AE52" s="103"/>
      <c r="AF52" s="125"/>
      <c r="AG52" s="122"/>
      <c r="AH52" s="125"/>
      <c r="AI52" s="122"/>
      <c r="AJ52" s="125"/>
      <c r="AK52" s="122"/>
      <c r="AL52" s="125"/>
      <c r="AM52" s="126"/>
      <c r="AN52" s="125"/>
      <c r="AO52" s="124"/>
      <c r="AP52" s="127"/>
      <c r="AQ52" s="128"/>
      <c r="AR52" s="123"/>
      <c r="AS52" s="123"/>
      <c r="AT52" s="123"/>
      <c r="AU52" s="123"/>
      <c r="AV52" s="123"/>
      <c r="AW52" s="123"/>
      <c r="AX52" s="129"/>
      <c r="AY52" t="str">
        <f t="shared" si="45"/>
        <v/>
      </c>
      <c r="CW52" s="25" t="str">
        <f t="shared" si="67"/>
        <v/>
      </c>
      <c r="CX52" s="25" t="str">
        <f t="shared" si="68"/>
        <v/>
      </c>
      <c r="CY52" s="25" t="str">
        <f t="shared" si="69"/>
        <v/>
      </c>
      <c r="CZ52" s="25" t="str">
        <f t="shared" si="70"/>
        <v/>
      </c>
      <c r="DA52" s="25" t="str">
        <f t="shared" si="71"/>
        <v/>
      </c>
      <c r="DB52" s="25" t="str">
        <f t="shared" si="72"/>
        <v/>
      </c>
      <c r="DC52" s="25" t="str">
        <f t="shared" si="73"/>
        <v/>
      </c>
      <c r="DD52" s="25" t="str">
        <f t="shared" si="74"/>
        <v/>
      </c>
      <c r="DE52" s="25" t="str">
        <f t="shared" si="51"/>
        <v/>
      </c>
      <c r="DG52" s="26">
        <f t="shared" si="75"/>
        <v>0</v>
      </c>
      <c r="DH52" s="26">
        <f t="shared" si="76"/>
        <v>0</v>
      </c>
      <c r="DI52" s="26">
        <f t="shared" si="77"/>
        <v>0</v>
      </c>
      <c r="DJ52" s="26">
        <f t="shared" si="78"/>
        <v>0</v>
      </c>
      <c r="DK52" s="26">
        <f t="shared" si="79"/>
        <v>0</v>
      </c>
      <c r="DL52" s="26">
        <f t="shared" si="80"/>
        <v>0</v>
      </c>
      <c r="DM52" s="26">
        <f t="shared" si="81"/>
        <v>0</v>
      </c>
      <c r="DN52" s="26">
        <f t="shared" si="82"/>
        <v>0</v>
      </c>
      <c r="DO52" s="26">
        <f t="shared" si="83"/>
        <v>0</v>
      </c>
    </row>
    <row r="53" spans="1:119" x14ac:dyDescent="0.25">
      <c r="A53" s="711"/>
      <c r="B53" s="712"/>
      <c r="C53" s="121" t="s">
        <v>78</v>
      </c>
      <c r="D53" s="1554">
        <f t="shared" si="64"/>
        <v>0</v>
      </c>
      <c r="E53" s="1313">
        <f t="shared" si="84"/>
        <v>0</v>
      </c>
      <c r="F53" s="132">
        <f t="shared" si="84"/>
        <v>0</v>
      </c>
      <c r="G53" s="1528"/>
      <c r="H53" s="105"/>
      <c r="I53" s="1528"/>
      <c r="J53" s="133"/>
      <c r="K53" s="1528"/>
      <c r="L53" s="105"/>
      <c r="M53" s="1528"/>
      <c r="N53" s="105"/>
      <c r="O53" s="1528"/>
      <c r="P53" s="105"/>
      <c r="Q53" s="1528"/>
      <c r="R53" s="1529"/>
      <c r="S53" s="1528"/>
      <c r="T53" s="1529"/>
      <c r="U53" s="1528"/>
      <c r="V53" s="1529"/>
      <c r="W53" s="1528"/>
      <c r="X53" s="1529"/>
      <c r="Y53" s="1528"/>
      <c r="Z53" s="1529"/>
      <c r="AA53" s="1528"/>
      <c r="AB53" s="1529"/>
      <c r="AC53" s="1555"/>
      <c r="AD53" s="1529"/>
      <c r="AE53" s="1530"/>
      <c r="AF53" s="1529"/>
      <c r="AG53" s="1528"/>
      <c r="AH53" s="1529"/>
      <c r="AI53" s="1528"/>
      <c r="AJ53" s="1529"/>
      <c r="AK53" s="1528"/>
      <c r="AL53" s="1529"/>
      <c r="AM53" s="1555"/>
      <c r="AN53" s="1529"/>
      <c r="AO53" s="133"/>
      <c r="AP53" s="1531"/>
      <c r="AQ53" s="105"/>
      <c r="AR53" s="105"/>
      <c r="AS53" s="105"/>
      <c r="AT53" s="105"/>
      <c r="AU53" s="105"/>
      <c r="AV53" s="105"/>
      <c r="AW53" s="105"/>
      <c r="AX53" s="1533"/>
      <c r="AY53" t="str">
        <f t="shared" si="45"/>
        <v/>
      </c>
      <c r="CW53" s="25" t="str">
        <f t="shared" si="67"/>
        <v/>
      </c>
      <c r="CX53" s="25" t="str">
        <f t="shared" si="68"/>
        <v/>
      </c>
      <c r="CY53" s="25" t="str">
        <f t="shared" si="69"/>
        <v/>
      </c>
      <c r="CZ53" s="25" t="str">
        <f t="shared" si="70"/>
        <v/>
      </c>
      <c r="DA53" s="25" t="str">
        <f t="shared" si="71"/>
        <v/>
      </c>
      <c r="DB53" s="25" t="str">
        <f t="shared" si="72"/>
        <v/>
      </c>
      <c r="DC53" s="25" t="str">
        <f t="shared" si="73"/>
        <v/>
      </c>
      <c r="DD53" s="25" t="str">
        <f t="shared" si="74"/>
        <v/>
      </c>
      <c r="DE53" s="25" t="str">
        <f t="shared" si="51"/>
        <v/>
      </c>
      <c r="DG53" s="26">
        <f t="shared" si="75"/>
        <v>0</v>
      </c>
      <c r="DH53" s="26">
        <f t="shared" si="76"/>
        <v>0</v>
      </c>
      <c r="DI53" s="26">
        <f t="shared" si="77"/>
        <v>0</v>
      </c>
      <c r="DJ53" s="26">
        <f t="shared" si="78"/>
        <v>0</v>
      </c>
      <c r="DK53" s="26">
        <f t="shared" si="79"/>
        <v>0</v>
      </c>
      <c r="DL53" s="26">
        <f t="shared" si="80"/>
        <v>0</v>
      </c>
      <c r="DM53" s="26">
        <f t="shared" si="81"/>
        <v>0</v>
      </c>
      <c r="DN53" s="26">
        <f t="shared" si="82"/>
        <v>0</v>
      </c>
      <c r="DO53" s="26">
        <f t="shared" si="83"/>
        <v>0</v>
      </c>
    </row>
    <row r="54" spans="1:119" x14ac:dyDescent="0.25">
      <c r="A54" s="1817" t="s">
        <v>4</v>
      </c>
      <c r="B54" s="1817"/>
      <c r="C54" s="1817"/>
      <c r="D54" s="1846">
        <f>SUM(D48:D53)</f>
        <v>0</v>
      </c>
      <c r="E54" s="1852">
        <f>SUM(E48:E53)</f>
        <v>0</v>
      </c>
      <c r="F54" s="1848">
        <f>SUM(F48:F53)</f>
        <v>0</v>
      </c>
      <c r="G54" s="1846">
        <f>SUM(G48:G53)</f>
        <v>0</v>
      </c>
      <c r="H54" s="1852">
        <f t="shared" ref="H54:AW54" si="85">SUM(H48:H53)</f>
        <v>0</v>
      </c>
      <c r="I54" s="1846">
        <f t="shared" si="85"/>
        <v>0</v>
      </c>
      <c r="J54" s="1852">
        <f t="shared" si="85"/>
        <v>0</v>
      </c>
      <c r="K54" s="1846">
        <f t="shared" si="85"/>
        <v>0</v>
      </c>
      <c r="L54" s="1852">
        <f t="shared" si="85"/>
        <v>0</v>
      </c>
      <c r="M54" s="1846">
        <f t="shared" si="85"/>
        <v>0</v>
      </c>
      <c r="N54" s="1852">
        <f t="shared" si="85"/>
        <v>0</v>
      </c>
      <c r="O54" s="1846">
        <f t="shared" si="85"/>
        <v>0</v>
      </c>
      <c r="P54" s="1852">
        <f t="shared" si="85"/>
        <v>0</v>
      </c>
      <c r="Q54" s="1846">
        <f t="shared" si="85"/>
        <v>0</v>
      </c>
      <c r="R54" s="1852">
        <f t="shared" si="85"/>
        <v>0</v>
      </c>
      <c r="S54" s="1846">
        <f t="shared" si="85"/>
        <v>0</v>
      </c>
      <c r="T54" s="1852">
        <f t="shared" si="85"/>
        <v>0</v>
      </c>
      <c r="U54" s="1846">
        <f t="shared" si="85"/>
        <v>0</v>
      </c>
      <c r="V54" s="1852">
        <f t="shared" si="85"/>
        <v>0</v>
      </c>
      <c r="W54" s="1846">
        <f t="shared" si="85"/>
        <v>0</v>
      </c>
      <c r="X54" s="1852">
        <f t="shared" si="85"/>
        <v>0</v>
      </c>
      <c r="Y54" s="1846">
        <f>SUM(Y48:Y53)</f>
        <v>0</v>
      </c>
      <c r="Z54" s="1852">
        <f>SUM(Z48:Z53)</f>
        <v>0</v>
      </c>
      <c r="AA54" s="1846">
        <f t="shared" si="85"/>
        <v>0</v>
      </c>
      <c r="AB54" s="1852">
        <f t="shared" si="85"/>
        <v>0</v>
      </c>
      <c r="AC54" s="1846">
        <f t="shared" si="85"/>
        <v>0</v>
      </c>
      <c r="AD54" s="1852">
        <f t="shared" si="85"/>
        <v>0</v>
      </c>
      <c r="AE54" s="1846">
        <f t="shared" si="85"/>
        <v>0</v>
      </c>
      <c r="AF54" s="1852">
        <f t="shared" si="85"/>
        <v>0</v>
      </c>
      <c r="AG54" s="1846">
        <f t="shared" si="85"/>
        <v>0</v>
      </c>
      <c r="AH54" s="1852">
        <f t="shared" si="85"/>
        <v>0</v>
      </c>
      <c r="AI54" s="1846">
        <f t="shared" si="85"/>
        <v>0</v>
      </c>
      <c r="AJ54" s="1852">
        <f t="shared" si="85"/>
        <v>0</v>
      </c>
      <c r="AK54" s="1846">
        <f t="shared" si="85"/>
        <v>0</v>
      </c>
      <c r="AL54" s="1852">
        <f t="shared" si="85"/>
        <v>0</v>
      </c>
      <c r="AM54" s="1846">
        <f t="shared" si="85"/>
        <v>0</v>
      </c>
      <c r="AN54" s="1852">
        <f t="shared" si="85"/>
        <v>0</v>
      </c>
      <c r="AO54" s="1846">
        <f t="shared" si="85"/>
        <v>0</v>
      </c>
      <c r="AP54" s="1853">
        <f t="shared" si="85"/>
        <v>0</v>
      </c>
      <c r="AQ54" s="1852">
        <f t="shared" si="85"/>
        <v>0</v>
      </c>
      <c r="AR54" s="1846">
        <f t="shared" si="85"/>
        <v>0</v>
      </c>
      <c r="AS54" s="1846">
        <f t="shared" si="85"/>
        <v>0</v>
      </c>
      <c r="AT54" s="1846">
        <f t="shared" si="85"/>
        <v>0</v>
      </c>
      <c r="AU54" s="1854">
        <f t="shared" si="85"/>
        <v>0</v>
      </c>
      <c r="AV54" s="1848">
        <f>SUM(AV48:AV53)</f>
        <v>0</v>
      </c>
      <c r="AW54" s="1846">
        <f t="shared" si="85"/>
        <v>0</v>
      </c>
      <c r="AX54" s="1854">
        <f>SUM(AX48:AX53)</f>
        <v>0</v>
      </c>
      <c r="CW54"/>
      <c r="CX54"/>
      <c r="CY54"/>
      <c r="CZ54"/>
      <c r="DA54"/>
      <c r="DB54"/>
      <c r="DC54"/>
      <c r="DD54"/>
      <c r="DE54"/>
      <c r="DG54"/>
      <c r="DH54"/>
      <c r="DI54"/>
      <c r="DJ54"/>
      <c r="DK54"/>
      <c r="DL54"/>
      <c r="DM54"/>
    </row>
    <row r="55" spans="1:119" ht="15" customHeight="1" x14ac:dyDescent="0.25">
      <c r="A55" s="722" t="s">
        <v>79</v>
      </c>
      <c r="B55" s="723"/>
      <c r="C55" s="134">
        <v>0</v>
      </c>
      <c r="D55" s="1838">
        <f t="shared" si="64"/>
        <v>0</v>
      </c>
      <c r="E55" s="135">
        <f t="shared" si="84"/>
        <v>0</v>
      </c>
      <c r="F55" s="136">
        <f t="shared" si="84"/>
        <v>0</v>
      </c>
      <c r="G55" s="1840"/>
      <c r="H55" s="80"/>
      <c r="I55" s="1840"/>
      <c r="J55" s="80"/>
      <c r="K55" s="1840"/>
      <c r="L55" s="80"/>
      <c r="M55" s="1840"/>
      <c r="N55" s="80"/>
      <c r="O55" s="1840"/>
      <c r="P55" s="80"/>
      <c r="Q55" s="1840"/>
      <c r="R55" s="80"/>
      <c r="S55" s="1840"/>
      <c r="T55" s="80"/>
      <c r="U55" s="1840"/>
      <c r="V55" s="80"/>
      <c r="W55" s="1840"/>
      <c r="X55" s="80"/>
      <c r="Y55" s="1840"/>
      <c r="Z55" s="80"/>
      <c r="AA55" s="1840"/>
      <c r="AB55" s="80"/>
      <c r="AC55" s="1840"/>
      <c r="AD55" s="80"/>
      <c r="AE55" s="1840"/>
      <c r="AF55" s="80"/>
      <c r="AG55" s="1840"/>
      <c r="AH55" s="80"/>
      <c r="AI55" s="1840"/>
      <c r="AJ55" s="80"/>
      <c r="AK55" s="1840"/>
      <c r="AL55" s="80"/>
      <c r="AM55" s="1840"/>
      <c r="AN55" s="80"/>
      <c r="AO55" s="1840"/>
      <c r="AP55" s="81"/>
      <c r="AQ55" s="1845"/>
      <c r="AR55" s="1845"/>
      <c r="AS55" s="1867"/>
      <c r="AT55" s="1867"/>
      <c r="AU55" s="1867"/>
      <c r="AV55" s="1867"/>
      <c r="AW55" s="1867"/>
      <c r="AX55" s="1867"/>
      <c r="AY55" t="str">
        <f t="shared" si="45"/>
        <v/>
      </c>
      <c r="CW55" s="25" t="str">
        <f t="shared" ref="CW55:CW59" si="86">IF(AND((Y55+Z55)&gt;0,AQ55="")," * No olvide digitar la variable 12 años. Si no tiene digite Cero.",IF(AQ55&gt;(Y55+Z55),"* Las Consultas de 12 años NO DEBEN ser mayor que el total de Consultas entre 10-14 años",""))</f>
        <v/>
      </c>
      <c r="CX55" s="25" t="str">
        <f t="shared" ref="CX55:CX59" si="87">IF(AND(F55&gt;0,AR55="")," * No olvide digitar la variable Embarazadas. Digite cero si no tiene.","")</f>
        <v/>
      </c>
      <c r="CY55" s="25" t="str">
        <f t="shared" ref="CY55:CY59" si="88">IF(AR55&gt;F55," * Las Embarazadas NO DEBEN ser mayor al total de mujeres. ","")</f>
        <v/>
      </c>
      <c r="CZ55" s="25" t="str">
        <f t="shared" ref="CZ55:CZ59" si="89">IF(AND((AK55+AL55)&gt;0,AS55="")," * No olvide digitar la variable 60 años. Si no tiene digite Cero.",IF(AS55&gt;(AK55+AL55)," * Las consultas de 60 años NO DEBEN ser mayor que el Total de consultas del grupo 60-64 años",""))</f>
        <v/>
      </c>
      <c r="DA55" s="25" t="str">
        <f>IF(AND(D55&gt;0,AT55="")," * No olvide digitar la variable Usuarios con Discapacidad. Digite Cero si no tiene.",IF(AT55&gt;D55," * La variable Usuarios con Discapacidad No puede ser mayor al Total Ambos Sexos.",""))</f>
        <v/>
      </c>
      <c r="DB55" s="25" t="str">
        <f>IF(AND(D55&gt;0,AU55="")," * No olvide digitar la variable Niños, niñas, adolescentes y jóvenes población SENAME. Digite Cero si no tiene.",IF(AU55&gt;D55," * La variable Niños, niñas, adolescentes y jóvenes población SENAME No puede ser mayor al Total Ambos Sexos.",""))</f>
        <v/>
      </c>
      <c r="DC55" s="25" t="str">
        <f>IF(AND(D55&gt;0,AV55="")," * No olvide digitar la variable Niños, niñas, adolescentes y jóvenes Mejor Niñez. Digite Cero si no tiene.",IF(AV55&gt;D55," * La variable Niños, niñas, adolescentes y jóvenes Mejor Niñez No puede ser mayor al Total Ambos Sexos.",""))</f>
        <v/>
      </c>
      <c r="DD55" s="25" t="str">
        <f>IF(AND(D55&gt;0,AW55="")," * No olvide digitar la variable Migrantes. Digite Cero si no tiene.",IF(AW55&gt;D55," * La variable Migrantes No puede ser mayor al Total.",""))</f>
        <v/>
      </c>
      <c r="DE55" s="25" t="str">
        <f t="shared" si="51"/>
        <v/>
      </c>
      <c r="DG55" s="26">
        <f t="shared" ref="DG55:DG59" si="90">IF(AND((Y55+Z55)&gt;0,AQ55=""),1,IF(AQ55&gt;(Y55+Z55),1,0))</f>
        <v>0</v>
      </c>
      <c r="DH55" s="26">
        <f t="shared" ref="DH55:DH59" si="91">IF(AND(F55&gt;0,AR55=""),1,0)</f>
        <v>0</v>
      </c>
      <c r="DI55" s="26">
        <f t="shared" ref="DI55:DI59" si="92">IF(AR55&gt;F55,1,0)</f>
        <v>0</v>
      </c>
      <c r="DJ55" s="26">
        <f t="shared" ref="DJ55:DJ59" si="93">IF(AND((AK55+AL55)&gt;0,AS55=""),1,IF(AS55&gt;(AK55+AL55),1,0))</f>
        <v>0</v>
      </c>
      <c r="DK55" s="26">
        <f t="shared" ref="DK55:DK59" si="94">IF(AND(D55&gt;0,AT55=""),1,IF(AT55&gt;D55,1,0))</f>
        <v>0</v>
      </c>
      <c r="DL55" s="26">
        <f t="shared" ref="DL55:DL59" si="95">IF(AND(D55&gt;0,AU55=""),1,IF(AU55&gt;D55,1,0))</f>
        <v>0</v>
      </c>
      <c r="DM55" s="26">
        <f t="shared" ref="DM55:DM59" si="96">IF(AND(D55&gt;0,AV55=""),1,IF(AV55&gt;D55,1,0))</f>
        <v>0</v>
      </c>
      <c r="DN55" s="26">
        <f t="shared" ref="DN55:DN59" si="97">IF(AND(D55&gt;0,AW55=""),1,IF(AW55&gt;D55,1,0))</f>
        <v>0</v>
      </c>
      <c r="DO55" s="26">
        <f t="shared" ref="DO55:DO59" si="98">IF(AND(D55&gt;0,AX55=""),1,IF(AX55&gt;D55,1,0))</f>
        <v>0</v>
      </c>
    </row>
    <row r="56" spans="1:119" x14ac:dyDescent="0.25">
      <c r="A56" s="722"/>
      <c r="B56" s="723"/>
      <c r="C56" s="1551" t="s">
        <v>80</v>
      </c>
      <c r="D56" s="1520">
        <f t="shared" si="64"/>
        <v>0</v>
      </c>
      <c r="E56" s="1556">
        <f t="shared" si="84"/>
        <v>0</v>
      </c>
      <c r="F56" s="1557">
        <f t="shared" si="84"/>
        <v>0</v>
      </c>
      <c r="G56" s="1523"/>
      <c r="H56" s="1524"/>
      <c r="I56" s="1523"/>
      <c r="J56" s="1524"/>
      <c r="K56" s="1523"/>
      <c r="L56" s="1524"/>
      <c r="M56" s="1523"/>
      <c r="N56" s="1524"/>
      <c r="O56" s="1523"/>
      <c r="P56" s="1524"/>
      <c r="Q56" s="1523"/>
      <c r="R56" s="1524"/>
      <c r="S56" s="1523"/>
      <c r="T56" s="1524"/>
      <c r="U56" s="1523"/>
      <c r="V56" s="1524"/>
      <c r="W56" s="1523"/>
      <c r="X56" s="1524"/>
      <c r="Y56" s="1523"/>
      <c r="Z56" s="1524"/>
      <c r="AA56" s="1523"/>
      <c r="AB56" s="1524"/>
      <c r="AC56" s="1523"/>
      <c r="AD56" s="1524"/>
      <c r="AE56" s="1523"/>
      <c r="AF56" s="1524"/>
      <c r="AG56" s="1523"/>
      <c r="AH56" s="1524"/>
      <c r="AI56" s="1523"/>
      <c r="AJ56" s="1524"/>
      <c r="AK56" s="1523"/>
      <c r="AL56" s="1524"/>
      <c r="AM56" s="1523"/>
      <c r="AN56" s="1524"/>
      <c r="AO56" s="1523"/>
      <c r="AP56" s="1527"/>
      <c r="AQ56" s="1517"/>
      <c r="AR56" s="1517"/>
      <c r="AS56" s="1519"/>
      <c r="AT56" s="1519"/>
      <c r="AU56" s="1519"/>
      <c r="AV56" s="1519"/>
      <c r="AW56" s="1519"/>
      <c r="AX56" s="1519"/>
      <c r="AY56" t="str">
        <f t="shared" si="45"/>
        <v/>
      </c>
      <c r="CW56" s="25" t="str">
        <f t="shared" si="86"/>
        <v/>
      </c>
      <c r="CX56" s="25" t="str">
        <f t="shared" si="87"/>
        <v/>
      </c>
      <c r="CY56" s="25" t="str">
        <f t="shared" si="88"/>
        <v/>
      </c>
      <c r="CZ56" s="25" t="str">
        <f t="shared" si="89"/>
        <v/>
      </c>
      <c r="DA56" s="25" t="str">
        <f t="shared" ref="DA56:DA59" si="99">IF(AND(D56&gt;0,AT56="")," * No olvide digitar la variable Usuarios con Discapacidad. Digite Cero si no tiene.",IF(AT56&gt;D56," * La variable Usuarios con Discapacidad No puede ser mayor al Total Ambos Sexos.",""))</f>
        <v/>
      </c>
      <c r="DB56" s="25" t="str">
        <f t="shared" ref="DB56:DB59" si="100">IF(AND(D56&gt;0,AU56="")," * No olvide digitar la variable Niños, niñas, adolescentes y jóvenes población SENAME. Digite Cero si no tiene.",IF(AU56&gt;D56," * La variable Niños, niñas, adolescentes y jóvenes población SENAME No puede ser mayor al Total Ambos Sexos.",""))</f>
        <v/>
      </c>
      <c r="DC56" s="25" t="str">
        <f t="shared" ref="DC56:DC59" si="101">IF(AND(D56&gt;0,AV56="")," * No olvide digitar la variable Niños, niñas, adolescentes y jóvenes Mejor Niñez. Digite Cero si no tiene.",IF(AV56&gt;D56," * La variable Niños, niñas, adolescentes y jóvenes Mejor Niñez No puede ser mayor al Total Ambos Sexos.",""))</f>
        <v/>
      </c>
      <c r="DD56" s="25" t="str">
        <f t="shared" ref="DD56:DD59" si="102">IF(AND(D56&gt;0,AW56="")," * No olvide digitar la variable Migrantes. Digite Cero si no tiene.",IF(AW56&gt;D56," * La variable Migrantes No puede ser mayor al Total.",""))</f>
        <v/>
      </c>
      <c r="DE56" s="25" t="str">
        <f t="shared" si="51"/>
        <v/>
      </c>
      <c r="DG56" s="26">
        <f t="shared" si="90"/>
        <v>0</v>
      </c>
      <c r="DH56" s="26">
        <f t="shared" si="91"/>
        <v>0</v>
      </c>
      <c r="DI56" s="26">
        <f t="shared" si="92"/>
        <v>0</v>
      </c>
      <c r="DJ56" s="26">
        <f t="shared" si="93"/>
        <v>0</v>
      </c>
      <c r="DK56" s="26">
        <f t="shared" si="94"/>
        <v>0</v>
      </c>
      <c r="DL56" s="26">
        <f t="shared" si="95"/>
        <v>0</v>
      </c>
      <c r="DM56" s="26">
        <f t="shared" si="96"/>
        <v>0</v>
      </c>
      <c r="DN56" s="26">
        <f t="shared" si="97"/>
        <v>0</v>
      </c>
      <c r="DO56" s="26">
        <f t="shared" si="98"/>
        <v>0</v>
      </c>
    </row>
    <row r="57" spans="1:119" x14ac:dyDescent="0.25">
      <c r="A57" s="722"/>
      <c r="B57" s="723"/>
      <c r="C57" s="1551" t="s">
        <v>81</v>
      </c>
      <c r="D57" s="1520">
        <f t="shared" si="64"/>
        <v>0</v>
      </c>
      <c r="E57" s="1556">
        <f t="shared" si="84"/>
        <v>0</v>
      </c>
      <c r="F57" s="1557">
        <f t="shared" si="84"/>
        <v>0</v>
      </c>
      <c r="G57" s="1523"/>
      <c r="H57" s="1524"/>
      <c r="I57" s="1523"/>
      <c r="J57" s="1524"/>
      <c r="K57" s="1523"/>
      <c r="L57" s="1524"/>
      <c r="M57" s="1523"/>
      <c r="N57" s="1524"/>
      <c r="O57" s="1523"/>
      <c r="P57" s="1524"/>
      <c r="Q57" s="1523"/>
      <c r="R57" s="1524"/>
      <c r="S57" s="1523"/>
      <c r="T57" s="1524"/>
      <c r="U57" s="1523"/>
      <c r="V57" s="1524"/>
      <c r="W57" s="1523"/>
      <c r="X57" s="1524"/>
      <c r="Y57" s="1523"/>
      <c r="Z57" s="1524"/>
      <c r="AA57" s="1523"/>
      <c r="AB57" s="1524"/>
      <c r="AC57" s="1523"/>
      <c r="AD57" s="1524"/>
      <c r="AE57" s="1523"/>
      <c r="AF57" s="1524"/>
      <c r="AG57" s="1523"/>
      <c r="AH57" s="1524"/>
      <c r="AI57" s="1523"/>
      <c r="AJ57" s="1524"/>
      <c r="AK57" s="1523"/>
      <c r="AL57" s="1524"/>
      <c r="AM57" s="1523"/>
      <c r="AN57" s="1524"/>
      <c r="AO57" s="1523"/>
      <c r="AP57" s="1527"/>
      <c r="AQ57" s="1517"/>
      <c r="AR57" s="1517"/>
      <c r="AS57" s="1519"/>
      <c r="AT57" s="1519"/>
      <c r="AU57" s="1519"/>
      <c r="AV57" s="1519"/>
      <c r="AW57" s="1519"/>
      <c r="AX57" s="1519"/>
      <c r="AY57" t="str">
        <f t="shared" si="45"/>
        <v/>
      </c>
      <c r="CW57" s="25" t="str">
        <f t="shared" si="86"/>
        <v/>
      </c>
      <c r="CX57" s="25" t="str">
        <f t="shared" si="87"/>
        <v/>
      </c>
      <c r="CY57" s="25" t="str">
        <f t="shared" si="88"/>
        <v/>
      </c>
      <c r="CZ57" s="25" t="str">
        <f t="shared" si="89"/>
        <v/>
      </c>
      <c r="DA57" s="25" t="str">
        <f t="shared" si="99"/>
        <v/>
      </c>
      <c r="DB57" s="25" t="str">
        <f t="shared" si="100"/>
        <v/>
      </c>
      <c r="DC57" s="25" t="str">
        <f t="shared" si="101"/>
        <v/>
      </c>
      <c r="DD57" s="25" t="str">
        <f t="shared" si="102"/>
        <v/>
      </c>
      <c r="DE57" s="25" t="str">
        <f t="shared" si="51"/>
        <v/>
      </c>
      <c r="DG57" s="26">
        <f t="shared" si="90"/>
        <v>0</v>
      </c>
      <c r="DH57" s="26">
        <f t="shared" si="91"/>
        <v>0</v>
      </c>
      <c r="DI57" s="26">
        <f t="shared" si="92"/>
        <v>0</v>
      </c>
      <c r="DJ57" s="26">
        <f t="shared" si="93"/>
        <v>0</v>
      </c>
      <c r="DK57" s="26">
        <f t="shared" si="94"/>
        <v>0</v>
      </c>
      <c r="DL57" s="26">
        <f t="shared" si="95"/>
        <v>0</v>
      </c>
      <c r="DM57" s="26">
        <f t="shared" si="96"/>
        <v>0</v>
      </c>
      <c r="DN57" s="26">
        <f t="shared" si="97"/>
        <v>0</v>
      </c>
      <c r="DO57" s="26">
        <f t="shared" si="98"/>
        <v>0</v>
      </c>
    </row>
    <row r="58" spans="1:119" x14ac:dyDescent="0.25">
      <c r="A58" s="722"/>
      <c r="B58" s="723"/>
      <c r="C58" s="1551" t="s">
        <v>82</v>
      </c>
      <c r="D58" s="1520">
        <f t="shared" si="64"/>
        <v>0</v>
      </c>
      <c r="E58" s="1556">
        <f t="shared" si="84"/>
        <v>0</v>
      </c>
      <c r="F58" s="1557">
        <f t="shared" si="84"/>
        <v>0</v>
      </c>
      <c r="G58" s="1523"/>
      <c r="H58" s="1524"/>
      <c r="I58" s="1523"/>
      <c r="J58" s="1524"/>
      <c r="K58" s="1523"/>
      <c r="L58" s="1524"/>
      <c r="M58" s="1523"/>
      <c r="N58" s="1524"/>
      <c r="O58" s="1523"/>
      <c r="P58" s="1524"/>
      <c r="Q58" s="1523"/>
      <c r="R58" s="1524"/>
      <c r="S58" s="1523"/>
      <c r="T58" s="1524"/>
      <c r="U58" s="1523"/>
      <c r="V58" s="1524"/>
      <c r="W58" s="1523"/>
      <c r="X58" s="1524"/>
      <c r="Y58" s="1523"/>
      <c r="Z58" s="1524"/>
      <c r="AA58" s="1523"/>
      <c r="AB58" s="1524"/>
      <c r="AC58" s="1523"/>
      <c r="AD58" s="1524"/>
      <c r="AE58" s="1523"/>
      <c r="AF58" s="1524"/>
      <c r="AG58" s="1523"/>
      <c r="AH58" s="1524"/>
      <c r="AI58" s="1523"/>
      <c r="AJ58" s="1524"/>
      <c r="AK58" s="1523"/>
      <c r="AL58" s="1524"/>
      <c r="AM58" s="1523"/>
      <c r="AN58" s="1524"/>
      <c r="AO58" s="1523"/>
      <c r="AP58" s="1527"/>
      <c r="AQ58" s="1517"/>
      <c r="AR58" s="1517"/>
      <c r="AS58" s="1519"/>
      <c r="AT58" s="1519"/>
      <c r="AU58" s="1519"/>
      <c r="AV58" s="1519"/>
      <c r="AW58" s="1519"/>
      <c r="AX58" s="1519"/>
      <c r="AY58" t="str">
        <f t="shared" si="45"/>
        <v/>
      </c>
      <c r="CW58" s="25" t="str">
        <f t="shared" si="86"/>
        <v/>
      </c>
      <c r="CX58" s="25" t="str">
        <f t="shared" si="87"/>
        <v/>
      </c>
      <c r="CY58" s="25" t="str">
        <f t="shared" si="88"/>
        <v/>
      </c>
      <c r="CZ58" s="25" t="str">
        <f t="shared" si="89"/>
        <v/>
      </c>
      <c r="DA58" s="25" t="str">
        <f t="shared" si="99"/>
        <v/>
      </c>
      <c r="DB58" s="25" t="str">
        <f t="shared" si="100"/>
        <v/>
      </c>
      <c r="DC58" s="25" t="str">
        <f t="shared" si="101"/>
        <v/>
      </c>
      <c r="DD58" s="25" t="str">
        <f t="shared" si="102"/>
        <v/>
      </c>
      <c r="DE58" s="25" t="str">
        <f t="shared" si="51"/>
        <v/>
      </c>
      <c r="DG58" s="26">
        <f t="shared" si="90"/>
        <v>0</v>
      </c>
      <c r="DH58" s="26">
        <f t="shared" si="91"/>
        <v>0</v>
      </c>
      <c r="DI58" s="26">
        <f t="shared" si="92"/>
        <v>0</v>
      </c>
      <c r="DJ58" s="26">
        <f t="shared" si="93"/>
        <v>0</v>
      </c>
      <c r="DK58" s="26">
        <f t="shared" si="94"/>
        <v>0</v>
      </c>
      <c r="DL58" s="26">
        <f t="shared" si="95"/>
        <v>0</v>
      </c>
      <c r="DM58" s="26">
        <f t="shared" si="96"/>
        <v>0</v>
      </c>
      <c r="DN58" s="26">
        <f t="shared" si="97"/>
        <v>0</v>
      </c>
      <c r="DO58" s="26">
        <f t="shared" si="98"/>
        <v>0</v>
      </c>
    </row>
    <row r="59" spans="1:119" x14ac:dyDescent="0.25">
      <c r="A59" s="900"/>
      <c r="B59" s="901"/>
      <c r="C59" s="1558" t="s">
        <v>83</v>
      </c>
      <c r="D59" s="1554">
        <f t="shared" si="64"/>
        <v>0</v>
      </c>
      <c r="E59" s="1313">
        <f>SUM(G59+I59+K59+M59+O59+Q59+S59+U59+W59+Y59+AA59+AC59+AE59+AG59+AI59+AK59+AM59+AO59)</f>
        <v>0</v>
      </c>
      <c r="F59" s="1559">
        <f>SUM(H59+J59+L59+N59+P59+R59+T59+V59+X59+Z59+AB59+AD59+AF59+AH59+AJ59+AL59+AN59+AP59)</f>
        <v>0</v>
      </c>
      <c r="G59" s="1528"/>
      <c r="H59" s="1529"/>
      <c r="I59" s="1528"/>
      <c r="J59" s="1529"/>
      <c r="K59" s="1528"/>
      <c r="L59" s="1529"/>
      <c r="M59" s="1528"/>
      <c r="N59" s="1529"/>
      <c r="O59" s="1528"/>
      <c r="P59" s="1529"/>
      <c r="Q59" s="1528"/>
      <c r="R59" s="1529"/>
      <c r="S59" s="1528"/>
      <c r="T59" s="1529"/>
      <c r="U59" s="1528"/>
      <c r="V59" s="1529"/>
      <c r="W59" s="1528"/>
      <c r="X59" s="1529"/>
      <c r="Y59" s="1528"/>
      <c r="Z59" s="1529"/>
      <c r="AA59" s="1528"/>
      <c r="AB59" s="1529"/>
      <c r="AC59" s="1528"/>
      <c r="AD59" s="1529"/>
      <c r="AE59" s="1528"/>
      <c r="AF59" s="1529"/>
      <c r="AG59" s="1528"/>
      <c r="AH59" s="1529"/>
      <c r="AI59" s="1528"/>
      <c r="AJ59" s="1529"/>
      <c r="AK59" s="1528"/>
      <c r="AL59" s="1529"/>
      <c r="AM59" s="1528"/>
      <c r="AN59" s="1529"/>
      <c r="AO59" s="1528"/>
      <c r="AP59" s="1531"/>
      <c r="AQ59" s="105"/>
      <c r="AR59" s="105"/>
      <c r="AS59" s="1533"/>
      <c r="AT59" s="1533"/>
      <c r="AU59" s="1533"/>
      <c r="AV59" s="1533"/>
      <c r="AW59" s="1533"/>
      <c r="AX59" s="1533"/>
      <c r="AY59" t="str">
        <f t="shared" si="45"/>
        <v/>
      </c>
      <c r="CW59" s="25" t="str">
        <f t="shared" si="86"/>
        <v/>
      </c>
      <c r="CX59" s="25" t="str">
        <f t="shared" si="87"/>
        <v/>
      </c>
      <c r="CY59" s="25" t="str">
        <f t="shared" si="88"/>
        <v/>
      </c>
      <c r="CZ59" s="25" t="str">
        <f t="shared" si="89"/>
        <v/>
      </c>
      <c r="DA59" s="25" t="str">
        <f t="shared" si="99"/>
        <v/>
      </c>
      <c r="DB59" s="25" t="str">
        <f t="shared" si="100"/>
        <v/>
      </c>
      <c r="DC59" s="25" t="str">
        <f t="shared" si="101"/>
        <v/>
      </c>
      <c r="DD59" s="25" t="str">
        <f t="shared" si="102"/>
        <v/>
      </c>
      <c r="DE59" s="25" t="str">
        <f t="shared" si="51"/>
        <v/>
      </c>
      <c r="DG59" s="26">
        <f t="shared" si="90"/>
        <v>0</v>
      </c>
      <c r="DH59" s="26">
        <f t="shared" si="91"/>
        <v>0</v>
      </c>
      <c r="DI59" s="26">
        <f t="shared" si="92"/>
        <v>0</v>
      </c>
      <c r="DJ59" s="26">
        <f t="shared" si="93"/>
        <v>0</v>
      </c>
      <c r="DK59" s="26">
        <f t="shared" si="94"/>
        <v>0</v>
      </c>
      <c r="DL59" s="26">
        <f t="shared" si="95"/>
        <v>0</v>
      </c>
      <c r="DM59" s="26">
        <f t="shared" si="96"/>
        <v>0</v>
      </c>
      <c r="DN59" s="26">
        <f t="shared" si="97"/>
        <v>0</v>
      </c>
      <c r="DO59" s="26">
        <f t="shared" si="98"/>
        <v>0</v>
      </c>
    </row>
    <row r="60" spans="1:119" x14ac:dyDescent="0.25">
      <c r="A60" s="1781" t="s">
        <v>4</v>
      </c>
      <c r="B60" s="1782"/>
      <c r="C60" s="885"/>
      <c r="D60" s="1846">
        <f t="shared" ref="D60:AX60" si="103">SUM(D55:D59)</f>
        <v>0</v>
      </c>
      <c r="E60" s="1847">
        <f>SUM(E55:E59)</f>
        <v>0</v>
      </c>
      <c r="F60" s="1868">
        <f>SUM(F55:F59)</f>
        <v>0</v>
      </c>
      <c r="G60" s="1846">
        <f t="shared" si="103"/>
        <v>0</v>
      </c>
      <c r="H60" s="1852">
        <f t="shared" si="103"/>
        <v>0</v>
      </c>
      <c r="I60" s="1846">
        <f t="shared" si="103"/>
        <v>0</v>
      </c>
      <c r="J60" s="1852">
        <f t="shared" si="103"/>
        <v>0</v>
      </c>
      <c r="K60" s="1846">
        <f t="shared" si="103"/>
        <v>0</v>
      </c>
      <c r="L60" s="1852">
        <f t="shared" si="103"/>
        <v>0</v>
      </c>
      <c r="M60" s="1846">
        <f t="shared" si="103"/>
        <v>0</v>
      </c>
      <c r="N60" s="1852">
        <f t="shared" si="103"/>
        <v>0</v>
      </c>
      <c r="O60" s="1846">
        <f t="shared" si="103"/>
        <v>0</v>
      </c>
      <c r="P60" s="1852">
        <f t="shared" si="103"/>
        <v>0</v>
      </c>
      <c r="Q60" s="1846">
        <f t="shared" si="103"/>
        <v>0</v>
      </c>
      <c r="R60" s="1852">
        <f t="shared" si="103"/>
        <v>0</v>
      </c>
      <c r="S60" s="1846">
        <f t="shared" si="103"/>
        <v>0</v>
      </c>
      <c r="T60" s="1868">
        <f t="shared" si="103"/>
        <v>0</v>
      </c>
      <c r="U60" s="1846">
        <f t="shared" si="103"/>
        <v>0</v>
      </c>
      <c r="V60" s="1852">
        <f t="shared" si="103"/>
        <v>0</v>
      </c>
      <c r="W60" s="1846">
        <f t="shared" si="103"/>
        <v>0</v>
      </c>
      <c r="X60" s="1852">
        <f t="shared" si="103"/>
        <v>0</v>
      </c>
      <c r="Y60" s="1846">
        <f t="shared" si="103"/>
        <v>0</v>
      </c>
      <c r="Z60" s="1852">
        <f t="shared" si="103"/>
        <v>0</v>
      </c>
      <c r="AA60" s="1846">
        <f t="shared" si="103"/>
        <v>0</v>
      </c>
      <c r="AB60" s="1852">
        <f t="shared" si="103"/>
        <v>0</v>
      </c>
      <c r="AC60" s="1846">
        <f t="shared" si="103"/>
        <v>0</v>
      </c>
      <c r="AD60" s="1852">
        <f t="shared" si="103"/>
        <v>0</v>
      </c>
      <c r="AE60" s="1846">
        <f t="shared" si="103"/>
        <v>0</v>
      </c>
      <c r="AF60" s="1852">
        <f t="shared" si="103"/>
        <v>0</v>
      </c>
      <c r="AG60" s="1846">
        <f t="shared" si="103"/>
        <v>0</v>
      </c>
      <c r="AH60" s="1852">
        <f t="shared" si="103"/>
        <v>0</v>
      </c>
      <c r="AI60" s="1846">
        <f t="shared" si="103"/>
        <v>0</v>
      </c>
      <c r="AJ60" s="1852">
        <f t="shared" si="103"/>
        <v>0</v>
      </c>
      <c r="AK60" s="1846">
        <f t="shared" si="103"/>
        <v>0</v>
      </c>
      <c r="AL60" s="1852">
        <f t="shared" si="103"/>
        <v>0</v>
      </c>
      <c r="AM60" s="1846">
        <f t="shared" si="103"/>
        <v>0</v>
      </c>
      <c r="AN60" s="1852">
        <f t="shared" si="103"/>
        <v>0</v>
      </c>
      <c r="AO60" s="1846">
        <f t="shared" si="103"/>
        <v>0</v>
      </c>
      <c r="AP60" s="1853">
        <f t="shared" si="103"/>
        <v>0</v>
      </c>
      <c r="AQ60" s="1852">
        <f t="shared" si="103"/>
        <v>0</v>
      </c>
      <c r="AR60" s="1846">
        <f t="shared" si="103"/>
        <v>0</v>
      </c>
      <c r="AS60" s="1846">
        <f t="shared" si="103"/>
        <v>0</v>
      </c>
      <c r="AT60" s="1846">
        <f t="shared" si="103"/>
        <v>0</v>
      </c>
      <c r="AU60" s="1846">
        <f t="shared" si="103"/>
        <v>0</v>
      </c>
      <c r="AV60" s="1848">
        <f>SUM(AV55:AV59)</f>
        <v>0</v>
      </c>
      <c r="AW60" s="1846">
        <f t="shared" si="103"/>
        <v>0</v>
      </c>
      <c r="AX60" s="1854">
        <f t="shared" si="103"/>
        <v>0</v>
      </c>
      <c r="CW60"/>
      <c r="CX60"/>
      <c r="CY60"/>
      <c r="CZ60"/>
      <c r="DA60"/>
      <c r="DB60"/>
      <c r="DC60"/>
      <c r="DD60"/>
      <c r="DE60"/>
      <c r="DG60"/>
      <c r="DH60"/>
      <c r="DI60"/>
      <c r="DJ60"/>
      <c r="DK60"/>
      <c r="DL60"/>
      <c r="DM60"/>
    </row>
    <row r="61" spans="1:119" ht="15" customHeight="1" x14ac:dyDescent="0.25">
      <c r="A61" s="929" t="s">
        <v>84</v>
      </c>
      <c r="B61" s="727"/>
      <c r="C61" s="1551">
        <v>0</v>
      </c>
      <c r="D61" s="98">
        <f>SUM(E61:F61)</f>
        <v>0</v>
      </c>
      <c r="E61" s="99">
        <f>SUM(Y61+AA61+AC61+AE61+AG61+AI61+AK61+AM61+AO61)</f>
        <v>0</v>
      </c>
      <c r="F61" s="1522">
        <f>SUM(Z61+AB61+AD61+AF61+AH61+AJ61+AL61+AN61+AP61)</f>
        <v>0</v>
      </c>
      <c r="G61" s="1869"/>
      <c r="H61" s="143"/>
      <c r="I61" s="1870"/>
      <c r="J61" s="143"/>
      <c r="K61" s="1870"/>
      <c r="L61" s="143"/>
      <c r="M61" s="1870"/>
      <c r="N61" s="143"/>
      <c r="O61" s="1870"/>
      <c r="P61" s="143"/>
      <c r="Q61" s="1870"/>
      <c r="R61" s="143"/>
      <c r="S61" s="145"/>
      <c r="T61" s="146"/>
      <c r="U61" s="1870"/>
      <c r="V61" s="143"/>
      <c r="W61" s="1870"/>
      <c r="X61" s="143"/>
      <c r="Y61" s="122"/>
      <c r="Z61" s="125"/>
      <c r="AA61" s="122"/>
      <c r="AB61" s="125"/>
      <c r="AC61" s="1871"/>
      <c r="AD61" s="1872"/>
      <c r="AE61" s="147"/>
      <c r="AF61" s="148"/>
      <c r="AG61" s="147"/>
      <c r="AH61" s="148"/>
      <c r="AI61" s="103"/>
      <c r="AJ61" s="125"/>
      <c r="AK61" s="122"/>
      <c r="AL61" s="125"/>
      <c r="AM61" s="1871"/>
      <c r="AN61" s="1872"/>
      <c r="AO61" s="103"/>
      <c r="AP61" s="81"/>
      <c r="AQ61" s="149"/>
      <c r="AR61" s="123"/>
      <c r="AS61" s="123"/>
      <c r="AT61" s="1873"/>
      <c r="AU61" s="123"/>
      <c r="AV61" s="123"/>
      <c r="AW61" s="1873"/>
      <c r="AX61" s="1873"/>
      <c r="AY61" t="str">
        <f t="shared" si="45"/>
        <v/>
      </c>
      <c r="CW61" s="25" t="str">
        <f t="shared" ref="CW61:CW63" si="104">IF(AND((Y61+Z61)&gt;0,AQ61="")," * No olvide digitar la variable 12 años. Si no tiene digite Cero.",IF(AQ61&gt;(Y61+Z61),"* Las Consultas de 12 años NO DEBEN ser mayor que el total de Consultas entre 10-14 años",""))</f>
        <v/>
      </c>
      <c r="CX61" s="25" t="str">
        <f t="shared" ref="CX61:CX63" si="105">IF(AND(F61&gt;0,AR61="")," * No olvide digitar la variable Embarazadas. Digite cero si no tiene.","")</f>
        <v/>
      </c>
      <c r="CY61" s="25" t="str">
        <f t="shared" ref="CY61:CY63" si="106">IF(AR61&gt;F61," * Las Embarazadas NO DEBEN ser mayor al total de mujeres. ","")</f>
        <v/>
      </c>
      <c r="CZ61" s="25" t="str">
        <f t="shared" ref="CZ61:CZ63" si="107">IF(AND((AK61+AL61)&gt;0,AS61="")," * No olvide digitar la variable 60 años. Si no tiene digite Cero.",IF(AS61&gt;(AK61+AL61)," * Las consultas de 60 años NO DEBEN ser mayor que el Total de consultas del grupo 60-64 años",""))</f>
        <v/>
      </c>
      <c r="DA61" s="25" t="str">
        <f t="shared" ref="DA61:DA63" si="108">IF(AND(D61&gt;0,AT61="")," * No olvide digitar la variable Usuarios con Discapacidad. Digite Cero si no tiene.",IF(AT61&gt;D61," * La variable Usuarios con Discapacidad No puede ser mayor al Total Ambos Sexos.",""))</f>
        <v/>
      </c>
      <c r="DB61" s="25" t="str">
        <f t="shared" ref="DB61:DB63" si="109">IF(AND(D61&gt;0,AU61="")," * No olvide digitar la variable Niños, niñas, adolescentes y jóvenes población SENAME. Digite Cero si no tiene.",IF(AU61&gt;D61," * La variable Niños, niñas, adolescentes y jóvenes población SENAME No puede ser mayor al Total Ambos Sexos.",""))</f>
        <v/>
      </c>
      <c r="DC61" s="25" t="str">
        <f t="shared" ref="DC61:DC63" si="110">IF(AND(D61&gt;0,AV61="")," * No olvide digitar la variable Niños, niñas, adolescentes y jóvenes Mejor Niñez. Digite Cero si no tiene.",IF(AV61&gt;D61," * La variable Niños, niñas, adolescentes y jóvenes Mejor Niñez No puede ser mayor al Total Ambos Sexos.",""))</f>
        <v/>
      </c>
      <c r="DD61" s="25" t="str">
        <f t="shared" ref="DD61:DD63" si="111">IF(AND(D61&gt;0,AW61="")," * No olvide digitar la variable Migrantes. Digite Cero si no tiene.",IF(AW61&gt;D61," * La variable Migrantes No puede ser mayor al Total.",""))</f>
        <v/>
      </c>
      <c r="DE61" s="25" t="str">
        <f t="shared" si="51"/>
        <v/>
      </c>
      <c r="DG61" s="26">
        <f t="shared" ref="DG61:DG63" si="112">IF(AND((Y61+Z61)&gt;0,AQ61=""),1,IF(AQ61&gt;(Y61+Z61),1,0))</f>
        <v>0</v>
      </c>
      <c r="DH61" s="26">
        <f t="shared" ref="DH61:DH63" si="113">IF(AND(F61&gt;0,AR61=""),1,0)</f>
        <v>0</v>
      </c>
      <c r="DI61" s="26">
        <f t="shared" ref="DI61:DI63" si="114">IF(AR61&gt;F61,1,0)</f>
        <v>0</v>
      </c>
      <c r="DJ61" s="26">
        <f t="shared" ref="DJ61:DJ63" si="115">IF(AND((AK61+AL61)&gt;0,AS61=""),1,IF(AS61&gt;(AK61+AL61),1,0))</f>
        <v>0</v>
      </c>
      <c r="DK61" s="26">
        <f t="shared" ref="DK61:DK63" si="116">IF(AND(D61&gt;0,AT61=""),1,IF(AT61&gt;D61,1,0))</f>
        <v>0</v>
      </c>
      <c r="DL61" s="26">
        <f t="shared" ref="DL61:DL63" si="117">IF(AND(D61&gt;0,AU61=""),1,IF(AU61&gt;D61,1,0))</f>
        <v>0</v>
      </c>
      <c r="DM61" s="26">
        <f t="shared" ref="DM61:DM63" si="118">IF(AND(D61&gt;0,AV61=""),1,IF(AV61&gt;D61,1,0))</f>
        <v>0</v>
      </c>
      <c r="DN61" s="26">
        <f t="shared" ref="DN61:DN63" si="119">IF(AND(D61&gt;0,AW61=""),1,IF(AW61&gt;D61,1,0))</f>
        <v>0</v>
      </c>
      <c r="DO61" s="26">
        <f t="shared" ref="DO61:DO63" si="120">IF(AND(D61&gt;0,AX61=""),1,IF(AX61&gt;D61,1,0))</f>
        <v>0</v>
      </c>
    </row>
    <row r="62" spans="1:119" x14ac:dyDescent="0.25">
      <c r="A62" s="728"/>
      <c r="B62" s="729"/>
      <c r="C62" s="1551" t="s">
        <v>85</v>
      </c>
      <c r="D62" s="98">
        <f>SUM(E62:F62)</f>
        <v>0</v>
      </c>
      <c r="E62" s="99">
        <f t="shared" ref="E62:F63" si="121">SUM(Y62+AA62+AC62+AE62+AG62+AI62+AK62+AM62+AO62)</f>
        <v>0</v>
      </c>
      <c r="F62" s="1522">
        <f t="shared" si="121"/>
        <v>0</v>
      </c>
      <c r="G62" s="1563"/>
      <c r="H62" s="1564"/>
      <c r="I62" s="1563"/>
      <c r="J62" s="1564"/>
      <c r="K62" s="1563"/>
      <c r="L62" s="1564"/>
      <c r="M62" s="1563"/>
      <c r="N62" s="1564"/>
      <c r="O62" s="1563"/>
      <c r="P62" s="1564"/>
      <c r="Q62" s="1563"/>
      <c r="R62" s="1564"/>
      <c r="S62" s="145"/>
      <c r="T62" s="146"/>
      <c r="U62" s="1563"/>
      <c r="V62" s="1564"/>
      <c r="W62" s="1563"/>
      <c r="X62" s="1564"/>
      <c r="Y62" s="122"/>
      <c r="Z62" s="125"/>
      <c r="AA62" s="122"/>
      <c r="AB62" s="125"/>
      <c r="AC62" s="122"/>
      <c r="AD62" s="125"/>
      <c r="AE62" s="103"/>
      <c r="AF62" s="125"/>
      <c r="AG62" s="103"/>
      <c r="AH62" s="125"/>
      <c r="AI62" s="103"/>
      <c r="AJ62" s="125"/>
      <c r="AK62" s="122"/>
      <c r="AL62" s="125"/>
      <c r="AM62" s="122"/>
      <c r="AN62" s="125"/>
      <c r="AO62" s="103"/>
      <c r="AP62" s="127"/>
      <c r="AQ62" s="128"/>
      <c r="AR62" s="123"/>
      <c r="AS62" s="123"/>
      <c r="AT62" s="129"/>
      <c r="AU62" s="123"/>
      <c r="AV62" s="123"/>
      <c r="AW62" s="129"/>
      <c r="AX62" s="129"/>
      <c r="AY62" t="str">
        <f t="shared" si="45"/>
        <v/>
      </c>
      <c r="CW62" s="25" t="str">
        <f t="shared" si="104"/>
        <v/>
      </c>
      <c r="CX62" s="25" t="str">
        <f t="shared" si="105"/>
        <v/>
      </c>
      <c r="CY62" s="25" t="str">
        <f t="shared" si="106"/>
        <v/>
      </c>
      <c r="CZ62" s="25" t="str">
        <f t="shared" si="107"/>
        <v/>
      </c>
      <c r="DA62" s="25" t="str">
        <f t="shared" si="108"/>
        <v/>
      </c>
      <c r="DB62" s="25" t="str">
        <f t="shared" si="109"/>
        <v/>
      </c>
      <c r="DC62" s="25" t="str">
        <f t="shared" si="110"/>
        <v/>
      </c>
      <c r="DD62" s="25" t="str">
        <f t="shared" si="111"/>
        <v/>
      </c>
      <c r="DE62" s="25" t="str">
        <f t="shared" si="51"/>
        <v/>
      </c>
      <c r="DG62" s="26">
        <f t="shared" si="112"/>
        <v>0</v>
      </c>
      <c r="DH62" s="26">
        <f t="shared" si="113"/>
        <v>0</v>
      </c>
      <c r="DI62" s="26">
        <f t="shared" si="114"/>
        <v>0</v>
      </c>
      <c r="DJ62" s="26">
        <f t="shared" si="115"/>
        <v>0</v>
      </c>
      <c r="DK62" s="26">
        <f t="shared" si="116"/>
        <v>0</v>
      </c>
      <c r="DL62" s="26">
        <f t="shared" si="117"/>
        <v>0</v>
      </c>
      <c r="DM62" s="26">
        <f t="shared" si="118"/>
        <v>0</v>
      </c>
      <c r="DN62" s="26">
        <f t="shared" si="119"/>
        <v>0</v>
      </c>
      <c r="DO62" s="26">
        <f t="shared" si="120"/>
        <v>0</v>
      </c>
    </row>
    <row r="63" spans="1:119" x14ac:dyDescent="0.25">
      <c r="A63" s="728"/>
      <c r="B63" s="729"/>
      <c r="C63" s="121" t="s">
        <v>86</v>
      </c>
      <c r="D63" s="98">
        <f>SUM(E63:F63)</f>
        <v>0</v>
      </c>
      <c r="E63" s="99">
        <f t="shared" si="121"/>
        <v>0</v>
      </c>
      <c r="F63" s="1522">
        <f t="shared" si="121"/>
        <v>0</v>
      </c>
      <c r="G63" s="1563"/>
      <c r="H63" s="1564"/>
      <c r="I63" s="1563"/>
      <c r="J63" s="1564"/>
      <c r="K63" s="1563"/>
      <c r="L63" s="1564"/>
      <c r="M63" s="1563"/>
      <c r="N63" s="1564"/>
      <c r="O63" s="1563"/>
      <c r="P63" s="1564"/>
      <c r="Q63" s="1563"/>
      <c r="R63" s="1564"/>
      <c r="S63" s="145"/>
      <c r="T63" s="146"/>
      <c r="U63" s="1563"/>
      <c r="V63" s="1564"/>
      <c r="W63" s="1563"/>
      <c r="X63" s="1564"/>
      <c r="Y63" s="122"/>
      <c r="Z63" s="125"/>
      <c r="AA63" s="122"/>
      <c r="AB63" s="125"/>
      <c r="AC63" s="122"/>
      <c r="AD63" s="125"/>
      <c r="AE63" s="103"/>
      <c r="AF63" s="125"/>
      <c r="AG63" s="103"/>
      <c r="AH63" s="125"/>
      <c r="AI63" s="103"/>
      <c r="AJ63" s="125"/>
      <c r="AK63" s="122"/>
      <c r="AL63" s="125"/>
      <c r="AM63" s="1528"/>
      <c r="AN63" s="1529"/>
      <c r="AO63" s="103"/>
      <c r="AP63" s="127"/>
      <c r="AQ63" s="1532"/>
      <c r="AR63" s="123"/>
      <c r="AS63" s="123"/>
      <c r="AT63" s="129"/>
      <c r="AU63" s="123"/>
      <c r="AV63" s="123"/>
      <c r="AW63" s="129"/>
      <c r="AX63" s="129"/>
      <c r="AY63" t="str">
        <f t="shared" si="45"/>
        <v/>
      </c>
      <c r="CW63" s="25" t="str">
        <f t="shared" si="104"/>
        <v/>
      </c>
      <c r="CX63" s="25" t="str">
        <f t="shared" si="105"/>
        <v/>
      </c>
      <c r="CY63" s="25" t="str">
        <f t="shared" si="106"/>
        <v/>
      </c>
      <c r="CZ63" s="25" t="str">
        <f t="shared" si="107"/>
        <v/>
      </c>
      <c r="DA63" s="25" t="str">
        <f t="shared" si="108"/>
        <v/>
      </c>
      <c r="DB63" s="25" t="str">
        <f t="shared" si="109"/>
        <v/>
      </c>
      <c r="DC63" s="25" t="str">
        <f t="shared" si="110"/>
        <v/>
      </c>
      <c r="DD63" s="25" t="str">
        <f t="shared" si="111"/>
        <v/>
      </c>
      <c r="DE63" s="25" t="str">
        <f t="shared" si="51"/>
        <v/>
      </c>
      <c r="DG63" s="26">
        <f t="shared" si="112"/>
        <v>0</v>
      </c>
      <c r="DH63" s="26">
        <f t="shared" si="113"/>
        <v>0</v>
      </c>
      <c r="DI63" s="26">
        <f t="shared" si="114"/>
        <v>0</v>
      </c>
      <c r="DJ63" s="26">
        <f t="shared" si="115"/>
        <v>0</v>
      </c>
      <c r="DK63" s="26">
        <f t="shared" si="116"/>
        <v>0</v>
      </c>
      <c r="DL63" s="26">
        <f t="shared" si="117"/>
        <v>0</v>
      </c>
      <c r="DM63" s="26">
        <f t="shared" si="118"/>
        <v>0</v>
      </c>
      <c r="DN63" s="26">
        <f t="shared" si="119"/>
        <v>0</v>
      </c>
      <c r="DO63" s="26">
        <f t="shared" si="120"/>
        <v>0</v>
      </c>
    </row>
    <row r="64" spans="1:119" x14ac:dyDescent="0.25">
      <c r="A64" s="898"/>
      <c r="B64" s="899"/>
      <c r="C64" s="1874" t="s">
        <v>4</v>
      </c>
      <c r="D64" s="1846">
        <f>SUM(E64:F64)</f>
        <v>0</v>
      </c>
      <c r="E64" s="1847">
        <f>SUM(E61:E63)</f>
        <v>0</v>
      </c>
      <c r="F64" s="1848">
        <f>SUM(F61:F63)</f>
        <v>0</v>
      </c>
      <c r="G64" s="1875"/>
      <c r="H64" s="1876"/>
      <c r="I64" s="1876"/>
      <c r="J64" s="1876"/>
      <c r="K64" s="1876"/>
      <c r="L64" s="1876"/>
      <c r="M64" s="1876"/>
      <c r="N64" s="1876"/>
      <c r="O64" s="1876"/>
      <c r="P64" s="1876"/>
      <c r="Q64" s="1876"/>
      <c r="R64" s="1876"/>
      <c r="S64" s="1876"/>
      <c r="T64" s="1876"/>
      <c r="U64" s="1876"/>
      <c r="V64" s="1876"/>
      <c r="W64" s="1876"/>
      <c r="X64" s="1877"/>
      <c r="Y64" s="1846">
        <f>SUM(Y61:Y63)</f>
        <v>0</v>
      </c>
      <c r="Z64" s="1848">
        <f t="shared" ref="Z64:AX64" si="122">SUM(Z61:Z63)</f>
        <v>0</v>
      </c>
      <c r="AA64" s="1846">
        <f t="shared" si="122"/>
        <v>0</v>
      </c>
      <c r="AB64" s="1848">
        <f t="shared" si="122"/>
        <v>0</v>
      </c>
      <c r="AC64" s="1846">
        <f t="shared" si="122"/>
        <v>0</v>
      </c>
      <c r="AD64" s="1868">
        <f t="shared" si="122"/>
        <v>0</v>
      </c>
      <c r="AE64" s="1852">
        <f t="shared" si="122"/>
        <v>0</v>
      </c>
      <c r="AF64" s="1868">
        <f t="shared" si="122"/>
        <v>0</v>
      </c>
      <c r="AG64" s="1852">
        <f t="shared" si="122"/>
        <v>0</v>
      </c>
      <c r="AH64" s="1868">
        <f t="shared" si="122"/>
        <v>0</v>
      </c>
      <c r="AI64" s="1852">
        <f t="shared" si="122"/>
        <v>0</v>
      </c>
      <c r="AJ64" s="1848">
        <f t="shared" si="122"/>
        <v>0</v>
      </c>
      <c r="AK64" s="1846">
        <f t="shared" si="122"/>
        <v>0</v>
      </c>
      <c r="AL64" s="1848">
        <f t="shared" si="122"/>
        <v>0</v>
      </c>
      <c r="AM64" s="1846">
        <f t="shared" si="122"/>
        <v>0</v>
      </c>
      <c r="AN64" s="1868">
        <f t="shared" si="122"/>
        <v>0</v>
      </c>
      <c r="AO64" s="1852">
        <f t="shared" si="122"/>
        <v>0</v>
      </c>
      <c r="AP64" s="1853">
        <f t="shared" si="122"/>
        <v>0</v>
      </c>
      <c r="AQ64" s="1878">
        <f t="shared" si="122"/>
        <v>0</v>
      </c>
      <c r="AR64" s="1848">
        <f t="shared" si="122"/>
        <v>0</v>
      </c>
      <c r="AS64" s="1848">
        <f t="shared" si="122"/>
        <v>0</v>
      </c>
      <c r="AT64" s="1854">
        <f t="shared" si="122"/>
        <v>0</v>
      </c>
      <c r="AU64" s="1848">
        <f t="shared" si="122"/>
        <v>0</v>
      </c>
      <c r="AV64" s="1848">
        <f t="shared" si="122"/>
        <v>0</v>
      </c>
      <c r="AW64" s="1854">
        <f t="shared" si="122"/>
        <v>0</v>
      </c>
      <c r="AX64" s="1854">
        <f t="shared" si="122"/>
        <v>0</v>
      </c>
      <c r="CW64"/>
      <c r="CX64"/>
      <c r="CY64"/>
      <c r="CZ64"/>
      <c r="DA64"/>
      <c r="DB64"/>
      <c r="DC64"/>
      <c r="DD64"/>
      <c r="DE64"/>
      <c r="DG64"/>
      <c r="DH64"/>
      <c r="DI64"/>
      <c r="DJ64"/>
      <c r="DK64"/>
      <c r="DL64"/>
      <c r="DM64"/>
    </row>
    <row r="65" spans="1:117" x14ac:dyDescent="0.25">
      <c r="A65" s="43" t="s">
        <v>87</v>
      </c>
      <c r="B65" s="154"/>
      <c r="C65" s="154"/>
      <c r="D65" s="155"/>
      <c r="E65" s="46"/>
      <c r="F65" s="539"/>
      <c r="G65" s="539"/>
      <c r="H65" s="539"/>
      <c r="I65" s="539"/>
      <c r="J65" s="539"/>
      <c r="CW65"/>
      <c r="CX65"/>
      <c r="CY65"/>
      <c r="CZ65"/>
      <c r="DA65"/>
      <c r="DB65"/>
      <c r="DC65"/>
      <c r="DD65"/>
      <c r="DE65"/>
      <c r="DG65"/>
      <c r="DH65"/>
      <c r="DI65"/>
      <c r="DJ65"/>
      <c r="DK65"/>
      <c r="DL65"/>
      <c r="DM65"/>
    </row>
    <row r="66" spans="1:117" ht="42" x14ac:dyDescent="0.25">
      <c r="A66" s="1831" t="s">
        <v>88</v>
      </c>
      <c r="B66" s="1818"/>
      <c r="C66" s="1789"/>
      <c r="D66" s="1879" t="s">
        <v>4</v>
      </c>
      <c r="E66" s="1879" t="s">
        <v>89</v>
      </c>
      <c r="F66" s="537" t="s">
        <v>90</v>
      </c>
      <c r="G66" s="537" t="s">
        <v>9</v>
      </c>
      <c r="H66" s="1880" t="s">
        <v>91</v>
      </c>
      <c r="I66" s="1880" t="s">
        <v>92</v>
      </c>
      <c r="J66" s="1880" t="s">
        <v>10</v>
      </c>
      <c r="CW66"/>
      <c r="CX66"/>
      <c r="CY66"/>
      <c r="CZ66"/>
      <c r="DA66"/>
      <c r="DB66"/>
      <c r="DC66"/>
      <c r="DD66"/>
      <c r="DE66"/>
      <c r="DG66"/>
      <c r="DH66"/>
      <c r="DI66"/>
      <c r="DJ66"/>
      <c r="DK66"/>
      <c r="DL66"/>
      <c r="DM66"/>
    </row>
    <row r="67" spans="1:117" x14ac:dyDescent="0.25">
      <c r="A67" s="1855" t="s">
        <v>93</v>
      </c>
      <c r="B67" s="1856"/>
      <c r="C67" s="1857"/>
      <c r="D67" s="1881"/>
      <c r="E67" s="1881"/>
      <c r="F67" s="1881"/>
      <c r="G67" s="1881"/>
      <c r="H67" s="1881"/>
      <c r="I67" s="1881"/>
      <c r="J67" s="1881"/>
      <c r="K67" t="str">
        <f>CW67&amp;CX67&amp;CY67&amp;CZ67&amp;DA67&amp;DB67&amp;DC67&amp;DD67&amp;DE67</f>
        <v/>
      </c>
      <c r="CW67" s="25" t="str">
        <f>IF(AND(D67&gt;0,E67=""), "* No olvide digitar la variable Gestantes. Digite Cero si no tiene.",IF(E67&gt;D67,"  * La variable Gestantes No puede ser mayor al Total.",""))</f>
        <v/>
      </c>
      <c r="CX67" s="25" t="str">
        <f>IF(AND(D67&gt;0,F67=""), "* No olvide digitar la variable 60 años. Digite Cero si no tiene.",IF(F67&gt;D67,"  * La variable 60 años No puede ser mayor al Total.",""))</f>
        <v/>
      </c>
      <c r="CY67" s="25" t="str">
        <f>IF(AND(D67&gt;0,G67=""), "* No olvide digitar la variable Usuarios con Discapacidad. Digite Cero si no tiene.",IF(G67&gt;D67,"  * La variable Usuarios con Discapacidad No puede ser mayor al Total.",""))</f>
        <v/>
      </c>
      <c r="CZ67" s="25" t="str">
        <f>IF(AND(D67&gt;0,H67=""), "* No olvide digitar la variable Niños, niñas, adolescentes y jóvenes SENAME. Digite Cero si no tiene.",IF(H67&gt;D67,"  * La variable  Niños, niñas, adolescentes y jóvenes SENAME No puede ser mayor al Total.",""))</f>
        <v/>
      </c>
      <c r="DA67" s="25" t="str">
        <f>IF(AND(D67&gt;0,I67=""), "* No olvide digitar la variable Niños, niñas, adolescentes y jóvenes Mejor niñez. Digite Cero si no tiene.",IF(I67&gt;D67,"  * La variable  Niños, niñas, adolescentes y jóvenes Mejor niñez  No puede ser mayor al Total.",""))</f>
        <v/>
      </c>
      <c r="DB67" s="25" t="str">
        <f>IF(AND(D67&gt;0,J67=""), "* No olvide digitar la variable Migrantes. Digite Cero si no tiene.",IF(J67&gt;D67,"  * La variable Migrantes No puede ser mayor al Total.",""))</f>
        <v/>
      </c>
      <c r="DC67"/>
      <c r="DD67"/>
      <c r="DE67"/>
      <c r="DG67" s="26">
        <f>IF(AND(D67&gt;0,E67=""),1,IF(E67&gt;D67,1,0))</f>
        <v>0</v>
      </c>
      <c r="DH67" s="26">
        <f>IF(AND(D67&gt;0,F67=""),1,IF(F67&gt;D67,1,0))</f>
        <v>0</v>
      </c>
      <c r="DI67" s="26">
        <f>IF(AND(D67&gt;0,G67=""),1,IF(G67&gt;D67,1,0))</f>
        <v>0</v>
      </c>
      <c r="DJ67" s="26">
        <f>IF(AND(D67&gt;0,H67=""),1,IF(H67&gt;D67,1,0))</f>
        <v>0</v>
      </c>
      <c r="DK67" s="26">
        <f>IF(AND(D67&gt;0,I67=""),1,IF(I67&gt;D67,1,0))</f>
        <v>0</v>
      </c>
      <c r="DL67" s="26">
        <f>IF(AND(D67&gt;0,J67=""),1,IF(J67&gt;D67,1,0))</f>
        <v>0</v>
      </c>
      <c r="DM67"/>
    </row>
    <row r="68" spans="1:117" x14ac:dyDescent="0.25">
      <c r="A68" s="713" t="s">
        <v>94</v>
      </c>
      <c r="B68" s="714" t="s">
        <v>95</v>
      </c>
      <c r="C68" s="715"/>
      <c r="D68" s="159"/>
      <c r="E68" s="159"/>
      <c r="F68" s="159"/>
      <c r="G68" s="159"/>
      <c r="H68" s="159"/>
      <c r="I68" s="159"/>
      <c r="J68" s="159"/>
      <c r="K68" t="str">
        <f t="shared" ref="K68:K78" si="123">CW68&amp;CX68&amp;CY68&amp;CZ68&amp;DA68&amp;DB68&amp;DC68&amp;DD68&amp;DE68</f>
        <v/>
      </c>
      <c r="CW68" s="25" t="str">
        <f t="shared" ref="CW68:CW78" si="124">IF(AND(D68&gt;0,E68=""), "* No olvide digitar la variable Gestantes. Digite Cero si no tiene.",IF(E68&gt;D68,"  * La variable Gestantes No puede ser mayor al Total.",""))</f>
        <v/>
      </c>
      <c r="CX68" s="25" t="str">
        <f t="shared" ref="CX68:CX78" si="125">IF(AND(D68&gt;0,F68=""), "* No olvide digitar la variable 60 años. Digite Cero si no tiene.",IF(F68&gt;D68,"  * La variable 60 años No puede ser mayor al Total.",""))</f>
        <v/>
      </c>
      <c r="CY68" s="25" t="str">
        <f t="shared" ref="CY68:CY78" si="126">IF(AND(D68&gt;0,G68=""), "* No olvide digitar la variable Usuarios con Discapacidad. Digite Cero si no tiene.",IF(G68&gt;D68,"  * La variable Usuarios con Discapacidad No puede ser mayor al Total.",""))</f>
        <v/>
      </c>
      <c r="CZ68" s="25" t="str">
        <f t="shared" ref="CZ68:CZ78" si="127">IF(AND(D68&gt;0,H68=""), "* No olvide digitar la variable Niños, niñas, adolescentes y jóvenes SENAME. Digite Cero si no tiene.",IF(H68&gt;D68,"  * La variable  Niños, niñas, adolescentes y jóvenes SENAME No puede ser mayor al Total.",""))</f>
        <v/>
      </c>
      <c r="DA68" s="25" t="str">
        <f t="shared" ref="DA68:DA78" si="128">IF(AND(D68&gt;0,I68=""), "* No olvide digitar la variable Niños, niñas, adolescentes y jóvenes Mejor niñez. Digite Cero si no tiene.",IF(I68&gt;D68,"  * La variable  Niños, niñas, adolescentes y jóvenes Mejor niñez  No puede ser mayor al Total.",""))</f>
        <v/>
      </c>
      <c r="DB68" s="25" t="str">
        <f t="shared" ref="DB68:DB78" si="129">IF(AND(D68&gt;0,J68=""), "* No olvide digitar la variable Migrantes. Digite Cero si no tiene.",IF(J68&gt;D68,"  * La variable Migrantes No puede ser mayor al Total.",""))</f>
        <v/>
      </c>
      <c r="DC68"/>
      <c r="DD68"/>
      <c r="DE68"/>
      <c r="DG68" s="26">
        <f t="shared" ref="DG68:DG78" si="130">IF(AND(D68&gt;0,E68=""),1,IF(E68&gt;D68,1,0))</f>
        <v>0</v>
      </c>
      <c r="DH68" s="26">
        <f t="shared" ref="DH68:DH78" si="131">IF(AND(D68&gt;0,F68=""),1,IF(F68&gt;D68,1,0))</f>
        <v>0</v>
      </c>
      <c r="DI68" s="26">
        <f t="shared" ref="DI68:DI78" si="132">IF(AND(D68&gt;0,G68=""),1,IF(G68&gt;D68,1,0))</f>
        <v>0</v>
      </c>
      <c r="DJ68" s="26">
        <f t="shared" ref="DJ68:DJ78" si="133">IF(AND(D68&gt;0,H68=""),1,IF(H68&gt;D68,1,0))</f>
        <v>0</v>
      </c>
      <c r="DK68" s="26">
        <f t="shared" ref="DK68:DK78" si="134">IF(AND(D68&gt;0,I68=""),1,IF(I68&gt;D68,1,0))</f>
        <v>0</v>
      </c>
      <c r="DL68" s="26">
        <f t="shared" ref="DL68:DL78" si="135">IF(AND(D68&gt;0,J68=""),1,IF(J68&gt;D68,1,0))</f>
        <v>0</v>
      </c>
      <c r="DM68"/>
    </row>
    <row r="69" spans="1:117" x14ac:dyDescent="0.25">
      <c r="A69" s="713"/>
      <c r="B69" s="1419" t="s">
        <v>96</v>
      </c>
      <c r="C69" s="1421"/>
      <c r="D69" s="1571"/>
      <c r="E69" s="1571"/>
      <c r="F69" s="1571"/>
      <c r="G69" s="1571"/>
      <c r="H69" s="1571"/>
      <c r="I69" s="1571"/>
      <c r="J69" s="1571"/>
      <c r="K69" t="str">
        <f t="shared" si="123"/>
        <v/>
      </c>
      <c r="CW69" s="25" t="str">
        <f t="shared" si="124"/>
        <v/>
      </c>
      <c r="CX69" s="25" t="str">
        <f t="shared" si="125"/>
        <v/>
      </c>
      <c r="CY69" s="25" t="str">
        <f t="shared" si="126"/>
        <v/>
      </c>
      <c r="CZ69" s="25" t="str">
        <f t="shared" si="127"/>
        <v/>
      </c>
      <c r="DA69" s="25" t="str">
        <f t="shared" si="128"/>
        <v/>
      </c>
      <c r="DB69" s="25" t="str">
        <f t="shared" si="129"/>
        <v/>
      </c>
      <c r="DC69"/>
      <c r="DD69"/>
      <c r="DE69"/>
      <c r="DG69" s="26">
        <f t="shared" si="130"/>
        <v>0</v>
      </c>
      <c r="DH69" s="26">
        <f t="shared" si="131"/>
        <v>0</v>
      </c>
      <c r="DI69" s="26">
        <f t="shared" si="132"/>
        <v>0</v>
      </c>
      <c r="DJ69" s="26">
        <f t="shared" si="133"/>
        <v>0</v>
      </c>
      <c r="DK69" s="26">
        <f t="shared" si="134"/>
        <v>0</v>
      </c>
      <c r="DL69" s="26">
        <f t="shared" si="135"/>
        <v>0</v>
      </c>
      <c r="DM69"/>
    </row>
    <row r="70" spans="1:117" x14ac:dyDescent="0.25">
      <c r="A70" s="1795" t="s">
        <v>97</v>
      </c>
      <c r="B70" s="1796"/>
      <c r="C70" s="1797"/>
      <c r="D70" s="1882"/>
      <c r="E70" s="1882"/>
      <c r="F70" s="1882"/>
      <c r="G70" s="1882"/>
      <c r="H70" s="1882"/>
      <c r="I70" s="1882"/>
      <c r="J70" s="1882"/>
      <c r="K70" t="str">
        <f t="shared" si="123"/>
        <v/>
      </c>
      <c r="CW70" s="25" t="str">
        <f t="shared" si="124"/>
        <v/>
      </c>
      <c r="CX70" s="25" t="str">
        <f t="shared" si="125"/>
        <v/>
      </c>
      <c r="CY70" s="25" t="str">
        <f t="shared" si="126"/>
        <v/>
      </c>
      <c r="CZ70" s="25" t="str">
        <f t="shared" si="127"/>
        <v/>
      </c>
      <c r="DA70" s="25" t="str">
        <f t="shared" si="128"/>
        <v/>
      </c>
      <c r="DB70" s="25" t="str">
        <f t="shared" si="129"/>
        <v/>
      </c>
      <c r="DC70"/>
      <c r="DD70"/>
      <c r="DE70"/>
      <c r="DG70" s="26">
        <f t="shared" si="130"/>
        <v>0</v>
      </c>
      <c r="DH70" s="26">
        <f t="shared" si="131"/>
        <v>0</v>
      </c>
      <c r="DI70" s="26">
        <f t="shared" si="132"/>
        <v>0</v>
      </c>
      <c r="DJ70" s="26">
        <f t="shared" si="133"/>
        <v>0</v>
      </c>
      <c r="DK70" s="26">
        <f t="shared" si="134"/>
        <v>0</v>
      </c>
      <c r="DL70" s="26">
        <f t="shared" si="135"/>
        <v>0</v>
      </c>
      <c r="DM70"/>
    </row>
    <row r="71" spans="1:117" x14ac:dyDescent="0.25">
      <c r="A71" s="1419" t="s">
        <v>98</v>
      </c>
      <c r="B71" s="1420"/>
      <c r="C71" s="1421"/>
      <c r="D71" s="1571"/>
      <c r="E71" s="1571"/>
      <c r="F71" s="1571"/>
      <c r="G71" s="1571"/>
      <c r="H71" s="1571"/>
      <c r="I71" s="1571"/>
      <c r="J71" s="1571"/>
      <c r="K71" t="str">
        <f t="shared" si="123"/>
        <v/>
      </c>
      <c r="CW71" s="25" t="str">
        <f t="shared" si="124"/>
        <v/>
      </c>
      <c r="CX71" s="25" t="str">
        <f t="shared" si="125"/>
        <v/>
      </c>
      <c r="CY71" s="25" t="str">
        <f t="shared" si="126"/>
        <v/>
      </c>
      <c r="CZ71" s="25" t="str">
        <f t="shared" si="127"/>
        <v/>
      </c>
      <c r="DA71" s="25" t="str">
        <f t="shared" si="128"/>
        <v/>
      </c>
      <c r="DB71" s="25" t="str">
        <f t="shared" si="129"/>
        <v/>
      </c>
      <c r="DC71"/>
      <c r="DD71"/>
      <c r="DE71"/>
      <c r="DG71" s="26">
        <f t="shared" si="130"/>
        <v>0</v>
      </c>
      <c r="DH71" s="26">
        <f t="shared" si="131"/>
        <v>0</v>
      </c>
      <c r="DI71" s="26">
        <f t="shared" si="132"/>
        <v>0</v>
      </c>
      <c r="DJ71" s="26">
        <f t="shared" si="133"/>
        <v>0</v>
      </c>
      <c r="DK71" s="26">
        <f t="shared" si="134"/>
        <v>0</v>
      </c>
      <c r="DL71" s="26">
        <f t="shared" si="135"/>
        <v>0</v>
      </c>
      <c r="DM71"/>
    </row>
    <row r="72" spans="1:117" x14ac:dyDescent="0.25">
      <c r="A72" s="898" t="s">
        <v>99</v>
      </c>
      <c r="B72" s="720"/>
      <c r="C72" s="899"/>
      <c r="D72" s="162"/>
      <c r="E72" s="162"/>
      <c r="F72" s="162"/>
      <c r="G72" s="162"/>
      <c r="H72" s="162"/>
      <c r="I72" s="162"/>
      <c r="J72" s="162"/>
      <c r="K72" t="str">
        <f t="shared" si="123"/>
        <v/>
      </c>
      <c r="CW72" s="25" t="str">
        <f t="shared" si="124"/>
        <v/>
      </c>
      <c r="CX72" s="25" t="str">
        <f t="shared" si="125"/>
        <v/>
      </c>
      <c r="CY72" s="25" t="str">
        <f t="shared" si="126"/>
        <v/>
      </c>
      <c r="CZ72" s="25" t="str">
        <f t="shared" si="127"/>
        <v/>
      </c>
      <c r="DA72" s="25" t="str">
        <f t="shared" si="128"/>
        <v/>
      </c>
      <c r="DB72" s="25" t="str">
        <f t="shared" si="129"/>
        <v/>
      </c>
      <c r="DC72"/>
      <c r="DD72"/>
      <c r="DE72"/>
      <c r="DG72" s="26">
        <f t="shared" si="130"/>
        <v>0</v>
      </c>
      <c r="DH72" s="26">
        <f t="shared" si="131"/>
        <v>0</v>
      </c>
      <c r="DI72" s="26">
        <f t="shared" si="132"/>
        <v>0</v>
      </c>
      <c r="DJ72" s="26">
        <f t="shared" si="133"/>
        <v>0</v>
      </c>
      <c r="DK72" s="26">
        <f t="shared" si="134"/>
        <v>0</v>
      </c>
      <c r="DL72" s="26">
        <f t="shared" si="135"/>
        <v>0</v>
      </c>
      <c r="DM72"/>
    </row>
    <row r="73" spans="1:117" x14ac:dyDescent="0.25">
      <c r="A73" s="1855" t="s">
        <v>100</v>
      </c>
      <c r="B73" s="1856"/>
      <c r="C73" s="1857"/>
      <c r="D73" s="1882"/>
      <c r="E73" s="1882"/>
      <c r="F73" s="1883"/>
      <c r="G73" s="1884"/>
      <c r="H73" s="1884"/>
      <c r="I73" s="1884"/>
      <c r="J73" s="1884"/>
      <c r="K73" t="str">
        <f t="shared" si="123"/>
        <v/>
      </c>
      <c r="CW73" s="25" t="str">
        <f t="shared" si="124"/>
        <v/>
      </c>
      <c r="CX73" s="25" t="str">
        <f t="shared" si="125"/>
        <v/>
      </c>
      <c r="CY73" s="25" t="str">
        <f t="shared" si="126"/>
        <v/>
      </c>
      <c r="CZ73" s="25" t="str">
        <f t="shared" si="127"/>
        <v/>
      </c>
      <c r="DA73" s="25" t="str">
        <f t="shared" si="128"/>
        <v/>
      </c>
      <c r="DB73" s="25" t="str">
        <f t="shared" si="129"/>
        <v/>
      </c>
      <c r="DC73"/>
      <c r="DD73"/>
      <c r="DE73"/>
      <c r="DG73" s="26">
        <f t="shared" si="130"/>
        <v>0</v>
      </c>
      <c r="DH73" s="26">
        <f t="shared" si="131"/>
        <v>0</v>
      </c>
      <c r="DI73" s="26">
        <f t="shared" si="132"/>
        <v>0</v>
      </c>
      <c r="DJ73" s="26">
        <f t="shared" si="133"/>
        <v>0</v>
      </c>
      <c r="DK73" s="26">
        <f t="shared" si="134"/>
        <v>0</v>
      </c>
      <c r="DL73" s="26">
        <f t="shared" si="135"/>
        <v>0</v>
      </c>
      <c r="DM73"/>
    </row>
    <row r="74" spans="1:117" x14ac:dyDescent="0.25">
      <c r="A74" s="1795" t="s">
        <v>101</v>
      </c>
      <c r="B74" s="1796"/>
      <c r="C74" s="1797"/>
      <c r="D74" s="1882"/>
      <c r="E74" s="1882"/>
      <c r="F74" s="1882"/>
      <c r="G74" s="1882"/>
      <c r="H74" s="1882"/>
      <c r="I74" s="1882"/>
      <c r="J74" s="1882"/>
      <c r="K74" t="str">
        <f t="shared" si="123"/>
        <v/>
      </c>
      <c r="CW74" s="25" t="str">
        <f t="shared" si="124"/>
        <v/>
      </c>
      <c r="CX74" s="25" t="str">
        <f t="shared" si="125"/>
        <v/>
      </c>
      <c r="CY74" s="25" t="str">
        <f t="shared" si="126"/>
        <v/>
      </c>
      <c r="CZ74" s="25" t="str">
        <f t="shared" si="127"/>
        <v/>
      </c>
      <c r="DA74" s="25" t="str">
        <f t="shared" si="128"/>
        <v/>
      </c>
      <c r="DB74" s="25" t="str">
        <f t="shared" si="129"/>
        <v/>
      </c>
      <c r="DC74"/>
      <c r="DD74"/>
      <c r="DE74"/>
      <c r="DG74" s="26">
        <f t="shared" si="130"/>
        <v>0</v>
      </c>
      <c r="DH74" s="26">
        <f t="shared" si="131"/>
        <v>0</v>
      </c>
      <c r="DI74" s="26">
        <f t="shared" si="132"/>
        <v>0</v>
      </c>
      <c r="DJ74" s="26">
        <f t="shared" si="133"/>
        <v>0</v>
      </c>
      <c r="DK74" s="26">
        <f t="shared" si="134"/>
        <v>0</v>
      </c>
      <c r="DL74" s="26">
        <f t="shared" si="135"/>
        <v>0</v>
      </c>
      <c r="DM74"/>
    </row>
    <row r="75" spans="1:117" x14ac:dyDescent="0.25">
      <c r="A75" s="1419" t="s">
        <v>102</v>
      </c>
      <c r="B75" s="1420"/>
      <c r="C75" s="1421"/>
      <c r="D75" s="1571"/>
      <c r="E75" s="1571"/>
      <c r="F75" s="1575"/>
      <c r="G75" s="1576"/>
      <c r="H75" s="1576"/>
      <c r="I75" s="1576"/>
      <c r="J75" s="1576"/>
      <c r="K75" t="str">
        <f t="shared" si="123"/>
        <v/>
      </c>
      <c r="CW75" s="25" t="str">
        <f t="shared" si="124"/>
        <v/>
      </c>
      <c r="CX75" s="25" t="str">
        <f t="shared" si="125"/>
        <v/>
      </c>
      <c r="CY75" s="25" t="str">
        <f t="shared" si="126"/>
        <v/>
      </c>
      <c r="CZ75" s="25" t="str">
        <f t="shared" si="127"/>
        <v/>
      </c>
      <c r="DA75" s="25" t="str">
        <f t="shared" si="128"/>
        <v/>
      </c>
      <c r="DB75" s="25" t="str">
        <f t="shared" si="129"/>
        <v/>
      </c>
      <c r="DC75"/>
      <c r="DD75"/>
      <c r="DE75"/>
      <c r="DG75" s="26">
        <f t="shared" si="130"/>
        <v>0</v>
      </c>
      <c r="DH75" s="26">
        <f t="shared" si="131"/>
        <v>0</v>
      </c>
      <c r="DI75" s="26">
        <f t="shared" si="132"/>
        <v>0</v>
      </c>
      <c r="DJ75" s="26">
        <f t="shared" si="133"/>
        <v>0</v>
      </c>
      <c r="DK75" s="26">
        <f t="shared" si="134"/>
        <v>0</v>
      </c>
      <c r="DL75" s="26">
        <f t="shared" si="135"/>
        <v>0</v>
      </c>
      <c r="DM75"/>
    </row>
    <row r="76" spans="1:117" x14ac:dyDescent="0.25">
      <c r="A76" s="1419" t="s">
        <v>103</v>
      </c>
      <c r="B76" s="1420"/>
      <c r="C76" s="1421"/>
      <c r="D76" s="1571"/>
      <c r="E76" s="1571"/>
      <c r="F76" s="1575"/>
      <c r="G76" s="1576"/>
      <c r="H76" s="1576"/>
      <c r="I76" s="1576"/>
      <c r="J76" s="1576"/>
      <c r="K76" t="str">
        <f t="shared" si="123"/>
        <v/>
      </c>
      <c r="CW76" s="25" t="str">
        <f t="shared" si="124"/>
        <v/>
      </c>
      <c r="CX76" s="25" t="str">
        <f t="shared" si="125"/>
        <v/>
      </c>
      <c r="CY76" s="25" t="str">
        <f t="shared" si="126"/>
        <v/>
      </c>
      <c r="CZ76" s="25" t="str">
        <f t="shared" si="127"/>
        <v/>
      </c>
      <c r="DA76" s="25" t="str">
        <f t="shared" si="128"/>
        <v/>
      </c>
      <c r="DB76" s="25" t="str">
        <f t="shared" si="129"/>
        <v/>
      </c>
      <c r="DC76"/>
      <c r="DD76"/>
      <c r="DE76"/>
      <c r="DG76" s="26">
        <f t="shared" si="130"/>
        <v>0</v>
      </c>
      <c r="DH76" s="26">
        <f t="shared" si="131"/>
        <v>0</v>
      </c>
      <c r="DI76" s="26">
        <f t="shared" si="132"/>
        <v>0</v>
      </c>
      <c r="DJ76" s="26">
        <f t="shared" si="133"/>
        <v>0</v>
      </c>
      <c r="DK76" s="26">
        <f t="shared" si="134"/>
        <v>0</v>
      </c>
      <c r="DL76" s="26">
        <f t="shared" si="135"/>
        <v>0</v>
      </c>
      <c r="DM76"/>
    </row>
    <row r="77" spans="1:117" ht="15" customHeight="1" x14ac:dyDescent="0.25">
      <c r="A77" s="1419" t="s">
        <v>104</v>
      </c>
      <c r="B77" s="1420"/>
      <c r="C77" s="1421"/>
      <c r="D77" s="1571"/>
      <c r="E77" s="1571"/>
      <c r="F77" s="1575"/>
      <c r="G77" s="1576"/>
      <c r="H77" s="1576"/>
      <c r="I77" s="1576"/>
      <c r="J77" s="1576"/>
      <c r="K77" t="str">
        <f t="shared" si="123"/>
        <v/>
      </c>
      <c r="CW77" s="25" t="str">
        <f t="shared" si="124"/>
        <v/>
      </c>
      <c r="CX77" s="25" t="str">
        <f t="shared" si="125"/>
        <v/>
      </c>
      <c r="CY77" s="25" t="str">
        <f t="shared" si="126"/>
        <v/>
      </c>
      <c r="CZ77" s="25" t="str">
        <f t="shared" si="127"/>
        <v/>
      </c>
      <c r="DA77" s="25" t="str">
        <f t="shared" si="128"/>
        <v/>
      </c>
      <c r="DB77" s="25" t="str">
        <f t="shared" si="129"/>
        <v/>
      </c>
      <c r="DC77"/>
      <c r="DD77"/>
      <c r="DE77"/>
      <c r="DG77" s="26">
        <f t="shared" si="130"/>
        <v>0</v>
      </c>
      <c r="DH77" s="26">
        <f t="shared" si="131"/>
        <v>0</v>
      </c>
      <c r="DI77" s="26">
        <f t="shared" si="132"/>
        <v>0</v>
      </c>
      <c r="DJ77" s="26">
        <f t="shared" si="133"/>
        <v>0</v>
      </c>
      <c r="DK77" s="26">
        <f t="shared" si="134"/>
        <v>0</v>
      </c>
      <c r="DL77" s="26">
        <f t="shared" si="135"/>
        <v>0</v>
      </c>
      <c r="DM77"/>
    </row>
    <row r="78" spans="1:117" x14ac:dyDescent="0.25">
      <c r="A78" s="1577" t="s">
        <v>105</v>
      </c>
      <c r="B78" s="737"/>
      <c r="C78" s="738"/>
      <c r="D78" s="1578"/>
      <c r="E78" s="1578"/>
      <c r="F78" s="1579"/>
      <c r="G78" s="1580"/>
      <c r="H78" s="1580"/>
      <c r="I78" s="1580"/>
      <c r="J78" s="1580"/>
      <c r="K78" t="str">
        <f t="shared" si="123"/>
        <v/>
      </c>
      <c r="CW78" s="25" t="str">
        <f t="shared" si="124"/>
        <v/>
      </c>
      <c r="CX78" s="25" t="str">
        <f t="shared" si="125"/>
        <v/>
      </c>
      <c r="CY78" s="25" t="str">
        <f t="shared" si="126"/>
        <v/>
      </c>
      <c r="CZ78" s="25" t="str">
        <f t="shared" si="127"/>
        <v/>
      </c>
      <c r="DA78" s="25" t="str">
        <f t="shared" si="128"/>
        <v/>
      </c>
      <c r="DB78" s="25" t="str">
        <f t="shared" si="129"/>
        <v/>
      </c>
      <c r="DC78"/>
      <c r="DD78"/>
      <c r="DE78"/>
      <c r="DG78" s="26">
        <f t="shared" si="130"/>
        <v>0</v>
      </c>
      <c r="DH78" s="26">
        <f t="shared" si="131"/>
        <v>0</v>
      </c>
      <c r="DI78" s="26">
        <f t="shared" si="132"/>
        <v>0</v>
      </c>
      <c r="DJ78" s="26">
        <f t="shared" si="133"/>
        <v>0</v>
      </c>
      <c r="DK78" s="26">
        <f t="shared" si="134"/>
        <v>0</v>
      </c>
      <c r="DL78" s="26">
        <f t="shared" si="135"/>
        <v>0</v>
      </c>
      <c r="DM78"/>
    </row>
    <row r="79" spans="1:117" x14ac:dyDescent="0.25">
      <c r="A79" s="5" t="s">
        <v>106</v>
      </c>
      <c r="CW79"/>
      <c r="CX79"/>
      <c r="CY79"/>
      <c r="CZ79"/>
      <c r="DA79"/>
      <c r="DB79"/>
      <c r="DC79"/>
      <c r="DD79"/>
      <c r="DE79"/>
      <c r="DG79"/>
      <c r="DH79"/>
      <c r="DI79"/>
      <c r="DJ79"/>
      <c r="DK79"/>
      <c r="DL79"/>
      <c r="DM79"/>
    </row>
    <row r="80" spans="1:117" x14ac:dyDescent="0.25">
      <c r="A80" s="921" t="s">
        <v>107</v>
      </c>
      <c r="B80" s="632"/>
      <c r="C80" s="633"/>
      <c r="D80" s="1831" t="s">
        <v>108</v>
      </c>
      <c r="E80" s="1818"/>
      <c r="F80" s="1789"/>
      <c r="CW80"/>
      <c r="CX80"/>
      <c r="CY80"/>
      <c r="CZ80"/>
      <c r="DA80"/>
      <c r="DB80"/>
      <c r="DC80"/>
      <c r="DD80"/>
      <c r="DE80"/>
      <c r="DG80"/>
      <c r="DH80"/>
      <c r="DI80"/>
      <c r="DJ80"/>
      <c r="DK80"/>
      <c r="DL80"/>
      <c r="DM80"/>
    </row>
    <row r="81" spans="1:118" x14ac:dyDescent="0.25">
      <c r="A81" s="894"/>
      <c r="B81" s="636"/>
      <c r="C81" s="884"/>
      <c r="D81" s="1885" t="s">
        <v>4</v>
      </c>
      <c r="E81" s="1790" t="s">
        <v>33</v>
      </c>
      <c r="F81" s="1886" t="s">
        <v>34</v>
      </c>
      <c r="CW81"/>
      <c r="CX81"/>
      <c r="CY81"/>
      <c r="CZ81"/>
      <c r="DA81"/>
      <c r="DB81"/>
      <c r="DC81"/>
      <c r="DD81"/>
      <c r="DE81"/>
      <c r="DG81"/>
      <c r="DH81"/>
      <c r="DI81"/>
      <c r="DJ81"/>
      <c r="DK81"/>
      <c r="DL81"/>
      <c r="DM81"/>
    </row>
    <row r="82" spans="1:118" x14ac:dyDescent="0.25">
      <c r="A82" s="1744" t="s">
        <v>109</v>
      </c>
      <c r="B82" s="1887" t="s">
        <v>110</v>
      </c>
      <c r="C82" s="1888"/>
      <c r="D82" s="1584">
        <f>SUM(E82+F82)</f>
        <v>0</v>
      </c>
      <c r="E82" s="19"/>
      <c r="F82" s="22"/>
      <c r="CW82"/>
      <c r="CX82"/>
      <c r="CY82"/>
      <c r="CZ82"/>
      <c r="DA82"/>
      <c r="DB82"/>
      <c r="DC82"/>
      <c r="DD82"/>
      <c r="DE82"/>
      <c r="DG82"/>
      <c r="DH82"/>
      <c r="DI82"/>
      <c r="DJ82"/>
      <c r="DK82"/>
      <c r="DL82"/>
      <c r="DM82"/>
    </row>
    <row r="83" spans="1:118" x14ac:dyDescent="0.25">
      <c r="A83" s="945"/>
      <c r="B83" s="1432" t="s">
        <v>111</v>
      </c>
      <c r="C83" s="735"/>
      <c r="D83" s="1433">
        <f>SUM(E83+F83)</f>
        <v>0</v>
      </c>
      <c r="E83" s="1473"/>
      <c r="F83" s="1435"/>
      <c r="CW83"/>
      <c r="CX83"/>
      <c r="CY83"/>
      <c r="CZ83"/>
      <c r="DA83"/>
      <c r="DB83"/>
      <c r="DC83"/>
      <c r="DD83"/>
      <c r="DE83"/>
      <c r="DG83"/>
      <c r="DH83"/>
      <c r="DI83"/>
      <c r="DJ83"/>
      <c r="DK83"/>
      <c r="DL83"/>
      <c r="DM83"/>
    </row>
    <row r="84" spans="1:118" x14ac:dyDescent="0.25">
      <c r="A84" s="43" t="s">
        <v>112</v>
      </c>
      <c r="B84" s="174"/>
      <c r="C84" s="174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CW84"/>
      <c r="CX84"/>
      <c r="CY84"/>
      <c r="CZ84"/>
      <c r="DA84"/>
      <c r="DB84"/>
      <c r="DC84"/>
      <c r="DD84"/>
      <c r="DE84"/>
      <c r="DG84"/>
      <c r="DH84"/>
      <c r="DI84"/>
      <c r="DJ84"/>
      <c r="DK84"/>
      <c r="DL84"/>
      <c r="DM84"/>
    </row>
    <row r="85" spans="1:118" ht="15" customHeight="1" x14ac:dyDescent="0.25">
      <c r="A85" s="632" t="s">
        <v>113</v>
      </c>
      <c r="B85" s="632"/>
      <c r="C85" s="633"/>
      <c r="D85" s="921" t="s">
        <v>4</v>
      </c>
      <c r="E85" s="632"/>
      <c r="F85" s="633"/>
      <c r="G85" s="1781" t="s">
        <v>5</v>
      </c>
      <c r="H85" s="1782"/>
      <c r="I85" s="1782"/>
      <c r="J85" s="1782"/>
      <c r="K85" s="1782"/>
      <c r="L85" s="1782"/>
      <c r="M85" s="1782"/>
      <c r="N85" s="1782"/>
      <c r="O85" s="1782"/>
      <c r="P85" s="1782"/>
      <c r="Q85" s="1782"/>
      <c r="R85" s="1782"/>
      <c r="S85" s="1782"/>
      <c r="T85" s="1782"/>
      <c r="U85" s="1782"/>
      <c r="V85" s="1782"/>
      <c r="W85" s="1782"/>
      <c r="X85" s="1782"/>
      <c r="Y85" s="1782"/>
      <c r="Z85" s="1782"/>
      <c r="AA85" s="1782"/>
      <c r="AB85" s="1782"/>
      <c r="AC85" s="1782"/>
      <c r="AD85" s="1782"/>
      <c r="AE85" s="1782"/>
      <c r="AF85" s="1782"/>
      <c r="AG85" s="1782"/>
      <c r="AH85" s="1782"/>
      <c r="AI85" s="1782"/>
      <c r="AJ85" s="1782"/>
      <c r="AK85" s="1782"/>
      <c r="AL85" s="1782"/>
      <c r="AM85" s="1782"/>
      <c r="AN85" s="1783"/>
      <c r="AO85" s="1788" t="s">
        <v>114</v>
      </c>
      <c r="AP85" s="1817" t="s">
        <v>7</v>
      </c>
      <c r="AQ85" s="1889" t="s">
        <v>115</v>
      </c>
      <c r="AR85" s="1785" t="s">
        <v>116</v>
      </c>
      <c r="AS85" s="1785" t="s">
        <v>117</v>
      </c>
      <c r="AT85" s="1890" t="s">
        <v>118</v>
      </c>
      <c r="AU85" s="1890" t="s">
        <v>12</v>
      </c>
      <c r="AV85" s="1890" t="s">
        <v>13</v>
      </c>
      <c r="AW85" s="1891" t="s">
        <v>10</v>
      </c>
      <c r="CW85"/>
      <c r="CX85"/>
      <c r="CY85"/>
      <c r="CZ85"/>
      <c r="DA85"/>
      <c r="DB85"/>
      <c r="DC85"/>
      <c r="DD85"/>
      <c r="DE85"/>
      <c r="DG85"/>
      <c r="DH85"/>
      <c r="DI85"/>
      <c r="DJ85"/>
      <c r="DK85"/>
      <c r="DL85"/>
      <c r="DM85"/>
    </row>
    <row r="86" spans="1:118" ht="15" customHeight="1" x14ac:dyDescent="0.25">
      <c r="A86" s="634"/>
      <c r="B86" s="634"/>
      <c r="C86" s="635"/>
      <c r="D86" s="894"/>
      <c r="E86" s="636"/>
      <c r="F86" s="884"/>
      <c r="G86" s="1806" t="s">
        <v>119</v>
      </c>
      <c r="H86" s="1787"/>
      <c r="I86" s="1781" t="s">
        <v>16</v>
      </c>
      <c r="J86" s="1782"/>
      <c r="K86" s="1781" t="s">
        <v>17</v>
      </c>
      <c r="L86" s="1788"/>
      <c r="M86" s="1781" t="s">
        <v>18</v>
      </c>
      <c r="N86" s="1788"/>
      <c r="O86" s="1781" t="s">
        <v>19</v>
      </c>
      <c r="P86" s="1788"/>
      <c r="Q86" s="1781" t="s">
        <v>20</v>
      </c>
      <c r="R86" s="1788"/>
      <c r="S86" s="1781" t="s">
        <v>21</v>
      </c>
      <c r="T86" s="1788"/>
      <c r="U86" s="1782" t="s">
        <v>22</v>
      </c>
      <c r="V86" s="1788"/>
      <c r="W86" s="1781" t="s">
        <v>23</v>
      </c>
      <c r="X86" s="1789"/>
      <c r="Y86" s="1781" t="s">
        <v>24</v>
      </c>
      <c r="Z86" s="1789"/>
      <c r="AA86" s="1781" t="s">
        <v>25</v>
      </c>
      <c r="AB86" s="1789"/>
      <c r="AC86" s="1781" t="s">
        <v>26</v>
      </c>
      <c r="AD86" s="1789"/>
      <c r="AE86" s="1781" t="s">
        <v>27</v>
      </c>
      <c r="AF86" s="1789"/>
      <c r="AG86" s="1781" t="s">
        <v>28</v>
      </c>
      <c r="AH86" s="1789"/>
      <c r="AI86" s="1781" t="s">
        <v>29</v>
      </c>
      <c r="AJ86" s="1789"/>
      <c r="AK86" s="1782" t="s">
        <v>30</v>
      </c>
      <c r="AL86" s="1789"/>
      <c r="AM86" s="1781" t="s">
        <v>31</v>
      </c>
      <c r="AN86" s="1807"/>
      <c r="AO86" s="1788"/>
      <c r="AP86" s="1817"/>
      <c r="AQ86" s="744"/>
      <c r="AR86" s="647"/>
      <c r="AS86" s="647"/>
      <c r="AT86" s="1890"/>
      <c r="AU86" s="1890"/>
      <c r="AV86" s="1890"/>
      <c r="AW86" s="741"/>
      <c r="CW86"/>
      <c r="CX86"/>
      <c r="CY86"/>
      <c r="CZ86"/>
      <c r="DA86"/>
      <c r="DB86"/>
      <c r="DC86"/>
      <c r="DD86"/>
      <c r="DE86"/>
      <c r="DG86"/>
      <c r="DH86"/>
      <c r="DI86"/>
      <c r="DJ86"/>
      <c r="DK86"/>
      <c r="DL86"/>
      <c r="DM86"/>
    </row>
    <row r="87" spans="1:118" x14ac:dyDescent="0.25">
      <c r="A87" s="636"/>
      <c r="B87" s="636"/>
      <c r="C87" s="884"/>
      <c r="D87" s="1793" t="s">
        <v>32</v>
      </c>
      <c r="E87" s="1791" t="s">
        <v>33</v>
      </c>
      <c r="F87" s="1792" t="s">
        <v>34</v>
      </c>
      <c r="G87" s="1793" t="s">
        <v>33</v>
      </c>
      <c r="H87" s="1792" t="s">
        <v>34</v>
      </c>
      <c r="I87" s="1793" t="s">
        <v>33</v>
      </c>
      <c r="J87" s="1821" t="s">
        <v>34</v>
      </c>
      <c r="K87" s="1793" t="s">
        <v>33</v>
      </c>
      <c r="L87" s="1792" t="s">
        <v>34</v>
      </c>
      <c r="M87" s="1793" t="s">
        <v>33</v>
      </c>
      <c r="N87" s="1792" t="s">
        <v>34</v>
      </c>
      <c r="O87" s="1791" t="s">
        <v>33</v>
      </c>
      <c r="P87" s="1792" t="s">
        <v>34</v>
      </c>
      <c r="Q87" s="1791" t="s">
        <v>33</v>
      </c>
      <c r="R87" s="1792" t="s">
        <v>34</v>
      </c>
      <c r="S87" s="1791" t="s">
        <v>33</v>
      </c>
      <c r="T87" s="1792" t="s">
        <v>34</v>
      </c>
      <c r="U87" s="1791" t="s">
        <v>33</v>
      </c>
      <c r="V87" s="1792" t="s">
        <v>34</v>
      </c>
      <c r="W87" s="1791" t="s">
        <v>33</v>
      </c>
      <c r="X87" s="1792" t="s">
        <v>34</v>
      </c>
      <c r="Y87" s="1791" t="s">
        <v>33</v>
      </c>
      <c r="Z87" s="1792" t="s">
        <v>34</v>
      </c>
      <c r="AA87" s="1791" t="s">
        <v>33</v>
      </c>
      <c r="AB87" s="1792" t="s">
        <v>34</v>
      </c>
      <c r="AC87" s="1791" t="s">
        <v>33</v>
      </c>
      <c r="AD87" s="1792" t="s">
        <v>34</v>
      </c>
      <c r="AE87" s="1791" t="s">
        <v>33</v>
      </c>
      <c r="AF87" s="1792" t="s">
        <v>34</v>
      </c>
      <c r="AG87" s="1791" t="s">
        <v>33</v>
      </c>
      <c r="AH87" s="1792" t="s">
        <v>34</v>
      </c>
      <c r="AI87" s="1791" t="s">
        <v>33</v>
      </c>
      <c r="AJ87" s="1792" t="s">
        <v>34</v>
      </c>
      <c r="AK87" s="1791" t="s">
        <v>33</v>
      </c>
      <c r="AL87" s="1792" t="s">
        <v>34</v>
      </c>
      <c r="AM87" s="1791" t="s">
        <v>33</v>
      </c>
      <c r="AN87" s="1809" t="s">
        <v>34</v>
      </c>
      <c r="AO87" s="1788"/>
      <c r="AP87" s="1817"/>
      <c r="AQ87" s="1586"/>
      <c r="AR87" s="946"/>
      <c r="AS87" s="946"/>
      <c r="AT87" s="1890"/>
      <c r="AU87" s="1890"/>
      <c r="AV87" s="1890"/>
      <c r="AW87" s="1587"/>
      <c r="CW87"/>
      <c r="CX87"/>
      <c r="CY87"/>
      <c r="CZ87"/>
      <c r="DA87"/>
      <c r="DB87"/>
      <c r="DC87"/>
      <c r="DD87"/>
      <c r="DE87"/>
      <c r="DG87"/>
      <c r="DH87"/>
      <c r="DI87"/>
      <c r="DJ87"/>
      <c r="DK87"/>
      <c r="DL87"/>
      <c r="DM87"/>
    </row>
    <row r="88" spans="1:118" x14ac:dyDescent="0.25">
      <c r="A88" s="1892" t="s">
        <v>120</v>
      </c>
      <c r="B88" s="1892"/>
      <c r="C88" s="1892"/>
      <c r="D88" s="1747">
        <f>SUM(E88:F88)</f>
        <v>2</v>
      </c>
      <c r="E88" s="1814">
        <f>SUM(G88+I88+K88+M88+O88+Q88+S88+U88+W88+Y88+AA88+AC88+AE88+AG88+AI88+AK88+AM88)</f>
        <v>1</v>
      </c>
      <c r="F88" s="18">
        <f>SUM(H88+J88+L88+N88+P88+R88+T88+V88+X88+Z88+AB88+AD88+AF88+AH88+AJ88+AL88+AN88)</f>
        <v>1</v>
      </c>
      <c r="G88" s="1815">
        <v>0</v>
      </c>
      <c r="H88" s="52">
        <v>0</v>
      </c>
      <c r="I88" s="1815">
        <v>0</v>
      </c>
      <c r="J88" s="1824">
        <v>0</v>
      </c>
      <c r="K88" s="1815">
        <v>0</v>
      </c>
      <c r="L88" s="52">
        <v>0</v>
      </c>
      <c r="M88" s="1815">
        <v>0</v>
      </c>
      <c r="N88" s="52">
        <v>0</v>
      </c>
      <c r="O88" s="1800">
        <v>0</v>
      </c>
      <c r="P88" s="52">
        <v>0</v>
      </c>
      <c r="Q88" s="1800">
        <v>1</v>
      </c>
      <c r="R88" s="52">
        <v>0</v>
      </c>
      <c r="S88" s="1800">
        <v>0</v>
      </c>
      <c r="T88" s="52">
        <v>0</v>
      </c>
      <c r="U88" s="1800">
        <v>0</v>
      </c>
      <c r="V88" s="52">
        <v>0</v>
      </c>
      <c r="W88" s="1800">
        <v>0</v>
      </c>
      <c r="X88" s="52">
        <v>0</v>
      </c>
      <c r="Y88" s="1800">
        <v>0</v>
      </c>
      <c r="Z88" s="52">
        <v>0</v>
      </c>
      <c r="AA88" s="1800">
        <v>0</v>
      </c>
      <c r="AB88" s="52">
        <v>0</v>
      </c>
      <c r="AC88" s="1800">
        <v>0</v>
      </c>
      <c r="AD88" s="52">
        <v>0</v>
      </c>
      <c r="AE88" s="1800">
        <v>0</v>
      </c>
      <c r="AF88" s="52">
        <v>0</v>
      </c>
      <c r="AG88" s="1800">
        <v>0</v>
      </c>
      <c r="AH88" s="52">
        <v>0</v>
      </c>
      <c r="AI88" s="1800">
        <v>0</v>
      </c>
      <c r="AJ88" s="52">
        <v>0</v>
      </c>
      <c r="AK88" s="1800">
        <v>0</v>
      </c>
      <c r="AL88" s="52">
        <v>1</v>
      </c>
      <c r="AM88" s="1800">
        <v>0</v>
      </c>
      <c r="AN88" s="55">
        <v>0</v>
      </c>
      <c r="AO88" s="1823">
        <v>0</v>
      </c>
      <c r="AP88" s="1805">
        <v>0</v>
      </c>
      <c r="AQ88" s="1805">
        <v>2</v>
      </c>
      <c r="AR88" s="1805">
        <v>0</v>
      </c>
      <c r="AS88" s="1805">
        <v>0</v>
      </c>
      <c r="AT88" s="1805">
        <v>0</v>
      </c>
      <c r="AU88" s="1805">
        <v>0</v>
      </c>
      <c r="AV88" s="1805">
        <v>0</v>
      </c>
      <c r="AW88" s="1805">
        <v>0</v>
      </c>
      <c r="AX88" t="str">
        <f>CW88&amp;CX88&amp;CY88&amp;CZ88&amp;DA88&amp;DB88&amp;DC88&amp;DD88</f>
        <v/>
      </c>
      <c r="CW88" s="25" t="str">
        <f>IF(AND((W88+X88)&gt;0,AO88="")," * No olvide digitar la variable 12 años. Si no tiene digite Cero.",IF(AO88&gt;(W88+X88),"* Las Consultas de 12 años NO DEBEN ser mayor que el total de Consultas entre 10-14 años",""))</f>
        <v/>
      </c>
      <c r="CX88" s="25" t="str">
        <f>IF(AND(F88&gt;0,AP88="")," * No olvide digitar la variable Embarazadas. Digite cero si no tiene.",IF(AP88&gt;F88," * Las embarazadas no pueden ser mayor al Total Mujeres.",""))</f>
        <v/>
      </c>
      <c r="CY88" s="25" t="str">
        <f>IF(AND(D88&gt;0,AQ88="")," * No olvide digitar Beneficiarios. Digite Cero si no tiene",IF(AQ88&gt;D88," * Los beneficiarios no pueden ser mayor al Total Ambos Sexos.",""))</f>
        <v/>
      </c>
      <c r="CZ88" s="25" t="str">
        <f>IF(AND((AI88+AJ88&gt;0),AR88="")," * No olvide digitar la variable 60 años. Si no tiene digite Cero.",IF(AR88&gt;(AI88+AJ88)," * Las consultas de 60 años NO DEBEN ser mayor que el total de consultas de entre 60-64 años",""))</f>
        <v/>
      </c>
      <c r="DA88" s="25" t="str">
        <f>IF(AND(D88&gt;0,AT88="")," * No olvide digitar la variable usuarios con discapacidad. Digite Cero si no tiene.",IF(AT88&gt;D88," * La variable Usuarios con discapacidad No puede ser mayor al Total Ambos Sexos.",""))</f>
        <v/>
      </c>
      <c r="DB88" s="25" t="str">
        <f>IF(AND(D88&gt;0,AU88="")," * No olvide digitar la variable Niños, niñas, adolescentes y jóvenes SENAME. Digite Cero si no tiene.",IF(AU88&gt;D88," * La variable Niños, niñas, adolescentes y jóvenes SENAME No puede ser mayor al Total Ambos Sexos.",""))</f>
        <v/>
      </c>
      <c r="DC88" s="25" t="str">
        <f>IF(AND(D88&gt;0,AV88="")," * No olvide digitar la variable Niños, niñas, adolescentes y jóvenes Mejor Niñez. Digite Cero si no tiene.",IF(AV88&gt;D88," * La variable Niños, niñas, adolescentes y jóvenes Mejor Niñez No puede ser mayor al Total Ambos Sexos.",""))</f>
        <v/>
      </c>
      <c r="DD88" s="25" t="str">
        <f>IF(AND(D88&gt;0,AW88="")," * No olvide digitar la variable Migrantes. Digite Cero si no tiene.",IF(AW88&gt;D88," * La variable Migrantes No puede ser mayor al Total Ambos Sexos.",""))</f>
        <v/>
      </c>
      <c r="DE88"/>
      <c r="DG88" s="26">
        <f>IF(AND((W88+X88)&gt;0,AO88=""),1,IF(AO88&gt;(W88+X88),1,0))</f>
        <v>0</v>
      </c>
      <c r="DH88" s="26">
        <f>IF(AND(F88&gt;0,AP88=""),1,IF(AP88&gt;F88,1,0))</f>
        <v>0</v>
      </c>
      <c r="DI88" s="26">
        <f>IF(AND(D88&gt;0,AQ88=""),1,IF(AQ88&gt;D88,1,0))</f>
        <v>0</v>
      </c>
      <c r="DJ88" s="26">
        <f>IF(AND((AI88+AJ88&gt;0),AR88=""),1,IF(AR88&gt;(AI88+AJ88),1,0))</f>
        <v>0</v>
      </c>
      <c r="DK88" s="26">
        <f>IF(AND(D88&gt;0,AT88=""),1,IF(AT88&gt;D88,1,0))</f>
        <v>0</v>
      </c>
      <c r="DL88" s="26">
        <f>IF(AND(D88&gt;0,AU88=""),1,IF(AU88&gt;D88,1,0))</f>
        <v>0</v>
      </c>
      <c r="DM88" s="26">
        <f>IF(AND(D88&gt;0,AV88=""),1,IF(AV88&gt;D88,1,0))</f>
        <v>0</v>
      </c>
      <c r="DN88" s="26">
        <f>IF(AND(D88&gt;0,AW88=""),1,IF(AW88&gt;D88,1,0))</f>
        <v>0</v>
      </c>
    </row>
    <row r="89" spans="1:118" ht="15" customHeight="1" x14ac:dyDescent="0.25">
      <c r="A89" s="1589" t="s">
        <v>121</v>
      </c>
      <c r="B89" s="1589"/>
      <c r="C89" s="1589"/>
      <c r="D89" s="1383">
        <f t="shared" ref="D89:D141" si="136">SUM(E89:F89)</f>
        <v>5</v>
      </c>
      <c r="E89" s="1465">
        <f t="shared" ref="E89:F141" si="137">SUM(G89+I89+K89+M89+O89+Q89+S89+U89+W89+Y89+AA89+AC89+AE89+AG89+AI89+AK89+AM89)</f>
        <v>5</v>
      </c>
      <c r="F89" s="1466">
        <f t="shared" si="137"/>
        <v>0</v>
      </c>
      <c r="G89" s="1467">
        <v>0</v>
      </c>
      <c r="H89" s="1425">
        <v>0</v>
      </c>
      <c r="I89" s="1467">
        <v>0</v>
      </c>
      <c r="J89" s="1487">
        <v>0</v>
      </c>
      <c r="K89" s="1467">
        <v>0</v>
      </c>
      <c r="L89" s="1425">
        <v>0</v>
      </c>
      <c r="M89" s="1467">
        <v>0</v>
      </c>
      <c r="N89" s="1425">
        <v>0</v>
      </c>
      <c r="O89" s="1424">
        <v>0</v>
      </c>
      <c r="P89" s="1425">
        <v>0</v>
      </c>
      <c r="Q89" s="1424">
        <v>0</v>
      </c>
      <c r="R89" s="1425">
        <v>0</v>
      </c>
      <c r="S89" s="1424">
        <v>0</v>
      </c>
      <c r="T89" s="1425">
        <v>0</v>
      </c>
      <c r="U89" s="1424">
        <v>0</v>
      </c>
      <c r="V89" s="1425">
        <v>0</v>
      </c>
      <c r="W89" s="1424">
        <v>0</v>
      </c>
      <c r="X89" s="1425">
        <v>0</v>
      </c>
      <c r="Y89" s="1424">
        <v>0</v>
      </c>
      <c r="Z89" s="1425">
        <v>0</v>
      </c>
      <c r="AA89" s="1424">
        <v>0</v>
      </c>
      <c r="AB89" s="1425">
        <v>0</v>
      </c>
      <c r="AC89" s="1424">
        <v>0</v>
      </c>
      <c r="AD89" s="1425">
        <v>0</v>
      </c>
      <c r="AE89" s="1424">
        <v>2</v>
      </c>
      <c r="AF89" s="1425">
        <v>0</v>
      </c>
      <c r="AG89" s="1424">
        <v>3</v>
      </c>
      <c r="AH89" s="1425">
        <v>0</v>
      </c>
      <c r="AI89" s="1424">
        <v>0</v>
      </c>
      <c r="AJ89" s="1425">
        <v>0</v>
      </c>
      <c r="AK89" s="1424">
        <v>0</v>
      </c>
      <c r="AL89" s="1425">
        <v>0</v>
      </c>
      <c r="AM89" s="1424">
        <v>0</v>
      </c>
      <c r="AN89" s="1426">
        <v>0</v>
      </c>
      <c r="AO89" s="1468">
        <v>0</v>
      </c>
      <c r="AP89" s="1468">
        <v>0</v>
      </c>
      <c r="AQ89" s="1428">
        <v>5</v>
      </c>
      <c r="AR89" s="1428">
        <v>0</v>
      </c>
      <c r="AS89" s="1428">
        <v>0</v>
      </c>
      <c r="AT89" s="1468">
        <v>0</v>
      </c>
      <c r="AU89" s="1468">
        <v>0</v>
      </c>
      <c r="AV89" s="1468">
        <v>0</v>
      </c>
      <c r="AW89" s="1468">
        <v>0</v>
      </c>
      <c r="AX89" t="str">
        <f t="shared" ref="AX89:AX140" si="138">CW89&amp;CX89&amp;CY89&amp;CZ89&amp;DA89&amp;DB89&amp;DC89&amp;DD89</f>
        <v/>
      </c>
      <c r="CW89" s="25" t="str">
        <f t="shared" ref="CW89:CW118" si="139">IF(AND((W89+X89)&gt;0,AO89="")," * No olvide digitar la variable 12 años. Si no tiene digite Cero.",IF(AO89&gt;(W89+X89),"* Las Consultas de 12 años NO DEBEN ser mayor que el total de Consultas entre 10-14 años",""))</f>
        <v/>
      </c>
      <c r="CX89" s="25" t="str">
        <f t="shared" ref="CX89:CX140" si="140">IF(AND(F89&gt;0,AP89="")," * No olvide digitar la variable Embarazadas. Digite cero si no tiene.",IF(AP89&gt;F89," * Las embarazadas no pueden ser mayor al Total Mujeres.",""))</f>
        <v/>
      </c>
      <c r="CY89" s="25" t="str">
        <f t="shared" ref="CY89:CY140" si="141">IF(AND(D89&gt;0,AQ89="")," * No olvide digitar Beneficiarios. Digite Cero si no tiene",IF(AQ89&gt;D89," * Los beneficiarios no pueden ser mayor al Total Ambos Sexos.",""))</f>
        <v/>
      </c>
      <c r="CZ89" s="25" t="str">
        <f t="shared" ref="CZ89:CZ140" si="142">IF(AND((AI89+AJ89&gt;0),AR89="")," * No olvide digitar la variable 60 años. Si no tiene digite Cero.",IF(AR89&gt;(AI89+AJ89)," * Las consultas de 60 años NO DEBEN ser mayor que el total de consultas de entre 60-64 años",""))</f>
        <v/>
      </c>
      <c r="DA89" s="25" t="str">
        <f t="shared" ref="DA89:DA140" si="143">IF(AND(D89&gt;0,AT89="")," * No olvide digitar la variable usuarios con discapacidad. Digite Cero si no tiene.",IF(AT89&gt;D89," * La variable Usuarios con discapacidad No puede ser mayor al Total Ambos Sexos.",""))</f>
        <v/>
      </c>
      <c r="DB89" s="25" t="str">
        <f t="shared" ref="DB89:DB140" si="144">IF(AND(D89&gt;0,AU89="")," * No olvide digitar la variable Niños, niñas, adolescentes y jóvenes SENAME. Digite Cero si no tiene.",IF(AU89&gt;D89," * La variable Niños, niñas, adolescentes y jóvenes SENAME No puede ser mayor al Total Ambos Sexos.",""))</f>
        <v/>
      </c>
      <c r="DC89" s="25" t="str">
        <f t="shared" ref="DC89:DC140" si="145">IF(AND(D89&gt;0,AV89="")," * No olvide digitar la variable Niños, niñas, adolescentes y jóvenes Mejor Niñez. Digite Cero si no tiene.",IF(AV89&gt;D89," * La variable Niños, niñas, adolescentes y jóvenes Mejor Niñez No puede ser mayor al Total Ambos Sexos.",""))</f>
        <v/>
      </c>
      <c r="DD89" s="25" t="str">
        <f t="shared" ref="DD89:DD140" si="146">IF(AND(D89&gt;0,AW89="")," * No olvide digitar la variable Migrantes. Digite Cero si no tiene.",IF(AW89&gt;D89," * La variable Migrantes No puede ser mayor al Total Ambos Sexos.",""))</f>
        <v/>
      </c>
      <c r="DE89"/>
      <c r="DG89" s="26">
        <f t="shared" ref="DG89:DG92" si="147">IF(AND((W89+X89)&gt;0,AO89=""),1,IF(AO89&gt;(W89+X89),1,0))</f>
        <v>0</v>
      </c>
      <c r="DH89" s="26">
        <f t="shared" ref="DH89:DH140" si="148">IF(AND(F89&gt;0,AP89=""),1,IF(AP89&gt;F89,1,0))</f>
        <v>0</v>
      </c>
      <c r="DI89" s="26">
        <f t="shared" ref="DI89:DI140" si="149">IF(AND(D89&gt;0,AQ89=""),1,IF(AQ89&gt;D89,1,0))</f>
        <v>0</v>
      </c>
      <c r="DJ89" s="26">
        <f t="shared" ref="DJ89:DJ140" si="150">IF(AND((AI89+AJ89&gt;0),AR89=""),1,IF(AR89&gt;(AI89+AJ89),1,0))</f>
        <v>0</v>
      </c>
      <c r="DK89" s="26">
        <f t="shared" ref="DK89:DK140" si="151">IF(AND(D89&gt;0,AT89=""),1,IF(AT89&gt;D89,1,0))</f>
        <v>0</v>
      </c>
      <c r="DL89" s="26">
        <f t="shared" ref="DL89:DL140" si="152">IF(AND(D89&gt;0,AU89=""),1,IF(AU89&gt;D89,1,0))</f>
        <v>0</v>
      </c>
      <c r="DM89" s="26">
        <f t="shared" ref="DM89:DM140" si="153">IF(AND(D89&gt;0,AV89=""),1,IF(AV89&gt;D89,1,0))</f>
        <v>0</v>
      </c>
      <c r="DN89" s="26">
        <f t="shared" ref="DN89:DN140" si="154">IF(AND(D89&gt;0,AW89=""),1,IF(AW89&gt;D89,1,0))</f>
        <v>0</v>
      </c>
    </row>
    <row r="90" spans="1:118" ht="15" customHeight="1" x14ac:dyDescent="0.25">
      <c r="A90" s="1590" t="s">
        <v>122</v>
      </c>
      <c r="B90" s="1591"/>
      <c r="C90" s="1592"/>
      <c r="D90" s="1383">
        <f t="shared" si="136"/>
        <v>12</v>
      </c>
      <c r="E90" s="1465">
        <f t="shared" si="137"/>
        <v>8</v>
      </c>
      <c r="F90" s="1466">
        <f t="shared" si="137"/>
        <v>4</v>
      </c>
      <c r="G90" s="1467">
        <v>1</v>
      </c>
      <c r="H90" s="22">
        <v>2</v>
      </c>
      <c r="I90" s="19">
        <v>0</v>
      </c>
      <c r="J90" s="177">
        <v>0</v>
      </c>
      <c r="K90" s="19">
        <v>0</v>
      </c>
      <c r="L90" s="1425">
        <v>0</v>
      </c>
      <c r="M90" s="1467">
        <v>1</v>
      </c>
      <c r="N90" s="1425">
        <v>0</v>
      </c>
      <c r="O90" s="1424">
        <v>0</v>
      </c>
      <c r="P90" s="1425">
        <v>0</v>
      </c>
      <c r="Q90" s="1424">
        <v>0</v>
      </c>
      <c r="R90" s="1425">
        <v>0</v>
      </c>
      <c r="S90" s="1424">
        <v>0</v>
      </c>
      <c r="T90" s="1425">
        <v>0</v>
      </c>
      <c r="U90" s="1424">
        <v>0</v>
      </c>
      <c r="V90" s="1425">
        <v>0</v>
      </c>
      <c r="W90" s="1424">
        <v>0</v>
      </c>
      <c r="X90" s="1425">
        <v>0</v>
      </c>
      <c r="Y90" s="1424">
        <v>1</v>
      </c>
      <c r="Z90" s="1425">
        <v>0</v>
      </c>
      <c r="AA90" s="1424">
        <v>2</v>
      </c>
      <c r="AB90" s="1425">
        <v>0</v>
      </c>
      <c r="AC90" s="1424">
        <v>0</v>
      </c>
      <c r="AD90" s="1425">
        <v>1</v>
      </c>
      <c r="AE90" s="1424">
        <v>1</v>
      </c>
      <c r="AF90" s="1425">
        <v>0</v>
      </c>
      <c r="AG90" s="1424">
        <v>2</v>
      </c>
      <c r="AH90" s="1425">
        <v>0</v>
      </c>
      <c r="AI90" s="1424">
        <v>0</v>
      </c>
      <c r="AJ90" s="1425">
        <v>1</v>
      </c>
      <c r="AK90" s="1424">
        <v>0</v>
      </c>
      <c r="AL90" s="1425">
        <v>0</v>
      </c>
      <c r="AM90" s="1424">
        <v>0</v>
      </c>
      <c r="AN90" s="1426">
        <v>0</v>
      </c>
      <c r="AO90" s="1468">
        <v>0</v>
      </c>
      <c r="AP90" s="20">
        <v>0</v>
      </c>
      <c r="AQ90" s="24">
        <v>12</v>
      </c>
      <c r="AR90" s="24">
        <v>0</v>
      </c>
      <c r="AS90" s="24">
        <v>0</v>
      </c>
      <c r="AT90" s="20">
        <v>0</v>
      </c>
      <c r="AU90" s="20">
        <v>0</v>
      </c>
      <c r="AV90" s="20">
        <v>0</v>
      </c>
      <c r="AW90" s="20">
        <v>0</v>
      </c>
      <c r="AX90" t="str">
        <f t="shared" si="138"/>
        <v/>
      </c>
      <c r="CW90" s="25" t="str">
        <f t="shared" si="139"/>
        <v/>
      </c>
      <c r="CX90" s="25" t="str">
        <f t="shared" si="140"/>
        <v/>
      </c>
      <c r="CY90" s="25" t="str">
        <f t="shared" si="141"/>
        <v/>
      </c>
      <c r="CZ90" s="25" t="str">
        <f t="shared" si="142"/>
        <v/>
      </c>
      <c r="DA90" s="25" t="str">
        <f t="shared" si="143"/>
        <v/>
      </c>
      <c r="DB90" s="25" t="str">
        <f t="shared" si="144"/>
        <v/>
      </c>
      <c r="DC90" s="25" t="str">
        <f t="shared" si="145"/>
        <v/>
      </c>
      <c r="DD90" s="25" t="str">
        <f t="shared" si="146"/>
        <v/>
      </c>
      <c r="DE90"/>
      <c r="DG90" s="26">
        <f t="shared" si="147"/>
        <v>0</v>
      </c>
      <c r="DH90" s="26">
        <f t="shared" si="148"/>
        <v>0</v>
      </c>
      <c r="DI90" s="26">
        <f t="shared" si="149"/>
        <v>0</v>
      </c>
      <c r="DJ90" s="26">
        <f t="shared" si="150"/>
        <v>0</v>
      </c>
      <c r="DK90" s="26">
        <f t="shared" si="151"/>
        <v>0</v>
      </c>
      <c r="DL90" s="26">
        <f t="shared" si="152"/>
        <v>0</v>
      </c>
      <c r="DM90" s="26">
        <f t="shared" si="153"/>
        <v>0</v>
      </c>
      <c r="DN90" s="26">
        <f t="shared" si="154"/>
        <v>0</v>
      </c>
    </row>
    <row r="91" spans="1:118" x14ac:dyDescent="0.25">
      <c r="A91" s="1590" t="s">
        <v>123</v>
      </c>
      <c r="B91" s="1591"/>
      <c r="C91" s="1592"/>
      <c r="D91" s="1383">
        <f t="shared" si="136"/>
        <v>7</v>
      </c>
      <c r="E91" s="1465">
        <f t="shared" si="137"/>
        <v>3</v>
      </c>
      <c r="F91" s="1466">
        <f t="shared" si="137"/>
        <v>4</v>
      </c>
      <c r="G91" s="1467">
        <v>0</v>
      </c>
      <c r="H91" s="22">
        <v>0</v>
      </c>
      <c r="I91" s="19">
        <v>0</v>
      </c>
      <c r="J91" s="177">
        <v>0</v>
      </c>
      <c r="K91" s="19">
        <v>0</v>
      </c>
      <c r="L91" s="1425">
        <v>0</v>
      </c>
      <c r="M91" s="1467">
        <v>0</v>
      </c>
      <c r="N91" s="1425">
        <v>0</v>
      </c>
      <c r="O91" s="1424">
        <v>0</v>
      </c>
      <c r="P91" s="1425">
        <v>0</v>
      </c>
      <c r="Q91" s="1424">
        <v>0</v>
      </c>
      <c r="R91" s="1425">
        <v>0</v>
      </c>
      <c r="S91" s="1424">
        <v>0</v>
      </c>
      <c r="T91" s="1425">
        <v>0</v>
      </c>
      <c r="U91" s="1424">
        <v>0</v>
      </c>
      <c r="V91" s="1425">
        <v>0</v>
      </c>
      <c r="W91" s="1424">
        <v>0</v>
      </c>
      <c r="X91" s="1425">
        <v>0</v>
      </c>
      <c r="Y91" s="1424">
        <v>0</v>
      </c>
      <c r="Z91" s="1425">
        <v>0</v>
      </c>
      <c r="AA91" s="1424">
        <v>0</v>
      </c>
      <c r="AB91" s="1425">
        <v>0</v>
      </c>
      <c r="AC91" s="1424">
        <v>0</v>
      </c>
      <c r="AD91" s="1425">
        <v>2</v>
      </c>
      <c r="AE91" s="1424">
        <v>2</v>
      </c>
      <c r="AF91" s="1425">
        <v>0</v>
      </c>
      <c r="AG91" s="1424">
        <v>1</v>
      </c>
      <c r="AH91" s="1425">
        <v>1</v>
      </c>
      <c r="AI91" s="1424">
        <v>0</v>
      </c>
      <c r="AJ91" s="1425">
        <v>1</v>
      </c>
      <c r="AK91" s="1424">
        <v>0</v>
      </c>
      <c r="AL91" s="1425">
        <v>0</v>
      </c>
      <c r="AM91" s="1424">
        <v>0</v>
      </c>
      <c r="AN91" s="1426">
        <v>0</v>
      </c>
      <c r="AO91" s="1468">
        <v>0</v>
      </c>
      <c r="AP91" s="20">
        <v>0</v>
      </c>
      <c r="AQ91" s="24">
        <v>7</v>
      </c>
      <c r="AR91" s="24">
        <v>0</v>
      </c>
      <c r="AS91" s="24">
        <v>0</v>
      </c>
      <c r="AT91" s="20">
        <v>0</v>
      </c>
      <c r="AU91" s="20">
        <v>0</v>
      </c>
      <c r="AV91" s="20">
        <v>0</v>
      </c>
      <c r="AW91" s="20">
        <v>0</v>
      </c>
      <c r="AX91" t="str">
        <f t="shared" si="138"/>
        <v/>
      </c>
      <c r="CW91" s="25" t="str">
        <f t="shared" si="139"/>
        <v/>
      </c>
      <c r="CX91" s="25" t="str">
        <f t="shared" si="140"/>
        <v/>
      </c>
      <c r="CY91" s="25" t="str">
        <f t="shared" si="141"/>
        <v/>
      </c>
      <c r="CZ91" s="25" t="str">
        <f t="shared" si="142"/>
        <v/>
      </c>
      <c r="DA91" s="25" t="str">
        <f t="shared" si="143"/>
        <v/>
      </c>
      <c r="DB91" s="25" t="str">
        <f t="shared" si="144"/>
        <v/>
      </c>
      <c r="DC91" s="25" t="str">
        <f t="shared" si="145"/>
        <v/>
      </c>
      <c r="DD91" s="25" t="str">
        <f t="shared" si="146"/>
        <v/>
      </c>
      <c r="DE91"/>
      <c r="DG91" s="26">
        <f t="shared" si="147"/>
        <v>0</v>
      </c>
      <c r="DH91" s="26">
        <f t="shared" si="148"/>
        <v>0</v>
      </c>
      <c r="DI91" s="26">
        <f t="shared" si="149"/>
        <v>0</v>
      </c>
      <c r="DJ91" s="26">
        <f t="shared" si="150"/>
        <v>0</v>
      </c>
      <c r="DK91" s="26">
        <f t="shared" si="151"/>
        <v>0</v>
      </c>
      <c r="DL91" s="26">
        <f t="shared" si="152"/>
        <v>0</v>
      </c>
      <c r="DM91" s="26">
        <f t="shared" si="153"/>
        <v>0</v>
      </c>
      <c r="DN91" s="26">
        <f t="shared" si="154"/>
        <v>0</v>
      </c>
    </row>
    <row r="92" spans="1:118" x14ac:dyDescent="0.25">
      <c r="A92" s="1590" t="s">
        <v>124</v>
      </c>
      <c r="B92" s="1591"/>
      <c r="C92" s="1592"/>
      <c r="D92" s="1383">
        <f t="shared" si="136"/>
        <v>161</v>
      </c>
      <c r="E92" s="1465">
        <f t="shared" si="137"/>
        <v>84</v>
      </c>
      <c r="F92" s="1466">
        <f>SUM(H92+J92+L92+N92+P92+R92+T92+V92+X92+Z92+AB92+AD92+AF92+AH92+AJ92+AL92+AN92)</f>
        <v>77</v>
      </c>
      <c r="G92" s="1467">
        <v>1</v>
      </c>
      <c r="H92" s="22">
        <v>3</v>
      </c>
      <c r="I92" s="19">
        <v>2</v>
      </c>
      <c r="J92" s="177">
        <v>3</v>
      </c>
      <c r="K92" s="19">
        <v>3</v>
      </c>
      <c r="L92" s="1425">
        <v>3</v>
      </c>
      <c r="M92" s="1467">
        <v>1</v>
      </c>
      <c r="N92" s="1425">
        <v>1</v>
      </c>
      <c r="O92" s="1424">
        <v>5</v>
      </c>
      <c r="P92" s="1425">
        <v>5</v>
      </c>
      <c r="Q92" s="1424">
        <v>7</v>
      </c>
      <c r="R92" s="1425">
        <v>5</v>
      </c>
      <c r="S92" s="1424">
        <v>4</v>
      </c>
      <c r="T92" s="1425">
        <v>3</v>
      </c>
      <c r="U92" s="1424">
        <v>5</v>
      </c>
      <c r="V92" s="1425">
        <v>6</v>
      </c>
      <c r="W92" s="1424">
        <v>11</v>
      </c>
      <c r="X92" s="1425">
        <v>8</v>
      </c>
      <c r="Y92" s="1424">
        <v>9</v>
      </c>
      <c r="Z92" s="1425">
        <v>3</v>
      </c>
      <c r="AA92" s="1424">
        <v>6</v>
      </c>
      <c r="AB92" s="1425">
        <v>3</v>
      </c>
      <c r="AC92" s="1424">
        <v>7</v>
      </c>
      <c r="AD92" s="1425"/>
      <c r="AE92" s="1424">
        <v>2</v>
      </c>
      <c r="AF92" s="1425">
        <v>3</v>
      </c>
      <c r="AG92" s="1424">
        <v>3</v>
      </c>
      <c r="AH92" s="1425">
        <v>9</v>
      </c>
      <c r="AI92" s="1424">
        <v>4</v>
      </c>
      <c r="AJ92" s="1425">
        <v>3</v>
      </c>
      <c r="AK92" s="1424">
        <v>9</v>
      </c>
      <c r="AL92" s="1425">
        <v>15</v>
      </c>
      <c r="AM92" s="1424">
        <v>5</v>
      </c>
      <c r="AN92" s="1426">
        <v>4</v>
      </c>
      <c r="AO92" s="1468">
        <v>6</v>
      </c>
      <c r="AP92" s="20">
        <v>0</v>
      </c>
      <c r="AQ92" s="24">
        <v>161</v>
      </c>
      <c r="AR92" s="24">
        <v>1</v>
      </c>
      <c r="AS92" s="24">
        <v>0</v>
      </c>
      <c r="AT92" s="20">
        <v>0</v>
      </c>
      <c r="AU92" s="20">
        <v>0</v>
      </c>
      <c r="AV92" s="20">
        <v>0</v>
      </c>
      <c r="AW92" s="20">
        <v>0</v>
      </c>
      <c r="AX92" t="str">
        <f t="shared" si="138"/>
        <v/>
      </c>
      <c r="CW92" s="25" t="str">
        <f t="shared" si="139"/>
        <v/>
      </c>
      <c r="CX92" s="25" t="str">
        <f t="shared" si="140"/>
        <v/>
      </c>
      <c r="CY92" s="25" t="str">
        <f t="shared" si="141"/>
        <v/>
      </c>
      <c r="CZ92" s="25" t="str">
        <f t="shared" si="142"/>
        <v/>
      </c>
      <c r="DA92" s="25" t="str">
        <f t="shared" si="143"/>
        <v/>
      </c>
      <c r="DB92" s="25" t="str">
        <f t="shared" si="144"/>
        <v/>
      </c>
      <c r="DC92" s="25" t="str">
        <f t="shared" si="145"/>
        <v/>
      </c>
      <c r="DD92" s="25" t="str">
        <f t="shared" si="146"/>
        <v/>
      </c>
      <c r="DE92"/>
      <c r="DG92" s="26">
        <f t="shared" si="147"/>
        <v>0</v>
      </c>
      <c r="DH92" s="26">
        <f t="shared" si="148"/>
        <v>0</v>
      </c>
      <c r="DI92" s="26">
        <f t="shared" si="149"/>
        <v>0</v>
      </c>
      <c r="DJ92" s="26">
        <f t="shared" si="150"/>
        <v>0</v>
      </c>
      <c r="DK92" s="26">
        <f t="shared" si="151"/>
        <v>0</v>
      </c>
      <c r="DL92" s="26">
        <f t="shared" si="152"/>
        <v>0</v>
      </c>
      <c r="DM92" s="26">
        <f t="shared" si="153"/>
        <v>0</v>
      </c>
      <c r="DN92" s="26">
        <f t="shared" si="154"/>
        <v>0</v>
      </c>
    </row>
    <row r="93" spans="1:118" x14ac:dyDescent="0.25">
      <c r="A93" s="1590" t="s">
        <v>125</v>
      </c>
      <c r="B93" s="1591"/>
      <c r="C93" s="1592"/>
      <c r="D93" s="1383">
        <f t="shared" si="136"/>
        <v>48</v>
      </c>
      <c r="E93" s="1465">
        <f>SUM(Y93+AA93+AC93+AE93+AG93+AI93+AK93+AM93)</f>
        <v>18</v>
      </c>
      <c r="F93" s="1466">
        <f>SUM(Z93+AB93+AD93+AF93+AH93+AJ93+AL93+AN93)</f>
        <v>30</v>
      </c>
      <c r="G93" s="1593"/>
      <c r="H93" s="1594"/>
      <c r="I93" s="1593"/>
      <c r="J93" s="1595"/>
      <c r="K93" s="1593"/>
      <c r="L93" s="1594"/>
      <c r="M93" s="1593"/>
      <c r="N93" s="1594"/>
      <c r="O93" s="1596"/>
      <c r="P93" s="1594"/>
      <c r="Q93" s="1596"/>
      <c r="R93" s="1594"/>
      <c r="S93" s="1596"/>
      <c r="T93" s="1594"/>
      <c r="U93" s="1596"/>
      <c r="V93" s="1594"/>
      <c r="W93" s="1596"/>
      <c r="X93" s="1594"/>
      <c r="Y93" s="1424">
        <v>7</v>
      </c>
      <c r="Z93" s="1425">
        <v>19</v>
      </c>
      <c r="AA93" s="1424">
        <v>7</v>
      </c>
      <c r="AB93" s="1425">
        <v>10</v>
      </c>
      <c r="AC93" s="1424">
        <v>4</v>
      </c>
      <c r="AD93" s="1425">
        <v>1</v>
      </c>
      <c r="AE93" s="1424">
        <v>0</v>
      </c>
      <c r="AF93" s="1425">
        <v>0</v>
      </c>
      <c r="AG93" s="1424">
        <v>0</v>
      </c>
      <c r="AH93" s="1425">
        <v>0</v>
      </c>
      <c r="AI93" s="1424">
        <v>0</v>
      </c>
      <c r="AJ93" s="1425">
        <v>0</v>
      </c>
      <c r="AK93" s="1424">
        <v>0</v>
      </c>
      <c r="AL93" s="1425">
        <v>0</v>
      </c>
      <c r="AM93" s="1424">
        <v>0</v>
      </c>
      <c r="AN93" s="1426">
        <v>0</v>
      </c>
      <c r="AO93" s="1597"/>
      <c r="AP93" s="20">
        <v>0</v>
      </c>
      <c r="AQ93" s="24">
        <v>48</v>
      </c>
      <c r="AR93" s="24">
        <v>0</v>
      </c>
      <c r="AS93" s="24">
        <v>0</v>
      </c>
      <c r="AT93" s="20">
        <v>0</v>
      </c>
      <c r="AU93" s="20">
        <v>0</v>
      </c>
      <c r="AV93" s="20">
        <v>0</v>
      </c>
      <c r="AW93" s="20">
        <v>0</v>
      </c>
      <c r="AX93" t="str">
        <f t="shared" si="138"/>
        <v/>
      </c>
      <c r="CW93" s="182"/>
      <c r="CX93" s="25" t="str">
        <f t="shared" si="140"/>
        <v/>
      </c>
      <c r="CY93" s="25" t="str">
        <f t="shared" si="141"/>
        <v/>
      </c>
      <c r="CZ93" s="25" t="str">
        <f t="shared" si="142"/>
        <v/>
      </c>
      <c r="DA93" s="25" t="str">
        <f t="shared" si="143"/>
        <v/>
      </c>
      <c r="DB93" s="25" t="str">
        <f t="shared" si="144"/>
        <v/>
      </c>
      <c r="DC93" s="25" t="str">
        <f t="shared" si="145"/>
        <v/>
      </c>
      <c r="DD93" s="25" t="str">
        <f t="shared" si="146"/>
        <v/>
      </c>
      <c r="DE93"/>
      <c r="DG93" s="182"/>
      <c r="DH93" s="26">
        <f t="shared" si="148"/>
        <v>0</v>
      </c>
      <c r="DI93" s="26">
        <f t="shared" si="149"/>
        <v>0</v>
      </c>
      <c r="DJ93" s="26">
        <f t="shared" si="150"/>
        <v>0</v>
      </c>
      <c r="DK93" s="26">
        <f t="shared" si="151"/>
        <v>0</v>
      </c>
      <c r="DL93" s="26">
        <f t="shared" si="152"/>
        <v>0</v>
      </c>
      <c r="DM93" s="26">
        <f t="shared" si="153"/>
        <v>0</v>
      </c>
      <c r="DN93" s="26">
        <f t="shared" si="154"/>
        <v>0</v>
      </c>
    </row>
    <row r="94" spans="1:118" x14ac:dyDescent="0.25">
      <c r="A94" s="1598" t="s">
        <v>126</v>
      </c>
      <c r="B94" s="1598"/>
      <c r="C94" s="1598"/>
      <c r="D94" s="1383">
        <f t="shared" si="136"/>
        <v>81</v>
      </c>
      <c r="E94" s="1465">
        <f t="shared" si="137"/>
        <v>27</v>
      </c>
      <c r="F94" s="1466">
        <f t="shared" si="137"/>
        <v>54</v>
      </c>
      <c r="G94" s="1467">
        <v>1</v>
      </c>
      <c r="H94" s="1425">
        <v>1</v>
      </c>
      <c r="I94" s="1467">
        <v>0</v>
      </c>
      <c r="J94" s="1487">
        <v>0</v>
      </c>
      <c r="K94" s="1467">
        <v>0</v>
      </c>
      <c r="L94" s="1425">
        <v>0</v>
      </c>
      <c r="M94" s="1467">
        <v>0</v>
      </c>
      <c r="N94" s="1425">
        <v>0</v>
      </c>
      <c r="O94" s="1424">
        <v>0</v>
      </c>
      <c r="P94" s="1425">
        <v>0</v>
      </c>
      <c r="Q94" s="1424">
        <v>0</v>
      </c>
      <c r="R94" s="1425">
        <v>0</v>
      </c>
      <c r="S94" s="1424">
        <v>0</v>
      </c>
      <c r="T94" s="1425">
        <v>0</v>
      </c>
      <c r="U94" s="1424">
        <v>0</v>
      </c>
      <c r="V94" s="1425">
        <v>0</v>
      </c>
      <c r="W94" s="1424">
        <v>0</v>
      </c>
      <c r="X94" s="1425">
        <v>2</v>
      </c>
      <c r="Y94" s="1424">
        <v>8</v>
      </c>
      <c r="Z94" s="1425">
        <v>23</v>
      </c>
      <c r="AA94" s="1424">
        <v>7</v>
      </c>
      <c r="AB94" s="1425">
        <v>13</v>
      </c>
      <c r="AC94" s="1424">
        <v>4</v>
      </c>
      <c r="AD94" s="1425">
        <v>4</v>
      </c>
      <c r="AE94" s="1424">
        <v>5</v>
      </c>
      <c r="AF94" s="1425">
        <v>0</v>
      </c>
      <c r="AG94" s="1424">
        <v>2</v>
      </c>
      <c r="AH94" s="1425">
        <v>5</v>
      </c>
      <c r="AI94" s="1424">
        <v>0</v>
      </c>
      <c r="AJ94" s="1425">
        <v>2</v>
      </c>
      <c r="AK94" s="1424">
        <v>0</v>
      </c>
      <c r="AL94" s="1425">
        <v>2</v>
      </c>
      <c r="AM94" s="1424">
        <v>0</v>
      </c>
      <c r="AN94" s="1426">
        <v>2</v>
      </c>
      <c r="AO94" s="1468">
        <v>0</v>
      </c>
      <c r="AP94" s="1468">
        <v>0</v>
      </c>
      <c r="AQ94" s="1428">
        <v>81</v>
      </c>
      <c r="AR94" s="1428">
        <v>0</v>
      </c>
      <c r="AS94" s="1428">
        <v>0</v>
      </c>
      <c r="AT94" s="1468">
        <v>0</v>
      </c>
      <c r="AU94" s="1468">
        <v>0</v>
      </c>
      <c r="AV94" s="1468">
        <v>0</v>
      </c>
      <c r="AW94" s="1468">
        <v>0</v>
      </c>
      <c r="AX94" t="str">
        <f t="shared" si="138"/>
        <v/>
      </c>
      <c r="CW94" s="25" t="str">
        <f t="shared" si="139"/>
        <v/>
      </c>
      <c r="CX94" s="25" t="str">
        <f t="shared" si="140"/>
        <v/>
      </c>
      <c r="CY94" s="25" t="str">
        <f t="shared" si="141"/>
        <v/>
      </c>
      <c r="CZ94" s="25" t="str">
        <f t="shared" si="142"/>
        <v/>
      </c>
      <c r="DA94" s="25" t="str">
        <f t="shared" si="143"/>
        <v/>
      </c>
      <c r="DB94" s="25" t="str">
        <f t="shared" si="144"/>
        <v/>
      </c>
      <c r="DC94" s="25" t="str">
        <f t="shared" si="145"/>
        <v/>
      </c>
      <c r="DD94" s="25" t="str">
        <f t="shared" si="146"/>
        <v/>
      </c>
      <c r="DE94"/>
      <c r="DG94" s="26">
        <f t="shared" ref="DG94:DG96" si="155">IF(AND((W94+X94)&gt;0,AO94=""),1,IF(AO94&gt;(W94+X94),1,0))</f>
        <v>0</v>
      </c>
      <c r="DH94" s="26">
        <f t="shared" si="148"/>
        <v>0</v>
      </c>
      <c r="DI94" s="26">
        <f t="shared" si="149"/>
        <v>0</v>
      </c>
      <c r="DJ94" s="26">
        <f t="shared" si="150"/>
        <v>0</v>
      </c>
      <c r="DK94" s="26">
        <f t="shared" si="151"/>
        <v>0</v>
      </c>
      <c r="DL94" s="26">
        <f t="shared" si="152"/>
        <v>0</v>
      </c>
      <c r="DM94" s="26">
        <f t="shared" si="153"/>
        <v>0</v>
      </c>
      <c r="DN94" s="26">
        <f t="shared" si="154"/>
        <v>0</v>
      </c>
    </row>
    <row r="95" spans="1:118" x14ac:dyDescent="0.25">
      <c r="A95" s="1320" t="s">
        <v>127</v>
      </c>
      <c r="B95" s="1320"/>
      <c r="C95" s="1320"/>
      <c r="D95" s="1383">
        <f t="shared" si="136"/>
        <v>6</v>
      </c>
      <c r="E95" s="1465">
        <f t="shared" si="137"/>
        <v>2</v>
      </c>
      <c r="F95" s="1466">
        <f t="shared" si="137"/>
        <v>4</v>
      </c>
      <c r="G95" s="1467">
        <v>0</v>
      </c>
      <c r="H95" s="1425">
        <v>0</v>
      </c>
      <c r="I95" s="1467">
        <v>0</v>
      </c>
      <c r="J95" s="1487">
        <v>0</v>
      </c>
      <c r="K95" s="1467">
        <v>0</v>
      </c>
      <c r="L95" s="1425">
        <v>0</v>
      </c>
      <c r="M95" s="1467">
        <v>0</v>
      </c>
      <c r="N95" s="1425">
        <v>1</v>
      </c>
      <c r="O95" s="1424">
        <v>0</v>
      </c>
      <c r="P95" s="1425">
        <v>0</v>
      </c>
      <c r="Q95" s="1424">
        <v>0</v>
      </c>
      <c r="R95" s="1425">
        <v>1</v>
      </c>
      <c r="S95" s="1424">
        <v>0</v>
      </c>
      <c r="T95" s="1425">
        <v>0</v>
      </c>
      <c r="U95" s="1424">
        <v>0</v>
      </c>
      <c r="V95" s="1425">
        <v>2</v>
      </c>
      <c r="W95" s="1424">
        <v>1</v>
      </c>
      <c r="X95" s="1425">
        <v>0</v>
      </c>
      <c r="Y95" s="1424">
        <v>1</v>
      </c>
      <c r="Z95" s="1425">
        <v>0</v>
      </c>
      <c r="AA95" s="1424">
        <v>0</v>
      </c>
      <c r="AB95" s="1425">
        <v>0</v>
      </c>
      <c r="AC95" s="1424">
        <v>0</v>
      </c>
      <c r="AD95" s="1425">
        <v>0</v>
      </c>
      <c r="AE95" s="1424">
        <v>0</v>
      </c>
      <c r="AF95" s="1425">
        <v>0</v>
      </c>
      <c r="AG95" s="1424">
        <v>0</v>
      </c>
      <c r="AH95" s="1425">
        <v>0</v>
      </c>
      <c r="AI95" s="1424">
        <v>0</v>
      </c>
      <c r="AJ95" s="1425">
        <v>0</v>
      </c>
      <c r="AK95" s="1424">
        <v>0</v>
      </c>
      <c r="AL95" s="1425">
        <v>0</v>
      </c>
      <c r="AM95" s="1424">
        <v>0</v>
      </c>
      <c r="AN95" s="1426">
        <v>0</v>
      </c>
      <c r="AO95" s="1468">
        <v>0</v>
      </c>
      <c r="AP95" s="1468">
        <v>0</v>
      </c>
      <c r="AQ95" s="1428">
        <v>6</v>
      </c>
      <c r="AR95" s="1428">
        <v>0</v>
      </c>
      <c r="AS95" s="1428">
        <v>0</v>
      </c>
      <c r="AT95" s="1468">
        <v>0</v>
      </c>
      <c r="AU95" s="1468">
        <v>0</v>
      </c>
      <c r="AV95" s="1468">
        <v>0</v>
      </c>
      <c r="AW95" s="1468">
        <v>0</v>
      </c>
      <c r="AX95" t="str">
        <f t="shared" si="138"/>
        <v/>
      </c>
      <c r="CW95" s="25" t="str">
        <f t="shared" si="139"/>
        <v/>
      </c>
      <c r="CX95" s="25" t="str">
        <f t="shared" si="140"/>
        <v/>
      </c>
      <c r="CY95" s="25" t="str">
        <f t="shared" si="141"/>
        <v/>
      </c>
      <c r="CZ95" s="25" t="str">
        <f t="shared" si="142"/>
        <v/>
      </c>
      <c r="DA95" s="25" t="str">
        <f t="shared" si="143"/>
        <v/>
      </c>
      <c r="DB95" s="25" t="str">
        <f t="shared" si="144"/>
        <v/>
      </c>
      <c r="DC95" s="25" t="str">
        <f t="shared" si="145"/>
        <v/>
      </c>
      <c r="DD95" s="25" t="str">
        <f t="shared" si="146"/>
        <v/>
      </c>
      <c r="DE95"/>
      <c r="DG95" s="26">
        <f t="shared" si="155"/>
        <v>0</v>
      </c>
      <c r="DH95" s="26">
        <f t="shared" si="148"/>
        <v>0</v>
      </c>
      <c r="DI95" s="26">
        <f t="shared" si="149"/>
        <v>0</v>
      </c>
      <c r="DJ95" s="26">
        <f t="shared" si="150"/>
        <v>0</v>
      </c>
      <c r="DK95" s="26">
        <f t="shared" si="151"/>
        <v>0</v>
      </c>
      <c r="DL95" s="26">
        <f t="shared" si="152"/>
        <v>0</v>
      </c>
      <c r="DM95" s="26">
        <f t="shared" si="153"/>
        <v>0</v>
      </c>
      <c r="DN95" s="26">
        <f t="shared" si="154"/>
        <v>0</v>
      </c>
    </row>
    <row r="96" spans="1:118" x14ac:dyDescent="0.25">
      <c r="A96" s="1419" t="s">
        <v>128</v>
      </c>
      <c r="B96" s="1420"/>
      <c r="C96" s="1421"/>
      <c r="D96" s="1383">
        <f t="shared" si="136"/>
        <v>148</v>
      </c>
      <c r="E96" s="1465">
        <f t="shared" si="137"/>
        <v>77</v>
      </c>
      <c r="F96" s="1466">
        <f t="shared" si="137"/>
        <v>71</v>
      </c>
      <c r="G96" s="1467">
        <v>0</v>
      </c>
      <c r="H96" s="22">
        <v>0</v>
      </c>
      <c r="I96" s="19">
        <v>0</v>
      </c>
      <c r="J96" s="177">
        <v>2</v>
      </c>
      <c r="K96" s="19">
        <v>5</v>
      </c>
      <c r="L96" s="1425">
        <v>10</v>
      </c>
      <c r="M96" s="1467">
        <v>1</v>
      </c>
      <c r="N96" s="1425">
        <v>11</v>
      </c>
      <c r="O96" s="1424">
        <v>11</v>
      </c>
      <c r="P96" s="1425">
        <v>5</v>
      </c>
      <c r="Q96" s="1424">
        <v>8</v>
      </c>
      <c r="R96" s="1425">
        <v>3</v>
      </c>
      <c r="S96" s="1424">
        <v>12</v>
      </c>
      <c r="T96" s="1425">
        <v>9</v>
      </c>
      <c r="U96" s="1424">
        <v>14</v>
      </c>
      <c r="V96" s="1425">
        <v>16</v>
      </c>
      <c r="W96" s="1424">
        <v>9</v>
      </c>
      <c r="X96" s="1425">
        <v>0</v>
      </c>
      <c r="Y96" s="1424">
        <v>13</v>
      </c>
      <c r="Z96" s="1425">
        <v>8</v>
      </c>
      <c r="AA96" s="1424">
        <v>1</v>
      </c>
      <c r="AB96" s="1425">
        <v>0</v>
      </c>
      <c r="AC96" s="1424">
        <v>2</v>
      </c>
      <c r="AD96" s="1425">
        <v>2</v>
      </c>
      <c r="AE96" s="1424">
        <v>0</v>
      </c>
      <c r="AF96" s="1425">
        <v>1</v>
      </c>
      <c r="AG96" s="1424">
        <v>1</v>
      </c>
      <c r="AH96" s="1425">
        <v>0</v>
      </c>
      <c r="AI96" s="1424">
        <v>0</v>
      </c>
      <c r="AJ96" s="1425">
        <v>2</v>
      </c>
      <c r="AK96" s="1424">
        <v>0</v>
      </c>
      <c r="AL96" s="1425">
        <v>2</v>
      </c>
      <c r="AM96" s="1424">
        <v>0</v>
      </c>
      <c r="AN96" s="1426">
        <v>0</v>
      </c>
      <c r="AO96" s="1468">
        <v>0</v>
      </c>
      <c r="AP96" s="20">
        <v>0</v>
      </c>
      <c r="AQ96" s="24">
        <v>99</v>
      </c>
      <c r="AR96" s="24">
        <v>0</v>
      </c>
      <c r="AS96" s="24">
        <v>0</v>
      </c>
      <c r="AT96" s="20">
        <v>14</v>
      </c>
      <c r="AU96" s="20">
        <v>0</v>
      </c>
      <c r="AV96" s="20">
        <v>0</v>
      </c>
      <c r="AW96" s="20">
        <v>0</v>
      </c>
      <c r="AX96" t="str">
        <f t="shared" si="138"/>
        <v/>
      </c>
      <c r="CW96" s="25" t="str">
        <f t="shared" si="139"/>
        <v/>
      </c>
      <c r="CX96" s="25" t="str">
        <f t="shared" si="140"/>
        <v/>
      </c>
      <c r="CY96" s="25" t="str">
        <f t="shared" si="141"/>
        <v/>
      </c>
      <c r="CZ96" s="25" t="str">
        <f t="shared" si="142"/>
        <v/>
      </c>
      <c r="DA96" s="25" t="str">
        <f t="shared" si="143"/>
        <v/>
      </c>
      <c r="DB96" s="25" t="str">
        <f t="shared" si="144"/>
        <v/>
      </c>
      <c r="DC96" s="25" t="str">
        <f t="shared" si="145"/>
        <v/>
      </c>
      <c r="DD96" s="25" t="str">
        <f t="shared" si="146"/>
        <v/>
      </c>
      <c r="DE96"/>
      <c r="DG96" s="26">
        <f t="shared" si="155"/>
        <v>0</v>
      </c>
      <c r="DH96" s="26">
        <f t="shared" si="148"/>
        <v>0</v>
      </c>
      <c r="DI96" s="26">
        <f t="shared" si="149"/>
        <v>0</v>
      </c>
      <c r="DJ96" s="26">
        <f t="shared" si="150"/>
        <v>0</v>
      </c>
      <c r="DK96" s="26">
        <f t="shared" si="151"/>
        <v>0</v>
      </c>
      <c r="DL96" s="26">
        <f t="shared" si="152"/>
        <v>0</v>
      </c>
      <c r="DM96" s="26">
        <f t="shared" si="153"/>
        <v>0</v>
      </c>
      <c r="DN96" s="26">
        <f t="shared" si="154"/>
        <v>0</v>
      </c>
    </row>
    <row r="97" spans="1:118" x14ac:dyDescent="0.25">
      <c r="A97" s="1590" t="s">
        <v>129</v>
      </c>
      <c r="B97" s="1591"/>
      <c r="C97" s="1592"/>
      <c r="D97" s="1383">
        <f t="shared" si="136"/>
        <v>8</v>
      </c>
      <c r="E97" s="1465">
        <f>SUM(Y97+AA97+AC97+AE97+AG97+AI97+AK97+AM97)</f>
        <v>4</v>
      </c>
      <c r="F97" s="1466">
        <f>SUM(Z97+AB97+AD97+AF97+AH97+AJ97+AL97+AN97)</f>
        <v>4</v>
      </c>
      <c r="G97" s="1593"/>
      <c r="H97" s="1594"/>
      <c r="I97" s="1593"/>
      <c r="J97" s="1595"/>
      <c r="K97" s="1593"/>
      <c r="L97" s="1594"/>
      <c r="M97" s="1593"/>
      <c r="N97" s="1594"/>
      <c r="O97" s="1596"/>
      <c r="P97" s="1594"/>
      <c r="Q97" s="1596"/>
      <c r="R97" s="1594"/>
      <c r="S97" s="1596"/>
      <c r="T97" s="1594"/>
      <c r="U97" s="1596"/>
      <c r="V97" s="1594"/>
      <c r="W97" s="1596"/>
      <c r="X97" s="1594"/>
      <c r="Y97" s="1424">
        <v>2</v>
      </c>
      <c r="Z97" s="1425">
        <v>2</v>
      </c>
      <c r="AA97" s="1424">
        <v>1</v>
      </c>
      <c r="AB97" s="1425"/>
      <c r="AC97" s="1424"/>
      <c r="AD97" s="1425">
        <v>1</v>
      </c>
      <c r="AE97" s="1424"/>
      <c r="AF97" s="1425"/>
      <c r="AG97" s="1424">
        <v>1</v>
      </c>
      <c r="AH97" s="1425"/>
      <c r="AI97" s="1424"/>
      <c r="AJ97" s="1425"/>
      <c r="AK97" s="1424"/>
      <c r="AL97" s="1425">
        <v>1</v>
      </c>
      <c r="AM97" s="1424"/>
      <c r="AN97" s="1426"/>
      <c r="AO97" s="1597"/>
      <c r="AP97" s="20">
        <v>0</v>
      </c>
      <c r="AQ97" s="24">
        <v>8</v>
      </c>
      <c r="AR97" s="24">
        <v>0</v>
      </c>
      <c r="AS97" s="24">
        <v>0</v>
      </c>
      <c r="AT97" s="20">
        <v>0</v>
      </c>
      <c r="AU97" s="20">
        <v>0</v>
      </c>
      <c r="AV97" s="20">
        <v>0</v>
      </c>
      <c r="AW97" s="20">
        <v>0</v>
      </c>
      <c r="AX97" t="str">
        <f t="shared" si="138"/>
        <v/>
      </c>
      <c r="CW97" s="182"/>
      <c r="CX97" s="25" t="str">
        <f t="shared" si="140"/>
        <v/>
      </c>
      <c r="CY97" s="25" t="str">
        <f t="shared" si="141"/>
        <v/>
      </c>
      <c r="CZ97" s="25" t="str">
        <f t="shared" si="142"/>
        <v/>
      </c>
      <c r="DA97" s="25" t="str">
        <f t="shared" si="143"/>
        <v/>
      </c>
      <c r="DB97" s="25" t="str">
        <f t="shared" si="144"/>
        <v/>
      </c>
      <c r="DC97" s="25" t="str">
        <f t="shared" si="145"/>
        <v/>
      </c>
      <c r="DD97" s="25" t="str">
        <f t="shared" si="146"/>
        <v/>
      </c>
      <c r="DE97"/>
      <c r="DG97" s="182"/>
      <c r="DH97" s="26">
        <f t="shared" si="148"/>
        <v>0</v>
      </c>
      <c r="DI97" s="26">
        <f t="shared" si="149"/>
        <v>0</v>
      </c>
      <c r="DJ97" s="26">
        <f t="shared" si="150"/>
        <v>0</v>
      </c>
      <c r="DK97" s="26">
        <f t="shared" si="151"/>
        <v>0</v>
      </c>
      <c r="DL97" s="26">
        <f t="shared" si="152"/>
        <v>0</v>
      </c>
      <c r="DM97" s="26">
        <f t="shared" si="153"/>
        <v>0</v>
      </c>
      <c r="DN97" s="26">
        <f t="shared" si="154"/>
        <v>0</v>
      </c>
    </row>
    <row r="98" spans="1:118" x14ac:dyDescent="0.25">
      <c r="A98" s="1598" t="s">
        <v>130</v>
      </c>
      <c r="B98" s="1598"/>
      <c r="C98" s="1598"/>
      <c r="D98" s="1383">
        <f t="shared" si="136"/>
        <v>29</v>
      </c>
      <c r="E98" s="1465">
        <f>SUM(G98+I98+K98+M98+O98+Q98+S98+U98+W98+Y98)</f>
        <v>18</v>
      </c>
      <c r="F98" s="1466">
        <f>SUM(H98+J98+L98+N98+P98+R98+T98+V98+X98+Z98)</f>
        <v>11</v>
      </c>
      <c r="G98" s="1467">
        <v>0</v>
      </c>
      <c r="H98" s="1425">
        <v>0</v>
      </c>
      <c r="I98" s="1467">
        <v>0</v>
      </c>
      <c r="J98" s="1487">
        <v>0</v>
      </c>
      <c r="K98" s="19">
        <v>0</v>
      </c>
      <c r="L98" s="1425">
        <v>0</v>
      </c>
      <c r="M98" s="1467">
        <v>0</v>
      </c>
      <c r="N98" s="1425">
        <v>0</v>
      </c>
      <c r="O98" s="1424">
        <v>0</v>
      </c>
      <c r="P98" s="1425">
        <v>0</v>
      </c>
      <c r="Q98" s="1424">
        <v>0</v>
      </c>
      <c r="R98" s="1425">
        <v>0</v>
      </c>
      <c r="S98" s="1424">
        <v>0</v>
      </c>
      <c r="T98" s="1425">
        <v>0</v>
      </c>
      <c r="U98" s="1424">
        <v>0</v>
      </c>
      <c r="V98" s="1425">
        <v>0</v>
      </c>
      <c r="W98" s="1424">
        <v>4</v>
      </c>
      <c r="X98" s="1425">
        <v>5</v>
      </c>
      <c r="Y98" s="1424">
        <v>14</v>
      </c>
      <c r="Z98" s="1425">
        <v>6</v>
      </c>
      <c r="AA98" s="1596"/>
      <c r="AB98" s="1594"/>
      <c r="AC98" s="1596"/>
      <c r="AD98" s="1594"/>
      <c r="AE98" s="1596"/>
      <c r="AF98" s="1594"/>
      <c r="AG98" s="1596"/>
      <c r="AH98" s="1594"/>
      <c r="AI98" s="1596"/>
      <c r="AJ98" s="1594"/>
      <c r="AK98" s="1596"/>
      <c r="AL98" s="1594"/>
      <c r="AM98" s="1596"/>
      <c r="AN98" s="1599"/>
      <c r="AO98" s="1468">
        <v>0</v>
      </c>
      <c r="AP98" s="1468">
        <v>0</v>
      </c>
      <c r="AQ98" s="1428">
        <v>29</v>
      </c>
      <c r="AR98" s="1600"/>
      <c r="AS98" s="1428">
        <v>0</v>
      </c>
      <c r="AT98" s="1468">
        <v>0</v>
      </c>
      <c r="AU98" s="1468">
        <v>0</v>
      </c>
      <c r="AV98" s="1468">
        <v>0</v>
      </c>
      <c r="AW98" s="1468">
        <v>0</v>
      </c>
      <c r="AX98" t="str">
        <f t="shared" si="138"/>
        <v/>
      </c>
      <c r="CW98" s="25" t="str">
        <f t="shared" si="139"/>
        <v/>
      </c>
      <c r="CX98" s="25" t="str">
        <f t="shared" si="140"/>
        <v/>
      </c>
      <c r="CY98" s="25" t="str">
        <f t="shared" si="141"/>
        <v/>
      </c>
      <c r="CZ98" s="182"/>
      <c r="DA98" s="25" t="str">
        <f t="shared" si="143"/>
        <v/>
      </c>
      <c r="DB98" s="25" t="str">
        <f t="shared" si="144"/>
        <v/>
      </c>
      <c r="DC98" s="25" t="str">
        <f t="shared" si="145"/>
        <v/>
      </c>
      <c r="DD98" s="25" t="str">
        <f t="shared" si="146"/>
        <v/>
      </c>
      <c r="DE98"/>
      <c r="DG98" s="26">
        <f t="shared" ref="DG98:DG116" si="156">IF(AND((W98+X98)&gt;0,AO98=""),1,IF(AO98&gt;(W98+X98),1,0))</f>
        <v>0</v>
      </c>
      <c r="DH98" s="26">
        <f t="shared" si="148"/>
        <v>0</v>
      </c>
      <c r="DI98" s="26">
        <f t="shared" si="149"/>
        <v>0</v>
      </c>
      <c r="DJ98" s="182"/>
      <c r="DK98" s="26">
        <f t="shared" si="151"/>
        <v>0</v>
      </c>
      <c r="DL98" s="26">
        <f t="shared" si="152"/>
        <v>0</v>
      </c>
      <c r="DM98" s="26">
        <f t="shared" si="153"/>
        <v>0</v>
      </c>
      <c r="DN98" s="26">
        <f t="shared" si="154"/>
        <v>0</v>
      </c>
    </row>
    <row r="99" spans="1:118" x14ac:dyDescent="0.25">
      <c r="A99" s="751" t="s">
        <v>131</v>
      </c>
      <c r="B99" s="752"/>
      <c r="C99" s="753"/>
      <c r="D99" s="1383">
        <f t="shared" si="136"/>
        <v>22</v>
      </c>
      <c r="E99" s="1465">
        <f t="shared" si="137"/>
        <v>9</v>
      </c>
      <c r="F99" s="1466">
        <f t="shared" si="137"/>
        <v>13</v>
      </c>
      <c r="G99" s="1467">
        <v>0</v>
      </c>
      <c r="H99" s="1425">
        <v>0</v>
      </c>
      <c r="I99" s="1467">
        <v>0</v>
      </c>
      <c r="J99" s="1487">
        <v>0</v>
      </c>
      <c r="K99" s="19">
        <v>0</v>
      </c>
      <c r="L99" s="1425">
        <v>0</v>
      </c>
      <c r="M99" s="1467">
        <v>0</v>
      </c>
      <c r="N99" s="1425">
        <v>0</v>
      </c>
      <c r="O99" s="1424">
        <v>0</v>
      </c>
      <c r="P99" s="1425">
        <v>0</v>
      </c>
      <c r="Q99" s="1424">
        <v>0</v>
      </c>
      <c r="R99" s="1425">
        <v>0</v>
      </c>
      <c r="S99" s="1424">
        <v>0</v>
      </c>
      <c r="T99" s="1425">
        <v>0</v>
      </c>
      <c r="U99" s="1424">
        <v>0</v>
      </c>
      <c r="V99" s="1425">
        <v>0</v>
      </c>
      <c r="W99" s="1424">
        <v>2</v>
      </c>
      <c r="X99" s="1425">
        <v>4</v>
      </c>
      <c r="Y99" s="1424">
        <v>5</v>
      </c>
      <c r="Z99" s="1425">
        <v>6</v>
      </c>
      <c r="AA99" s="1424">
        <v>2</v>
      </c>
      <c r="AB99" s="1425">
        <v>0</v>
      </c>
      <c r="AC99" s="1424">
        <v>0</v>
      </c>
      <c r="AD99" s="1425">
        <v>0</v>
      </c>
      <c r="AE99" s="1424">
        <v>0</v>
      </c>
      <c r="AF99" s="1425">
        <v>0</v>
      </c>
      <c r="AG99" s="1424">
        <v>0</v>
      </c>
      <c r="AH99" s="1425">
        <v>3</v>
      </c>
      <c r="AI99" s="1424">
        <v>0</v>
      </c>
      <c r="AJ99" s="1425">
        <v>0</v>
      </c>
      <c r="AK99" s="1424">
        <v>0</v>
      </c>
      <c r="AL99" s="1425">
        <v>0</v>
      </c>
      <c r="AM99" s="1424">
        <v>0</v>
      </c>
      <c r="AN99" s="1426">
        <v>0</v>
      </c>
      <c r="AO99" s="1468">
        <v>0</v>
      </c>
      <c r="AP99" s="1468">
        <v>0</v>
      </c>
      <c r="AQ99" s="1428">
        <v>22</v>
      </c>
      <c r="AR99" s="24">
        <v>0</v>
      </c>
      <c r="AS99" s="1428">
        <v>0</v>
      </c>
      <c r="AT99" s="1468">
        <v>0</v>
      </c>
      <c r="AU99" s="1468">
        <v>0</v>
      </c>
      <c r="AV99" s="1468">
        <v>0</v>
      </c>
      <c r="AW99" s="1468">
        <v>0</v>
      </c>
      <c r="AX99" t="str">
        <f t="shared" si="138"/>
        <v/>
      </c>
      <c r="CW99" s="25" t="str">
        <f t="shared" si="139"/>
        <v/>
      </c>
      <c r="CX99" s="25" t="str">
        <f t="shared" si="140"/>
        <v/>
      </c>
      <c r="CY99" s="25" t="str">
        <f t="shared" si="141"/>
        <v/>
      </c>
      <c r="CZ99" s="25" t="str">
        <f t="shared" si="142"/>
        <v/>
      </c>
      <c r="DA99" s="25" t="str">
        <f t="shared" si="143"/>
        <v/>
      </c>
      <c r="DB99" s="25" t="str">
        <f t="shared" si="144"/>
        <v/>
      </c>
      <c r="DC99" s="25" t="str">
        <f t="shared" si="145"/>
        <v/>
      </c>
      <c r="DD99" s="25" t="str">
        <f t="shared" si="146"/>
        <v/>
      </c>
      <c r="DE99"/>
      <c r="DG99" s="26">
        <f t="shared" si="156"/>
        <v>0</v>
      </c>
      <c r="DH99" s="26">
        <f t="shared" si="148"/>
        <v>0</v>
      </c>
      <c r="DI99" s="26">
        <f t="shared" si="149"/>
        <v>0</v>
      </c>
      <c r="DJ99" s="26">
        <f t="shared" si="150"/>
        <v>0</v>
      </c>
      <c r="DK99" s="26">
        <f t="shared" si="151"/>
        <v>0</v>
      </c>
      <c r="DL99" s="26">
        <f t="shared" si="152"/>
        <v>0</v>
      </c>
      <c r="DM99" s="26">
        <f t="shared" si="153"/>
        <v>0</v>
      </c>
      <c r="DN99" s="26">
        <f t="shared" si="154"/>
        <v>0</v>
      </c>
    </row>
    <row r="100" spans="1:118" ht="15" customHeight="1" x14ac:dyDescent="0.25">
      <c r="A100" s="751" t="s">
        <v>132</v>
      </c>
      <c r="B100" s="752"/>
      <c r="C100" s="753"/>
      <c r="D100" s="1383">
        <f t="shared" si="136"/>
        <v>7</v>
      </c>
      <c r="E100" s="1465">
        <f t="shared" si="137"/>
        <v>6</v>
      </c>
      <c r="F100" s="1466">
        <f t="shared" si="137"/>
        <v>1</v>
      </c>
      <c r="G100" s="1467">
        <v>0</v>
      </c>
      <c r="H100" s="1425">
        <v>0</v>
      </c>
      <c r="I100" s="1467">
        <v>0</v>
      </c>
      <c r="J100" s="1487">
        <v>0</v>
      </c>
      <c r="K100" s="19">
        <v>0</v>
      </c>
      <c r="L100" s="1425">
        <v>0</v>
      </c>
      <c r="M100" s="1467">
        <v>0</v>
      </c>
      <c r="N100" s="1425">
        <v>0</v>
      </c>
      <c r="O100" s="1424">
        <v>0</v>
      </c>
      <c r="P100" s="1425">
        <v>0</v>
      </c>
      <c r="Q100" s="1424">
        <v>0</v>
      </c>
      <c r="R100" s="1425">
        <v>0</v>
      </c>
      <c r="S100" s="1424">
        <v>0</v>
      </c>
      <c r="T100" s="1425">
        <v>0</v>
      </c>
      <c r="U100" s="1424">
        <v>0</v>
      </c>
      <c r="V100" s="1425">
        <v>0</v>
      </c>
      <c r="W100" s="1424">
        <v>0</v>
      </c>
      <c r="X100" s="1425">
        <v>0</v>
      </c>
      <c r="Y100" s="1424">
        <v>4</v>
      </c>
      <c r="Z100" s="1425">
        <v>0</v>
      </c>
      <c r="AA100" s="1424">
        <v>1</v>
      </c>
      <c r="AB100" s="1425">
        <v>0</v>
      </c>
      <c r="AC100" s="1424">
        <v>0</v>
      </c>
      <c r="AD100" s="1425">
        <v>0</v>
      </c>
      <c r="AE100" s="1424">
        <v>0</v>
      </c>
      <c r="AF100" s="1425">
        <v>1</v>
      </c>
      <c r="AG100" s="1424">
        <v>1</v>
      </c>
      <c r="AH100" s="1425">
        <v>0</v>
      </c>
      <c r="AI100" s="1424">
        <v>0</v>
      </c>
      <c r="AJ100" s="1425">
        <v>0</v>
      </c>
      <c r="AK100" s="1424">
        <v>0</v>
      </c>
      <c r="AL100" s="1425">
        <v>0</v>
      </c>
      <c r="AM100" s="1424">
        <v>0</v>
      </c>
      <c r="AN100" s="1426">
        <v>0</v>
      </c>
      <c r="AO100" s="1468">
        <v>0</v>
      </c>
      <c r="AP100" s="1468">
        <v>0</v>
      </c>
      <c r="AQ100" s="1428">
        <v>7</v>
      </c>
      <c r="AR100" s="24">
        <v>0</v>
      </c>
      <c r="AS100" s="1428">
        <v>0</v>
      </c>
      <c r="AT100" s="1468">
        <v>0</v>
      </c>
      <c r="AU100" s="1468">
        <v>0</v>
      </c>
      <c r="AV100" s="1468">
        <v>0</v>
      </c>
      <c r="AW100" s="1468">
        <v>0</v>
      </c>
      <c r="AX100" t="str">
        <f t="shared" si="138"/>
        <v/>
      </c>
      <c r="CW100" s="25" t="str">
        <f t="shared" si="139"/>
        <v/>
      </c>
      <c r="CX100" s="25" t="str">
        <f t="shared" si="140"/>
        <v/>
      </c>
      <c r="CY100" s="25" t="str">
        <f t="shared" si="141"/>
        <v/>
      </c>
      <c r="CZ100" s="25" t="str">
        <f t="shared" si="142"/>
        <v/>
      </c>
      <c r="DA100" s="25" t="str">
        <f t="shared" si="143"/>
        <v/>
      </c>
      <c r="DB100" s="25" t="str">
        <f t="shared" si="144"/>
        <v/>
      </c>
      <c r="DC100" s="25" t="str">
        <f t="shared" si="145"/>
        <v/>
      </c>
      <c r="DD100" s="25" t="str">
        <f t="shared" si="146"/>
        <v/>
      </c>
      <c r="DE100"/>
      <c r="DG100" s="26">
        <f t="shared" si="156"/>
        <v>0</v>
      </c>
      <c r="DH100" s="26">
        <f t="shared" si="148"/>
        <v>0</v>
      </c>
      <c r="DI100" s="26">
        <f t="shared" si="149"/>
        <v>0</v>
      </c>
      <c r="DJ100" s="26">
        <f t="shared" si="150"/>
        <v>0</v>
      </c>
      <c r="DK100" s="26">
        <f t="shared" si="151"/>
        <v>0</v>
      </c>
      <c r="DL100" s="26">
        <f t="shared" si="152"/>
        <v>0</v>
      </c>
      <c r="DM100" s="26">
        <f t="shared" si="153"/>
        <v>0</v>
      </c>
      <c r="DN100" s="26">
        <f t="shared" si="154"/>
        <v>0</v>
      </c>
    </row>
    <row r="101" spans="1:118" x14ac:dyDescent="0.25">
      <c r="A101" s="1598" t="s">
        <v>133</v>
      </c>
      <c r="B101" s="1598"/>
      <c r="C101" s="1598"/>
      <c r="D101" s="1383">
        <f t="shared" si="136"/>
        <v>11</v>
      </c>
      <c r="E101" s="1465">
        <f t="shared" si="137"/>
        <v>8</v>
      </c>
      <c r="F101" s="1466">
        <f t="shared" si="137"/>
        <v>3</v>
      </c>
      <c r="G101" s="1467">
        <v>0</v>
      </c>
      <c r="H101" s="1425">
        <v>0</v>
      </c>
      <c r="I101" s="1467">
        <v>0</v>
      </c>
      <c r="J101" s="1487">
        <v>0</v>
      </c>
      <c r="K101" s="1467">
        <v>0</v>
      </c>
      <c r="L101" s="1425">
        <v>0</v>
      </c>
      <c r="M101" s="1467">
        <v>0</v>
      </c>
      <c r="N101" s="1425">
        <v>0</v>
      </c>
      <c r="O101" s="1424">
        <v>0</v>
      </c>
      <c r="P101" s="1425">
        <v>0</v>
      </c>
      <c r="Q101" s="1424">
        <v>0</v>
      </c>
      <c r="R101" s="1425">
        <v>0</v>
      </c>
      <c r="S101" s="1424">
        <v>0</v>
      </c>
      <c r="T101" s="1425">
        <v>0</v>
      </c>
      <c r="U101" s="1424">
        <v>0</v>
      </c>
      <c r="V101" s="1425">
        <v>0</v>
      </c>
      <c r="W101" s="1424">
        <v>0</v>
      </c>
      <c r="X101" s="1425">
        <v>2</v>
      </c>
      <c r="Y101" s="1424">
        <v>6</v>
      </c>
      <c r="Z101" s="1425">
        <v>1</v>
      </c>
      <c r="AA101" s="1424">
        <v>2</v>
      </c>
      <c r="AB101" s="1425">
        <v>0</v>
      </c>
      <c r="AC101" s="1424">
        <v>0</v>
      </c>
      <c r="AD101" s="1425">
        <v>0</v>
      </c>
      <c r="AE101" s="1424">
        <v>0</v>
      </c>
      <c r="AF101" s="1425">
        <v>0</v>
      </c>
      <c r="AG101" s="1424">
        <v>0</v>
      </c>
      <c r="AH101" s="1425">
        <v>0</v>
      </c>
      <c r="AI101" s="1424">
        <v>0</v>
      </c>
      <c r="AJ101" s="1425">
        <v>0</v>
      </c>
      <c r="AK101" s="1424">
        <v>0</v>
      </c>
      <c r="AL101" s="1425">
        <v>0</v>
      </c>
      <c r="AM101" s="1424">
        <v>0</v>
      </c>
      <c r="AN101" s="1426">
        <v>0</v>
      </c>
      <c r="AO101" s="1468">
        <v>0</v>
      </c>
      <c r="AP101" s="1468">
        <v>0</v>
      </c>
      <c r="AQ101" s="1428">
        <v>11</v>
      </c>
      <c r="AR101" s="24">
        <v>0</v>
      </c>
      <c r="AS101" s="1428">
        <v>0</v>
      </c>
      <c r="AT101" s="1468">
        <v>0</v>
      </c>
      <c r="AU101" s="1468">
        <v>0</v>
      </c>
      <c r="AV101" s="1468">
        <v>0</v>
      </c>
      <c r="AW101" s="1468">
        <v>0</v>
      </c>
      <c r="AX101" t="str">
        <f t="shared" si="138"/>
        <v/>
      </c>
      <c r="CW101" s="25" t="str">
        <f t="shared" si="139"/>
        <v/>
      </c>
      <c r="CX101" s="25" t="str">
        <f t="shared" si="140"/>
        <v/>
      </c>
      <c r="CY101" s="25" t="str">
        <f t="shared" si="141"/>
        <v/>
      </c>
      <c r="CZ101" s="25" t="str">
        <f t="shared" si="142"/>
        <v/>
      </c>
      <c r="DA101" s="25" t="str">
        <f t="shared" si="143"/>
        <v/>
      </c>
      <c r="DB101" s="25" t="str">
        <f t="shared" si="144"/>
        <v/>
      </c>
      <c r="DC101" s="25" t="str">
        <f t="shared" si="145"/>
        <v/>
      </c>
      <c r="DD101" s="25" t="str">
        <f t="shared" si="146"/>
        <v/>
      </c>
      <c r="DE101"/>
      <c r="DG101" s="26">
        <f t="shared" si="156"/>
        <v>0</v>
      </c>
      <c r="DH101" s="26">
        <f t="shared" si="148"/>
        <v>0</v>
      </c>
      <c r="DI101" s="26">
        <f t="shared" si="149"/>
        <v>0</v>
      </c>
      <c r="DJ101" s="26">
        <f t="shared" si="150"/>
        <v>0</v>
      </c>
      <c r="DK101" s="26">
        <f t="shared" si="151"/>
        <v>0</v>
      </c>
      <c r="DL101" s="26">
        <f t="shared" si="152"/>
        <v>0</v>
      </c>
      <c r="DM101" s="26">
        <f t="shared" si="153"/>
        <v>0</v>
      </c>
      <c r="DN101" s="26">
        <f t="shared" si="154"/>
        <v>0</v>
      </c>
    </row>
    <row r="102" spans="1:118" x14ac:dyDescent="0.25">
      <c r="A102" s="1598" t="s">
        <v>134</v>
      </c>
      <c r="B102" s="1598"/>
      <c r="C102" s="1598"/>
      <c r="D102" s="1383">
        <f t="shared" si="136"/>
        <v>0</v>
      </c>
      <c r="E102" s="1465">
        <f t="shared" si="137"/>
        <v>0</v>
      </c>
      <c r="F102" s="1466">
        <f t="shared" si="137"/>
        <v>0</v>
      </c>
      <c r="G102" s="1467"/>
      <c r="H102" s="1425"/>
      <c r="I102" s="1467"/>
      <c r="J102" s="1487"/>
      <c r="K102" s="1467"/>
      <c r="L102" s="1425"/>
      <c r="M102" s="1467"/>
      <c r="N102" s="1425"/>
      <c r="O102" s="1424"/>
      <c r="P102" s="1425"/>
      <c r="Q102" s="1424"/>
      <c r="R102" s="1425"/>
      <c r="S102" s="1424"/>
      <c r="T102" s="1425"/>
      <c r="U102" s="1424"/>
      <c r="V102" s="1425"/>
      <c r="W102" s="1424"/>
      <c r="X102" s="1425"/>
      <c r="Y102" s="1424"/>
      <c r="Z102" s="1425"/>
      <c r="AA102" s="1424"/>
      <c r="AB102" s="1425"/>
      <c r="AC102" s="1424"/>
      <c r="AD102" s="1425"/>
      <c r="AE102" s="1424"/>
      <c r="AF102" s="1425"/>
      <c r="AG102" s="1424"/>
      <c r="AH102" s="1425"/>
      <c r="AI102" s="1424"/>
      <c r="AJ102" s="1425"/>
      <c r="AK102" s="1424"/>
      <c r="AL102" s="1425"/>
      <c r="AM102" s="1424"/>
      <c r="AN102" s="1426"/>
      <c r="AO102" s="1468">
        <v>0</v>
      </c>
      <c r="AP102" s="1468">
        <v>0</v>
      </c>
      <c r="AQ102" s="1428">
        <v>0</v>
      </c>
      <c r="AR102" s="24">
        <v>0</v>
      </c>
      <c r="AS102" s="1428">
        <v>0</v>
      </c>
      <c r="AT102" s="1468">
        <v>0</v>
      </c>
      <c r="AU102" s="1468">
        <v>0</v>
      </c>
      <c r="AV102" s="1468">
        <v>0</v>
      </c>
      <c r="AW102" s="1468">
        <v>0</v>
      </c>
      <c r="AX102" t="str">
        <f t="shared" si="138"/>
        <v/>
      </c>
      <c r="CW102" s="25" t="str">
        <f t="shared" si="139"/>
        <v/>
      </c>
      <c r="CX102" s="25" t="str">
        <f t="shared" si="140"/>
        <v/>
      </c>
      <c r="CY102" s="25" t="str">
        <f t="shared" si="141"/>
        <v/>
      </c>
      <c r="CZ102" s="25" t="str">
        <f t="shared" si="142"/>
        <v/>
      </c>
      <c r="DA102" s="25" t="str">
        <f t="shared" si="143"/>
        <v/>
      </c>
      <c r="DB102" s="25" t="str">
        <f t="shared" si="144"/>
        <v/>
      </c>
      <c r="DC102" s="25" t="str">
        <f t="shared" si="145"/>
        <v/>
      </c>
      <c r="DD102" s="25" t="str">
        <f t="shared" si="146"/>
        <v/>
      </c>
      <c r="DE102"/>
      <c r="DG102" s="26">
        <f t="shared" si="156"/>
        <v>0</v>
      </c>
      <c r="DH102" s="26">
        <f t="shared" si="148"/>
        <v>0</v>
      </c>
      <c r="DI102" s="26">
        <f t="shared" si="149"/>
        <v>0</v>
      </c>
      <c r="DJ102" s="26">
        <f t="shared" si="150"/>
        <v>0</v>
      </c>
      <c r="DK102" s="26">
        <f t="shared" si="151"/>
        <v>0</v>
      </c>
      <c r="DL102" s="26">
        <f t="shared" si="152"/>
        <v>0</v>
      </c>
      <c r="DM102" s="26">
        <f t="shared" si="153"/>
        <v>0</v>
      </c>
      <c r="DN102" s="26">
        <f t="shared" si="154"/>
        <v>0</v>
      </c>
    </row>
    <row r="103" spans="1:118" x14ac:dyDescent="0.25">
      <c r="A103" s="1598" t="s">
        <v>135</v>
      </c>
      <c r="B103" s="1598"/>
      <c r="C103" s="1598"/>
      <c r="D103" s="1383">
        <f t="shared" si="136"/>
        <v>0</v>
      </c>
      <c r="E103" s="1465">
        <f>SUM(G103+I103+K103+M103+O103+Q103+S103+U103+W103)</f>
        <v>0</v>
      </c>
      <c r="F103" s="1466">
        <f>SUM(H103+J103+L103+N103+P103+R103+T103+V103+X103)</f>
        <v>0</v>
      </c>
      <c r="G103" s="1601"/>
      <c r="H103" s="1425"/>
      <c r="I103" s="1601"/>
      <c r="J103" s="1487"/>
      <c r="K103" s="1467"/>
      <c r="L103" s="1425"/>
      <c r="M103" s="1467"/>
      <c r="N103" s="1425"/>
      <c r="O103" s="1424"/>
      <c r="P103" s="1425"/>
      <c r="Q103" s="1424"/>
      <c r="R103" s="1425"/>
      <c r="S103" s="1424"/>
      <c r="T103" s="1425"/>
      <c r="U103" s="1424"/>
      <c r="V103" s="1425"/>
      <c r="W103" s="1424"/>
      <c r="X103" s="1425"/>
      <c r="Y103" s="1596"/>
      <c r="Z103" s="1594"/>
      <c r="AA103" s="1596"/>
      <c r="AB103" s="1594"/>
      <c r="AC103" s="1596"/>
      <c r="AD103" s="1594"/>
      <c r="AE103" s="1596"/>
      <c r="AF103" s="1594"/>
      <c r="AG103" s="1596"/>
      <c r="AH103" s="1594"/>
      <c r="AI103" s="1596"/>
      <c r="AJ103" s="1594"/>
      <c r="AK103" s="1596"/>
      <c r="AL103" s="1594"/>
      <c r="AM103" s="1596"/>
      <c r="AN103" s="1599"/>
      <c r="AO103" s="1468"/>
      <c r="AP103" s="1468"/>
      <c r="AQ103" s="1428">
        <v>0</v>
      </c>
      <c r="AR103" s="1600"/>
      <c r="AS103" s="1428"/>
      <c r="AT103" s="1468"/>
      <c r="AU103" s="1468"/>
      <c r="AV103" s="1468"/>
      <c r="AW103" s="1468"/>
      <c r="AX103" t="str">
        <f t="shared" si="138"/>
        <v/>
      </c>
      <c r="CW103" s="25" t="str">
        <f t="shared" si="139"/>
        <v/>
      </c>
      <c r="CX103" s="25" t="str">
        <f t="shared" si="140"/>
        <v/>
      </c>
      <c r="CY103" s="25" t="str">
        <f t="shared" si="141"/>
        <v/>
      </c>
      <c r="CZ103" s="25" t="str">
        <f t="shared" si="142"/>
        <v/>
      </c>
      <c r="DA103" s="25" t="str">
        <f t="shared" si="143"/>
        <v/>
      </c>
      <c r="DB103" s="25" t="str">
        <f t="shared" si="144"/>
        <v/>
      </c>
      <c r="DC103" s="25" t="str">
        <f t="shared" si="145"/>
        <v/>
      </c>
      <c r="DD103" s="25" t="str">
        <f t="shared" si="146"/>
        <v/>
      </c>
      <c r="DE103"/>
      <c r="DG103" s="26">
        <f t="shared" si="156"/>
        <v>0</v>
      </c>
      <c r="DH103" s="26">
        <f t="shared" si="148"/>
        <v>0</v>
      </c>
      <c r="DI103" s="26">
        <f t="shared" si="149"/>
        <v>0</v>
      </c>
      <c r="DJ103" s="26">
        <f t="shared" si="150"/>
        <v>0</v>
      </c>
      <c r="DK103" s="26">
        <f t="shared" si="151"/>
        <v>0</v>
      </c>
      <c r="DL103" s="26">
        <f t="shared" si="152"/>
        <v>0</v>
      </c>
      <c r="DM103" s="26">
        <f t="shared" si="153"/>
        <v>0</v>
      </c>
      <c r="DN103" s="26">
        <f t="shared" si="154"/>
        <v>0</v>
      </c>
    </row>
    <row r="104" spans="1:118" x14ac:dyDescent="0.25">
      <c r="A104" s="1598" t="s">
        <v>136</v>
      </c>
      <c r="B104" s="1598"/>
      <c r="C104" s="1598"/>
      <c r="D104" s="1383">
        <f t="shared" si="136"/>
        <v>7</v>
      </c>
      <c r="E104" s="1465">
        <f t="shared" ref="E104:F106" si="157">SUM(Q104+S104+U104+W104+Y104+AA104+AC104+AE104+AG104+AI104+AK104+AM104)</f>
        <v>3</v>
      </c>
      <c r="F104" s="1466">
        <f t="shared" si="157"/>
        <v>4</v>
      </c>
      <c r="G104" s="1484"/>
      <c r="H104" s="1485"/>
      <c r="I104" s="1484"/>
      <c r="J104" s="1602"/>
      <c r="K104" s="1484"/>
      <c r="L104" s="1485"/>
      <c r="M104" s="1484"/>
      <c r="N104" s="1485"/>
      <c r="O104" s="1603"/>
      <c r="P104" s="1485"/>
      <c r="Q104" s="1424">
        <v>0</v>
      </c>
      <c r="R104" s="1425">
        <v>0</v>
      </c>
      <c r="S104" s="1424">
        <v>0</v>
      </c>
      <c r="T104" s="1425">
        <v>0</v>
      </c>
      <c r="U104" s="1424">
        <v>0</v>
      </c>
      <c r="V104" s="1425">
        <v>0</v>
      </c>
      <c r="W104" s="1424">
        <v>1</v>
      </c>
      <c r="X104" s="1425">
        <v>0</v>
      </c>
      <c r="Y104" s="1424">
        <v>1</v>
      </c>
      <c r="Z104" s="1425">
        <v>1</v>
      </c>
      <c r="AA104" s="1424">
        <v>0</v>
      </c>
      <c r="AB104" s="1425">
        <v>0</v>
      </c>
      <c r="AC104" s="1424">
        <v>0</v>
      </c>
      <c r="AD104" s="1425">
        <v>1</v>
      </c>
      <c r="AE104" s="1424">
        <v>1</v>
      </c>
      <c r="AF104" s="1425">
        <v>0</v>
      </c>
      <c r="AG104" s="1424">
        <v>0</v>
      </c>
      <c r="AH104" s="1425">
        <v>0</v>
      </c>
      <c r="AI104" s="1424">
        <v>0</v>
      </c>
      <c r="AJ104" s="1425">
        <v>1</v>
      </c>
      <c r="AK104" s="1424">
        <v>0</v>
      </c>
      <c r="AL104" s="1425">
        <v>0</v>
      </c>
      <c r="AM104" s="1424">
        <v>0</v>
      </c>
      <c r="AN104" s="1426">
        <v>1</v>
      </c>
      <c r="AO104" s="1468">
        <v>0</v>
      </c>
      <c r="AP104" s="1468">
        <v>0</v>
      </c>
      <c r="AQ104" s="1428">
        <v>7</v>
      </c>
      <c r="AR104" s="1428">
        <v>0</v>
      </c>
      <c r="AS104" s="1428">
        <v>0</v>
      </c>
      <c r="AT104" s="1468">
        <v>0</v>
      </c>
      <c r="AU104" s="1468">
        <v>0</v>
      </c>
      <c r="AV104" s="1468">
        <v>0</v>
      </c>
      <c r="AW104" s="1468">
        <v>0</v>
      </c>
      <c r="AX104" t="str">
        <f t="shared" si="138"/>
        <v/>
      </c>
      <c r="CW104" s="25" t="str">
        <f t="shared" si="139"/>
        <v/>
      </c>
      <c r="CX104" s="25" t="str">
        <f t="shared" si="140"/>
        <v/>
      </c>
      <c r="CY104" s="25" t="str">
        <f t="shared" si="141"/>
        <v/>
      </c>
      <c r="CZ104" s="25" t="str">
        <f t="shared" si="142"/>
        <v/>
      </c>
      <c r="DA104" s="25" t="str">
        <f t="shared" si="143"/>
        <v/>
      </c>
      <c r="DB104" s="25" t="str">
        <f t="shared" si="144"/>
        <v/>
      </c>
      <c r="DC104" s="25" t="str">
        <f t="shared" si="145"/>
        <v/>
      </c>
      <c r="DD104" s="25" t="str">
        <f t="shared" si="146"/>
        <v/>
      </c>
      <c r="DE104"/>
      <c r="DG104" s="26">
        <f t="shared" si="156"/>
        <v>0</v>
      </c>
      <c r="DH104" s="26">
        <f t="shared" si="148"/>
        <v>0</v>
      </c>
      <c r="DI104" s="26">
        <f t="shared" si="149"/>
        <v>0</v>
      </c>
      <c r="DJ104" s="26">
        <f t="shared" si="150"/>
        <v>0</v>
      </c>
      <c r="DK104" s="26">
        <f t="shared" si="151"/>
        <v>0</v>
      </c>
      <c r="DL104" s="26">
        <f t="shared" si="152"/>
        <v>0</v>
      </c>
      <c r="DM104" s="26">
        <f t="shared" si="153"/>
        <v>0</v>
      </c>
      <c r="DN104" s="26">
        <f t="shared" si="154"/>
        <v>0</v>
      </c>
    </row>
    <row r="105" spans="1:118" x14ac:dyDescent="0.25">
      <c r="A105" s="1598" t="s">
        <v>137</v>
      </c>
      <c r="B105" s="1598"/>
      <c r="C105" s="1598"/>
      <c r="D105" s="1383">
        <f t="shared" si="136"/>
        <v>18</v>
      </c>
      <c r="E105" s="1465">
        <f t="shared" si="157"/>
        <v>5</v>
      </c>
      <c r="F105" s="1466">
        <f t="shared" si="157"/>
        <v>13</v>
      </c>
      <c r="G105" s="1484"/>
      <c r="H105" s="1485"/>
      <c r="I105" s="1484"/>
      <c r="J105" s="1602"/>
      <c r="K105" s="1484"/>
      <c r="L105" s="1485"/>
      <c r="M105" s="1484"/>
      <c r="N105" s="1485"/>
      <c r="O105" s="1603"/>
      <c r="P105" s="1485"/>
      <c r="Q105" s="1424">
        <v>0</v>
      </c>
      <c r="R105" s="1425">
        <v>0</v>
      </c>
      <c r="S105" s="1424">
        <v>0</v>
      </c>
      <c r="T105" s="1425">
        <v>0</v>
      </c>
      <c r="U105" s="1424">
        <v>0</v>
      </c>
      <c r="V105" s="1425">
        <v>0</v>
      </c>
      <c r="W105" s="1424">
        <v>0</v>
      </c>
      <c r="X105" s="1425">
        <v>0</v>
      </c>
      <c r="Y105" s="1424">
        <v>1</v>
      </c>
      <c r="Z105" s="1425">
        <v>0</v>
      </c>
      <c r="AA105" s="1424">
        <v>0</v>
      </c>
      <c r="AB105" s="1425">
        <v>1</v>
      </c>
      <c r="AC105" s="1424">
        <v>2</v>
      </c>
      <c r="AD105" s="1425">
        <v>5</v>
      </c>
      <c r="AE105" s="1424">
        <v>1</v>
      </c>
      <c r="AF105" s="1425">
        <v>5</v>
      </c>
      <c r="AG105" s="1424">
        <v>1</v>
      </c>
      <c r="AH105" s="1425">
        <v>1</v>
      </c>
      <c r="AI105" s="1424">
        <v>0</v>
      </c>
      <c r="AJ105" s="1425">
        <v>1</v>
      </c>
      <c r="AK105" s="1424">
        <v>0</v>
      </c>
      <c r="AL105" s="1425">
        <v>0</v>
      </c>
      <c r="AM105" s="1424">
        <v>0</v>
      </c>
      <c r="AN105" s="1426">
        <v>0</v>
      </c>
      <c r="AO105" s="1468">
        <v>0</v>
      </c>
      <c r="AP105" s="1468">
        <v>0</v>
      </c>
      <c r="AQ105" s="1428">
        <v>18</v>
      </c>
      <c r="AR105" s="1428">
        <v>0</v>
      </c>
      <c r="AS105" s="1428">
        <v>0</v>
      </c>
      <c r="AT105" s="1468">
        <v>0</v>
      </c>
      <c r="AU105" s="1468">
        <v>0</v>
      </c>
      <c r="AV105" s="1468">
        <v>0</v>
      </c>
      <c r="AW105" s="1468">
        <v>0</v>
      </c>
      <c r="AX105" t="str">
        <f t="shared" si="138"/>
        <v/>
      </c>
      <c r="CW105" s="25" t="str">
        <f t="shared" si="139"/>
        <v/>
      </c>
      <c r="CX105" s="25" t="str">
        <f t="shared" si="140"/>
        <v/>
      </c>
      <c r="CY105" s="25" t="str">
        <f t="shared" si="141"/>
        <v/>
      </c>
      <c r="CZ105" s="25" t="str">
        <f t="shared" si="142"/>
        <v/>
      </c>
      <c r="DA105" s="25" t="str">
        <f t="shared" si="143"/>
        <v/>
      </c>
      <c r="DB105" s="25" t="str">
        <f t="shared" si="144"/>
        <v/>
      </c>
      <c r="DC105" s="25" t="str">
        <f t="shared" si="145"/>
        <v/>
      </c>
      <c r="DD105" s="25" t="str">
        <f t="shared" si="146"/>
        <v/>
      </c>
      <c r="DE105"/>
      <c r="DG105" s="26">
        <f t="shared" si="156"/>
        <v>0</v>
      </c>
      <c r="DH105" s="26">
        <f t="shared" si="148"/>
        <v>0</v>
      </c>
      <c r="DI105" s="26">
        <f t="shared" si="149"/>
        <v>0</v>
      </c>
      <c r="DJ105" s="26">
        <f t="shared" si="150"/>
        <v>0</v>
      </c>
      <c r="DK105" s="26">
        <f t="shared" si="151"/>
        <v>0</v>
      </c>
      <c r="DL105" s="26">
        <f t="shared" si="152"/>
        <v>0</v>
      </c>
      <c r="DM105" s="26">
        <f t="shared" si="153"/>
        <v>0</v>
      </c>
      <c r="DN105" s="26">
        <f t="shared" si="154"/>
        <v>0</v>
      </c>
    </row>
    <row r="106" spans="1:118" x14ac:dyDescent="0.25">
      <c r="A106" s="1598" t="s">
        <v>138</v>
      </c>
      <c r="B106" s="1598"/>
      <c r="C106" s="1598"/>
      <c r="D106" s="1383">
        <f t="shared" si="136"/>
        <v>12</v>
      </c>
      <c r="E106" s="1465">
        <f t="shared" si="157"/>
        <v>2</v>
      </c>
      <c r="F106" s="1466">
        <f t="shared" si="157"/>
        <v>10</v>
      </c>
      <c r="G106" s="1484"/>
      <c r="H106" s="1485"/>
      <c r="I106" s="1484"/>
      <c r="J106" s="1602"/>
      <c r="K106" s="1484"/>
      <c r="L106" s="1485"/>
      <c r="M106" s="1484"/>
      <c r="N106" s="1485"/>
      <c r="O106" s="1603"/>
      <c r="P106" s="1485"/>
      <c r="Q106" s="1424">
        <v>0</v>
      </c>
      <c r="R106" s="1425">
        <v>0</v>
      </c>
      <c r="S106" s="1424">
        <v>0</v>
      </c>
      <c r="T106" s="1425">
        <v>0</v>
      </c>
      <c r="U106" s="1424">
        <v>0</v>
      </c>
      <c r="V106" s="1425">
        <v>0</v>
      </c>
      <c r="W106" s="1424">
        <v>1</v>
      </c>
      <c r="X106" s="1425">
        <v>1</v>
      </c>
      <c r="Y106" s="1424">
        <v>1</v>
      </c>
      <c r="Z106" s="1425">
        <v>2</v>
      </c>
      <c r="AA106" s="1424">
        <v>0</v>
      </c>
      <c r="AB106" s="1425">
        <v>1</v>
      </c>
      <c r="AC106" s="1424">
        <v>0</v>
      </c>
      <c r="AD106" s="1425">
        <v>1</v>
      </c>
      <c r="AE106" s="1424">
        <v>0</v>
      </c>
      <c r="AF106" s="1425">
        <v>2</v>
      </c>
      <c r="AG106" s="1424">
        <v>0</v>
      </c>
      <c r="AH106" s="1425">
        <v>2</v>
      </c>
      <c r="AI106" s="1424">
        <v>0</v>
      </c>
      <c r="AJ106" s="1425">
        <v>0</v>
      </c>
      <c r="AK106" s="1424">
        <v>0</v>
      </c>
      <c r="AL106" s="1425">
        <v>1</v>
      </c>
      <c r="AM106" s="1424">
        <v>0</v>
      </c>
      <c r="AN106" s="1426">
        <v>0</v>
      </c>
      <c r="AO106" s="1468">
        <v>0</v>
      </c>
      <c r="AP106" s="1468">
        <v>0</v>
      </c>
      <c r="AQ106" s="1428">
        <v>12</v>
      </c>
      <c r="AR106" s="1428">
        <v>0</v>
      </c>
      <c r="AS106" s="1428">
        <v>0</v>
      </c>
      <c r="AT106" s="1468">
        <v>0</v>
      </c>
      <c r="AU106" s="1468">
        <v>0</v>
      </c>
      <c r="AV106" s="1468">
        <v>0</v>
      </c>
      <c r="AW106" s="1468">
        <v>0</v>
      </c>
      <c r="AX106" t="str">
        <f t="shared" si="138"/>
        <v/>
      </c>
      <c r="CW106" s="25" t="str">
        <f t="shared" si="139"/>
        <v/>
      </c>
      <c r="CX106" s="25" t="str">
        <f t="shared" si="140"/>
        <v/>
      </c>
      <c r="CY106" s="25" t="str">
        <f t="shared" si="141"/>
        <v/>
      </c>
      <c r="CZ106" s="25" t="str">
        <f t="shared" si="142"/>
        <v/>
      </c>
      <c r="DA106" s="25" t="str">
        <f t="shared" si="143"/>
        <v/>
      </c>
      <c r="DB106" s="25" t="str">
        <f t="shared" si="144"/>
        <v/>
      </c>
      <c r="DC106" s="25" t="str">
        <f t="shared" si="145"/>
        <v/>
      </c>
      <c r="DD106" s="25" t="str">
        <f t="shared" si="146"/>
        <v/>
      </c>
      <c r="DE106"/>
      <c r="DG106" s="26">
        <f t="shared" si="156"/>
        <v>0</v>
      </c>
      <c r="DH106" s="26">
        <f t="shared" si="148"/>
        <v>0</v>
      </c>
      <c r="DI106" s="26">
        <f t="shared" si="149"/>
        <v>0</v>
      </c>
      <c r="DJ106" s="26">
        <f t="shared" si="150"/>
        <v>0</v>
      </c>
      <c r="DK106" s="26">
        <f t="shared" si="151"/>
        <v>0</v>
      </c>
      <c r="DL106" s="26">
        <f t="shared" si="152"/>
        <v>0</v>
      </c>
      <c r="DM106" s="26">
        <f t="shared" si="153"/>
        <v>0</v>
      </c>
      <c r="DN106" s="26">
        <f t="shared" si="154"/>
        <v>0</v>
      </c>
    </row>
    <row r="107" spans="1:118" x14ac:dyDescent="0.25">
      <c r="A107" s="1590" t="s">
        <v>139</v>
      </c>
      <c r="B107" s="1591"/>
      <c r="C107" s="1592"/>
      <c r="D107" s="1383">
        <f t="shared" si="136"/>
        <v>0</v>
      </c>
      <c r="E107" s="1465">
        <f>SUM(Q107+S107+U107+W107+Y107)</f>
        <v>0</v>
      </c>
      <c r="F107" s="1466">
        <f>SUM(R107+T107+V107+X107+Z107)</f>
        <v>0</v>
      </c>
      <c r="G107" s="1593"/>
      <c r="H107" s="1594"/>
      <c r="I107" s="1593"/>
      <c r="J107" s="1595"/>
      <c r="K107" s="1593"/>
      <c r="L107" s="1594"/>
      <c r="M107" s="1593"/>
      <c r="N107" s="1594"/>
      <c r="O107" s="1596"/>
      <c r="P107" s="1594"/>
      <c r="Q107" s="1424"/>
      <c r="R107" s="1425"/>
      <c r="S107" s="1424"/>
      <c r="T107" s="1425"/>
      <c r="U107" s="1424"/>
      <c r="V107" s="1425"/>
      <c r="W107" s="1424"/>
      <c r="X107" s="1425"/>
      <c r="Y107" s="1424"/>
      <c r="Z107" s="1425"/>
      <c r="AA107" s="1596"/>
      <c r="AB107" s="1594"/>
      <c r="AC107" s="1596"/>
      <c r="AD107" s="1594"/>
      <c r="AE107" s="1596"/>
      <c r="AF107" s="1594"/>
      <c r="AG107" s="1596"/>
      <c r="AH107" s="1594"/>
      <c r="AI107" s="1596"/>
      <c r="AJ107" s="1594"/>
      <c r="AK107" s="1596"/>
      <c r="AL107" s="1594"/>
      <c r="AM107" s="1596"/>
      <c r="AN107" s="1599"/>
      <c r="AO107" s="1468"/>
      <c r="AP107" s="1468"/>
      <c r="AQ107" s="1428">
        <v>0</v>
      </c>
      <c r="AR107" s="1600"/>
      <c r="AS107" s="1428"/>
      <c r="AT107" s="1468"/>
      <c r="AU107" s="1468"/>
      <c r="AV107" s="1468"/>
      <c r="AW107" s="1468"/>
      <c r="AX107" t="str">
        <f t="shared" si="138"/>
        <v/>
      </c>
      <c r="CW107" s="25" t="str">
        <f t="shared" si="139"/>
        <v/>
      </c>
      <c r="CX107" s="25" t="str">
        <f t="shared" si="140"/>
        <v/>
      </c>
      <c r="CY107" s="25" t="str">
        <f t="shared" si="141"/>
        <v/>
      </c>
      <c r="CZ107" s="25" t="str">
        <f t="shared" si="142"/>
        <v/>
      </c>
      <c r="DA107" s="25" t="str">
        <f t="shared" si="143"/>
        <v/>
      </c>
      <c r="DB107" s="25" t="str">
        <f t="shared" si="144"/>
        <v/>
      </c>
      <c r="DC107" s="25" t="str">
        <f t="shared" si="145"/>
        <v/>
      </c>
      <c r="DD107" s="25" t="str">
        <f t="shared" si="146"/>
        <v/>
      </c>
      <c r="DE107"/>
      <c r="DG107" s="26">
        <f t="shared" si="156"/>
        <v>0</v>
      </c>
      <c r="DH107" s="26">
        <f t="shared" si="148"/>
        <v>0</v>
      </c>
      <c r="DI107" s="26">
        <f t="shared" si="149"/>
        <v>0</v>
      </c>
      <c r="DJ107" s="26">
        <f t="shared" si="150"/>
        <v>0</v>
      </c>
      <c r="DK107" s="26">
        <f t="shared" si="151"/>
        <v>0</v>
      </c>
      <c r="DL107" s="26">
        <f t="shared" si="152"/>
        <v>0</v>
      </c>
      <c r="DM107" s="26">
        <f t="shared" si="153"/>
        <v>0</v>
      </c>
      <c r="DN107" s="26">
        <f t="shared" si="154"/>
        <v>0</v>
      </c>
    </row>
    <row r="108" spans="1:118" x14ac:dyDescent="0.25">
      <c r="A108" s="1590" t="s">
        <v>140</v>
      </c>
      <c r="B108" s="1591"/>
      <c r="C108" s="1592"/>
      <c r="D108" s="1383">
        <f t="shared" si="136"/>
        <v>0</v>
      </c>
      <c r="E108" s="1465">
        <f>SUM(Q108+S108+U108+W108+Y108+AA108+AC108+AE108+AG108+AI108+AK108+AM108)</f>
        <v>0</v>
      </c>
      <c r="F108" s="1466">
        <f>SUM(R108+T108+V108+X108+Z108+AB108+AD108+AF108+AH108+AJ108+AL108+AN108)</f>
        <v>0</v>
      </c>
      <c r="G108" s="1593"/>
      <c r="H108" s="1594"/>
      <c r="I108" s="1593"/>
      <c r="J108" s="1595"/>
      <c r="K108" s="1593"/>
      <c r="L108" s="1594"/>
      <c r="M108" s="1593"/>
      <c r="N108" s="1594"/>
      <c r="O108" s="1596"/>
      <c r="P108" s="1594"/>
      <c r="Q108" s="1424"/>
      <c r="R108" s="1425"/>
      <c r="S108" s="1424"/>
      <c r="T108" s="1425"/>
      <c r="U108" s="1424"/>
      <c r="V108" s="1425"/>
      <c r="W108" s="1424"/>
      <c r="X108" s="1425"/>
      <c r="Y108" s="1424"/>
      <c r="Z108" s="1425"/>
      <c r="AA108" s="1424"/>
      <c r="AB108" s="1425"/>
      <c r="AC108" s="1424"/>
      <c r="AD108" s="1425"/>
      <c r="AE108" s="1424"/>
      <c r="AF108" s="1425"/>
      <c r="AG108" s="1424"/>
      <c r="AH108" s="1425"/>
      <c r="AI108" s="1424"/>
      <c r="AJ108" s="1425"/>
      <c r="AK108" s="1424"/>
      <c r="AL108" s="1425"/>
      <c r="AM108" s="1424"/>
      <c r="AN108" s="1426"/>
      <c r="AO108" s="1468"/>
      <c r="AP108" s="1468"/>
      <c r="AQ108" s="1428">
        <v>0</v>
      </c>
      <c r="AR108" s="1428"/>
      <c r="AS108" s="1428"/>
      <c r="AT108" s="1468"/>
      <c r="AU108" s="1468"/>
      <c r="AV108" s="1468"/>
      <c r="AW108" s="1468"/>
      <c r="AX108" t="str">
        <f t="shared" si="138"/>
        <v/>
      </c>
      <c r="CW108" s="25" t="str">
        <f t="shared" si="139"/>
        <v/>
      </c>
      <c r="CX108" s="25" t="str">
        <f t="shared" si="140"/>
        <v/>
      </c>
      <c r="CY108" s="25" t="str">
        <f t="shared" si="141"/>
        <v/>
      </c>
      <c r="CZ108" s="25" t="str">
        <f t="shared" si="142"/>
        <v/>
      </c>
      <c r="DA108" s="25" t="str">
        <f t="shared" si="143"/>
        <v/>
      </c>
      <c r="DB108" s="25" t="str">
        <f t="shared" si="144"/>
        <v/>
      </c>
      <c r="DC108" s="25" t="str">
        <f t="shared" si="145"/>
        <v/>
      </c>
      <c r="DD108" s="25" t="str">
        <f t="shared" si="146"/>
        <v/>
      </c>
      <c r="DE108"/>
      <c r="DG108" s="26">
        <f t="shared" si="156"/>
        <v>0</v>
      </c>
      <c r="DH108" s="26">
        <f t="shared" si="148"/>
        <v>0</v>
      </c>
      <c r="DI108" s="26">
        <f t="shared" si="149"/>
        <v>0</v>
      </c>
      <c r="DJ108" s="26">
        <f t="shared" si="150"/>
        <v>0</v>
      </c>
      <c r="DK108" s="26">
        <f t="shared" si="151"/>
        <v>0</v>
      </c>
      <c r="DL108" s="26">
        <f t="shared" si="152"/>
        <v>0</v>
      </c>
      <c r="DM108" s="26">
        <f t="shared" si="153"/>
        <v>0</v>
      </c>
      <c r="DN108" s="26">
        <f t="shared" si="154"/>
        <v>0</v>
      </c>
    </row>
    <row r="109" spans="1:118" x14ac:dyDescent="0.25">
      <c r="A109" s="1590" t="s">
        <v>141</v>
      </c>
      <c r="B109" s="1591"/>
      <c r="C109" s="1592"/>
      <c r="D109" s="1383">
        <f t="shared" si="136"/>
        <v>0</v>
      </c>
      <c r="E109" s="1465">
        <f>SUM(Q109+S109+U109+W109+Y109+AA109+AC109+AE109+AG109+AI109+AK109+AM109)</f>
        <v>0</v>
      </c>
      <c r="F109" s="1466">
        <f>SUM(R109+T109+V109+X109+Z109+AB109+AD109+AF109+AH109+AJ109+AL109+AN109)</f>
        <v>0</v>
      </c>
      <c r="G109" s="1593"/>
      <c r="H109" s="1594"/>
      <c r="I109" s="1593"/>
      <c r="J109" s="1595"/>
      <c r="K109" s="1593"/>
      <c r="L109" s="1594"/>
      <c r="M109" s="1593"/>
      <c r="N109" s="1594"/>
      <c r="O109" s="1596"/>
      <c r="P109" s="1594"/>
      <c r="Q109" s="1424"/>
      <c r="R109" s="1425"/>
      <c r="S109" s="1424"/>
      <c r="T109" s="1425"/>
      <c r="U109" s="1424"/>
      <c r="V109" s="1425"/>
      <c r="W109" s="1424"/>
      <c r="X109" s="1425"/>
      <c r="Y109" s="1424"/>
      <c r="Z109" s="1425"/>
      <c r="AA109" s="1424"/>
      <c r="AB109" s="1425"/>
      <c r="AC109" s="1424"/>
      <c r="AD109" s="1425"/>
      <c r="AE109" s="1424"/>
      <c r="AF109" s="1425"/>
      <c r="AG109" s="1424"/>
      <c r="AH109" s="1425"/>
      <c r="AI109" s="1424"/>
      <c r="AJ109" s="1425"/>
      <c r="AK109" s="1424"/>
      <c r="AL109" s="1425"/>
      <c r="AM109" s="1424"/>
      <c r="AN109" s="1426"/>
      <c r="AO109" s="1468"/>
      <c r="AP109" s="1468"/>
      <c r="AQ109" s="1428">
        <v>0</v>
      </c>
      <c r="AR109" s="1428"/>
      <c r="AS109" s="1428"/>
      <c r="AT109" s="1468"/>
      <c r="AU109" s="1468"/>
      <c r="AV109" s="1468"/>
      <c r="AW109" s="1468"/>
      <c r="AX109" t="str">
        <f t="shared" si="138"/>
        <v/>
      </c>
      <c r="CW109" s="25" t="str">
        <f t="shared" si="139"/>
        <v/>
      </c>
      <c r="CX109" s="25" t="str">
        <f t="shared" si="140"/>
        <v/>
      </c>
      <c r="CY109" s="25" t="str">
        <f t="shared" si="141"/>
        <v/>
      </c>
      <c r="CZ109" s="25" t="str">
        <f t="shared" si="142"/>
        <v/>
      </c>
      <c r="DA109" s="25" t="str">
        <f t="shared" si="143"/>
        <v/>
      </c>
      <c r="DB109" s="25" t="str">
        <f t="shared" si="144"/>
        <v/>
      </c>
      <c r="DC109" s="25" t="str">
        <f t="shared" si="145"/>
        <v/>
      </c>
      <c r="DD109" s="25" t="str">
        <f t="shared" si="146"/>
        <v/>
      </c>
      <c r="DE109"/>
      <c r="DG109" s="26">
        <f t="shared" si="156"/>
        <v>0</v>
      </c>
      <c r="DH109" s="26">
        <f t="shared" si="148"/>
        <v>0</v>
      </c>
      <c r="DI109" s="26">
        <f t="shared" si="149"/>
        <v>0</v>
      </c>
      <c r="DJ109" s="26">
        <f t="shared" si="150"/>
        <v>0</v>
      </c>
      <c r="DK109" s="26">
        <f t="shared" si="151"/>
        <v>0</v>
      </c>
      <c r="DL109" s="26">
        <f t="shared" si="152"/>
        <v>0</v>
      </c>
      <c r="DM109" s="26">
        <f t="shared" si="153"/>
        <v>0</v>
      </c>
      <c r="DN109" s="26">
        <f t="shared" si="154"/>
        <v>0</v>
      </c>
    </row>
    <row r="110" spans="1:118" x14ac:dyDescent="0.25">
      <c r="A110" s="1590" t="s">
        <v>142</v>
      </c>
      <c r="B110" s="1591"/>
      <c r="C110" s="1592"/>
      <c r="D110" s="1383">
        <f t="shared" si="136"/>
        <v>0</v>
      </c>
      <c r="E110" s="1465">
        <f t="shared" si="137"/>
        <v>0</v>
      </c>
      <c r="F110" s="1466">
        <f t="shared" si="137"/>
        <v>0</v>
      </c>
      <c r="G110" s="1601"/>
      <c r="H110" s="1604"/>
      <c r="I110" s="1467"/>
      <c r="J110" s="1487"/>
      <c r="K110" s="1467"/>
      <c r="L110" s="1425"/>
      <c r="M110" s="1467"/>
      <c r="N110" s="1425"/>
      <c r="O110" s="1424"/>
      <c r="P110" s="1425"/>
      <c r="Q110" s="1424"/>
      <c r="R110" s="1425"/>
      <c r="S110" s="1424"/>
      <c r="T110" s="1425"/>
      <c r="U110" s="1424"/>
      <c r="V110" s="1425"/>
      <c r="W110" s="1424"/>
      <c r="X110" s="1425"/>
      <c r="Y110" s="1424"/>
      <c r="Z110" s="1425"/>
      <c r="AA110" s="1424"/>
      <c r="AB110" s="1425"/>
      <c r="AC110" s="1424"/>
      <c r="AD110" s="1425"/>
      <c r="AE110" s="1424"/>
      <c r="AF110" s="1425"/>
      <c r="AG110" s="1424"/>
      <c r="AH110" s="1425"/>
      <c r="AI110" s="1424"/>
      <c r="AJ110" s="1425"/>
      <c r="AK110" s="1424"/>
      <c r="AL110" s="1425"/>
      <c r="AM110" s="1424"/>
      <c r="AN110" s="1426"/>
      <c r="AO110" s="1468"/>
      <c r="AP110" s="1468"/>
      <c r="AQ110" s="1428">
        <v>0</v>
      </c>
      <c r="AR110" s="1428"/>
      <c r="AS110" s="1428"/>
      <c r="AT110" s="1468"/>
      <c r="AU110" s="1468"/>
      <c r="AV110" s="1468"/>
      <c r="AW110" s="1468"/>
      <c r="AX110" t="str">
        <f t="shared" si="138"/>
        <v/>
      </c>
      <c r="CW110" s="25" t="str">
        <f t="shared" si="139"/>
        <v/>
      </c>
      <c r="CX110" s="25" t="str">
        <f t="shared" si="140"/>
        <v/>
      </c>
      <c r="CY110" s="25" t="str">
        <f t="shared" si="141"/>
        <v/>
      </c>
      <c r="CZ110" s="25" t="str">
        <f t="shared" si="142"/>
        <v/>
      </c>
      <c r="DA110" s="25" t="str">
        <f t="shared" si="143"/>
        <v/>
      </c>
      <c r="DB110" s="25" t="str">
        <f t="shared" si="144"/>
        <v/>
      </c>
      <c r="DC110" s="25" t="str">
        <f t="shared" si="145"/>
        <v/>
      </c>
      <c r="DD110" s="25" t="str">
        <f t="shared" si="146"/>
        <v/>
      </c>
      <c r="DE110"/>
      <c r="DG110" s="26">
        <f t="shared" si="156"/>
        <v>0</v>
      </c>
      <c r="DH110" s="26">
        <f t="shared" si="148"/>
        <v>0</v>
      </c>
      <c r="DI110" s="26">
        <f t="shared" si="149"/>
        <v>0</v>
      </c>
      <c r="DJ110" s="26">
        <f t="shared" si="150"/>
        <v>0</v>
      </c>
      <c r="DK110" s="26">
        <f t="shared" si="151"/>
        <v>0</v>
      </c>
      <c r="DL110" s="26">
        <f t="shared" si="152"/>
        <v>0</v>
      </c>
      <c r="DM110" s="26">
        <f t="shared" si="153"/>
        <v>0</v>
      </c>
      <c r="DN110" s="26">
        <f t="shared" si="154"/>
        <v>0</v>
      </c>
    </row>
    <row r="111" spans="1:118" x14ac:dyDescent="0.25">
      <c r="A111" s="1590" t="s">
        <v>143</v>
      </c>
      <c r="B111" s="1591"/>
      <c r="C111" s="1592"/>
      <c r="D111" s="1383">
        <f t="shared" si="136"/>
        <v>0</v>
      </c>
      <c r="E111" s="1465">
        <f t="shared" si="137"/>
        <v>0</v>
      </c>
      <c r="F111" s="1466">
        <f t="shared" si="137"/>
        <v>0</v>
      </c>
      <c r="G111" s="1601"/>
      <c r="H111" s="1604"/>
      <c r="I111" s="1467"/>
      <c r="J111" s="1487"/>
      <c r="K111" s="1467"/>
      <c r="L111" s="1425"/>
      <c r="M111" s="1467"/>
      <c r="N111" s="1425"/>
      <c r="O111" s="1424"/>
      <c r="P111" s="1425"/>
      <c r="Q111" s="1424"/>
      <c r="R111" s="1425"/>
      <c r="S111" s="1424"/>
      <c r="T111" s="1425"/>
      <c r="U111" s="1424"/>
      <c r="V111" s="1425"/>
      <c r="W111" s="1424"/>
      <c r="X111" s="1425"/>
      <c r="Y111" s="1424"/>
      <c r="Z111" s="1425"/>
      <c r="AA111" s="1424"/>
      <c r="AB111" s="1425"/>
      <c r="AC111" s="1424"/>
      <c r="AD111" s="1425"/>
      <c r="AE111" s="1424"/>
      <c r="AF111" s="1425"/>
      <c r="AG111" s="1424"/>
      <c r="AH111" s="1425"/>
      <c r="AI111" s="1424"/>
      <c r="AJ111" s="1425"/>
      <c r="AK111" s="1424"/>
      <c r="AL111" s="1425"/>
      <c r="AM111" s="1424"/>
      <c r="AN111" s="1426"/>
      <c r="AO111" s="1468"/>
      <c r="AP111" s="1468"/>
      <c r="AQ111" s="1428">
        <v>0</v>
      </c>
      <c r="AR111" s="1428"/>
      <c r="AS111" s="1428"/>
      <c r="AT111" s="1468"/>
      <c r="AU111" s="1468"/>
      <c r="AV111" s="1468"/>
      <c r="AW111" s="1468"/>
      <c r="AX111" t="str">
        <f t="shared" si="138"/>
        <v/>
      </c>
      <c r="CW111" s="25" t="str">
        <f t="shared" si="139"/>
        <v/>
      </c>
      <c r="CX111" s="25" t="str">
        <f t="shared" si="140"/>
        <v/>
      </c>
      <c r="CY111" s="25" t="str">
        <f t="shared" si="141"/>
        <v/>
      </c>
      <c r="CZ111" s="25" t="str">
        <f t="shared" si="142"/>
        <v/>
      </c>
      <c r="DA111" s="25" t="str">
        <f t="shared" si="143"/>
        <v/>
      </c>
      <c r="DB111" s="25" t="str">
        <f t="shared" si="144"/>
        <v/>
      </c>
      <c r="DC111" s="25" t="str">
        <f t="shared" si="145"/>
        <v/>
      </c>
      <c r="DD111" s="25" t="str">
        <f t="shared" si="146"/>
        <v/>
      </c>
      <c r="DE111"/>
      <c r="DG111" s="26">
        <f t="shared" si="156"/>
        <v>0</v>
      </c>
      <c r="DH111" s="26">
        <f t="shared" si="148"/>
        <v>0</v>
      </c>
      <c r="DI111" s="26">
        <f t="shared" si="149"/>
        <v>0</v>
      </c>
      <c r="DJ111" s="26">
        <f t="shared" si="150"/>
        <v>0</v>
      </c>
      <c r="DK111" s="26">
        <f t="shared" si="151"/>
        <v>0</v>
      </c>
      <c r="DL111" s="26">
        <f t="shared" si="152"/>
        <v>0</v>
      </c>
      <c r="DM111" s="26">
        <f t="shared" si="153"/>
        <v>0</v>
      </c>
      <c r="DN111" s="26">
        <f t="shared" si="154"/>
        <v>0</v>
      </c>
    </row>
    <row r="112" spans="1:118" x14ac:dyDescent="0.25">
      <c r="A112" s="1590" t="s">
        <v>144</v>
      </c>
      <c r="B112" s="1591"/>
      <c r="C112" s="1592"/>
      <c r="D112" s="1383">
        <f t="shared" si="136"/>
        <v>0</v>
      </c>
      <c r="E112" s="1465">
        <f t="shared" si="137"/>
        <v>0</v>
      </c>
      <c r="F112" s="1466">
        <f t="shared" si="137"/>
        <v>0</v>
      </c>
      <c r="G112" s="1601"/>
      <c r="H112" s="1604"/>
      <c r="I112" s="1467"/>
      <c r="J112" s="1487"/>
      <c r="K112" s="1467"/>
      <c r="L112" s="1425"/>
      <c r="M112" s="1467"/>
      <c r="N112" s="1425"/>
      <c r="O112" s="1424"/>
      <c r="P112" s="1425"/>
      <c r="Q112" s="1424"/>
      <c r="R112" s="1425"/>
      <c r="S112" s="1424"/>
      <c r="T112" s="1425"/>
      <c r="U112" s="1424"/>
      <c r="V112" s="1425"/>
      <c r="W112" s="1424"/>
      <c r="X112" s="1425"/>
      <c r="Y112" s="1424"/>
      <c r="Z112" s="1425"/>
      <c r="AA112" s="1424"/>
      <c r="AB112" s="1425"/>
      <c r="AC112" s="1424"/>
      <c r="AD112" s="1425"/>
      <c r="AE112" s="1424"/>
      <c r="AF112" s="1425"/>
      <c r="AG112" s="1424"/>
      <c r="AH112" s="1425"/>
      <c r="AI112" s="1424"/>
      <c r="AJ112" s="1425"/>
      <c r="AK112" s="1424"/>
      <c r="AL112" s="1425"/>
      <c r="AM112" s="1424"/>
      <c r="AN112" s="1426"/>
      <c r="AO112" s="1468"/>
      <c r="AP112" s="1468"/>
      <c r="AQ112" s="1428">
        <v>0</v>
      </c>
      <c r="AR112" s="1428"/>
      <c r="AS112" s="1428"/>
      <c r="AT112" s="1468"/>
      <c r="AU112" s="1468"/>
      <c r="AV112" s="1468"/>
      <c r="AW112" s="1468"/>
      <c r="AX112" t="str">
        <f t="shared" si="138"/>
        <v/>
      </c>
      <c r="CW112" s="25" t="str">
        <f t="shared" si="139"/>
        <v/>
      </c>
      <c r="CX112" s="25" t="str">
        <f t="shared" si="140"/>
        <v/>
      </c>
      <c r="CY112" s="25" t="str">
        <f t="shared" si="141"/>
        <v/>
      </c>
      <c r="CZ112" s="25" t="str">
        <f t="shared" si="142"/>
        <v/>
      </c>
      <c r="DA112" s="25" t="str">
        <f t="shared" si="143"/>
        <v/>
      </c>
      <c r="DB112" s="25" t="str">
        <f t="shared" si="144"/>
        <v/>
      </c>
      <c r="DC112" s="25" t="str">
        <f t="shared" si="145"/>
        <v/>
      </c>
      <c r="DD112" s="25" t="str">
        <f t="shared" si="146"/>
        <v/>
      </c>
      <c r="DE112"/>
      <c r="DG112" s="26">
        <f t="shared" si="156"/>
        <v>0</v>
      </c>
      <c r="DH112" s="26">
        <f t="shared" si="148"/>
        <v>0</v>
      </c>
      <c r="DI112" s="26">
        <f t="shared" si="149"/>
        <v>0</v>
      </c>
      <c r="DJ112" s="26">
        <f t="shared" si="150"/>
        <v>0</v>
      </c>
      <c r="DK112" s="26">
        <f t="shared" si="151"/>
        <v>0</v>
      </c>
      <c r="DL112" s="26">
        <f t="shared" si="152"/>
        <v>0</v>
      </c>
      <c r="DM112" s="26">
        <f t="shared" si="153"/>
        <v>0</v>
      </c>
      <c r="DN112" s="26">
        <f t="shared" si="154"/>
        <v>0</v>
      </c>
    </row>
    <row r="113" spans="1:118" x14ac:dyDescent="0.25">
      <c r="A113" s="1590" t="s">
        <v>145</v>
      </c>
      <c r="B113" s="1591"/>
      <c r="C113" s="1592"/>
      <c r="D113" s="1383">
        <f t="shared" si="136"/>
        <v>0</v>
      </c>
      <c r="E113" s="1465">
        <f t="shared" si="137"/>
        <v>0</v>
      </c>
      <c r="F113" s="1466">
        <f t="shared" si="137"/>
        <v>0</v>
      </c>
      <c r="G113" s="1601"/>
      <c r="H113" s="1604"/>
      <c r="I113" s="1467"/>
      <c r="J113" s="1487"/>
      <c r="K113" s="1467"/>
      <c r="L113" s="1425"/>
      <c r="M113" s="1467"/>
      <c r="N113" s="1425"/>
      <c r="O113" s="1424"/>
      <c r="P113" s="1425"/>
      <c r="Q113" s="1424"/>
      <c r="R113" s="1425"/>
      <c r="S113" s="1424"/>
      <c r="T113" s="1425"/>
      <c r="U113" s="1424"/>
      <c r="V113" s="1425"/>
      <c r="W113" s="1424"/>
      <c r="X113" s="1425"/>
      <c r="Y113" s="1424"/>
      <c r="Z113" s="1425"/>
      <c r="AA113" s="1424"/>
      <c r="AB113" s="1425"/>
      <c r="AC113" s="1424"/>
      <c r="AD113" s="1425"/>
      <c r="AE113" s="1424"/>
      <c r="AF113" s="1425"/>
      <c r="AG113" s="1424"/>
      <c r="AH113" s="1425"/>
      <c r="AI113" s="1424"/>
      <c r="AJ113" s="1425"/>
      <c r="AK113" s="1424"/>
      <c r="AL113" s="1425"/>
      <c r="AM113" s="1424"/>
      <c r="AN113" s="1426"/>
      <c r="AO113" s="1468"/>
      <c r="AP113" s="1468"/>
      <c r="AQ113" s="1428">
        <v>0</v>
      </c>
      <c r="AR113" s="1428"/>
      <c r="AS113" s="1428"/>
      <c r="AT113" s="1468"/>
      <c r="AU113" s="1468"/>
      <c r="AV113" s="1468"/>
      <c r="AW113" s="1468"/>
      <c r="AX113" t="str">
        <f t="shared" si="138"/>
        <v/>
      </c>
      <c r="CW113" s="25" t="str">
        <f t="shared" si="139"/>
        <v/>
      </c>
      <c r="CX113" s="25" t="str">
        <f t="shared" si="140"/>
        <v/>
      </c>
      <c r="CY113" s="25" t="str">
        <f t="shared" si="141"/>
        <v/>
      </c>
      <c r="CZ113" s="25" t="str">
        <f t="shared" si="142"/>
        <v/>
      </c>
      <c r="DA113" s="25" t="str">
        <f t="shared" si="143"/>
        <v/>
      </c>
      <c r="DB113" s="25" t="str">
        <f t="shared" si="144"/>
        <v/>
      </c>
      <c r="DC113" s="25" t="str">
        <f t="shared" si="145"/>
        <v/>
      </c>
      <c r="DD113" s="25" t="str">
        <f t="shared" si="146"/>
        <v/>
      </c>
      <c r="DE113"/>
      <c r="DG113" s="26">
        <f t="shared" si="156"/>
        <v>0</v>
      </c>
      <c r="DH113" s="26">
        <f t="shared" si="148"/>
        <v>0</v>
      </c>
      <c r="DI113" s="26">
        <f t="shared" si="149"/>
        <v>0</v>
      </c>
      <c r="DJ113" s="26">
        <f t="shared" si="150"/>
        <v>0</v>
      </c>
      <c r="DK113" s="26">
        <f t="shared" si="151"/>
        <v>0</v>
      </c>
      <c r="DL113" s="26">
        <f t="shared" si="152"/>
        <v>0</v>
      </c>
      <c r="DM113" s="26">
        <f t="shared" si="153"/>
        <v>0</v>
      </c>
      <c r="DN113" s="26">
        <f t="shared" si="154"/>
        <v>0</v>
      </c>
    </row>
    <row r="114" spans="1:118" x14ac:dyDescent="0.25">
      <c r="A114" s="1598" t="s">
        <v>146</v>
      </c>
      <c r="B114" s="1598"/>
      <c r="C114" s="1598"/>
      <c r="D114" s="1383">
        <f t="shared" si="136"/>
        <v>0</v>
      </c>
      <c r="E114" s="1465">
        <f>SUM(S114+U114+W114+Y114+AA114+AC114+AE114+AG114+AI114+AK114+AM114)</f>
        <v>0</v>
      </c>
      <c r="F114" s="1466">
        <f>SUM(T114+V114+X114+Z114+AB114+AD114+AF114+AH114+AJ114+AL114+AN114)</f>
        <v>0</v>
      </c>
      <c r="G114" s="1484"/>
      <c r="H114" s="1485"/>
      <c r="I114" s="1484"/>
      <c r="J114" s="1602"/>
      <c r="K114" s="1484"/>
      <c r="L114" s="1485"/>
      <c r="M114" s="1484"/>
      <c r="N114" s="1485"/>
      <c r="O114" s="1603"/>
      <c r="P114" s="1485"/>
      <c r="Q114" s="1603"/>
      <c r="R114" s="1485"/>
      <c r="S114" s="1424"/>
      <c r="T114" s="1425"/>
      <c r="U114" s="1424"/>
      <c r="V114" s="1425"/>
      <c r="W114" s="1424"/>
      <c r="X114" s="1425"/>
      <c r="Y114" s="1424"/>
      <c r="Z114" s="1425"/>
      <c r="AA114" s="1424"/>
      <c r="AB114" s="1425"/>
      <c r="AC114" s="1424"/>
      <c r="AD114" s="1425"/>
      <c r="AE114" s="1424"/>
      <c r="AF114" s="1425"/>
      <c r="AG114" s="1424"/>
      <c r="AH114" s="1425"/>
      <c r="AI114" s="1424"/>
      <c r="AJ114" s="1425"/>
      <c r="AK114" s="1424"/>
      <c r="AL114" s="1425"/>
      <c r="AM114" s="1424"/>
      <c r="AN114" s="1426"/>
      <c r="AO114" s="1468"/>
      <c r="AP114" s="1468"/>
      <c r="AQ114" s="1428">
        <v>0</v>
      </c>
      <c r="AR114" s="1428"/>
      <c r="AS114" s="1428"/>
      <c r="AT114" s="1468"/>
      <c r="AU114" s="1468"/>
      <c r="AV114" s="1468"/>
      <c r="AW114" s="1468"/>
      <c r="AX114" t="str">
        <f t="shared" si="138"/>
        <v/>
      </c>
      <c r="CW114" s="25" t="str">
        <f t="shared" si="139"/>
        <v/>
      </c>
      <c r="CX114" s="25" t="str">
        <f t="shared" si="140"/>
        <v/>
      </c>
      <c r="CY114" s="25" t="str">
        <f t="shared" si="141"/>
        <v/>
      </c>
      <c r="CZ114" s="25" t="str">
        <f t="shared" si="142"/>
        <v/>
      </c>
      <c r="DA114" s="25" t="str">
        <f t="shared" si="143"/>
        <v/>
      </c>
      <c r="DB114" s="25" t="str">
        <f t="shared" si="144"/>
        <v/>
      </c>
      <c r="DC114" s="25" t="str">
        <f t="shared" si="145"/>
        <v/>
      </c>
      <c r="DD114" s="25" t="str">
        <f t="shared" si="146"/>
        <v/>
      </c>
      <c r="DE114"/>
      <c r="DG114" s="26">
        <f t="shared" si="156"/>
        <v>0</v>
      </c>
      <c r="DH114" s="26">
        <f t="shared" si="148"/>
        <v>0</v>
      </c>
      <c r="DI114" s="26">
        <f t="shared" si="149"/>
        <v>0</v>
      </c>
      <c r="DJ114" s="26">
        <f t="shared" si="150"/>
        <v>0</v>
      </c>
      <c r="DK114" s="26">
        <f t="shared" si="151"/>
        <v>0</v>
      </c>
      <c r="DL114" s="26">
        <f t="shared" si="152"/>
        <v>0</v>
      </c>
      <c r="DM114" s="26">
        <f t="shared" si="153"/>
        <v>0</v>
      </c>
      <c r="DN114" s="26">
        <f t="shared" si="154"/>
        <v>0</v>
      </c>
    </row>
    <row r="115" spans="1:118" x14ac:dyDescent="0.25">
      <c r="A115" s="1598" t="s">
        <v>147</v>
      </c>
      <c r="B115" s="1598"/>
      <c r="C115" s="1598"/>
      <c r="D115" s="1383">
        <f t="shared" si="136"/>
        <v>24</v>
      </c>
      <c r="E115" s="1465">
        <f>SUM(S115+U115+W115+Y115+AA115+AC115+AE115+AG115+AI115+AK115+AM115)</f>
        <v>10</v>
      </c>
      <c r="F115" s="1466">
        <f>SUM(T115+V115+X115+Z115+AB115+AD115+AF115+AH115+AJ115+AL115+AN115)</f>
        <v>14</v>
      </c>
      <c r="G115" s="1593"/>
      <c r="H115" s="1594"/>
      <c r="I115" s="1593"/>
      <c r="J115" s="1595"/>
      <c r="K115" s="1593"/>
      <c r="L115" s="1594"/>
      <c r="M115" s="1593"/>
      <c r="N115" s="1594"/>
      <c r="O115" s="1596"/>
      <c r="P115" s="1594"/>
      <c r="Q115" s="1596"/>
      <c r="R115" s="1594"/>
      <c r="S115" s="1424">
        <v>0</v>
      </c>
      <c r="T115" s="1425">
        <v>0</v>
      </c>
      <c r="U115" s="1424">
        <v>0</v>
      </c>
      <c r="V115" s="1425">
        <v>0</v>
      </c>
      <c r="W115" s="1424">
        <v>0</v>
      </c>
      <c r="X115" s="1425">
        <v>1</v>
      </c>
      <c r="Y115" s="1424">
        <v>0</v>
      </c>
      <c r="Z115" s="1425">
        <v>0</v>
      </c>
      <c r="AA115" s="1424">
        <v>1</v>
      </c>
      <c r="AB115" s="1425">
        <v>2</v>
      </c>
      <c r="AC115" s="1424">
        <v>7</v>
      </c>
      <c r="AD115" s="1425">
        <v>0</v>
      </c>
      <c r="AE115" s="1424">
        <v>0</v>
      </c>
      <c r="AF115" s="1425">
        <v>5</v>
      </c>
      <c r="AG115" s="1424">
        <v>1</v>
      </c>
      <c r="AH115" s="1425">
        <v>4</v>
      </c>
      <c r="AI115" s="1424">
        <v>0</v>
      </c>
      <c r="AJ115" s="1425">
        <v>1</v>
      </c>
      <c r="AK115" s="1424">
        <v>1</v>
      </c>
      <c r="AL115" s="1425">
        <v>1</v>
      </c>
      <c r="AM115" s="1424">
        <v>0</v>
      </c>
      <c r="AN115" s="1426">
        <v>0</v>
      </c>
      <c r="AO115" s="1468">
        <v>0</v>
      </c>
      <c r="AP115" s="1468">
        <v>0</v>
      </c>
      <c r="AQ115" s="1428">
        <v>24</v>
      </c>
      <c r="AR115" s="1428">
        <v>0</v>
      </c>
      <c r="AS115" s="1428">
        <v>0</v>
      </c>
      <c r="AT115" s="1468">
        <v>0</v>
      </c>
      <c r="AU115" s="1468">
        <v>0</v>
      </c>
      <c r="AV115" s="1468">
        <v>0</v>
      </c>
      <c r="AW115" s="1468">
        <v>0</v>
      </c>
      <c r="AX115" t="str">
        <f t="shared" si="138"/>
        <v/>
      </c>
      <c r="CW115" s="25" t="str">
        <f t="shared" si="139"/>
        <v/>
      </c>
      <c r="CX115" s="25" t="str">
        <f t="shared" si="140"/>
        <v/>
      </c>
      <c r="CY115" s="25" t="str">
        <f t="shared" si="141"/>
        <v/>
      </c>
      <c r="CZ115" s="25" t="str">
        <f t="shared" si="142"/>
        <v/>
      </c>
      <c r="DA115" s="25" t="str">
        <f t="shared" si="143"/>
        <v/>
      </c>
      <c r="DB115" s="25" t="str">
        <f t="shared" si="144"/>
        <v/>
      </c>
      <c r="DC115" s="25" t="str">
        <f t="shared" si="145"/>
        <v/>
      </c>
      <c r="DD115" s="25" t="str">
        <f t="shared" si="146"/>
        <v/>
      </c>
      <c r="DE115"/>
      <c r="DG115" s="26">
        <f t="shared" si="156"/>
        <v>0</v>
      </c>
      <c r="DH115" s="26">
        <f t="shared" si="148"/>
        <v>0</v>
      </c>
      <c r="DI115" s="26">
        <f t="shared" si="149"/>
        <v>0</v>
      </c>
      <c r="DJ115" s="26">
        <f t="shared" si="150"/>
        <v>0</v>
      </c>
      <c r="DK115" s="26">
        <f t="shared" si="151"/>
        <v>0</v>
      </c>
      <c r="DL115" s="26">
        <f t="shared" si="152"/>
        <v>0</v>
      </c>
      <c r="DM115" s="26">
        <f t="shared" si="153"/>
        <v>0</v>
      </c>
      <c r="DN115" s="26">
        <f t="shared" si="154"/>
        <v>0</v>
      </c>
    </row>
    <row r="116" spans="1:118" x14ac:dyDescent="0.25">
      <c r="A116" s="1590" t="s">
        <v>148</v>
      </c>
      <c r="B116" s="1591"/>
      <c r="C116" s="1592"/>
      <c r="D116" s="1383">
        <f t="shared" si="136"/>
        <v>16</v>
      </c>
      <c r="E116" s="1465">
        <f>SUM(U116+W116+Y116+AA116+AC116+AE116+AG116+AI116+AK116+AM116)</f>
        <v>7</v>
      </c>
      <c r="F116" s="1466">
        <f>SUM(V116+X116+Z116+AB116+AD116+AF116+AH116+AJ116+AL116+AN116)</f>
        <v>9</v>
      </c>
      <c r="G116" s="1593"/>
      <c r="H116" s="1594"/>
      <c r="I116" s="1593"/>
      <c r="J116" s="1595"/>
      <c r="K116" s="1593"/>
      <c r="L116" s="1594"/>
      <c r="M116" s="1593"/>
      <c r="N116" s="1594"/>
      <c r="O116" s="1596"/>
      <c r="P116" s="1594"/>
      <c r="Q116" s="1596"/>
      <c r="R116" s="1594"/>
      <c r="S116" s="1596"/>
      <c r="T116" s="1594"/>
      <c r="U116" s="1424">
        <v>0</v>
      </c>
      <c r="V116" s="1425">
        <v>0</v>
      </c>
      <c r="W116" s="1424">
        <v>0</v>
      </c>
      <c r="X116" s="1425">
        <v>2</v>
      </c>
      <c r="Y116" s="1424">
        <v>1</v>
      </c>
      <c r="Z116" s="1425">
        <v>1</v>
      </c>
      <c r="AA116" s="1424">
        <v>0</v>
      </c>
      <c r="AB116" s="1425">
        <v>1</v>
      </c>
      <c r="AC116" s="1424">
        <v>0</v>
      </c>
      <c r="AD116" s="1425">
        <v>0</v>
      </c>
      <c r="AE116" s="1424">
        <v>5</v>
      </c>
      <c r="AF116" s="1425">
        <v>0</v>
      </c>
      <c r="AG116" s="1424">
        <v>1</v>
      </c>
      <c r="AH116" s="1425">
        <v>2</v>
      </c>
      <c r="AI116" s="1424">
        <v>0</v>
      </c>
      <c r="AJ116" s="1425">
        <v>2</v>
      </c>
      <c r="AK116" s="1424">
        <v>0</v>
      </c>
      <c r="AL116" s="1425">
        <v>0</v>
      </c>
      <c r="AM116" s="1424">
        <v>0</v>
      </c>
      <c r="AN116" s="1426">
        <v>1</v>
      </c>
      <c r="AO116" s="1468">
        <v>0</v>
      </c>
      <c r="AP116" s="1468">
        <v>0</v>
      </c>
      <c r="AQ116" s="1428">
        <v>16</v>
      </c>
      <c r="AR116" s="1428">
        <v>0</v>
      </c>
      <c r="AS116" s="1428">
        <v>0</v>
      </c>
      <c r="AT116" s="1468">
        <v>0</v>
      </c>
      <c r="AU116" s="1468">
        <v>0</v>
      </c>
      <c r="AV116" s="1468">
        <v>0</v>
      </c>
      <c r="AW116" s="1468">
        <v>0</v>
      </c>
      <c r="AX116" t="str">
        <f t="shared" si="138"/>
        <v/>
      </c>
      <c r="CW116" s="25" t="str">
        <f t="shared" si="139"/>
        <v/>
      </c>
      <c r="CX116" s="25" t="str">
        <f t="shared" si="140"/>
        <v/>
      </c>
      <c r="CY116" s="25" t="str">
        <f t="shared" si="141"/>
        <v/>
      </c>
      <c r="CZ116" s="25" t="str">
        <f t="shared" si="142"/>
        <v/>
      </c>
      <c r="DA116" s="25" t="str">
        <f t="shared" si="143"/>
        <v/>
      </c>
      <c r="DB116" s="25" t="str">
        <f t="shared" si="144"/>
        <v/>
      </c>
      <c r="DC116" s="25" t="str">
        <f t="shared" si="145"/>
        <v/>
      </c>
      <c r="DD116" s="25" t="str">
        <f t="shared" si="146"/>
        <v/>
      </c>
      <c r="DE116"/>
      <c r="DG116" s="26">
        <f t="shared" si="156"/>
        <v>0</v>
      </c>
      <c r="DH116" s="26">
        <f t="shared" si="148"/>
        <v>0</v>
      </c>
      <c r="DI116" s="26">
        <f t="shared" si="149"/>
        <v>0</v>
      </c>
      <c r="DJ116" s="26">
        <f t="shared" si="150"/>
        <v>0</v>
      </c>
      <c r="DK116" s="26">
        <f t="shared" si="151"/>
        <v>0</v>
      </c>
      <c r="DL116" s="26">
        <f t="shared" si="152"/>
        <v>0</v>
      </c>
      <c r="DM116" s="26">
        <f t="shared" si="153"/>
        <v>0</v>
      </c>
      <c r="DN116" s="26">
        <f t="shared" si="154"/>
        <v>0</v>
      </c>
    </row>
    <row r="117" spans="1:118" ht="15" customHeight="1" x14ac:dyDescent="0.25">
      <c r="A117" s="1590" t="s">
        <v>149</v>
      </c>
      <c r="B117" s="1591"/>
      <c r="C117" s="1592"/>
      <c r="D117" s="1383">
        <f t="shared" si="136"/>
        <v>0</v>
      </c>
      <c r="E117" s="1465">
        <f>SUM(Y117+AA117+AC117+AE117+AG117+AI117+AK117+AM117)</f>
        <v>0</v>
      </c>
      <c r="F117" s="1466">
        <f>SUM(Z117+AB117+AD117+AF117+AH117+AJ117+AL117+AN117)</f>
        <v>0</v>
      </c>
      <c r="G117" s="1593"/>
      <c r="H117" s="1594"/>
      <c r="I117" s="1593"/>
      <c r="J117" s="1595"/>
      <c r="K117" s="1593"/>
      <c r="L117" s="1594"/>
      <c r="M117" s="1593"/>
      <c r="N117" s="1594"/>
      <c r="O117" s="1596"/>
      <c r="P117" s="1594"/>
      <c r="Q117" s="1596"/>
      <c r="R117" s="1594"/>
      <c r="S117" s="1596"/>
      <c r="T117" s="1594"/>
      <c r="U117" s="1596"/>
      <c r="V117" s="1594"/>
      <c r="W117" s="1596"/>
      <c r="X117" s="1594"/>
      <c r="Y117" s="1424"/>
      <c r="Z117" s="1425"/>
      <c r="AA117" s="1424"/>
      <c r="AB117" s="1425"/>
      <c r="AC117" s="1424"/>
      <c r="AD117" s="1425"/>
      <c r="AE117" s="1424"/>
      <c r="AF117" s="1425"/>
      <c r="AG117" s="1424"/>
      <c r="AH117" s="1425"/>
      <c r="AI117" s="1424"/>
      <c r="AJ117" s="1425"/>
      <c r="AK117" s="1424"/>
      <c r="AL117" s="1425"/>
      <c r="AM117" s="1424"/>
      <c r="AN117" s="1426"/>
      <c r="AO117" s="1597"/>
      <c r="AP117" s="1468"/>
      <c r="AQ117" s="1428">
        <v>0</v>
      </c>
      <c r="AR117" s="1428"/>
      <c r="AS117" s="1428"/>
      <c r="AT117" s="1468"/>
      <c r="AU117" s="1468"/>
      <c r="AV117" s="1468"/>
      <c r="AW117" s="1468"/>
      <c r="AX117" t="str">
        <f t="shared" si="138"/>
        <v/>
      </c>
      <c r="CW117" s="182"/>
      <c r="CX117" s="25" t="str">
        <f t="shared" si="140"/>
        <v/>
      </c>
      <c r="CY117" s="25" t="str">
        <f t="shared" si="141"/>
        <v/>
      </c>
      <c r="CZ117" s="25" t="str">
        <f t="shared" si="142"/>
        <v/>
      </c>
      <c r="DA117" s="25" t="str">
        <f t="shared" si="143"/>
        <v/>
      </c>
      <c r="DB117" s="25" t="str">
        <f t="shared" si="144"/>
        <v/>
      </c>
      <c r="DC117" s="25" t="str">
        <f t="shared" si="145"/>
        <v/>
      </c>
      <c r="DD117" s="25" t="str">
        <f t="shared" si="146"/>
        <v/>
      </c>
      <c r="DE117"/>
      <c r="DG117" s="182"/>
      <c r="DH117" s="26">
        <f t="shared" si="148"/>
        <v>0</v>
      </c>
      <c r="DI117" s="26">
        <f t="shared" si="149"/>
        <v>0</v>
      </c>
      <c r="DJ117" s="26">
        <f t="shared" si="150"/>
        <v>0</v>
      </c>
      <c r="DK117" s="26">
        <f t="shared" si="151"/>
        <v>0</v>
      </c>
      <c r="DL117" s="26">
        <f t="shared" si="152"/>
        <v>0</v>
      </c>
      <c r="DM117" s="26">
        <f t="shared" si="153"/>
        <v>0</v>
      </c>
      <c r="DN117" s="26">
        <f t="shared" si="154"/>
        <v>0</v>
      </c>
    </row>
    <row r="118" spans="1:118" x14ac:dyDescent="0.25">
      <c r="A118" s="1589" t="s">
        <v>150</v>
      </c>
      <c r="B118" s="1589"/>
      <c r="C118" s="1589"/>
      <c r="D118" s="1383">
        <f t="shared" si="136"/>
        <v>7</v>
      </c>
      <c r="E118" s="1465">
        <f>SUM(G118+I118+K118+M118+O118+Q118+S118+U118+W118+Y118+AA118+AC118+AE118+AG118+AI118+AK118+AM118)</f>
        <v>6</v>
      </c>
      <c r="F118" s="1466">
        <f t="shared" si="137"/>
        <v>1</v>
      </c>
      <c r="G118" s="1467">
        <v>0</v>
      </c>
      <c r="H118" s="1425">
        <v>0</v>
      </c>
      <c r="I118" s="1467">
        <v>0</v>
      </c>
      <c r="J118" s="1487">
        <v>0</v>
      </c>
      <c r="K118" s="1467">
        <v>0</v>
      </c>
      <c r="L118" s="1425">
        <v>0</v>
      </c>
      <c r="M118" s="1467">
        <v>0</v>
      </c>
      <c r="N118" s="1425">
        <v>0</v>
      </c>
      <c r="O118" s="1424">
        <v>0</v>
      </c>
      <c r="P118" s="1425">
        <v>0</v>
      </c>
      <c r="Q118" s="1424">
        <v>0</v>
      </c>
      <c r="R118" s="1425">
        <v>0</v>
      </c>
      <c r="S118" s="1424">
        <v>0</v>
      </c>
      <c r="T118" s="1425">
        <v>0</v>
      </c>
      <c r="U118" s="1424">
        <v>0</v>
      </c>
      <c r="V118" s="1425">
        <v>0</v>
      </c>
      <c r="W118" s="1424">
        <v>0</v>
      </c>
      <c r="X118" s="1425">
        <v>0</v>
      </c>
      <c r="Y118" s="1424">
        <v>4</v>
      </c>
      <c r="Z118" s="1425">
        <v>0</v>
      </c>
      <c r="AA118" s="1424">
        <v>1</v>
      </c>
      <c r="AB118" s="1425">
        <v>0</v>
      </c>
      <c r="AC118" s="1424">
        <v>0</v>
      </c>
      <c r="AD118" s="1425">
        <v>0</v>
      </c>
      <c r="AE118" s="1424">
        <v>0</v>
      </c>
      <c r="AF118" s="1425">
        <v>1</v>
      </c>
      <c r="AG118" s="1424">
        <v>1</v>
      </c>
      <c r="AH118" s="1425">
        <v>0</v>
      </c>
      <c r="AI118" s="1424">
        <v>0</v>
      </c>
      <c r="AJ118" s="1425">
        <v>0</v>
      </c>
      <c r="AK118" s="1424">
        <v>0</v>
      </c>
      <c r="AL118" s="1425">
        <v>0</v>
      </c>
      <c r="AM118" s="1424">
        <v>0</v>
      </c>
      <c r="AN118" s="1426">
        <v>0</v>
      </c>
      <c r="AO118" s="1468">
        <v>0</v>
      </c>
      <c r="AP118" s="1468">
        <v>0</v>
      </c>
      <c r="AQ118" s="1428">
        <v>7</v>
      </c>
      <c r="AR118" s="1428">
        <v>0</v>
      </c>
      <c r="AS118" s="1428">
        <v>0</v>
      </c>
      <c r="AT118" s="1468">
        <v>0</v>
      </c>
      <c r="AU118" s="1468">
        <v>0</v>
      </c>
      <c r="AV118" s="1468">
        <v>0</v>
      </c>
      <c r="AW118" s="1468">
        <v>0</v>
      </c>
      <c r="AX118" t="str">
        <f t="shared" si="138"/>
        <v/>
      </c>
      <c r="CW118" s="25" t="str">
        <f t="shared" si="139"/>
        <v/>
      </c>
      <c r="CX118" s="25" t="str">
        <f t="shared" si="140"/>
        <v/>
      </c>
      <c r="CY118" s="25" t="str">
        <f t="shared" si="141"/>
        <v/>
      </c>
      <c r="CZ118" s="25" t="str">
        <f t="shared" si="142"/>
        <v/>
      </c>
      <c r="DA118" s="25" t="str">
        <f t="shared" si="143"/>
        <v/>
      </c>
      <c r="DB118" s="25" t="str">
        <f t="shared" si="144"/>
        <v/>
      </c>
      <c r="DC118" s="25" t="str">
        <f t="shared" si="145"/>
        <v/>
      </c>
      <c r="DD118" s="25" t="str">
        <f t="shared" si="146"/>
        <v/>
      </c>
      <c r="DE118"/>
      <c r="DG118" s="26">
        <f>IF(AND((W118+X118)&gt;0,AO118=""),1,IF(AO118&gt;(W118+X118),1,0))</f>
        <v>0</v>
      </c>
      <c r="DH118" s="26">
        <f t="shared" si="148"/>
        <v>0</v>
      </c>
      <c r="DI118" s="26">
        <f t="shared" si="149"/>
        <v>0</v>
      </c>
      <c r="DJ118" s="26">
        <f t="shared" si="150"/>
        <v>0</v>
      </c>
      <c r="DK118" s="26">
        <f t="shared" si="151"/>
        <v>0</v>
      </c>
      <c r="DL118" s="26">
        <f t="shared" si="152"/>
        <v>0</v>
      </c>
      <c r="DM118" s="26">
        <f t="shared" si="153"/>
        <v>0</v>
      </c>
      <c r="DN118" s="26">
        <f t="shared" si="154"/>
        <v>0</v>
      </c>
    </row>
    <row r="119" spans="1:118" ht="15" customHeight="1" x14ac:dyDescent="0.25">
      <c r="A119" s="800" t="s">
        <v>151</v>
      </c>
      <c r="B119" s="801"/>
      <c r="C119" s="883"/>
      <c r="D119" s="1383">
        <f t="shared" si="136"/>
        <v>32</v>
      </c>
      <c r="E119" s="1465">
        <f>SUM(Y119+AA119+AC119+AE119+AG119+AI119+AK119+AM119)</f>
        <v>24</v>
      </c>
      <c r="F119" s="1466">
        <f>SUM(Z119+AB119+AD119+AF119+AH119+AJ119+AL119+AN119)</f>
        <v>8</v>
      </c>
      <c r="G119" s="1593"/>
      <c r="H119" s="1594"/>
      <c r="I119" s="1593"/>
      <c r="J119" s="1595"/>
      <c r="K119" s="1593"/>
      <c r="L119" s="1594"/>
      <c r="M119" s="1593"/>
      <c r="N119" s="1594"/>
      <c r="O119" s="1596"/>
      <c r="P119" s="1594"/>
      <c r="Q119" s="1596"/>
      <c r="R119" s="1594"/>
      <c r="S119" s="1596"/>
      <c r="T119" s="1594"/>
      <c r="U119" s="1596"/>
      <c r="V119" s="1594"/>
      <c r="W119" s="1596"/>
      <c r="X119" s="1594"/>
      <c r="Y119" s="1424"/>
      <c r="Z119" s="1425"/>
      <c r="AA119" s="1424"/>
      <c r="AB119" s="1425"/>
      <c r="AC119" s="1424">
        <v>0</v>
      </c>
      <c r="AD119" s="1425">
        <v>0</v>
      </c>
      <c r="AE119" s="1424">
        <v>4</v>
      </c>
      <c r="AF119" s="1425">
        <v>0</v>
      </c>
      <c r="AG119" s="1424">
        <v>2</v>
      </c>
      <c r="AH119" s="1425">
        <v>2</v>
      </c>
      <c r="AI119" s="1424">
        <v>4</v>
      </c>
      <c r="AJ119" s="1425">
        <v>0</v>
      </c>
      <c r="AK119" s="1424">
        <v>4</v>
      </c>
      <c r="AL119" s="1425">
        <v>2</v>
      </c>
      <c r="AM119" s="1424">
        <v>10</v>
      </c>
      <c r="AN119" s="1426">
        <v>4</v>
      </c>
      <c r="AO119" s="1597"/>
      <c r="AP119" s="1468">
        <v>0</v>
      </c>
      <c r="AQ119" s="1428">
        <v>32</v>
      </c>
      <c r="AR119" s="1605">
        <v>2</v>
      </c>
      <c r="AS119" s="1428">
        <v>0</v>
      </c>
      <c r="AT119" s="1468">
        <v>0</v>
      </c>
      <c r="AU119" s="1468">
        <v>0</v>
      </c>
      <c r="AV119" s="1468">
        <v>0</v>
      </c>
      <c r="AW119" s="1468">
        <v>0</v>
      </c>
      <c r="AX119" t="str">
        <f t="shared" si="138"/>
        <v/>
      </c>
      <c r="CW119" s="182"/>
      <c r="CX119" s="25" t="str">
        <f t="shared" si="140"/>
        <v/>
      </c>
      <c r="CY119" s="25" t="str">
        <f t="shared" si="141"/>
        <v/>
      </c>
      <c r="CZ119" s="25" t="str">
        <f t="shared" si="142"/>
        <v/>
      </c>
      <c r="DA119" s="25" t="str">
        <f t="shared" si="143"/>
        <v/>
      </c>
      <c r="DB119" s="25" t="str">
        <f t="shared" si="144"/>
        <v/>
      </c>
      <c r="DC119" s="25" t="str">
        <f t="shared" si="145"/>
        <v/>
      </c>
      <c r="DD119" s="25" t="str">
        <f t="shared" si="146"/>
        <v/>
      </c>
      <c r="DE119"/>
      <c r="DG119" s="182"/>
      <c r="DH119" s="26">
        <f t="shared" si="148"/>
        <v>0</v>
      </c>
      <c r="DI119" s="26">
        <f t="shared" si="149"/>
        <v>0</v>
      </c>
      <c r="DJ119" s="26">
        <f t="shared" si="150"/>
        <v>0</v>
      </c>
      <c r="DK119" s="26">
        <f t="shared" si="151"/>
        <v>0</v>
      </c>
      <c r="DL119" s="26">
        <f t="shared" si="152"/>
        <v>0</v>
      </c>
      <c r="DM119" s="26">
        <f t="shared" si="153"/>
        <v>0</v>
      </c>
      <c r="DN119" s="26">
        <f t="shared" si="154"/>
        <v>0</v>
      </c>
    </row>
    <row r="120" spans="1:118" ht="15" customHeight="1" x14ac:dyDescent="0.25">
      <c r="A120" s="800" t="s">
        <v>152</v>
      </c>
      <c r="B120" s="801"/>
      <c r="C120" s="883"/>
      <c r="D120" s="1383">
        <f t="shared" si="136"/>
        <v>0</v>
      </c>
      <c r="E120" s="1465">
        <f t="shared" ref="E120:F125" si="158">SUM(Y120+AA120+AC120+AE120+AG120+AI120+AK120+AM120)</f>
        <v>0</v>
      </c>
      <c r="F120" s="1466">
        <f t="shared" si="158"/>
        <v>0</v>
      </c>
      <c r="G120" s="1593"/>
      <c r="H120" s="1594"/>
      <c r="I120" s="1593"/>
      <c r="J120" s="1595"/>
      <c r="K120" s="1593"/>
      <c r="L120" s="1594"/>
      <c r="M120" s="1593"/>
      <c r="N120" s="1594"/>
      <c r="O120" s="1596"/>
      <c r="P120" s="1594"/>
      <c r="Q120" s="1596"/>
      <c r="R120" s="1594"/>
      <c r="S120" s="1596"/>
      <c r="T120" s="1594"/>
      <c r="U120" s="1596"/>
      <c r="V120" s="1594"/>
      <c r="W120" s="1596"/>
      <c r="X120" s="1594"/>
      <c r="Y120" s="1424"/>
      <c r="Z120" s="1425"/>
      <c r="AA120" s="1424"/>
      <c r="AB120" s="1425"/>
      <c r="AC120" s="1424"/>
      <c r="AD120" s="1425"/>
      <c r="AE120" s="1424"/>
      <c r="AF120" s="1425"/>
      <c r="AG120" s="1424"/>
      <c r="AH120" s="1425"/>
      <c r="AI120" s="1424"/>
      <c r="AJ120" s="1425"/>
      <c r="AK120" s="1424"/>
      <c r="AL120" s="1425"/>
      <c r="AM120" s="1424"/>
      <c r="AN120" s="1426"/>
      <c r="AO120" s="1597"/>
      <c r="AP120" s="1468"/>
      <c r="AQ120" s="1428"/>
      <c r="AR120" s="1605"/>
      <c r="AS120" s="1428"/>
      <c r="AT120" s="1468"/>
      <c r="AU120" s="1468"/>
      <c r="AV120" s="1468"/>
      <c r="AW120" s="1468"/>
      <c r="AX120" t="str">
        <f t="shared" si="138"/>
        <v/>
      </c>
      <c r="CW120" s="182"/>
      <c r="CX120" s="25" t="str">
        <f t="shared" si="140"/>
        <v/>
      </c>
      <c r="CY120" s="25" t="str">
        <f t="shared" si="141"/>
        <v/>
      </c>
      <c r="CZ120" s="25" t="str">
        <f t="shared" si="142"/>
        <v/>
      </c>
      <c r="DA120" s="25" t="str">
        <f t="shared" si="143"/>
        <v/>
      </c>
      <c r="DB120" s="25" t="str">
        <f t="shared" si="144"/>
        <v/>
      </c>
      <c r="DC120" s="25" t="str">
        <f t="shared" si="145"/>
        <v/>
      </c>
      <c r="DD120" s="25" t="str">
        <f t="shared" si="146"/>
        <v/>
      </c>
      <c r="DE120"/>
      <c r="DG120" s="182"/>
      <c r="DH120" s="26">
        <f t="shared" si="148"/>
        <v>0</v>
      </c>
      <c r="DI120" s="26">
        <f t="shared" si="149"/>
        <v>0</v>
      </c>
      <c r="DJ120" s="26">
        <f t="shared" si="150"/>
        <v>0</v>
      </c>
      <c r="DK120" s="26">
        <f t="shared" si="151"/>
        <v>0</v>
      </c>
      <c r="DL120" s="26">
        <f t="shared" si="152"/>
        <v>0</v>
      </c>
      <c r="DM120" s="26">
        <f t="shared" si="153"/>
        <v>0</v>
      </c>
      <c r="DN120" s="26">
        <f t="shared" si="154"/>
        <v>0</v>
      </c>
    </row>
    <row r="121" spans="1:118" ht="15" customHeight="1" x14ac:dyDescent="0.25">
      <c r="A121" s="1589" t="s">
        <v>153</v>
      </c>
      <c r="B121" s="1589"/>
      <c r="C121" s="1589"/>
      <c r="D121" s="1383">
        <f t="shared" si="136"/>
        <v>7</v>
      </c>
      <c r="E121" s="1465">
        <f t="shared" si="158"/>
        <v>4</v>
      </c>
      <c r="F121" s="1466">
        <f t="shared" si="158"/>
        <v>3</v>
      </c>
      <c r="G121" s="1593"/>
      <c r="H121" s="1594"/>
      <c r="I121" s="1593"/>
      <c r="J121" s="1595"/>
      <c r="K121" s="1593"/>
      <c r="L121" s="1594"/>
      <c r="M121" s="1593"/>
      <c r="N121" s="1594"/>
      <c r="O121" s="1596"/>
      <c r="P121" s="1594"/>
      <c r="Q121" s="1596"/>
      <c r="R121" s="1594"/>
      <c r="S121" s="1596"/>
      <c r="T121" s="1594"/>
      <c r="U121" s="1596"/>
      <c r="V121" s="1594"/>
      <c r="W121" s="1596"/>
      <c r="X121" s="1594"/>
      <c r="Y121" s="1424">
        <v>1</v>
      </c>
      <c r="Z121" s="1425"/>
      <c r="AA121" s="1424">
        <v>1</v>
      </c>
      <c r="AB121" s="1425"/>
      <c r="AC121" s="1424"/>
      <c r="AD121" s="1425">
        <v>2</v>
      </c>
      <c r="AE121" s="1424"/>
      <c r="AF121" s="1425">
        <v>1</v>
      </c>
      <c r="AG121" s="1424">
        <v>1</v>
      </c>
      <c r="AH121" s="1425"/>
      <c r="AI121" s="1424">
        <v>1</v>
      </c>
      <c r="AJ121" s="1425"/>
      <c r="AK121" s="1424"/>
      <c r="AL121" s="1425"/>
      <c r="AM121" s="1424"/>
      <c r="AN121" s="1426"/>
      <c r="AO121" s="1597"/>
      <c r="AP121" s="1468">
        <v>0</v>
      </c>
      <c r="AQ121" s="1428">
        <v>7</v>
      </c>
      <c r="AR121" s="1428">
        <v>0</v>
      </c>
      <c r="AS121" s="1428">
        <v>0</v>
      </c>
      <c r="AT121" s="1468">
        <v>0</v>
      </c>
      <c r="AU121" s="1468">
        <v>0</v>
      </c>
      <c r="AV121" s="1468">
        <v>0</v>
      </c>
      <c r="AW121" s="1468">
        <v>0</v>
      </c>
      <c r="AX121" t="str">
        <f t="shared" si="138"/>
        <v/>
      </c>
      <c r="CW121" s="182"/>
      <c r="CX121" s="25" t="str">
        <f t="shared" si="140"/>
        <v/>
      </c>
      <c r="CY121" s="25" t="str">
        <f t="shared" si="141"/>
        <v/>
      </c>
      <c r="CZ121" s="25" t="str">
        <f t="shared" si="142"/>
        <v/>
      </c>
      <c r="DA121" s="25" t="str">
        <f t="shared" si="143"/>
        <v/>
      </c>
      <c r="DB121" s="25" t="str">
        <f t="shared" si="144"/>
        <v/>
      </c>
      <c r="DC121" s="25" t="str">
        <f t="shared" si="145"/>
        <v/>
      </c>
      <c r="DD121" s="25" t="str">
        <f t="shared" si="146"/>
        <v/>
      </c>
      <c r="DE121"/>
      <c r="DG121" s="182"/>
      <c r="DH121" s="26">
        <f t="shared" si="148"/>
        <v>0</v>
      </c>
      <c r="DI121" s="26">
        <f t="shared" si="149"/>
        <v>0</v>
      </c>
      <c r="DJ121" s="26">
        <f t="shared" si="150"/>
        <v>0</v>
      </c>
      <c r="DK121" s="26">
        <f t="shared" si="151"/>
        <v>0</v>
      </c>
      <c r="DL121" s="26">
        <f t="shared" si="152"/>
        <v>0</v>
      </c>
      <c r="DM121" s="26">
        <f t="shared" si="153"/>
        <v>0</v>
      </c>
      <c r="DN121" s="26">
        <f t="shared" si="154"/>
        <v>0</v>
      </c>
    </row>
    <row r="122" spans="1:118" ht="15" customHeight="1" x14ac:dyDescent="0.25">
      <c r="A122" s="1598" t="s">
        <v>154</v>
      </c>
      <c r="B122" s="1598"/>
      <c r="C122" s="1598"/>
      <c r="D122" s="1383">
        <f t="shared" si="136"/>
        <v>0</v>
      </c>
      <c r="E122" s="1465">
        <f t="shared" si="158"/>
        <v>0</v>
      </c>
      <c r="F122" s="1466">
        <f t="shared" si="158"/>
        <v>0</v>
      </c>
      <c r="G122" s="1593"/>
      <c r="H122" s="1594"/>
      <c r="I122" s="1593"/>
      <c r="J122" s="1595"/>
      <c r="K122" s="1593"/>
      <c r="L122" s="1594"/>
      <c r="M122" s="1593"/>
      <c r="N122" s="1594"/>
      <c r="O122" s="1596"/>
      <c r="P122" s="1594"/>
      <c r="Q122" s="1596"/>
      <c r="R122" s="1594"/>
      <c r="S122" s="1596"/>
      <c r="T122" s="1594"/>
      <c r="U122" s="1596"/>
      <c r="V122" s="1594"/>
      <c r="W122" s="1596"/>
      <c r="X122" s="1594"/>
      <c r="Y122" s="1424"/>
      <c r="Z122" s="1425"/>
      <c r="AA122" s="1424"/>
      <c r="AB122" s="1425"/>
      <c r="AC122" s="1424"/>
      <c r="AD122" s="1425"/>
      <c r="AE122" s="1424"/>
      <c r="AF122" s="1425"/>
      <c r="AG122" s="1424"/>
      <c r="AH122" s="1425"/>
      <c r="AI122" s="1424"/>
      <c r="AJ122" s="1425"/>
      <c r="AK122" s="1424"/>
      <c r="AL122" s="1425"/>
      <c r="AM122" s="1424"/>
      <c r="AN122" s="1426"/>
      <c r="AO122" s="1597"/>
      <c r="AP122" s="1468"/>
      <c r="AQ122" s="1428">
        <v>0</v>
      </c>
      <c r="AR122" s="1428"/>
      <c r="AS122" s="1428"/>
      <c r="AT122" s="1468"/>
      <c r="AU122" s="1468"/>
      <c r="AV122" s="1468"/>
      <c r="AW122" s="1468"/>
      <c r="AX122" t="str">
        <f t="shared" si="138"/>
        <v/>
      </c>
      <c r="CW122" s="182"/>
      <c r="CX122" s="25" t="str">
        <f t="shared" si="140"/>
        <v/>
      </c>
      <c r="CY122" s="25" t="str">
        <f t="shared" si="141"/>
        <v/>
      </c>
      <c r="CZ122" s="25" t="str">
        <f t="shared" si="142"/>
        <v/>
      </c>
      <c r="DA122" s="25" t="str">
        <f t="shared" si="143"/>
        <v/>
      </c>
      <c r="DB122" s="25" t="str">
        <f t="shared" si="144"/>
        <v/>
      </c>
      <c r="DC122" s="25" t="str">
        <f t="shared" si="145"/>
        <v/>
      </c>
      <c r="DD122" s="25" t="str">
        <f t="shared" si="146"/>
        <v/>
      </c>
      <c r="DE122"/>
      <c r="DG122" s="182"/>
      <c r="DH122" s="26">
        <f t="shared" si="148"/>
        <v>0</v>
      </c>
      <c r="DI122" s="26">
        <f t="shared" si="149"/>
        <v>0</v>
      </c>
      <c r="DJ122" s="26">
        <f t="shared" si="150"/>
        <v>0</v>
      </c>
      <c r="DK122" s="26">
        <f t="shared" si="151"/>
        <v>0</v>
      </c>
      <c r="DL122" s="26">
        <f t="shared" si="152"/>
        <v>0</v>
      </c>
      <c r="DM122" s="26">
        <f t="shared" si="153"/>
        <v>0</v>
      </c>
      <c r="DN122" s="26">
        <f t="shared" si="154"/>
        <v>0</v>
      </c>
    </row>
    <row r="123" spans="1:118" ht="15" customHeight="1" x14ac:dyDescent="0.25">
      <c r="A123" s="1598" t="s">
        <v>155</v>
      </c>
      <c r="B123" s="1598"/>
      <c r="C123" s="1598"/>
      <c r="D123" s="1383">
        <f t="shared" si="136"/>
        <v>0</v>
      </c>
      <c r="E123" s="1465">
        <f>SUM(Y123+AA123+AC123+AE123+AG123+AI123+AK123+AM123)</f>
        <v>0</v>
      </c>
      <c r="F123" s="1466">
        <f t="shared" si="158"/>
        <v>0</v>
      </c>
      <c r="G123" s="1593"/>
      <c r="H123" s="1594"/>
      <c r="I123" s="1593"/>
      <c r="J123" s="1595"/>
      <c r="K123" s="1593"/>
      <c r="L123" s="1594"/>
      <c r="M123" s="1593"/>
      <c r="N123" s="1594"/>
      <c r="O123" s="1596"/>
      <c r="P123" s="1594"/>
      <c r="Q123" s="1596"/>
      <c r="R123" s="1594"/>
      <c r="S123" s="1596"/>
      <c r="T123" s="1594"/>
      <c r="U123" s="1596"/>
      <c r="V123" s="1594"/>
      <c r="W123" s="1596"/>
      <c r="X123" s="1594"/>
      <c r="Y123" s="1424"/>
      <c r="Z123" s="1425"/>
      <c r="AA123" s="1424"/>
      <c r="AB123" s="1425"/>
      <c r="AC123" s="1424"/>
      <c r="AD123" s="1425"/>
      <c r="AE123" s="1424"/>
      <c r="AF123" s="1425"/>
      <c r="AG123" s="1424"/>
      <c r="AH123" s="1425"/>
      <c r="AI123" s="1424"/>
      <c r="AJ123" s="1425"/>
      <c r="AK123" s="1424"/>
      <c r="AL123" s="1425"/>
      <c r="AM123" s="1424"/>
      <c r="AN123" s="1426"/>
      <c r="AO123" s="1597"/>
      <c r="AP123" s="1468"/>
      <c r="AQ123" s="1428">
        <v>0</v>
      </c>
      <c r="AR123" s="1428"/>
      <c r="AS123" s="1428"/>
      <c r="AT123" s="1468"/>
      <c r="AU123" s="1468"/>
      <c r="AV123" s="1468"/>
      <c r="AW123" s="1468"/>
      <c r="AX123" t="str">
        <f t="shared" si="138"/>
        <v/>
      </c>
      <c r="CW123" s="182"/>
      <c r="CX123" s="25" t="str">
        <f t="shared" si="140"/>
        <v/>
      </c>
      <c r="CY123" s="25" t="str">
        <f t="shared" si="141"/>
        <v/>
      </c>
      <c r="CZ123" s="25" t="str">
        <f t="shared" si="142"/>
        <v/>
      </c>
      <c r="DA123" s="25" t="str">
        <f t="shared" si="143"/>
        <v/>
      </c>
      <c r="DB123" s="25" t="str">
        <f t="shared" si="144"/>
        <v/>
      </c>
      <c r="DC123" s="25" t="str">
        <f t="shared" si="145"/>
        <v/>
      </c>
      <c r="DD123" s="25" t="str">
        <f t="shared" si="146"/>
        <v/>
      </c>
      <c r="DE123"/>
      <c r="DG123" s="182"/>
      <c r="DH123" s="26">
        <f t="shared" si="148"/>
        <v>0</v>
      </c>
      <c r="DI123" s="26">
        <f t="shared" si="149"/>
        <v>0</v>
      </c>
      <c r="DJ123" s="26">
        <f t="shared" si="150"/>
        <v>0</v>
      </c>
      <c r="DK123" s="26">
        <f t="shared" si="151"/>
        <v>0</v>
      </c>
      <c r="DL123" s="26">
        <f t="shared" si="152"/>
        <v>0</v>
      </c>
      <c r="DM123" s="26">
        <f t="shared" si="153"/>
        <v>0</v>
      </c>
      <c r="DN123" s="26">
        <f t="shared" si="154"/>
        <v>0</v>
      </c>
    </row>
    <row r="124" spans="1:118" x14ac:dyDescent="0.25">
      <c r="A124" s="751" t="s">
        <v>156</v>
      </c>
      <c r="B124" s="752"/>
      <c r="C124" s="753"/>
      <c r="D124" s="1383">
        <f t="shared" si="136"/>
        <v>8</v>
      </c>
      <c r="E124" s="1465">
        <f t="shared" si="158"/>
        <v>2</v>
      </c>
      <c r="F124" s="1466">
        <f t="shared" si="158"/>
        <v>6</v>
      </c>
      <c r="G124" s="1593"/>
      <c r="H124" s="1594"/>
      <c r="I124" s="1593"/>
      <c r="J124" s="1595"/>
      <c r="K124" s="1593"/>
      <c r="L124" s="1594"/>
      <c r="M124" s="1593"/>
      <c r="N124" s="1594"/>
      <c r="O124" s="1596"/>
      <c r="P124" s="1594"/>
      <c r="Q124" s="1596"/>
      <c r="R124" s="1594"/>
      <c r="S124" s="1596"/>
      <c r="T124" s="1594"/>
      <c r="U124" s="1596"/>
      <c r="V124" s="1594"/>
      <c r="W124" s="1596"/>
      <c r="X124" s="1594"/>
      <c r="Y124" s="1424">
        <v>0</v>
      </c>
      <c r="Z124" s="1425">
        <v>0</v>
      </c>
      <c r="AA124" s="1424">
        <v>0</v>
      </c>
      <c r="AB124" s="1425">
        <v>0</v>
      </c>
      <c r="AC124" s="1424">
        <v>0</v>
      </c>
      <c r="AD124" s="1425">
        <v>0</v>
      </c>
      <c r="AE124" s="1424">
        <v>0</v>
      </c>
      <c r="AF124" s="1425">
        <v>0</v>
      </c>
      <c r="AG124" s="1424">
        <v>1</v>
      </c>
      <c r="AH124" s="1425">
        <v>1</v>
      </c>
      <c r="AI124" s="1424">
        <v>0</v>
      </c>
      <c r="AJ124" s="1425">
        <v>0</v>
      </c>
      <c r="AK124" s="1424">
        <v>1</v>
      </c>
      <c r="AL124" s="1425">
        <v>2</v>
      </c>
      <c r="AM124" s="1424">
        <v>0</v>
      </c>
      <c r="AN124" s="1426">
        <v>3</v>
      </c>
      <c r="AO124" s="1597"/>
      <c r="AP124" s="1468">
        <v>0</v>
      </c>
      <c r="AQ124" s="1428">
        <v>8</v>
      </c>
      <c r="AR124" s="1605">
        <v>0</v>
      </c>
      <c r="AS124" s="1428">
        <v>0</v>
      </c>
      <c r="AT124" s="1468">
        <v>0</v>
      </c>
      <c r="AU124" s="1468">
        <v>0</v>
      </c>
      <c r="AV124" s="1468">
        <v>0</v>
      </c>
      <c r="AW124" s="1468">
        <v>0</v>
      </c>
      <c r="AX124" t="str">
        <f t="shared" si="138"/>
        <v/>
      </c>
      <c r="CW124" s="182"/>
      <c r="CX124" s="25" t="str">
        <f t="shared" si="140"/>
        <v/>
      </c>
      <c r="CY124" s="25" t="str">
        <f t="shared" si="141"/>
        <v/>
      </c>
      <c r="CZ124" s="25" t="str">
        <f t="shared" si="142"/>
        <v/>
      </c>
      <c r="DA124" s="25" t="str">
        <f t="shared" si="143"/>
        <v/>
      </c>
      <c r="DB124" s="25" t="str">
        <f t="shared" si="144"/>
        <v/>
      </c>
      <c r="DC124" s="25" t="str">
        <f t="shared" si="145"/>
        <v/>
      </c>
      <c r="DD124" s="25" t="str">
        <f t="shared" si="146"/>
        <v/>
      </c>
      <c r="DE124"/>
      <c r="DG124" s="182"/>
      <c r="DH124" s="26">
        <f t="shared" si="148"/>
        <v>0</v>
      </c>
      <c r="DI124" s="26">
        <f t="shared" si="149"/>
        <v>0</v>
      </c>
      <c r="DJ124" s="26">
        <f t="shared" si="150"/>
        <v>0</v>
      </c>
      <c r="DK124" s="26">
        <f t="shared" si="151"/>
        <v>0</v>
      </c>
      <c r="DL124" s="26">
        <f t="shared" si="152"/>
        <v>0</v>
      </c>
      <c r="DM124" s="26">
        <f t="shared" si="153"/>
        <v>0</v>
      </c>
      <c r="DN124" s="26">
        <f t="shared" si="154"/>
        <v>0</v>
      </c>
    </row>
    <row r="125" spans="1:118" x14ac:dyDescent="0.25">
      <c r="A125" s="1590" t="s">
        <v>157</v>
      </c>
      <c r="B125" s="1591"/>
      <c r="C125" s="1592"/>
      <c r="D125" s="1383">
        <f t="shared" si="136"/>
        <v>0</v>
      </c>
      <c r="E125" s="1465">
        <f t="shared" si="158"/>
        <v>0</v>
      </c>
      <c r="F125" s="1466">
        <f t="shared" si="158"/>
        <v>0</v>
      </c>
      <c r="G125" s="1593"/>
      <c r="H125" s="1594"/>
      <c r="I125" s="1593"/>
      <c r="J125" s="1595"/>
      <c r="K125" s="1593"/>
      <c r="L125" s="1594"/>
      <c r="M125" s="1593"/>
      <c r="N125" s="1594"/>
      <c r="O125" s="1596"/>
      <c r="P125" s="1594"/>
      <c r="Q125" s="1596"/>
      <c r="R125" s="1594"/>
      <c r="S125" s="1596"/>
      <c r="T125" s="1594"/>
      <c r="U125" s="1596"/>
      <c r="V125" s="1594"/>
      <c r="W125" s="1596"/>
      <c r="X125" s="1594"/>
      <c r="Y125" s="1424"/>
      <c r="Z125" s="1425"/>
      <c r="AA125" s="1424"/>
      <c r="AB125" s="1425"/>
      <c r="AC125" s="1424"/>
      <c r="AD125" s="1425"/>
      <c r="AE125" s="1424"/>
      <c r="AF125" s="1425"/>
      <c r="AG125" s="1424"/>
      <c r="AH125" s="1425"/>
      <c r="AI125" s="1424"/>
      <c r="AJ125" s="1425"/>
      <c r="AK125" s="1424"/>
      <c r="AL125" s="1425"/>
      <c r="AM125" s="1424"/>
      <c r="AN125" s="1426"/>
      <c r="AO125" s="1597"/>
      <c r="AP125" s="1468">
        <v>0</v>
      </c>
      <c r="AQ125" s="1428">
        <v>0</v>
      </c>
      <c r="AR125" s="1605">
        <v>0</v>
      </c>
      <c r="AS125" s="1428">
        <v>0</v>
      </c>
      <c r="AT125" s="1468">
        <v>0</v>
      </c>
      <c r="AU125" s="1468">
        <v>0</v>
      </c>
      <c r="AV125" s="1468">
        <v>0</v>
      </c>
      <c r="AW125" s="1468">
        <v>0</v>
      </c>
      <c r="AX125" t="str">
        <f t="shared" si="138"/>
        <v/>
      </c>
      <c r="CW125" s="182"/>
      <c r="CX125" s="25" t="str">
        <f t="shared" si="140"/>
        <v/>
      </c>
      <c r="CY125" s="25" t="str">
        <f t="shared" si="141"/>
        <v/>
      </c>
      <c r="CZ125" s="25" t="str">
        <f t="shared" si="142"/>
        <v/>
      </c>
      <c r="DA125" s="25" t="str">
        <f t="shared" si="143"/>
        <v/>
      </c>
      <c r="DB125" s="25" t="str">
        <f t="shared" si="144"/>
        <v/>
      </c>
      <c r="DC125" s="25" t="str">
        <f t="shared" si="145"/>
        <v/>
      </c>
      <c r="DD125" s="25" t="str">
        <f t="shared" si="146"/>
        <v/>
      </c>
      <c r="DE125"/>
      <c r="DG125" s="182"/>
      <c r="DH125" s="26">
        <f t="shared" si="148"/>
        <v>0</v>
      </c>
      <c r="DI125" s="26">
        <f t="shared" si="149"/>
        <v>0</v>
      </c>
      <c r="DJ125" s="26">
        <f t="shared" si="150"/>
        <v>0</v>
      </c>
      <c r="DK125" s="26">
        <f t="shared" si="151"/>
        <v>0</v>
      </c>
      <c r="DL125" s="26">
        <f t="shared" si="152"/>
        <v>0</v>
      </c>
      <c r="DM125" s="26">
        <f t="shared" si="153"/>
        <v>0</v>
      </c>
      <c r="DN125" s="26">
        <f t="shared" si="154"/>
        <v>0</v>
      </c>
    </row>
    <row r="126" spans="1:118" x14ac:dyDescent="0.25">
      <c r="A126" s="1590" t="s">
        <v>158</v>
      </c>
      <c r="B126" s="1591"/>
      <c r="C126" s="1592"/>
      <c r="D126" s="1383">
        <f t="shared" si="136"/>
        <v>1</v>
      </c>
      <c r="E126" s="1465">
        <f t="shared" si="137"/>
        <v>0</v>
      </c>
      <c r="F126" s="1466">
        <f t="shared" si="137"/>
        <v>1</v>
      </c>
      <c r="G126" s="1601">
        <v>0</v>
      </c>
      <c r="H126" s="1604">
        <v>0</v>
      </c>
      <c r="I126" s="1601">
        <v>0</v>
      </c>
      <c r="J126" s="1606">
        <v>0</v>
      </c>
      <c r="K126" s="1601">
        <v>0</v>
      </c>
      <c r="L126" s="1604">
        <v>0</v>
      </c>
      <c r="M126" s="1601">
        <v>0</v>
      </c>
      <c r="N126" s="1604">
        <v>0</v>
      </c>
      <c r="O126" s="1607">
        <v>0</v>
      </c>
      <c r="P126" s="1425">
        <v>0</v>
      </c>
      <c r="Q126" s="1424">
        <v>0</v>
      </c>
      <c r="R126" s="1425">
        <v>0</v>
      </c>
      <c r="S126" s="1424">
        <v>0</v>
      </c>
      <c r="T126" s="1604">
        <v>0</v>
      </c>
      <c r="U126" s="1607">
        <v>0</v>
      </c>
      <c r="V126" s="1425">
        <v>0</v>
      </c>
      <c r="W126" s="1424">
        <v>0</v>
      </c>
      <c r="X126" s="1425">
        <v>0</v>
      </c>
      <c r="Y126" s="1424">
        <v>0</v>
      </c>
      <c r="Z126" s="1425">
        <v>0</v>
      </c>
      <c r="AA126" s="1424">
        <v>0</v>
      </c>
      <c r="AB126" s="1425">
        <v>0</v>
      </c>
      <c r="AC126" s="1424">
        <v>0</v>
      </c>
      <c r="AD126" s="1425">
        <v>0</v>
      </c>
      <c r="AE126" s="1424">
        <v>0</v>
      </c>
      <c r="AF126" s="1425">
        <v>0</v>
      </c>
      <c r="AG126" s="1424">
        <v>0</v>
      </c>
      <c r="AH126" s="1425">
        <v>0</v>
      </c>
      <c r="AI126" s="1424">
        <v>0</v>
      </c>
      <c r="AJ126" s="1425">
        <v>0</v>
      </c>
      <c r="AK126" s="1424">
        <v>0</v>
      </c>
      <c r="AL126" s="1425">
        <v>1</v>
      </c>
      <c r="AM126" s="1424">
        <v>0</v>
      </c>
      <c r="AN126" s="1426">
        <v>0</v>
      </c>
      <c r="AO126" s="1468"/>
      <c r="AP126" s="1608">
        <v>0</v>
      </c>
      <c r="AQ126" s="1605">
        <v>1</v>
      </c>
      <c r="AR126" s="1605">
        <v>0</v>
      </c>
      <c r="AS126" s="1428">
        <v>0</v>
      </c>
      <c r="AT126" s="1468">
        <v>0</v>
      </c>
      <c r="AU126" s="1468">
        <v>0</v>
      </c>
      <c r="AV126" s="1468">
        <v>0</v>
      </c>
      <c r="AW126" s="1468">
        <v>0</v>
      </c>
      <c r="AX126" t="str">
        <f t="shared" si="138"/>
        <v/>
      </c>
      <c r="CW126" s="25" t="str">
        <f t="shared" ref="CW126:CW140" si="159">IF(AND((W126+X126)&gt;0,AO126="")," * No olvide digitar la variable 12 años. Si no tiene digite Cero.",IF(AO126&gt;(W126+X126),"* Las Consultas de 12 años NO DEBEN ser mayor que el total de Consultas entre 10-14 años",""))</f>
        <v/>
      </c>
      <c r="CX126" s="25" t="str">
        <f t="shared" si="140"/>
        <v/>
      </c>
      <c r="CY126" s="25" t="str">
        <f t="shared" si="141"/>
        <v/>
      </c>
      <c r="CZ126" s="25" t="str">
        <f t="shared" si="142"/>
        <v/>
      </c>
      <c r="DA126" s="25" t="str">
        <f t="shared" si="143"/>
        <v/>
      </c>
      <c r="DB126" s="25" t="str">
        <f t="shared" si="144"/>
        <v/>
      </c>
      <c r="DC126" s="25" t="str">
        <f t="shared" si="145"/>
        <v/>
      </c>
      <c r="DD126" s="25" t="str">
        <f t="shared" si="146"/>
        <v/>
      </c>
      <c r="DE126"/>
      <c r="DG126" s="26">
        <f t="shared" ref="DG126:DG140" si="160">IF(AND((W126+X126)&gt;0,AO126=""),1,IF(AO126&gt;(W126+X126),1,0))</f>
        <v>0</v>
      </c>
      <c r="DH126" s="26">
        <f t="shared" si="148"/>
        <v>0</v>
      </c>
      <c r="DI126" s="26">
        <f t="shared" si="149"/>
        <v>0</v>
      </c>
      <c r="DJ126" s="26">
        <f t="shared" si="150"/>
        <v>0</v>
      </c>
      <c r="DK126" s="26">
        <f t="shared" si="151"/>
        <v>0</v>
      </c>
      <c r="DL126" s="26">
        <f t="shared" si="152"/>
        <v>0</v>
      </c>
      <c r="DM126" s="26">
        <f t="shared" si="153"/>
        <v>0</v>
      </c>
      <c r="DN126" s="26">
        <f t="shared" si="154"/>
        <v>0</v>
      </c>
    </row>
    <row r="127" spans="1:118" x14ac:dyDescent="0.25">
      <c r="A127" s="1590" t="s">
        <v>159</v>
      </c>
      <c r="B127" s="1591"/>
      <c r="C127" s="1592"/>
      <c r="D127" s="1383">
        <f t="shared" si="136"/>
        <v>0</v>
      </c>
      <c r="E127" s="1465">
        <f t="shared" si="137"/>
        <v>0</v>
      </c>
      <c r="F127" s="1466">
        <f t="shared" si="137"/>
        <v>0</v>
      </c>
      <c r="G127" s="1601"/>
      <c r="H127" s="1604"/>
      <c r="I127" s="1601"/>
      <c r="J127" s="1606"/>
      <c r="K127" s="1601"/>
      <c r="L127" s="1604"/>
      <c r="M127" s="1601"/>
      <c r="N127" s="1604"/>
      <c r="O127" s="1607"/>
      <c r="P127" s="1425"/>
      <c r="Q127" s="1424"/>
      <c r="R127" s="1425"/>
      <c r="S127" s="1424"/>
      <c r="T127" s="1604"/>
      <c r="U127" s="1607"/>
      <c r="V127" s="1425"/>
      <c r="W127" s="1424"/>
      <c r="X127" s="1425"/>
      <c r="Y127" s="1424"/>
      <c r="Z127" s="1425"/>
      <c r="AA127" s="1424"/>
      <c r="AB127" s="1425"/>
      <c r="AC127" s="1424"/>
      <c r="AD127" s="1425"/>
      <c r="AE127" s="1424"/>
      <c r="AF127" s="1425"/>
      <c r="AG127" s="1424"/>
      <c r="AH127" s="1425"/>
      <c r="AI127" s="1424"/>
      <c r="AJ127" s="1425"/>
      <c r="AK127" s="1424"/>
      <c r="AL127" s="1425"/>
      <c r="AM127" s="1424"/>
      <c r="AN127" s="1426"/>
      <c r="AO127" s="1468"/>
      <c r="AP127" s="1608"/>
      <c r="AQ127" s="1605">
        <v>0</v>
      </c>
      <c r="AR127" s="1605"/>
      <c r="AS127" s="1428"/>
      <c r="AT127" s="1468"/>
      <c r="AU127" s="1468"/>
      <c r="AV127" s="1468"/>
      <c r="AW127" s="1468"/>
      <c r="AX127" t="str">
        <f t="shared" si="138"/>
        <v/>
      </c>
      <c r="CW127" s="25" t="str">
        <f t="shared" si="159"/>
        <v/>
      </c>
      <c r="CX127" s="25" t="str">
        <f t="shared" si="140"/>
        <v/>
      </c>
      <c r="CY127" s="25" t="str">
        <f t="shared" si="141"/>
        <v/>
      </c>
      <c r="CZ127" s="25" t="str">
        <f t="shared" si="142"/>
        <v/>
      </c>
      <c r="DA127" s="25" t="str">
        <f t="shared" si="143"/>
        <v/>
      </c>
      <c r="DB127" s="25" t="str">
        <f t="shared" si="144"/>
        <v/>
      </c>
      <c r="DC127" s="25" t="str">
        <f t="shared" si="145"/>
        <v/>
      </c>
      <c r="DD127" s="25" t="str">
        <f t="shared" si="146"/>
        <v/>
      </c>
      <c r="DE127"/>
      <c r="DG127" s="26">
        <f t="shared" si="160"/>
        <v>0</v>
      </c>
      <c r="DH127" s="26">
        <f t="shared" si="148"/>
        <v>0</v>
      </c>
      <c r="DI127" s="26">
        <f t="shared" si="149"/>
        <v>0</v>
      </c>
      <c r="DJ127" s="26">
        <f t="shared" si="150"/>
        <v>0</v>
      </c>
      <c r="DK127" s="26">
        <f t="shared" si="151"/>
        <v>0</v>
      </c>
      <c r="DL127" s="26">
        <f t="shared" si="152"/>
        <v>0</v>
      </c>
      <c r="DM127" s="26">
        <f t="shared" si="153"/>
        <v>0</v>
      </c>
      <c r="DN127" s="26">
        <f t="shared" si="154"/>
        <v>0</v>
      </c>
    </row>
    <row r="128" spans="1:118" x14ac:dyDescent="0.25">
      <c r="A128" s="1590" t="s">
        <v>160</v>
      </c>
      <c r="B128" s="1591"/>
      <c r="C128" s="1592"/>
      <c r="D128" s="1383">
        <f t="shared" si="136"/>
        <v>0</v>
      </c>
      <c r="E128" s="1465">
        <f t="shared" si="137"/>
        <v>0</v>
      </c>
      <c r="F128" s="1466">
        <f t="shared" si="137"/>
        <v>0</v>
      </c>
      <c r="G128" s="1601"/>
      <c r="H128" s="1604"/>
      <c r="I128" s="1601"/>
      <c r="J128" s="1606"/>
      <c r="K128" s="1601"/>
      <c r="L128" s="1604"/>
      <c r="M128" s="1601"/>
      <c r="N128" s="1604"/>
      <c r="O128" s="1607"/>
      <c r="P128" s="1425"/>
      <c r="Q128" s="1424"/>
      <c r="R128" s="1425"/>
      <c r="S128" s="1424"/>
      <c r="T128" s="1604"/>
      <c r="U128" s="1607"/>
      <c r="V128" s="1425"/>
      <c r="W128" s="1424"/>
      <c r="X128" s="1425"/>
      <c r="Y128" s="1424"/>
      <c r="Z128" s="1425"/>
      <c r="AA128" s="1424"/>
      <c r="AB128" s="1425"/>
      <c r="AC128" s="1424"/>
      <c r="AD128" s="1425"/>
      <c r="AE128" s="1424"/>
      <c r="AF128" s="1425"/>
      <c r="AG128" s="1424"/>
      <c r="AH128" s="1425"/>
      <c r="AI128" s="1424"/>
      <c r="AJ128" s="1425"/>
      <c r="AK128" s="1424"/>
      <c r="AL128" s="1425"/>
      <c r="AM128" s="1424"/>
      <c r="AN128" s="1426"/>
      <c r="AO128" s="1468"/>
      <c r="AP128" s="1608"/>
      <c r="AQ128" s="1605">
        <v>0</v>
      </c>
      <c r="AR128" s="1605"/>
      <c r="AS128" s="1428"/>
      <c r="AT128" s="1468"/>
      <c r="AU128" s="1468"/>
      <c r="AV128" s="1468"/>
      <c r="AW128" s="1468"/>
      <c r="AX128" t="str">
        <f t="shared" si="138"/>
        <v/>
      </c>
      <c r="CW128" s="25" t="str">
        <f t="shared" si="159"/>
        <v/>
      </c>
      <c r="CX128" s="25" t="str">
        <f t="shared" si="140"/>
        <v/>
      </c>
      <c r="CY128" s="25" t="str">
        <f t="shared" si="141"/>
        <v/>
      </c>
      <c r="CZ128" s="25" t="str">
        <f t="shared" si="142"/>
        <v/>
      </c>
      <c r="DA128" s="25" t="str">
        <f t="shared" si="143"/>
        <v/>
      </c>
      <c r="DB128" s="25" t="str">
        <f t="shared" si="144"/>
        <v/>
      </c>
      <c r="DC128" s="25" t="str">
        <f t="shared" si="145"/>
        <v/>
      </c>
      <c r="DD128" s="25" t="str">
        <f t="shared" si="146"/>
        <v/>
      </c>
      <c r="DE128"/>
      <c r="DG128" s="26">
        <f t="shared" si="160"/>
        <v>0</v>
      </c>
      <c r="DH128" s="26">
        <f t="shared" si="148"/>
        <v>0</v>
      </c>
      <c r="DI128" s="26">
        <f t="shared" si="149"/>
        <v>0</v>
      </c>
      <c r="DJ128" s="26">
        <f t="shared" si="150"/>
        <v>0</v>
      </c>
      <c r="DK128" s="26">
        <f t="shared" si="151"/>
        <v>0</v>
      </c>
      <c r="DL128" s="26">
        <f t="shared" si="152"/>
        <v>0</v>
      </c>
      <c r="DM128" s="26">
        <f t="shared" si="153"/>
        <v>0</v>
      </c>
      <c r="DN128" s="26">
        <f t="shared" si="154"/>
        <v>0</v>
      </c>
    </row>
    <row r="129" spans="1:118" ht="15" customHeight="1" x14ac:dyDescent="0.25">
      <c r="A129" s="1590" t="s">
        <v>161</v>
      </c>
      <c r="B129" s="1591"/>
      <c r="C129" s="1592"/>
      <c r="D129" s="1383">
        <f t="shared" si="136"/>
        <v>0</v>
      </c>
      <c r="E129" s="1465">
        <f t="shared" si="137"/>
        <v>0</v>
      </c>
      <c r="F129" s="1466">
        <f t="shared" si="137"/>
        <v>0</v>
      </c>
      <c r="G129" s="1601"/>
      <c r="H129" s="1604"/>
      <c r="I129" s="1601"/>
      <c r="J129" s="1606"/>
      <c r="K129" s="1601"/>
      <c r="L129" s="1604"/>
      <c r="M129" s="1601"/>
      <c r="N129" s="1604"/>
      <c r="O129" s="1607"/>
      <c r="P129" s="1425"/>
      <c r="Q129" s="1424"/>
      <c r="R129" s="1425"/>
      <c r="S129" s="1424"/>
      <c r="T129" s="1604"/>
      <c r="U129" s="1607"/>
      <c r="V129" s="1425"/>
      <c r="W129" s="1424"/>
      <c r="X129" s="1425"/>
      <c r="Y129" s="1424"/>
      <c r="Z129" s="1425"/>
      <c r="AA129" s="1424"/>
      <c r="AB129" s="1425"/>
      <c r="AC129" s="1424"/>
      <c r="AD129" s="1425"/>
      <c r="AE129" s="1424"/>
      <c r="AF129" s="1425"/>
      <c r="AG129" s="1424"/>
      <c r="AH129" s="1425"/>
      <c r="AI129" s="1424"/>
      <c r="AJ129" s="1425"/>
      <c r="AK129" s="1424"/>
      <c r="AL129" s="1425"/>
      <c r="AM129" s="1424"/>
      <c r="AN129" s="1426"/>
      <c r="AO129" s="1468"/>
      <c r="AP129" s="1608"/>
      <c r="AQ129" s="1605">
        <v>0</v>
      </c>
      <c r="AR129" s="1605"/>
      <c r="AS129" s="1428"/>
      <c r="AT129" s="1468"/>
      <c r="AU129" s="1468"/>
      <c r="AV129" s="1468"/>
      <c r="AW129" s="1468"/>
      <c r="AX129" t="str">
        <f t="shared" si="138"/>
        <v/>
      </c>
      <c r="CW129" s="25" t="str">
        <f t="shared" si="159"/>
        <v/>
      </c>
      <c r="CX129" s="25" t="str">
        <f t="shared" si="140"/>
        <v/>
      </c>
      <c r="CY129" s="25" t="str">
        <f t="shared" si="141"/>
        <v/>
      </c>
      <c r="CZ129" s="25" t="str">
        <f t="shared" si="142"/>
        <v/>
      </c>
      <c r="DA129" s="25" t="str">
        <f t="shared" si="143"/>
        <v/>
      </c>
      <c r="DB129" s="25" t="str">
        <f t="shared" si="144"/>
        <v/>
      </c>
      <c r="DC129" s="25" t="str">
        <f t="shared" si="145"/>
        <v/>
      </c>
      <c r="DD129" s="25" t="str">
        <f t="shared" si="146"/>
        <v/>
      </c>
      <c r="DE129"/>
      <c r="DG129" s="26">
        <f t="shared" si="160"/>
        <v>0</v>
      </c>
      <c r="DH129" s="26">
        <f t="shared" si="148"/>
        <v>0</v>
      </c>
      <c r="DI129" s="26">
        <f t="shared" si="149"/>
        <v>0</v>
      </c>
      <c r="DJ129" s="26">
        <f t="shared" si="150"/>
        <v>0</v>
      </c>
      <c r="DK129" s="26">
        <f t="shared" si="151"/>
        <v>0</v>
      </c>
      <c r="DL129" s="26">
        <f t="shared" si="152"/>
        <v>0</v>
      </c>
      <c r="DM129" s="26">
        <f t="shared" si="153"/>
        <v>0</v>
      </c>
      <c r="DN129" s="26">
        <f t="shared" si="154"/>
        <v>0</v>
      </c>
    </row>
    <row r="130" spans="1:118" ht="15" customHeight="1" x14ac:dyDescent="0.25">
      <c r="A130" s="1590" t="s">
        <v>162</v>
      </c>
      <c r="B130" s="1591"/>
      <c r="C130" s="1592"/>
      <c r="D130" s="1383">
        <f t="shared" si="136"/>
        <v>0</v>
      </c>
      <c r="E130" s="1465">
        <f t="shared" si="137"/>
        <v>0</v>
      </c>
      <c r="F130" s="1466">
        <f t="shared" si="137"/>
        <v>0</v>
      </c>
      <c r="G130" s="1601"/>
      <c r="H130" s="1604"/>
      <c r="I130" s="1601"/>
      <c r="J130" s="1606"/>
      <c r="K130" s="1601"/>
      <c r="L130" s="1604"/>
      <c r="M130" s="1601"/>
      <c r="N130" s="1604"/>
      <c r="O130" s="1607"/>
      <c r="P130" s="1425"/>
      <c r="Q130" s="1424"/>
      <c r="R130" s="1425"/>
      <c r="S130" s="1424"/>
      <c r="T130" s="1604"/>
      <c r="U130" s="1607"/>
      <c r="V130" s="1425"/>
      <c r="W130" s="1424"/>
      <c r="X130" s="1425"/>
      <c r="Y130" s="1424"/>
      <c r="Z130" s="1425"/>
      <c r="AA130" s="1424"/>
      <c r="AB130" s="1425"/>
      <c r="AC130" s="1424"/>
      <c r="AD130" s="1425"/>
      <c r="AE130" s="1424"/>
      <c r="AF130" s="1425"/>
      <c r="AG130" s="1424"/>
      <c r="AH130" s="1425"/>
      <c r="AI130" s="1424"/>
      <c r="AJ130" s="1425"/>
      <c r="AK130" s="1424"/>
      <c r="AL130" s="1425"/>
      <c r="AM130" s="1424"/>
      <c r="AN130" s="1426"/>
      <c r="AO130" s="1468"/>
      <c r="AP130" s="1608"/>
      <c r="AQ130" s="1605">
        <v>0</v>
      </c>
      <c r="AR130" s="1605"/>
      <c r="AS130" s="1428"/>
      <c r="AT130" s="1468"/>
      <c r="AU130" s="1468"/>
      <c r="AV130" s="1468"/>
      <c r="AW130" s="1468"/>
      <c r="AX130" t="str">
        <f t="shared" si="138"/>
        <v/>
      </c>
      <c r="CW130" s="25" t="str">
        <f t="shared" si="159"/>
        <v/>
      </c>
      <c r="CX130" s="25" t="str">
        <f t="shared" si="140"/>
        <v/>
      </c>
      <c r="CY130" s="25" t="str">
        <f t="shared" si="141"/>
        <v/>
      </c>
      <c r="CZ130" s="25" t="str">
        <f t="shared" si="142"/>
        <v/>
      </c>
      <c r="DA130" s="25" t="str">
        <f t="shared" si="143"/>
        <v/>
      </c>
      <c r="DB130" s="25" t="str">
        <f t="shared" si="144"/>
        <v/>
      </c>
      <c r="DC130" s="25" t="str">
        <f t="shared" si="145"/>
        <v/>
      </c>
      <c r="DD130" s="25" t="str">
        <f t="shared" si="146"/>
        <v/>
      </c>
      <c r="DE130"/>
      <c r="DG130" s="26">
        <f t="shared" si="160"/>
        <v>0</v>
      </c>
      <c r="DH130" s="26">
        <f t="shared" si="148"/>
        <v>0</v>
      </c>
      <c r="DI130" s="26">
        <f t="shared" si="149"/>
        <v>0</v>
      </c>
      <c r="DJ130" s="26">
        <f t="shared" si="150"/>
        <v>0</v>
      </c>
      <c r="DK130" s="26">
        <f t="shared" si="151"/>
        <v>0</v>
      </c>
      <c r="DL130" s="26">
        <f t="shared" si="152"/>
        <v>0</v>
      </c>
      <c r="DM130" s="26">
        <f t="shared" si="153"/>
        <v>0</v>
      </c>
      <c r="DN130" s="26">
        <f t="shared" si="154"/>
        <v>0</v>
      </c>
    </row>
    <row r="131" spans="1:118" ht="15" customHeight="1" x14ac:dyDescent="0.25">
      <c r="A131" s="1590" t="s">
        <v>163</v>
      </c>
      <c r="B131" s="1591"/>
      <c r="C131" s="1592"/>
      <c r="D131" s="1383">
        <f t="shared" si="136"/>
        <v>0</v>
      </c>
      <c r="E131" s="1465">
        <f t="shared" si="137"/>
        <v>0</v>
      </c>
      <c r="F131" s="1466">
        <f t="shared" si="137"/>
        <v>0</v>
      </c>
      <c r="G131" s="1601"/>
      <c r="H131" s="1604"/>
      <c r="I131" s="1601"/>
      <c r="J131" s="1606"/>
      <c r="K131" s="1601"/>
      <c r="L131" s="1604"/>
      <c r="M131" s="1601"/>
      <c r="N131" s="1604"/>
      <c r="O131" s="1607"/>
      <c r="P131" s="1425"/>
      <c r="Q131" s="1424"/>
      <c r="R131" s="1425"/>
      <c r="S131" s="1424"/>
      <c r="T131" s="1604"/>
      <c r="U131" s="1607"/>
      <c r="V131" s="1425"/>
      <c r="W131" s="1424"/>
      <c r="X131" s="1425"/>
      <c r="Y131" s="1424"/>
      <c r="Z131" s="1425"/>
      <c r="AA131" s="1424"/>
      <c r="AB131" s="1425"/>
      <c r="AC131" s="1424"/>
      <c r="AD131" s="1425"/>
      <c r="AE131" s="1424"/>
      <c r="AF131" s="1425"/>
      <c r="AG131" s="1424"/>
      <c r="AH131" s="1425"/>
      <c r="AI131" s="1424"/>
      <c r="AJ131" s="1425"/>
      <c r="AK131" s="1424"/>
      <c r="AL131" s="1425"/>
      <c r="AM131" s="1424"/>
      <c r="AN131" s="1426"/>
      <c r="AO131" s="1468"/>
      <c r="AP131" s="1608"/>
      <c r="AQ131" s="1605">
        <v>0</v>
      </c>
      <c r="AR131" s="1605"/>
      <c r="AS131" s="1428"/>
      <c r="AT131" s="1468"/>
      <c r="AU131" s="1468"/>
      <c r="AV131" s="1468"/>
      <c r="AW131" s="1468"/>
      <c r="AX131" t="str">
        <f t="shared" si="138"/>
        <v/>
      </c>
      <c r="CW131" s="25" t="str">
        <f t="shared" si="159"/>
        <v/>
      </c>
      <c r="CX131" s="25" t="str">
        <f t="shared" si="140"/>
        <v/>
      </c>
      <c r="CY131" s="25" t="str">
        <f t="shared" si="141"/>
        <v/>
      </c>
      <c r="CZ131" s="25" t="str">
        <f t="shared" si="142"/>
        <v/>
      </c>
      <c r="DA131" s="25" t="str">
        <f t="shared" si="143"/>
        <v/>
      </c>
      <c r="DB131" s="25" t="str">
        <f t="shared" si="144"/>
        <v/>
      </c>
      <c r="DC131" s="25" t="str">
        <f t="shared" si="145"/>
        <v/>
      </c>
      <c r="DD131" s="25" t="str">
        <f t="shared" si="146"/>
        <v/>
      </c>
      <c r="DE131"/>
      <c r="DG131" s="26">
        <f t="shared" si="160"/>
        <v>0</v>
      </c>
      <c r="DH131" s="26">
        <f t="shared" si="148"/>
        <v>0</v>
      </c>
      <c r="DI131" s="26">
        <f t="shared" si="149"/>
        <v>0</v>
      </c>
      <c r="DJ131" s="26">
        <f t="shared" si="150"/>
        <v>0</v>
      </c>
      <c r="DK131" s="26">
        <f t="shared" si="151"/>
        <v>0</v>
      </c>
      <c r="DL131" s="26">
        <f t="shared" si="152"/>
        <v>0</v>
      </c>
      <c r="DM131" s="26">
        <f t="shared" si="153"/>
        <v>0</v>
      </c>
      <c r="DN131" s="26">
        <f t="shared" si="154"/>
        <v>0</v>
      </c>
    </row>
    <row r="132" spans="1:118" ht="15" customHeight="1" x14ac:dyDescent="0.25">
      <c r="A132" s="1598" t="s">
        <v>164</v>
      </c>
      <c r="B132" s="1598"/>
      <c r="C132" s="1598"/>
      <c r="D132" s="1383">
        <f t="shared" si="136"/>
        <v>0</v>
      </c>
      <c r="E132" s="1465">
        <f t="shared" si="137"/>
        <v>0</v>
      </c>
      <c r="F132" s="1466">
        <f t="shared" si="137"/>
        <v>0</v>
      </c>
      <c r="G132" s="1467"/>
      <c r="H132" s="1425"/>
      <c r="I132" s="1467"/>
      <c r="J132" s="1487"/>
      <c r="K132" s="1467"/>
      <c r="L132" s="1425"/>
      <c r="M132" s="1467"/>
      <c r="N132" s="1425"/>
      <c r="O132" s="1424"/>
      <c r="P132" s="1425"/>
      <c r="Q132" s="1424"/>
      <c r="R132" s="1425"/>
      <c r="S132" s="1424"/>
      <c r="T132" s="1425"/>
      <c r="U132" s="1424"/>
      <c r="V132" s="1425"/>
      <c r="W132" s="1424"/>
      <c r="X132" s="1425"/>
      <c r="Y132" s="1424"/>
      <c r="Z132" s="1425"/>
      <c r="AA132" s="1424"/>
      <c r="AB132" s="1425"/>
      <c r="AC132" s="1424"/>
      <c r="AD132" s="1425"/>
      <c r="AE132" s="1424"/>
      <c r="AF132" s="1425"/>
      <c r="AG132" s="1424"/>
      <c r="AH132" s="1425"/>
      <c r="AI132" s="1424"/>
      <c r="AJ132" s="1425"/>
      <c r="AK132" s="1424"/>
      <c r="AL132" s="1425"/>
      <c r="AM132" s="1424"/>
      <c r="AN132" s="1426"/>
      <c r="AO132" s="1468"/>
      <c r="AP132" s="1468"/>
      <c r="AQ132" s="1428">
        <v>0</v>
      </c>
      <c r="AR132" s="1428"/>
      <c r="AS132" s="1428"/>
      <c r="AT132" s="1468"/>
      <c r="AU132" s="1468"/>
      <c r="AV132" s="1468"/>
      <c r="AW132" s="1468"/>
      <c r="AX132" t="str">
        <f t="shared" si="138"/>
        <v/>
      </c>
      <c r="CW132" s="25" t="str">
        <f t="shared" si="159"/>
        <v/>
      </c>
      <c r="CX132" s="25" t="str">
        <f t="shared" si="140"/>
        <v/>
      </c>
      <c r="CY132" s="25" t="str">
        <f t="shared" si="141"/>
        <v/>
      </c>
      <c r="CZ132" s="25" t="str">
        <f t="shared" si="142"/>
        <v/>
      </c>
      <c r="DA132" s="25" t="str">
        <f t="shared" si="143"/>
        <v/>
      </c>
      <c r="DB132" s="25" t="str">
        <f t="shared" si="144"/>
        <v/>
      </c>
      <c r="DC132" s="25" t="str">
        <f t="shared" si="145"/>
        <v/>
      </c>
      <c r="DD132" s="25" t="str">
        <f t="shared" si="146"/>
        <v/>
      </c>
      <c r="DE132"/>
      <c r="DG132" s="26">
        <f t="shared" si="160"/>
        <v>0</v>
      </c>
      <c r="DH132" s="26">
        <f t="shared" si="148"/>
        <v>0</v>
      </c>
      <c r="DI132" s="26">
        <f t="shared" si="149"/>
        <v>0</v>
      </c>
      <c r="DJ132" s="26">
        <f t="shared" si="150"/>
        <v>0</v>
      </c>
      <c r="DK132" s="26">
        <f t="shared" si="151"/>
        <v>0</v>
      </c>
      <c r="DL132" s="26">
        <f t="shared" si="152"/>
        <v>0</v>
      </c>
      <c r="DM132" s="26">
        <f t="shared" si="153"/>
        <v>0</v>
      </c>
      <c r="DN132" s="26">
        <f t="shared" si="154"/>
        <v>0</v>
      </c>
    </row>
    <row r="133" spans="1:118" ht="15" customHeight="1" x14ac:dyDescent="0.25">
      <c r="A133" s="1590" t="s">
        <v>165</v>
      </c>
      <c r="B133" s="1591"/>
      <c r="C133" s="1592"/>
      <c r="D133" s="1383">
        <f t="shared" si="136"/>
        <v>0</v>
      </c>
      <c r="E133" s="1465">
        <f t="shared" si="137"/>
        <v>0</v>
      </c>
      <c r="F133" s="1466">
        <f t="shared" si="137"/>
        <v>0</v>
      </c>
      <c r="G133" s="1467"/>
      <c r="H133" s="1425"/>
      <c r="I133" s="1467"/>
      <c r="J133" s="1487"/>
      <c r="K133" s="1467"/>
      <c r="L133" s="1425"/>
      <c r="M133" s="1467"/>
      <c r="N133" s="1425"/>
      <c r="O133" s="1424"/>
      <c r="P133" s="1425"/>
      <c r="Q133" s="1424"/>
      <c r="R133" s="1425"/>
      <c r="S133" s="1424"/>
      <c r="T133" s="1425"/>
      <c r="U133" s="1424"/>
      <c r="V133" s="1425"/>
      <c r="W133" s="1424"/>
      <c r="X133" s="1425"/>
      <c r="Y133" s="1424"/>
      <c r="Z133" s="1425"/>
      <c r="AA133" s="1424"/>
      <c r="AB133" s="1425"/>
      <c r="AC133" s="1424"/>
      <c r="AD133" s="1425"/>
      <c r="AE133" s="1424"/>
      <c r="AF133" s="1425"/>
      <c r="AG133" s="1424"/>
      <c r="AH133" s="1425"/>
      <c r="AI133" s="1424"/>
      <c r="AJ133" s="1425"/>
      <c r="AK133" s="1424"/>
      <c r="AL133" s="1425"/>
      <c r="AM133" s="1424"/>
      <c r="AN133" s="1426"/>
      <c r="AO133" s="1468"/>
      <c r="AP133" s="1468"/>
      <c r="AQ133" s="1428">
        <v>0</v>
      </c>
      <c r="AR133" s="1428"/>
      <c r="AS133" s="1428"/>
      <c r="AT133" s="1468"/>
      <c r="AU133" s="1468"/>
      <c r="AV133" s="1468"/>
      <c r="AW133" s="1468"/>
      <c r="AX133" t="str">
        <f t="shared" si="138"/>
        <v/>
      </c>
      <c r="CW133" s="25" t="str">
        <f t="shared" si="159"/>
        <v/>
      </c>
      <c r="CX133" s="25" t="str">
        <f t="shared" si="140"/>
        <v/>
      </c>
      <c r="CY133" s="25" t="str">
        <f t="shared" si="141"/>
        <v/>
      </c>
      <c r="CZ133" s="25" t="str">
        <f t="shared" si="142"/>
        <v/>
      </c>
      <c r="DA133" s="25" t="str">
        <f t="shared" si="143"/>
        <v/>
      </c>
      <c r="DB133" s="25" t="str">
        <f t="shared" si="144"/>
        <v/>
      </c>
      <c r="DC133" s="25" t="str">
        <f t="shared" si="145"/>
        <v/>
      </c>
      <c r="DD133" s="25" t="str">
        <f t="shared" si="146"/>
        <v/>
      </c>
      <c r="DE133"/>
      <c r="DG133" s="26">
        <f t="shared" si="160"/>
        <v>0</v>
      </c>
      <c r="DH133" s="26">
        <f t="shared" si="148"/>
        <v>0</v>
      </c>
      <c r="DI133" s="26">
        <f t="shared" si="149"/>
        <v>0</v>
      </c>
      <c r="DJ133" s="26">
        <f t="shared" si="150"/>
        <v>0</v>
      </c>
      <c r="DK133" s="26">
        <f t="shared" si="151"/>
        <v>0</v>
      </c>
      <c r="DL133" s="26">
        <f t="shared" si="152"/>
        <v>0</v>
      </c>
      <c r="DM133" s="26">
        <f t="shared" si="153"/>
        <v>0</v>
      </c>
      <c r="DN133" s="26">
        <f t="shared" si="154"/>
        <v>0</v>
      </c>
    </row>
    <row r="134" spans="1:118" ht="15" customHeight="1" x14ac:dyDescent="0.25">
      <c r="A134" s="1590" t="s">
        <v>166</v>
      </c>
      <c r="B134" s="1591"/>
      <c r="C134" s="1592"/>
      <c r="D134" s="1383">
        <f t="shared" si="136"/>
        <v>0</v>
      </c>
      <c r="E134" s="1465">
        <f t="shared" si="137"/>
        <v>0</v>
      </c>
      <c r="F134" s="1466">
        <f t="shared" si="137"/>
        <v>0</v>
      </c>
      <c r="G134" s="185"/>
      <c r="H134" s="186"/>
      <c r="I134" s="185"/>
      <c r="J134" s="187"/>
      <c r="K134" s="185"/>
      <c r="L134" s="1425"/>
      <c r="M134" s="1467"/>
      <c r="N134" s="1425"/>
      <c r="O134" s="1424"/>
      <c r="P134" s="1425"/>
      <c r="Q134" s="1424"/>
      <c r="R134" s="1425"/>
      <c r="S134" s="1424"/>
      <c r="T134" s="1425"/>
      <c r="U134" s="1424"/>
      <c r="V134" s="1425"/>
      <c r="W134" s="1424"/>
      <c r="X134" s="1425"/>
      <c r="Y134" s="1424"/>
      <c r="Z134" s="1425"/>
      <c r="AA134" s="1424"/>
      <c r="AB134" s="1425"/>
      <c r="AC134" s="1424"/>
      <c r="AD134" s="1425"/>
      <c r="AE134" s="1424"/>
      <c r="AF134" s="1425"/>
      <c r="AG134" s="1424"/>
      <c r="AH134" s="1425"/>
      <c r="AI134" s="1424"/>
      <c r="AJ134" s="1425"/>
      <c r="AK134" s="1424"/>
      <c r="AL134" s="1425"/>
      <c r="AM134" s="1424"/>
      <c r="AN134" s="1426"/>
      <c r="AO134" s="1468"/>
      <c r="AP134" s="188"/>
      <c r="AQ134" s="1428">
        <v>0</v>
      </c>
      <c r="AR134" s="1428"/>
      <c r="AS134" s="189"/>
      <c r="AT134" s="1468"/>
      <c r="AU134" s="1468"/>
      <c r="AV134" s="1468"/>
      <c r="AW134" s="1468"/>
      <c r="AX134" t="str">
        <f t="shared" si="138"/>
        <v/>
      </c>
      <c r="CW134" s="25" t="str">
        <f t="shared" si="159"/>
        <v/>
      </c>
      <c r="CX134" s="25" t="str">
        <f t="shared" si="140"/>
        <v/>
      </c>
      <c r="CY134" s="25" t="str">
        <f t="shared" si="141"/>
        <v/>
      </c>
      <c r="CZ134" s="25" t="str">
        <f t="shared" si="142"/>
        <v/>
      </c>
      <c r="DA134" s="25" t="str">
        <f t="shared" si="143"/>
        <v/>
      </c>
      <c r="DB134" s="25" t="str">
        <f t="shared" si="144"/>
        <v/>
      </c>
      <c r="DC134" s="25" t="str">
        <f t="shared" si="145"/>
        <v/>
      </c>
      <c r="DD134" s="25" t="str">
        <f t="shared" si="146"/>
        <v/>
      </c>
      <c r="DE134"/>
      <c r="DG134" s="26">
        <f t="shared" si="160"/>
        <v>0</v>
      </c>
      <c r="DH134" s="26">
        <f t="shared" si="148"/>
        <v>0</v>
      </c>
      <c r="DI134" s="26">
        <f t="shared" si="149"/>
        <v>0</v>
      </c>
      <c r="DJ134" s="26">
        <f t="shared" si="150"/>
        <v>0</v>
      </c>
      <c r="DK134" s="26">
        <f t="shared" si="151"/>
        <v>0</v>
      </c>
      <c r="DL134" s="26">
        <f t="shared" si="152"/>
        <v>0</v>
      </c>
      <c r="DM134" s="26">
        <f t="shared" si="153"/>
        <v>0</v>
      </c>
      <c r="DN134" s="26">
        <f t="shared" si="154"/>
        <v>0</v>
      </c>
    </row>
    <row r="135" spans="1:118" x14ac:dyDescent="0.25">
      <c r="A135" s="1590" t="s">
        <v>167</v>
      </c>
      <c r="B135" s="1591"/>
      <c r="C135" s="1592"/>
      <c r="D135" s="1383">
        <f t="shared" si="136"/>
        <v>0</v>
      </c>
      <c r="E135" s="1465">
        <f t="shared" si="137"/>
        <v>0</v>
      </c>
      <c r="F135" s="1466">
        <f t="shared" si="137"/>
        <v>0</v>
      </c>
      <c r="G135" s="185"/>
      <c r="H135" s="186"/>
      <c r="I135" s="185"/>
      <c r="J135" s="187"/>
      <c r="K135" s="185"/>
      <c r="L135" s="1425"/>
      <c r="M135" s="1467"/>
      <c r="N135" s="1425"/>
      <c r="O135" s="1424"/>
      <c r="P135" s="1425"/>
      <c r="Q135" s="1424"/>
      <c r="R135" s="1425"/>
      <c r="S135" s="1424"/>
      <c r="T135" s="1425"/>
      <c r="U135" s="1424"/>
      <c r="V135" s="1425"/>
      <c r="W135" s="1424"/>
      <c r="X135" s="1425"/>
      <c r="Y135" s="1424"/>
      <c r="Z135" s="1425"/>
      <c r="AA135" s="1424"/>
      <c r="AB135" s="1425"/>
      <c r="AC135" s="1424"/>
      <c r="AD135" s="1425"/>
      <c r="AE135" s="1424"/>
      <c r="AF135" s="1425"/>
      <c r="AG135" s="1424"/>
      <c r="AH135" s="1425"/>
      <c r="AI135" s="1424"/>
      <c r="AJ135" s="1425"/>
      <c r="AK135" s="1424"/>
      <c r="AL135" s="1425"/>
      <c r="AM135" s="1424"/>
      <c r="AN135" s="1426"/>
      <c r="AO135" s="1468"/>
      <c r="AP135" s="188"/>
      <c r="AQ135" s="1428">
        <v>0</v>
      </c>
      <c r="AR135" s="1428"/>
      <c r="AS135" s="189"/>
      <c r="AT135" s="1468"/>
      <c r="AU135" s="1468"/>
      <c r="AV135" s="1468"/>
      <c r="AW135" s="1468"/>
      <c r="AX135" t="str">
        <f t="shared" si="138"/>
        <v/>
      </c>
      <c r="CW135" s="25" t="str">
        <f t="shared" si="159"/>
        <v/>
      </c>
      <c r="CX135" s="25" t="str">
        <f t="shared" si="140"/>
        <v/>
      </c>
      <c r="CY135" s="25" t="str">
        <f t="shared" si="141"/>
        <v/>
      </c>
      <c r="CZ135" s="25" t="str">
        <f t="shared" si="142"/>
        <v/>
      </c>
      <c r="DA135" s="25" t="str">
        <f t="shared" si="143"/>
        <v/>
      </c>
      <c r="DB135" s="25" t="str">
        <f t="shared" si="144"/>
        <v/>
      </c>
      <c r="DC135" s="25" t="str">
        <f t="shared" si="145"/>
        <v/>
      </c>
      <c r="DD135" s="25" t="str">
        <f t="shared" si="146"/>
        <v/>
      </c>
      <c r="DE135"/>
      <c r="DG135" s="26">
        <f t="shared" si="160"/>
        <v>0</v>
      </c>
      <c r="DH135" s="26">
        <f t="shared" si="148"/>
        <v>0</v>
      </c>
      <c r="DI135" s="26">
        <f t="shared" si="149"/>
        <v>0</v>
      </c>
      <c r="DJ135" s="26">
        <f t="shared" si="150"/>
        <v>0</v>
      </c>
      <c r="DK135" s="26">
        <f t="shared" si="151"/>
        <v>0</v>
      </c>
      <c r="DL135" s="26">
        <f t="shared" si="152"/>
        <v>0</v>
      </c>
      <c r="DM135" s="26">
        <f t="shared" si="153"/>
        <v>0</v>
      </c>
      <c r="DN135" s="26">
        <f t="shared" si="154"/>
        <v>0</v>
      </c>
    </row>
    <row r="136" spans="1:118" x14ac:dyDescent="0.25">
      <c r="A136" s="1590" t="s">
        <v>168</v>
      </c>
      <c r="B136" s="1591"/>
      <c r="C136" s="1592"/>
      <c r="D136" s="1383">
        <f t="shared" si="136"/>
        <v>0</v>
      </c>
      <c r="E136" s="1465">
        <f t="shared" si="137"/>
        <v>0</v>
      </c>
      <c r="F136" s="1466">
        <f t="shared" si="137"/>
        <v>0</v>
      </c>
      <c r="G136" s="185"/>
      <c r="H136" s="186"/>
      <c r="I136" s="185"/>
      <c r="J136" s="187"/>
      <c r="K136" s="185"/>
      <c r="L136" s="1425"/>
      <c r="M136" s="1467"/>
      <c r="N136" s="1425"/>
      <c r="O136" s="1424"/>
      <c r="P136" s="1425"/>
      <c r="Q136" s="1424"/>
      <c r="R136" s="1425"/>
      <c r="S136" s="1424"/>
      <c r="T136" s="1425"/>
      <c r="U136" s="1424"/>
      <c r="V136" s="1425"/>
      <c r="W136" s="1424"/>
      <c r="X136" s="1425"/>
      <c r="Y136" s="1424"/>
      <c r="Z136" s="1425"/>
      <c r="AA136" s="1424"/>
      <c r="AB136" s="1425"/>
      <c r="AC136" s="1424"/>
      <c r="AD136" s="1425"/>
      <c r="AE136" s="1424"/>
      <c r="AF136" s="1425"/>
      <c r="AG136" s="1424"/>
      <c r="AH136" s="1425"/>
      <c r="AI136" s="1424"/>
      <c r="AJ136" s="1425"/>
      <c r="AK136" s="1424"/>
      <c r="AL136" s="1425"/>
      <c r="AM136" s="1424"/>
      <c r="AN136" s="1426"/>
      <c r="AO136" s="1468"/>
      <c r="AP136" s="188"/>
      <c r="AQ136" s="1428">
        <v>0</v>
      </c>
      <c r="AR136" s="1428"/>
      <c r="AS136" s="189"/>
      <c r="AT136" s="1468"/>
      <c r="AU136" s="1468"/>
      <c r="AV136" s="1468"/>
      <c r="AW136" s="1468"/>
      <c r="AX136" t="str">
        <f t="shared" si="138"/>
        <v/>
      </c>
      <c r="CW136" s="25" t="str">
        <f t="shared" si="159"/>
        <v/>
      </c>
      <c r="CX136" s="25" t="str">
        <f t="shared" si="140"/>
        <v/>
      </c>
      <c r="CY136" s="25" t="str">
        <f t="shared" si="141"/>
        <v/>
      </c>
      <c r="CZ136" s="25" t="str">
        <f t="shared" si="142"/>
        <v/>
      </c>
      <c r="DA136" s="25" t="str">
        <f t="shared" si="143"/>
        <v/>
      </c>
      <c r="DB136" s="25" t="str">
        <f t="shared" si="144"/>
        <v/>
      </c>
      <c r="DC136" s="25" t="str">
        <f t="shared" si="145"/>
        <v/>
      </c>
      <c r="DD136" s="25" t="str">
        <f t="shared" si="146"/>
        <v/>
      </c>
      <c r="DE136"/>
      <c r="DG136" s="26">
        <f t="shared" si="160"/>
        <v>0</v>
      </c>
      <c r="DH136" s="26">
        <f t="shared" si="148"/>
        <v>0</v>
      </c>
      <c r="DI136" s="26">
        <f t="shared" si="149"/>
        <v>0</v>
      </c>
      <c r="DJ136" s="26">
        <f t="shared" si="150"/>
        <v>0</v>
      </c>
      <c r="DK136" s="26">
        <f t="shared" si="151"/>
        <v>0</v>
      </c>
      <c r="DL136" s="26">
        <f t="shared" si="152"/>
        <v>0</v>
      </c>
      <c r="DM136" s="26">
        <f t="shared" si="153"/>
        <v>0</v>
      </c>
      <c r="DN136" s="26">
        <f t="shared" si="154"/>
        <v>0</v>
      </c>
    </row>
    <row r="137" spans="1:118" x14ac:dyDescent="0.25">
      <c r="A137" s="1590" t="s">
        <v>169</v>
      </c>
      <c r="B137" s="1591"/>
      <c r="C137" s="1592"/>
      <c r="D137" s="1383">
        <f t="shared" si="136"/>
        <v>0</v>
      </c>
      <c r="E137" s="1465">
        <f t="shared" si="137"/>
        <v>0</v>
      </c>
      <c r="F137" s="1466">
        <f t="shared" si="137"/>
        <v>0</v>
      </c>
      <c r="G137" s="185"/>
      <c r="H137" s="186"/>
      <c r="I137" s="185"/>
      <c r="J137" s="187"/>
      <c r="K137" s="185"/>
      <c r="L137" s="1425"/>
      <c r="M137" s="1467"/>
      <c r="N137" s="1425"/>
      <c r="O137" s="1424"/>
      <c r="P137" s="1425"/>
      <c r="Q137" s="1424"/>
      <c r="R137" s="1425"/>
      <c r="S137" s="1424"/>
      <c r="T137" s="1425"/>
      <c r="U137" s="1424"/>
      <c r="V137" s="1425"/>
      <c r="W137" s="1424"/>
      <c r="X137" s="1425"/>
      <c r="Y137" s="1424"/>
      <c r="Z137" s="1425"/>
      <c r="AA137" s="1424"/>
      <c r="AB137" s="1425"/>
      <c r="AC137" s="1424"/>
      <c r="AD137" s="1425"/>
      <c r="AE137" s="1424"/>
      <c r="AF137" s="1425"/>
      <c r="AG137" s="1424"/>
      <c r="AH137" s="1425"/>
      <c r="AI137" s="1424"/>
      <c r="AJ137" s="1425"/>
      <c r="AK137" s="1424"/>
      <c r="AL137" s="1425"/>
      <c r="AM137" s="1424"/>
      <c r="AN137" s="1426"/>
      <c r="AO137" s="1468"/>
      <c r="AP137" s="188"/>
      <c r="AQ137" s="1428">
        <v>0</v>
      </c>
      <c r="AR137" s="1428"/>
      <c r="AS137" s="189"/>
      <c r="AT137" s="1468"/>
      <c r="AU137" s="1468"/>
      <c r="AV137" s="1468"/>
      <c r="AW137" s="1468"/>
      <c r="AX137" t="str">
        <f t="shared" si="138"/>
        <v/>
      </c>
      <c r="CW137" s="25" t="str">
        <f t="shared" si="159"/>
        <v/>
      </c>
      <c r="CX137" s="25" t="str">
        <f t="shared" si="140"/>
        <v/>
      </c>
      <c r="CY137" s="25" t="str">
        <f t="shared" si="141"/>
        <v/>
      </c>
      <c r="CZ137" s="25" t="str">
        <f t="shared" si="142"/>
        <v/>
      </c>
      <c r="DA137" s="25" t="str">
        <f t="shared" si="143"/>
        <v/>
      </c>
      <c r="DB137" s="25" t="str">
        <f t="shared" si="144"/>
        <v/>
      </c>
      <c r="DC137" s="25" t="str">
        <f t="shared" si="145"/>
        <v/>
      </c>
      <c r="DD137" s="25" t="str">
        <f t="shared" si="146"/>
        <v/>
      </c>
      <c r="DE137"/>
      <c r="DG137" s="26">
        <f t="shared" si="160"/>
        <v>0</v>
      </c>
      <c r="DH137" s="26">
        <f t="shared" si="148"/>
        <v>0</v>
      </c>
      <c r="DI137" s="26">
        <f t="shared" si="149"/>
        <v>0</v>
      </c>
      <c r="DJ137" s="26">
        <f t="shared" si="150"/>
        <v>0</v>
      </c>
      <c r="DK137" s="26">
        <f t="shared" si="151"/>
        <v>0</v>
      </c>
      <c r="DL137" s="26">
        <f t="shared" si="152"/>
        <v>0</v>
      </c>
      <c r="DM137" s="26">
        <f t="shared" si="153"/>
        <v>0</v>
      </c>
      <c r="DN137" s="26">
        <f t="shared" si="154"/>
        <v>0</v>
      </c>
    </row>
    <row r="138" spans="1:118" x14ac:dyDescent="0.25">
      <c r="A138" s="1590" t="s">
        <v>170</v>
      </c>
      <c r="B138" s="1591"/>
      <c r="C138" s="1592"/>
      <c r="D138" s="1383">
        <f t="shared" si="136"/>
        <v>0</v>
      </c>
      <c r="E138" s="1465">
        <f t="shared" si="137"/>
        <v>0</v>
      </c>
      <c r="F138" s="1466">
        <f t="shared" si="137"/>
        <v>0</v>
      </c>
      <c r="G138" s="185"/>
      <c r="H138" s="186"/>
      <c r="I138" s="185"/>
      <c r="J138" s="187"/>
      <c r="K138" s="185"/>
      <c r="L138" s="1425"/>
      <c r="M138" s="1467"/>
      <c r="N138" s="1425"/>
      <c r="O138" s="1424"/>
      <c r="P138" s="1425"/>
      <c r="Q138" s="1424"/>
      <c r="R138" s="1425"/>
      <c r="S138" s="1424"/>
      <c r="T138" s="1425"/>
      <c r="U138" s="1424"/>
      <c r="V138" s="1425"/>
      <c r="W138" s="1424"/>
      <c r="X138" s="1425"/>
      <c r="Y138" s="1424"/>
      <c r="Z138" s="1425"/>
      <c r="AA138" s="1424"/>
      <c r="AB138" s="1425"/>
      <c r="AC138" s="1424"/>
      <c r="AD138" s="1425"/>
      <c r="AE138" s="1424"/>
      <c r="AF138" s="1425"/>
      <c r="AG138" s="1424"/>
      <c r="AH138" s="1425"/>
      <c r="AI138" s="1424"/>
      <c r="AJ138" s="1425"/>
      <c r="AK138" s="1424"/>
      <c r="AL138" s="1425"/>
      <c r="AM138" s="1424"/>
      <c r="AN138" s="1426"/>
      <c r="AO138" s="1468"/>
      <c r="AP138" s="188"/>
      <c r="AQ138" s="1428">
        <v>0</v>
      </c>
      <c r="AR138" s="1428"/>
      <c r="AS138" s="189"/>
      <c r="AT138" s="1468"/>
      <c r="AU138" s="1468"/>
      <c r="AV138" s="1468"/>
      <c r="AW138" s="1468"/>
      <c r="AX138" t="str">
        <f t="shared" si="138"/>
        <v/>
      </c>
      <c r="CW138" s="25" t="str">
        <f t="shared" si="159"/>
        <v/>
      </c>
      <c r="CX138" s="25" t="str">
        <f t="shared" si="140"/>
        <v/>
      </c>
      <c r="CY138" s="25" t="str">
        <f t="shared" si="141"/>
        <v/>
      </c>
      <c r="CZ138" s="25" t="str">
        <f t="shared" si="142"/>
        <v/>
      </c>
      <c r="DA138" s="25" t="str">
        <f t="shared" si="143"/>
        <v/>
      </c>
      <c r="DB138" s="25" t="str">
        <f t="shared" si="144"/>
        <v/>
      </c>
      <c r="DC138" s="25" t="str">
        <f t="shared" si="145"/>
        <v/>
      </c>
      <c r="DD138" s="25" t="str">
        <f t="shared" si="146"/>
        <v/>
      </c>
      <c r="DE138"/>
      <c r="DG138" s="26">
        <f t="shared" si="160"/>
        <v>0</v>
      </c>
      <c r="DH138" s="26">
        <f t="shared" si="148"/>
        <v>0</v>
      </c>
      <c r="DI138" s="26">
        <f t="shared" si="149"/>
        <v>0</v>
      </c>
      <c r="DJ138" s="26">
        <f t="shared" si="150"/>
        <v>0</v>
      </c>
      <c r="DK138" s="26">
        <f t="shared" si="151"/>
        <v>0</v>
      </c>
      <c r="DL138" s="26">
        <f t="shared" si="152"/>
        <v>0</v>
      </c>
      <c r="DM138" s="26">
        <f t="shared" si="153"/>
        <v>0</v>
      </c>
      <c r="DN138" s="26">
        <f t="shared" si="154"/>
        <v>0</v>
      </c>
    </row>
    <row r="139" spans="1:118" x14ac:dyDescent="0.25">
      <c r="A139" s="1590" t="s">
        <v>171</v>
      </c>
      <c r="B139" s="1591"/>
      <c r="C139" s="1592"/>
      <c r="D139" s="1383">
        <f t="shared" si="136"/>
        <v>0</v>
      </c>
      <c r="E139" s="1465">
        <f t="shared" si="137"/>
        <v>0</v>
      </c>
      <c r="F139" s="1466">
        <f t="shared" si="137"/>
        <v>0</v>
      </c>
      <c r="G139" s="1601"/>
      <c r="H139" s="1604"/>
      <c r="I139" s="1601"/>
      <c r="J139" s="1487"/>
      <c r="K139" s="1467"/>
      <c r="L139" s="1425"/>
      <c r="M139" s="1467"/>
      <c r="N139" s="1425"/>
      <c r="O139" s="1424"/>
      <c r="P139" s="1425"/>
      <c r="Q139" s="1424"/>
      <c r="R139" s="1425"/>
      <c r="S139" s="1424"/>
      <c r="T139" s="1425"/>
      <c r="U139" s="1424"/>
      <c r="V139" s="1425"/>
      <c r="W139" s="1424"/>
      <c r="X139" s="1425"/>
      <c r="Y139" s="1424"/>
      <c r="Z139" s="1425"/>
      <c r="AA139" s="1424"/>
      <c r="AB139" s="1425"/>
      <c r="AC139" s="1424"/>
      <c r="AD139" s="1425"/>
      <c r="AE139" s="1424"/>
      <c r="AF139" s="1425"/>
      <c r="AG139" s="1424"/>
      <c r="AH139" s="1425"/>
      <c r="AI139" s="1424"/>
      <c r="AJ139" s="1425"/>
      <c r="AK139" s="1424"/>
      <c r="AL139" s="1425"/>
      <c r="AM139" s="1424"/>
      <c r="AN139" s="1426"/>
      <c r="AO139" s="1468"/>
      <c r="AP139" s="1468"/>
      <c r="AQ139" s="1428">
        <v>0</v>
      </c>
      <c r="AR139" s="1428"/>
      <c r="AS139" s="1428"/>
      <c r="AT139" s="1468"/>
      <c r="AU139" s="1468"/>
      <c r="AV139" s="1468"/>
      <c r="AW139" s="1468"/>
      <c r="AX139" t="str">
        <f t="shared" si="138"/>
        <v/>
      </c>
      <c r="CW139" s="25" t="str">
        <f t="shared" si="159"/>
        <v/>
      </c>
      <c r="CX139" s="25" t="str">
        <f t="shared" si="140"/>
        <v/>
      </c>
      <c r="CY139" s="25" t="str">
        <f t="shared" si="141"/>
        <v/>
      </c>
      <c r="CZ139" s="25" t="str">
        <f t="shared" si="142"/>
        <v/>
      </c>
      <c r="DA139" s="25" t="str">
        <f t="shared" si="143"/>
        <v/>
      </c>
      <c r="DB139" s="25" t="str">
        <f t="shared" si="144"/>
        <v/>
      </c>
      <c r="DC139" s="25" t="str">
        <f t="shared" si="145"/>
        <v/>
      </c>
      <c r="DD139" s="25" t="str">
        <f t="shared" si="146"/>
        <v/>
      </c>
      <c r="DE139"/>
      <c r="DG139" s="26">
        <f t="shared" si="160"/>
        <v>0</v>
      </c>
      <c r="DH139" s="26">
        <f t="shared" si="148"/>
        <v>0</v>
      </c>
      <c r="DI139" s="26">
        <f t="shared" si="149"/>
        <v>0</v>
      </c>
      <c r="DJ139" s="26">
        <f t="shared" si="150"/>
        <v>0</v>
      </c>
      <c r="DK139" s="26">
        <f t="shared" si="151"/>
        <v>0</v>
      </c>
      <c r="DL139" s="26">
        <f t="shared" si="152"/>
        <v>0</v>
      </c>
      <c r="DM139" s="26">
        <f t="shared" si="153"/>
        <v>0</v>
      </c>
      <c r="DN139" s="26">
        <f t="shared" si="154"/>
        <v>0</v>
      </c>
    </row>
    <row r="140" spans="1:118" x14ac:dyDescent="0.25">
      <c r="A140" s="1609" t="s">
        <v>172</v>
      </c>
      <c r="B140" s="764"/>
      <c r="C140" s="765"/>
      <c r="D140" s="1388">
        <f t="shared" si="136"/>
        <v>0</v>
      </c>
      <c r="E140" s="1471">
        <f t="shared" si="137"/>
        <v>0</v>
      </c>
      <c r="F140" s="1472">
        <f t="shared" si="137"/>
        <v>0</v>
      </c>
      <c r="G140" s="191"/>
      <c r="H140" s="192"/>
      <c r="I140" s="191"/>
      <c r="J140" s="493"/>
      <c r="K140" s="193"/>
      <c r="L140" s="1435"/>
      <c r="M140" s="1473"/>
      <c r="N140" s="1435"/>
      <c r="O140" s="1434"/>
      <c r="P140" s="1435"/>
      <c r="Q140" s="1434"/>
      <c r="R140" s="1435"/>
      <c r="S140" s="1434"/>
      <c r="T140" s="1435"/>
      <c r="U140" s="1434"/>
      <c r="V140" s="1435"/>
      <c r="W140" s="1434"/>
      <c r="X140" s="1435"/>
      <c r="Y140" s="1434"/>
      <c r="Z140" s="1435"/>
      <c r="AA140" s="1434"/>
      <c r="AB140" s="1435"/>
      <c r="AC140" s="1434"/>
      <c r="AD140" s="1435"/>
      <c r="AE140" s="1434"/>
      <c r="AF140" s="1435"/>
      <c r="AG140" s="1434"/>
      <c r="AH140" s="1435"/>
      <c r="AI140" s="1434"/>
      <c r="AJ140" s="1435"/>
      <c r="AK140" s="1434"/>
      <c r="AL140" s="1435"/>
      <c r="AM140" s="1434"/>
      <c r="AN140" s="1436"/>
      <c r="AO140" s="39"/>
      <c r="AP140" s="1468"/>
      <c r="AQ140" s="1428">
        <v>0</v>
      </c>
      <c r="AR140" s="1428"/>
      <c r="AS140" s="1428"/>
      <c r="AT140" s="1468"/>
      <c r="AU140" s="63"/>
      <c r="AV140" s="63"/>
      <c r="AW140" s="63"/>
      <c r="AX140" t="str">
        <f t="shared" si="138"/>
        <v/>
      </c>
      <c r="CW140" s="25" t="str">
        <f t="shared" si="159"/>
        <v/>
      </c>
      <c r="CX140" s="25" t="str">
        <f t="shared" si="140"/>
        <v/>
      </c>
      <c r="CY140" s="25" t="str">
        <f t="shared" si="141"/>
        <v/>
      </c>
      <c r="CZ140" s="25" t="str">
        <f t="shared" si="142"/>
        <v/>
      </c>
      <c r="DA140" s="25" t="str">
        <f t="shared" si="143"/>
        <v/>
      </c>
      <c r="DB140" s="25" t="str">
        <f t="shared" si="144"/>
        <v/>
      </c>
      <c r="DC140" s="25" t="str">
        <f t="shared" si="145"/>
        <v/>
      </c>
      <c r="DD140" s="25" t="str">
        <f t="shared" si="146"/>
        <v/>
      </c>
      <c r="DE140"/>
      <c r="DG140" s="26">
        <f t="shared" si="160"/>
        <v>0</v>
      </c>
      <c r="DH140" s="26">
        <f t="shared" si="148"/>
        <v>0</v>
      </c>
      <c r="DI140" s="26">
        <f t="shared" si="149"/>
        <v>0</v>
      </c>
      <c r="DJ140" s="26">
        <f t="shared" si="150"/>
        <v>0</v>
      </c>
      <c r="DK140" s="26">
        <f t="shared" si="151"/>
        <v>0</v>
      </c>
      <c r="DL140" s="26">
        <f t="shared" si="152"/>
        <v>0</v>
      </c>
      <c r="DM140" s="26">
        <f t="shared" si="153"/>
        <v>0</v>
      </c>
      <c r="DN140" s="26">
        <f t="shared" si="154"/>
        <v>0</v>
      </c>
    </row>
    <row r="141" spans="1:118" x14ac:dyDescent="0.25">
      <c r="A141" s="1781" t="s">
        <v>4</v>
      </c>
      <c r="B141" s="1782"/>
      <c r="C141" s="1788"/>
      <c r="D141" s="1893">
        <f t="shared" si="136"/>
        <v>679</v>
      </c>
      <c r="E141" s="1826">
        <f t="shared" si="137"/>
        <v>333</v>
      </c>
      <c r="F141" s="1894">
        <f t="shared" si="137"/>
        <v>346</v>
      </c>
      <c r="G141" s="1893">
        <f t="shared" ref="G141:AW141" si="161">SUM(G88:G140)</f>
        <v>3</v>
      </c>
      <c r="H141" s="1895">
        <f t="shared" si="161"/>
        <v>6</v>
      </c>
      <c r="I141" s="1893">
        <f t="shared" si="161"/>
        <v>2</v>
      </c>
      <c r="J141" s="1896">
        <f t="shared" si="161"/>
        <v>5</v>
      </c>
      <c r="K141" s="1893">
        <f t="shared" si="161"/>
        <v>8</v>
      </c>
      <c r="L141" s="1895">
        <f t="shared" si="161"/>
        <v>13</v>
      </c>
      <c r="M141" s="1897">
        <f t="shared" si="161"/>
        <v>3</v>
      </c>
      <c r="N141" s="1898">
        <f t="shared" si="161"/>
        <v>13</v>
      </c>
      <c r="O141" s="1899">
        <f t="shared" si="161"/>
        <v>16</v>
      </c>
      <c r="P141" s="1898">
        <f t="shared" si="161"/>
        <v>10</v>
      </c>
      <c r="Q141" s="1899">
        <f t="shared" si="161"/>
        <v>16</v>
      </c>
      <c r="R141" s="1898">
        <f t="shared" si="161"/>
        <v>9</v>
      </c>
      <c r="S141" s="1899">
        <f t="shared" si="161"/>
        <v>16</v>
      </c>
      <c r="T141" s="1898">
        <f t="shared" si="161"/>
        <v>12</v>
      </c>
      <c r="U141" s="1899">
        <f t="shared" si="161"/>
        <v>19</v>
      </c>
      <c r="V141" s="1898">
        <f t="shared" si="161"/>
        <v>24</v>
      </c>
      <c r="W141" s="1899">
        <f t="shared" si="161"/>
        <v>29</v>
      </c>
      <c r="X141" s="1898">
        <f t="shared" si="161"/>
        <v>25</v>
      </c>
      <c r="Y141" s="1899">
        <f t="shared" si="161"/>
        <v>79</v>
      </c>
      <c r="Z141" s="1898">
        <f t="shared" si="161"/>
        <v>72</v>
      </c>
      <c r="AA141" s="1899">
        <f t="shared" si="161"/>
        <v>32</v>
      </c>
      <c r="AB141" s="1898">
        <f t="shared" si="161"/>
        <v>31</v>
      </c>
      <c r="AC141" s="1899">
        <f t="shared" si="161"/>
        <v>26</v>
      </c>
      <c r="AD141" s="1898">
        <f t="shared" si="161"/>
        <v>20</v>
      </c>
      <c r="AE141" s="1899">
        <f t="shared" si="161"/>
        <v>23</v>
      </c>
      <c r="AF141" s="1898">
        <f t="shared" si="161"/>
        <v>19</v>
      </c>
      <c r="AG141" s="1899">
        <f t="shared" si="161"/>
        <v>22</v>
      </c>
      <c r="AH141" s="1898">
        <f t="shared" si="161"/>
        <v>30</v>
      </c>
      <c r="AI141" s="1899">
        <f t="shared" si="161"/>
        <v>9</v>
      </c>
      <c r="AJ141" s="1898">
        <f t="shared" si="161"/>
        <v>14</v>
      </c>
      <c r="AK141" s="1899">
        <f t="shared" si="161"/>
        <v>15</v>
      </c>
      <c r="AL141" s="1898">
        <f t="shared" si="161"/>
        <v>28</v>
      </c>
      <c r="AM141" s="1899">
        <f t="shared" si="161"/>
        <v>15</v>
      </c>
      <c r="AN141" s="1900">
        <f t="shared" si="161"/>
        <v>15</v>
      </c>
      <c r="AO141" s="1901">
        <f t="shared" si="161"/>
        <v>6</v>
      </c>
      <c r="AP141" s="1902">
        <f t="shared" si="161"/>
        <v>0</v>
      </c>
      <c r="AQ141" s="1902">
        <f t="shared" si="161"/>
        <v>630</v>
      </c>
      <c r="AR141" s="1902">
        <f t="shared" si="161"/>
        <v>3</v>
      </c>
      <c r="AS141" s="1902">
        <f t="shared" si="161"/>
        <v>0</v>
      </c>
      <c r="AT141" s="1902">
        <f t="shared" si="161"/>
        <v>14</v>
      </c>
      <c r="AU141" s="1902">
        <f t="shared" si="161"/>
        <v>0</v>
      </c>
      <c r="AV141" s="1902">
        <f t="shared" si="161"/>
        <v>0</v>
      </c>
      <c r="AW141" s="1902">
        <f t="shared" si="161"/>
        <v>0</v>
      </c>
      <c r="CW141"/>
      <c r="CX141" t="str">
        <f t="shared" ref="CX141" si="162">IF(AND(F141&gt;0,AP141="")," * Recuerde que las Embarazadas deben ser incluidas en el ingreso por rango etario. Digite Cero si no tiene","")</f>
        <v/>
      </c>
      <c r="CY141"/>
      <c r="CZ141"/>
      <c r="DA141"/>
      <c r="DB141"/>
      <c r="DC141"/>
      <c r="DD141"/>
      <c r="DE141"/>
      <c r="DG141"/>
      <c r="DH141"/>
      <c r="DI141"/>
      <c r="DJ141"/>
      <c r="DK141"/>
      <c r="DL141"/>
      <c r="DM141"/>
    </row>
    <row r="142" spans="1:118" x14ac:dyDescent="0.25">
      <c r="A142" s="43" t="s">
        <v>173</v>
      </c>
      <c r="B142" s="204"/>
      <c r="C142" s="204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CW142"/>
      <c r="CX142"/>
      <c r="CY142"/>
      <c r="CZ142"/>
      <c r="DA142"/>
      <c r="DB142"/>
      <c r="DC142"/>
      <c r="DD142"/>
      <c r="DE142"/>
      <c r="DG142"/>
      <c r="DH142"/>
      <c r="DI142"/>
      <c r="DJ142"/>
      <c r="DK142"/>
      <c r="DL142"/>
      <c r="DM142"/>
    </row>
    <row r="143" spans="1:118" ht="15" customHeight="1" x14ac:dyDescent="0.25">
      <c r="A143" s="1903" t="s">
        <v>174</v>
      </c>
      <c r="B143" s="1903"/>
      <c r="C143" s="1903"/>
      <c r="D143" s="924" t="s">
        <v>4</v>
      </c>
      <c r="E143" s="638"/>
      <c r="F143" s="639"/>
      <c r="G143" s="1781" t="s">
        <v>175</v>
      </c>
      <c r="H143" s="1782"/>
      <c r="I143" s="1782"/>
      <c r="J143" s="1782"/>
      <c r="K143" s="1782"/>
      <c r="L143" s="1782"/>
      <c r="M143" s="1782"/>
      <c r="N143" s="1782"/>
      <c r="O143" s="1782"/>
      <c r="P143" s="1782"/>
      <c r="Q143" s="1782"/>
      <c r="R143" s="1782"/>
      <c r="S143" s="1782"/>
      <c r="T143" s="1782"/>
      <c r="U143" s="1782"/>
      <c r="V143" s="1782"/>
      <c r="W143" s="1782"/>
      <c r="X143" s="1782"/>
      <c r="Y143" s="1782"/>
      <c r="Z143" s="1782"/>
      <c r="AA143" s="1782"/>
      <c r="AB143" s="1782"/>
      <c r="AC143" s="1782"/>
      <c r="AD143" s="1782"/>
      <c r="AE143" s="1782"/>
      <c r="AF143" s="1782"/>
      <c r="AG143" s="1782"/>
      <c r="AH143" s="1782"/>
      <c r="AI143" s="1782"/>
      <c r="AJ143" s="1782"/>
      <c r="AK143" s="1782"/>
      <c r="AL143" s="1782"/>
      <c r="AM143" s="1782"/>
      <c r="AN143" s="1782"/>
      <c r="AO143" s="1782"/>
      <c r="AP143" s="1783"/>
      <c r="AQ143" s="1788" t="s">
        <v>114</v>
      </c>
      <c r="AR143" s="1817" t="s">
        <v>7</v>
      </c>
      <c r="AS143" s="1817" t="s">
        <v>8</v>
      </c>
      <c r="AT143" s="1817" t="s">
        <v>42</v>
      </c>
      <c r="AU143" s="1890" t="s">
        <v>118</v>
      </c>
      <c r="AV143" s="1890" t="s">
        <v>12</v>
      </c>
      <c r="AW143" s="1890" t="s">
        <v>13</v>
      </c>
      <c r="AX143" s="1890" t="s">
        <v>10</v>
      </c>
      <c r="CW143"/>
      <c r="CX143"/>
      <c r="CY143"/>
      <c r="CZ143"/>
      <c r="DA143"/>
      <c r="DB143"/>
      <c r="DC143"/>
      <c r="DD143"/>
      <c r="DE143"/>
      <c r="DG143"/>
      <c r="DH143"/>
      <c r="DI143"/>
      <c r="DJ143"/>
      <c r="DK143"/>
      <c r="DL143"/>
      <c r="DM143"/>
    </row>
    <row r="144" spans="1:118" ht="15" customHeight="1" x14ac:dyDescent="0.25">
      <c r="A144" s="1903"/>
      <c r="B144" s="1903"/>
      <c r="C144" s="1903"/>
      <c r="D144" s="903"/>
      <c r="E144" s="640"/>
      <c r="F144" s="885"/>
      <c r="G144" s="1806" t="s">
        <v>14</v>
      </c>
      <c r="H144" s="1787"/>
      <c r="I144" s="1781" t="s">
        <v>15</v>
      </c>
      <c r="J144" s="1788"/>
      <c r="K144" s="1782" t="s">
        <v>16</v>
      </c>
      <c r="L144" s="1788"/>
      <c r="M144" s="1781" t="s">
        <v>17</v>
      </c>
      <c r="N144" s="1788"/>
      <c r="O144" s="1781" t="s">
        <v>18</v>
      </c>
      <c r="P144" s="1788"/>
      <c r="Q144" s="1781" t="s">
        <v>19</v>
      </c>
      <c r="R144" s="1788"/>
      <c r="S144" s="1781" t="s">
        <v>20</v>
      </c>
      <c r="T144" s="1788"/>
      <c r="U144" s="1781" t="s">
        <v>21</v>
      </c>
      <c r="V144" s="1788"/>
      <c r="W144" s="1781" t="s">
        <v>22</v>
      </c>
      <c r="X144" s="1788"/>
      <c r="Y144" s="1781" t="s">
        <v>23</v>
      </c>
      <c r="Z144" s="1789"/>
      <c r="AA144" s="1781" t="s">
        <v>24</v>
      </c>
      <c r="AB144" s="1789"/>
      <c r="AC144" s="1781" t="s">
        <v>25</v>
      </c>
      <c r="AD144" s="1789"/>
      <c r="AE144" s="1781" t="s">
        <v>26</v>
      </c>
      <c r="AF144" s="1789"/>
      <c r="AG144" s="1781" t="s">
        <v>27</v>
      </c>
      <c r="AH144" s="1789"/>
      <c r="AI144" s="1781" t="s">
        <v>28</v>
      </c>
      <c r="AJ144" s="1789"/>
      <c r="AK144" s="1781" t="s">
        <v>29</v>
      </c>
      <c r="AL144" s="1789"/>
      <c r="AM144" s="1781" t="s">
        <v>30</v>
      </c>
      <c r="AN144" s="1789"/>
      <c r="AO144" s="1781" t="s">
        <v>31</v>
      </c>
      <c r="AP144" s="1807"/>
      <c r="AQ144" s="1788"/>
      <c r="AR144" s="1817"/>
      <c r="AS144" s="1817"/>
      <c r="AT144" s="1817"/>
      <c r="AU144" s="1890"/>
      <c r="AV144" s="1890"/>
      <c r="AW144" s="1890"/>
      <c r="AX144" s="1890"/>
      <c r="CW144"/>
      <c r="CX144"/>
      <c r="CY144"/>
      <c r="CZ144"/>
      <c r="DA144"/>
      <c r="DB144"/>
      <c r="DC144"/>
      <c r="DD144"/>
      <c r="DE144"/>
      <c r="DG144"/>
      <c r="DH144"/>
      <c r="DI144"/>
      <c r="DJ144"/>
      <c r="DK144"/>
      <c r="DL144"/>
      <c r="DM144"/>
    </row>
    <row r="145" spans="1:118" x14ac:dyDescent="0.25">
      <c r="A145" s="1903"/>
      <c r="B145" s="1903"/>
      <c r="C145" s="1903"/>
      <c r="D145" s="1793" t="s">
        <v>176</v>
      </c>
      <c r="E145" s="1791" t="s">
        <v>33</v>
      </c>
      <c r="F145" s="1792" t="s">
        <v>34</v>
      </c>
      <c r="G145" s="1793" t="s">
        <v>33</v>
      </c>
      <c r="H145" s="1792" t="s">
        <v>34</v>
      </c>
      <c r="I145" s="1793" t="s">
        <v>33</v>
      </c>
      <c r="J145" s="1792" t="s">
        <v>34</v>
      </c>
      <c r="K145" s="1793" t="s">
        <v>33</v>
      </c>
      <c r="L145" s="1792" t="s">
        <v>34</v>
      </c>
      <c r="M145" s="1793" t="s">
        <v>33</v>
      </c>
      <c r="N145" s="1792" t="s">
        <v>34</v>
      </c>
      <c r="O145" s="1793" t="s">
        <v>33</v>
      </c>
      <c r="P145" s="1792" t="s">
        <v>34</v>
      </c>
      <c r="Q145" s="1793" t="s">
        <v>33</v>
      </c>
      <c r="R145" s="1792" t="s">
        <v>34</v>
      </c>
      <c r="S145" s="1793" t="s">
        <v>33</v>
      </c>
      <c r="T145" s="1792" t="s">
        <v>34</v>
      </c>
      <c r="U145" s="1793" t="s">
        <v>33</v>
      </c>
      <c r="V145" s="1792" t="s">
        <v>34</v>
      </c>
      <c r="W145" s="1793" t="s">
        <v>33</v>
      </c>
      <c r="X145" s="1792" t="s">
        <v>34</v>
      </c>
      <c r="Y145" s="1793" t="s">
        <v>33</v>
      </c>
      <c r="Z145" s="1792" t="s">
        <v>34</v>
      </c>
      <c r="AA145" s="1793" t="s">
        <v>33</v>
      </c>
      <c r="AB145" s="1792" t="s">
        <v>34</v>
      </c>
      <c r="AC145" s="1793" t="s">
        <v>33</v>
      </c>
      <c r="AD145" s="1792" t="s">
        <v>34</v>
      </c>
      <c r="AE145" s="1793" t="s">
        <v>33</v>
      </c>
      <c r="AF145" s="1792" t="s">
        <v>34</v>
      </c>
      <c r="AG145" s="1793" t="s">
        <v>33</v>
      </c>
      <c r="AH145" s="1792" t="s">
        <v>34</v>
      </c>
      <c r="AI145" s="1793" t="s">
        <v>33</v>
      </c>
      <c r="AJ145" s="1792" t="s">
        <v>34</v>
      </c>
      <c r="AK145" s="1793" t="s">
        <v>33</v>
      </c>
      <c r="AL145" s="1792" t="s">
        <v>34</v>
      </c>
      <c r="AM145" s="1793" t="s">
        <v>33</v>
      </c>
      <c r="AN145" s="1792" t="s">
        <v>34</v>
      </c>
      <c r="AO145" s="1793" t="s">
        <v>33</v>
      </c>
      <c r="AP145" s="1809" t="s">
        <v>34</v>
      </c>
      <c r="AQ145" s="1788"/>
      <c r="AR145" s="1817"/>
      <c r="AS145" s="1817"/>
      <c r="AT145" s="1817"/>
      <c r="AU145" s="1890"/>
      <c r="AV145" s="1890"/>
      <c r="AW145" s="1890"/>
      <c r="AX145" s="1890"/>
      <c r="CW145"/>
      <c r="CX145"/>
      <c r="CY145"/>
      <c r="CZ145"/>
      <c r="DA145"/>
      <c r="DB145"/>
      <c r="DC145"/>
      <c r="DD145"/>
      <c r="DE145"/>
      <c r="DG145"/>
      <c r="DH145"/>
      <c r="DI145"/>
      <c r="DJ145"/>
      <c r="DK145"/>
      <c r="DL145"/>
      <c r="DM145"/>
    </row>
    <row r="146" spans="1:118" ht="15" customHeight="1" x14ac:dyDescent="0.25">
      <c r="A146" s="1904" t="s">
        <v>177</v>
      </c>
      <c r="B146" s="1905"/>
      <c r="C146" s="1906"/>
      <c r="D146" s="1814">
        <f>E146+F146</f>
        <v>432</v>
      </c>
      <c r="E146" s="1814">
        <f>SUM(G146+I146+K146+M146+O146+Q146+S146+U146+W146+Y146+AA146+AC146+AE146+AG146+AI146+AK146+AM146+AO146)</f>
        <v>138</v>
      </c>
      <c r="F146" s="18">
        <f>SUM(H146+J146+L146+N146+P146+R146+T146+V146+X146+Z146+AB146+AD146+AF146+AH146+AJ146+AL146+AN146+AP146)</f>
        <v>294</v>
      </c>
      <c r="G146" s="1815">
        <v>0</v>
      </c>
      <c r="H146" s="52">
        <v>0</v>
      </c>
      <c r="I146" s="1800">
        <v>0</v>
      </c>
      <c r="J146" s="52">
        <v>0</v>
      </c>
      <c r="K146" s="1800">
        <v>0</v>
      </c>
      <c r="L146" s="52">
        <v>0</v>
      </c>
      <c r="M146" s="1800">
        <v>2</v>
      </c>
      <c r="N146" s="52">
        <v>0</v>
      </c>
      <c r="O146" s="205">
        <v>3</v>
      </c>
      <c r="P146" s="52">
        <v>2</v>
      </c>
      <c r="Q146" s="205">
        <v>2</v>
      </c>
      <c r="R146" s="52">
        <v>1</v>
      </c>
      <c r="S146" s="205">
        <v>1</v>
      </c>
      <c r="T146" s="52">
        <v>3</v>
      </c>
      <c r="U146" s="1800">
        <v>9</v>
      </c>
      <c r="V146" s="52">
        <v>5</v>
      </c>
      <c r="W146" s="1800">
        <v>2</v>
      </c>
      <c r="X146" s="52">
        <v>14</v>
      </c>
      <c r="Y146" s="1800">
        <v>19</v>
      </c>
      <c r="Z146" s="52">
        <v>35</v>
      </c>
      <c r="AA146" s="1800">
        <v>26</v>
      </c>
      <c r="AB146" s="52">
        <v>16</v>
      </c>
      <c r="AC146" s="1800">
        <v>2</v>
      </c>
      <c r="AD146" s="52">
        <v>19</v>
      </c>
      <c r="AE146" s="1800">
        <v>6</v>
      </c>
      <c r="AF146" s="52">
        <v>35</v>
      </c>
      <c r="AG146" s="1800">
        <v>23</v>
      </c>
      <c r="AH146" s="52">
        <v>75</v>
      </c>
      <c r="AI146" s="1800">
        <v>18</v>
      </c>
      <c r="AJ146" s="52">
        <v>43</v>
      </c>
      <c r="AK146" s="1800">
        <v>10</v>
      </c>
      <c r="AL146" s="52">
        <v>8</v>
      </c>
      <c r="AM146" s="1800">
        <v>8</v>
      </c>
      <c r="AN146" s="52">
        <v>37</v>
      </c>
      <c r="AO146" s="1800">
        <v>7</v>
      </c>
      <c r="AP146" s="55">
        <v>1</v>
      </c>
      <c r="AQ146" s="1823">
        <v>0</v>
      </c>
      <c r="AR146" s="20">
        <v>0</v>
      </c>
      <c r="AS146" s="24">
        <v>0</v>
      </c>
      <c r="AT146" s="24">
        <v>0</v>
      </c>
      <c r="AU146" s="24">
        <v>0</v>
      </c>
      <c r="AV146" s="24">
        <v>0</v>
      </c>
      <c r="AW146" s="24">
        <v>0</v>
      </c>
      <c r="AX146" s="24">
        <v>0</v>
      </c>
      <c r="AY146" t="str">
        <f>CW146&amp;CX146&amp;CY146&amp;CZ146&amp;DA146&amp;DB146&amp;DC146&amp;DD146</f>
        <v/>
      </c>
      <c r="CW146" s="25" t="str">
        <f>IF(AND((Y146+Z146)&gt;0,AQ146="")," * No olvide digitar la variable 12 años. Si no tiene digite Cero.",IF(AQ146&gt;(Y146+Z146),"* Las Consultas de 12 años NO DEBEN ser mayor que el total de Consultas entre 10-14 años",""))</f>
        <v/>
      </c>
      <c r="CX146" s="25" t="str">
        <f>IF(AND(F146&gt;0,AR146="")," * No olvide digitar la variable Embarazadas. Digite cero si no tiene.","")</f>
        <v/>
      </c>
      <c r="CY146" s="25" t="str">
        <f>IF(AR146&gt;F146," * Las Embarazadas NO DEBEN ser mayor al Total Mujeres. ","")</f>
        <v/>
      </c>
      <c r="CZ146" s="25" t="str">
        <f>IF(AND((AK146+AL146)&gt;0,AS146=""),"* No olvide digitar la variable 60 años. Si no tiene digite Cero.",IF(AS146&gt;(AK146+AL146)," * Las consultas de 60 años NO DEBEN ser mayor que el Total de consultas de entre 60-64 años",""))</f>
        <v/>
      </c>
      <c r="DA146" s="25" t="str">
        <f>IF(AND(D146&gt;0,AU146="")," * No olvide digitar la variable Usuarios con Discapacidad. Digite Cero si no tiene.",IF(AU146&gt;D146," * La variable Usuarios con Discapacidad No puede ser mayor al Total.",""))</f>
        <v/>
      </c>
      <c r="DB146" s="25" t="str">
        <f>IF(AND(D146&gt;0,AV146="")," * No olvide digitar la variable Niños, niñas adolescentes y Jóvenes SENAME. Digite Cero si no tiene.",IF(AV146&gt;D146," * La variable Niños, niñas adolescentes y Jóvenes SENAME No puede ser mayor al Total.",""))</f>
        <v/>
      </c>
      <c r="DC146" s="25" t="str">
        <f>IF(AND(D146&gt;0,AW146="")," * No olvide digitar la variable Niños, niñas adolescentes y Jóvenes Mejor Niñez. Digite Cero si no tiene.",IF(AW146&gt;D146," * La variable Niños, niñas adolescentes y Jóvenes mejor Niñez No puede ser mayor al Total.",""))</f>
        <v/>
      </c>
      <c r="DD146" s="25" t="str">
        <f>IF(AND(D146&gt;0,AX146="")," * No olvide digitar la variable Migrantes. Digite Cero si no tiene.",IF(AX146&gt;D146," * La variable Migrantes No puede ser mayor al Total.",""))</f>
        <v/>
      </c>
      <c r="DE146"/>
      <c r="DG146" s="26">
        <f>IF(AND((Y146+Z146)&gt;0,AQ146=""),1,IF(AQ146&gt;(Y146+Z146),1,0))</f>
        <v>0</v>
      </c>
      <c r="DH146" s="26">
        <f>IF(AND(F146&gt;0,AR146=""),1,0)</f>
        <v>0</v>
      </c>
      <c r="DI146" s="26">
        <f>IF(AR146&gt;F146,1,0)</f>
        <v>0</v>
      </c>
      <c r="DJ146" s="26">
        <f>IF(AND((AK146+AL146)&gt;0,AS146=""),1,IF(AS146&gt;(AK146+AL146),1,0))</f>
        <v>0</v>
      </c>
      <c r="DK146" s="26">
        <f>IF(AND(D146&gt;0,AU146=""),1,IF(AU146&gt;D146,1,0))</f>
        <v>0</v>
      </c>
      <c r="DL146" s="26">
        <f>IF(AND(D146&gt;0,AV146=""),1,IF(AV146&gt;D146,1,0))</f>
        <v>0</v>
      </c>
      <c r="DM146" s="26">
        <f>IF(AND(D146&gt;0,AW146=""),1,IF(AW146&gt;D146,1,0))</f>
        <v>0</v>
      </c>
      <c r="DN146" s="26">
        <f>IF(AND(D146&gt;0,AX146=""),1,IF(AX146&gt;D146,1,0))</f>
        <v>0</v>
      </c>
    </row>
    <row r="147" spans="1:118" ht="15" customHeight="1" x14ac:dyDescent="0.25">
      <c r="A147" s="1590" t="s">
        <v>178</v>
      </c>
      <c r="B147" s="1591"/>
      <c r="C147" s="1592"/>
      <c r="D147" s="1465">
        <f t="shared" ref="D147:D154" si="163">E147+F147</f>
        <v>150</v>
      </c>
      <c r="E147" s="1465">
        <f t="shared" ref="E147:F154" si="164">SUM(G147+I147+K147+M147+O147+Q147+S147+U147+W147+Y147+AA147+AC147+AE147+AG147+AI147+AK147+AM147+AO147)</f>
        <v>58</v>
      </c>
      <c r="F147" s="1466">
        <f t="shared" si="164"/>
        <v>92</v>
      </c>
      <c r="G147" s="1467">
        <v>0</v>
      </c>
      <c r="H147" s="1425">
        <v>0</v>
      </c>
      <c r="I147" s="1424">
        <v>0</v>
      </c>
      <c r="J147" s="1425">
        <v>0</v>
      </c>
      <c r="K147" s="1424">
        <v>0</v>
      </c>
      <c r="L147" s="1425">
        <v>0</v>
      </c>
      <c r="M147" s="1424">
        <v>0</v>
      </c>
      <c r="N147" s="1425">
        <v>0</v>
      </c>
      <c r="O147" s="1622">
        <v>2</v>
      </c>
      <c r="P147" s="1425">
        <v>2</v>
      </c>
      <c r="Q147" s="1622">
        <v>2</v>
      </c>
      <c r="R147" s="1425">
        <v>0</v>
      </c>
      <c r="S147" s="1622">
        <v>0</v>
      </c>
      <c r="T147" s="1425">
        <v>0</v>
      </c>
      <c r="U147" s="1424">
        <v>0</v>
      </c>
      <c r="V147" s="1425">
        <v>0</v>
      </c>
      <c r="W147" s="1424">
        <v>2</v>
      </c>
      <c r="X147" s="1425">
        <v>4</v>
      </c>
      <c r="Y147" s="1424">
        <v>12</v>
      </c>
      <c r="Z147" s="1425">
        <v>18</v>
      </c>
      <c r="AA147" s="1424">
        <v>24</v>
      </c>
      <c r="AB147" s="1425">
        <v>24</v>
      </c>
      <c r="AC147" s="1424">
        <v>0</v>
      </c>
      <c r="AD147" s="1425">
        <v>8</v>
      </c>
      <c r="AE147" s="1424">
        <v>0</v>
      </c>
      <c r="AF147" s="1425">
        <v>20</v>
      </c>
      <c r="AG147" s="1424">
        <v>4</v>
      </c>
      <c r="AH147" s="1425">
        <v>12</v>
      </c>
      <c r="AI147" s="1424">
        <v>12</v>
      </c>
      <c r="AJ147" s="1425">
        <v>0</v>
      </c>
      <c r="AK147" s="1424">
        <v>0</v>
      </c>
      <c r="AL147" s="1425">
        <v>0</v>
      </c>
      <c r="AM147" s="1424">
        <v>0</v>
      </c>
      <c r="AN147" s="1425">
        <v>4</v>
      </c>
      <c r="AO147" s="1424">
        <v>0</v>
      </c>
      <c r="AP147" s="1426">
        <v>0</v>
      </c>
      <c r="AQ147" s="1468">
        <v>0</v>
      </c>
      <c r="AR147" s="20">
        <v>0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0</v>
      </c>
      <c r="AY147" t="str">
        <f t="shared" ref="AY147:AY154" si="165">CW147&amp;CX147&amp;CY147&amp;CZ147&amp;DA147&amp;DB147&amp;DC147&amp;DD147&amp;DE147</f>
        <v/>
      </c>
      <c r="CW147" s="25" t="str">
        <f t="shared" ref="CW147:CW154" si="166">IF(AND((Y147+Z147)&gt;0,AQ147="")," * No olvide digitar la variable 12 años. Si no tiene digite Cero.",IF(AQ147&gt;(Y147+Z147),"* Las Consultas de 12 años NO DEBEN ser mayor que el total de Consultas entre 10-14 años",""))</f>
        <v/>
      </c>
      <c r="CX147" s="25" t="str">
        <f t="shared" ref="CX147:CX154" si="167">IF(AND(F147&gt;0,AR147="")," * No olvide digitar la variable Embarazadas. Digite cero si no tiene.","")</f>
        <v/>
      </c>
      <c r="CY147" s="25" t="str">
        <f t="shared" ref="CY147:CY154" si="168">IF(AR147&gt;F147," * Las Embarazadas NO DEBEN ser mayor al Total Mujeres. ","")</f>
        <v/>
      </c>
      <c r="CZ147" s="25" t="str">
        <f t="shared" ref="CZ147:CZ154" si="169">IF(AND((AK147+AL147)&gt;0,AS147=""),"* No olvide digitar la variable 60 años. Si no tiene digite Cero.",IF(AS147&gt;(AK147+AL147)," * Las consultas de 60 años NO DEBEN ser mayor que el Total de consultas de entre 60-64 años",""))</f>
        <v/>
      </c>
      <c r="DA147" s="25" t="str">
        <f t="shared" ref="DA147:DA154" si="170">IF(AND(D147&gt;0,AU147="")," * No olvide digitar la variable Usuarios con Discapacidad. Digite Cero si no tiene.",IF(AU147&gt;D147," * La variable Usuarios con Discapacidad No puede ser mayor al Total.",""))</f>
        <v/>
      </c>
      <c r="DB147" s="25" t="str">
        <f t="shared" ref="DB147:DB154" si="171">IF(AND(D147&gt;0,AV147="")," * No olvide digitar la variable Niños, niñas adolescentes y Jóvenes SENAME. Digite Cero si no tiene.",IF(AV147&gt;D147," * La variable Niños, niñas adolescentes y Jóvenes SENAME No puede ser mayor al Total.",""))</f>
        <v/>
      </c>
      <c r="DC147" s="25" t="str">
        <f t="shared" ref="DC147:DC154" si="172">IF(AND(D147&gt;0,AW147="")," * No olvide digitar la variable Niños, niñas adolescentes y Jóvenes Mejor Niñez. Digite Cero si no tiene.",IF(AW147&gt;D147," * La variable Niños, niñas adolescentes y Jóvenes mejor Niñez No puede ser mayor al Total.",""))</f>
        <v/>
      </c>
      <c r="DD147" s="25" t="str">
        <f t="shared" ref="DD147:DD154" si="173">IF(AND(D147&gt;0,AX147="")," * No olvide digitar la variable Migrantes. Digite Cero si no tiene.",IF(AX147&gt;D147," * La variable Migrantes No puede ser mayor al Total.",""))</f>
        <v/>
      </c>
      <c r="DE147"/>
      <c r="DG147" s="26">
        <f t="shared" ref="DG147:DG154" si="174">IF(AND((Y147+Z147)&gt;0,AQ147=""),1,IF(AQ147&gt;(Y147+Z147),1,0))</f>
        <v>0</v>
      </c>
      <c r="DH147" s="26">
        <f t="shared" ref="DH147:DH154" si="175">IF(AND(F147&gt;0,AR147=""),1,0)</f>
        <v>0</v>
      </c>
      <c r="DI147" s="26">
        <f t="shared" ref="DI147:DI154" si="176">IF(AR147&gt;F147,1,0)</f>
        <v>0</v>
      </c>
      <c r="DJ147" s="26">
        <f t="shared" ref="DJ147:DJ154" si="177">IF(AND((AK147+AL147)&gt;0,AS147=""),1,IF(AS147&gt;(AK147+AL147),1,0))</f>
        <v>0</v>
      </c>
      <c r="DK147" s="26">
        <f t="shared" ref="DK147:DK154" si="178">IF(AND(D147&gt;0,AU147=""),1,IF(AU147&gt;D147,1,0))</f>
        <v>0</v>
      </c>
      <c r="DL147" s="26">
        <f t="shared" ref="DL147:DL154" si="179">IF(AND(D147&gt;0,AV147=""),1,IF(AV147&gt;D147,1,0))</f>
        <v>0</v>
      </c>
      <c r="DM147" s="26">
        <f t="shared" ref="DM147:DM154" si="180">IF(AND(D147&gt;0,AW147=""),1,IF(AW147&gt;D147,1,0))</f>
        <v>0</v>
      </c>
      <c r="DN147" s="26">
        <f t="shared" ref="DN147:DN154" si="181">IF(AND(D147&gt;0,AX147=""),1,IF(AX147&gt;D147,1,0))</f>
        <v>0</v>
      </c>
    </row>
    <row r="148" spans="1:118" x14ac:dyDescent="0.25">
      <c r="A148" s="1419" t="s">
        <v>179</v>
      </c>
      <c r="B148" s="1420"/>
      <c r="C148" s="1421"/>
      <c r="D148" s="1465">
        <f t="shared" si="163"/>
        <v>0</v>
      </c>
      <c r="E148" s="1465">
        <f t="shared" si="164"/>
        <v>0</v>
      </c>
      <c r="F148" s="1466">
        <f t="shared" si="164"/>
        <v>0</v>
      </c>
      <c r="G148" s="1467">
        <v>0</v>
      </c>
      <c r="H148" s="1425">
        <v>0</v>
      </c>
      <c r="I148" s="1424">
        <v>0</v>
      </c>
      <c r="J148" s="1425">
        <v>0</v>
      </c>
      <c r="K148" s="1424">
        <v>0</v>
      </c>
      <c r="L148" s="1425">
        <v>0</v>
      </c>
      <c r="M148" s="1424">
        <v>0</v>
      </c>
      <c r="N148" s="1425">
        <v>0</v>
      </c>
      <c r="O148" s="1622">
        <v>0</v>
      </c>
      <c r="P148" s="1425">
        <v>0</v>
      </c>
      <c r="Q148" s="1622">
        <v>0</v>
      </c>
      <c r="R148" s="1425">
        <v>0</v>
      </c>
      <c r="S148" s="1622">
        <v>0</v>
      </c>
      <c r="T148" s="1425">
        <v>0</v>
      </c>
      <c r="U148" s="1424">
        <v>0</v>
      </c>
      <c r="V148" s="1425">
        <v>0</v>
      </c>
      <c r="W148" s="1424">
        <v>0</v>
      </c>
      <c r="X148" s="1425">
        <v>0</v>
      </c>
      <c r="Y148" s="1424">
        <v>0</v>
      </c>
      <c r="Z148" s="1425">
        <v>0</v>
      </c>
      <c r="AA148" s="1424">
        <v>0</v>
      </c>
      <c r="AB148" s="1425">
        <v>0</v>
      </c>
      <c r="AC148" s="1424">
        <v>0</v>
      </c>
      <c r="AD148" s="1425">
        <v>0</v>
      </c>
      <c r="AE148" s="1424">
        <v>0</v>
      </c>
      <c r="AF148" s="1425">
        <v>0</v>
      </c>
      <c r="AG148" s="1424">
        <v>0</v>
      </c>
      <c r="AH148" s="1425">
        <v>0</v>
      </c>
      <c r="AI148" s="1424">
        <v>0</v>
      </c>
      <c r="AJ148" s="1425">
        <v>0</v>
      </c>
      <c r="AK148" s="1424">
        <v>0</v>
      </c>
      <c r="AL148" s="1425">
        <v>0</v>
      </c>
      <c r="AM148" s="1424">
        <v>0</v>
      </c>
      <c r="AN148" s="1425">
        <v>0</v>
      </c>
      <c r="AO148" s="1424">
        <v>0</v>
      </c>
      <c r="AP148" s="1426">
        <v>0</v>
      </c>
      <c r="AQ148" s="1468">
        <v>0</v>
      </c>
      <c r="AR148" s="20">
        <v>0</v>
      </c>
      <c r="AS148" s="24">
        <v>0</v>
      </c>
      <c r="AT148" s="24">
        <v>0</v>
      </c>
      <c r="AU148" s="24">
        <v>0</v>
      </c>
      <c r="AV148" s="24">
        <v>0</v>
      </c>
      <c r="AW148" s="24">
        <v>0</v>
      </c>
      <c r="AX148" s="24">
        <v>0</v>
      </c>
      <c r="AY148" t="str">
        <f t="shared" si="165"/>
        <v/>
      </c>
      <c r="CW148" s="25" t="str">
        <f t="shared" si="166"/>
        <v/>
      </c>
      <c r="CX148" s="25" t="str">
        <f t="shared" si="167"/>
        <v/>
      </c>
      <c r="CY148" s="25" t="str">
        <f t="shared" si="168"/>
        <v/>
      </c>
      <c r="CZ148" s="25" t="str">
        <f t="shared" si="169"/>
        <v/>
      </c>
      <c r="DA148" s="25" t="str">
        <f t="shared" si="170"/>
        <v/>
      </c>
      <c r="DB148" s="25" t="str">
        <f t="shared" si="171"/>
        <v/>
      </c>
      <c r="DC148" s="25" t="str">
        <f t="shared" si="172"/>
        <v/>
      </c>
      <c r="DD148" s="25" t="str">
        <f t="shared" si="173"/>
        <v/>
      </c>
      <c r="DE148"/>
      <c r="DG148" s="26">
        <f t="shared" si="174"/>
        <v>0</v>
      </c>
      <c r="DH148" s="26">
        <f t="shared" si="175"/>
        <v>0</v>
      </c>
      <c r="DI148" s="26">
        <f t="shared" si="176"/>
        <v>0</v>
      </c>
      <c r="DJ148" s="26">
        <f t="shared" si="177"/>
        <v>0</v>
      </c>
      <c r="DK148" s="26">
        <f t="shared" si="178"/>
        <v>0</v>
      </c>
      <c r="DL148" s="26">
        <f t="shared" si="179"/>
        <v>0</v>
      </c>
      <c r="DM148" s="26">
        <f t="shared" si="180"/>
        <v>0</v>
      </c>
      <c r="DN148" s="26">
        <f t="shared" si="181"/>
        <v>0</v>
      </c>
    </row>
    <row r="149" spans="1:118" x14ac:dyDescent="0.25">
      <c r="A149" s="1419" t="s">
        <v>180</v>
      </c>
      <c r="B149" s="1420"/>
      <c r="C149" s="1421"/>
      <c r="D149" s="1465">
        <f t="shared" si="163"/>
        <v>0</v>
      </c>
      <c r="E149" s="1465">
        <f t="shared" si="164"/>
        <v>0</v>
      </c>
      <c r="F149" s="1466">
        <f t="shared" si="164"/>
        <v>0</v>
      </c>
      <c r="G149" s="1467">
        <v>0</v>
      </c>
      <c r="H149" s="1425">
        <v>0</v>
      </c>
      <c r="I149" s="1424">
        <v>0</v>
      </c>
      <c r="J149" s="1425">
        <v>0</v>
      </c>
      <c r="K149" s="1424">
        <v>0</v>
      </c>
      <c r="L149" s="1425">
        <v>0</v>
      </c>
      <c r="M149" s="1424">
        <v>0</v>
      </c>
      <c r="N149" s="1425">
        <v>0</v>
      </c>
      <c r="O149" s="1622">
        <v>0</v>
      </c>
      <c r="P149" s="1425">
        <v>0</v>
      </c>
      <c r="Q149" s="1622">
        <v>0</v>
      </c>
      <c r="R149" s="1425">
        <v>0</v>
      </c>
      <c r="S149" s="1622">
        <v>0</v>
      </c>
      <c r="T149" s="1425">
        <v>0</v>
      </c>
      <c r="U149" s="1424">
        <v>0</v>
      </c>
      <c r="V149" s="1425">
        <v>0</v>
      </c>
      <c r="W149" s="1424">
        <v>0</v>
      </c>
      <c r="X149" s="1425">
        <v>0</v>
      </c>
      <c r="Y149" s="1424">
        <v>0</v>
      </c>
      <c r="Z149" s="1425">
        <v>0</v>
      </c>
      <c r="AA149" s="1424">
        <v>0</v>
      </c>
      <c r="AB149" s="1425">
        <v>0</v>
      </c>
      <c r="AC149" s="1424">
        <v>0</v>
      </c>
      <c r="AD149" s="1425">
        <v>0</v>
      </c>
      <c r="AE149" s="1424">
        <v>0</v>
      </c>
      <c r="AF149" s="1425">
        <v>0</v>
      </c>
      <c r="AG149" s="1424">
        <v>0</v>
      </c>
      <c r="AH149" s="1425">
        <v>0</v>
      </c>
      <c r="AI149" s="1424">
        <v>0</v>
      </c>
      <c r="AJ149" s="1425">
        <v>0</v>
      </c>
      <c r="AK149" s="1424">
        <v>0</v>
      </c>
      <c r="AL149" s="1425">
        <v>0</v>
      </c>
      <c r="AM149" s="1424">
        <v>0</v>
      </c>
      <c r="AN149" s="1425">
        <v>0</v>
      </c>
      <c r="AO149" s="1424">
        <v>0</v>
      </c>
      <c r="AP149" s="1426">
        <v>0</v>
      </c>
      <c r="AQ149" s="1468">
        <v>0</v>
      </c>
      <c r="AR149" s="20">
        <v>0</v>
      </c>
      <c r="AS149" s="24">
        <v>0</v>
      </c>
      <c r="AT149" s="24">
        <v>0</v>
      </c>
      <c r="AU149" s="24">
        <v>0</v>
      </c>
      <c r="AV149" s="24">
        <v>0</v>
      </c>
      <c r="AW149" s="24">
        <v>0</v>
      </c>
      <c r="AX149" s="24">
        <v>0</v>
      </c>
      <c r="AY149" t="str">
        <f t="shared" si="165"/>
        <v/>
      </c>
      <c r="CW149" s="25" t="str">
        <f t="shared" si="166"/>
        <v/>
      </c>
      <c r="CX149" s="25" t="str">
        <f t="shared" si="167"/>
        <v/>
      </c>
      <c r="CY149" s="25" t="str">
        <f t="shared" si="168"/>
        <v/>
      </c>
      <c r="CZ149" s="25" t="str">
        <f t="shared" si="169"/>
        <v/>
      </c>
      <c r="DA149" s="25" t="str">
        <f t="shared" si="170"/>
        <v/>
      </c>
      <c r="DB149" s="25" t="str">
        <f t="shared" si="171"/>
        <v/>
      </c>
      <c r="DC149" s="25" t="str">
        <f t="shared" si="172"/>
        <v/>
      </c>
      <c r="DD149" s="25" t="str">
        <f t="shared" si="173"/>
        <v/>
      </c>
      <c r="DE149"/>
      <c r="DG149" s="26">
        <f t="shared" si="174"/>
        <v>0</v>
      </c>
      <c r="DH149" s="26">
        <f t="shared" si="175"/>
        <v>0</v>
      </c>
      <c r="DI149" s="26">
        <f t="shared" si="176"/>
        <v>0</v>
      </c>
      <c r="DJ149" s="26">
        <f t="shared" si="177"/>
        <v>0</v>
      </c>
      <c r="DK149" s="26">
        <f t="shared" si="178"/>
        <v>0</v>
      </c>
      <c r="DL149" s="26">
        <f t="shared" si="179"/>
        <v>0</v>
      </c>
      <c r="DM149" s="26">
        <f t="shared" si="180"/>
        <v>0</v>
      </c>
      <c r="DN149" s="26">
        <f t="shared" si="181"/>
        <v>0</v>
      </c>
    </row>
    <row r="150" spans="1:118" x14ac:dyDescent="0.25">
      <c r="A150" s="1331" t="s">
        <v>181</v>
      </c>
      <c r="B150" s="1623"/>
      <c r="C150" s="1332"/>
      <c r="D150" s="1465">
        <f t="shared" si="163"/>
        <v>18</v>
      </c>
      <c r="E150" s="1465">
        <f t="shared" si="164"/>
        <v>10</v>
      </c>
      <c r="F150" s="1466">
        <f t="shared" si="164"/>
        <v>8</v>
      </c>
      <c r="G150" s="1467">
        <v>0</v>
      </c>
      <c r="H150" s="1425">
        <v>0</v>
      </c>
      <c r="I150" s="1424">
        <v>0</v>
      </c>
      <c r="J150" s="1425">
        <v>0</v>
      </c>
      <c r="K150" s="1424">
        <v>0</v>
      </c>
      <c r="L150" s="1425">
        <v>0</v>
      </c>
      <c r="M150" s="1424">
        <v>0</v>
      </c>
      <c r="N150" s="1425">
        <v>0</v>
      </c>
      <c r="O150" s="1622">
        <v>0</v>
      </c>
      <c r="P150" s="1425">
        <v>0</v>
      </c>
      <c r="Q150" s="1622">
        <v>0</v>
      </c>
      <c r="R150" s="1425">
        <v>0</v>
      </c>
      <c r="S150" s="1622">
        <v>0</v>
      </c>
      <c r="T150" s="1425">
        <v>0</v>
      </c>
      <c r="U150" s="1424">
        <v>0</v>
      </c>
      <c r="V150" s="1425">
        <v>0</v>
      </c>
      <c r="W150" s="1424">
        <v>1</v>
      </c>
      <c r="X150" s="1425">
        <v>0</v>
      </c>
      <c r="Y150" s="1424">
        <v>3</v>
      </c>
      <c r="Z150" s="1425">
        <v>4</v>
      </c>
      <c r="AA150" s="1424">
        <v>6</v>
      </c>
      <c r="AB150" s="1425">
        <v>4</v>
      </c>
      <c r="AC150" s="1424">
        <v>0</v>
      </c>
      <c r="AD150" s="1425">
        <v>0</v>
      </c>
      <c r="AE150" s="1424">
        <v>0</v>
      </c>
      <c r="AF150" s="1425">
        <v>0</v>
      </c>
      <c r="AG150" s="1424">
        <v>0</v>
      </c>
      <c r="AH150" s="1425">
        <v>0</v>
      </c>
      <c r="AI150" s="1424">
        <v>0</v>
      </c>
      <c r="AJ150" s="1425">
        <v>0</v>
      </c>
      <c r="AK150" s="1424">
        <v>0</v>
      </c>
      <c r="AL150" s="1425">
        <v>0</v>
      </c>
      <c r="AM150" s="1424">
        <v>0</v>
      </c>
      <c r="AN150" s="1425">
        <v>0</v>
      </c>
      <c r="AO150" s="1424">
        <v>0</v>
      </c>
      <c r="AP150" s="1426">
        <v>0</v>
      </c>
      <c r="AQ150" s="1468">
        <v>0</v>
      </c>
      <c r="AR150" s="20">
        <v>0</v>
      </c>
      <c r="AS150" s="24">
        <v>0</v>
      </c>
      <c r="AT150" s="24">
        <v>0</v>
      </c>
      <c r="AU150" s="24">
        <v>0</v>
      </c>
      <c r="AV150" s="24">
        <v>0</v>
      </c>
      <c r="AW150" s="24">
        <v>0</v>
      </c>
      <c r="AX150" s="24">
        <v>0</v>
      </c>
      <c r="AY150" t="str">
        <f t="shared" si="165"/>
        <v/>
      </c>
      <c r="CW150" s="25" t="str">
        <f t="shared" si="166"/>
        <v/>
      </c>
      <c r="CX150" s="25" t="str">
        <f t="shared" si="167"/>
        <v/>
      </c>
      <c r="CY150" s="25" t="str">
        <f t="shared" si="168"/>
        <v/>
      </c>
      <c r="CZ150" s="25" t="str">
        <f t="shared" si="169"/>
        <v/>
      </c>
      <c r="DA150" s="25" t="str">
        <f t="shared" si="170"/>
        <v/>
      </c>
      <c r="DB150" s="25" t="str">
        <f t="shared" si="171"/>
        <v/>
      </c>
      <c r="DC150" s="25" t="str">
        <f t="shared" si="172"/>
        <v/>
      </c>
      <c r="DD150" s="25" t="str">
        <f t="shared" si="173"/>
        <v/>
      </c>
      <c r="DE150"/>
      <c r="DG150" s="26">
        <f t="shared" si="174"/>
        <v>0</v>
      </c>
      <c r="DH150" s="26">
        <f t="shared" si="175"/>
        <v>0</v>
      </c>
      <c r="DI150" s="26">
        <f t="shared" si="176"/>
        <v>0</v>
      </c>
      <c r="DJ150" s="26">
        <f t="shared" si="177"/>
        <v>0</v>
      </c>
      <c r="DK150" s="26">
        <f t="shared" si="178"/>
        <v>0</v>
      </c>
      <c r="DL150" s="26">
        <f t="shared" si="179"/>
        <v>0</v>
      </c>
      <c r="DM150" s="26">
        <f t="shared" si="180"/>
        <v>0</v>
      </c>
      <c r="DN150" s="26">
        <f t="shared" si="181"/>
        <v>0</v>
      </c>
    </row>
    <row r="151" spans="1:118" x14ac:dyDescent="0.25">
      <c r="A151" s="1331" t="s">
        <v>182</v>
      </c>
      <c r="B151" s="1623"/>
      <c r="C151" s="1332"/>
      <c r="D151" s="1465">
        <f t="shared" si="163"/>
        <v>74</v>
      </c>
      <c r="E151" s="1465">
        <f t="shared" si="164"/>
        <v>27</v>
      </c>
      <c r="F151" s="1466">
        <f t="shared" si="164"/>
        <v>47</v>
      </c>
      <c r="G151" s="1467">
        <v>0</v>
      </c>
      <c r="H151" s="1425">
        <v>0</v>
      </c>
      <c r="I151" s="1424">
        <v>0</v>
      </c>
      <c r="J151" s="1425">
        <v>0</v>
      </c>
      <c r="K151" s="1424">
        <v>0</v>
      </c>
      <c r="L151" s="1425">
        <v>0</v>
      </c>
      <c r="M151" s="1424">
        <v>0</v>
      </c>
      <c r="N151" s="1425">
        <v>0</v>
      </c>
      <c r="O151" s="1622">
        <v>0</v>
      </c>
      <c r="P151" s="1425">
        <v>0</v>
      </c>
      <c r="Q151" s="1622">
        <v>1</v>
      </c>
      <c r="R151" s="1425">
        <v>0</v>
      </c>
      <c r="S151" s="1622">
        <v>1</v>
      </c>
      <c r="T151" s="1425">
        <v>0</v>
      </c>
      <c r="U151" s="1424">
        <v>1</v>
      </c>
      <c r="V151" s="1425">
        <v>1</v>
      </c>
      <c r="W151" s="1424">
        <v>3</v>
      </c>
      <c r="X151" s="1425">
        <v>3</v>
      </c>
      <c r="Y151" s="1424">
        <v>8</v>
      </c>
      <c r="Z151" s="1425">
        <v>9</v>
      </c>
      <c r="AA151" s="1424">
        <v>9</v>
      </c>
      <c r="AB151" s="1425">
        <v>12</v>
      </c>
      <c r="AC151" s="1424">
        <v>0</v>
      </c>
      <c r="AD151" s="1425">
        <v>1</v>
      </c>
      <c r="AE151" s="1424">
        <v>0</v>
      </c>
      <c r="AF151" s="1425">
        <v>4</v>
      </c>
      <c r="AG151" s="1424">
        <v>0</v>
      </c>
      <c r="AH151" s="1425">
        <v>4</v>
      </c>
      <c r="AI151" s="1424">
        <v>2</v>
      </c>
      <c r="AJ151" s="1425">
        <v>8</v>
      </c>
      <c r="AK151" s="1424">
        <v>1</v>
      </c>
      <c r="AL151" s="1425">
        <v>3</v>
      </c>
      <c r="AM151" s="1424">
        <v>1</v>
      </c>
      <c r="AN151" s="1425">
        <v>2</v>
      </c>
      <c r="AO151" s="1424">
        <v>0</v>
      </c>
      <c r="AP151" s="1426">
        <v>0</v>
      </c>
      <c r="AQ151" s="1468">
        <v>0</v>
      </c>
      <c r="AR151" s="20">
        <v>0</v>
      </c>
      <c r="AS151" s="24">
        <v>0</v>
      </c>
      <c r="AT151" s="24">
        <v>0</v>
      </c>
      <c r="AU151" s="24">
        <v>1</v>
      </c>
      <c r="AV151" s="24">
        <v>0</v>
      </c>
      <c r="AW151" s="24">
        <v>0</v>
      </c>
      <c r="AX151" s="24">
        <v>0</v>
      </c>
      <c r="AY151" t="str">
        <f t="shared" si="165"/>
        <v/>
      </c>
      <c r="CW151" s="25" t="str">
        <f t="shared" si="166"/>
        <v/>
      </c>
      <c r="CX151" s="25" t="str">
        <f t="shared" si="167"/>
        <v/>
      </c>
      <c r="CY151" s="25" t="str">
        <f t="shared" si="168"/>
        <v/>
      </c>
      <c r="CZ151" s="25" t="str">
        <f t="shared" si="169"/>
        <v/>
      </c>
      <c r="DA151" s="25" t="str">
        <f t="shared" si="170"/>
        <v/>
      </c>
      <c r="DB151" s="25" t="str">
        <f t="shared" si="171"/>
        <v/>
      </c>
      <c r="DC151" s="25" t="str">
        <f t="shared" si="172"/>
        <v/>
      </c>
      <c r="DD151" s="25" t="str">
        <f t="shared" si="173"/>
        <v/>
      </c>
      <c r="DE151"/>
      <c r="DG151" s="26">
        <f t="shared" si="174"/>
        <v>0</v>
      </c>
      <c r="DH151" s="26">
        <f t="shared" si="175"/>
        <v>0</v>
      </c>
      <c r="DI151" s="26">
        <f t="shared" si="176"/>
        <v>0</v>
      </c>
      <c r="DJ151" s="26">
        <f t="shared" si="177"/>
        <v>0</v>
      </c>
      <c r="DK151" s="26">
        <f t="shared" si="178"/>
        <v>0</v>
      </c>
      <c r="DL151" s="26">
        <f t="shared" si="179"/>
        <v>0</v>
      </c>
      <c r="DM151" s="26">
        <f t="shared" si="180"/>
        <v>0</v>
      </c>
      <c r="DN151" s="26">
        <f t="shared" si="181"/>
        <v>0</v>
      </c>
    </row>
    <row r="152" spans="1:118" ht="15" customHeight="1" x14ac:dyDescent="0.25">
      <c r="A152" s="1331" t="s">
        <v>183</v>
      </c>
      <c r="B152" s="1623"/>
      <c r="C152" s="1332"/>
      <c r="D152" s="1465">
        <f t="shared" si="163"/>
        <v>28</v>
      </c>
      <c r="E152" s="1465">
        <f t="shared" si="164"/>
        <v>10</v>
      </c>
      <c r="F152" s="1466">
        <f t="shared" si="164"/>
        <v>18</v>
      </c>
      <c r="G152" s="1467">
        <v>0</v>
      </c>
      <c r="H152" s="1425">
        <v>0</v>
      </c>
      <c r="I152" s="1424">
        <v>0</v>
      </c>
      <c r="J152" s="1425">
        <v>0</v>
      </c>
      <c r="K152" s="1424">
        <v>0</v>
      </c>
      <c r="L152" s="1425">
        <v>0</v>
      </c>
      <c r="M152" s="1424">
        <v>0</v>
      </c>
      <c r="N152" s="1425">
        <v>0</v>
      </c>
      <c r="O152" s="1622">
        <v>0</v>
      </c>
      <c r="P152" s="1425">
        <v>0</v>
      </c>
      <c r="Q152" s="1622">
        <v>0</v>
      </c>
      <c r="R152" s="1425">
        <v>0</v>
      </c>
      <c r="S152" s="1622">
        <v>1</v>
      </c>
      <c r="T152" s="1425">
        <v>0</v>
      </c>
      <c r="U152" s="1424">
        <v>0</v>
      </c>
      <c r="V152" s="1425">
        <v>0</v>
      </c>
      <c r="W152" s="1424">
        <v>0</v>
      </c>
      <c r="X152" s="1425">
        <v>2</v>
      </c>
      <c r="Y152" s="1424">
        <v>2</v>
      </c>
      <c r="Z152" s="1425">
        <v>0</v>
      </c>
      <c r="AA152" s="1424">
        <v>4</v>
      </c>
      <c r="AB152" s="1425">
        <v>5</v>
      </c>
      <c r="AC152" s="1424">
        <v>1</v>
      </c>
      <c r="AD152" s="1425">
        <v>1</v>
      </c>
      <c r="AE152" s="1424">
        <v>0</v>
      </c>
      <c r="AF152" s="1425">
        <v>0</v>
      </c>
      <c r="AG152" s="1424">
        <v>0</v>
      </c>
      <c r="AH152" s="1425">
        <v>6</v>
      </c>
      <c r="AI152" s="1424">
        <v>2</v>
      </c>
      <c r="AJ152" s="1425">
        <v>3</v>
      </c>
      <c r="AK152" s="1424">
        <v>0</v>
      </c>
      <c r="AL152" s="1425">
        <v>0</v>
      </c>
      <c r="AM152" s="1424">
        <v>0</v>
      </c>
      <c r="AN152" s="1425">
        <v>0</v>
      </c>
      <c r="AO152" s="1424">
        <v>0</v>
      </c>
      <c r="AP152" s="1426">
        <v>1</v>
      </c>
      <c r="AQ152" s="1468">
        <v>0</v>
      </c>
      <c r="AR152" s="20">
        <v>0</v>
      </c>
      <c r="AS152" s="24">
        <v>0</v>
      </c>
      <c r="AT152" s="24">
        <v>0</v>
      </c>
      <c r="AU152" s="24">
        <v>0</v>
      </c>
      <c r="AV152" s="24">
        <v>0</v>
      </c>
      <c r="AW152" s="24">
        <v>0</v>
      </c>
      <c r="AX152" s="24">
        <v>0</v>
      </c>
      <c r="AY152" t="str">
        <f t="shared" si="165"/>
        <v/>
      </c>
      <c r="CW152" s="25" t="str">
        <f t="shared" si="166"/>
        <v/>
      </c>
      <c r="CX152" s="25" t="str">
        <f t="shared" si="167"/>
        <v/>
      </c>
      <c r="CY152" s="25" t="str">
        <f t="shared" si="168"/>
        <v/>
      </c>
      <c r="CZ152" s="25" t="str">
        <f t="shared" si="169"/>
        <v/>
      </c>
      <c r="DA152" s="25" t="str">
        <f t="shared" si="170"/>
        <v/>
      </c>
      <c r="DB152" s="25" t="str">
        <f t="shared" si="171"/>
        <v/>
      </c>
      <c r="DC152" s="25" t="str">
        <f t="shared" si="172"/>
        <v/>
      </c>
      <c r="DD152" s="25" t="str">
        <f t="shared" si="173"/>
        <v/>
      </c>
      <c r="DE152"/>
      <c r="DG152" s="26">
        <f t="shared" si="174"/>
        <v>0</v>
      </c>
      <c r="DH152" s="26">
        <f t="shared" si="175"/>
        <v>0</v>
      </c>
      <c r="DI152" s="26">
        <f t="shared" si="176"/>
        <v>0</v>
      </c>
      <c r="DJ152" s="26">
        <f t="shared" si="177"/>
        <v>0</v>
      </c>
      <c r="DK152" s="26">
        <f t="shared" si="178"/>
        <v>0</v>
      </c>
      <c r="DL152" s="26">
        <f t="shared" si="179"/>
        <v>0</v>
      </c>
      <c r="DM152" s="26">
        <f t="shared" si="180"/>
        <v>0</v>
      </c>
      <c r="DN152" s="26">
        <f t="shared" si="181"/>
        <v>0</v>
      </c>
    </row>
    <row r="153" spans="1:118" x14ac:dyDescent="0.25">
      <c r="A153" s="1419" t="s">
        <v>184</v>
      </c>
      <c r="B153" s="1420"/>
      <c r="C153" s="1421"/>
      <c r="D153" s="1465">
        <f t="shared" si="163"/>
        <v>0</v>
      </c>
      <c r="E153" s="1465">
        <f t="shared" si="164"/>
        <v>0</v>
      </c>
      <c r="F153" s="1466">
        <f t="shared" si="164"/>
        <v>0</v>
      </c>
      <c r="G153" s="1467"/>
      <c r="H153" s="1425"/>
      <c r="I153" s="1424"/>
      <c r="J153" s="1425"/>
      <c r="K153" s="1424"/>
      <c r="L153" s="1425"/>
      <c r="M153" s="1424"/>
      <c r="N153" s="1425"/>
      <c r="O153" s="1622"/>
      <c r="P153" s="1425"/>
      <c r="Q153" s="1622"/>
      <c r="R153" s="1425"/>
      <c r="S153" s="1622"/>
      <c r="T153" s="1425"/>
      <c r="U153" s="1424"/>
      <c r="V153" s="1425"/>
      <c r="W153" s="1424"/>
      <c r="X153" s="1425"/>
      <c r="Y153" s="1424"/>
      <c r="Z153" s="1425"/>
      <c r="AA153" s="1424"/>
      <c r="AB153" s="1425"/>
      <c r="AC153" s="1424"/>
      <c r="AD153" s="1425"/>
      <c r="AE153" s="1424"/>
      <c r="AF153" s="1425"/>
      <c r="AG153" s="1424"/>
      <c r="AH153" s="1425"/>
      <c r="AI153" s="1424"/>
      <c r="AJ153" s="1425"/>
      <c r="AK153" s="1424"/>
      <c r="AL153" s="1425"/>
      <c r="AM153" s="1424"/>
      <c r="AN153" s="1425"/>
      <c r="AO153" s="1424"/>
      <c r="AP153" s="1426"/>
      <c r="AQ153" s="1468"/>
      <c r="AR153" s="20"/>
      <c r="AS153" s="24"/>
      <c r="AT153" s="24"/>
      <c r="AU153" s="24"/>
      <c r="AV153" s="24"/>
      <c r="AW153" s="24"/>
      <c r="AX153" s="24"/>
      <c r="AY153" t="str">
        <f t="shared" si="165"/>
        <v/>
      </c>
      <c r="CW153" s="25" t="str">
        <f t="shared" si="166"/>
        <v/>
      </c>
      <c r="CX153" s="25" t="str">
        <f t="shared" si="167"/>
        <v/>
      </c>
      <c r="CY153" s="25" t="str">
        <f t="shared" si="168"/>
        <v/>
      </c>
      <c r="CZ153" s="25" t="str">
        <f t="shared" si="169"/>
        <v/>
      </c>
      <c r="DA153" s="25" t="str">
        <f t="shared" si="170"/>
        <v/>
      </c>
      <c r="DB153" s="25" t="str">
        <f t="shared" si="171"/>
        <v/>
      </c>
      <c r="DC153" s="25" t="str">
        <f t="shared" si="172"/>
        <v/>
      </c>
      <c r="DD153" s="25" t="str">
        <f t="shared" si="173"/>
        <v/>
      </c>
      <c r="DE153"/>
      <c r="DG153" s="26">
        <f t="shared" si="174"/>
        <v>0</v>
      </c>
      <c r="DH153" s="26">
        <f t="shared" si="175"/>
        <v>0</v>
      </c>
      <c r="DI153" s="26">
        <f t="shared" si="176"/>
        <v>0</v>
      </c>
      <c r="DJ153" s="26">
        <f t="shared" si="177"/>
        <v>0</v>
      </c>
      <c r="DK153" s="26">
        <f t="shared" si="178"/>
        <v>0</v>
      </c>
      <c r="DL153" s="26">
        <f t="shared" si="179"/>
        <v>0</v>
      </c>
      <c r="DM153" s="26">
        <f t="shared" si="180"/>
        <v>0</v>
      </c>
      <c r="DN153" s="26">
        <f t="shared" si="181"/>
        <v>0</v>
      </c>
    </row>
    <row r="154" spans="1:118" x14ac:dyDescent="0.25">
      <c r="A154" s="771" t="s">
        <v>185</v>
      </c>
      <c r="B154" s="771"/>
      <c r="C154" s="772"/>
      <c r="D154" s="1465">
        <f t="shared" si="163"/>
        <v>0</v>
      </c>
      <c r="E154" s="1465">
        <f>SUM(G154+I154+K154+M154+O154+Q154+S154+U154+W154+Y154+AA154+AC154+AE154+AG154+AI154+AK154+AM154+AO154)</f>
        <v>0</v>
      </c>
      <c r="F154" s="1466">
        <f t="shared" si="164"/>
        <v>0</v>
      </c>
      <c r="G154" s="1473"/>
      <c r="H154" s="1435"/>
      <c r="I154" s="1434"/>
      <c r="J154" s="1435"/>
      <c r="K154" s="1434"/>
      <c r="L154" s="1435"/>
      <c r="M154" s="1434"/>
      <c r="N154" s="1435"/>
      <c r="O154" s="1624"/>
      <c r="P154" s="1435"/>
      <c r="Q154" s="1624"/>
      <c r="R154" s="1435"/>
      <c r="S154" s="1624"/>
      <c r="T154" s="1435"/>
      <c r="U154" s="1434"/>
      <c r="V154" s="1435"/>
      <c r="W154" s="1434"/>
      <c r="X154" s="1435"/>
      <c r="Y154" s="1434"/>
      <c r="Z154" s="1435"/>
      <c r="AA154" s="1434"/>
      <c r="AB154" s="1435"/>
      <c r="AC154" s="1434"/>
      <c r="AD154" s="1435"/>
      <c r="AE154" s="1434"/>
      <c r="AF154" s="1435"/>
      <c r="AG154" s="1434"/>
      <c r="AH154" s="1435"/>
      <c r="AI154" s="1434"/>
      <c r="AJ154" s="1435"/>
      <c r="AK154" s="1434"/>
      <c r="AL154" s="1435"/>
      <c r="AM154" s="1434"/>
      <c r="AN154" s="1435"/>
      <c r="AO154" s="1434"/>
      <c r="AP154" s="1436"/>
      <c r="AQ154" s="188"/>
      <c r="AR154" s="1468"/>
      <c r="AS154" s="1428"/>
      <c r="AT154" s="189"/>
      <c r="AU154" s="189"/>
      <c r="AV154" s="189"/>
      <c r="AW154" s="189"/>
      <c r="AX154" s="189"/>
      <c r="AY154" t="str">
        <f t="shared" si="165"/>
        <v/>
      </c>
      <c r="CW154" s="25" t="str">
        <f t="shared" si="166"/>
        <v/>
      </c>
      <c r="CX154" s="25" t="str">
        <f t="shared" si="167"/>
        <v/>
      </c>
      <c r="CY154" s="25" t="str">
        <f t="shared" si="168"/>
        <v/>
      </c>
      <c r="CZ154" s="25" t="str">
        <f t="shared" si="169"/>
        <v/>
      </c>
      <c r="DA154" s="25" t="str">
        <f t="shared" si="170"/>
        <v/>
      </c>
      <c r="DB154" s="25" t="str">
        <f t="shared" si="171"/>
        <v/>
      </c>
      <c r="DC154" s="25" t="str">
        <f t="shared" si="172"/>
        <v/>
      </c>
      <c r="DD154" s="25" t="str">
        <f t="shared" si="173"/>
        <v/>
      </c>
      <c r="DE154"/>
      <c r="DG154" s="26">
        <f t="shared" si="174"/>
        <v>0</v>
      </c>
      <c r="DH154" s="26">
        <f t="shared" si="175"/>
        <v>0</v>
      </c>
      <c r="DI154" s="26">
        <f t="shared" si="176"/>
        <v>0</v>
      </c>
      <c r="DJ154" s="26">
        <f t="shared" si="177"/>
        <v>0</v>
      </c>
      <c r="DK154" s="26">
        <f t="shared" si="178"/>
        <v>0</v>
      </c>
      <c r="DL154" s="26">
        <f t="shared" si="179"/>
        <v>0</v>
      </c>
      <c r="DM154" s="26">
        <f t="shared" si="180"/>
        <v>0</v>
      </c>
      <c r="DN154" s="26">
        <f t="shared" si="181"/>
        <v>0</v>
      </c>
    </row>
    <row r="155" spans="1:118" x14ac:dyDescent="0.25">
      <c r="A155" s="1781" t="s">
        <v>4</v>
      </c>
      <c r="B155" s="1782"/>
      <c r="C155" s="1788"/>
      <c r="D155" s="1893">
        <f>SUM(D146:D154)</f>
        <v>702</v>
      </c>
      <c r="E155" s="1907">
        <f>SUM(E146:E154)</f>
        <v>243</v>
      </c>
      <c r="F155" s="1898">
        <f>SUM(F146:F154)</f>
        <v>459</v>
      </c>
      <c r="G155" s="1908">
        <f t="shared" ref="G155:AT155" si="182">SUM(G146:G154)</f>
        <v>0</v>
      </c>
      <c r="H155" s="1898">
        <f t="shared" si="182"/>
        <v>0</v>
      </c>
      <c r="I155" s="1908">
        <f t="shared" si="182"/>
        <v>0</v>
      </c>
      <c r="J155" s="1909">
        <f t="shared" si="182"/>
        <v>0</v>
      </c>
      <c r="K155" s="1908">
        <f t="shared" si="182"/>
        <v>0</v>
      </c>
      <c r="L155" s="1909">
        <f t="shared" si="182"/>
        <v>0</v>
      </c>
      <c r="M155" s="1908">
        <f t="shared" si="182"/>
        <v>2</v>
      </c>
      <c r="N155" s="1898">
        <f t="shared" si="182"/>
        <v>0</v>
      </c>
      <c r="O155" s="1908">
        <f t="shared" si="182"/>
        <v>5</v>
      </c>
      <c r="P155" s="1898">
        <f t="shared" si="182"/>
        <v>4</v>
      </c>
      <c r="Q155" s="1908">
        <f t="shared" si="182"/>
        <v>5</v>
      </c>
      <c r="R155" s="1898">
        <f t="shared" si="182"/>
        <v>1</v>
      </c>
      <c r="S155" s="1908">
        <f t="shared" si="182"/>
        <v>3</v>
      </c>
      <c r="T155" s="1898">
        <f t="shared" si="182"/>
        <v>3</v>
      </c>
      <c r="U155" s="1908">
        <f t="shared" si="182"/>
        <v>10</v>
      </c>
      <c r="V155" s="1898">
        <f t="shared" si="182"/>
        <v>6</v>
      </c>
      <c r="W155" s="1908">
        <f t="shared" si="182"/>
        <v>8</v>
      </c>
      <c r="X155" s="1898">
        <f t="shared" si="182"/>
        <v>23</v>
      </c>
      <c r="Y155" s="1908">
        <f t="shared" si="182"/>
        <v>44</v>
      </c>
      <c r="Z155" s="1898">
        <f t="shared" si="182"/>
        <v>66</v>
      </c>
      <c r="AA155" s="1908">
        <f t="shared" si="182"/>
        <v>69</v>
      </c>
      <c r="AB155" s="1898">
        <f t="shared" si="182"/>
        <v>61</v>
      </c>
      <c r="AC155" s="1908">
        <f t="shared" si="182"/>
        <v>3</v>
      </c>
      <c r="AD155" s="1898">
        <f t="shared" si="182"/>
        <v>29</v>
      </c>
      <c r="AE155" s="1908">
        <f t="shared" si="182"/>
        <v>6</v>
      </c>
      <c r="AF155" s="1898">
        <f t="shared" si="182"/>
        <v>59</v>
      </c>
      <c r="AG155" s="1908">
        <f t="shared" si="182"/>
        <v>27</v>
      </c>
      <c r="AH155" s="1898">
        <f t="shared" si="182"/>
        <v>97</v>
      </c>
      <c r="AI155" s="1908">
        <f t="shared" si="182"/>
        <v>34</v>
      </c>
      <c r="AJ155" s="1898">
        <f t="shared" si="182"/>
        <v>54</v>
      </c>
      <c r="AK155" s="1908">
        <f t="shared" si="182"/>
        <v>11</v>
      </c>
      <c r="AL155" s="1898">
        <f t="shared" si="182"/>
        <v>11</v>
      </c>
      <c r="AM155" s="1908">
        <f t="shared" si="182"/>
        <v>9</v>
      </c>
      <c r="AN155" s="1898">
        <f t="shared" si="182"/>
        <v>43</v>
      </c>
      <c r="AO155" s="1908">
        <f t="shared" si="182"/>
        <v>7</v>
      </c>
      <c r="AP155" s="1900">
        <f t="shared" si="182"/>
        <v>2</v>
      </c>
      <c r="AQ155" s="1898">
        <f t="shared" si="182"/>
        <v>0</v>
      </c>
      <c r="AR155" s="1899">
        <f t="shared" si="182"/>
        <v>0</v>
      </c>
      <c r="AS155" s="1898">
        <f t="shared" si="182"/>
        <v>0</v>
      </c>
      <c r="AT155" s="1910">
        <f t="shared" si="182"/>
        <v>0</v>
      </c>
      <c r="AU155" s="1910">
        <f>SUM(AU146:AU154)</f>
        <v>1</v>
      </c>
      <c r="AV155" s="1910">
        <f>SUM(AV146:AV154)</f>
        <v>0</v>
      </c>
      <c r="AW155" s="1910">
        <f>SUM(AW146:AW154)</f>
        <v>0</v>
      </c>
      <c r="AX155" s="1910">
        <f>SUM(AX146:AX154)</f>
        <v>0</v>
      </c>
      <c r="CW155"/>
      <c r="CX155"/>
      <c r="CY155"/>
      <c r="CZ155"/>
      <c r="DA155"/>
      <c r="DB155"/>
      <c r="DC155"/>
      <c r="DD155"/>
      <c r="DE155"/>
      <c r="DG155"/>
      <c r="DH155"/>
      <c r="DI155"/>
      <c r="DJ155"/>
      <c r="DK155"/>
      <c r="DL155"/>
      <c r="DM155"/>
    </row>
    <row r="156" spans="1:118" x14ac:dyDescent="0.25">
      <c r="A156" s="43" t="s">
        <v>186</v>
      </c>
      <c r="B156" s="212"/>
      <c r="C156" s="212"/>
      <c r="D156" s="212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4"/>
      <c r="R156" s="46"/>
      <c r="S156" s="10"/>
      <c r="T156" s="10"/>
      <c r="U156" s="10"/>
      <c r="V156" s="10"/>
      <c r="W156" s="10"/>
      <c r="X156" s="204"/>
      <c r="Y156" s="10"/>
      <c r="Z156" s="10"/>
      <c r="AA156" s="10"/>
      <c r="AB156" s="10"/>
      <c r="AC156" s="10"/>
      <c r="AD156" s="10"/>
      <c r="AE156" s="10"/>
      <c r="AF156" s="10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CW156"/>
      <c r="CX156"/>
      <c r="CY156"/>
      <c r="CZ156"/>
      <c r="DA156"/>
      <c r="DB156"/>
      <c r="DC156"/>
      <c r="DD156"/>
      <c r="DE156"/>
      <c r="DG156"/>
      <c r="DH156"/>
      <c r="DI156"/>
      <c r="DJ156"/>
      <c r="DK156"/>
      <c r="DL156"/>
      <c r="DM156"/>
    </row>
    <row r="157" spans="1:118" ht="15" customHeight="1" x14ac:dyDescent="0.25">
      <c r="A157" s="921" t="s">
        <v>187</v>
      </c>
      <c r="B157" s="632"/>
      <c r="C157" s="633"/>
      <c r="D157" s="924" t="s">
        <v>4</v>
      </c>
      <c r="E157" s="638"/>
      <c r="F157" s="639"/>
      <c r="G157" s="1781" t="s">
        <v>5</v>
      </c>
      <c r="H157" s="1782"/>
      <c r="I157" s="1782"/>
      <c r="J157" s="1782"/>
      <c r="K157" s="1782"/>
      <c r="L157" s="1782"/>
      <c r="M157" s="1782"/>
      <c r="N157" s="1782"/>
      <c r="O157" s="1782"/>
      <c r="P157" s="1782"/>
      <c r="Q157" s="1782"/>
      <c r="R157" s="1782"/>
      <c r="S157" s="1782"/>
      <c r="T157" s="1782"/>
      <c r="U157" s="1782"/>
      <c r="V157" s="1782"/>
      <c r="W157" s="1782"/>
      <c r="X157" s="1782"/>
      <c r="Y157" s="1782"/>
      <c r="Z157" s="1782"/>
      <c r="AA157" s="1782"/>
      <c r="AB157" s="1782"/>
      <c r="AC157" s="1782"/>
      <c r="AD157" s="1782"/>
      <c r="AE157" s="1782"/>
      <c r="AF157" s="1782"/>
      <c r="AG157" s="1782"/>
      <c r="AH157" s="1782"/>
      <c r="AI157" s="1782"/>
      <c r="AJ157" s="1782"/>
      <c r="AK157" s="1782"/>
      <c r="AL157" s="1782"/>
      <c r="AM157" s="1782"/>
      <c r="AN157" s="1782"/>
      <c r="AO157" s="1782"/>
      <c r="AP157" s="1788"/>
      <c r="AQ157" s="1784" t="s">
        <v>42</v>
      </c>
      <c r="AR157" s="710" t="s">
        <v>9</v>
      </c>
      <c r="AS157" s="1890" t="s">
        <v>12</v>
      </c>
      <c r="AT157" s="1890" t="s">
        <v>13</v>
      </c>
      <c r="AU157" s="1891" t="s">
        <v>10</v>
      </c>
      <c r="AV157" s="1891" t="s">
        <v>188</v>
      </c>
      <c r="AW157" s="649" t="s">
        <v>189</v>
      </c>
      <c r="CW157"/>
      <c r="CX157"/>
      <c r="CY157"/>
      <c r="CZ157"/>
      <c r="DA157"/>
      <c r="DB157"/>
      <c r="DC157"/>
      <c r="DD157"/>
      <c r="DE157"/>
      <c r="DG157"/>
      <c r="DH157"/>
      <c r="DI157"/>
      <c r="DJ157"/>
      <c r="DK157"/>
      <c r="DL157"/>
      <c r="DM157"/>
    </row>
    <row r="158" spans="1:118" ht="15" customHeight="1" x14ac:dyDescent="0.25">
      <c r="A158" s="783"/>
      <c r="B158" s="634"/>
      <c r="C158" s="635"/>
      <c r="D158" s="688"/>
      <c r="E158" s="689"/>
      <c r="F158" s="645"/>
      <c r="G158" s="1806" t="s">
        <v>14</v>
      </c>
      <c r="H158" s="1787"/>
      <c r="I158" s="1781" t="s">
        <v>15</v>
      </c>
      <c r="J158" s="1788"/>
      <c r="K158" s="1782" t="s">
        <v>16</v>
      </c>
      <c r="L158" s="1788"/>
      <c r="M158" s="1781" t="s">
        <v>17</v>
      </c>
      <c r="N158" s="1788"/>
      <c r="O158" s="1781" t="s">
        <v>18</v>
      </c>
      <c r="P158" s="1788"/>
      <c r="Q158" s="1781" t="s">
        <v>19</v>
      </c>
      <c r="R158" s="1788"/>
      <c r="S158" s="1781" t="s">
        <v>20</v>
      </c>
      <c r="T158" s="1788"/>
      <c r="U158" s="1781" t="s">
        <v>21</v>
      </c>
      <c r="V158" s="1788"/>
      <c r="W158" s="1781" t="s">
        <v>22</v>
      </c>
      <c r="X158" s="1788"/>
      <c r="Y158" s="1781" t="s">
        <v>23</v>
      </c>
      <c r="Z158" s="1789"/>
      <c r="AA158" s="1781" t="s">
        <v>24</v>
      </c>
      <c r="AB158" s="1789"/>
      <c r="AC158" s="1911" t="s">
        <v>25</v>
      </c>
      <c r="AD158" s="1912"/>
      <c r="AE158" s="1911" t="s">
        <v>26</v>
      </c>
      <c r="AF158" s="1912"/>
      <c r="AG158" s="1911" t="s">
        <v>27</v>
      </c>
      <c r="AH158" s="1912"/>
      <c r="AI158" s="1911" t="s">
        <v>28</v>
      </c>
      <c r="AJ158" s="1912"/>
      <c r="AK158" s="1781" t="s">
        <v>29</v>
      </c>
      <c r="AL158" s="1789"/>
      <c r="AM158" s="1781" t="s">
        <v>30</v>
      </c>
      <c r="AN158" s="1789"/>
      <c r="AO158" s="1781" t="s">
        <v>31</v>
      </c>
      <c r="AP158" s="1789"/>
      <c r="AQ158" s="694"/>
      <c r="AR158" s="712"/>
      <c r="AS158" s="1890"/>
      <c r="AT158" s="1890"/>
      <c r="AU158" s="741"/>
      <c r="AV158" s="741"/>
      <c r="AW158" s="650"/>
      <c r="CW158"/>
      <c r="CX158"/>
      <c r="CY158"/>
      <c r="CZ158"/>
      <c r="DA158"/>
      <c r="DB158"/>
      <c r="DC158"/>
      <c r="DD158"/>
      <c r="DE158"/>
      <c r="DG158"/>
      <c r="DH158"/>
      <c r="DI158"/>
      <c r="DJ158"/>
      <c r="DK158"/>
      <c r="DL158"/>
      <c r="DM158"/>
    </row>
    <row r="159" spans="1:118" x14ac:dyDescent="0.25">
      <c r="A159" s="894"/>
      <c r="B159" s="636"/>
      <c r="C159" s="884"/>
      <c r="D159" s="1790" t="s">
        <v>32</v>
      </c>
      <c r="E159" s="1832" t="s">
        <v>33</v>
      </c>
      <c r="F159" s="1792" t="s">
        <v>34</v>
      </c>
      <c r="G159" s="1791" t="s">
        <v>33</v>
      </c>
      <c r="H159" s="1792" t="s">
        <v>34</v>
      </c>
      <c r="I159" s="1793" t="s">
        <v>33</v>
      </c>
      <c r="J159" s="1792" t="s">
        <v>34</v>
      </c>
      <c r="K159" s="1793" t="s">
        <v>33</v>
      </c>
      <c r="L159" s="1792" t="s">
        <v>34</v>
      </c>
      <c r="M159" s="1793" t="s">
        <v>33</v>
      </c>
      <c r="N159" s="1792" t="s">
        <v>34</v>
      </c>
      <c r="O159" s="1793" t="s">
        <v>33</v>
      </c>
      <c r="P159" s="1792" t="s">
        <v>34</v>
      </c>
      <c r="Q159" s="1793" t="s">
        <v>33</v>
      </c>
      <c r="R159" s="1792" t="s">
        <v>34</v>
      </c>
      <c r="S159" s="1793" t="s">
        <v>33</v>
      </c>
      <c r="T159" s="1792" t="s">
        <v>34</v>
      </c>
      <c r="U159" s="1793" t="s">
        <v>33</v>
      </c>
      <c r="V159" s="1792" t="s">
        <v>34</v>
      </c>
      <c r="W159" s="1793" t="s">
        <v>33</v>
      </c>
      <c r="X159" s="1792" t="s">
        <v>34</v>
      </c>
      <c r="Y159" s="1793" t="s">
        <v>33</v>
      </c>
      <c r="Z159" s="1792" t="s">
        <v>34</v>
      </c>
      <c r="AA159" s="1793" t="s">
        <v>33</v>
      </c>
      <c r="AB159" s="1792" t="s">
        <v>34</v>
      </c>
      <c r="AC159" s="1793" t="s">
        <v>33</v>
      </c>
      <c r="AD159" s="1792" t="s">
        <v>34</v>
      </c>
      <c r="AE159" s="1793" t="s">
        <v>33</v>
      </c>
      <c r="AF159" s="1792" t="s">
        <v>34</v>
      </c>
      <c r="AG159" s="1793" t="s">
        <v>33</v>
      </c>
      <c r="AH159" s="1792" t="s">
        <v>34</v>
      </c>
      <c r="AI159" s="1793" t="s">
        <v>33</v>
      </c>
      <c r="AJ159" s="1792" t="s">
        <v>34</v>
      </c>
      <c r="AK159" s="1793" t="s">
        <v>33</v>
      </c>
      <c r="AL159" s="1792" t="s">
        <v>34</v>
      </c>
      <c r="AM159" s="1793" t="s">
        <v>33</v>
      </c>
      <c r="AN159" s="1792" t="s">
        <v>34</v>
      </c>
      <c r="AO159" s="1793" t="s">
        <v>33</v>
      </c>
      <c r="AP159" s="1792" t="s">
        <v>34</v>
      </c>
      <c r="AQ159" s="1794"/>
      <c r="AR159" s="904"/>
      <c r="AS159" s="1890"/>
      <c r="AT159" s="1890"/>
      <c r="AU159" s="1587"/>
      <c r="AV159" s="1587"/>
      <c r="AW159" s="889"/>
      <c r="CW159"/>
      <c r="CX159"/>
      <c r="CY159"/>
      <c r="CZ159"/>
      <c r="DA159"/>
      <c r="DB159"/>
      <c r="DC159"/>
      <c r="DD159"/>
      <c r="DE159"/>
      <c r="DG159"/>
      <c r="DH159"/>
      <c r="DI159"/>
      <c r="DJ159"/>
      <c r="DK159"/>
      <c r="DL159"/>
      <c r="DM159"/>
    </row>
    <row r="160" spans="1:118" ht="15" customHeight="1" x14ac:dyDescent="0.25">
      <c r="A160" s="1744" t="s">
        <v>190</v>
      </c>
      <c r="B160" s="1913" t="s">
        <v>191</v>
      </c>
      <c r="C160" s="1914"/>
      <c r="D160" s="1915">
        <f t="shared" ref="D160:D170" si="183">SUM(F160)</f>
        <v>0</v>
      </c>
      <c r="E160" s="216"/>
      <c r="F160" s="1916">
        <f>SUM(AD160+AF160+AH160+AJ160+AL160+AN160+AP160)</f>
        <v>0</v>
      </c>
      <c r="G160" s="1917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20"/>
      <c r="AD160" s="52"/>
      <c r="AE160" s="1918"/>
      <c r="AF160" s="52"/>
      <c r="AG160" s="1918"/>
      <c r="AH160" s="52"/>
      <c r="AI160" s="1918"/>
      <c r="AJ160" s="52"/>
      <c r="AK160" s="1918"/>
      <c r="AL160" s="52"/>
      <c r="AM160" s="1918"/>
      <c r="AN160" s="52"/>
      <c r="AO160" s="1918"/>
      <c r="AP160" s="52"/>
      <c r="AQ160" s="1919"/>
      <c r="AR160" s="52"/>
      <c r="AS160" s="1823"/>
      <c r="AT160" s="1823"/>
      <c r="AU160" s="1805"/>
      <c r="AV160" s="1920"/>
      <c r="AW160" s="1920"/>
      <c r="AX160" t="str">
        <f>CW160&amp;CW160&amp;CX160&amp;CY160&amp;CZ160&amp;DA160&amp;DB160&amp;DC160</f>
        <v/>
      </c>
      <c r="CW160"/>
      <c r="CX160" s="25" t="str">
        <f>IF(AND(D160&gt;0,AR160=""),"  * No olvide digitar la variable  Usuarios con Discapacidad. Digite Cero si no tiene.",IF(AR160&gt;D160," * La variable Usuarios con Discapacidad no pueden superar el Total Ambos Sexos.",""))</f>
        <v/>
      </c>
      <c r="CY160" s="25" t="str">
        <f>IF(AND(D160&gt;0,AS160=""),"  * No olvide digitar la variable Niños, niñas, adolescentes y jóvenes SENAME. Digite Cero si no tiene.",IF(AS160&gt;D160," * La variable Niños, niñas, adolescentes y jóvenes SENAME no pueden superar el Total Ambos Sexos.",""))</f>
        <v/>
      </c>
      <c r="CZ160" s="25" t="str">
        <f>IF(AND(D160&gt;0,AT160=""),"  * No olvide digitar la variable Niños, niñas, adolescentes y jóvenes Mejor Niñez. Digite Cero si no tiene.",IF(AT160&gt;D160," * La variable Niños, niñas, adolescentes y jóvenes Mejor Niñez  no pueden superar el Total Ambos Sexos.",""))</f>
        <v/>
      </c>
      <c r="DA160" s="25" t="str">
        <f>IF(AND(D160&gt;0,AU160=""),"  * No olvide digitar la variable Migrantes. Digite Cero si no tiene.",IF(AU160&gt;D160," * La variable Migrantes no pueden superar el Total Ambos Sexos.",""))</f>
        <v/>
      </c>
      <c r="DB160" s="224"/>
      <c r="DC160" s="224"/>
      <c r="DD160"/>
      <c r="DE160"/>
      <c r="DG160"/>
      <c r="DH160" s="26">
        <f>IF(AND(D160&gt;0,AR160=""),1,IF(AR160&gt;D160,1,0))</f>
        <v>0</v>
      </c>
      <c r="DI160" s="26">
        <f>IF(AND(D160&gt;0,AS160=""),1,IF(AS160&gt;D160,1,0))</f>
        <v>0</v>
      </c>
      <c r="DJ160" s="26">
        <f>IF(AND(D160&gt;0,AT160=""),1,IF(AT160&gt;D160,1,0))</f>
        <v>0</v>
      </c>
      <c r="DK160" s="26">
        <f>IF(AND(D160&gt;0,AU160=""),1,IF(AU160&gt;D160,1,0))</f>
        <v>0</v>
      </c>
      <c r="DL160" s="224"/>
      <c r="DM160" s="224"/>
    </row>
    <row r="161" spans="1:117" x14ac:dyDescent="0.25">
      <c r="A161" s="713"/>
      <c r="B161" s="1331" t="s">
        <v>95</v>
      </c>
      <c r="C161" s="1332"/>
      <c r="D161" s="1321">
        <f t="shared" si="183"/>
        <v>0</v>
      </c>
      <c r="E161" s="1639"/>
      <c r="F161" s="1640">
        <f t="shared" ref="F161:F170" si="184">SUM(AD161+AF161+AH161+AJ161+AL161+AN161+AP161)</f>
        <v>0</v>
      </c>
      <c r="G161" s="1603"/>
      <c r="H161" s="1641"/>
      <c r="I161" s="1641"/>
      <c r="J161" s="1641"/>
      <c r="K161" s="1641"/>
      <c r="L161" s="1641"/>
      <c r="M161" s="1641"/>
      <c r="N161" s="1641"/>
      <c r="O161" s="1641"/>
      <c r="P161" s="1641"/>
      <c r="Q161" s="1641"/>
      <c r="R161" s="1641"/>
      <c r="S161" s="1641"/>
      <c r="T161" s="1641"/>
      <c r="U161" s="1641"/>
      <c r="V161" s="1641"/>
      <c r="W161" s="1641"/>
      <c r="X161" s="1641"/>
      <c r="Y161" s="1641"/>
      <c r="Z161" s="1641"/>
      <c r="AA161" s="1641"/>
      <c r="AB161" s="1641"/>
      <c r="AC161" s="1642"/>
      <c r="AD161" s="22"/>
      <c r="AE161" s="1593"/>
      <c r="AF161" s="22"/>
      <c r="AG161" s="1593"/>
      <c r="AH161" s="22"/>
      <c r="AI161" s="1593"/>
      <c r="AJ161" s="22"/>
      <c r="AK161" s="1593"/>
      <c r="AL161" s="22"/>
      <c r="AM161" s="1593"/>
      <c r="AN161" s="22"/>
      <c r="AO161" s="1593"/>
      <c r="AP161" s="22"/>
      <c r="AQ161" s="230"/>
      <c r="AR161" s="22"/>
      <c r="AS161" s="20"/>
      <c r="AT161" s="20"/>
      <c r="AU161" s="1428"/>
      <c r="AV161" s="231"/>
      <c r="AW161" s="24"/>
      <c r="AX161" t="str">
        <f t="shared" ref="AX161:AX163" si="185">CW161&amp;CW161&amp;CX161&amp;CY161&amp;CZ161&amp;DA161&amp;DB161&amp;DC161</f>
        <v/>
      </c>
      <c r="CW161"/>
      <c r="CX161" s="25" t="str">
        <f t="shared" ref="CX161:CX163" si="186">IF(AND(D161&gt;0,AR161=""),"  * No olvide digitar la variable  Usuarios con Discapacidad. Digite Cero si no tiene.",IF(AR161&gt;D161," * La variable Usuarios con Discapacidad no pueden superar el Total Ambos Sexos.",""))</f>
        <v/>
      </c>
      <c r="CY161" s="25" t="str">
        <f t="shared" ref="CY161:CY163" si="187">IF(AND(D161&gt;0,AS161=""),"  * No olvide digitar la variable Niños, niñas, adolescentes y jóvenes SENAME. Digite Cero si no tiene.",IF(AS161&gt;D161," * La variable Niños, niñas, adolescentes y jóvenes SENAME no pueden superar el Total Ambos Sexos.",""))</f>
        <v/>
      </c>
      <c r="CZ161" s="25" t="str">
        <f t="shared" ref="CZ161:CZ163" si="188">IF(AND(D161&gt;0,AT161=""),"  * No olvide digitar la variable Niños, niñas, adolescentes y jóvenes Mejor Niñez. Digite Cero si no tiene.",IF(AT161&gt;D161," * La variable Niños, niñas, adolescentes y jóvenes Mejor Niñez  no pueden superar el Total Ambos Sexos.",""))</f>
        <v/>
      </c>
      <c r="DA161" s="25" t="str">
        <f t="shared" ref="DA161:DA163" si="189">IF(AND(D161&gt;0,AU161=""),"  * No olvide digitar la variable Migrantes. Digite Cero si no tiene.",IF(AU161&gt;D161," * La variable Migrantes no pueden superar el Total Ambos Sexos.",""))</f>
        <v/>
      </c>
      <c r="DB161" s="224"/>
      <c r="DC161" s="25" t="str">
        <f>IF(AND(D161&gt;0,AW161=""),"  * No olvide digitar la variable Paciente Diabético en control PSCV. Digite Cero si no tiene.",IF(AW161&gt;D161," * La variable Paciente Diabético en control PSCV no pueden superar el Total Ambos Sexos.",""))</f>
        <v/>
      </c>
      <c r="DD161"/>
      <c r="DE161"/>
      <c r="DG161"/>
      <c r="DH161" s="26">
        <f t="shared" ref="DH161:DH163" si="190">IF(AND(D161&gt;0,AR161=""),1,IF(AR161&gt;D161,1,0))</f>
        <v>0</v>
      </c>
      <c r="DI161" s="26">
        <f t="shared" ref="DI161:DI163" si="191">IF(AND(D161&gt;0,AS161=""),1,IF(AS161&gt;D161,1,0))</f>
        <v>0</v>
      </c>
      <c r="DJ161" s="26">
        <f t="shared" ref="DJ161:DJ163" si="192">IF(AND(D161&gt;0,AT161=""),1,IF(AT161&gt;D161,1,0))</f>
        <v>0</v>
      </c>
      <c r="DK161" s="26">
        <f t="shared" ref="DK161:DK163" si="193">IF(AND(D161&gt;0,AU161=""),1,IF(AU161&gt;D161,1,0))</f>
        <v>0</v>
      </c>
      <c r="DL161" s="224"/>
      <c r="DM161" s="26">
        <f>IF(AND(D161&gt;0,AW161=""),1,IF(AW161&gt;D161,1,0))</f>
        <v>0</v>
      </c>
    </row>
    <row r="162" spans="1:117" x14ac:dyDescent="0.25">
      <c r="A162" s="713"/>
      <c r="B162" s="1643" t="s">
        <v>93</v>
      </c>
      <c r="C162" s="1644"/>
      <c r="D162" s="1321">
        <f t="shared" si="183"/>
        <v>0</v>
      </c>
      <c r="E162" s="1639"/>
      <c r="F162" s="1640">
        <f t="shared" si="184"/>
        <v>0</v>
      </c>
      <c r="G162" s="1603"/>
      <c r="H162" s="1641"/>
      <c r="I162" s="1641"/>
      <c r="J162" s="1641"/>
      <c r="K162" s="1641"/>
      <c r="L162" s="1641"/>
      <c r="M162" s="1641"/>
      <c r="N162" s="1641"/>
      <c r="O162" s="1641"/>
      <c r="P162" s="1641"/>
      <c r="Q162" s="1641"/>
      <c r="R162" s="1641"/>
      <c r="S162" s="1641"/>
      <c r="T162" s="1641"/>
      <c r="U162" s="1641"/>
      <c r="V162" s="1641"/>
      <c r="W162" s="1641"/>
      <c r="X162" s="1641"/>
      <c r="Y162" s="1641"/>
      <c r="Z162" s="1641"/>
      <c r="AA162" s="1641"/>
      <c r="AB162" s="1641"/>
      <c r="AC162" s="1642"/>
      <c r="AD162" s="232"/>
      <c r="AE162" s="1593"/>
      <c r="AF162" s="232"/>
      <c r="AG162" s="1593"/>
      <c r="AH162" s="232"/>
      <c r="AI162" s="1593"/>
      <c r="AJ162" s="232"/>
      <c r="AK162" s="1593"/>
      <c r="AL162" s="232"/>
      <c r="AM162" s="1593"/>
      <c r="AN162" s="232"/>
      <c r="AO162" s="1593"/>
      <c r="AP162" s="232"/>
      <c r="AQ162" s="1427"/>
      <c r="AR162" s="1425"/>
      <c r="AS162" s="1468"/>
      <c r="AT162" s="1468"/>
      <c r="AU162" s="1428"/>
      <c r="AV162" s="234"/>
      <c r="AW162" s="235"/>
      <c r="AX162" t="str">
        <f t="shared" si="185"/>
        <v/>
      </c>
      <c r="CW162"/>
      <c r="CX162" s="25" t="str">
        <f t="shared" si="186"/>
        <v/>
      </c>
      <c r="CY162" s="25" t="str">
        <f t="shared" si="187"/>
        <v/>
      </c>
      <c r="CZ162" s="25" t="str">
        <f t="shared" si="188"/>
        <v/>
      </c>
      <c r="DA162" s="25" t="str">
        <f t="shared" si="189"/>
        <v/>
      </c>
      <c r="DB162" s="224"/>
      <c r="DC162" s="25" t="str">
        <f>IF(AND(D162&gt;0,AW162=""),"  * No olvide digitar la variable Paciente Diabético en control PSCV. Digite Cero si no tiene.",IF(AW162&gt;D162," * La variable Paciente Diabético en control PSCV no pueden superar el Total Ambos Sexos.",""))</f>
        <v/>
      </c>
      <c r="DD162"/>
      <c r="DE162"/>
      <c r="DG162"/>
      <c r="DH162" s="26">
        <f t="shared" si="190"/>
        <v>0</v>
      </c>
      <c r="DI162" s="26">
        <f t="shared" si="191"/>
        <v>0</v>
      </c>
      <c r="DJ162" s="26">
        <f t="shared" si="192"/>
        <v>0</v>
      </c>
      <c r="DK162" s="26">
        <f t="shared" si="193"/>
        <v>0</v>
      </c>
      <c r="DL162" s="224"/>
      <c r="DM162" s="26">
        <f>IF(AND(D162&gt;0,AW162=""),1,IF(AW162&gt;D162,1,0))</f>
        <v>0</v>
      </c>
    </row>
    <row r="163" spans="1:117" x14ac:dyDescent="0.25">
      <c r="A163" s="713"/>
      <c r="B163" s="1489" t="s">
        <v>156</v>
      </c>
      <c r="C163" s="686"/>
      <c r="D163" s="1334">
        <f t="shared" si="183"/>
        <v>0</v>
      </c>
      <c r="E163" s="1639"/>
      <c r="F163" s="237">
        <f t="shared" si="184"/>
        <v>0</v>
      </c>
      <c r="G163" s="1603"/>
      <c r="H163" s="1641"/>
      <c r="I163" s="1641"/>
      <c r="J163" s="1641"/>
      <c r="K163" s="1641"/>
      <c r="L163" s="1641"/>
      <c r="M163" s="1641"/>
      <c r="N163" s="1641"/>
      <c r="O163" s="1641"/>
      <c r="P163" s="1641"/>
      <c r="Q163" s="1641"/>
      <c r="R163" s="1641"/>
      <c r="S163" s="1641"/>
      <c r="T163" s="1641"/>
      <c r="U163" s="1641"/>
      <c r="V163" s="1641"/>
      <c r="W163" s="1641"/>
      <c r="X163" s="1641"/>
      <c r="Y163" s="1641"/>
      <c r="Z163" s="1641"/>
      <c r="AA163" s="1641"/>
      <c r="AB163" s="1641"/>
      <c r="AC163" s="1642"/>
      <c r="AD163" s="1435"/>
      <c r="AE163" s="1593"/>
      <c r="AF163" s="1435"/>
      <c r="AG163" s="1593"/>
      <c r="AH163" s="1435"/>
      <c r="AI163" s="1593"/>
      <c r="AJ163" s="1435"/>
      <c r="AK163" s="1593"/>
      <c r="AL163" s="1435"/>
      <c r="AM163" s="1593"/>
      <c r="AN163" s="1435"/>
      <c r="AO163" s="1593"/>
      <c r="AP163" s="1435"/>
      <c r="AQ163" s="1437"/>
      <c r="AR163" s="1435"/>
      <c r="AS163" s="39"/>
      <c r="AT163" s="39"/>
      <c r="AU163" s="1438"/>
      <c r="AV163" s="1645"/>
      <c r="AW163" s="1645"/>
      <c r="AX163" t="str">
        <f t="shared" si="185"/>
        <v/>
      </c>
      <c r="CW163"/>
      <c r="CX163" s="25" t="str">
        <f t="shared" si="186"/>
        <v/>
      </c>
      <c r="CY163" s="25" t="str">
        <f t="shared" si="187"/>
        <v/>
      </c>
      <c r="CZ163" s="25" t="str">
        <f t="shared" si="188"/>
        <v/>
      </c>
      <c r="DA163" s="25" t="str">
        <f t="shared" si="189"/>
        <v/>
      </c>
      <c r="DB163" s="224"/>
      <c r="DC163" s="224"/>
      <c r="DD163"/>
      <c r="DE163"/>
      <c r="DG163"/>
      <c r="DH163" s="26">
        <f t="shared" si="190"/>
        <v>0</v>
      </c>
      <c r="DI163" s="26">
        <f t="shared" si="191"/>
        <v>0</v>
      </c>
      <c r="DJ163" s="26">
        <f t="shared" si="192"/>
        <v>0</v>
      </c>
      <c r="DK163" s="26">
        <f t="shared" si="193"/>
        <v>0</v>
      </c>
      <c r="DL163" s="224"/>
      <c r="DM163" s="224"/>
    </row>
    <row r="164" spans="1:117" x14ac:dyDescent="0.25">
      <c r="A164" s="713"/>
      <c r="B164" s="1744" t="s">
        <v>192</v>
      </c>
      <c r="C164" s="1885" t="s">
        <v>4</v>
      </c>
      <c r="D164" s="1741">
        <f t="shared" si="183"/>
        <v>0</v>
      </c>
      <c r="E164" s="1639"/>
      <c r="F164" s="1921">
        <f t="shared" si="184"/>
        <v>0</v>
      </c>
      <c r="G164" s="1603"/>
      <c r="H164" s="1641"/>
      <c r="I164" s="1641"/>
      <c r="J164" s="1641"/>
      <c r="K164" s="1641"/>
      <c r="L164" s="1641"/>
      <c r="M164" s="1641"/>
      <c r="N164" s="1641"/>
      <c r="O164" s="1641"/>
      <c r="P164" s="1641"/>
      <c r="Q164" s="1641"/>
      <c r="R164" s="1641"/>
      <c r="S164" s="1641"/>
      <c r="T164" s="1641"/>
      <c r="U164" s="1641"/>
      <c r="V164" s="1641"/>
      <c r="W164" s="1641"/>
      <c r="X164" s="1641"/>
      <c r="Y164" s="1641"/>
      <c r="Z164" s="1641"/>
      <c r="AA164" s="1641"/>
      <c r="AB164" s="1641"/>
      <c r="AC164" s="1642"/>
      <c r="AD164" s="1894">
        <f>SUM(AD165:AD170)</f>
        <v>0</v>
      </c>
      <c r="AE164" s="1593"/>
      <c r="AF164" s="1894">
        <f t="shared" ref="AF164:AW164" si="194">SUM(AF165:AF170)</f>
        <v>0</v>
      </c>
      <c r="AG164" s="1593"/>
      <c r="AH164" s="1894">
        <f t="shared" si="194"/>
        <v>0</v>
      </c>
      <c r="AI164" s="1593"/>
      <c r="AJ164" s="1894">
        <f t="shared" si="194"/>
        <v>0</v>
      </c>
      <c r="AK164" s="1593"/>
      <c r="AL164" s="1894">
        <f t="shared" si="194"/>
        <v>0</v>
      </c>
      <c r="AM164" s="1593"/>
      <c r="AN164" s="1894">
        <f t="shared" si="194"/>
        <v>0</v>
      </c>
      <c r="AO164" s="1593"/>
      <c r="AP164" s="1894">
        <f t="shared" si="194"/>
        <v>0</v>
      </c>
      <c r="AQ164" s="1922">
        <f>SUM(AQ165:AQ170)</f>
        <v>0</v>
      </c>
      <c r="AR164" s="1894">
        <f t="shared" si="194"/>
        <v>0</v>
      </c>
      <c r="AS164" s="1827">
        <f>SUM(AS165:AS170)</f>
        <v>0</v>
      </c>
      <c r="AT164" s="1827">
        <f>SUM(AT165:AT170)</f>
        <v>0</v>
      </c>
      <c r="AU164" s="1827">
        <f>SUM(AU165:AU170)</f>
        <v>0</v>
      </c>
      <c r="AV164" s="1830">
        <f t="shared" si="194"/>
        <v>0</v>
      </c>
      <c r="AW164" s="1827">
        <f t="shared" si="194"/>
        <v>0</v>
      </c>
      <c r="CW164"/>
      <c r="CX164"/>
      <c r="CY164"/>
      <c r="CZ164"/>
      <c r="DA164" s="540"/>
      <c r="DB164"/>
      <c r="DC164"/>
      <c r="DD164"/>
      <c r="DE164"/>
      <c r="DG164"/>
      <c r="DH164"/>
      <c r="DI164"/>
      <c r="DJ164"/>
      <c r="DK164"/>
      <c r="DL164"/>
      <c r="DM164"/>
    </row>
    <row r="165" spans="1:117" x14ac:dyDescent="0.25">
      <c r="A165" s="713"/>
      <c r="B165" s="713"/>
      <c r="C165" s="244" t="s">
        <v>193</v>
      </c>
      <c r="D165" s="245">
        <f t="shared" si="183"/>
        <v>0</v>
      </c>
      <c r="E165" s="1639"/>
      <c r="F165" s="246">
        <f>SUM(AD165+AF165+AH165+AJ165+AL165+AN165+AP165)</f>
        <v>0</v>
      </c>
      <c r="G165" s="1603"/>
      <c r="H165" s="1641"/>
      <c r="I165" s="1641"/>
      <c r="J165" s="1641"/>
      <c r="K165" s="1641"/>
      <c r="L165" s="1641"/>
      <c r="M165" s="1641"/>
      <c r="N165" s="1641"/>
      <c r="O165" s="1641"/>
      <c r="P165" s="1641"/>
      <c r="Q165" s="1641"/>
      <c r="R165" s="1641"/>
      <c r="S165" s="1641"/>
      <c r="T165" s="1641"/>
      <c r="U165" s="1641"/>
      <c r="V165" s="1641"/>
      <c r="W165" s="1641"/>
      <c r="X165" s="1641"/>
      <c r="Y165" s="1641"/>
      <c r="Z165" s="1641"/>
      <c r="AA165" s="1641"/>
      <c r="AB165" s="1641"/>
      <c r="AC165" s="1642"/>
      <c r="AD165" s="22"/>
      <c r="AE165" s="1593"/>
      <c r="AF165" s="22"/>
      <c r="AG165" s="1593"/>
      <c r="AH165" s="22"/>
      <c r="AI165" s="1593"/>
      <c r="AJ165" s="22"/>
      <c r="AK165" s="1593"/>
      <c r="AL165" s="22"/>
      <c r="AM165" s="1593"/>
      <c r="AN165" s="22"/>
      <c r="AO165" s="1593"/>
      <c r="AP165" s="22"/>
      <c r="AQ165" s="230"/>
      <c r="AR165" s="22"/>
      <c r="AS165" s="20"/>
      <c r="AT165" s="20"/>
      <c r="AU165" s="20"/>
      <c r="AV165" s="24"/>
      <c r="AW165" s="20"/>
      <c r="AX165" t="str">
        <f t="shared" ref="AX165:AX196" si="195">CW165&amp;CX165&amp;CY165&amp;CZ165&amp;DA165&amp;DB165&amp;DC165&amp;DD165&amp;DE165</f>
        <v/>
      </c>
      <c r="CW165"/>
      <c r="CX165" s="25" t="str">
        <f t="shared" ref="CX165:CX175" si="196">IF(AND(D165&gt;0,AR165=""),"  * No olvide digitar la variable  Usuarios con Discapacidad. Digite Cero si no tiene.",IF(AR165&gt;D165," * La variable Usuarios con Discapacidad no pueden superar el Total Ambos Sexos.",""))</f>
        <v/>
      </c>
      <c r="CY165" s="25" t="str">
        <f t="shared" ref="CY165:CY175" si="197">IF(AND(D165&gt;0,AS165=""),"  * No olvide digitar la variable Niños, niñas, adolescentes y jóvenes SENAME. Digite Cero si no tiene.",IF(AS165&gt;D165," * La variable Niños, niñas, adolescentes y jóvenes SENAME no pueden superar el Total Ambos Sexos.",""))</f>
        <v/>
      </c>
      <c r="CZ165" s="25" t="str">
        <f t="shared" ref="CZ165:CZ175" si="198">IF(AND(D165&gt;0,AT165=""),"  * No olvide digitar la variable Niños, niñas, adolescentes y jóvenes Mejor Niñez. Digite Cero si no tiene.",IF(AT165&gt;D165," * La variable Niños, niñas, adolescentes y jóvenes Mejor Niñez  no pueden superar el Total Ambos Sexos.",""))</f>
        <v/>
      </c>
      <c r="DA165" s="25" t="str">
        <f t="shared" ref="DA165:DA175" si="199">IF(AND(D165&gt;0,AU165=""),"  * No olvide digitar la variable Migrantes. Digite Cero si no tiene.",IF(AU165&gt;D165," * La variable Migrantes no pueden superar el Total Ambos Sexos.",""))</f>
        <v/>
      </c>
      <c r="DB165" s="25" t="str">
        <f>IF(AND($D165&gt;0,AV165=""),"  * No olvide digitar la variable Egreso por Abandono. Digite Cero si no tiene.",IF(AV165&gt;$D165," * La variable Egreso por Abandono no pueden superar el Total Ambos Sexos.",""))</f>
        <v/>
      </c>
      <c r="DC165" s="25" t="str">
        <f t="shared" ref="DC165:DC175" si="200">IF(AND(D165&gt;0,AW165=""),"  * No olvide digitar la variable Paciente Diabético en control PSCV. Digite Cero si no tiene.",IF(AW165&gt;D165," * La variable Paciente Diabético en control PSCV no pueden superar el Total Ambos Sexos.",""))</f>
        <v/>
      </c>
      <c r="DD165"/>
      <c r="DE165"/>
      <c r="DG165"/>
      <c r="DH165" s="26">
        <f>IF(AND(D165&gt;0,AR165=""),1,IF(AR165&gt;D165,1,0))</f>
        <v>0</v>
      </c>
      <c r="DI165" s="26">
        <f>IF(AND(D165&gt;0,AS165=""),1,IF(AS165&gt;D165,1,0))</f>
        <v>0</v>
      </c>
      <c r="DJ165" s="26">
        <f>IF(AND(D165&gt;0,AT165=""),1,IF(AT165&gt;D165,1,0))</f>
        <v>0</v>
      </c>
      <c r="DK165" s="26">
        <f>IF(AND(D165&gt;0,AU165=""),1,IF(AU165&gt;D165,1,0))</f>
        <v>0</v>
      </c>
      <c r="DL165" s="26">
        <f>IF(AND(D165&gt;0,AV165=""),1,IF(AV165&gt;D165,1,0))</f>
        <v>0</v>
      </c>
      <c r="DM165" s="26">
        <f>IF(AND(D165&gt;0,AW165=""),1,IF(AW165&gt;D165,1,0))</f>
        <v>0</v>
      </c>
    </row>
    <row r="166" spans="1:117" x14ac:dyDescent="0.25">
      <c r="A166" s="713"/>
      <c r="B166" s="713"/>
      <c r="C166" s="1648" t="s">
        <v>194</v>
      </c>
      <c r="D166" s="245">
        <f t="shared" si="183"/>
        <v>0</v>
      </c>
      <c r="E166" s="1639"/>
      <c r="F166" s="1640">
        <f t="shared" si="184"/>
        <v>0</v>
      </c>
      <c r="G166" s="1603"/>
      <c r="H166" s="1641"/>
      <c r="I166" s="1641"/>
      <c r="J166" s="1641"/>
      <c r="K166" s="1641"/>
      <c r="L166" s="1641"/>
      <c r="M166" s="1641"/>
      <c r="N166" s="1641"/>
      <c r="O166" s="1641"/>
      <c r="P166" s="1641"/>
      <c r="Q166" s="1641"/>
      <c r="R166" s="1641"/>
      <c r="S166" s="1641"/>
      <c r="T166" s="1641"/>
      <c r="U166" s="1641"/>
      <c r="V166" s="1641"/>
      <c r="W166" s="1641"/>
      <c r="X166" s="1641"/>
      <c r="Y166" s="1641"/>
      <c r="Z166" s="1641"/>
      <c r="AA166" s="1641"/>
      <c r="AB166" s="1641"/>
      <c r="AC166" s="1642"/>
      <c r="AD166" s="22"/>
      <c r="AE166" s="1593"/>
      <c r="AF166" s="22"/>
      <c r="AG166" s="1593"/>
      <c r="AH166" s="22"/>
      <c r="AI166" s="1593"/>
      <c r="AJ166" s="22"/>
      <c r="AK166" s="1593"/>
      <c r="AL166" s="22"/>
      <c r="AM166" s="1593"/>
      <c r="AN166" s="22"/>
      <c r="AO166" s="1593"/>
      <c r="AP166" s="22"/>
      <c r="AQ166" s="230"/>
      <c r="AR166" s="22"/>
      <c r="AS166" s="20"/>
      <c r="AT166" s="20"/>
      <c r="AU166" s="20"/>
      <c r="AV166" s="24"/>
      <c r="AW166" s="20"/>
      <c r="AX166" t="str">
        <f t="shared" si="195"/>
        <v/>
      </c>
      <c r="CW166"/>
      <c r="CX166" s="25" t="str">
        <f t="shared" si="196"/>
        <v/>
      </c>
      <c r="CY166" s="25" t="str">
        <f t="shared" si="197"/>
        <v/>
      </c>
      <c r="CZ166" s="25" t="str">
        <f t="shared" si="198"/>
        <v/>
      </c>
      <c r="DA166" s="25" t="str">
        <f t="shared" si="199"/>
        <v/>
      </c>
      <c r="DB166" s="25" t="str">
        <f t="shared" ref="DB166:DB170" si="201">IF(AND($D166&gt;0,AV166=""),"  * No olvide digitar la variable Egreso por Abandono. Digite Cero si no tiene.",IF(AV166&gt;$D166," * La variable Egreso por Abandono no pueden superar el Total Ambos Sexos.",""))</f>
        <v/>
      </c>
      <c r="DC166" s="25" t="str">
        <f t="shared" si="200"/>
        <v/>
      </c>
      <c r="DD166"/>
      <c r="DE166"/>
      <c r="DG166"/>
      <c r="DH166" s="26">
        <f t="shared" ref="DH166:DH170" si="202">IF(AND(D166&gt;0,AR166=""),1,IF(AR166&gt;D166,1,0))</f>
        <v>0</v>
      </c>
      <c r="DI166" s="26">
        <f t="shared" ref="DI166:DI170" si="203">IF(AND(D166&gt;0,AS166=""),1,IF(AS166&gt;D166,1,0))</f>
        <v>0</v>
      </c>
      <c r="DJ166" s="26">
        <f t="shared" ref="DJ166:DJ170" si="204">IF(AND(D166&gt;0,AT166=""),1,IF(AT166&gt;D166,1,0))</f>
        <v>0</v>
      </c>
      <c r="DK166" s="26">
        <f t="shared" ref="DK166:DK170" si="205">IF(AND(D166&gt;0,AU166=""),1,IF(AU166&gt;D166,1,0))</f>
        <v>0</v>
      </c>
      <c r="DL166" s="26">
        <f t="shared" ref="DL166:DL170" si="206">IF(AND(D166&gt;0,AV166=""),1,IF(AV166&gt;D166,1,0))</f>
        <v>0</v>
      </c>
      <c r="DM166" s="26">
        <f t="shared" ref="DM166:DM170" si="207">IF(AND(D166&gt;0,AW166=""),1,IF(AW166&gt;D166,1,0))</f>
        <v>0</v>
      </c>
    </row>
    <row r="167" spans="1:117" x14ac:dyDescent="0.25">
      <c r="A167" s="713"/>
      <c r="B167" s="713"/>
      <c r="C167" s="244" t="s">
        <v>195</v>
      </c>
      <c r="D167" s="245">
        <f t="shared" si="183"/>
        <v>0</v>
      </c>
      <c r="E167" s="1639"/>
      <c r="F167" s="1640">
        <f t="shared" si="184"/>
        <v>0</v>
      </c>
      <c r="G167" s="1603"/>
      <c r="H167" s="1641"/>
      <c r="I167" s="1641"/>
      <c r="J167" s="1641"/>
      <c r="K167" s="1641"/>
      <c r="L167" s="1641"/>
      <c r="M167" s="1641"/>
      <c r="N167" s="1641"/>
      <c r="O167" s="1641"/>
      <c r="P167" s="1641"/>
      <c r="Q167" s="1641"/>
      <c r="R167" s="1641"/>
      <c r="S167" s="1641"/>
      <c r="T167" s="1641"/>
      <c r="U167" s="1641"/>
      <c r="V167" s="1641"/>
      <c r="W167" s="1641"/>
      <c r="X167" s="1641"/>
      <c r="Y167" s="1641"/>
      <c r="Z167" s="1641"/>
      <c r="AA167" s="1641"/>
      <c r="AB167" s="1641"/>
      <c r="AC167" s="1642"/>
      <c r="AD167" s="22"/>
      <c r="AE167" s="1593"/>
      <c r="AF167" s="22"/>
      <c r="AG167" s="1593"/>
      <c r="AH167" s="22"/>
      <c r="AI167" s="1593"/>
      <c r="AJ167" s="22"/>
      <c r="AK167" s="1593"/>
      <c r="AL167" s="22"/>
      <c r="AM167" s="1593"/>
      <c r="AN167" s="22"/>
      <c r="AO167" s="1593"/>
      <c r="AP167" s="22"/>
      <c r="AQ167" s="230"/>
      <c r="AR167" s="22"/>
      <c r="AS167" s="20"/>
      <c r="AT167" s="20"/>
      <c r="AU167" s="20"/>
      <c r="AV167" s="24"/>
      <c r="AW167" s="20"/>
      <c r="AX167" t="str">
        <f t="shared" si="195"/>
        <v/>
      </c>
      <c r="CW167"/>
      <c r="CX167" s="25" t="str">
        <f t="shared" si="196"/>
        <v/>
      </c>
      <c r="CY167" s="25" t="str">
        <f t="shared" si="197"/>
        <v/>
      </c>
      <c r="CZ167" s="25" t="str">
        <f t="shared" si="198"/>
        <v/>
      </c>
      <c r="DA167" s="25" t="str">
        <f t="shared" si="199"/>
        <v/>
      </c>
      <c r="DB167" s="25" t="str">
        <f t="shared" si="201"/>
        <v/>
      </c>
      <c r="DC167" s="25" t="str">
        <f t="shared" si="200"/>
        <v/>
      </c>
      <c r="DD167"/>
      <c r="DE167"/>
      <c r="DG167"/>
      <c r="DH167" s="26">
        <f t="shared" si="202"/>
        <v>0</v>
      </c>
      <c r="DI167" s="26">
        <f t="shared" si="203"/>
        <v>0</v>
      </c>
      <c r="DJ167" s="26">
        <f t="shared" si="204"/>
        <v>0</v>
      </c>
      <c r="DK167" s="26">
        <f t="shared" si="205"/>
        <v>0</v>
      </c>
      <c r="DL167" s="26">
        <f t="shared" si="206"/>
        <v>0</v>
      </c>
      <c r="DM167" s="26">
        <f t="shared" si="207"/>
        <v>0</v>
      </c>
    </row>
    <row r="168" spans="1:117" x14ac:dyDescent="0.25">
      <c r="A168" s="713"/>
      <c r="B168" s="713"/>
      <c r="C168" s="244" t="s">
        <v>196</v>
      </c>
      <c r="D168" s="245">
        <f t="shared" si="183"/>
        <v>0</v>
      </c>
      <c r="E168" s="1639"/>
      <c r="F168" s="1640">
        <f t="shared" si="184"/>
        <v>0</v>
      </c>
      <c r="G168" s="1603"/>
      <c r="H168" s="1641"/>
      <c r="I168" s="1641"/>
      <c r="J168" s="1641"/>
      <c r="K168" s="1641"/>
      <c r="L168" s="1641"/>
      <c r="M168" s="1641"/>
      <c r="N168" s="1641"/>
      <c r="O168" s="1641"/>
      <c r="P168" s="1641"/>
      <c r="Q168" s="1641"/>
      <c r="R168" s="1641"/>
      <c r="S168" s="1641"/>
      <c r="T168" s="1641"/>
      <c r="U168" s="1641"/>
      <c r="V168" s="1641"/>
      <c r="W168" s="1641"/>
      <c r="X168" s="1641"/>
      <c r="Y168" s="1641"/>
      <c r="Z168" s="1641"/>
      <c r="AA168" s="1641"/>
      <c r="AB168" s="1641"/>
      <c r="AC168" s="1642"/>
      <c r="AD168" s="22"/>
      <c r="AE168" s="1593"/>
      <c r="AF168" s="22"/>
      <c r="AG168" s="1593"/>
      <c r="AH168" s="22"/>
      <c r="AI168" s="1593"/>
      <c r="AJ168" s="22"/>
      <c r="AK168" s="1593"/>
      <c r="AL168" s="22"/>
      <c r="AM168" s="1593"/>
      <c r="AN168" s="22"/>
      <c r="AO168" s="1593"/>
      <c r="AP168" s="22"/>
      <c r="AQ168" s="230"/>
      <c r="AR168" s="1428"/>
      <c r="AS168" s="20"/>
      <c r="AT168" s="20"/>
      <c r="AU168" s="20"/>
      <c r="AV168" s="24"/>
      <c r="AW168" s="20"/>
      <c r="AX168" t="str">
        <f t="shared" si="195"/>
        <v/>
      </c>
      <c r="CW168"/>
      <c r="CX168" s="25" t="str">
        <f t="shared" si="196"/>
        <v/>
      </c>
      <c r="CY168" s="25" t="str">
        <f t="shared" si="197"/>
        <v/>
      </c>
      <c r="CZ168" s="25" t="str">
        <f t="shared" si="198"/>
        <v/>
      </c>
      <c r="DA168" s="25" t="str">
        <f t="shared" si="199"/>
        <v/>
      </c>
      <c r="DB168" s="25" t="str">
        <f t="shared" si="201"/>
        <v/>
      </c>
      <c r="DC168" s="25" t="str">
        <f t="shared" si="200"/>
        <v/>
      </c>
      <c r="DD168"/>
      <c r="DE168"/>
      <c r="DG168"/>
      <c r="DH168" s="26">
        <f t="shared" si="202"/>
        <v>0</v>
      </c>
      <c r="DI168" s="26">
        <f t="shared" si="203"/>
        <v>0</v>
      </c>
      <c r="DJ168" s="26">
        <f t="shared" si="204"/>
        <v>0</v>
      </c>
      <c r="DK168" s="26">
        <f t="shared" si="205"/>
        <v>0</v>
      </c>
      <c r="DL168" s="26">
        <f t="shared" si="206"/>
        <v>0</v>
      </c>
      <c r="DM168" s="26">
        <f t="shared" si="207"/>
        <v>0</v>
      </c>
    </row>
    <row r="169" spans="1:117" x14ac:dyDescent="0.25">
      <c r="A169" s="713"/>
      <c r="B169" s="713"/>
      <c r="C169" s="1648" t="s">
        <v>197</v>
      </c>
      <c r="D169" s="245">
        <f t="shared" si="183"/>
        <v>0</v>
      </c>
      <c r="E169" s="1639"/>
      <c r="F169" s="1640">
        <f t="shared" si="184"/>
        <v>0</v>
      </c>
      <c r="G169" s="1603"/>
      <c r="H169" s="1641"/>
      <c r="I169" s="1641"/>
      <c r="J169" s="1641"/>
      <c r="K169" s="1641"/>
      <c r="L169" s="1641"/>
      <c r="M169" s="1641"/>
      <c r="N169" s="1641"/>
      <c r="O169" s="1641"/>
      <c r="P169" s="1641"/>
      <c r="Q169" s="1641"/>
      <c r="R169" s="1641"/>
      <c r="S169" s="1641"/>
      <c r="T169" s="1641"/>
      <c r="U169" s="1641"/>
      <c r="V169" s="1641"/>
      <c r="W169" s="1641"/>
      <c r="X169" s="1641"/>
      <c r="Y169" s="1641"/>
      <c r="Z169" s="1641"/>
      <c r="AA169" s="1641"/>
      <c r="AB169" s="1641"/>
      <c r="AC169" s="1642"/>
      <c r="AD169" s="22"/>
      <c r="AE169" s="1593"/>
      <c r="AF169" s="22"/>
      <c r="AG169" s="1593"/>
      <c r="AH169" s="22"/>
      <c r="AI169" s="1593"/>
      <c r="AJ169" s="22"/>
      <c r="AK169" s="1593"/>
      <c r="AL169" s="22"/>
      <c r="AM169" s="1593"/>
      <c r="AN169" s="22"/>
      <c r="AO169" s="1593"/>
      <c r="AP169" s="22"/>
      <c r="AQ169" s="1427"/>
      <c r="AR169" s="24"/>
      <c r="AS169" s="1468"/>
      <c r="AT169" s="1468"/>
      <c r="AU169" s="20"/>
      <c r="AV169" s="24"/>
      <c r="AW169" s="20"/>
      <c r="AX169" t="str">
        <f t="shared" si="195"/>
        <v/>
      </c>
      <c r="CW169"/>
      <c r="CX169" s="25" t="str">
        <f t="shared" si="196"/>
        <v/>
      </c>
      <c r="CY169" s="25" t="str">
        <f t="shared" si="197"/>
        <v/>
      </c>
      <c r="CZ169" s="25" t="str">
        <f t="shared" si="198"/>
        <v/>
      </c>
      <c r="DA169" s="25" t="str">
        <f t="shared" si="199"/>
        <v/>
      </c>
      <c r="DB169" s="25" t="str">
        <f t="shared" si="201"/>
        <v/>
      </c>
      <c r="DC169" s="25" t="str">
        <f t="shared" si="200"/>
        <v/>
      </c>
      <c r="DD169"/>
      <c r="DE169"/>
      <c r="DG169"/>
      <c r="DH169" s="26">
        <f t="shared" si="202"/>
        <v>0</v>
      </c>
      <c r="DI169" s="26">
        <f t="shared" si="203"/>
        <v>0</v>
      </c>
      <c r="DJ169" s="26">
        <f t="shared" si="204"/>
        <v>0</v>
      </c>
      <c r="DK169" s="26">
        <f t="shared" si="205"/>
        <v>0</v>
      </c>
      <c r="DL169" s="26">
        <f t="shared" si="206"/>
        <v>0</v>
      </c>
      <c r="DM169" s="26">
        <f t="shared" si="207"/>
        <v>0</v>
      </c>
    </row>
    <row r="170" spans="1:117" x14ac:dyDescent="0.25">
      <c r="A170" s="945"/>
      <c r="B170" s="945"/>
      <c r="C170" s="244" t="s">
        <v>198</v>
      </c>
      <c r="D170" s="1334">
        <f t="shared" si="183"/>
        <v>0</v>
      </c>
      <c r="E170" s="1649"/>
      <c r="F170" s="249">
        <f t="shared" si="184"/>
        <v>0</v>
      </c>
      <c r="G170" s="1603"/>
      <c r="H170" s="1641"/>
      <c r="I170" s="1641"/>
      <c r="J170" s="1641"/>
      <c r="K170" s="1641"/>
      <c r="L170" s="1641"/>
      <c r="M170" s="1641"/>
      <c r="N170" s="1641"/>
      <c r="O170" s="1641"/>
      <c r="P170" s="1641"/>
      <c r="Q170" s="1641"/>
      <c r="R170" s="1641"/>
      <c r="S170" s="1641"/>
      <c r="T170" s="1641"/>
      <c r="U170" s="1641"/>
      <c r="V170" s="1641"/>
      <c r="W170" s="1641"/>
      <c r="X170" s="1641"/>
      <c r="Y170" s="1641"/>
      <c r="Z170" s="1641"/>
      <c r="AA170" s="1641"/>
      <c r="AB170" s="1641"/>
      <c r="AC170" s="1650"/>
      <c r="AD170" s="232"/>
      <c r="AE170" s="1651"/>
      <c r="AF170" s="232"/>
      <c r="AG170" s="1651"/>
      <c r="AH170" s="232"/>
      <c r="AI170" s="1651"/>
      <c r="AJ170" s="232"/>
      <c r="AK170" s="1651"/>
      <c r="AL170" s="232"/>
      <c r="AM170" s="1651"/>
      <c r="AN170" s="232"/>
      <c r="AO170" s="1651"/>
      <c r="AP170" s="232"/>
      <c r="AQ170" s="252"/>
      <c r="AR170" s="232"/>
      <c r="AS170" s="63"/>
      <c r="AT170" s="63"/>
      <c r="AU170" s="63"/>
      <c r="AV170" s="235"/>
      <c r="AW170" s="1438"/>
      <c r="AX170" t="str">
        <f t="shared" si="195"/>
        <v/>
      </c>
      <c r="CW170"/>
      <c r="CX170" s="25" t="str">
        <f t="shared" si="196"/>
        <v/>
      </c>
      <c r="CY170" s="25" t="str">
        <f t="shared" si="197"/>
        <v/>
      </c>
      <c r="CZ170" s="25" t="str">
        <f t="shared" si="198"/>
        <v/>
      </c>
      <c r="DA170" s="25" t="str">
        <f t="shared" si="199"/>
        <v/>
      </c>
      <c r="DB170" s="25" t="str">
        <f t="shared" si="201"/>
        <v/>
      </c>
      <c r="DC170" s="25" t="str">
        <f t="shared" si="200"/>
        <v/>
      </c>
      <c r="DD170"/>
      <c r="DE170"/>
      <c r="DG170"/>
      <c r="DH170" s="26">
        <f t="shared" si="202"/>
        <v>0</v>
      </c>
      <c r="DI170" s="26">
        <f t="shared" si="203"/>
        <v>0</v>
      </c>
      <c r="DJ170" s="26">
        <f t="shared" si="204"/>
        <v>0</v>
      </c>
      <c r="DK170" s="26">
        <f t="shared" si="205"/>
        <v>0</v>
      </c>
      <c r="DL170" s="26">
        <f t="shared" si="206"/>
        <v>0</v>
      </c>
      <c r="DM170" s="26">
        <f t="shared" si="207"/>
        <v>0</v>
      </c>
    </row>
    <row r="171" spans="1:117" ht="15" customHeight="1" x14ac:dyDescent="0.25">
      <c r="A171" s="1744" t="s">
        <v>199</v>
      </c>
      <c r="B171" s="1744" t="s">
        <v>200</v>
      </c>
      <c r="C171" s="1923" t="s">
        <v>95</v>
      </c>
      <c r="D171" s="245">
        <f t="shared" ref="D171:D175" si="208">SUM(E171)</f>
        <v>0</v>
      </c>
      <c r="E171" s="254">
        <f>SUM(AC171+AE171+AG171+AI171+AK171+AM171+AO171)</f>
        <v>0</v>
      </c>
      <c r="F171" s="1924"/>
      <c r="G171" s="256"/>
      <c r="H171" s="257"/>
      <c r="I171" s="257"/>
      <c r="J171" s="258"/>
      <c r="K171" s="257"/>
      <c r="L171" s="257"/>
      <c r="M171" s="257"/>
      <c r="N171" s="258"/>
      <c r="O171" s="257"/>
      <c r="P171" s="257"/>
      <c r="Q171" s="257"/>
      <c r="R171" s="258"/>
      <c r="S171" s="257"/>
      <c r="T171" s="257"/>
      <c r="U171" s="257"/>
      <c r="V171" s="258"/>
      <c r="W171" s="257"/>
      <c r="X171" s="257"/>
      <c r="Y171" s="257"/>
      <c r="Z171" s="258"/>
      <c r="AA171" s="257"/>
      <c r="AB171" s="259"/>
      <c r="AC171" s="1815"/>
      <c r="AD171" s="1925"/>
      <c r="AE171" s="1815"/>
      <c r="AF171" s="1925"/>
      <c r="AG171" s="1815"/>
      <c r="AH171" s="1925"/>
      <c r="AI171" s="1815"/>
      <c r="AJ171" s="1925"/>
      <c r="AK171" s="1815"/>
      <c r="AL171" s="1925"/>
      <c r="AM171" s="1815"/>
      <c r="AN171" s="1925"/>
      <c r="AO171" s="1815"/>
      <c r="AP171" s="1925"/>
      <c r="AQ171" s="1919"/>
      <c r="AR171" s="1823"/>
      <c r="AS171" s="1823"/>
      <c r="AT171" s="1823"/>
      <c r="AU171" s="1823"/>
      <c r="AV171" s="1920"/>
      <c r="AW171" s="20"/>
      <c r="AX171" t="str">
        <f t="shared" si="195"/>
        <v/>
      </c>
      <c r="CW171"/>
      <c r="CX171" s="25" t="str">
        <f t="shared" si="196"/>
        <v/>
      </c>
      <c r="CY171" s="25" t="str">
        <f t="shared" si="197"/>
        <v/>
      </c>
      <c r="CZ171" s="25" t="str">
        <f t="shared" si="198"/>
        <v/>
      </c>
      <c r="DA171" s="25" t="str">
        <f t="shared" si="199"/>
        <v/>
      </c>
      <c r="DB171" s="261"/>
      <c r="DC171" s="25" t="str">
        <f t="shared" si="200"/>
        <v/>
      </c>
      <c r="DD171"/>
      <c r="DE171"/>
      <c r="DG171"/>
      <c r="DH171" s="26">
        <f>IF(AND(D171&gt;0,AR171=""),1,IF(AR171&gt;D171,1,0))</f>
        <v>0</v>
      </c>
      <c r="DI171" s="26">
        <f>IF(AND(D171&gt;0,AS171=""),1,IF(AS171&gt;D171,1,0))</f>
        <v>0</v>
      </c>
      <c r="DJ171" s="26">
        <f>IF(AND(D171&gt;0,AT171=""),1,IF(AT171&gt;D171,1,0))</f>
        <v>0</v>
      </c>
      <c r="DK171" s="26">
        <f>IF(AND(D171&gt;0,AU171=""),1,IF(AU171&gt;D171,1,0))</f>
        <v>0</v>
      </c>
      <c r="DL171" s="261"/>
      <c r="DM171" s="26">
        <f>IF(AND(D171&gt;0,AW171=""),1,IF(AW171&gt;D171,1,0))</f>
        <v>0</v>
      </c>
    </row>
    <row r="172" spans="1:117" x14ac:dyDescent="0.25">
      <c r="A172" s="713"/>
      <c r="B172" s="713"/>
      <c r="C172" s="1648" t="s">
        <v>201</v>
      </c>
      <c r="D172" s="245">
        <f t="shared" si="208"/>
        <v>0</v>
      </c>
      <c r="E172" s="1655">
        <f>SUM(AC172+AE172+AG172+AI172+AK172+AM172+AO172)</f>
        <v>0</v>
      </c>
      <c r="F172" s="1656"/>
      <c r="G172" s="1603"/>
      <c r="H172" s="1641"/>
      <c r="I172" s="1641"/>
      <c r="J172" s="1642"/>
      <c r="K172" s="1641"/>
      <c r="L172" s="1641"/>
      <c r="M172" s="1641"/>
      <c r="N172" s="1642"/>
      <c r="O172" s="1641"/>
      <c r="P172" s="1641"/>
      <c r="Q172" s="1641"/>
      <c r="R172" s="1642"/>
      <c r="S172" s="1641"/>
      <c r="T172" s="1641"/>
      <c r="U172" s="1641"/>
      <c r="V172" s="1642"/>
      <c r="W172" s="1641"/>
      <c r="X172" s="1641"/>
      <c r="Y172" s="1641"/>
      <c r="Z172" s="1642"/>
      <c r="AA172" s="1641"/>
      <c r="AB172" s="1594"/>
      <c r="AC172" s="1467"/>
      <c r="AD172" s="264"/>
      <c r="AE172" s="1467"/>
      <c r="AF172" s="264"/>
      <c r="AG172" s="1467"/>
      <c r="AH172" s="264"/>
      <c r="AI172" s="1467"/>
      <c r="AJ172" s="264"/>
      <c r="AK172" s="1467"/>
      <c r="AL172" s="264"/>
      <c r="AM172" s="1467"/>
      <c r="AN172" s="264"/>
      <c r="AO172" s="1467"/>
      <c r="AP172" s="264"/>
      <c r="AQ172" s="1427"/>
      <c r="AR172" s="20"/>
      <c r="AS172" s="1468"/>
      <c r="AT172" s="1468"/>
      <c r="AU172" s="20"/>
      <c r="AV172" s="24"/>
      <c r="AW172" s="20"/>
      <c r="AX172" t="str">
        <f t="shared" si="195"/>
        <v/>
      </c>
      <c r="CW172"/>
      <c r="CX172" s="25" t="str">
        <f t="shared" si="196"/>
        <v/>
      </c>
      <c r="CY172" s="25" t="str">
        <f t="shared" si="197"/>
        <v/>
      </c>
      <c r="CZ172" s="25" t="str">
        <f t="shared" si="198"/>
        <v/>
      </c>
      <c r="DA172" s="25" t="str">
        <f t="shared" si="199"/>
        <v/>
      </c>
      <c r="DB172" s="25" t="str">
        <f>IF(AND($D172&gt;0,AV172=""),"  * No olvide digitar la variable Egreso por Abandono. Digite Cero si no tiene.",IF(AV172&gt;$D172," * La variable Egreso por Abandono no pueden superar el Total Ambos Sexos.",""))</f>
        <v/>
      </c>
      <c r="DC172" s="25" t="str">
        <f t="shared" si="200"/>
        <v/>
      </c>
      <c r="DD172"/>
      <c r="DE172"/>
      <c r="DG172"/>
      <c r="DH172" s="26">
        <f t="shared" ref="DH172:DH175" si="209">IF(AND(D172&gt;0,AR172=""),1,IF(AR172&gt;D172,1,0))</f>
        <v>0</v>
      </c>
      <c r="DI172" s="26">
        <f t="shared" ref="DI172:DI175" si="210">IF(AND(D172&gt;0,AS172=""),1,IF(AS172&gt;D172,1,0))</f>
        <v>0</v>
      </c>
      <c r="DJ172" s="26">
        <f t="shared" ref="DJ172:DJ175" si="211">IF(AND(D172&gt;0,AT172=""),1,IF(AT172&gt;D172,1,0))</f>
        <v>0</v>
      </c>
      <c r="DK172" s="26">
        <f t="shared" ref="DK172:DK175" si="212">IF(AND(D172&gt;0,AU172=""),1,IF(AU172&gt;D172,1,0))</f>
        <v>0</v>
      </c>
      <c r="DL172" s="26">
        <f t="shared" ref="DL172" si="213">IF(AND(D172&gt;0,AV172=""),1,IF(AV172&gt;D172,1,0))</f>
        <v>0</v>
      </c>
      <c r="DM172" s="26">
        <f t="shared" ref="DM172:DM175" si="214">IF(AND(D172&gt;0,AW172=""),1,IF(AW172&gt;D172,1,0))</f>
        <v>0</v>
      </c>
    </row>
    <row r="173" spans="1:117" x14ac:dyDescent="0.25">
      <c r="A173" s="713"/>
      <c r="B173" s="713"/>
      <c r="C173" s="265" t="s">
        <v>202</v>
      </c>
      <c r="D173" s="245">
        <f t="shared" si="208"/>
        <v>0</v>
      </c>
      <c r="E173" s="1655">
        <f>SUM(AC173+AE173+AG173+AI173+AK173+AM173+AO173)</f>
        <v>0</v>
      </c>
      <c r="F173" s="1657"/>
      <c r="G173" s="1603"/>
      <c r="H173" s="1641"/>
      <c r="I173" s="1641"/>
      <c r="J173" s="1642"/>
      <c r="K173" s="1641"/>
      <c r="L173" s="1641"/>
      <c r="M173" s="1641"/>
      <c r="N173" s="1642"/>
      <c r="O173" s="1641"/>
      <c r="P173" s="1641"/>
      <c r="Q173" s="1641"/>
      <c r="R173" s="1642"/>
      <c r="S173" s="1641"/>
      <c r="T173" s="1641"/>
      <c r="U173" s="1641"/>
      <c r="V173" s="1642"/>
      <c r="W173" s="1641"/>
      <c r="X173" s="1641"/>
      <c r="Y173" s="1641"/>
      <c r="Z173" s="1642"/>
      <c r="AA173" s="1641"/>
      <c r="AB173" s="1594"/>
      <c r="AC173" s="1467"/>
      <c r="AD173" s="264"/>
      <c r="AE173" s="1467"/>
      <c r="AF173" s="264"/>
      <c r="AG173" s="1467"/>
      <c r="AH173" s="264"/>
      <c r="AI173" s="1467"/>
      <c r="AJ173" s="264"/>
      <c r="AK173" s="1467"/>
      <c r="AL173" s="264"/>
      <c r="AM173" s="1467"/>
      <c r="AN173" s="264"/>
      <c r="AO173" s="1467"/>
      <c r="AP173" s="264"/>
      <c r="AQ173" s="1427"/>
      <c r="AR173" s="1468"/>
      <c r="AS173" s="1468"/>
      <c r="AT173" s="1468"/>
      <c r="AU173" s="20"/>
      <c r="AV173" s="231"/>
      <c r="AW173" s="20"/>
      <c r="AX173" t="str">
        <f t="shared" si="195"/>
        <v/>
      </c>
      <c r="CW173"/>
      <c r="CX173" s="25" t="str">
        <f t="shared" si="196"/>
        <v/>
      </c>
      <c r="CY173" s="25" t="str">
        <f t="shared" si="197"/>
        <v/>
      </c>
      <c r="CZ173" s="25" t="str">
        <f t="shared" si="198"/>
        <v/>
      </c>
      <c r="DA173" s="25" t="str">
        <f t="shared" si="199"/>
        <v/>
      </c>
      <c r="DB173" s="261"/>
      <c r="DC173" s="25" t="str">
        <f t="shared" si="200"/>
        <v/>
      </c>
      <c r="DD173"/>
      <c r="DE173"/>
      <c r="DG173"/>
      <c r="DH173" s="26">
        <f t="shared" si="209"/>
        <v>0</v>
      </c>
      <c r="DI173" s="26">
        <f t="shared" si="210"/>
        <v>0</v>
      </c>
      <c r="DJ173" s="26">
        <f t="shared" si="211"/>
        <v>0</v>
      </c>
      <c r="DK173" s="26">
        <f t="shared" si="212"/>
        <v>0</v>
      </c>
      <c r="DL173" s="261"/>
      <c r="DM173" s="26">
        <f t="shared" si="214"/>
        <v>0</v>
      </c>
    </row>
    <row r="174" spans="1:117" x14ac:dyDescent="0.25">
      <c r="A174" s="713"/>
      <c r="B174" s="713"/>
      <c r="C174" s="244" t="s">
        <v>93</v>
      </c>
      <c r="D174" s="245">
        <f t="shared" si="208"/>
        <v>0</v>
      </c>
      <c r="E174" s="1655">
        <f>SUM(AC174+AE174+AG174+AI174+AK174+AM174+AO174)</f>
        <v>0</v>
      </c>
      <c r="F174" s="1657"/>
      <c r="G174" s="1603"/>
      <c r="H174" s="1641"/>
      <c r="I174" s="1641"/>
      <c r="J174" s="1642"/>
      <c r="K174" s="1641"/>
      <c r="L174" s="1641"/>
      <c r="M174" s="1641"/>
      <c r="N174" s="1642"/>
      <c r="O174" s="1641"/>
      <c r="P174" s="1641"/>
      <c r="Q174" s="1641"/>
      <c r="R174" s="1642"/>
      <c r="S174" s="1641"/>
      <c r="T174" s="1641"/>
      <c r="U174" s="1641"/>
      <c r="V174" s="1642"/>
      <c r="W174" s="1641"/>
      <c r="X174" s="1641"/>
      <c r="Y174" s="1641"/>
      <c r="Z174" s="1642"/>
      <c r="AA174" s="1641"/>
      <c r="AB174" s="1594"/>
      <c r="AC174" s="185"/>
      <c r="AD174" s="267"/>
      <c r="AE174" s="185"/>
      <c r="AF174" s="267"/>
      <c r="AG174" s="185"/>
      <c r="AH174" s="267"/>
      <c r="AI174" s="185"/>
      <c r="AJ174" s="267"/>
      <c r="AK174" s="185"/>
      <c r="AL174" s="267"/>
      <c r="AM174" s="185"/>
      <c r="AN174" s="267"/>
      <c r="AO174" s="185"/>
      <c r="AP174" s="267"/>
      <c r="AQ174" s="268"/>
      <c r="AR174" s="188"/>
      <c r="AS174" s="188"/>
      <c r="AT174" s="188"/>
      <c r="AU174" s="63"/>
      <c r="AV174" s="234"/>
      <c r="AW174" s="63"/>
      <c r="AX174" t="str">
        <f t="shared" si="195"/>
        <v/>
      </c>
      <c r="CW174"/>
      <c r="CX174" s="25" t="str">
        <f t="shared" si="196"/>
        <v/>
      </c>
      <c r="CY174" s="25" t="str">
        <f t="shared" si="197"/>
        <v/>
      </c>
      <c r="CZ174" s="25" t="str">
        <f t="shared" si="198"/>
        <v/>
      </c>
      <c r="DA174" s="25" t="str">
        <f t="shared" si="199"/>
        <v/>
      </c>
      <c r="DB174" s="261"/>
      <c r="DC174" s="25" t="str">
        <f t="shared" si="200"/>
        <v/>
      </c>
      <c r="DD174"/>
      <c r="DE174"/>
      <c r="DG174"/>
      <c r="DH174" s="26">
        <f t="shared" si="209"/>
        <v>0</v>
      </c>
      <c r="DI174" s="26">
        <f t="shared" si="210"/>
        <v>0</v>
      </c>
      <c r="DJ174" s="26">
        <f t="shared" si="211"/>
        <v>0</v>
      </c>
      <c r="DK174" s="26">
        <f t="shared" si="212"/>
        <v>0</v>
      </c>
      <c r="DL174" s="261"/>
      <c r="DM174" s="26">
        <f t="shared" si="214"/>
        <v>0</v>
      </c>
    </row>
    <row r="175" spans="1:117" x14ac:dyDescent="0.25">
      <c r="A175" s="945"/>
      <c r="B175" s="713"/>
      <c r="C175" s="265" t="s">
        <v>156</v>
      </c>
      <c r="D175" s="1334">
        <f t="shared" si="208"/>
        <v>0</v>
      </c>
      <c r="E175" s="1395">
        <f>SUM(AC175+AE175+AG175+AI175+AK175+AM175+AO175)</f>
        <v>0</v>
      </c>
      <c r="F175" s="270"/>
      <c r="G175" s="1658"/>
      <c r="H175" s="1659"/>
      <c r="I175" s="1659"/>
      <c r="J175" s="1650"/>
      <c r="K175" s="1659"/>
      <c r="L175" s="1659"/>
      <c r="M175" s="1659"/>
      <c r="N175" s="1650"/>
      <c r="O175" s="1659"/>
      <c r="P175" s="1659"/>
      <c r="Q175" s="1659"/>
      <c r="R175" s="1650"/>
      <c r="S175" s="1659"/>
      <c r="T175" s="1659"/>
      <c r="U175" s="1659"/>
      <c r="V175" s="1650"/>
      <c r="W175" s="1659"/>
      <c r="X175" s="1659"/>
      <c r="Y175" s="1659"/>
      <c r="Z175" s="1650"/>
      <c r="AA175" s="1659"/>
      <c r="AB175" s="1660"/>
      <c r="AC175" s="1473"/>
      <c r="AD175" s="503"/>
      <c r="AE175" s="1473"/>
      <c r="AF175" s="503"/>
      <c r="AG175" s="1473"/>
      <c r="AH175" s="503"/>
      <c r="AI175" s="1473"/>
      <c r="AJ175" s="503"/>
      <c r="AK175" s="1473"/>
      <c r="AL175" s="503"/>
      <c r="AM175" s="1473"/>
      <c r="AN175" s="503"/>
      <c r="AO175" s="1473"/>
      <c r="AP175" s="503"/>
      <c r="AQ175" s="1437"/>
      <c r="AR175" s="39"/>
      <c r="AS175" s="39"/>
      <c r="AT175" s="39"/>
      <c r="AU175" s="39"/>
      <c r="AV175" s="1661"/>
      <c r="AW175" s="39"/>
      <c r="AX175" t="str">
        <f t="shared" si="195"/>
        <v/>
      </c>
      <c r="CW175"/>
      <c r="CX175" s="25" t="str">
        <f t="shared" si="196"/>
        <v/>
      </c>
      <c r="CY175" s="25" t="str">
        <f t="shared" si="197"/>
        <v/>
      </c>
      <c r="CZ175" s="25" t="str">
        <f t="shared" si="198"/>
        <v/>
      </c>
      <c r="DA175" s="25" t="str">
        <f t="shared" si="199"/>
        <v/>
      </c>
      <c r="DB175" s="261"/>
      <c r="DC175" s="25" t="str">
        <f t="shared" si="200"/>
        <v/>
      </c>
      <c r="DD175"/>
      <c r="DE175"/>
      <c r="DG175"/>
      <c r="DH175" s="26">
        <f t="shared" si="209"/>
        <v>0</v>
      </c>
      <c r="DI175" s="26">
        <f t="shared" si="210"/>
        <v>0</v>
      </c>
      <c r="DJ175" s="26">
        <f t="shared" si="211"/>
        <v>0</v>
      </c>
      <c r="DK175" s="26">
        <f t="shared" si="212"/>
        <v>0</v>
      </c>
      <c r="DL175" s="261"/>
      <c r="DM175" s="26">
        <f t="shared" si="214"/>
        <v>0</v>
      </c>
    </row>
    <row r="176" spans="1:117" ht="15" customHeight="1" x14ac:dyDescent="0.25">
      <c r="A176" s="1926" t="s">
        <v>203</v>
      </c>
      <c r="B176" s="1927" t="s">
        <v>204</v>
      </c>
      <c r="C176" s="1928" t="s">
        <v>205</v>
      </c>
      <c r="D176" s="1929">
        <f>SUM(E176:F176)</f>
        <v>0</v>
      </c>
      <c r="E176" s="497">
        <f>+G176+I176+K176+M176+O176+Q176+S176+U176+W176+Y176+AA176+AC176+AE176+AG176+AI176+AK176+AM176+AO176</f>
        <v>0</v>
      </c>
      <c r="F176" s="504">
        <f t="shared" ref="E176:F178" si="215">+H176+J176+L176+N176+P176+R176+T176+V176+X176+Z176+AB176+AD176+AF176+AH176+AJ176+AL176+AN176+AP176</f>
        <v>0</v>
      </c>
      <c r="G176" s="505">
        <f>SUM(G177:G178)</f>
        <v>0</v>
      </c>
      <c r="H176" s="506">
        <f t="shared" ref="H176:AS176" si="216">SUM(H177:H178)</f>
        <v>0</v>
      </c>
      <c r="I176" s="1930">
        <f t="shared" si="216"/>
        <v>0</v>
      </c>
      <c r="J176" s="506">
        <f t="shared" si="216"/>
        <v>0</v>
      </c>
      <c r="K176" s="1930">
        <f>SUM(K177:K178)</f>
        <v>0</v>
      </c>
      <c r="L176" s="283">
        <f t="shared" si="216"/>
        <v>0</v>
      </c>
      <c r="M176" s="1930">
        <f t="shared" si="216"/>
        <v>0</v>
      </c>
      <c r="N176" s="1931">
        <f t="shared" si="216"/>
        <v>0</v>
      </c>
      <c r="O176" s="1932">
        <f t="shared" si="216"/>
        <v>0</v>
      </c>
      <c r="P176" s="506">
        <f t="shared" si="216"/>
        <v>0</v>
      </c>
      <c r="Q176" s="1932">
        <f t="shared" si="216"/>
        <v>0</v>
      </c>
      <c r="R176" s="506">
        <f t="shared" si="216"/>
        <v>0</v>
      </c>
      <c r="S176" s="1932">
        <f t="shared" si="216"/>
        <v>0</v>
      </c>
      <c r="T176" s="506">
        <f t="shared" si="216"/>
        <v>0</v>
      </c>
      <c r="U176" s="1932">
        <f t="shared" si="216"/>
        <v>0</v>
      </c>
      <c r="V176" s="506">
        <f t="shared" si="216"/>
        <v>0</v>
      </c>
      <c r="W176" s="1932">
        <f t="shared" si="216"/>
        <v>0</v>
      </c>
      <c r="X176" s="506">
        <f t="shared" si="216"/>
        <v>0</v>
      </c>
      <c r="Y176" s="1932">
        <f t="shared" si="216"/>
        <v>0</v>
      </c>
      <c r="Z176" s="506">
        <f t="shared" si="216"/>
        <v>0</v>
      </c>
      <c r="AA176" s="1932">
        <f t="shared" si="216"/>
        <v>0</v>
      </c>
      <c r="AB176" s="506">
        <f t="shared" si="216"/>
        <v>0</v>
      </c>
      <c r="AC176" s="1930">
        <f>SUM(AC177:AC178)</f>
        <v>0</v>
      </c>
      <c r="AD176" s="506">
        <f t="shared" si="216"/>
        <v>0</v>
      </c>
      <c r="AE176" s="1930">
        <f t="shared" si="216"/>
        <v>0</v>
      </c>
      <c r="AF176" s="506">
        <f t="shared" si="216"/>
        <v>0</v>
      </c>
      <c r="AG176" s="1930">
        <f t="shared" si="216"/>
        <v>0</v>
      </c>
      <c r="AH176" s="506">
        <f t="shared" si="216"/>
        <v>0</v>
      </c>
      <c r="AI176" s="1930">
        <f t="shared" si="216"/>
        <v>0</v>
      </c>
      <c r="AJ176" s="506">
        <f t="shared" si="216"/>
        <v>0</v>
      </c>
      <c r="AK176" s="1930">
        <f t="shared" si="216"/>
        <v>0</v>
      </c>
      <c r="AL176" s="506">
        <f t="shared" si="216"/>
        <v>0</v>
      </c>
      <c r="AM176" s="1930">
        <f t="shared" si="216"/>
        <v>0</v>
      </c>
      <c r="AN176" s="506">
        <f t="shared" si="216"/>
        <v>0</v>
      </c>
      <c r="AO176" s="1930">
        <f t="shared" si="216"/>
        <v>0</v>
      </c>
      <c r="AP176" s="506">
        <f t="shared" si="216"/>
        <v>0</v>
      </c>
      <c r="AQ176" s="1933">
        <f t="shared" si="216"/>
        <v>0</v>
      </c>
      <c r="AR176" s="506">
        <f t="shared" si="216"/>
        <v>0</v>
      </c>
      <c r="AS176" s="506">
        <f t="shared" si="216"/>
        <v>0</v>
      </c>
      <c r="AT176" s="506">
        <f>SUM(AT177:AT178)</f>
        <v>0</v>
      </c>
      <c r="AU176" s="506">
        <f>SUM(AU177:AU178)</f>
        <v>0</v>
      </c>
      <c r="AV176" s="1665">
        <f>SUM(AV177:AV178)</f>
        <v>0</v>
      </c>
      <c r="AW176" s="506">
        <f>SUM(AW177:AW178)</f>
        <v>0</v>
      </c>
      <c r="CW176"/>
      <c r="CX176"/>
      <c r="CY176"/>
      <c r="CZ176"/>
      <c r="DA176" s="288"/>
      <c r="DB176"/>
      <c r="DC176"/>
      <c r="DD176"/>
      <c r="DE176"/>
      <c r="DG176"/>
      <c r="DH176"/>
      <c r="DI176"/>
      <c r="DJ176"/>
      <c r="DK176"/>
      <c r="DL176"/>
      <c r="DM176"/>
    </row>
    <row r="177" spans="1:117" x14ac:dyDescent="0.25">
      <c r="A177" s="791"/>
      <c r="B177" s="794"/>
      <c r="C177" s="1934" t="s">
        <v>206</v>
      </c>
      <c r="D177" s="245">
        <f>SUM(E177:F177)</f>
        <v>0</v>
      </c>
      <c r="E177" s="290">
        <f t="shared" si="215"/>
        <v>0</v>
      </c>
      <c r="F177" s="1935">
        <f t="shared" si="215"/>
        <v>0</v>
      </c>
      <c r="G177" s="1800"/>
      <c r="H177" s="52"/>
      <c r="I177" s="1815"/>
      <c r="J177" s="1823"/>
      <c r="K177" s="1815"/>
      <c r="L177" s="1936"/>
      <c r="M177" s="1815"/>
      <c r="N177" s="52"/>
      <c r="O177" s="1815"/>
      <c r="P177" s="20"/>
      <c r="Q177" s="1815"/>
      <c r="R177" s="20"/>
      <c r="S177" s="1815"/>
      <c r="T177" s="20"/>
      <c r="U177" s="1815"/>
      <c r="V177" s="20"/>
      <c r="W177" s="1815"/>
      <c r="X177" s="20"/>
      <c r="Y177" s="1815"/>
      <c r="Z177" s="20"/>
      <c r="AA177" s="19"/>
      <c r="AB177" s="20"/>
      <c r="AC177" s="19"/>
      <c r="AD177" s="20"/>
      <c r="AE177" s="19"/>
      <c r="AF177" s="20"/>
      <c r="AG177" s="19"/>
      <c r="AH177" s="20"/>
      <c r="AI177" s="19"/>
      <c r="AJ177" s="20"/>
      <c r="AK177" s="19"/>
      <c r="AL177" s="20"/>
      <c r="AM177" s="19"/>
      <c r="AN177" s="20"/>
      <c r="AO177" s="19"/>
      <c r="AP177" s="20"/>
      <c r="AQ177" s="230"/>
      <c r="AR177" s="20"/>
      <c r="AS177" s="20"/>
      <c r="AT177" s="20"/>
      <c r="AU177" s="20"/>
      <c r="AV177" s="24"/>
      <c r="AW177" s="20"/>
      <c r="AX177" t="str">
        <f t="shared" si="195"/>
        <v/>
      </c>
      <c r="CW177"/>
      <c r="CX177" s="25" t="str">
        <f t="shared" ref="CX177:CX196" si="217">IF(AND(D177&gt;0,AR177=""),"  * No olvide digitar la variable  Usuarios con Discapacidad. Digite Cero si no tiene.",IF(AR177&gt;D177," * La variable Usuarios con Discapacidad no pueden superar el Total Ambos Sexos.",""))</f>
        <v/>
      </c>
      <c r="CY177" s="25" t="str">
        <f t="shared" ref="CY177:CY186" si="218">IF(AND(D177&gt;0,AS177=""),"  * No olvide digitar la variable Niños, niñas, adolescentes y jóvenes SENAME. Digite Cero si no tiene.",IF(AS177&gt;D177," * La variable Niños, niñas, adolescentes y jóvenes SENAME no pueden superar el Total Ambos Sexos.",""))</f>
        <v/>
      </c>
      <c r="CZ177" s="25" t="str">
        <f t="shared" ref="CZ177:CZ186" si="219">IF(AND(D177&gt;0,AT177=""),"  * No olvide digitar la variable Niños, niñas, adolescentes y jóvenes Mejor Niñez. Digite Cero si no tiene.",IF(AT177&gt;D177," * La variable Niños, niñas, adolescentes y jóvenes Mejor Niñez  no pueden superar el Total Ambos Sexos.",""))</f>
        <v/>
      </c>
      <c r="DA177" s="25" t="str">
        <f t="shared" ref="DA177:DA196" si="220">IF(AND(D177&gt;0,AU177=""),"  * No olvide digitar la variable Migrantes. Digite Cero si no tiene.",IF(AU177&gt;D177," * La variable Migrantes no pueden superar el Total Ambos Sexos.",""))</f>
        <v/>
      </c>
      <c r="DB177" s="25" t="str">
        <f>IF(AND($D177&gt;0,AV177=""),"  * No olvide digitar la variable Egreso por Abandono. Digite Cero si no tiene.",IF(AV177&gt;$D177," * La variable Egreso por Abandono no pueden superar el Total Ambos Sexos.",""))</f>
        <v/>
      </c>
      <c r="DC177" s="25" t="str">
        <f t="shared" ref="DC177:DC196" si="221">IF(AND(D177&gt;0,AW177=""),"  * No olvide digitar la variable Paciente Diabético en control PSCV. Digite Cero si no tiene.",IF(AW177&gt;D177," * La variable Paciente Diabético en control PSCV no pueden superar el Total Ambos Sexos.",""))</f>
        <v/>
      </c>
      <c r="DD177"/>
      <c r="DE177"/>
      <c r="DG177"/>
      <c r="DH177" s="26">
        <f>IF(AND(D177&gt;0,AR177=""),1,IF(AR177&gt;D177,1,0))</f>
        <v>0</v>
      </c>
      <c r="DI177" s="26">
        <f>IF(AND(D177&gt;0,AS177=""),1,IF(AS177&gt;D177,1,0))</f>
        <v>0</v>
      </c>
      <c r="DJ177" s="26">
        <f>IF(AND(D177&gt;0,AT177=""),1,IF(AT177&gt;D177,1,0))</f>
        <v>0</v>
      </c>
      <c r="DK177" s="26">
        <f>IF(AND(D177&gt;0,AU177=""),1,IF(AU177&gt;D177,1,0))</f>
        <v>0</v>
      </c>
      <c r="DL177" s="26">
        <f>IF(AND(D177&gt;0,AV177=""),1,IF(AV177&gt;D177,1,0))</f>
        <v>0</v>
      </c>
      <c r="DM177" s="26">
        <f>IF(AND(D177&gt;0,AW177=""),1,IF(AW177&gt;D177,1,0))</f>
        <v>0</v>
      </c>
    </row>
    <row r="178" spans="1:117" x14ac:dyDescent="0.25">
      <c r="A178" s="1668"/>
      <c r="B178" s="1370"/>
      <c r="C178" s="293" t="s">
        <v>207</v>
      </c>
      <c r="D178" s="1334">
        <f>SUM(E178:F178)</f>
        <v>0</v>
      </c>
      <c r="E178" s="1395">
        <f t="shared" si="215"/>
        <v>0</v>
      </c>
      <c r="F178" s="294">
        <f t="shared" si="215"/>
        <v>0</v>
      </c>
      <c r="G178" s="1434"/>
      <c r="H178" s="1435"/>
      <c r="I178" s="1473"/>
      <c r="J178" s="39"/>
      <c r="K178" s="1473"/>
      <c r="L178" s="295"/>
      <c r="M178" s="1473"/>
      <c r="N178" s="1435"/>
      <c r="O178" s="1473"/>
      <c r="P178" s="39"/>
      <c r="Q178" s="1473"/>
      <c r="R178" s="39"/>
      <c r="S178" s="1473"/>
      <c r="T178" s="39"/>
      <c r="U178" s="1473"/>
      <c r="V178" s="39"/>
      <c r="W178" s="1473"/>
      <c r="X178" s="39"/>
      <c r="Y178" s="1473"/>
      <c r="Z178" s="39"/>
      <c r="AA178" s="1473"/>
      <c r="AB178" s="39"/>
      <c r="AC178" s="1473"/>
      <c r="AD178" s="39"/>
      <c r="AE178" s="1473"/>
      <c r="AF178" s="39"/>
      <c r="AG178" s="1473"/>
      <c r="AH178" s="39"/>
      <c r="AI178" s="1473"/>
      <c r="AJ178" s="39"/>
      <c r="AK178" s="1473"/>
      <c r="AL178" s="39"/>
      <c r="AM178" s="1473"/>
      <c r="AN178" s="39"/>
      <c r="AO178" s="1473"/>
      <c r="AP178" s="39"/>
      <c r="AQ178" s="1437"/>
      <c r="AR178" s="39"/>
      <c r="AS178" s="39"/>
      <c r="AT178" s="39"/>
      <c r="AU178" s="39"/>
      <c r="AV178" s="1438"/>
      <c r="AW178" s="39"/>
      <c r="AX178" t="str">
        <f t="shared" si="195"/>
        <v/>
      </c>
      <c r="CW178"/>
      <c r="CX178" s="25" t="str">
        <f t="shared" si="217"/>
        <v/>
      </c>
      <c r="CY178" s="25" t="str">
        <f t="shared" si="218"/>
        <v/>
      </c>
      <c r="CZ178" s="25" t="str">
        <f t="shared" si="219"/>
        <v/>
      </c>
      <c r="DA178" s="25" t="str">
        <f t="shared" si="220"/>
        <v/>
      </c>
      <c r="DB178" s="25" t="str">
        <f t="shared" ref="DB178:DB194" si="222">IF(AND($D178&gt;0,AV178=""),"  * No olvide digitar la variable Egreso por Abandono. Digite Cero si no tiene.",IF(AV178&gt;$D178," * La variable Egreso por Abandono no pueden superar el Total Ambos Sexos.",""))</f>
        <v/>
      </c>
      <c r="DC178" s="25" t="str">
        <f t="shared" si="221"/>
        <v/>
      </c>
      <c r="DD178"/>
      <c r="DE178"/>
      <c r="DG178"/>
      <c r="DH178" s="26">
        <f t="shared" ref="DH178:DH196" si="223">IF(AND(D178&gt;0,AR178=""),1,IF(AR178&gt;D178,1,0))</f>
        <v>0</v>
      </c>
      <c r="DI178" s="26">
        <f t="shared" ref="DI178:DI196" si="224">IF(AND(D178&gt;0,AS178=""),1,IF(AS178&gt;D178,1,0))</f>
        <v>0</v>
      </c>
      <c r="DJ178" s="26">
        <f t="shared" ref="DJ178:DJ196" si="225">IF(AND(D178&gt;0,AT178=""),1,IF(AT178&gt;D178,1,0))</f>
        <v>0</v>
      </c>
      <c r="DK178" s="26">
        <f t="shared" ref="DK178:DK196" si="226">IF(AND(D178&gt;0,AU178=""),1,IF(AU178&gt;D178,1,0))</f>
        <v>0</v>
      </c>
      <c r="DL178" s="26">
        <f t="shared" ref="DL178:DL194" si="227">IF(AND(D178&gt;0,AV178=""),1,IF(AV178&gt;D178,1,0))</f>
        <v>0</v>
      </c>
      <c r="DM178" s="26">
        <f t="shared" ref="DM178:DM196" si="228">IF(AND(D178&gt;0,AW178=""),1,IF(AW178&gt;D178,1,0))</f>
        <v>0</v>
      </c>
    </row>
    <row r="179" spans="1:117" ht="15" customHeight="1" x14ac:dyDescent="0.25">
      <c r="A179" s="1926" t="s">
        <v>208</v>
      </c>
      <c r="B179" s="1744" t="s">
        <v>209</v>
      </c>
      <c r="C179" s="1937" t="s">
        <v>210</v>
      </c>
      <c r="D179" s="245">
        <f>SUM(E179+F179)</f>
        <v>0</v>
      </c>
      <c r="E179" s="290">
        <f>SUM(AA179+AC179+AE179+AG179+AI179+AK179+AM179+AO179)</f>
        <v>0</v>
      </c>
      <c r="F179" s="297">
        <f>SUM(AB179+AD179+AF179+AH179+AJ179+AL179+AN179+AP179)</f>
        <v>0</v>
      </c>
      <c r="G179" s="1938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1939"/>
      <c r="Y179" s="220"/>
      <c r="Z179" s="220"/>
      <c r="AA179" s="300"/>
      <c r="AB179" s="20"/>
      <c r="AC179" s="19"/>
      <c r="AD179" s="20"/>
      <c r="AE179" s="19"/>
      <c r="AF179" s="20"/>
      <c r="AG179" s="19"/>
      <c r="AH179" s="20"/>
      <c r="AI179" s="19"/>
      <c r="AJ179" s="20"/>
      <c r="AK179" s="19"/>
      <c r="AL179" s="20"/>
      <c r="AM179" s="19"/>
      <c r="AN179" s="20"/>
      <c r="AO179" s="19"/>
      <c r="AP179" s="20"/>
      <c r="AQ179" s="230"/>
      <c r="AR179" s="22"/>
      <c r="AS179" s="20"/>
      <c r="AT179" s="20"/>
      <c r="AU179" s="20"/>
      <c r="AV179" s="24"/>
      <c r="AW179" s="20"/>
      <c r="AX179" t="str">
        <f t="shared" si="195"/>
        <v/>
      </c>
      <c r="CW179"/>
      <c r="CX179" s="25" t="str">
        <f t="shared" si="217"/>
        <v/>
      </c>
      <c r="CY179" s="25" t="str">
        <f t="shared" si="218"/>
        <v/>
      </c>
      <c r="CZ179" s="25" t="str">
        <f t="shared" si="219"/>
        <v/>
      </c>
      <c r="DA179" s="25" t="str">
        <f t="shared" si="220"/>
        <v/>
      </c>
      <c r="DB179" s="25" t="str">
        <f t="shared" si="222"/>
        <v/>
      </c>
      <c r="DC179" s="25" t="str">
        <f t="shared" si="221"/>
        <v/>
      </c>
      <c r="DD179"/>
      <c r="DE179"/>
      <c r="DG179"/>
      <c r="DH179" s="26">
        <f t="shared" si="223"/>
        <v>0</v>
      </c>
      <c r="DI179" s="26">
        <f t="shared" si="224"/>
        <v>0</v>
      </c>
      <c r="DJ179" s="26">
        <f t="shared" si="225"/>
        <v>0</v>
      </c>
      <c r="DK179" s="26">
        <f t="shared" si="226"/>
        <v>0</v>
      </c>
      <c r="DL179" s="26">
        <f t="shared" si="227"/>
        <v>0</v>
      </c>
      <c r="DM179" s="26">
        <f t="shared" si="228"/>
        <v>0</v>
      </c>
    </row>
    <row r="180" spans="1:117" x14ac:dyDescent="0.25">
      <c r="A180" s="791"/>
      <c r="B180" s="713"/>
      <c r="C180" s="1648" t="s">
        <v>211</v>
      </c>
      <c r="D180" s="301">
        <f>SUM(E180+F180)</f>
        <v>0</v>
      </c>
      <c r="E180" s="290">
        <f t="shared" ref="E180:F183" si="229">SUM(AA180+AC180+AE180+AG180+AI180+AK180+AM180+AO180)</f>
        <v>0</v>
      </c>
      <c r="F180" s="297">
        <f t="shared" si="229"/>
        <v>0</v>
      </c>
      <c r="G180" s="1596"/>
      <c r="H180" s="1642"/>
      <c r="I180" s="1642"/>
      <c r="J180" s="1642"/>
      <c r="K180" s="1642"/>
      <c r="L180" s="1642"/>
      <c r="M180" s="1642"/>
      <c r="N180" s="1642"/>
      <c r="O180" s="1642"/>
      <c r="P180" s="1642"/>
      <c r="Q180" s="1642"/>
      <c r="R180" s="1642"/>
      <c r="S180" s="1642"/>
      <c r="T180" s="1642"/>
      <c r="U180" s="1642"/>
      <c r="V180" s="1642"/>
      <c r="W180" s="1642"/>
      <c r="X180" s="1595"/>
      <c r="Y180" s="1642"/>
      <c r="Z180" s="1642"/>
      <c r="AA180" s="302"/>
      <c r="AB180" s="63"/>
      <c r="AC180" s="193"/>
      <c r="AD180" s="63"/>
      <c r="AE180" s="193"/>
      <c r="AF180" s="63"/>
      <c r="AG180" s="193"/>
      <c r="AH180" s="63"/>
      <c r="AI180" s="193"/>
      <c r="AJ180" s="63"/>
      <c r="AK180" s="193"/>
      <c r="AL180" s="63"/>
      <c r="AM180" s="193"/>
      <c r="AN180" s="63"/>
      <c r="AO180" s="193"/>
      <c r="AP180" s="63"/>
      <c r="AQ180" s="252"/>
      <c r="AR180" s="232"/>
      <c r="AS180" s="63"/>
      <c r="AT180" s="63"/>
      <c r="AU180" s="63"/>
      <c r="AV180" s="303"/>
      <c r="AW180" s="63"/>
      <c r="AX180" t="str">
        <f t="shared" si="195"/>
        <v/>
      </c>
      <c r="CW180"/>
      <c r="CX180" s="25" t="str">
        <f t="shared" si="217"/>
        <v/>
      </c>
      <c r="CY180" s="25" t="str">
        <f t="shared" si="218"/>
        <v/>
      </c>
      <c r="CZ180" s="25" t="str">
        <f t="shared" si="219"/>
        <v/>
      </c>
      <c r="DA180" s="25" t="str">
        <f t="shared" si="220"/>
        <v/>
      </c>
      <c r="DB180" s="304"/>
      <c r="DC180" s="25" t="str">
        <f t="shared" si="221"/>
        <v/>
      </c>
      <c r="DD180"/>
      <c r="DE180"/>
      <c r="DG180"/>
      <c r="DH180" s="26">
        <f t="shared" si="223"/>
        <v>0</v>
      </c>
      <c r="DI180" s="26">
        <f t="shared" si="224"/>
        <v>0</v>
      </c>
      <c r="DJ180" s="26">
        <f t="shared" si="225"/>
        <v>0</v>
      </c>
      <c r="DK180" s="26">
        <f t="shared" si="226"/>
        <v>0</v>
      </c>
      <c r="DL180" s="304"/>
      <c r="DM180" s="26">
        <f t="shared" si="228"/>
        <v>0</v>
      </c>
    </row>
    <row r="181" spans="1:117" x14ac:dyDescent="0.25">
      <c r="A181" s="791"/>
      <c r="B181" s="945"/>
      <c r="C181" s="305" t="s">
        <v>212</v>
      </c>
      <c r="D181" s="301">
        <f t="shared" ref="D181:D194" si="230">SUM(E181+F181)</f>
        <v>0</v>
      </c>
      <c r="E181" s="1395">
        <f>SUM(AA181+AC181+AE181+AG181+AI181+AK181+AM181+AO181)</f>
        <v>0</v>
      </c>
      <c r="F181" s="294">
        <f t="shared" si="229"/>
        <v>0</v>
      </c>
      <c r="G181" s="1596"/>
      <c r="H181" s="1642"/>
      <c r="I181" s="1642"/>
      <c r="J181" s="1642"/>
      <c r="K181" s="1642"/>
      <c r="L181" s="1642"/>
      <c r="M181" s="1642"/>
      <c r="N181" s="1642"/>
      <c r="O181" s="1642"/>
      <c r="P181" s="1642"/>
      <c r="Q181" s="1642"/>
      <c r="R181" s="1642"/>
      <c r="S181" s="1642"/>
      <c r="T181" s="1642"/>
      <c r="U181" s="1642"/>
      <c r="V181" s="1642"/>
      <c r="W181" s="1642"/>
      <c r="X181" s="1595"/>
      <c r="Y181" s="1642"/>
      <c r="Z181" s="1642"/>
      <c r="AA181" s="1434"/>
      <c r="AB181" s="39"/>
      <c r="AC181" s="1473"/>
      <c r="AD181" s="39"/>
      <c r="AE181" s="1473"/>
      <c r="AF181" s="39"/>
      <c r="AG181" s="1473"/>
      <c r="AH181" s="39"/>
      <c r="AI181" s="1473"/>
      <c r="AJ181" s="39"/>
      <c r="AK181" s="1473"/>
      <c r="AL181" s="39"/>
      <c r="AM181" s="1473"/>
      <c r="AN181" s="39"/>
      <c r="AO181" s="1473"/>
      <c r="AP181" s="39"/>
      <c r="AQ181" s="1437"/>
      <c r="AR181" s="1435"/>
      <c r="AS181" s="39"/>
      <c r="AT181" s="39"/>
      <c r="AU181" s="39"/>
      <c r="AV181" s="1661"/>
      <c r="AW181" s="39"/>
      <c r="AX181" t="str">
        <f t="shared" si="195"/>
        <v/>
      </c>
      <c r="CW181"/>
      <c r="CX181" s="25" t="str">
        <f t="shared" si="217"/>
        <v/>
      </c>
      <c r="CY181" s="25" t="str">
        <f t="shared" si="218"/>
        <v/>
      </c>
      <c r="CZ181" s="25" t="str">
        <f t="shared" si="219"/>
        <v/>
      </c>
      <c r="DA181" s="25" t="str">
        <f t="shared" si="220"/>
        <v/>
      </c>
      <c r="DB181" s="304"/>
      <c r="DC181" s="25" t="str">
        <f t="shared" si="221"/>
        <v/>
      </c>
      <c r="DD181"/>
      <c r="DE181"/>
      <c r="DG181"/>
      <c r="DH181" s="26">
        <f t="shared" si="223"/>
        <v>0</v>
      </c>
      <c r="DI181" s="26">
        <f t="shared" si="224"/>
        <v>0</v>
      </c>
      <c r="DJ181" s="26">
        <f t="shared" si="225"/>
        <v>0</v>
      </c>
      <c r="DK181" s="26">
        <f t="shared" si="226"/>
        <v>0</v>
      </c>
      <c r="DL181" s="304"/>
      <c r="DM181" s="26">
        <f t="shared" si="228"/>
        <v>0</v>
      </c>
    </row>
    <row r="182" spans="1:117" x14ac:dyDescent="0.25">
      <c r="A182" s="791"/>
      <c r="B182" s="1927" t="s">
        <v>213</v>
      </c>
      <c r="C182" s="1934" t="s">
        <v>210</v>
      </c>
      <c r="D182" s="1915">
        <f t="shared" si="230"/>
        <v>0</v>
      </c>
      <c r="E182" s="290">
        <f>SUM(AA182+AC182+AE182+AG182+AI182+AK182+AM182+AO182)</f>
        <v>0</v>
      </c>
      <c r="F182" s="297">
        <f t="shared" si="229"/>
        <v>0</v>
      </c>
      <c r="G182" s="1596"/>
      <c r="H182" s="1642"/>
      <c r="I182" s="1642"/>
      <c r="J182" s="1642"/>
      <c r="K182" s="1642"/>
      <c r="L182" s="1642"/>
      <c r="M182" s="1642"/>
      <c r="N182" s="1642"/>
      <c r="O182" s="1642"/>
      <c r="P182" s="1642"/>
      <c r="Q182" s="1642"/>
      <c r="R182" s="1642"/>
      <c r="S182" s="1642"/>
      <c r="T182" s="1642"/>
      <c r="U182" s="1642"/>
      <c r="V182" s="1642"/>
      <c r="W182" s="1642"/>
      <c r="X182" s="1595"/>
      <c r="Y182" s="1642"/>
      <c r="Z182" s="1642"/>
      <c r="AA182" s="205"/>
      <c r="AB182" s="1823"/>
      <c r="AC182" s="1815"/>
      <c r="AD182" s="1823"/>
      <c r="AE182" s="1815"/>
      <c r="AF182" s="1823"/>
      <c r="AG182" s="1815"/>
      <c r="AH182" s="1823"/>
      <c r="AI182" s="1815"/>
      <c r="AJ182" s="1823"/>
      <c r="AK182" s="1815"/>
      <c r="AL182" s="1823"/>
      <c r="AM182" s="1815"/>
      <c r="AN182" s="1823"/>
      <c r="AO182" s="1815"/>
      <c r="AP182" s="1823"/>
      <c r="AQ182" s="1919"/>
      <c r="AR182" s="52"/>
      <c r="AS182" s="1823"/>
      <c r="AT182" s="1823"/>
      <c r="AU182" s="1823"/>
      <c r="AV182" s="1805"/>
      <c r="AW182" s="1823"/>
      <c r="AX182" t="str">
        <f t="shared" si="195"/>
        <v/>
      </c>
      <c r="CW182"/>
      <c r="CX182" s="25" t="str">
        <f t="shared" si="217"/>
        <v/>
      </c>
      <c r="CY182" s="25" t="str">
        <f t="shared" si="218"/>
        <v/>
      </c>
      <c r="CZ182" s="25" t="str">
        <f t="shared" si="219"/>
        <v/>
      </c>
      <c r="DA182" s="25" t="str">
        <f t="shared" si="220"/>
        <v/>
      </c>
      <c r="DB182" s="25" t="str">
        <f t="shared" si="222"/>
        <v/>
      </c>
      <c r="DC182" s="25" t="str">
        <f t="shared" si="221"/>
        <v/>
      </c>
      <c r="DD182"/>
      <c r="DE182"/>
      <c r="DG182"/>
      <c r="DH182" s="26">
        <f t="shared" si="223"/>
        <v>0</v>
      </c>
      <c r="DI182" s="26">
        <f t="shared" si="224"/>
        <v>0</v>
      </c>
      <c r="DJ182" s="26">
        <f t="shared" si="225"/>
        <v>0</v>
      </c>
      <c r="DK182" s="26">
        <f t="shared" si="226"/>
        <v>0</v>
      </c>
      <c r="DL182" s="26">
        <f t="shared" si="227"/>
        <v>0</v>
      </c>
      <c r="DM182" s="26">
        <f t="shared" si="228"/>
        <v>0</v>
      </c>
    </row>
    <row r="183" spans="1:117" x14ac:dyDescent="0.25">
      <c r="A183" s="791"/>
      <c r="B183" s="1370"/>
      <c r="C183" s="1672" t="s">
        <v>214</v>
      </c>
      <c r="D183" s="1741">
        <f t="shared" si="230"/>
        <v>0</v>
      </c>
      <c r="E183" s="1395">
        <f>SUM(AA183+AC183+AE183+AG183+AI183+AK183+AM183+AO183)</f>
        <v>0</v>
      </c>
      <c r="F183" s="294">
        <f t="shared" si="229"/>
        <v>0</v>
      </c>
      <c r="G183" s="1596"/>
      <c r="H183" s="1642"/>
      <c r="I183" s="1642"/>
      <c r="J183" s="1642"/>
      <c r="K183" s="1642"/>
      <c r="L183" s="1642"/>
      <c r="M183" s="1642"/>
      <c r="N183" s="1642"/>
      <c r="O183" s="1642"/>
      <c r="P183" s="1642"/>
      <c r="Q183" s="1642"/>
      <c r="R183" s="1642"/>
      <c r="S183" s="1642"/>
      <c r="T183" s="1642"/>
      <c r="U183" s="1642"/>
      <c r="V183" s="1642"/>
      <c r="W183" s="1642"/>
      <c r="X183" s="1595"/>
      <c r="Y183" s="1642"/>
      <c r="Z183" s="1642"/>
      <c r="AA183" s="1624"/>
      <c r="AB183" s="39"/>
      <c r="AC183" s="1473"/>
      <c r="AD183" s="39"/>
      <c r="AE183" s="1473"/>
      <c r="AF183" s="39"/>
      <c r="AG183" s="1473"/>
      <c r="AH183" s="39"/>
      <c r="AI183" s="1473"/>
      <c r="AJ183" s="39"/>
      <c r="AK183" s="1473"/>
      <c r="AL183" s="39"/>
      <c r="AM183" s="1473"/>
      <c r="AN183" s="39"/>
      <c r="AO183" s="1473"/>
      <c r="AP183" s="39"/>
      <c r="AQ183" s="1437"/>
      <c r="AR183" s="1435"/>
      <c r="AS183" s="39"/>
      <c r="AT183" s="39"/>
      <c r="AU183" s="39"/>
      <c r="AV183" s="1661"/>
      <c r="AW183" s="39"/>
      <c r="AX183" t="str">
        <f t="shared" si="195"/>
        <v/>
      </c>
      <c r="CW183"/>
      <c r="CX183" s="25" t="str">
        <f t="shared" si="217"/>
        <v/>
      </c>
      <c r="CY183" s="25" t="str">
        <f t="shared" si="218"/>
        <v/>
      </c>
      <c r="CZ183" s="25" t="str">
        <f t="shared" si="219"/>
        <v/>
      </c>
      <c r="DA183" s="25" t="str">
        <f t="shared" si="220"/>
        <v/>
      </c>
      <c r="DB183" s="304"/>
      <c r="DC183" s="25" t="str">
        <f t="shared" si="221"/>
        <v/>
      </c>
      <c r="DD183"/>
      <c r="DE183"/>
      <c r="DG183"/>
      <c r="DH183" s="26">
        <f t="shared" si="223"/>
        <v>0</v>
      </c>
      <c r="DI183" s="26">
        <f t="shared" si="224"/>
        <v>0</v>
      </c>
      <c r="DJ183" s="26">
        <f t="shared" si="225"/>
        <v>0</v>
      </c>
      <c r="DK183" s="26">
        <f t="shared" si="226"/>
        <v>0</v>
      </c>
      <c r="DL183" s="304"/>
      <c r="DM183" s="26">
        <f t="shared" si="228"/>
        <v>0</v>
      </c>
    </row>
    <row r="184" spans="1:117" x14ac:dyDescent="0.25">
      <c r="A184" s="791"/>
      <c r="B184" s="929" t="s">
        <v>95</v>
      </c>
      <c r="C184" s="1937" t="s">
        <v>210</v>
      </c>
      <c r="D184" s="245">
        <f t="shared" si="230"/>
        <v>0</v>
      </c>
      <c r="E184" s="290">
        <f t="shared" ref="E184:F186" si="231">SUM(AC184+AE184+AG184+AI184+AK184+AM184+AO184)</f>
        <v>0</v>
      </c>
      <c r="F184" s="297">
        <f t="shared" si="231"/>
        <v>0</v>
      </c>
      <c r="G184" s="1596"/>
      <c r="H184" s="1642"/>
      <c r="I184" s="1642"/>
      <c r="J184" s="1642"/>
      <c r="K184" s="1642"/>
      <c r="L184" s="1642"/>
      <c r="M184" s="1642"/>
      <c r="N184" s="1642"/>
      <c r="O184" s="1642"/>
      <c r="P184" s="1642"/>
      <c r="Q184" s="1642"/>
      <c r="R184" s="1642"/>
      <c r="S184" s="1642"/>
      <c r="T184" s="1642"/>
      <c r="U184" s="1642"/>
      <c r="V184" s="1642"/>
      <c r="W184" s="1642"/>
      <c r="X184" s="1595"/>
      <c r="Y184" s="1642"/>
      <c r="Z184" s="1642"/>
      <c r="AA184" s="220"/>
      <c r="AB184" s="220"/>
      <c r="AC184" s="1800"/>
      <c r="AD184" s="1823"/>
      <c r="AE184" s="1815"/>
      <c r="AF184" s="1823"/>
      <c r="AG184" s="1815"/>
      <c r="AH184" s="1823"/>
      <c r="AI184" s="1815"/>
      <c r="AJ184" s="1823"/>
      <c r="AK184" s="1815"/>
      <c r="AL184" s="1823"/>
      <c r="AM184" s="1815"/>
      <c r="AN184" s="1823"/>
      <c r="AO184" s="1815"/>
      <c r="AP184" s="1823"/>
      <c r="AQ184" s="1919"/>
      <c r="AR184" s="52"/>
      <c r="AS184" s="1823"/>
      <c r="AT184" s="1823"/>
      <c r="AU184" s="1823"/>
      <c r="AV184" s="1805"/>
      <c r="AW184" s="1823"/>
      <c r="AX184" t="str">
        <f t="shared" si="195"/>
        <v/>
      </c>
      <c r="CW184"/>
      <c r="CX184" s="25" t="str">
        <f t="shared" si="217"/>
        <v/>
      </c>
      <c r="CY184" s="25" t="str">
        <f t="shared" si="218"/>
        <v/>
      </c>
      <c r="CZ184" s="25" t="str">
        <f t="shared" si="219"/>
        <v/>
      </c>
      <c r="DA184" s="25" t="str">
        <f t="shared" si="220"/>
        <v/>
      </c>
      <c r="DB184" s="25" t="str">
        <f t="shared" si="222"/>
        <v/>
      </c>
      <c r="DC184" s="25" t="str">
        <f t="shared" si="221"/>
        <v/>
      </c>
      <c r="DD184"/>
      <c r="DE184"/>
      <c r="DG184"/>
      <c r="DH184" s="26">
        <f t="shared" si="223"/>
        <v>0</v>
      </c>
      <c r="DI184" s="26">
        <f t="shared" si="224"/>
        <v>0</v>
      </c>
      <c r="DJ184" s="26">
        <f t="shared" si="225"/>
        <v>0</v>
      </c>
      <c r="DK184" s="26">
        <f t="shared" si="226"/>
        <v>0</v>
      </c>
      <c r="DL184" s="26">
        <f t="shared" si="227"/>
        <v>0</v>
      </c>
      <c r="DM184" s="26">
        <f t="shared" si="228"/>
        <v>0</v>
      </c>
    </row>
    <row r="185" spans="1:117" x14ac:dyDescent="0.25">
      <c r="A185" s="791"/>
      <c r="B185" s="728"/>
      <c r="C185" s="1648" t="s">
        <v>215</v>
      </c>
      <c r="D185" s="301">
        <f t="shared" si="230"/>
        <v>0</v>
      </c>
      <c r="E185" s="290">
        <f t="shared" si="231"/>
        <v>0</v>
      </c>
      <c r="F185" s="297">
        <f t="shared" si="231"/>
        <v>0</v>
      </c>
      <c r="G185" s="1596"/>
      <c r="H185" s="1642"/>
      <c r="I185" s="1642"/>
      <c r="J185" s="1642"/>
      <c r="K185" s="1642"/>
      <c r="L185" s="1642"/>
      <c r="M185" s="1642"/>
      <c r="N185" s="1642"/>
      <c r="O185" s="1642"/>
      <c r="P185" s="1642"/>
      <c r="Q185" s="1642"/>
      <c r="R185" s="1642"/>
      <c r="S185" s="1642"/>
      <c r="T185" s="1642"/>
      <c r="U185" s="1642"/>
      <c r="V185" s="1642"/>
      <c r="W185" s="1642"/>
      <c r="X185" s="1595"/>
      <c r="Y185" s="1642"/>
      <c r="Z185" s="1642"/>
      <c r="AA185" s="1642"/>
      <c r="AB185" s="1642"/>
      <c r="AC185" s="302"/>
      <c r="AD185" s="63"/>
      <c r="AE185" s="193"/>
      <c r="AF185" s="63"/>
      <c r="AG185" s="193"/>
      <c r="AH185" s="63"/>
      <c r="AI185" s="193"/>
      <c r="AJ185" s="63"/>
      <c r="AK185" s="193"/>
      <c r="AL185" s="63"/>
      <c r="AM185" s="193"/>
      <c r="AN185" s="63"/>
      <c r="AO185" s="193"/>
      <c r="AP185" s="63"/>
      <c r="AQ185" s="252"/>
      <c r="AR185" s="232"/>
      <c r="AS185" s="63"/>
      <c r="AT185" s="63"/>
      <c r="AU185" s="63"/>
      <c r="AV185" s="234"/>
      <c r="AW185" s="63"/>
      <c r="AX185" t="str">
        <f t="shared" si="195"/>
        <v/>
      </c>
      <c r="CW185"/>
      <c r="CX185" s="25" t="str">
        <f t="shared" si="217"/>
        <v/>
      </c>
      <c r="CY185" s="25" t="str">
        <f t="shared" si="218"/>
        <v/>
      </c>
      <c r="CZ185" s="25" t="str">
        <f t="shared" si="219"/>
        <v/>
      </c>
      <c r="DA185" s="25" t="str">
        <f t="shared" si="220"/>
        <v/>
      </c>
      <c r="DB185" s="304"/>
      <c r="DC185" s="25" t="str">
        <f t="shared" si="221"/>
        <v/>
      </c>
      <c r="DD185"/>
      <c r="DE185"/>
      <c r="DG185"/>
      <c r="DH185" s="26">
        <f t="shared" si="223"/>
        <v>0</v>
      </c>
      <c r="DI185" s="26">
        <f t="shared" si="224"/>
        <v>0</v>
      </c>
      <c r="DJ185" s="26">
        <f t="shared" si="225"/>
        <v>0</v>
      </c>
      <c r="DK185" s="26">
        <f t="shared" si="226"/>
        <v>0</v>
      </c>
      <c r="DL185" s="304"/>
      <c r="DM185" s="26">
        <f t="shared" si="228"/>
        <v>0</v>
      </c>
    </row>
    <row r="186" spans="1:117" x14ac:dyDescent="0.25">
      <c r="A186" s="1668"/>
      <c r="B186" s="898"/>
      <c r="C186" s="1673" t="s">
        <v>216</v>
      </c>
      <c r="D186" s="301">
        <f t="shared" si="230"/>
        <v>0</v>
      </c>
      <c r="E186" s="1395">
        <f t="shared" si="231"/>
        <v>0</v>
      </c>
      <c r="F186" s="294">
        <f t="shared" si="231"/>
        <v>0</v>
      </c>
      <c r="G186" s="1596"/>
      <c r="H186" s="1642"/>
      <c r="I186" s="1642"/>
      <c r="J186" s="1642"/>
      <c r="K186" s="1642"/>
      <c r="L186" s="1642"/>
      <c r="M186" s="1642"/>
      <c r="N186" s="1642"/>
      <c r="O186" s="1642"/>
      <c r="P186" s="1642"/>
      <c r="Q186" s="1642"/>
      <c r="R186" s="1642"/>
      <c r="S186" s="1642"/>
      <c r="T186" s="1642"/>
      <c r="U186" s="1642"/>
      <c r="V186" s="1642"/>
      <c r="W186" s="1642"/>
      <c r="X186" s="1595"/>
      <c r="Y186" s="1642"/>
      <c r="Z186" s="1642"/>
      <c r="AA186" s="1642"/>
      <c r="AB186" s="1642"/>
      <c r="AC186" s="1434"/>
      <c r="AD186" s="39"/>
      <c r="AE186" s="1473"/>
      <c r="AF186" s="39"/>
      <c r="AG186" s="1473"/>
      <c r="AH186" s="39"/>
      <c r="AI186" s="1473"/>
      <c r="AJ186" s="39"/>
      <c r="AK186" s="1473"/>
      <c r="AL186" s="39"/>
      <c r="AM186" s="1473"/>
      <c r="AN186" s="39"/>
      <c r="AO186" s="1473"/>
      <c r="AP186" s="39"/>
      <c r="AQ186" s="1437"/>
      <c r="AR186" s="1435"/>
      <c r="AS186" s="39"/>
      <c r="AT186" s="39"/>
      <c r="AU186" s="39"/>
      <c r="AV186" s="1661"/>
      <c r="AW186" s="39"/>
      <c r="AX186" t="str">
        <f t="shared" si="195"/>
        <v/>
      </c>
      <c r="CW186"/>
      <c r="CX186" s="25" t="str">
        <f t="shared" si="217"/>
        <v/>
      </c>
      <c r="CY186" s="25" t="str">
        <f t="shared" si="218"/>
        <v/>
      </c>
      <c r="CZ186" s="25" t="str">
        <f t="shared" si="219"/>
        <v/>
      </c>
      <c r="DA186" s="25" t="str">
        <f t="shared" si="220"/>
        <v/>
      </c>
      <c r="DB186" s="304"/>
      <c r="DC186" s="25" t="str">
        <f t="shared" si="221"/>
        <v/>
      </c>
      <c r="DD186"/>
      <c r="DE186"/>
      <c r="DG186"/>
      <c r="DH186" s="26">
        <f t="shared" si="223"/>
        <v>0</v>
      </c>
      <c r="DI186" s="26">
        <f t="shared" si="224"/>
        <v>0</v>
      </c>
      <c r="DJ186" s="26">
        <f t="shared" si="225"/>
        <v>0</v>
      </c>
      <c r="DK186" s="26">
        <f t="shared" si="226"/>
        <v>0</v>
      </c>
      <c r="DL186" s="304"/>
      <c r="DM186" s="26">
        <f t="shared" si="228"/>
        <v>0</v>
      </c>
    </row>
    <row r="187" spans="1:117" ht="15" customHeight="1" x14ac:dyDescent="0.25">
      <c r="A187" s="1744" t="s">
        <v>217</v>
      </c>
      <c r="B187" s="1831" t="s">
        <v>218</v>
      </c>
      <c r="C187" s="1789"/>
      <c r="D187" s="1940">
        <f>SUM(E187+F187)</f>
        <v>0</v>
      </c>
      <c r="E187" s="1941">
        <f t="shared" ref="E187:F191" si="232">SUM(AK187)</f>
        <v>0</v>
      </c>
      <c r="F187" s="1942">
        <f t="shared" si="232"/>
        <v>0</v>
      </c>
      <c r="G187" s="1603"/>
      <c r="H187" s="1641"/>
      <c r="I187" s="1641"/>
      <c r="J187" s="1641"/>
      <c r="K187" s="1641"/>
      <c r="L187" s="1641"/>
      <c r="M187" s="1641"/>
      <c r="N187" s="1641"/>
      <c r="O187" s="1641"/>
      <c r="P187" s="1641"/>
      <c r="Q187" s="1641"/>
      <c r="R187" s="1641"/>
      <c r="S187" s="1641"/>
      <c r="T187" s="1641"/>
      <c r="U187" s="1641"/>
      <c r="V187" s="1641"/>
      <c r="W187" s="1641"/>
      <c r="X187" s="1602"/>
      <c r="Y187" s="1641"/>
      <c r="Z187" s="1641"/>
      <c r="AA187" s="1641"/>
      <c r="AB187" s="1641"/>
      <c r="AC187" s="1917"/>
      <c r="AD187" s="219"/>
      <c r="AE187" s="219"/>
      <c r="AF187" s="219"/>
      <c r="AG187" s="219"/>
      <c r="AH187" s="219"/>
      <c r="AI187" s="219"/>
      <c r="AJ187" s="311"/>
      <c r="AK187" s="1943"/>
      <c r="AL187" s="1944"/>
      <c r="AM187" s="1945"/>
      <c r="AN187" s="219"/>
      <c r="AO187" s="219"/>
      <c r="AP187" s="311"/>
      <c r="AQ187" s="1946"/>
      <c r="AR187" s="1947"/>
      <c r="AS187" s="1641"/>
      <c r="AT187" s="1602"/>
      <c r="AU187" s="1948"/>
      <c r="AV187" s="1948"/>
      <c r="AW187" s="1948"/>
      <c r="AX187" t="str">
        <f t="shared" si="195"/>
        <v/>
      </c>
      <c r="CW187"/>
      <c r="CX187" s="25" t="str">
        <f t="shared" si="217"/>
        <v/>
      </c>
      <c r="CY187" s="304"/>
      <c r="CZ187" s="304"/>
      <c r="DA187" s="25" t="str">
        <f t="shared" si="220"/>
        <v/>
      </c>
      <c r="DB187" s="25" t="str">
        <f t="shared" si="222"/>
        <v/>
      </c>
      <c r="DC187" s="25" t="str">
        <f t="shared" si="221"/>
        <v/>
      </c>
      <c r="DD187"/>
      <c r="DE187"/>
      <c r="DG187"/>
      <c r="DH187" s="26">
        <f t="shared" si="223"/>
        <v>0</v>
      </c>
      <c r="DI187" s="304"/>
      <c r="DJ187" s="304"/>
      <c r="DK187" s="26">
        <f t="shared" si="226"/>
        <v>0</v>
      </c>
      <c r="DL187" s="26">
        <f t="shared" si="227"/>
        <v>0</v>
      </c>
      <c r="DM187" s="26">
        <f t="shared" si="228"/>
        <v>0</v>
      </c>
    </row>
    <row r="188" spans="1:117" x14ac:dyDescent="0.25">
      <c r="A188" s="713"/>
      <c r="B188" s="713" t="s">
        <v>209</v>
      </c>
      <c r="C188" s="244" t="s">
        <v>210</v>
      </c>
      <c r="D188" s="1915">
        <f t="shared" si="230"/>
        <v>0</v>
      </c>
      <c r="E188" s="254">
        <f t="shared" si="232"/>
        <v>0</v>
      </c>
      <c r="F188" s="297">
        <f t="shared" si="232"/>
        <v>0</v>
      </c>
      <c r="G188" s="1603"/>
      <c r="H188" s="1641"/>
      <c r="I188" s="1641"/>
      <c r="J188" s="1641"/>
      <c r="K188" s="1641"/>
      <c r="L188" s="1641"/>
      <c r="M188" s="1641"/>
      <c r="N188" s="1641"/>
      <c r="O188" s="1641"/>
      <c r="P188" s="1641"/>
      <c r="Q188" s="1641"/>
      <c r="R188" s="1641"/>
      <c r="S188" s="1641"/>
      <c r="T188" s="1641"/>
      <c r="U188" s="1641"/>
      <c r="V188" s="1641"/>
      <c r="W188" s="1641"/>
      <c r="X188" s="1602"/>
      <c r="Y188" s="1641"/>
      <c r="Z188" s="1641"/>
      <c r="AA188" s="1641"/>
      <c r="AB188" s="1641"/>
      <c r="AC188" s="1603"/>
      <c r="AD188" s="1641"/>
      <c r="AE188" s="1641"/>
      <c r="AF188" s="1641"/>
      <c r="AG188" s="1641"/>
      <c r="AH188" s="1641"/>
      <c r="AI188" s="1641"/>
      <c r="AJ188" s="1485"/>
      <c r="AK188" s="19"/>
      <c r="AL188" s="20"/>
      <c r="AM188" s="1484"/>
      <c r="AN188" s="1641"/>
      <c r="AO188" s="1641"/>
      <c r="AP188" s="1485"/>
      <c r="AQ188" s="230"/>
      <c r="AR188" s="22"/>
      <c r="AS188" s="1641"/>
      <c r="AT188" s="1602"/>
      <c r="AU188" s="24"/>
      <c r="AV188" s="24"/>
      <c r="AW188" s="20"/>
      <c r="AX188" t="str">
        <f t="shared" si="195"/>
        <v/>
      </c>
      <c r="CW188"/>
      <c r="CX188" s="25" t="str">
        <f t="shared" si="217"/>
        <v/>
      </c>
      <c r="CY188" s="304"/>
      <c r="CZ188" s="304"/>
      <c r="DA188" s="25" t="str">
        <f t="shared" si="220"/>
        <v/>
      </c>
      <c r="DB188" s="25" t="str">
        <f t="shared" si="222"/>
        <v/>
      </c>
      <c r="DC188" s="25" t="str">
        <f t="shared" si="221"/>
        <v/>
      </c>
      <c r="DD188"/>
      <c r="DE188"/>
      <c r="DG188"/>
      <c r="DH188" s="26">
        <f t="shared" si="223"/>
        <v>0</v>
      </c>
      <c r="DI188" s="304"/>
      <c r="DJ188" s="304"/>
      <c r="DK188" s="26">
        <f t="shared" si="226"/>
        <v>0</v>
      </c>
      <c r="DL188" s="26">
        <f t="shared" si="227"/>
        <v>0</v>
      </c>
      <c r="DM188" s="26">
        <f t="shared" si="228"/>
        <v>0</v>
      </c>
    </row>
    <row r="189" spans="1:117" x14ac:dyDescent="0.25">
      <c r="A189" s="713"/>
      <c r="B189" s="713"/>
      <c r="C189" s="318" t="s">
        <v>219</v>
      </c>
      <c r="D189" s="1334">
        <f t="shared" si="230"/>
        <v>0</v>
      </c>
      <c r="E189" s="1395">
        <f t="shared" si="232"/>
        <v>0</v>
      </c>
      <c r="F189" s="294">
        <f t="shared" si="232"/>
        <v>0</v>
      </c>
      <c r="G189" s="1603"/>
      <c r="H189" s="1641"/>
      <c r="I189" s="1641"/>
      <c r="J189" s="1641"/>
      <c r="K189" s="1641"/>
      <c r="L189" s="1641"/>
      <c r="M189" s="1641"/>
      <c r="N189" s="1641"/>
      <c r="O189" s="1641"/>
      <c r="P189" s="1641"/>
      <c r="Q189" s="1641"/>
      <c r="R189" s="1641"/>
      <c r="S189" s="1641"/>
      <c r="T189" s="1641"/>
      <c r="U189" s="1641"/>
      <c r="V189" s="1641"/>
      <c r="W189" s="1641"/>
      <c r="X189" s="1602"/>
      <c r="Y189" s="1641"/>
      <c r="Z189" s="1641"/>
      <c r="AA189" s="1641"/>
      <c r="AB189" s="1641"/>
      <c r="AC189" s="1603"/>
      <c r="AD189" s="1641"/>
      <c r="AE189" s="1641"/>
      <c r="AF189" s="1641"/>
      <c r="AG189" s="1641"/>
      <c r="AH189" s="1641"/>
      <c r="AI189" s="1641"/>
      <c r="AJ189" s="1485"/>
      <c r="AK189" s="193"/>
      <c r="AL189" s="63"/>
      <c r="AM189" s="1484"/>
      <c r="AN189" s="1641"/>
      <c r="AO189" s="1641"/>
      <c r="AP189" s="1485"/>
      <c r="AQ189" s="252"/>
      <c r="AR189" s="232"/>
      <c r="AS189" s="1641"/>
      <c r="AT189" s="1602"/>
      <c r="AU189" s="1438"/>
      <c r="AV189" s="1661"/>
      <c r="AW189" s="1438"/>
      <c r="AX189" t="str">
        <f t="shared" si="195"/>
        <v/>
      </c>
      <c r="CW189"/>
      <c r="CX189" s="25" t="str">
        <f t="shared" si="217"/>
        <v/>
      </c>
      <c r="CY189" s="304"/>
      <c r="CZ189" s="304"/>
      <c r="DA189" s="25" t="str">
        <f t="shared" si="220"/>
        <v/>
      </c>
      <c r="DB189" s="304"/>
      <c r="DC189" s="25" t="str">
        <f t="shared" si="221"/>
        <v/>
      </c>
      <c r="DD189"/>
      <c r="DE189"/>
      <c r="DG189"/>
      <c r="DH189" s="26">
        <f t="shared" si="223"/>
        <v>0</v>
      </c>
      <c r="DI189" s="304"/>
      <c r="DJ189" s="304"/>
      <c r="DK189" s="26">
        <f t="shared" si="226"/>
        <v>0</v>
      </c>
      <c r="DL189" s="304"/>
      <c r="DM189" s="26">
        <f t="shared" si="228"/>
        <v>0</v>
      </c>
    </row>
    <row r="190" spans="1:117" x14ac:dyDescent="0.25">
      <c r="A190" s="713"/>
      <c r="B190" s="1744" t="s">
        <v>95</v>
      </c>
      <c r="C190" s="1937" t="s">
        <v>220</v>
      </c>
      <c r="D190" s="1915">
        <f t="shared" si="230"/>
        <v>0</v>
      </c>
      <c r="E190" s="290">
        <f t="shared" si="232"/>
        <v>0</v>
      </c>
      <c r="F190" s="297">
        <f t="shared" si="232"/>
        <v>0</v>
      </c>
      <c r="G190" s="1603"/>
      <c r="H190" s="1641"/>
      <c r="I190" s="1641"/>
      <c r="J190" s="1641"/>
      <c r="K190" s="1641"/>
      <c r="L190" s="1641"/>
      <c r="M190" s="1641"/>
      <c r="N190" s="1641"/>
      <c r="O190" s="1641"/>
      <c r="P190" s="1641"/>
      <c r="Q190" s="1641"/>
      <c r="R190" s="1641"/>
      <c r="S190" s="1641"/>
      <c r="T190" s="1641"/>
      <c r="U190" s="1641"/>
      <c r="V190" s="1641"/>
      <c r="W190" s="1641"/>
      <c r="X190" s="1602"/>
      <c r="Y190" s="1641"/>
      <c r="Z190" s="1641"/>
      <c r="AA190" s="1641"/>
      <c r="AB190" s="1641"/>
      <c r="AC190" s="1603"/>
      <c r="AD190" s="1641"/>
      <c r="AE190" s="1641"/>
      <c r="AF190" s="1641"/>
      <c r="AG190" s="1641"/>
      <c r="AH190" s="1641"/>
      <c r="AI190" s="1641"/>
      <c r="AJ190" s="1485"/>
      <c r="AK190" s="1815"/>
      <c r="AL190" s="1823"/>
      <c r="AM190" s="1484"/>
      <c r="AN190" s="1641"/>
      <c r="AO190" s="1641"/>
      <c r="AP190" s="1485"/>
      <c r="AQ190" s="1919"/>
      <c r="AR190" s="52"/>
      <c r="AS190" s="1641"/>
      <c r="AT190" s="1602"/>
      <c r="AU190" s="24"/>
      <c r="AV190" s="24"/>
      <c r="AW190" s="24"/>
      <c r="AX190" t="str">
        <f t="shared" si="195"/>
        <v/>
      </c>
      <c r="CW190"/>
      <c r="CX190" s="25" t="str">
        <f t="shared" si="217"/>
        <v/>
      </c>
      <c r="CY190" s="304"/>
      <c r="CZ190" s="304"/>
      <c r="DA190" s="25" t="str">
        <f t="shared" si="220"/>
        <v/>
      </c>
      <c r="DB190" s="25" t="str">
        <f t="shared" si="222"/>
        <v/>
      </c>
      <c r="DC190" s="25" t="str">
        <f t="shared" si="221"/>
        <v/>
      </c>
      <c r="DD190"/>
      <c r="DE190"/>
      <c r="DG190"/>
      <c r="DH190" s="26">
        <f t="shared" si="223"/>
        <v>0</v>
      </c>
      <c r="DI190" s="304"/>
      <c r="DJ190" s="304"/>
      <c r="DK190" s="26">
        <f t="shared" si="226"/>
        <v>0</v>
      </c>
      <c r="DL190" s="26">
        <f t="shared" si="227"/>
        <v>0</v>
      </c>
      <c r="DM190" s="26">
        <f t="shared" si="228"/>
        <v>0</v>
      </c>
    </row>
    <row r="191" spans="1:117" x14ac:dyDescent="0.25">
      <c r="A191" s="945"/>
      <c r="B191" s="945"/>
      <c r="C191" s="1681" t="s">
        <v>221</v>
      </c>
      <c r="D191" s="1334">
        <f t="shared" si="230"/>
        <v>0</v>
      </c>
      <c r="E191" s="290">
        <f t="shared" si="232"/>
        <v>0</v>
      </c>
      <c r="F191" s="297">
        <f t="shared" si="232"/>
        <v>0</v>
      </c>
      <c r="G191" s="1603"/>
      <c r="H191" s="1641"/>
      <c r="I191" s="1641"/>
      <c r="J191" s="1641"/>
      <c r="K191" s="1641"/>
      <c r="L191" s="1641"/>
      <c r="M191" s="1641"/>
      <c r="N191" s="1641"/>
      <c r="O191" s="1641"/>
      <c r="P191" s="1641"/>
      <c r="Q191" s="1641"/>
      <c r="R191" s="1641"/>
      <c r="S191" s="1641"/>
      <c r="T191" s="1641"/>
      <c r="U191" s="1641"/>
      <c r="V191" s="1641"/>
      <c r="W191" s="1641"/>
      <c r="X191" s="1602"/>
      <c r="Y191" s="1659"/>
      <c r="Z191" s="1659"/>
      <c r="AA191" s="1659"/>
      <c r="AB191" s="1659"/>
      <c r="AC191" s="1658"/>
      <c r="AD191" s="1659"/>
      <c r="AE191" s="1659"/>
      <c r="AF191" s="1659"/>
      <c r="AG191" s="1659"/>
      <c r="AH191" s="1659"/>
      <c r="AI191" s="1659"/>
      <c r="AJ191" s="1682"/>
      <c r="AK191" s="1949"/>
      <c r="AL191" s="507"/>
      <c r="AM191" s="1683"/>
      <c r="AN191" s="1659"/>
      <c r="AO191" s="1659"/>
      <c r="AP191" s="1682"/>
      <c r="AQ191" s="1950"/>
      <c r="AR191" s="1951"/>
      <c r="AS191" s="1683"/>
      <c r="AT191" s="1684"/>
      <c r="AU191" s="1685"/>
      <c r="AV191" s="1661"/>
      <c r="AW191" s="39"/>
      <c r="AX191" t="str">
        <f t="shared" si="195"/>
        <v/>
      </c>
      <c r="CW191"/>
      <c r="CX191" s="25" t="str">
        <f t="shared" si="217"/>
        <v/>
      </c>
      <c r="CY191" s="304"/>
      <c r="CZ191" s="304"/>
      <c r="DA191" s="25" t="str">
        <f t="shared" si="220"/>
        <v/>
      </c>
      <c r="DB191" s="304"/>
      <c r="DC191" s="25" t="str">
        <f t="shared" si="221"/>
        <v/>
      </c>
      <c r="DD191"/>
      <c r="DE191"/>
      <c r="DG191"/>
      <c r="DH191" s="26">
        <f t="shared" si="223"/>
        <v>0</v>
      </c>
      <c r="DI191" s="304"/>
      <c r="DJ191" s="304"/>
      <c r="DK191" s="26">
        <f t="shared" si="226"/>
        <v>0</v>
      </c>
      <c r="DL191" s="304"/>
      <c r="DM191" s="26">
        <f t="shared" si="228"/>
        <v>0</v>
      </c>
    </row>
    <row r="192" spans="1:117" ht="15" customHeight="1" x14ac:dyDescent="0.25">
      <c r="A192" s="1952" t="s">
        <v>222</v>
      </c>
      <c r="B192" s="1953" t="s">
        <v>223</v>
      </c>
      <c r="C192" s="1954" t="s">
        <v>224</v>
      </c>
      <c r="D192" s="1915">
        <f t="shared" si="230"/>
        <v>0</v>
      </c>
      <c r="E192" s="254">
        <f t="shared" ref="E192:F194" si="233">SUM(Y192+AA192+AC192+AE192+AG192+AI192+AK192+AM192+AO192)</f>
        <v>0</v>
      </c>
      <c r="F192" s="1916">
        <f t="shared" si="233"/>
        <v>0</v>
      </c>
      <c r="G192" s="1596"/>
      <c r="H192" s="1642"/>
      <c r="I192" s="1642"/>
      <c r="J192" s="1642"/>
      <c r="K192" s="1642"/>
      <c r="L192" s="1642"/>
      <c r="M192" s="1642"/>
      <c r="N192" s="1642"/>
      <c r="O192" s="1642"/>
      <c r="P192" s="1642"/>
      <c r="Q192" s="1642"/>
      <c r="R192" s="1642"/>
      <c r="S192" s="1642"/>
      <c r="T192" s="1642"/>
      <c r="U192" s="1642"/>
      <c r="V192" s="1642"/>
      <c r="W192" s="1642"/>
      <c r="X192" s="1594"/>
      <c r="Y192" s="19"/>
      <c r="Z192" s="20"/>
      <c r="AA192" s="19"/>
      <c r="AB192" s="20"/>
      <c r="AC192" s="19"/>
      <c r="AD192" s="20"/>
      <c r="AE192" s="19"/>
      <c r="AF192" s="20"/>
      <c r="AG192" s="19"/>
      <c r="AH192" s="20"/>
      <c r="AI192" s="19"/>
      <c r="AJ192" s="20"/>
      <c r="AK192" s="19"/>
      <c r="AL192" s="20"/>
      <c r="AM192" s="19"/>
      <c r="AN192" s="20"/>
      <c r="AO192" s="19"/>
      <c r="AP192" s="20"/>
      <c r="AQ192" s="230"/>
      <c r="AR192" s="22"/>
      <c r="AS192" s="20"/>
      <c r="AT192" s="20"/>
      <c r="AU192" s="20"/>
      <c r="AV192" s="24"/>
      <c r="AW192" s="20"/>
      <c r="AX192" t="str">
        <f t="shared" si="195"/>
        <v/>
      </c>
      <c r="CW192"/>
      <c r="CX192" s="25" t="str">
        <f t="shared" si="217"/>
        <v/>
      </c>
      <c r="CY192" s="25" t="str">
        <f t="shared" ref="CY192:CY196" si="234">IF(AND(D192&gt;0,AS192=""),"  * No olvide digitar la variable Niños, niñas, adolescentes y jóvenes SENAME. Digite Cero si no tiene.",IF(AS192&gt;D192," * La variable Niños, niñas, adolescentes y jóvenes SENAME no pueden superar el Total Ambos Sexos.",""))</f>
        <v/>
      </c>
      <c r="CZ192" s="25" t="str">
        <f t="shared" ref="CZ192:CZ196" si="235">IF(AND(D192&gt;0,AT192=""),"  * No olvide digitar la variable Niños, niñas, adolescentes y jóvenes Mejor Niñez. Digite Cero si no tiene.",IF(AT192&gt;D192," * La variable Niños, niñas, adolescentes y jóvenes Mejor Niñez  no pueden superar el Total Ambos Sexos.",""))</f>
        <v/>
      </c>
      <c r="DA192" s="25" t="str">
        <f t="shared" si="220"/>
        <v/>
      </c>
      <c r="DB192" s="25" t="str">
        <f t="shared" si="222"/>
        <v/>
      </c>
      <c r="DC192" s="25" t="str">
        <f t="shared" si="221"/>
        <v/>
      </c>
      <c r="DD192"/>
      <c r="DE192"/>
      <c r="DG192"/>
      <c r="DH192" s="26">
        <f t="shared" si="223"/>
        <v>0</v>
      </c>
      <c r="DI192" s="26">
        <f t="shared" si="224"/>
        <v>0</v>
      </c>
      <c r="DJ192" s="26">
        <f t="shared" si="225"/>
        <v>0</v>
      </c>
      <c r="DK192" s="26">
        <f t="shared" si="226"/>
        <v>0</v>
      </c>
      <c r="DL192" s="26">
        <f t="shared" si="227"/>
        <v>0</v>
      </c>
      <c r="DM192" s="26">
        <f t="shared" si="228"/>
        <v>0</v>
      </c>
    </row>
    <row r="193" spans="1:117" x14ac:dyDescent="0.25">
      <c r="A193" s="785"/>
      <c r="B193" s="788"/>
      <c r="C193" s="329" t="s">
        <v>225</v>
      </c>
      <c r="D193" s="1321">
        <f t="shared" si="230"/>
        <v>0</v>
      </c>
      <c r="E193" s="1655">
        <f t="shared" si="233"/>
        <v>0</v>
      </c>
      <c r="F193" s="1640">
        <f t="shared" si="233"/>
        <v>0</v>
      </c>
      <c r="G193" s="1596"/>
      <c r="H193" s="1642"/>
      <c r="I193" s="1642"/>
      <c r="J193" s="1642"/>
      <c r="K193" s="1642"/>
      <c r="L193" s="1642"/>
      <c r="M193" s="1642"/>
      <c r="N193" s="1642"/>
      <c r="O193" s="1642"/>
      <c r="P193" s="1642"/>
      <c r="Q193" s="1642"/>
      <c r="R193" s="1642"/>
      <c r="S193" s="1642"/>
      <c r="T193" s="1642"/>
      <c r="U193" s="1642"/>
      <c r="V193" s="1642"/>
      <c r="W193" s="1642"/>
      <c r="X193" s="1594"/>
      <c r="Y193" s="193"/>
      <c r="Z193" s="63"/>
      <c r="AA193" s="193"/>
      <c r="AB193" s="63"/>
      <c r="AC193" s="193"/>
      <c r="AD193" s="63"/>
      <c r="AE193" s="193"/>
      <c r="AF193" s="63"/>
      <c r="AG193" s="193"/>
      <c r="AH193" s="63"/>
      <c r="AI193" s="193"/>
      <c r="AJ193" s="63"/>
      <c r="AK193" s="193"/>
      <c r="AL193" s="63"/>
      <c r="AM193" s="193"/>
      <c r="AN193" s="63"/>
      <c r="AO193" s="193"/>
      <c r="AP193" s="63"/>
      <c r="AQ193" s="252"/>
      <c r="AR193" s="232"/>
      <c r="AS193" s="63"/>
      <c r="AT193" s="63"/>
      <c r="AU193" s="63"/>
      <c r="AV193" s="235"/>
      <c r="AW193" s="63"/>
      <c r="AX193" t="str">
        <f t="shared" si="195"/>
        <v/>
      </c>
      <c r="CW193"/>
      <c r="CX193" s="25" t="str">
        <f t="shared" si="217"/>
        <v/>
      </c>
      <c r="CY193" s="25" t="str">
        <f t="shared" si="234"/>
        <v/>
      </c>
      <c r="CZ193" s="25" t="str">
        <f t="shared" si="235"/>
        <v/>
      </c>
      <c r="DA193" s="25" t="str">
        <f t="shared" si="220"/>
        <v/>
      </c>
      <c r="DB193" s="25" t="str">
        <f t="shared" si="222"/>
        <v/>
      </c>
      <c r="DC193" s="25" t="str">
        <f t="shared" si="221"/>
        <v/>
      </c>
      <c r="DD193"/>
      <c r="DE193"/>
      <c r="DG193"/>
      <c r="DH193" s="26">
        <f t="shared" si="223"/>
        <v>0</v>
      </c>
      <c r="DI193" s="26">
        <f t="shared" si="224"/>
        <v>0</v>
      </c>
      <c r="DJ193" s="26">
        <f t="shared" si="225"/>
        <v>0</v>
      </c>
      <c r="DK193" s="26">
        <f t="shared" si="226"/>
        <v>0</v>
      </c>
      <c r="DL193" s="26">
        <f t="shared" si="227"/>
        <v>0</v>
      </c>
      <c r="DM193" s="26">
        <f t="shared" si="228"/>
        <v>0</v>
      </c>
    </row>
    <row r="194" spans="1:117" x14ac:dyDescent="0.25">
      <c r="A194" s="1687"/>
      <c r="B194" s="1688"/>
      <c r="C194" s="1689" t="s">
        <v>226</v>
      </c>
      <c r="D194" s="1334">
        <f t="shared" si="230"/>
        <v>0</v>
      </c>
      <c r="E194" s="1395">
        <f t="shared" si="233"/>
        <v>0</v>
      </c>
      <c r="F194" s="249">
        <f t="shared" si="233"/>
        <v>0</v>
      </c>
      <c r="G194" s="1596"/>
      <c r="H194" s="1642"/>
      <c r="I194" s="1642"/>
      <c r="J194" s="1642"/>
      <c r="K194" s="1642"/>
      <c r="L194" s="1642"/>
      <c r="M194" s="1642"/>
      <c r="N194" s="1642"/>
      <c r="O194" s="1642"/>
      <c r="P194" s="1642"/>
      <c r="Q194" s="1642"/>
      <c r="R194" s="1642"/>
      <c r="S194" s="1642"/>
      <c r="T194" s="1642"/>
      <c r="U194" s="1642"/>
      <c r="V194" s="1642"/>
      <c r="W194" s="1642"/>
      <c r="X194" s="1594"/>
      <c r="Y194" s="1473"/>
      <c r="Z194" s="39"/>
      <c r="AA194" s="1473"/>
      <c r="AB194" s="39"/>
      <c r="AC194" s="1473"/>
      <c r="AD194" s="39"/>
      <c r="AE194" s="1473"/>
      <c r="AF194" s="39"/>
      <c r="AG194" s="1473"/>
      <c r="AH194" s="39"/>
      <c r="AI194" s="1473"/>
      <c r="AJ194" s="39"/>
      <c r="AK194" s="1473"/>
      <c r="AL194" s="39"/>
      <c r="AM194" s="1473"/>
      <c r="AN194" s="39"/>
      <c r="AO194" s="1473"/>
      <c r="AP194" s="39"/>
      <c r="AQ194" s="1437"/>
      <c r="AR194" s="39"/>
      <c r="AS194" s="39"/>
      <c r="AT194" s="39"/>
      <c r="AU194" s="39"/>
      <c r="AV194" s="1438"/>
      <c r="AW194" s="39"/>
      <c r="AX194" t="str">
        <f t="shared" si="195"/>
        <v/>
      </c>
      <c r="CW194"/>
      <c r="CX194" s="25" t="str">
        <f t="shared" si="217"/>
        <v/>
      </c>
      <c r="CY194" s="25" t="str">
        <f t="shared" si="234"/>
        <v/>
      </c>
      <c r="CZ194" s="25" t="str">
        <f t="shared" si="235"/>
        <v/>
      </c>
      <c r="DA194" s="25" t="str">
        <f t="shared" si="220"/>
        <v/>
      </c>
      <c r="DB194" s="25" t="str">
        <f t="shared" si="222"/>
        <v/>
      </c>
      <c r="DC194" s="25" t="str">
        <f t="shared" si="221"/>
        <v/>
      </c>
      <c r="DD194"/>
      <c r="DE194"/>
      <c r="DG194"/>
      <c r="DH194" s="26">
        <f t="shared" si="223"/>
        <v>0</v>
      </c>
      <c r="DI194" s="26">
        <f t="shared" si="224"/>
        <v>0</v>
      </c>
      <c r="DJ194" s="26">
        <f t="shared" si="225"/>
        <v>0</v>
      </c>
      <c r="DK194" s="26">
        <f t="shared" si="226"/>
        <v>0</v>
      </c>
      <c r="DL194" s="26">
        <f t="shared" si="227"/>
        <v>0</v>
      </c>
      <c r="DM194" s="26">
        <f t="shared" si="228"/>
        <v>0</v>
      </c>
    </row>
    <row r="195" spans="1:117" ht="21" x14ac:dyDescent="0.25">
      <c r="A195" s="791" t="s">
        <v>227</v>
      </c>
      <c r="B195" s="1744" t="s">
        <v>228</v>
      </c>
      <c r="C195" s="1955" t="s">
        <v>229</v>
      </c>
      <c r="D195" s="245">
        <f>SUM(E195+F195)</f>
        <v>0</v>
      </c>
      <c r="E195" s="290">
        <f>SUM(AC195+AE195+AG195+AI195+AK195+AM195+AO195)</f>
        <v>0</v>
      </c>
      <c r="F195" s="246">
        <f>SUM(AD195+AF195+AH195+AJ195+AL195+AN195+AP195)</f>
        <v>0</v>
      </c>
      <c r="G195" s="1603"/>
      <c r="H195" s="1641"/>
      <c r="I195" s="1641"/>
      <c r="J195" s="1641"/>
      <c r="K195" s="1641"/>
      <c r="L195" s="1641"/>
      <c r="M195" s="1641"/>
      <c r="N195" s="1641"/>
      <c r="O195" s="1641"/>
      <c r="P195" s="1641"/>
      <c r="Q195" s="1641"/>
      <c r="R195" s="1641"/>
      <c r="S195" s="1641"/>
      <c r="T195" s="1641"/>
      <c r="U195" s="1641"/>
      <c r="V195" s="1641"/>
      <c r="W195" s="1641"/>
      <c r="X195" s="1641"/>
      <c r="Y195" s="219"/>
      <c r="Z195" s="219"/>
      <c r="AA195" s="219"/>
      <c r="AB195" s="219"/>
      <c r="AC195" s="1800"/>
      <c r="AD195" s="1823"/>
      <c r="AE195" s="1815"/>
      <c r="AF195" s="1823"/>
      <c r="AG195" s="1815"/>
      <c r="AH195" s="1823"/>
      <c r="AI195" s="1815"/>
      <c r="AJ195" s="1823"/>
      <c r="AK195" s="1815"/>
      <c r="AL195" s="1823"/>
      <c r="AM195" s="1815"/>
      <c r="AN195" s="1823"/>
      <c r="AO195" s="1815"/>
      <c r="AP195" s="1936"/>
      <c r="AQ195" s="1919"/>
      <c r="AR195" s="1823"/>
      <c r="AS195" s="1823"/>
      <c r="AT195" s="1823"/>
      <c r="AU195" s="1823"/>
      <c r="AV195" s="1956"/>
      <c r="AW195" s="1823"/>
      <c r="AX195" t="str">
        <f t="shared" si="195"/>
        <v/>
      </c>
      <c r="CW195"/>
      <c r="CX195" s="25" t="str">
        <f t="shared" si="217"/>
        <v/>
      </c>
      <c r="CY195" s="25" t="str">
        <f t="shared" si="234"/>
        <v/>
      </c>
      <c r="CZ195" s="25" t="str">
        <f t="shared" si="235"/>
        <v/>
      </c>
      <c r="DA195" s="25" t="str">
        <f t="shared" si="220"/>
        <v/>
      </c>
      <c r="DB195" s="304"/>
      <c r="DC195" s="25" t="str">
        <f t="shared" si="221"/>
        <v/>
      </c>
      <c r="DD195"/>
      <c r="DE195"/>
      <c r="DG195"/>
      <c r="DH195" s="26">
        <f t="shared" si="223"/>
        <v>0</v>
      </c>
      <c r="DI195" s="26">
        <f t="shared" si="224"/>
        <v>0</v>
      </c>
      <c r="DJ195" s="26">
        <f t="shared" si="225"/>
        <v>0</v>
      </c>
      <c r="DK195" s="26">
        <f t="shared" si="226"/>
        <v>0</v>
      </c>
      <c r="DL195" s="304"/>
      <c r="DM195" s="26">
        <f t="shared" si="228"/>
        <v>0</v>
      </c>
    </row>
    <row r="196" spans="1:117" ht="21" x14ac:dyDescent="0.25">
      <c r="A196" s="1668"/>
      <c r="B196" s="945"/>
      <c r="C196" s="1692" t="s">
        <v>230</v>
      </c>
      <c r="D196" s="1334">
        <f>SUM(E196+F196)</f>
        <v>0</v>
      </c>
      <c r="E196" s="1395">
        <f>SUM(AC196+AE196+AG196+AI196+AK196+AM196+AO196)</f>
        <v>0</v>
      </c>
      <c r="F196" s="249">
        <f>SUM(AD196+AF196+AH196+AJ196+AL196+AN196+AP196)</f>
        <v>0</v>
      </c>
      <c r="G196" s="1658"/>
      <c r="H196" s="1659"/>
      <c r="I196" s="1659"/>
      <c r="J196" s="1659"/>
      <c r="K196" s="1659"/>
      <c r="L196" s="1659"/>
      <c r="M196" s="1659"/>
      <c r="N196" s="1659"/>
      <c r="O196" s="1659"/>
      <c r="P196" s="1659"/>
      <c r="Q196" s="1659"/>
      <c r="R196" s="1659"/>
      <c r="S196" s="1659"/>
      <c r="T196" s="1659"/>
      <c r="U196" s="1659"/>
      <c r="V196" s="1659"/>
      <c r="W196" s="1659"/>
      <c r="X196" s="1659"/>
      <c r="Y196" s="1659"/>
      <c r="Z196" s="1659"/>
      <c r="AA196" s="1659"/>
      <c r="AB196" s="1659"/>
      <c r="AC196" s="1434"/>
      <c r="AD196" s="39"/>
      <c r="AE196" s="1473"/>
      <c r="AF196" s="39"/>
      <c r="AG196" s="1473"/>
      <c r="AH196" s="39"/>
      <c r="AI196" s="1473"/>
      <c r="AJ196" s="39"/>
      <c r="AK196" s="1473"/>
      <c r="AL196" s="39"/>
      <c r="AM196" s="1473"/>
      <c r="AN196" s="39"/>
      <c r="AO196" s="1473"/>
      <c r="AP196" s="295"/>
      <c r="AQ196" s="1437"/>
      <c r="AR196" s="39"/>
      <c r="AS196" s="39"/>
      <c r="AT196" s="39"/>
      <c r="AU196" s="39"/>
      <c r="AV196" s="1693"/>
      <c r="AW196" s="39"/>
      <c r="AX196" t="str">
        <f t="shared" si="195"/>
        <v/>
      </c>
      <c r="CW196"/>
      <c r="CX196" s="25" t="str">
        <f t="shared" si="217"/>
        <v/>
      </c>
      <c r="CY196" s="25" t="str">
        <f t="shared" si="234"/>
        <v/>
      </c>
      <c r="CZ196" s="25" t="str">
        <f t="shared" si="235"/>
        <v/>
      </c>
      <c r="DA196" s="25" t="str">
        <f t="shared" si="220"/>
        <v/>
      </c>
      <c r="DB196" s="304"/>
      <c r="DC196" s="25" t="str">
        <f t="shared" si="221"/>
        <v/>
      </c>
      <c r="DD196"/>
      <c r="DE196"/>
      <c r="DG196"/>
      <c r="DH196" s="26">
        <f t="shared" si="223"/>
        <v>0</v>
      </c>
      <c r="DI196" s="26">
        <f t="shared" si="224"/>
        <v>0</v>
      </c>
      <c r="DJ196" s="26">
        <f t="shared" si="225"/>
        <v>0</v>
      </c>
      <c r="DK196" s="26">
        <f t="shared" si="226"/>
        <v>0</v>
      </c>
      <c r="DL196" s="304"/>
      <c r="DM196" s="26">
        <f t="shared" si="228"/>
        <v>0</v>
      </c>
    </row>
    <row r="197" spans="1:117" x14ac:dyDescent="0.25">
      <c r="A197" s="43" t="s">
        <v>231</v>
      </c>
      <c r="B197" s="212"/>
      <c r="C197" s="212"/>
      <c r="D197" s="212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10"/>
      <c r="Z197" s="10"/>
      <c r="AA197" s="10"/>
      <c r="AB197" s="10"/>
      <c r="AC197" s="10"/>
      <c r="AD197" s="10"/>
      <c r="AE197" s="10"/>
      <c r="AF197" s="10"/>
      <c r="AG197" s="10"/>
      <c r="CW197"/>
      <c r="CX197"/>
      <c r="CY197"/>
      <c r="CZ197"/>
      <c r="DA197"/>
      <c r="DB197"/>
      <c r="DC197"/>
      <c r="DD197"/>
      <c r="DE197"/>
      <c r="DG197"/>
      <c r="DH197"/>
      <c r="DI197"/>
      <c r="DJ197"/>
      <c r="DK197"/>
      <c r="DL197"/>
      <c r="DM197"/>
    </row>
    <row r="198" spans="1:117" ht="15" customHeight="1" x14ac:dyDescent="0.25">
      <c r="A198" s="921" t="s">
        <v>232</v>
      </c>
      <c r="B198" s="632"/>
      <c r="C198" s="633"/>
      <c r="D198" s="924" t="s">
        <v>4</v>
      </c>
      <c r="E198" s="638"/>
      <c r="F198" s="639"/>
      <c r="G198" s="1781" t="s">
        <v>5</v>
      </c>
      <c r="H198" s="1782"/>
      <c r="I198" s="1782"/>
      <c r="J198" s="1782"/>
      <c r="K198" s="1782"/>
      <c r="L198" s="1782"/>
      <c r="M198" s="1782"/>
      <c r="N198" s="1782"/>
      <c r="O198" s="1782"/>
      <c r="P198" s="1782"/>
      <c r="Q198" s="1782"/>
      <c r="R198" s="1782"/>
      <c r="S198" s="1782"/>
      <c r="T198" s="1782"/>
      <c r="U198" s="1782"/>
      <c r="V198" s="1782"/>
      <c r="W198" s="1782"/>
      <c r="X198" s="1782"/>
      <c r="Y198" s="1782"/>
      <c r="Z198" s="1782"/>
      <c r="AA198" s="1782"/>
      <c r="AB198" s="1783"/>
      <c r="AC198" s="1957" t="s">
        <v>9</v>
      </c>
      <c r="AD198" s="710" t="s">
        <v>233</v>
      </c>
      <c r="AE198" s="710" t="s">
        <v>234</v>
      </c>
      <c r="AF198" s="710" t="s">
        <v>235</v>
      </c>
      <c r="AG198" s="710" t="s">
        <v>236</v>
      </c>
      <c r="CW198"/>
      <c r="CX198"/>
      <c r="CY198"/>
      <c r="CZ198"/>
      <c r="DA198"/>
      <c r="DB198"/>
      <c r="DC198"/>
      <c r="DD198"/>
      <c r="DE198"/>
      <c r="DG198"/>
      <c r="DH198"/>
      <c r="DI198"/>
      <c r="DJ198"/>
      <c r="DK198"/>
      <c r="DL198"/>
      <c r="DM198"/>
    </row>
    <row r="199" spans="1:117" x14ac:dyDescent="0.25">
      <c r="A199" s="783"/>
      <c r="B199" s="634"/>
      <c r="C199" s="635"/>
      <c r="D199" s="688"/>
      <c r="E199" s="689"/>
      <c r="F199" s="645"/>
      <c r="G199" s="1806" t="s">
        <v>14</v>
      </c>
      <c r="H199" s="1787"/>
      <c r="I199" s="1781" t="s">
        <v>15</v>
      </c>
      <c r="J199" s="1788"/>
      <c r="K199" s="1782" t="s">
        <v>16</v>
      </c>
      <c r="L199" s="1788"/>
      <c r="M199" s="1781" t="s">
        <v>17</v>
      </c>
      <c r="N199" s="1788"/>
      <c r="O199" s="1781" t="s">
        <v>18</v>
      </c>
      <c r="P199" s="1788"/>
      <c r="Q199" s="1781" t="s">
        <v>19</v>
      </c>
      <c r="R199" s="1788"/>
      <c r="S199" s="1781" t="s">
        <v>20</v>
      </c>
      <c r="T199" s="1788"/>
      <c r="U199" s="1781" t="s">
        <v>21</v>
      </c>
      <c r="V199" s="1788"/>
      <c r="W199" s="1781" t="s">
        <v>22</v>
      </c>
      <c r="X199" s="1788"/>
      <c r="Y199" s="1781" t="s">
        <v>23</v>
      </c>
      <c r="Z199" s="1789"/>
      <c r="AA199" s="1781" t="s">
        <v>24</v>
      </c>
      <c r="AB199" s="1789"/>
      <c r="AC199" s="797"/>
      <c r="AD199" s="712"/>
      <c r="AE199" s="712"/>
      <c r="AF199" s="712"/>
      <c r="AG199" s="712"/>
      <c r="CW199"/>
      <c r="CX199"/>
      <c r="CY199"/>
      <c r="CZ199"/>
      <c r="DA199"/>
      <c r="DB199"/>
      <c r="DC199"/>
      <c r="DD199"/>
      <c r="DE199"/>
      <c r="DG199"/>
      <c r="DH199"/>
      <c r="DI199"/>
      <c r="DJ199"/>
      <c r="DK199"/>
      <c r="DL199"/>
      <c r="DM199"/>
    </row>
    <row r="200" spans="1:117" x14ac:dyDescent="0.25">
      <c r="A200" s="894"/>
      <c r="B200" s="636"/>
      <c r="C200" s="884"/>
      <c r="D200" s="1790" t="s">
        <v>32</v>
      </c>
      <c r="E200" s="1832" t="s">
        <v>33</v>
      </c>
      <c r="F200" s="1792" t="s">
        <v>34</v>
      </c>
      <c r="G200" s="1834" t="s">
        <v>33</v>
      </c>
      <c r="H200" s="1792" t="s">
        <v>34</v>
      </c>
      <c r="I200" s="1834" t="s">
        <v>33</v>
      </c>
      <c r="J200" s="1792" t="s">
        <v>34</v>
      </c>
      <c r="K200" s="1793" t="s">
        <v>33</v>
      </c>
      <c r="L200" s="1792" t="s">
        <v>34</v>
      </c>
      <c r="M200" s="1793" t="s">
        <v>33</v>
      </c>
      <c r="N200" s="1792" t="s">
        <v>34</v>
      </c>
      <c r="O200" s="1793" t="s">
        <v>33</v>
      </c>
      <c r="P200" s="1792" t="s">
        <v>34</v>
      </c>
      <c r="Q200" s="1793" t="s">
        <v>33</v>
      </c>
      <c r="R200" s="1792" t="s">
        <v>34</v>
      </c>
      <c r="S200" s="1793" t="s">
        <v>33</v>
      </c>
      <c r="T200" s="1792" t="s">
        <v>34</v>
      </c>
      <c r="U200" s="1793" t="s">
        <v>33</v>
      </c>
      <c r="V200" s="1792" t="s">
        <v>34</v>
      </c>
      <c r="W200" s="1793" t="s">
        <v>33</v>
      </c>
      <c r="X200" s="1792" t="s">
        <v>34</v>
      </c>
      <c r="Y200" s="1793" t="s">
        <v>33</v>
      </c>
      <c r="Z200" s="1792" t="s">
        <v>34</v>
      </c>
      <c r="AA200" s="1793" t="s">
        <v>33</v>
      </c>
      <c r="AB200" s="1792" t="s">
        <v>34</v>
      </c>
      <c r="AC200" s="1958"/>
      <c r="AD200" s="904"/>
      <c r="AE200" s="904"/>
      <c r="AF200" s="904"/>
      <c r="AG200" s="904"/>
      <c r="CW200"/>
      <c r="CX200"/>
      <c r="CY200"/>
      <c r="CZ200"/>
      <c r="DA200"/>
      <c r="DB200"/>
      <c r="DC200"/>
      <c r="DD200"/>
      <c r="DE200"/>
      <c r="DG200"/>
      <c r="DH200"/>
      <c r="DI200"/>
      <c r="DJ200"/>
      <c r="DK200"/>
      <c r="DL200"/>
      <c r="DM200"/>
    </row>
    <row r="201" spans="1:117" x14ac:dyDescent="0.25">
      <c r="A201" s="1835" t="s">
        <v>237</v>
      </c>
      <c r="B201" s="1836"/>
      <c r="C201" s="1837"/>
      <c r="D201" s="1915">
        <f>SUM(E201+F201)</f>
        <v>0</v>
      </c>
      <c r="E201" s="335">
        <f>+K201+M201+O201+Q201+S201</f>
        <v>0</v>
      </c>
      <c r="F201" s="1798">
        <f>+L201+N201+P201+R201+T201</f>
        <v>0</v>
      </c>
      <c r="G201" s="1945"/>
      <c r="H201" s="1959"/>
      <c r="I201" s="1945"/>
      <c r="J201" s="1959"/>
      <c r="K201" s="1815"/>
      <c r="L201" s="1823"/>
      <c r="M201" s="1815"/>
      <c r="N201" s="1823"/>
      <c r="O201" s="1815"/>
      <c r="P201" s="1823"/>
      <c r="Q201" s="1815"/>
      <c r="R201" s="1823"/>
      <c r="S201" s="1815"/>
      <c r="T201" s="1823"/>
      <c r="U201" s="1918"/>
      <c r="V201" s="1925"/>
      <c r="W201" s="1918"/>
      <c r="X201" s="1925"/>
      <c r="Y201" s="1918"/>
      <c r="Z201" s="1925"/>
      <c r="AA201" s="1918"/>
      <c r="AB201" s="1960"/>
      <c r="AC201" s="1919"/>
      <c r="AD201" s="1799">
        <f t="shared" ref="AD201:AD206" si="236">SUM(AE201:AG201)</f>
        <v>0</v>
      </c>
      <c r="AE201" s="1823"/>
      <c r="AF201" s="1823"/>
      <c r="AG201" s="1823"/>
      <c r="AH201" t="str">
        <f>CW201&amp;CX201&amp;CY201&amp;CZ201&amp;DA201</f>
        <v/>
      </c>
      <c r="CW201"/>
      <c r="CX201" s="25" t="str">
        <f>IF(AND(D201&gt;0,AC201=""),"  * No olvide digitar la variable  Usuarios con Discapacidad. Digite Cero si no tiene.",IF(AC201&gt;D201," * La variable Usuarios con Discapacidad no pueden superar el Total Ambos Sexos.",""))</f>
        <v/>
      </c>
      <c r="CY201"/>
      <c r="CZ201" s="25" t="str">
        <f>IF((AE201+AF201+AG201)&gt;D201," * El total de actividades de JUNJI, INTEGRA y MINEDUC no puede ser mayor al Total Ambos Sexos.","")</f>
        <v/>
      </c>
      <c r="DA201"/>
      <c r="DB201"/>
      <c r="DC201"/>
      <c r="DD201"/>
      <c r="DE201"/>
      <c r="DG201"/>
      <c r="DH201"/>
      <c r="DI201"/>
      <c r="DJ201" s="26">
        <f>IF((AE201+AF201+AG201)&gt;D201,1,0)</f>
        <v>0</v>
      </c>
      <c r="DK201" s="26">
        <f>IF(AND(D201&gt;0,AC201=""),1,IF(AC201&gt;D201,1,0))</f>
        <v>0</v>
      </c>
      <c r="DL201"/>
      <c r="DM201"/>
    </row>
    <row r="202" spans="1:117" x14ac:dyDescent="0.25">
      <c r="A202" s="1331" t="s">
        <v>238</v>
      </c>
      <c r="B202" s="1623"/>
      <c r="C202" s="1332"/>
      <c r="D202" s="245">
        <f>SUM(E202+F202)</f>
        <v>0</v>
      </c>
      <c r="E202" s="1695">
        <f t="shared" ref="E202:F204" si="237">+K202+M202+O202+Q202+S202</f>
        <v>0</v>
      </c>
      <c r="F202" s="1422">
        <f t="shared" si="237"/>
        <v>0</v>
      </c>
      <c r="G202" s="342"/>
      <c r="H202" s="343"/>
      <c r="I202" s="342"/>
      <c r="J202" s="343"/>
      <c r="K202" s="19"/>
      <c r="L202" s="20"/>
      <c r="M202" s="19"/>
      <c r="N202" s="20"/>
      <c r="O202" s="19"/>
      <c r="P202" s="20"/>
      <c r="Q202" s="19"/>
      <c r="R202" s="20"/>
      <c r="S202" s="19"/>
      <c r="T202" s="20"/>
      <c r="U202" s="344"/>
      <c r="V202" s="264"/>
      <c r="W202" s="344"/>
      <c r="X202" s="264"/>
      <c r="Y202" s="344"/>
      <c r="Z202" s="264"/>
      <c r="AA202" s="344"/>
      <c r="AB202" s="345"/>
      <c r="AC202" s="230"/>
      <c r="AD202" s="1423">
        <f t="shared" si="236"/>
        <v>0</v>
      </c>
      <c r="AE202" s="20"/>
      <c r="AF202" s="20"/>
      <c r="AG202" s="20"/>
      <c r="AH202" t="str">
        <f t="shared" ref="AH202:AH206" si="238">CW202&amp;CX202&amp;CY202&amp;CZ202&amp;DA202</f>
        <v/>
      </c>
      <c r="CW202"/>
      <c r="CX202" s="25" t="str">
        <f t="shared" ref="CX202:CX204" si="239">IF(AND(D202&gt;0,AC202=""),"  * No olvide digitar la variable  Usuarios con Discapacidad. Digite Cero si no tiene.",IF(AC202&gt;D202," * La variable Usuarios con Discapacidad no pueden superar el Total Ambos Sexos.",""))</f>
        <v/>
      </c>
      <c r="CY202"/>
      <c r="CZ202" s="25" t="str">
        <f t="shared" ref="CZ202:CZ203" si="240">IF((AE202+AF202+AG202)&gt;D202," * El total de actividades de JUNJI, INTEGRA y MINEDUC no puede ser mayor al Total Ambos Sexos.","")</f>
        <v/>
      </c>
      <c r="DA202"/>
      <c r="DB202"/>
      <c r="DC202"/>
      <c r="DD202"/>
      <c r="DE202"/>
      <c r="DG202"/>
      <c r="DH202"/>
      <c r="DI202"/>
      <c r="DJ202" s="26">
        <f t="shared" ref="DJ202:DJ204" si="241">IF((AE202+AF202+AG202)&gt;D202,1,0)</f>
        <v>0</v>
      </c>
      <c r="DK202" s="26">
        <f t="shared" ref="DK202:DK204" si="242">IF(AND(D202&gt;0,AC202=""),1,IF(AC202&gt;D202,1,0))</f>
        <v>0</v>
      </c>
      <c r="DL202"/>
      <c r="DM202"/>
    </row>
    <row r="203" spans="1:117" x14ac:dyDescent="0.25">
      <c r="A203" s="722" t="s">
        <v>239</v>
      </c>
      <c r="B203" s="799"/>
      <c r="C203" s="723"/>
      <c r="D203" s="1321">
        <f>SUM(E203+F203)</f>
        <v>0</v>
      </c>
      <c r="E203" s="1696">
        <f t="shared" si="237"/>
        <v>0</v>
      </c>
      <c r="F203" s="348">
        <f t="shared" si="237"/>
        <v>0</v>
      </c>
      <c r="G203" s="342"/>
      <c r="H203" s="343"/>
      <c r="I203" s="342"/>
      <c r="J203" s="343"/>
      <c r="K203" s="19"/>
      <c r="L203" s="20"/>
      <c r="M203" s="19"/>
      <c r="N203" s="20"/>
      <c r="O203" s="19"/>
      <c r="P203" s="20"/>
      <c r="Q203" s="19"/>
      <c r="R203" s="20"/>
      <c r="S203" s="19"/>
      <c r="T203" s="20"/>
      <c r="U203" s="344"/>
      <c r="V203" s="264"/>
      <c r="W203" s="344"/>
      <c r="X203" s="264"/>
      <c r="Y203" s="344"/>
      <c r="Z203" s="264"/>
      <c r="AA203" s="344"/>
      <c r="AB203" s="345"/>
      <c r="AC203" s="230"/>
      <c r="AD203" s="1423">
        <f t="shared" si="236"/>
        <v>0</v>
      </c>
      <c r="AE203" s="20"/>
      <c r="AF203" s="20"/>
      <c r="AG203" s="20"/>
      <c r="AH203" t="str">
        <f t="shared" si="238"/>
        <v/>
      </c>
      <c r="CW203"/>
      <c r="CX203" s="25" t="str">
        <f t="shared" si="239"/>
        <v/>
      </c>
      <c r="CY203"/>
      <c r="CZ203" s="25" t="str">
        <f t="shared" si="240"/>
        <v/>
      </c>
      <c r="DA203"/>
      <c r="DB203"/>
      <c r="DC203"/>
      <c r="DD203"/>
      <c r="DE203"/>
      <c r="DG203"/>
      <c r="DH203"/>
      <c r="DI203"/>
      <c r="DJ203" s="26">
        <f t="shared" si="241"/>
        <v>0</v>
      </c>
      <c r="DK203" s="26">
        <f t="shared" si="242"/>
        <v>0</v>
      </c>
      <c r="DL203"/>
      <c r="DM203"/>
    </row>
    <row r="204" spans="1:117" x14ac:dyDescent="0.25">
      <c r="A204" s="1331" t="s">
        <v>240</v>
      </c>
      <c r="B204" s="1623"/>
      <c r="C204" s="1332"/>
      <c r="D204" s="1321">
        <f>SUM(E204+F204)</f>
        <v>0</v>
      </c>
      <c r="E204" s="1696">
        <f t="shared" si="237"/>
        <v>0</v>
      </c>
      <c r="F204" s="1697">
        <f t="shared" si="237"/>
        <v>0</v>
      </c>
      <c r="G204" s="1484"/>
      <c r="H204" s="1486"/>
      <c r="I204" s="1484"/>
      <c r="J204" s="1486"/>
      <c r="K204" s="1467"/>
      <c r="L204" s="1468"/>
      <c r="M204" s="1467"/>
      <c r="N204" s="1468"/>
      <c r="O204" s="1467"/>
      <c r="P204" s="1468"/>
      <c r="Q204" s="1467"/>
      <c r="R204" s="1468"/>
      <c r="S204" s="1467"/>
      <c r="T204" s="1468"/>
      <c r="U204" s="1593"/>
      <c r="V204" s="1698"/>
      <c r="W204" s="1593"/>
      <c r="X204" s="1698"/>
      <c r="Y204" s="1593"/>
      <c r="Z204" s="1698"/>
      <c r="AA204" s="1593"/>
      <c r="AB204" s="1699"/>
      <c r="AC204" s="1427"/>
      <c r="AD204" s="1423">
        <f t="shared" si="236"/>
        <v>0</v>
      </c>
      <c r="AE204" s="1468"/>
      <c r="AF204" s="1468"/>
      <c r="AG204" s="1468"/>
      <c r="AH204" t="str">
        <f t="shared" si="238"/>
        <v/>
      </c>
      <c r="CW204"/>
      <c r="CX204" s="25" t="str">
        <f t="shared" si="239"/>
        <v/>
      </c>
      <c r="CY204"/>
      <c r="CZ204" s="25" t="str">
        <f>IF((AE204+AF204+AG204)&gt;D204," * El total de actividades de JUNJI, INTEGRA y MINEDUC no puede ser mayor al Total Ambos Sexos.","")</f>
        <v/>
      </c>
      <c r="DA204"/>
      <c r="DB204"/>
      <c r="DC204"/>
      <c r="DD204"/>
      <c r="DE204"/>
      <c r="DG204"/>
      <c r="DH204"/>
      <c r="DI204"/>
      <c r="DJ204" s="26">
        <f t="shared" si="241"/>
        <v>0</v>
      </c>
      <c r="DK204" s="26">
        <f t="shared" si="242"/>
        <v>0</v>
      </c>
      <c r="DL204"/>
      <c r="DM204"/>
    </row>
    <row r="205" spans="1:117" ht="15" customHeight="1" x14ac:dyDescent="0.25">
      <c r="A205" s="800" t="s">
        <v>241</v>
      </c>
      <c r="B205" s="801"/>
      <c r="C205" s="801"/>
      <c r="D205" s="352"/>
      <c r="E205" s="353"/>
      <c r="F205" s="354"/>
      <c r="G205" s="355"/>
      <c r="H205" s="356"/>
      <c r="I205" s="357"/>
      <c r="J205" s="356"/>
      <c r="K205" s="357"/>
      <c r="L205" s="356"/>
      <c r="M205" s="357"/>
      <c r="N205" s="356"/>
      <c r="O205" s="357"/>
      <c r="P205" s="356"/>
      <c r="Q205" s="357"/>
      <c r="R205" s="356"/>
      <c r="S205" s="357"/>
      <c r="T205" s="356"/>
      <c r="U205" s="357"/>
      <c r="V205" s="356"/>
      <c r="W205" s="357"/>
      <c r="X205" s="356"/>
      <c r="Y205" s="357"/>
      <c r="Z205" s="356"/>
      <c r="AA205" s="357"/>
      <c r="AB205" s="358"/>
      <c r="AC205" s="359"/>
      <c r="AD205" s="360">
        <f t="shared" si="236"/>
        <v>0</v>
      </c>
      <c r="AE205" s="20"/>
      <c r="AF205" s="20"/>
      <c r="AG205" s="20"/>
      <c r="AH205" t="str">
        <f t="shared" si="238"/>
        <v/>
      </c>
      <c r="CW205"/>
      <c r="CX205"/>
      <c r="CY205"/>
      <c r="CZ205"/>
      <c r="DA205"/>
      <c r="DB205"/>
      <c r="DC205"/>
      <c r="DD205"/>
      <c r="DE205"/>
      <c r="DG205"/>
      <c r="DH205"/>
      <c r="DI205"/>
      <c r="DJ205"/>
      <c r="DK205"/>
      <c r="DL205"/>
      <c r="DM205"/>
    </row>
    <row r="206" spans="1:117" ht="15" customHeight="1" x14ac:dyDescent="0.25">
      <c r="A206" s="685" t="s">
        <v>242</v>
      </c>
      <c r="B206" s="685"/>
      <c r="C206" s="685"/>
      <c r="D206" s="1400"/>
      <c r="E206" s="1700"/>
      <c r="F206" s="270"/>
      <c r="G206" s="1683"/>
      <c r="H206" s="363"/>
      <c r="I206" s="1683"/>
      <c r="J206" s="363"/>
      <c r="K206" s="1683"/>
      <c r="L206" s="363"/>
      <c r="M206" s="1683"/>
      <c r="N206" s="363"/>
      <c r="O206" s="1683"/>
      <c r="P206" s="363"/>
      <c r="Q206" s="1683"/>
      <c r="R206" s="363"/>
      <c r="S206" s="1683"/>
      <c r="T206" s="363"/>
      <c r="U206" s="1683"/>
      <c r="V206" s="363"/>
      <c r="W206" s="1683"/>
      <c r="X206" s="363"/>
      <c r="Y206" s="1683"/>
      <c r="Z206" s="363"/>
      <c r="AA206" s="1683"/>
      <c r="AB206" s="1684"/>
      <c r="AC206" s="1701"/>
      <c r="AD206" s="1433">
        <f t="shared" si="236"/>
        <v>0</v>
      </c>
      <c r="AE206" s="1438"/>
      <c r="AF206" s="39"/>
      <c r="AG206" s="39"/>
      <c r="AH206" t="str">
        <f t="shared" si="238"/>
        <v/>
      </c>
      <c r="CW206"/>
      <c r="CX206"/>
      <c r="CY206"/>
      <c r="CZ206"/>
      <c r="DA206"/>
      <c r="DB206"/>
      <c r="DC206"/>
      <c r="DD206"/>
      <c r="DE206"/>
      <c r="DG206"/>
      <c r="DH206"/>
      <c r="DI206"/>
      <c r="DJ206"/>
      <c r="DK206"/>
      <c r="DL206"/>
      <c r="DM206"/>
    </row>
    <row r="207" spans="1:117" x14ac:dyDescent="0.25">
      <c r="A207" s="43" t="s">
        <v>243</v>
      </c>
      <c r="B207" s="365"/>
      <c r="C207" s="70"/>
      <c r="D207" s="46"/>
      <c r="E207" s="46"/>
      <c r="F207" s="43"/>
      <c r="G207" s="43"/>
      <c r="H207" s="43"/>
      <c r="I207" s="46"/>
      <c r="J207" s="1961"/>
      <c r="K207" s="367"/>
      <c r="L207" s="46"/>
      <c r="M207" s="368"/>
      <c r="N207" s="368"/>
      <c r="O207" s="539"/>
      <c r="P207" s="539"/>
      <c r="Q207" s="539"/>
      <c r="R207" s="539"/>
      <c r="S207" s="539"/>
      <c r="T207" s="539"/>
      <c r="U207" s="539"/>
      <c r="V207" s="539"/>
      <c r="W207" s="539"/>
      <c r="X207" s="539"/>
      <c r="Y207" s="539"/>
      <c r="Z207" s="539"/>
      <c r="AA207" s="539"/>
      <c r="AB207" s="539"/>
      <c r="AC207" s="539"/>
      <c r="AD207" s="539"/>
      <c r="AE207" s="539"/>
      <c r="AF207" s="539"/>
      <c r="AG207" s="539"/>
      <c r="AH207" s="539"/>
      <c r="AI207" s="539"/>
      <c r="AJ207" s="539"/>
      <c r="AK207" s="539"/>
      <c r="AL207" s="71"/>
      <c r="AM207" s="71"/>
      <c r="AN207" s="71"/>
      <c r="AO207" s="71"/>
      <c r="AP207" s="71"/>
      <c r="CW207"/>
      <c r="CX207"/>
      <c r="CY207"/>
      <c r="CZ207"/>
      <c r="DA207"/>
      <c r="DB207"/>
      <c r="DC207"/>
      <c r="DD207"/>
      <c r="DE207"/>
      <c r="DG207"/>
      <c r="DH207"/>
      <c r="DI207"/>
      <c r="DJ207"/>
      <c r="DK207"/>
      <c r="DL207"/>
      <c r="DM207"/>
    </row>
    <row r="208" spans="1:117" ht="15" customHeight="1" x14ac:dyDescent="0.25">
      <c r="A208" s="921" t="s">
        <v>232</v>
      </c>
      <c r="B208" s="632"/>
      <c r="C208" s="633"/>
      <c r="D208" s="924" t="s">
        <v>4</v>
      </c>
      <c r="E208" s="638"/>
      <c r="F208" s="808"/>
      <c r="G208" s="908" t="s">
        <v>5</v>
      </c>
      <c r="H208" s="887"/>
      <c r="I208" s="887"/>
      <c r="J208" s="887"/>
      <c r="K208" s="887"/>
      <c r="L208" s="887"/>
      <c r="M208" s="887"/>
      <c r="N208" s="887"/>
      <c r="O208" s="887"/>
      <c r="P208" s="887"/>
      <c r="Q208" s="887"/>
      <c r="R208" s="887"/>
      <c r="S208" s="887"/>
      <c r="T208" s="887"/>
      <c r="U208" s="887"/>
      <c r="V208" s="887"/>
      <c r="W208" s="887"/>
      <c r="X208" s="887"/>
      <c r="Y208" s="887"/>
      <c r="Z208" s="887"/>
      <c r="AA208" s="887"/>
      <c r="AB208" s="887"/>
      <c r="AC208" s="887"/>
      <c r="AD208" s="887"/>
      <c r="AE208" s="887"/>
      <c r="AF208" s="887"/>
      <c r="AG208" s="887"/>
      <c r="AH208" s="887"/>
      <c r="AI208" s="887"/>
      <c r="AJ208" s="887"/>
      <c r="AK208" s="887"/>
      <c r="AL208" s="887"/>
      <c r="AM208" s="887"/>
      <c r="AN208" s="887"/>
      <c r="AO208" s="887"/>
      <c r="AP208" s="892"/>
      <c r="CW208"/>
      <c r="CX208"/>
      <c r="CY208"/>
      <c r="CZ208"/>
      <c r="DA208"/>
      <c r="DB208"/>
      <c r="DC208"/>
      <c r="DD208"/>
      <c r="DE208"/>
      <c r="DG208"/>
      <c r="DH208"/>
      <c r="DI208"/>
      <c r="DJ208"/>
      <c r="DK208"/>
      <c r="DL208"/>
      <c r="DM208"/>
    </row>
    <row r="209" spans="1:117" ht="15" customHeight="1" x14ac:dyDescent="0.25">
      <c r="A209" s="783"/>
      <c r="B209" s="634"/>
      <c r="C209" s="635"/>
      <c r="D209" s="903"/>
      <c r="E209" s="640"/>
      <c r="F209" s="907"/>
      <c r="G209" s="896" t="s">
        <v>14</v>
      </c>
      <c r="H209" s="893"/>
      <c r="I209" s="886" t="s">
        <v>15</v>
      </c>
      <c r="J209" s="892"/>
      <c r="K209" s="887" t="s">
        <v>16</v>
      </c>
      <c r="L209" s="892"/>
      <c r="M209" s="886" t="s">
        <v>17</v>
      </c>
      <c r="N209" s="892"/>
      <c r="O209" s="886" t="s">
        <v>18</v>
      </c>
      <c r="P209" s="892"/>
      <c r="Q209" s="886" t="s">
        <v>19</v>
      </c>
      <c r="R209" s="892"/>
      <c r="S209" s="886" t="s">
        <v>20</v>
      </c>
      <c r="T209" s="892"/>
      <c r="U209" s="886" t="s">
        <v>21</v>
      </c>
      <c r="V209" s="892"/>
      <c r="W209" s="886" t="s">
        <v>22</v>
      </c>
      <c r="X209" s="892"/>
      <c r="Y209" s="886" t="s">
        <v>23</v>
      </c>
      <c r="Z209" s="893"/>
      <c r="AA209" s="886" t="s">
        <v>24</v>
      </c>
      <c r="AB209" s="893"/>
      <c r="AC209" s="886" t="s">
        <v>244</v>
      </c>
      <c r="AD209" s="893"/>
      <c r="AE209" s="886" t="s">
        <v>245</v>
      </c>
      <c r="AF209" s="893"/>
      <c r="AG209" s="886" t="s">
        <v>246</v>
      </c>
      <c r="AH209" s="893"/>
      <c r="AI209" s="886" t="s">
        <v>247</v>
      </c>
      <c r="AJ209" s="893"/>
      <c r="AK209" s="886" t="s">
        <v>29</v>
      </c>
      <c r="AL209" s="893"/>
      <c r="AM209" s="886" t="s">
        <v>30</v>
      </c>
      <c r="AN209" s="893"/>
      <c r="AO209" s="886" t="s">
        <v>31</v>
      </c>
      <c r="AP209" s="893"/>
      <c r="CW209"/>
      <c r="CX209"/>
      <c r="CY209"/>
      <c r="CZ209"/>
      <c r="DA209"/>
      <c r="DB209"/>
      <c r="DC209"/>
      <c r="DD209"/>
      <c r="DE209"/>
      <c r="DG209"/>
      <c r="DH209"/>
      <c r="DI209"/>
      <c r="DJ209"/>
      <c r="DK209"/>
      <c r="DL209"/>
      <c r="DM209"/>
    </row>
    <row r="210" spans="1:117" x14ac:dyDescent="0.25">
      <c r="A210" s="894"/>
      <c r="B210" s="636"/>
      <c r="C210" s="884"/>
      <c r="D210" s="510" t="s">
        <v>32</v>
      </c>
      <c r="E210" s="544" t="s">
        <v>33</v>
      </c>
      <c r="F210" s="369" t="s">
        <v>34</v>
      </c>
      <c r="G210" s="511" t="s">
        <v>33</v>
      </c>
      <c r="H210" s="546" t="s">
        <v>34</v>
      </c>
      <c r="I210" s="511" t="s">
        <v>33</v>
      </c>
      <c r="J210" s="546" t="s">
        <v>34</v>
      </c>
      <c r="K210" s="511" t="s">
        <v>33</v>
      </c>
      <c r="L210" s="546" t="s">
        <v>34</v>
      </c>
      <c r="M210" s="511" t="s">
        <v>33</v>
      </c>
      <c r="N210" s="546" t="s">
        <v>34</v>
      </c>
      <c r="O210" s="511" t="s">
        <v>33</v>
      </c>
      <c r="P210" s="546" t="s">
        <v>34</v>
      </c>
      <c r="Q210" s="511" t="s">
        <v>33</v>
      </c>
      <c r="R210" s="546" t="s">
        <v>34</v>
      </c>
      <c r="S210" s="511" t="s">
        <v>33</v>
      </c>
      <c r="T210" s="546" t="s">
        <v>34</v>
      </c>
      <c r="U210" s="511" t="s">
        <v>33</v>
      </c>
      <c r="V210" s="546" t="s">
        <v>34</v>
      </c>
      <c r="W210" s="511" t="s">
        <v>33</v>
      </c>
      <c r="X210" s="546" t="s">
        <v>34</v>
      </c>
      <c r="Y210" s="511" t="s">
        <v>33</v>
      </c>
      <c r="Z210" s="546" t="s">
        <v>34</v>
      </c>
      <c r="AA210" s="511" t="s">
        <v>33</v>
      </c>
      <c r="AB210" s="546" t="s">
        <v>34</v>
      </c>
      <c r="AC210" s="511" t="s">
        <v>33</v>
      </c>
      <c r="AD210" s="546" t="s">
        <v>34</v>
      </c>
      <c r="AE210" s="511" t="s">
        <v>33</v>
      </c>
      <c r="AF210" s="546" t="s">
        <v>34</v>
      </c>
      <c r="AG210" s="511" t="s">
        <v>33</v>
      </c>
      <c r="AH210" s="546" t="s">
        <v>34</v>
      </c>
      <c r="AI210" s="511" t="s">
        <v>33</v>
      </c>
      <c r="AJ210" s="546" t="s">
        <v>34</v>
      </c>
      <c r="AK210" s="511" t="s">
        <v>33</v>
      </c>
      <c r="AL210" s="546" t="s">
        <v>34</v>
      </c>
      <c r="AM210" s="511" t="s">
        <v>33</v>
      </c>
      <c r="AN210" s="546" t="s">
        <v>34</v>
      </c>
      <c r="AO210" s="511" t="s">
        <v>33</v>
      </c>
      <c r="AP210" s="546" t="s">
        <v>34</v>
      </c>
      <c r="CW210"/>
      <c r="CX210"/>
      <c r="CY210"/>
      <c r="CZ210"/>
      <c r="DA210"/>
      <c r="DB210"/>
      <c r="DC210"/>
      <c r="DD210"/>
      <c r="DE210"/>
      <c r="DG210"/>
      <c r="DH210"/>
      <c r="DI210"/>
      <c r="DJ210"/>
      <c r="DK210"/>
      <c r="DL210"/>
      <c r="DM210"/>
    </row>
    <row r="211" spans="1:117" ht="15" customHeight="1" x14ac:dyDescent="0.25">
      <c r="A211" s="1962" t="s">
        <v>248</v>
      </c>
      <c r="B211" s="674"/>
      <c r="C211" s="1963"/>
      <c r="D211" s="1964">
        <f>SUM(E211:F211)</f>
        <v>0</v>
      </c>
      <c r="E211" s="1965">
        <f>SUM(G211+I211+K211+M211+O211+Q211+S211+U211+W211+Y211+AA211+AC211+AE211+AG211+AI211+AK211+AM211+AO211)</f>
        <v>0</v>
      </c>
      <c r="F211" s="1966">
        <f t="shared" ref="E211:F214" si="243">SUM(H211+J211+L211+N211+P211+R211+T211+V211+X211+Z211+AB211+AD211+AF211+AH211+AJ211+AL211+AN211+AP211)</f>
        <v>0</v>
      </c>
      <c r="G211" s="1967"/>
      <c r="H211" s="52"/>
      <c r="I211" s="1968"/>
      <c r="J211" s="52"/>
      <c r="K211" s="1968"/>
      <c r="L211" s="52"/>
      <c r="M211" s="1968"/>
      <c r="N211" s="52"/>
      <c r="O211" s="1968"/>
      <c r="P211" s="52"/>
      <c r="Q211" s="1968"/>
      <c r="R211" s="52"/>
      <c r="S211" s="1968"/>
      <c r="T211" s="52"/>
      <c r="U211" s="1968"/>
      <c r="V211" s="52"/>
      <c r="W211" s="205"/>
      <c r="X211" s="52"/>
      <c r="Y211" s="1968"/>
      <c r="Z211" s="52"/>
      <c r="AA211" s="1968"/>
      <c r="AB211" s="52"/>
      <c r="AC211" s="1968"/>
      <c r="AD211" s="52"/>
      <c r="AE211" s="1968"/>
      <c r="AF211" s="52"/>
      <c r="AG211" s="1968"/>
      <c r="AH211" s="52"/>
      <c r="AI211" s="1968"/>
      <c r="AJ211" s="52"/>
      <c r="AK211" s="205"/>
      <c r="AL211" s="52"/>
      <c r="AM211" s="1968"/>
      <c r="AN211" s="52"/>
      <c r="AO211" s="1968"/>
      <c r="AP211" s="52"/>
      <c r="CW211"/>
      <c r="CX211"/>
      <c r="CY211"/>
      <c r="CZ211"/>
      <c r="DA211"/>
      <c r="DB211"/>
      <c r="DC211"/>
      <c r="DD211"/>
      <c r="DE211"/>
      <c r="DG211"/>
      <c r="DH211"/>
      <c r="DI211"/>
      <c r="DJ211"/>
      <c r="DK211"/>
      <c r="DL211"/>
      <c r="DM211"/>
    </row>
    <row r="212" spans="1:117" x14ac:dyDescent="0.25">
      <c r="A212" s="1419" t="s">
        <v>249</v>
      </c>
      <c r="B212" s="1420"/>
      <c r="C212" s="1421"/>
      <c r="D212" s="1383">
        <f>SUM(E212:F212)</f>
        <v>0</v>
      </c>
      <c r="E212" s="1422">
        <f t="shared" si="243"/>
        <v>0</v>
      </c>
      <c r="F212" s="1706">
        <f t="shared" si="243"/>
        <v>0</v>
      </c>
      <c r="G212" s="1707"/>
      <c r="H212" s="1425"/>
      <c r="I212" s="1424"/>
      <c r="J212" s="1425"/>
      <c r="K212" s="1424"/>
      <c r="L212" s="1425"/>
      <c r="M212" s="1424"/>
      <c r="N212" s="1425"/>
      <c r="O212" s="1424"/>
      <c r="P212" s="1425"/>
      <c r="Q212" s="1424"/>
      <c r="R212" s="1425"/>
      <c r="S212" s="1424"/>
      <c r="T212" s="1425"/>
      <c r="U212" s="1424"/>
      <c r="V212" s="1425"/>
      <c r="W212" s="1622"/>
      <c r="X212" s="1425"/>
      <c r="Y212" s="1424"/>
      <c r="Z212" s="1425"/>
      <c r="AA212" s="1424"/>
      <c r="AB212" s="1425"/>
      <c r="AC212" s="1424"/>
      <c r="AD212" s="1425"/>
      <c r="AE212" s="1424"/>
      <c r="AF212" s="1425"/>
      <c r="AG212" s="1424"/>
      <c r="AH212" s="1425"/>
      <c r="AI212" s="1424"/>
      <c r="AJ212" s="1425"/>
      <c r="AK212" s="1622"/>
      <c r="AL212" s="1425"/>
      <c r="AM212" s="1424"/>
      <c r="AN212" s="1425"/>
      <c r="AO212" s="1424"/>
      <c r="AP212" s="1425"/>
      <c r="CW212"/>
      <c r="CX212"/>
      <c r="CY212"/>
      <c r="CZ212"/>
      <c r="DA212"/>
      <c r="DB212"/>
      <c r="DC212"/>
      <c r="DD212"/>
      <c r="DE212"/>
      <c r="DG212"/>
      <c r="DH212"/>
      <c r="DI212"/>
      <c r="DJ212"/>
      <c r="DK212"/>
      <c r="DL212"/>
      <c r="DM212"/>
    </row>
    <row r="213" spans="1:117" x14ac:dyDescent="0.25">
      <c r="A213" s="1481" t="s">
        <v>250</v>
      </c>
      <c r="B213" s="1482"/>
      <c r="C213" s="1483"/>
      <c r="D213" s="1383">
        <f>SUM(E213:F213)</f>
        <v>0</v>
      </c>
      <c r="E213" s="1422">
        <f t="shared" si="243"/>
        <v>0</v>
      </c>
      <c r="F213" s="1706">
        <f t="shared" si="243"/>
        <v>0</v>
      </c>
      <c r="G213" s="1707"/>
      <c r="H213" s="1425"/>
      <c r="I213" s="1424"/>
      <c r="J213" s="1425"/>
      <c r="K213" s="1424"/>
      <c r="L213" s="1425"/>
      <c r="M213" s="1424"/>
      <c r="N213" s="1425"/>
      <c r="O213" s="1424"/>
      <c r="P213" s="1425"/>
      <c r="Q213" s="1424"/>
      <c r="R213" s="1425"/>
      <c r="S213" s="1424"/>
      <c r="T213" s="1425"/>
      <c r="U213" s="1424"/>
      <c r="V213" s="1425"/>
      <c r="W213" s="1622"/>
      <c r="X213" s="1425"/>
      <c r="Y213" s="1424"/>
      <c r="Z213" s="1425"/>
      <c r="AA213" s="1424"/>
      <c r="AB213" s="1425"/>
      <c r="AC213" s="1424"/>
      <c r="AD213" s="1425"/>
      <c r="AE213" s="1424"/>
      <c r="AF213" s="1425"/>
      <c r="AG213" s="1424"/>
      <c r="AH213" s="1425"/>
      <c r="AI213" s="1424"/>
      <c r="AJ213" s="1425"/>
      <c r="AK213" s="1622"/>
      <c r="AL213" s="1425"/>
      <c r="AM213" s="1424"/>
      <c r="AN213" s="1425"/>
      <c r="AO213" s="1424"/>
      <c r="AP213" s="1425"/>
      <c r="CW213"/>
      <c r="CX213"/>
      <c r="CY213"/>
      <c r="CZ213"/>
      <c r="DA213"/>
      <c r="DB213"/>
      <c r="DC213"/>
      <c r="DD213"/>
      <c r="DE213"/>
      <c r="DG213"/>
      <c r="DH213"/>
      <c r="DI213"/>
      <c r="DJ213"/>
      <c r="DK213"/>
      <c r="DL213"/>
      <c r="DM213"/>
    </row>
    <row r="214" spans="1:117" x14ac:dyDescent="0.25">
      <c r="A214" s="803" t="s">
        <v>251</v>
      </c>
      <c r="B214" s="803"/>
      <c r="C214" s="735"/>
      <c r="D214" s="1388">
        <f>SUM(E214:F214)</f>
        <v>0</v>
      </c>
      <c r="E214" s="541">
        <f t="shared" si="243"/>
        <v>0</v>
      </c>
      <c r="F214" s="1708">
        <f t="shared" si="243"/>
        <v>0</v>
      </c>
      <c r="G214" s="1709"/>
      <c r="H214" s="1435"/>
      <c r="I214" s="1434"/>
      <c r="J214" s="1435"/>
      <c r="K214" s="1434"/>
      <c r="L214" s="1435"/>
      <c r="M214" s="1434"/>
      <c r="N214" s="1435"/>
      <c r="O214" s="1434"/>
      <c r="P214" s="1435"/>
      <c r="Q214" s="1434"/>
      <c r="R214" s="1435"/>
      <c r="S214" s="1434"/>
      <c r="T214" s="1435"/>
      <c r="U214" s="1434"/>
      <c r="V214" s="1435"/>
      <c r="W214" s="1624"/>
      <c r="X214" s="1435"/>
      <c r="Y214" s="1434"/>
      <c r="Z214" s="1435"/>
      <c r="AA214" s="1434"/>
      <c r="AB214" s="1435"/>
      <c r="AC214" s="1434"/>
      <c r="AD214" s="1435"/>
      <c r="AE214" s="1434"/>
      <c r="AF214" s="1435"/>
      <c r="AG214" s="1434"/>
      <c r="AH214" s="1435"/>
      <c r="AI214" s="1434"/>
      <c r="AJ214" s="1435"/>
      <c r="AK214" s="1624"/>
      <c r="AL214" s="1435"/>
      <c r="AM214" s="1434"/>
      <c r="AN214" s="1435"/>
      <c r="AO214" s="1434"/>
      <c r="AP214" s="1435"/>
      <c r="CW214"/>
      <c r="CX214"/>
      <c r="CY214"/>
      <c r="CZ214"/>
      <c r="DA214"/>
      <c r="DB214"/>
      <c r="DC214"/>
      <c r="DD214"/>
      <c r="DE214"/>
      <c r="DG214"/>
      <c r="DH214"/>
      <c r="DI214"/>
      <c r="DJ214"/>
      <c r="DK214"/>
      <c r="DL214"/>
      <c r="DM214"/>
    </row>
    <row r="215" spans="1:117" x14ac:dyDescent="0.25">
      <c r="A215" s="43" t="s">
        <v>252</v>
      </c>
      <c r="B215" s="377"/>
      <c r="C215" s="377"/>
      <c r="D215" s="378"/>
      <c r="E215" s="378"/>
      <c r="F215" s="378"/>
      <c r="G215" s="379"/>
      <c r="H215" s="379"/>
      <c r="I215" s="379"/>
      <c r="J215" s="380"/>
      <c r="K215" s="1285"/>
      <c r="L215" s="379"/>
      <c r="M215" s="1285"/>
      <c r="N215" s="1286"/>
      <c r="O215" s="10"/>
      <c r="P215" s="10"/>
      <c r="Q215" s="10"/>
      <c r="R215" s="10"/>
      <c r="S215" s="10"/>
      <c r="T215" s="10"/>
      <c r="U215" s="10"/>
      <c r="V215" s="10"/>
      <c r="W215" s="10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CW215"/>
      <c r="CX215"/>
      <c r="CY215"/>
      <c r="CZ215"/>
      <c r="DA215"/>
      <c r="DB215"/>
      <c r="DC215"/>
      <c r="DD215"/>
      <c r="DE215"/>
      <c r="DG215"/>
      <c r="DH215"/>
      <c r="DI215"/>
      <c r="DJ215"/>
      <c r="DK215"/>
      <c r="DL215"/>
      <c r="DM215"/>
    </row>
    <row r="216" spans="1:117" ht="15" customHeight="1" x14ac:dyDescent="0.25">
      <c r="A216" s="897" t="s">
        <v>253</v>
      </c>
      <c r="B216" s="804"/>
      <c r="C216" s="710"/>
      <c r="D216" s="895" t="s">
        <v>254</v>
      </c>
      <c r="E216" s="638"/>
      <c r="F216" s="639"/>
      <c r="G216" s="886" t="s">
        <v>5</v>
      </c>
      <c r="H216" s="887"/>
      <c r="I216" s="887"/>
      <c r="J216" s="887"/>
      <c r="K216" s="887"/>
      <c r="L216" s="887"/>
      <c r="M216" s="887"/>
      <c r="N216" s="887"/>
      <c r="O216" s="887"/>
      <c r="P216" s="887"/>
      <c r="Q216" s="887"/>
      <c r="R216" s="887"/>
      <c r="S216" s="887"/>
      <c r="T216" s="887"/>
      <c r="U216" s="887"/>
      <c r="V216" s="887"/>
      <c r="W216" s="887"/>
      <c r="X216" s="887"/>
      <c r="Y216" s="887"/>
      <c r="Z216" s="887"/>
      <c r="AA216" s="887"/>
      <c r="AB216" s="887"/>
      <c r="AC216" s="887"/>
      <c r="AD216" s="887"/>
      <c r="AE216" s="887"/>
      <c r="AF216" s="887"/>
      <c r="AG216" s="887"/>
      <c r="AH216" s="887"/>
      <c r="AI216" s="887"/>
      <c r="AJ216" s="887"/>
      <c r="AK216" s="887"/>
      <c r="AL216" s="887"/>
      <c r="AM216" s="887"/>
      <c r="AN216" s="888"/>
      <c r="AO216" s="913" t="s">
        <v>7</v>
      </c>
      <c r="AP216" s="1969" t="s">
        <v>255</v>
      </c>
      <c r="AQ216" s="914" t="s">
        <v>256</v>
      </c>
      <c r="AR216" s="912"/>
      <c r="AS216" s="915" t="s">
        <v>257</v>
      </c>
      <c r="AT216" s="909" t="s">
        <v>42</v>
      </c>
      <c r="AU216" s="909" t="s">
        <v>258</v>
      </c>
      <c r="AV216" s="911" t="s">
        <v>9</v>
      </c>
      <c r="AW216" s="911" t="s">
        <v>259</v>
      </c>
      <c r="AX216" s="912" t="s">
        <v>10</v>
      </c>
      <c r="CW216"/>
      <c r="CX216"/>
      <c r="CY216"/>
      <c r="CZ216"/>
      <c r="DA216"/>
      <c r="DB216"/>
      <c r="DC216"/>
      <c r="DD216"/>
      <c r="DE216"/>
      <c r="DG216"/>
      <c r="DH216"/>
      <c r="DI216"/>
      <c r="DJ216"/>
      <c r="DK216"/>
      <c r="DL216"/>
      <c r="DM216"/>
    </row>
    <row r="217" spans="1:117" ht="15" customHeight="1" x14ac:dyDescent="0.25">
      <c r="A217" s="711"/>
      <c r="B217" s="805"/>
      <c r="C217" s="712"/>
      <c r="D217" s="903"/>
      <c r="E217" s="640"/>
      <c r="F217" s="885"/>
      <c r="G217" s="890" t="s">
        <v>119</v>
      </c>
      <c r="H217" s="891"/>
      <c r="I217" s="887" t="s">
        <v>16</v>
      </c>
      <c r="J217" s="892"/>
      <c r="K217" s="886" t="s">
        <v>17</v>
      </c>
      <c r="L217" s="892"/>
      <c r="M217" s="886" t="s">
        <v>18</v>
      </c>
      <c r="N217" s="892"/>
      <c r="O217" s="886" t="s">
        <v>19</v>
      </c>
      <c r="P217" s="892"/>
      <c r="Q217" s="886" t="s">
        <v>20</v>
      </c>
      <c r="R217" s="892"/>
      <c r="S217" s="886" t="s">
        <v>21</v>
      </c>
      <c r="T217" s="892"/>
      <c r="U217" s="886" t="s">
        <v>22</v>
      </c>
      <c r="V217" s="892"/>
      <c r="W217" s="886" t="s">
        <v>23</v>
      </c>
      <c r="X217" s="893"/>
      <c r="Y217" s="886" t="s">
        <v>24</v>
      </c>
      <c r="Z217" s="893"/>
      <c r="AA217" s="886" t="s">
        <v>244</v>
      </c>
      <c r="AB217" s="893"/>
      <c r="AC217" s="886" t="s">
        <v>245</v>
      </c>
      <c r="AD217" s="893"/>
      <c r="AE217" s="886" t="s">
        <v>246</v>
      </c>
      <c r="AF217" s="893"/>
      <c r="AG217" s="886" t="s">
        <v>247</v>
      </c>
      <c r="AH217" s="893"/>
      <c r="AI217" s="886" t="s">
        <v>29</v>
      </c>
      <c r="AJ217" s="893"/>
      <c r="AK217" s="886" t="s">
        <v>30</v>
      </c>
      <c r="AL217" s="893"/>
      <c r="AM217" s="886" t="s">
        <v>31</v>
      </c>
      <c r="AN217" s="893"/>
      <c r="AO217" s="819"/>
      <c r="AP217" s="822"/>
      <c r="AQ217" s="917" t="s">
        <v>260</v>
      </c>
      <c r="AR217" s="1970" t="s">
        <v>261</v>
      </c>
      <c r="AS217" s="826"/>
      <c r="AT217" s="812"/>
      <c r="AU217" s="812"/>
      <c r="AV217" s="815"/>
      <c r="AW217" s="815"/>
      <c r="AX217" s="912"/>
      <c r="CW217"/>
      <c r="CX217"/>
      <c r="CY217"/>
      <c r="CZ217"/>
      <c r="DA217"/>
      <c r="DB217"/>
      <c r="DC217"/>
      <c r="DD217"/>
      <c r="DE217"/>
      <c r="DG217"/>
      <c r="DH217"/>
      <c r="DI217"/>
      <c r="DJ217"/>
      <c r="DK217"/>
      <c r="DL217"/>
      <c r="DM217"/>
    </row>
    <row r="218" spans="1:117" x14ac:dyDescent="0.25">
      <c r="A218" s="906"/>
      <c r="B218" s="807"/>
      <c r="C218" s="904"/>
      <c r="D218" s="512" t="s">
        <v>32</v>
      </c>
      <c r="E218" s="545" t="s">
        <v>33</v>
      </c>
      <c r="F218" s="538" t="s">
        <v>34</v>
      </c>
      <c r="G218" s="511" t="s">
        <v>33</v>
      </c>
      <c r="H218" s="546" t="s">
        <v>34</v>
      </c>
      <c r="I218" s="511" t="s">
        <v>33</v>
      </c>
      <c r="J218" s="546" t="s">
        <v>34</v>
      </c>
      <c r="K218" s="511" t="s">
        <v>33</v>
      </c>
      <c r="L218" s="546" t="s">
        <v>34</v>
      </c>
      <c r="M218" s="511" t="s">
        <v>33</v>
      </c>
      <c r="N218" s="546" t="s">
        <v>34</v>
      </c>
      <c r="O218" s="511" t="s">
        <v>33</v>
      </c>
      <c r="P218" s="546" t="s">
        <v>34</v>
      </c>
      <c r="Q218" s="511" t="s">
        <v>33</v>
      </c>
      <c r="R218" s="546" t="s">
        <v>34</v>
      </c>
      <c r="S218" s="511" t="s">
        <v>33</v>
      </c>
      <c r="T218" s="546" t="s">
        <v>34</v>
      </c>
      <c r="U218" s="511" t="s">
        <v>33</v>
      </c>
      <c r="V218" s="546" t="s">
        <v>34</v>
      </c>
      <c r="W218" s="511" t="s">
        <v>33</v>
      </c>
      <c r="X218" s="546" t="s">
        <v>34</v>
      </c>
      <c r="Y218" s="511" t="s">
        <v>33</v>
      </c>
      <c r="Z218" s="546" t="s">
        <v>34</v>
      </c>
      <c r="AA218" s="511" t="s">
        <v>33</v>
      </c>
      <c r="AB218" s="546" t="s">
        <v>34</v>
      </c>
      <c r="AC218" s="511" t="s">
        <v>33</v>
      </c>
      <c r="AD218" s="546" t="s">
        <v>34</v>
      </c>
      <c r="AE218" s="511" t="s">
        <v>33</v>
      </c>
      <c r="AF218" s="546" t="s">
        <v>34</v>
      </c>
      <c r="AG218" s="511" t="s">
        <v>33</v>
      </c>
      <c r="AH218" s="546" t="s">
        <v>34</v>
      </c>
      <c r="AI218" s="511" t="s">
        <v>33</v>
      </c>
      <c r="AJ218" s="546" t="s">
        <v>34</v>
      </c>
      <c r="AK218" s="511" t="s">
        <v>33</v>
      </c>
      <c r="AL218" s="546" t="s">
        <v>34</v>
      </c>
      <c r="AM218" s="511" t="s">
        <v>33</v>
      </c>
      <c r="AN218" s="546" t="s">
        <v>34</v>
      </c>
      <c r="AO218" s="1971"/>
      <c r="AP218" s="1972"/>
      <c r="AQ218" s="1973"/>
      <c r="AR218" s="1974"/>
      <c r="AS218" s="916"/>
      <c r="AT218" s="910"/>
      <c r="AU218" s="910"/>
      <c r="AV218" s="1975"/>
      <c r="AW218" s="1975"/>
      <c r="AX218" s="912"/>
      <c r="CW218"/>
      <c r="CX218"/>
      <c r="CY218"/>
      <c r="CZ218"/>
      <c r="DA218"/>
      <c r="DB218"/>
      <c r="DC218"/>
      <c r="DD218"/>
      <c r="DE218"/>
      <c r="DG218"/>
      <c r="DH218"/>
      <c r="DI218"/>
      <c r="DJ218"/>
      <c r="DK218"/>
      <c r="DL218"/>
      <c r="DM218"/>
    </row>
    <row r="219" spans="1:117" x14ac:dyDescent="0.25">
      <c r="A219" s="1976" t="s">
        <v>262</v>
      </c>
      <c r="B219" s="1977" t="s">
        <v>263</v>
      </c>
      <c r="C219" s="1978"/>
      <c r="D219" s="1979">
        <f t="shared" ref="D219:D263" si="244">SUM(E219+F219)</f>
        <v>10</v>
      </c>
      <c r="E219" s="135">
        <f t="shared" ref="E219:F234" si="245">SUM(G219+I219+K219+M219+O219+Q219+S219+U219+W219+Y219+AA219+AC219+AE219+AG219+AI219+AK219+AM219)</f>
        <v>5</v>
      </c>
      <c r="F219" s="1980">
        <f t="shared" si="245"/>
        <v>5</v>
      </c>
      <c r="G219" s="1981">
        <v>0</v>
      </c>
      <c r="H219" s="386">
        <v>0</v>
      </c>
      <c r="I219" s="1735">
        <v>0</v>
      </c>
      <c r="J219" s="386">
        <v>0</v>
      </c>
      <c r="K219" s="1735">
        <v>0</v>
      </c>
      <c r="L219" s="386">
        <v>0</v>
      </c>
      <c r="M219" s="1735">
        <v>0</v>
      </c>
      <c r="N219" s="386">
        <v>1</v>
      </c>
      <c r="O219" s="1735">
        <v>0</v>
      </c>
      <c r="P219" s="386">
        <v>0</v>
      </c>
      <c r="Q219" s="1735">
        <v>0</v>
      </c>
      <c r="R219" s="386">
        <v>1</v>
      </c>
      <c r="S219" s="1735">
        <v>0</v>
      </c>
      <c r="T219" s="386">
        <v>0</v>
      </c>
      <c r="U219" s="1735">
        <v>0</v>
      </c>
      <c r="V219" s="1982">
        <v>2</v>
      </c>
      <c r="W219" s="1735">
        <v>1</v>
      </c>
      <c r="X219" s="1982">
        <v>0</v>
      </c>
      <c r="Y219" s="1735">
        <v>1</v>
      </c>
      <c r="Z219" s="1982">
        <v>0</v>
      </c>
      <c r="AA219" s="1735">
        <v>0</v>
      </c>
      <c r="AB219" s="1982">
        <v>0</v>
      </c>
      <c r="AC219" s="1735">
        <v>0</v>
      </c>
      <c r="AD219" s="1982">
        <v>0</v>
      </c>
      <c r="AE219" s="1735">
        <v>0</v>
      </c>
      <c r="AF219" s="1982">
        <v>0</v>
      </c>
      <c r="AG219" s="1735">
        <v>2</v>
      </c>
      <c r="AH219" s="1982">
        <v>1</v>
      </c>
      <c r="AI219" s="1735">
        <v>0</v>
      </c>
      <c r="AJ219" s="1982">
        <v>0</v>
      </c>
      <c r="AK219" s="1735">
        <v>0</v>
      </c>
      <c r="AL219" s="1982">
        <v>0</v>
      </c>
      <c r="AM219" s="1735">
        <v>1</v>
      </c>
      <c r="AN219" s="1982">
        <v>0</v>
      </c>
      <c r="AO219" s="1983">
        <v>0</v>
      </c>
      <c r="AP219" s="1984">
        <v>0</v>
      </c>
      <c r="AQ219" s="1307"/>
      <c r="AR219" s="1308"/>
      <c r="AS219" s="1309"/>
      <c r="AT219" s="1735">
        <v>0</v>
      </c>
      <c r="AU219" s="1735">
        <v>0</v>
      </c>
      <c r="AV219" s="387">
        <v>0</v>
      </c>
      <c r="AW219" s="387">
        <v>0</v>
      </c>
      <c r="AX219" s="1982">
        <v>0</v>
      </c>
      <c r="AY219" t="str">
        <f>CW219&amp;CX219&amp;CY219&amp;CZ219&amp;DA219&amp;DB219&amp;DC219</f>
        <v/>
      </c>
      <c r="CW219" s="25" t="str">
        <f>IF(AND(F219&gt;0,AO219=""),"  * No olvide digitar Embarazadas. Digite Cero si no tiene.",IF(AO219&gt;F219," * Las Embarazadas no pueden superar el Total Mujeres.",""))</f>
        <v/>
      </c>
      <c r="CX219" s="25" t="str">
        <f>IF(AND(D219&gt;0,AV219="")," * No olvide ingresar datos en Usuarios con Discapacidad. (Digite cero si no tiene).",IF(AV219&gt;D219," * La variable Usuarios con discapacidad No puede ser mayor al Total.",""))</f>
        <v/>
      </c>
      <c r="CY219" s="25" t="str">
        <f>IF(AND(D219&gt;0,AW219="")," * No olvide ingresar datos en Usuarios Oncológicos. (Digite cero si no tiene).",IF(AW219&gt;D219," * La variable Usuarios oncológicos No puede ser mayor al Total.",""))</f>
        <v/>
      </c>
      <c r="CZ219" s="25" t="str">
        <f>IF(AND((AI219+AJ219)&gt;0,AP219="")," * No olvide digitar la variable 60 años. Si no tiene digite Cero.",IF(AP219&gt;(AI219+AJ219), "* El número de pacientes de 60 años NO DEBE ser mayor a lo registrado en el grupo etario de 60 a 64 años.",""))</f>
        <v/>
      </c>
      <c r="DA219" s="25" t="str">
        <f t="shared" ref="DA219:DA282" si="246">IF(AND(D219&gt;0,AX219="")," * No olvide ingresar datos en Usuarios Migrantes. (Digite cero si no tiene).","")</f>
        <v/>
      </c>
      <c r="DB219" s="25" t="str">
        <f t="shared" ref="DB219:DB282" si="247">IF(AX219&gt;D219, "* Migrantes no puede ser mayor al Total","")</f>
        <v/>
      </c>
      <c r="DC219"/>
      <c r="DD219"/>
      <c r="DE219"/>
      <c r="DG219" s="26">
        <f>IF(AND(F219&gt;0,AO219=""),1,IF(AO219&gt;F219,1,0))</f>
        <v>0</v>
      </c>
      <c r="DH219" s="26">
        <f>IF(AND(D219&gt;0,AV219=""),1,IF(AV219&gt;D219,1,0))</f>
        <v>0</v>
      </c>
      <c r="DI219" s="26">
        <f>IF(AND(D219&gt;0,AW219=""),1,IF(AW219&gt;D219,1,0))</f>
        <v>0</v>
      </c>
      <c r="DJ219" s="26">
        <f>IF(AND((AI219+AJ219)&gt;0,AP219=""),1,IF(AP219&gt;(AI219+AJ219),1,0))</f>
        <v>0</v>
      </c>
      <c r="DK219" s="26">
        <f>IF(AND(D219&gt;0,AX219=""),1,0)</f>
        <v>0</v>
      </c>
      <c r="DL219" s="26">
        <f>IF(AX219&gt;D219,1,0)</f>
        <v>0</v>
      </c>
      <c r="DM219"/>
    </row>
    <row r="220" spans="1:117" x14ac:dyDescent="0.25">
      <c r="A220" s="1310"/>
      <c r="B220" s="1311" t="s">
        <v>264</v>
      </c>
      <c r="C220" s="838"/>
      <c r="D220" s="1312">
        <f>SUM(E220+F220)</f>
        <v>99</v>
      </c>
      <c r="E220" s="1313">
        <f t="shared" si="245"/>
        <v>35</v>
      </c>
      <c r="F220" s="132">
        <f t="shared" si="245"/>
        <v>64</v>
      </c>
      <c r="G220" s="1314">
        <v>1</v>
      </c>
      <c r="H220" s="1315">
        <v>0</v>
      </c>
      <c r="I220" s="1316">
        <v>0</v>
      </c>
      <c r="J220" s="1315">
        <v>0</v>
      </c>
      <c r="K220" s="1316">
        <v>1</v>
      </c>
      <c r="L220" s="1315">
        <v>0</v>
      </c>
      <c r="M220" s="1316">
        <v>0</v>
      </c>
      <c r="N220" s="1315">
        <v>1</v>
      </c>
      <c r="O220" s="1316">
        <v>0</v>
      </c>
      <c r="P220" s="1315">
        <v>1</v>
      </c>
      <c r="Q220" s="1316">
        <v>3</v>
      </c>
      <c r="R220" s="1315">
        <v>2</v>
      </c>
      <c r="S220" s="1316">
        <v>2</v>
      </c>
      <c r="T220" s="1315">
        <v>2</v>
      </c>
      <c r="U220" s="1316">
        <v>1</v>
      </c>
      <c r="V220" s="389">
        <v>5</v>
      </c>
      <c r="W220" s="1316">
        <v>4</v>
      </c>
      <c r="X220" s="389">
        <v>1</v>
      </c>
      <c r="Y220" s="1316">
        <v>3</v>
      </c>
      <c r="Z220" s="389">
        <v>2</v>
      </c>
      <c r="AA220" s="1316">
        <v>1</v>
      </c>
      <c r="AB220" s="389">
        <v>2</v>
      </c>
      <c r="AC220" s="1316">
        <v>1</v>
      </c>
      <c r="AD220" s="389">
        <v>2</v>
      </c>
      <c r="AE220" s="1316">
        <v>2</v>
      </c>
      <c r="AF220" s="389">
        <v>15</v>
      </c>
      <c r="AG220" s="1316">
        <v>6</v>
      </c>
      <c r="AH220" s="389">
        <v>16</v>
      </c>
      <c r="AI220" s="1316">
        <v>5</v>
      </c>
      <c r="AJ220" s="389">
        <v>1</v>
      </c>
      <c r="AK220" s="1316">
        <v>3</v>
      </c>
      <c r="AL220" s="389">
        <v>11</v>
      </c>
      <c r="AM220" s="1316">
        <v>2</v>
      </c>
      <c r="AN220" s="389">
        <v>3</v>
      </c>
      <c r="AO220" s="1317">
        <v>0</v>
      </c>
      <c r="AP220" s="1318">
        <v>0</v>
      </c>
      <c r="AQ220" s="1307"/>
      <c r="AR220" s="1308"/>
      <c r="AS220" s="1309"/>
      <c r="AT220" s="1316">
        <v>0</v>
      </c>
      <c r="AU220" s="1316">
        <v>0</v>
      </c>
      <c r="AV220" s="1319">
        <v>0</v>
      </c>
      <c r="AW220" s="1319">
        <v>0</v>
      </c>
      <c r="AX220" s="389">
        <v>0</v>
      </c>
      <c r="AY220" t="str">
        <f t="shared" ref="AY220:AY283" si="248">CW220&amp;CX220&amp;CY220&amp;CZ220&amp;DA220&amp;DB220&amp;DC220</f>
        <v/>
      </c>
      <c r="CW220" s="25" t="str">
        <f t="shared" ref="CW220:CW283" si="249">IF(AND(F220&gt;0,AO220=""),"  * No olvide digitar Embarazadas. Digite Cero si no tiene.",IF(AO220&gt;F220," * Las Embarazadas no pueden superar el Total Mujeres.",""))</f>
        <v/>
      </c>
      <c r="CX220" s="25" t="str">
        <f t="shared" ref="CX220:CX283" si="250">IF(AND(D220&gt;0,AV220="")," * No olvide ingresar datos en Usuarios con Discapacidad. (Digite cero si no tiene).",IF(AV220&gt;D220," * La variable Usuarios con discapacidad No puede ser mayor al Total.",""))</f>
        <v/>
      </c>
      <c r="CY220" s="25" t="str">
        <f t="shared" ref="CY220:CY283" si="251">IF(AND(D220&gt;0,AW220="")," * No olvide ingresar datos en Usuarios Oncológicos. (Digite cero si no tiene).",IF(AW220&gt;D220," * La variable Usuarios oncológicos No puede ser mayor al Total.",""))</f>
        <v/>
      </c>
      <c r="CZ220" s="25" t="str">
        <f t="shared" ref="CZ220:CZ283" si="252">IF(AND((AI220+AJ220)&gt;0,AP220="")," * No olvide digitar la variable 60 años. Si no tiene digite Cero.",IF(AP220&gt;(AI220+AJ220), "* El número de pacientes de 60 años NO DEBE ser mayor a lo registrado en el grupo etario de 60 a 64 años.",""))</f>
        <v/>
      </c>
      <c r="DA220" s="25" t="str">
        <f t="shared" si="246"/>
        <v/>
      </c>
      <c r="DB220" s="25" t="str">
        <f t="shared" si="247"/>
        <v/>
      </c>
      <c r="DC220"/>
      <c r="DD220"/>
      <c r="DE220"/>
      <c r="DG220" s="26">
        <f t="shared" ref="DG220:DG283" si="253">IF(AND(F220&gt;0,AO220=""),1,IF(AO220&gt;F220,1,0))</f>
        <v>0</v>
      </c>
      <c r="DH220" s="26">
        <f t="shared" ref="DH220:DH283" si="254">IF(AND(D220&gt;0,AV220=""),1,IF(AV220&gt;D220,1,0))</f>
        <v>0</v>
      </c>
      <c r="DI220" s="26">
        <f t="shared" ref="DI220:DI283" si="255">IF(AND(D220&gt;0,AW220=""),1,IF(AW220&gt;D220,1,0))</f>
        <v>0</v>
      </c>
      <c r="DJ220" s="26">
        <f t="shared" ref="DJ220:DJ283" si="256">IF(AND((AI220+AJ220)&gt;0,AP220=""),1,IF(AP220&gt;(AI220+AJ220),1,0))</f>
        <v>0</v>
      </c>
      <c r="DK220" s="26">
        <f t="shared" ref="DK220:DK283" si="257">IF(AND(D220&gt;0,AX220=""),1,0)</f>
        <v>0</v>
      </c>
      <c r="DL220" s="26">
        <f t="shared" ref="DL220:DL283" si="258">IF(AX220&gt;D220,1,0)</f>
        <v>0</v>
      </c>
      <c r="DM220"/>
    </row>
    <row r="221" spans="1:117" x14ac:dyDescent="0.25">
      <c r="A221" s="713" t="s">
        <v>265</v>
      </c>
      <c r="B221" s="830" t="s">
        <v>266</v>
      </c>
      <c r="C221" s="830"/>
      <c r="D221" s="245">
        <f t="shared" si="244"/>
        <v>0</v>
      </c>
      <c r="E221" s="390">
        <f t="shared" si="245"/>
        <v>0</v>
      </c>
      <c r="F221" s="391">
        <f t="shared" si="245"/>
        <v>0</v>
      </c>
      <c r="G221" s="392"/>
      <c r="H221" s="393"/>
      <c r="I221" s="394"/>
      <c r="J221" s="393"/>
      <c r="K221" s="394"/>
      <c r="L221" s="393"/>
      <c r="M221" s="394"/>
      <c r="N221" s="393"/>
      <c r="O221" s="394"/>
      <c r="P221" s="393"/>
      <c r="Q221" s="394"/>
      <c r="R221" s="393"/>
      <c r="S221" s="394"/>
      <c r="T221" s="393"/>
      <c r="U221" s="394"/>
      <c r="V221" s="395"/>
      <c r="W221" s="394"/>
      <c r="X221" s="395"/>
      <c r="Y221" s="394"/>
      <c r="Z221" s="395"/>
      <c r="AA221" s="394"/>
      <c r="AB221" s="395"/>
      <c r="AC221" s="394"/>
      <c r="AD221" s="395"/>
      <c r="AE221" s="394"/>
      <c r="AF221" s="395"/>
      <c r="AG221" s="394"/>
      <c r="AH221" s="395"/>
      <c r="AI221" s="394"/>
      <c r="AJ221" s="395"/>
      <c r="AK221" s="394"/>
      <c r="AL221" s="395"/>
      <c r="AM221" s="394"/>
      <c r="AN221" s="395"/>
      <c r="AO221" s="396"/>
      <c r="AP221" s="397"/>
      <c r="AQ221" s="392"/>
      <c r="AR221" s="393"/>
      <c r="AS221" s="1735"/>
      <c r="AT221" s="394"/>
      <c r="AU221" s="394"/>
      <c r="AV221" s="398"/>
      <c r="AW221" s="398"/>
      <c r="AX221" s="393"/>
      <c r="AY221" t="str">
        <f t="shared" si="248"/>
        <v/>
      </c>
      <c r="CW221" s="25" t="str">
        <f t="shared" si="249"/>
        <v/>
      </c>
      <c r="CX221" s="25" t="str">
        <f t="shared" si="250"/>
        <v/>
      </c>
      <c r="CY221" s="25" t="str">
        <f t="shared" si="251"/>
        <v/>
      </c>
      <c r="CZ221" s="25" t="str">
        <f t="shared" si="252"/>
        <v/>
      </c>
      <c r="DA221" s="25" t="str">
        <f t="shared" si="246"/>
        <v/>
      </c>
      <c r="DB221" s="25" t="str">
        <f t="shared" si="247"/>
        <v/>
      </c>
      <c r="DC221"/>
      <c r="DD221"/>
      <c r="DE221"/>
      <c r="DG221" s="26">
        <f t="shared" si="253"/>
        <v>0</v>
      </c>
      <c r="DH221" s="26">
        <f t="shared" si="254"/>
        <v>0</v>
      </c>
      <c r="DI221" s="26">
        <f t="shared" si="255"/>
        <v>0</v>
      </c>
      <c r="DJ221" s="26">
        <f t="shared" si="256"/>
        <v>0</v>
      </c>
      <c r="DK221" s="26">
        <f t="shared" si="257"/>
        <v>0</v>
      </c>
      <c r="DL221" s="26">
        <f t="shared" si="258"/>
        <v>0</v>
      </c>
      <c r="DM221"/>
    </row>
    <row r="222" spans="1:117" x14ac:dyDescent="0.25">
      <c r="A222" s="713"/>
      <c r="B222" s="1320" t="s">
        <v>267</v>
      </c>
      <c r="C222" s="1320"/>
      <c r="D222" s="1321">
        <f t="shared" si="244"/>
        <v>0</v>
      </c>
      <c r="E222" s="1322">
        <f t="shared" si="245"/>
        <v>0</v>
      </c>
      <c r="F222" s="1323">
        <f t="shared" si="245"/>
        <v>0</v>
      </c>
      <c r="G222" s="1324"/>
      <c r="H222" s="1325"/>
      <c r="I222" s="1326"/>
      <c r="J222" s="1325"/>
      <c r="K222" s="1326"/>
      <c r="L222" s="1325"/>
      <c r="M222" s="1326"/>
      <c r="N222" s="1325"/>
      <c r="O222" s="1326"/>
      <c r="P222" s="1325"/>
      <c r="Q222" s="1326"/>
      <c r="R222" s="1325"/>
      <c r="S222" s="1326"/>
      <c r="T222" s="1325"/>
      <c r="U222" s="1326"/>
      <c r="V222" s="1327"/>
      <c r="W222" s="1326"/>
      <c r="X222" s="1327"/>
      <c r="Y222" s="1326"/>
      <c r="Z222" s="1327"/>
      <c r="AA222" s="1326"/>
      <c r="AB222" s="1327"/>
      <c r="AC222" s="1326"/>
      <c r="AD222" s="1327"/>
      <c r="AE222" s="1326"/>
      <c r="AF222" s="1327"/>
      <c r="AG222" s="1326"/>
      <c r="AH222" s="1327"/>
      <c r="AI222" s="1326"/>
      <c r="AJ222" s="1327"/>
      <c r="AK222" s="1326"/>
      <c r="AL222" s="1327"/>
      <c r="AM222" s="1326"/>
      <c r="AN222" s="1327"/>
      <c r="AO222" s="1328"/>
      <c r="AP222" s="1329"/>
      <c r="AQ222" s="1307"/>
      <c r="AR222" s="1308"/>
      <c r="AS222" s="394"/>
      <c r="AT222" s="1326"/>
      <c r="AU222" s="1326"/>
      <c r="AV222" s="1330"/>
      <c r="AW222" s="1330"/>
      <c r="AX222" s="1325"/>
      <c r="AY222" t="str">
        <f t="shared" si="248"/>
        <v/>
      </c>
      <c r="CW222" s="25" t="str">
        <f t="shared" si="249"/>
        <v/>
      </c>
      <c r="CX222" s="25" t="str">
        <f t="shared" si="250"/>
        <v/>
      </c>
      <c r="CY222" s="25" t="str">
        <f t="shared" si="251"/>
        <v/>
      </c>
      <c r="CZ222" s="25" t="str">
        <f t="shared" si="252"/>
        <v/>
      </c>
      <c r="DA222" s="25" t="str">
        <f t="shared" si="246"/>
        <v/>
      </c>
      <c r="DB222" s="25" t="str">
        <f t="shared" si="247"/>
        <v/>
      </c>
      <c r="DC222"/>
      <c r="DD222"/>
      <c r="DE222"/>
      <c r="DG222" s="26">
        <f t="shared" si="253"/>
        <v>0</v>
      </c>
      <c r="DH222" s="26">
        <f t="shared" si="254"/>
        <v>0</v>
      </c>
      <c r="DI222" s="26">
        <f t="shared" si="255"/>
        <v>0</v>
      </c>
      <c r="DJ222" s="26">
        <f t="shared" si="256"/>
        <v>0</v>
      </c>
      <c r="DK222" s="26">
        <f t="shared" si="257"/>
        <v>0</v>
      </c>
      <c r="DL222" s="26">
        <f t="shared" si="258"/>
        <v>0</v>
      </c>
      <c r="DM222"/>
    </row>
    <row r="223" spans="1:117" x14ac:dyDescent="0.25">
      <c r="A223" s="713"/>
      <c r="B223" s="1320" t="s">
        <v>268</v>
      </c>
      <c r="C223" s="1320"/>
      <c r="D223" s="1321">
        <f t="shared" si="244"/>
        <v>0</v>
      </c>
      <c r="E223" s="1322">
        <f t="shared" si="245"/>
        <v>0</v>
      </c>
      <c r="F223" s="1323">
        <f t="shared" si="245"/>
        <v>0</v>
      </c>
      <c r="G223" s="1324"/>
      <c r="H223" s="1325"/>
      <c r="I223" s="1326"/>
      <c r="J223" s="1325"/>
      <c r="K223" s="1326"/>
      <c r="L223" s="1325"/>
      <c r="M223" s="1326"/>
      <c r="N223" s="1325"/>
      <c r="O223" s="1326"/>
      <c r="P223" s="1325"/>
      <c r="Q223" s="1326"/>
      <c r="R223" s="1325"/>
      <c r="S223" s="1326"/>
      <c r="T223" s="1325"/>
      <c r="U223" s="1326"/>
      <c r="V223" s="1327"/>
      <c r="W223" s="1326"/>
      <c r="X223" s="1327"/>
      <c r="Y223" s="1326"/>
      <c r="Z223" s="1327"/>
      <c r="AA223" s="1326"/>
      <c r="AB223" s="1327"/>
      <c r="AC223" s="1326"/>
      <c r="AD223" s="1327"/>
      <c r="AE223" s="1326"/>
      <c r="AF223" s="1327"/>
      <c r="AG223" s="1326"/>
      <c r="AH223" s="1327"/>
      <c r="AI223" s="1326"/>
      <c r="AJ223" s="1327"/>
      <c r="AK223" s="1326"/>
      <c r="AL223" s="1327"/>
      <c r="AM223" s="1326"/>
      <c r="AN223" s="1327"/>
      <c r="AO223" s="1328"/>
      <c r="AP223" s="1329"/>
      <c r="AQ223" s="1307"/>
      <c r="AR223" s="1308"/>
      <c r="AS223" s="1309"/>
      <c r="AT223" s="1326"/>
      <c r="AU223" s="1326"/>
      <c r="AV223" s="1330"/>
      <c r="AW223" s="1330"/>
      <c r="AX223" s="1325"/>
      <c r="AY223" t="str">
        <f t="shared" si="248"/>
        <v/>
      </c>
      <c r="CW223" s="25" t="str">
        <f t="shared" si="249"/>
        <v/>
      </c>
      <c r="CX223" s="25" t="str">
        <f t="shared" si="250"/>
        <v/>
      </c>
      <c r="CY223" s="25" t="str">
        <f t="shared" si="251"/>
        <v/>
      </c>
      <c r="CZ223" s="25" t="str">
        <f t="shared" si="252"/>
        <v/>
      </c>
      <c r="DA223" s="25" t="str">
        <f t="shared" si="246"/>
        <v/>
      </c>
      <c r="DB223" s="25" t="str">
        <f t="shared" si="247"/>
        <v/>
      </c>
      <c r="DC223"/>
      <c r="DD223"/>
      <c r="DE223"/>
      <c r="DG223" s="26">
        <f t="shared" si="253"/>
        <v>0</v>
      </c>
      <c r="DH223" s="26">
        <f t="shared" si="254"/>
        <v>0</v>
      </c>
      <c r="DI223" s="26">
        <f t="shared" si="255"/>
        <v>0</v>
      </c>
      <c r="DJ223" s="26">
        <f t="shared" si="256"/>
        <v>0</v>
      </c>
      <c r="DK223" s="26">
        <f t="shared" si="257"/>
        <v>0</v>
      </c>
      <c r="DL223" s="26">
        <f t="shared" si="258"/>
        <v>0</v>
      </c>
      <c r="DM223"/>
    </row>
    <row r="224" spans="1:117" x14ac:dyDescent="0.25">
      <c r="A224" s="713"/>
      <c r="B224" s="1331" t="s">
        <v>269</v>
      </c>
      <c r="C224" s="1332"/>
      <c r="D224" s="1321">
        <f t="shared" si="244"/>
        <v>0</v>
      </c>
      <c r="E224" s="1322">
        <f t="shared" si="245"/>
        <v>0</v>
      </c>
      <c r="F224" s="1323">
        <f t="shared" si="245"/>
        <v>0</v>
      </c>
      <c r="G224" s="401"/>
      <c r="H224" s="402"/>
      <c r="I224" s="403"/>
      <c r="J224" s="402"/>
      <c r="K224" s="403"/>
      <c r="L224" s="402"/>
      <c r="M224" s="403"/>
      <c r="N224" s="402"/>
      <c r="O224" s="403"/>
      <c r="P224" s="402"/>
      <c r="Q224" s="403"/>
      <c r="R224" s="402"/>
      <c r="S224" s="403"/>
      <c r="T224" s="402"/>
      <c r="U224" s="403"/>
      <c r="V224" s="404"/>
      <c r="W224" s="403"/>
      <c r="X224" s="404"/>
      <c r="Y224" s="403"/>
      <c r="Z224" s="404"/>
      <c r="AA224" s="403"/>
      <c r="AB224" s="404"/>
      <c r="AC224" s="403"/>
      <c r="AD224" s="404"/>
      <c r="AE224" s="403"/>
      <c r="AF224" s="404"/>
      <c r="AG224" s="403"/>
      <c r="AH224" s="404"/>
      <c r="AI224" s="403"/>
      <c r="AJ224" s="404"/>
      <c r="AK224" s="403"/>
      <c r="AL224" s="404"/>
      <c r="AM224" s="403"/>
      <c r="AN224" s="404"/>
      <c r="AO224" s="405"/>
      <c r="AP224" s="406"/>
      <c r="AQ224" s="407"/>
      <c r="AR224" s="408"/>
      <c r="AS224" s="409"/>
      <c r="AT224" s="403"/>
      <c r="AU224" s="403"/>
      <c r="AV224" s="410"/>
      <c r="AW224" s="410"/>
      <c r="AX224" s="402"/>
      <c r="AY224" t="str">
        <f t="shared" si="248"/>
        <v/>
      </c>
      <c r="CW224" s="25" t="str">
        <f t="shared" si="249"/>
        <v/>
      </c>
      <c r="CX224" s="25" t="str">
        <f t="shared" si="250"/>
        <v/>
      </c>
      <c r="CY224" s="25" t="str">
        <f t="shared" si="251"/>
        <v/>
      </c>
      <c r="CZ224" s="25" t="str">
        <f t="shared" si="252"/>
        <v/>
      </c>
      <c r="DA224" s="25" t="str">
        <f t="shared" si="246"/>
        <v/>
      </c>
      <c r="DB224" s="25" t="str">
        <f t="shared" si="247"/>
        <v/>
      </c>
      <c r="DC224"/>
      <c r="DD224"/>
      <c r="DE224"/>
      <c r="DG224" s="26">
        <f t="shared" si="253"/>
        <v>0</v>
      </c>
      <c r="DH224" s="26">
        <f t="shared" si="254"/>
        <v>0</v>
      </c>
      <c r="DI224" s="26">
        <f t="shared" si="255"/>
        <v>0</v>
      </c>
      <c r="DJ224" s="26">
        <f t="shared" si="256"/>
        <v>0</v>
      </c>
      <c r="DK224" s="26">
        <f t="shared" si="257"/>
        <v>0</v>
      </c>
      <c r="DL224" s="26">
        <f t="shared" si="258"/>
        <v>0</v>
      </c>
      <c r="DM224"/>
    </row>
    <row r="225" spans="1:117" ht="15" customHeight="1" x14ac:dyDescent="0.25">
      <c r="A225" s="713"/>
      <c r="B225" s="1331" t="s">
        <v>270</v>
      </c>
      <c r="C225" s="1332"/>
      <c r="D225" s="1321">
        <f t="shared" si="244"/>
        <v>0</v>
      </c>
      <c r="E225" s="1322">
        <f t="shared" si="245"/>
        <v>0</v>
      </c>
      <c r="F225" s="1323">
        <f t="shared" si="245"/>
        <v>0</v>
      </c>
      <c r="G225" s="401"/>
      <c r="H225" s="402"/>
      <c r="I225" s="403"/>
      <c r="J225" s="402"/>
      <c r="K225" s="403"/>
      <c r="L225" s="402"/>
      <c r="M225" s="403"/>
      <c r="N225" s="402"/>
      <c r="O225" s="403"/>
      <c r="P225" s="402"/>
      <c r="Q225" s="403"/>
      <c r="R225" s="402"/>
      <c r="S225" s="403"/>
      <c r="T225" s="402"/>
      <c r="U225" s="403"/>
      <c r="V225" s="404"/>
      <c r="W225" s="403"/>
      <c r="X225" s="404"/>
      <c r="Y225" s="403"/>
      <c r="Z225" s="404"/>
      <c r="AA225" s="403"/>
      <c r="AB225" s="404"/>
      <c r="AC225" s="403"/>
      <c r="AD225" s="404"/>
      <c r="AE225" s="403"/>
      <c r="AF225" s="404"/>
      <c r="AG225" s="403"/>
      <c r="AH225" s="404"/>
      <c r="AI225" s="403"/>
      <c r="AJ225" s="404"/>
      <c r="AK225" s="403"/>
      <c r="AL225" s="404"/>
      <c r="AM225" s="403"/>
      <c r="AN225" s="404"/>
      <c r="AO225" s="405"/>
      <c r="AP225" s="406"/>
      <c r="AQ225" s="407"/>
      <c r="AR225" s="408"/>
      <c r="AS225" s="409"/>
      <c r="AT225" s="403"/>
      <c r="AU225" s="403"/>
      <c r="AV225" s="410"/>
      <c r="AW225" s="410"/>
      <c r="AX225" s="402"/>
      <c r="AY225" t="str">
        <f t="shared" si="248"/>
        <v/>
      </c>
      <c r="CW225" s="25" t="str">
        <f t="shared" si="249"/>
        <v/>
      </c>
      <c r="CX225" s="25" t="str">
        <f t="shared" si="250"/>
        <v/>
      </c>
      <c r="CY225" s="25" t="str">
        <f t="shared" si="251"/>
        <v/>
      </c>
      <c r="CZ225" s="25" t="str">
        <f t="shared" si="252"/>
        <v/>
      </c>
      <c r="DA225" s="25" t="str">
        <f t="shared" si="246"/>
        <v/>
      </c>
      <c r="DB225" s="25" t="str">
        <f t="shared" si="247"/>
        <v/>
      </c>
      <c r="DC225"/>
      <c r="DD225"/>
      <c r="DE225"/>
      <c r="DG225" s="26">
        <f t="shared" si="253"/>
        <v>0</v>
      </c>
      <c r="DH225" s="26">
        <f t="shared" si="254"/>
        <v>0</v>
      </c>
      <c r="DI225" s="26">
        <f t="shared" si="255"/>
        <v>0</v>
      </c>
      <c r="DJ225" s="26">
        <f t="shared" si="256"/>
        <v>0</v>
      </c>
      <c r="DK225" s="26">
        <f t="shared" si="257"/>
        <v>0</v>
      </c>
      <c r="DL225" s="26">
        <f t="shared" si="258"/>
        <v>0</v>
      </c>
      <c r="DM225"/>
    </row>
    <row r="226" spans="1:117" x14ac:dyDescent="0.25">
      <c r="A226" s="945"/>
      <c r="B226" s="1333" t="s">
        <v>271</v>
      </c>
      <c r="C226" s="1333"/>
      <c r="D226" s="1334">
        <f t="shared" si="244"/>
        <v>0</v>
      </c>
      <c r="E226" s="1335">
        <f>SUM(I226+K226+M226+O226+Q226+S226+U226+W226+Y226+AA226+AC226+AE226+AG226+AI226+AK226+AM226)</f>
        <v>0</v>
      </c>
      <c r="F226" s="1336">
        <f>SUM(J226+L226+N226+P226+R226+T226+V226+X226+Z226+AB226+AD226+AF226+AH226+AJ226+AL226+AN226)</f>
        <v>0</v>
      </c>
      <c r="G226" s="1683"/>
      <c r="H226" s="363"/>
      <c r="I226" s="1316"/>
      <c r="J226" s="1315"/>
      <c r="K226" s="1316"/>
      <c r="L226" s="1315"/>
      <c r="M226" s="1316"/>
      <c r="N226" s="1315"/>
      <c r="O226" s="1316"/>
      <c r="P226" s="1315"/>
      <c r="Q226" s="1316"/>
      <c r="R226" s="1315"/>
      <c r="S226" s="1316"/>
      <c r="T226" s="1315"/>
      <c r="U226" s="1316"/>
      <c r="V226" s="389"/>
      <c r="W226" s="1316"/>
      <c r="X226" s="389"/>
      <c r="Y226" s="1316"/>
      <c r="Z226" s="389"/>
      <c r="AA226" s="1316"/>
      <c r="AB226" s="389"/>
      <c r="AC226" s="1316"/>
      <c r="AD226" s="389"/>
      <c r="AE226" s="1316"/>
      <c r="AF226" s="389"/>
      <c r="AG226" s="1316"/>
      <c r="AH226" s="389"/>
      <c r="AI226" s="1316"/>
      <c r="AJ226" s="389"/>
      <c r="AK226" s="1316"/>
      <c r="AL226" s="389"/>
      <c r="AM226" s="1316"/>
      <c r="AN226" s="389"/>
      <c r="AO226" s="1317"/>
      <c r="AP226" s="1318"/>
      <c r="AQ226" s="1338"/>
      <c r="AR226" s="1339"/>
      <c r="AS226" s="413"/>
      <c r="AT226" s="1316"/>
      <c r="AU226" s="1316"/>
      <c r="AV226" s="1319"/>
      <c r="AW226" s="1319"/>
      <c r="AX226" s="1315"/>
      <c r="AY226" t="str">
        <f t="shared" si="248"/>
        <v/>
      </c>
      <c r="CW226" s="25" t="str">
        <f t="shared" si="249"/>
        <v/>
      </c>
      <c r="CX226" s="25" t="str">
        <f t="shared" si="250"/>
        <v/>
      </c>
      <c r="CY226" s="25" t="str">
        <f t="shared" si="251"/>
        <v/>
      </c>
      <c r="CZ226" s="25" t="str">
        <f t="shared" si="252"/>
        <v/>
      </c>
      <c r="DA226" s="25" t="str">
        <f t="shared" si="246"/>
        <v/>
      </c>
      <c r="DB226" s="25" t="str">
        <f t="shared" si="247"/>
        <v/>
      </c>
      <c r="DC226"/>
      <c r="DD226"/>
      <c r="DE226"/>
      <c r="DG226" s="26">
        <f t="shared" si="253"/>
        <v>0</v>
      </c>
      <c r="DH226" s="26">
        <f t="shared" si="254"/>
        <v>0</v>
      </c>
      <c r="DI226" s="26">
        <f t="shared" si="255"/>
        <v>0</v>
      </c>
      <c r="DJ226" s="26">
        <f t="shared" si="256"/>
        <v>0</v>
      </c>
      <c r="DK226" s="26">
        <f t="shared" si="257"/>
        <v>0</v>
      </c>
      <c r="DL226" s="26">
        <f t="shared" si="258"/>
        <v>0</v>
      </c>
      <c r="DM226"/>
    </row>
    <row r="227" spans="1:117" x14ac:dyDescent="0.25">
      <c r="A227" s="902" t="s">
        <v>272</v>
      </c>
      <c r="B227" s="830" t="s">
        <v>266</v>
      </c>
      <c r="C227" s="830"/>
      <c r="D227" s="1985">
        <f t="shared" si="244"/>
        <v>81</v>
      </c>
      <c r="E227" s="414">
        <f t="shared" si="245"/>
        <v>34</v>
      </c>
      <c r="F227" s="1986">
        <f t="shared" si="245"/>
        <v>47</v>
      </c>
      <c r="G227" s="1981">
        <v>2</v>
      </c>
      <c r="H227" s="386">
        <v>4</v>
      </c>
      <c r="I227" s="1735">
        <v>0</v>
      </c>
      <c r="J227" s="386">
        <v>0</v>
      </c>
      <c r="K227" s="1735">
        <v>0</v>
      </c>
      <c r="L227" s="386">
        <v>0</v>
      </c>
      <c r="M227" s="1735">
        <v>1</v>
      </c>
      <c r="N227" s="386">
        <v>0</v>
      </c>
      <c r="O227" s="1735">
        <v>0</v>
      </c>
      <c r="P227" s="386">
        <v>0</v>
      </c>
      <c r="Q227" s="1735">
        <v>1</v>
      </c>
      <c r="R227" s="386">
        <v>2</v>
      </c>
      <c r="S227" s="1735">
        <v>0</v>
      </c>
      <c r="T227" s="386">
        <v>0</v>
      </c>
      <c r="U227" s="1735">
        <v>1</v>
      </c>
      <c r="V227" s="1982">
        <v>1</v>
      </c>
      <c r="W227" s="1735">
        <v>1</v>
      </c>
      <c r="X227" s="1982">
        <v>2</v>
      </c>
      <c r="Y227" s="1735">
        <v>14</v>
      </c>
      <c r="Z227" s="1982">
        <v>8</v>
      </c>
      <c r="AA227" s="1735">
        <v>0</v>
      </c>
      <c r="AB227" s="1982">
        <v>8</v>
      </c>
      <c r="AC227" s="1735">
        <v>4</v>
      </c>
      <c r="AD227" s="1982">
        <v>8</v>
      </c>
      <c r="AE227" s="1735">
        <v>4</v>
      </c>
      <c r="AF227" s="1982">
        <v>6</v>
      </c>
      <c r="AG227" s="1735">
        <v>5</v>
      </c>
      <c r="AH227" s="1982">
        <v>4</v>
      </c>
      <c r="AI227" s="1735">
        <v>0</v>
      </c>
      <c r="AJ227" s="1982">
        <v>3</v>
      </c>
      <c r="AK227" s="1735">
        <v>1</v>
      </c>
      <c r="AL227" s="1982">
        <v>0</v>
      </c>
      <c r="AM227" s="1735">
        <v>0</v>
      </c>
      <c r="AN227" s="1982">
        <v>1</v>
      </c>
      <c r="AO227" s="396">
        <v>0</v>
      </c>
      <c r="AP227" s="397">
        <v>0</v>
      </c>
      <c r="AQ227" s="1981">
        <v>55</v>
      </c>
      <c r="AR227" s="393">
        <v>55</v>
      </c>
      <c r="AS227" s="1735">
        <v>8</v>
      </c>
      <c r="AT227" s="394">
        <v>0</v>
      </c>
      <c r="AU227" s="394">
        <v>0</v>
      </c>
      <c r="AV227" s="398">
        <v>0</v>
      </c>
      <c r="AW227" s="398">
        <v>0</v>
      </c>
      <c r="AX227" s="393">
        <v>0</v>
      </c>
      <c r="AY227" t="str">
        <f t="shared" si="248"/>
        <v/>
      </c>
      <c r="CW227" s="25" t="str">
        <f t="shared" si="249"/>
        <v/>
      </c>
      <c r="CX227" s="25" t="str">
        <f t="shared" si="250"/>
        <v/>
      </c>
      <c r="CY227" s="25" t="str">
        <f t="shared" si="251"/>
        <v/>
      </c>
      <c r="CZ227" s="25" t="str">
        <f t="shared" si="252"/>
        <v/>
      </c>
      <c r="DA227" s="25" t="str">
        <f t="shared" si="246"/>
        <v/>
      </c>
      <c r="DB227" s="25" t="str">
        <f t="shared" si="247"/>
        <v/>
      </c>
      <c r="DC227"/>
      <c r="DD227"/>
      <c r="DE227"/>
      <c r="DG227" s="26">
        <f t="shared" si="253"/>
        <v>0</v>
      </c>
      <c r="DH227" s="26">
        <f t="shared" si="254"/>
        <v>0</v>
      </c>
      <c r="DI227" s="26">
        <f t="shared" si="255"/>
        <v>0</v>
      </c>
      <c r="DJ227" s="26">
        <f t="shared" si="256"/>
        <v>0</v>
      </c>
      <c r="DK227" s="26">
        <f t="shared" si="257"/>
        <v>0</v>
      </c>
      <c r="DL227" s="26">
        <f t="shared" si="258"/>
        <v>0</v>
      </c>
      <c r="DM227"/>
    </row>
    <row r="228" spans="1:117" x14ac:dyDescent="0.25">
      <c r="A228" s="713"/>
      <c r="B228" s="1320" t="s">
        <v>267</v>
      </c>
      <c r="C228" s="1320"/>
      <c r="D228" s="1321">
        <f t="shared" si="244"/>
        <v>116</v>
      </c>
      <c r="E228" s="1322">
        <f t="shared" si="245"/>
        <v>50</v>
      </c>
      <c r="F228" s="1323">
        <f t="shared" si="245"/>
        <v>66</v>
      </c>
      <c r="G228" s="1324">
        <v>2</v>
      </c>
      <c r="H228" s="1325">
        <v>2</v>
      </c>
      <c r="I228" s="1326">
        <v>0</v>
      </c>
      <c r="J228" s="1325">
        <v>0</v>
      </c>
      <c r="K228" s="1326">
        <v>0</v>
      </c>
      <c r="L228" s="1325">
        <v>0</v>
      </c>
      <c r="M228" s="1326">
        <v>0</v>
      </c>
      <c r="N228" s="1325">
        <v>1</v>
      </c>
      <c r="O228" s="1326">
        <v>0</v>
      </c>
      <c r="P228" s="1325">
        <v>0</v>
      </c>
      <c r="Q228" s="1326">
        <v>0</v>
      </c>
      <c r="R228" s="1325">
        <v>1</v>
      </c>
      <c r="S228" s="1326">
        <v>1</v>
      </c>
      <c r="T228" s="1325">
        <v>0</v>
      </c>
      <c r="U228" s="1326">
        <v>0</v>
      </c>
      <c r="V228" s="1327">
        <v>2</v>
      </c>
      <c r="W228" s="1326">
        <v>1</v>
      </c>
      <c r="X228" s="1327">
        <v>5</v>
      </c>
      <c r="Y228" s="1326">
        <v>11</v>
      </c>
      <c r="Z228" s="1327">
        <v>14</v>
      </c>
      <c r="AA228" s="1326">
        <v>9</v>
      </c>
      <c r="AB228" s="1327">
        <v>12</v>
      </c>
      <c r="AC228" s="1326">
        <v>6</v>
      </c>
      <c r="AD228" s="1327">
        <v>9</v>
      </c>
      <c r="AE228" s="1326">
        <v>9</v>
      </c>
      <c r="AF228" s="1327">
        <v>2</v>
      </c>
      <c r="AG228" s="1326">
        <v>5</v>
      </c>
      <c r="AH228" s="1327">
        <v>5</v>
      </c>
      <c r="AI228" s="1326">
        <v>4</v>
      </c>
      <c r="AJ228" s="1327">
        <v>2</v>
      </c>
      <c r="AK228" s="1326">
        <v>1</v>
      </c>
      <c r="AL228" s="1327">
        <v>10</v>
      </c>
      <c r="AM228" s="1326">
        <v>1</v>
      </c>
      <c r="AN228" s="1327">
        <v>1</v>
      </c>
      <c r="AO228" s="1328">
        <v>0</v>
      </c>
      <c r="AP228" s="1329">
        <v>0</v>
      </c>
      <c r="AQ228" s="1307"/>
      <c r="AR228" s="1308"/>
      <c r="AS228" s="394">
        <v>12</v>
      </c>
      <c r="AT228" s="1326">
        <v>0</v>
      </c>
      <c r="AU228" s="1326">
        <v>0</v>
      </c>
      <c r="AV228" s="1330">
        <v>0</v>
      </c>
      <c r="AW228" s="1330">
        <v>0</v>
      </c>
      <c r="AX228" s="1325">
        <v>0</v>
      </c>
      <c r="AY228" t="str">
        <f t="shared" si="248"/>
        <v/>
      </c>
      <c r="CW228" s="25" t="str">
        <f t="shared" si="249"/>
        <v/>
      </c>
      <c r="CX228" s="25" t="str">
        <f t="shared" si="250"/>
        <v/>
      </c>
      <c r="CY228" s="25" t="str">
        <f t="shared" si="251"/>
        <v/>
      </c>
      <c r="CZ228" s="25" t="str">
        <f t="shared" si="252"/>
        <v/>
      </c>
      <c r="DA228" s="25" t="str">
        <f t="shared" si="246"/>
        <v/>
      </c>
      <c r="DB228" s="25" t="str">
        <f t="shared" si="247"/>
        <v/>
      </c>
      <c r="DC228"/>
      <c r="DD228"/>
      <c r="DE228"/>
      <c r="DG228" s="26">
        <f t="shared" si="253"/>
        <v>0</v>
      </c>
      <c r="DH228" s="26">
        <f t="shared" si="254"/>
        <v>0</v>
      </c>
      <c r="DI228" s="26">
        <f t="shared" si="255"/>
        <v>0</v>
      </c>
      <c r="DJ228" s="26">
        <f t="shared" si="256"/>
        <v>0</v>
      </c>
      <c r="DK228" s="26">
        <f t="shared" si="257"/>
        <v>0</v>
      </c>
      <c r="DL228" s="26">
        <f t="shared" si="258"/>
        <v>0</v>
      </c>
      <c r="DM228"/>
    </row>
    <row r="229" spans="1:117" x14ac:dyDescent="0.25">
      <c r="A229" s="713"/>
      <c r="B229" s="1320" t="s">
        <v>268</v>
      </c>
      <c r="C229" s="1320"/>
      <c r="D229" s="1321">
        <f t="shared" si="244"/>
        <v>80</v>
      </c>
      <c r="E229" s="1322">
        <f t="shared" si="245"/>
        <v>34</v>
      </c>
      <c r="F229" s="1323">
        <f t="shared" si="245"/>
        <v>46</v>
      </c>
      <c r="G229" s="1324">
        <v>2</v>
      </c>
      <c r="H229" s="1325">
        <v>3</v>
      </c>
      <c r="I229" s="1326">
        <v>0</v>
      </c>
      <c r="J229" s="1325">
        <v>0</v>
      </c>
      <c r="K229" s="1326">
        <v>0</v>
      </c>
      <c r="L229" s="1325">
        <v>0</v>
      </c>
      <c r="M229" s="1326">
        <v>1</v>
      </c>
      <c r="N229" s="1325">
        <v>0</v>
      </c>
      <c r="O229" s="1326">
        <v>0</v>
      </c>
      <c r="P229" s="1325">
        <v>0</v>
      </c>
      <c r="Q229" s="1326">
        <v>0</v>
      </c>
      <c r="R229" s="1325">
        <v>2</v>
      </c>
      <c r="S229" s="1326">
        <v>0</v>
      </c>
      <c r="T229" s="1325">
        <v>0</v>
      </c>
      <c r="U229" s="1326">
        <v>1</v>
      </c>
      <c r="V229" s="1327">
        <v>1</v>
      </c>
      <c r="W229" s="1326">
        <v>1</v>
      </c>
      <c r="X229" s="1327">
        <v>2</v>
      </c>
      <c r="Y229" s="1326">
        <v>15</v>
      </c>
      <c r="Z229" s="1327">
        <v>8</v>
      </c>
      <c r="AA229" s="1326">
        <v>0</v>
      </c>
      <c r="AB229" s="1327">
        <v>8</v>
      </c>
      <c r="AC229" s="1326">
        <v>4</v>
      </c>
      <c r="AD229" s="1327">
        <v>9</v>
      </c>
      <c r="AE229" s="1326">
        <v>4</v>
      </c>
      <c r="AF229" s="1327">
        <v>6</v>
      </c>
      <c r="AG229" s="1326">
        <v>5</v>
      </c>
      <c r="AH229" s="1327">
        <v>4</v>
      </c>
      <c r="AI229" s="1326">
        <v>0</v>
      </c>
      <c r="AJ229" s="1327">
        <v>2</v>
      </c>
      <c r="AK229" s="1326">
        <v>1</v>
      </c>
      <c r="AL229" s="1327">
        <v>0</v>
      </c>
      <c r="AM229" s="1326">
        <v>0</v>
      </c>
      <c r="AN229" s="1327">
        <v>1</v>
      </c>
      <c r="AO229" s="1328">
        <v>0</v>
      </c>
      <c r="AP229" s="1329">
        <v>0</v>
      </c>
      <c r="AQ229" s="1307"/>
      <c r="AR229" s="1308"/>
      <c r="AS229" s="1341"/>
      <c r="AT229" s="1326">
        <v>0</v>
      </c>
      <c r="AU229" s="1326">
        <v>0</v>
      </c>
      <c r="AV229" s="1330">
        <v>0</v>
      </c>
      <c r="AW229" s="1330">
        <v>0</v>
      </c>
      <c r="AX229" s="1325">
        <v>0</v>
      </c>
      <c r="AY229" t="str">
        <f t="shared" si="248"/>
        <v/>
      </c>
      <c r="CW229" s="25" t="str">
        <f t="shared" si="249"/>
        <v/>
      </c>
      <c r="CX229" s="25" t="str">
        <f t="shared" si="250"/>
        <v/>
      </c>
      <c r="CY229" s="25" t="str">
        <f t="shared" si="251"/>
        <v/>
      </c>
      <c r="CZ229" s="25" t="str">
        <f t="shared" si="252"/>
        <v/>
      </c>
      <c r="DA229" s="25" t="str">
        <f t="shared" si="246"/>
        <v/>
      </c>
      <c r="DB229" s="25" t="str">
        <f t="shared" si="247"/>
        <v/>
      </c>
      <c r="DC229"/>
      <c r="DD229"/>
      <c r="DE229"/>
      <c r="DG229" s="26">
        <f t="shared" si="253"/>
        <v>0</v>
      </c>
      <c r="DH229" s="26">
        <f t="shared" si="254"/>
        <v>0</v>
      </c>
      <c r="DI229" s="26">
        <f t="shared" si="255"/>
        <v>0</v>
      </c>
      <c r="DJ229" s="26">
        <f t="shared" si="256"/>
        <v>0</v>
      </c>
      <c r="DK229" s="26">
        <f t="shared" si="257"/>
        <v>0</v>
      </c>
      <c r="DL229" s="26">
        <f t="shared" si="258"/>
        <v>0</v>
      </c>
      <c r="DM229"/>
    </row>
    <row r="230" spans="1:117" x14ac:dyDescent="0.25">
      <c r="A230" s="713"/>
      <c r="B230" s="1331" t="s">
        <v>269</v>
      </c>
      <c r="C230" s="1332"/>
      <c r="D230" s="1321">
        <f t="shared" si="244"/>
        <v>48</v>
      </c>
      <c r="E230" s="1322">
        <f t="shared" si="245"/>
        <v>22</v>
      </c>
      <c r="F230" s="1323">
        <f t="shared" si="245"/>
        <v>26</v>
      </c>
      <c r="G230" s="401">
        <v>2</v>
      </c>
      <c r="H230" s="402">
        <v>4</v>
      </c>
      <c r="I230" s="403">
        <v>0</v>
      </c>
      <c r="J230" s="402">
        <v>0</v>
      </c>
      <c r="K230" s="403">
        <v>0</v>
      </c>
      <c r="L230" s="402">
        <v>0</v>
      </c>
      <c r="M230" s="403">
        <v>0</v>
      </c>
      <c r="N230" s="402">
        <v>1</v>
      </c>
      <c r="O230" s="403">
        <v>0</v>
      </c>
      <c r="P230" s="402">
        <v>0</v>
      </c>
      <c r="Q230" s="403">
        <v>1</v>
      </c>
      <c r="R230" s="402">
        <v>1</v>
      </c>
      <c r="S230" s="403">
        <v>0</v>
      </c>
      <c r="T230" s="402">
        <v>0</v>
      </c>
      <c r="U230" s="403">
        <v>0</v>
      </c>
      <c r="V230" s="404">
        <v>0</v>
      </c>
      <c r="W230" s="403">
        <v>0</v>
      </c>
      <c r="X230" s="404">
        <v>0</v>
      </c>
      <c r="Y230" s="403">
        <v>6</v>
      </c>
      <c r="Z230" s="404">
        <v>6</v>
      </c>
      <c r="AA230" s="403">
        <v>5</v>
      </c>
      <c r="AB230" s="404">
        <v>4</v>
      </c>
      <c r="AC230" s="403">
        <v>2</v>
      </c>
      <c r="AD230" s="404">
        <v>2</v>
      </c>
      <c r="AE230" s="403">
        <v>2</v>
      </c>
      <c r="AF230" s="404">
        <v>1</v>
      </c>
      <c r="AG230" s="403">
        <v>2</v>
      </c>
      <c r="AH230" s="404">
        <v>3</v>
      </c>
      <c r="AI230" s="403">
        <v>1</v>
      </c>
      <c r="AJ230" s="404">
        <v>1</v>
      </c>
      <c r="AK230" s="403">
        <v>0</v>
      </c>
      <c r="AL230" s="404">
        <v>3</v>
      </c>
      <c r="AM230" s="403">
        <v>1</v>
      </c>
      <c r="AN230" s="404">
        <v>0</v>
      </c>
      <c r="AO230" s="405">
        <v>0</v>
      </c>
      <c r="AP230" s="406">
        <v>0</v>
      </c>
      <c r="AQ230" s="1307"/>
      <c r="AR230" s="1308"/>
      <c r="AS230" s="1341"/>
      <c r="AT230" s="403">
        <v>0</v>
      </c>
      <c r="AU230" s="403">
        <v>0</v>
      </c>
      <c r="AV230" s="410">
        <v>0</v>
      </c>
      <c r="AW230" s="410">
        <v>0</v>
      </c>
      <c r="AX230" s="402">
        <v>0</v>
      </c>
      <c r="AY230" t="str">
        <f t="shared" si="248"/>
        <v/>
      </c>
      <c r="CW230" s="25" t="str">
        <f t="shared" si="249"/>
        <v/>
      </c>
      <c r="CX230" s="25" t="str">
        <f t="shared" si="250"/>
        <v/>
      </c>
      <c r="CY230" s="25" t="str">
        <f t="shared" si="251"/>
        <v/>
      </c>
      <c r="CZ230" s="25" t="str">
        <f t="shared" si="252"/>
        <v/>
      </c>
      <c r="DA230" s="25" t="str">
        <f t="shared" si="246"/>
        <v/>
      </c>
      <c r="DB230" s="25" t="str">
        <f t="shared" si="247"/>
        <v/>
      </c>
      <c r="DC230"/>
      <c r="DD230"/>
      <c r="DE230"/>
      <c r="DG230" s="26">
        <f t="shared" si="253"/>
        <v>0</v>
      </c>
      <c r="DH230" s="26">
        <f t="shared" si="254"/>
        <v>0</v>
      </c>
      <c r="DI230" s="26">
        <f t="shared" si="255"/>
        <v>0</v>
      </c>
      <c r="DJ230" s="26">
        <f t="shared" si="256"/>
        <v>0</v>
      </c>
      <c r="DK230" s="26">
        <f t="shared" si="257"/>
        <v>0</v>
      </c>
      <c r="DL230" s="26">
        <f t="shared" si="258"/>
        <v>0</v>
      </c>
      <c r="DM230"/>
    </row>
    <row r="231" spans="1:117" ht="15" customHeight="1" x14ac:dyDescent="0.25">
      <c r="A231" s="713"/>
      <c r="B231" s="1331" t="s">
        <v>270</v>
      </c>
      <c r="C231" s="1332"/>
      <c r="D231" s="1321">
        <f t="shared" si="244"/>
        <v>13</v>
      </c>
      <c r="E231" s="1322">
        <f t="shared" si="245"/>
        <v>4</v>
      </c>
      <c r="F231" s="1323">
        <f t="shared" si="245"/>
        <v>9</v>
      </c>
      <c r="G231" s="401">
        <v>0</v>
      </c>
      <c r="H231" s="402">
        <v>0</v>
      </c>
      <c r="I231" s="403">
        <v>0</v>
      </c>
      <c r="J231" s="402">
        <v>0</v>
      </c>
      <c r="K231" s="403">
        <v>0</v>
      </c>
      <c r="L231" s="402">
        <v>0</v>
      </c>
      <c r="M231" s="403">
        <v>0</v>
      </c>
      <c r="N231" s="402">
        <v>1</v>
      </c>
      <c r="O231" s="403">
        <v>0</v>
      </c>
      <c r="P231" s="402">
        <v>0</v>
      </c>
      <c r="Q231" s="403">
        <v>0</v>
      </c>
      <c r="R231" s="402">
        <v>0</v>
      </c>
      <c r="S231" s="403">
        <v>0</v>
      </c>
      <c r="T231" s="402">
        <v>0</v>
      </c>
      <c r="U231" s="403">
        <v>0</v>
      </c>
      <c r="V231" s="404">
        <v>0</v>
      </c>
      <c r="W231" s="403">
        <v>1</v>
      </c>
      <c r="X231" s="404">
        <v>1</v>
      </c>
      <c r="Y231" s="403">
        <v>0</v>
      </c>
      <c r="Z231" s="404">
        <v>0</v>
      </c>
      <c r="AA231" s="403">
        <v>2</v>
      </c>
      <c r="AB231" s="404">
        <v>1</v>
      </c>
      <c r="AC231" s="403">
        <v>0</v>
      </c>
      <c r="AD231" s="404">
        <v>1</v>
      </c>
      <c r="AE231" s="403">
        <v>0</v>
      </c>
      <c r="AF231" s="404">
        <v>1</v>
      </c>
      <c r="AG231" s="403">
        <v>0</v>
      </c>
      <c r="AH231" s="404">
        <v>2</v>
      </c>
      <c r="AI231" s="403">
        <v>0</v>
      </c>
      <c r="AJ231" s="404">
        <v>1</v>
      </c>
      <c r="AK231" s="403">
        <v>0</v>
      </c>
      <c r="AL231" s="404">
        <v>1</v>
      </c>
      <c r="AM231" s="403">
        <v>1</v>
      </c>
      <c r="AN231" s="404">
        <v>0</v>
      </c>
      <c r="AO231" s="405">
        <v>0</v>
      </c>
      <c r="AP231" s="406">
        <v>0</v>
      </c>
      <c r="AQ231" s="407"/>
      <c r="AR231" s="408"/>
      <c r="AS231" s="409"/>
      <c r="AT231" s="403">
        <v>0</v>
      </c>
      <c r="AU231" s="403">
        <v>0</v>
      </c>
      <c r="AV231" s="410">
        <v>1</v>
      </c>
      <c r="AW231" s="410">
        <v>0</v>
      </c>
      <c r="AX231" s="402">
        <v>0</v>
      </c>
      <c r="AY231" t="str">
        <f t="shared" si="248"/>
        <v/>
      </c>
      <c r="CW231" s="25" t="str">
        <f t="shared" si="249"/>
        <v/>
      </c>
      <c r="CX231" s="25" t="str">
        <f t="shared" si="250"/>
        <v/>
      </c>
      <c r="CY231" s="25" t="str">
        <f t="shared" si="251"/>
        <v/>
      </c>
      <c r="CZ231" s="25" t="str">
        <f t="shared" si="252"/>
        <v/>
      </c>
      <c r="DA231" s="25" t="str">
        <f t="shared" si="246"/>
        <v/>
      </c>
      <c r="DB231" s="25" t="str">
        <f t="shared" si="247"/>
        <v/>
      </c>
      <c r="DC231"/>
      <c r="DD231"/>
      <c r="DE231"/>
      <c r="DG231" s="26">
        <f t="shared" si="253"/>
        <v>0</v>
      </c>
      <c r="DH231" s="26">
        <f t="shared" si="254"/>
        <v>0</v>
      </c>
      <c r="DI231" s="26">
        <f t="shared" si="255"/>
        <v>0</v>
      </c>
      <c r="DJ231" s="26">
        <f t="shared" si="256"/>
        <v>0</v>
      </c>
      <c r="DK231" s="26">
        <f t="shared" si="257"/>
        <v>0</v>
      </c>
      <c r="DL231" s="26">
        <f t="shared" si="258"/>
        <v>0</v>
      </c>
      <c r="DM231"/>
    </row>
    <row r="232" spans="1:117" x14ac:dyDescent="0.25">
      <c r="A232" s="945"/>
      <c r="B232" s="1333" t="s">
        <v>271</v>
      </c>
      <c r="C232" s="1333"/>
      <c r="D232" s="1334">
        <f t="shared" si="244"/>
        <v>2</v>
      </c>
      <c r="E232" s="1335">
        <f>SUM(I232+K232+M232+O232+Q232+S232+U232+W232+Y232+AA232+AC232+AE232+AG232+AI232+AK232+AM232)</f>
        <v>1</v>
      </c>
      <c r="F232" s="1336">
        <f>SUM(J232+L232+N232+P232+R232+T232+V232+X232+Z232+AB232+AD232+AF232+AH232+AJ232+AL232+AN232)</f>
        <v>1</v>
      </c>
      <c r="G232" s="1683"/>
      <c r="H232" s="363"/>
      <c r="I232" s="1316">
        <v>0</v>
      </c>
      <c r="J232" s="1315">
        <v>0</v>
      </c>
      <c r="K232" s="1316">
        <v>0</v>
      </c>
      <c r="L232" s="1315">
        <v>0</v>
      </c>
      <c r="M232" s="1316">
        <v>0</v>
      </c>
      <c r="N232" s="1315">
        <v>0</v>
      </c>
      <c r="O232" s="1316">
        <v>0</v>
      </c>
      <c r="P232" s="1315">
        <v>0</v>
      </c>
      <c r="Q232" s="1316">
        <v>0</v>
      </c>
      <c r="R232" s="1315">
        <v>0</v>
      </c>
      <c r="S232" s="1316">
        <v>0</v>
      </c>
      <c r="T232" s="1315">
        <v>0</v>
      </c>
      <c r="U232" s="1316">
        <v>0</v>
      </c>
      <c r="V232" s="389">
        <v>0</v>
      </c>
      <c r="W232" s="1316">
        <v>0</v>
      </c>
      <c r="X232" s="389">
        <v>0</v>
      </c>
      <c r="Y232" s="1316">
        <v>0</v>
      </c>
      <c r="Z232" s="389">
        <v>1</v>
      </c>
      <c r="AA232" s="1316">
        <v>0</v>
      </c>
      <c r="AB232" s="389">
        <v>0</v>
      </c>
      <c r="AC232" s="1316">
        <v>0</v>
      </c>
      <c r="AD232" s="389">
        <v>0</v>
      </c>
      <c r="AE232" s="1316">
        <v>0</v>
      </c>
      <c r="AF232" s="389">
        <v>0</v>
      </c>
      <c r="AG232" s="1316">
        <v>0</v>
      </c>
      <c r="AH232" s="389">
        <v>0</v>
      </c>
      <c r="AI232" s="1316">
        <v>1</v>
      </c>
      <c r="AJ232" s="389">
        <v>0</v>
      </c>
      <c r="AK232" s="1316">
        <v>0</v>
      </c>
      <c r="AL232" s="389">
        <v>0</v>
      </c>
      <c r="AM232" s="1316">
        <v>0</v>
      </c>
      <c r="AN232" s="389">
        <v>0</v>
      </c>
      <c r="AO232" s="1317">
        <v>0</v>
      </c>
      <c r="AP232" s="1318">
        <v>0</v>
      </c>
      <c r="AQ232" s="1338"/>
      <c r="AR232" s="1339"/>
      <c r="AS232" s="413"/>
      <c r="AT232" s="1316">
        <v>0</v>
      </c>
      <c r="AU232" s="1316">
        <v>0</v>
      </c>
      <c r="AV232" s="1319">
        <v>0</v>
      </c>
      <c r="AW232" s="1319">
        <v>0</v>
      </c>
      <c r="AX232" s="1315">
        <v>0</v>
      </c>
      <c r="AY232" t="str">
        <f t="shared" si="248"/>
        <v/>
      </c>
      <c r="CW232" s="25" t="str">
        <f t="shared" si="249"/>
        <v/>
      </c>
      <c r="CX232" s="25" t="str">
        <f t="shared" si="250"/>
        <v/>
      </c>
      <c r="CY232" s="25" t="str">
        <f t="shared" si="251"/>
        <v/>
      </c>
      <c r="CZ232" s="25" t="str">
        <f t="shared" si="252"/>
        <v/>
      </c>
      <c r="DA232" s="25" t="str">
        <f t="shared" si="246"/>
        <v/>
      </c>
      <c r="DB232" s="25" t="str">
        <f t="shared" si="247"/>
        <v/>
      </c>
      <c r="DC232"/>
      <c r="DD232"/>
      <c r="DE232"/>
      <c r="DG232" s="26">
        <f t="shared" si="253"/>
        <v>0</v>
      </c>
      <c r="DH232" s="26">
        <f t="shared" si="254"/>
        <v>0</v>
      </c>
      <c r="DI232" s="26">
        <f t="shared" si="255"/>
        <v>0</v>
      </c>
      <c r="DJ232" s="26">
        <f t="shared" si="256"/>
        <v>0</v>
      </c>
      <c r="DK232" s="26">
        <f t="shared" si="257"/>
        <v>0</v>
      </c>
      <c r="DL232" s="26">
        <f t="shared" si="258"/>
        <v>0</v>
      </c>
      <c r="DM232"/>
    </row>
    <row r="233" spans="1:117" x14ac:dyDescent="0.25">
      <c r="A233" s="902" t="s">
        <v>93</v>
      </c>
      <c r="B233" s="830" t="s">
        <v>266</v>
      </c>
      <c r="C233" s="830"/>
      <c r="D233" s="1985">
        <f t="shared" si="244"/>
        <v>60</v>
      </c>
      <c r="E233" s="414">
        <f t="shared" si="245"/>
        <v>18</v>
      </c>
      <c r="F233" s="1986">
        <f t="shared" si="245"/>
        <v>42</v>
      </c>
      <c r="G233" s="1981">
        <v>1</v>
      </c>
      <c r="H233" s="386">
        <v>0</v>
      </c>
      <c r="I233" s="1735">
        <v>0</v>
      </c>
      <c r="J233" s="386">
        <v>0</v>
      </c>
      <c r="K233" s="1735">
        <v>0</v>
      </c>
      <c r="L233" s="386">
        <v>0</v>
      </c>
      <c r="M233" s="1735">
        <v>0</v>
      </c>
      <c r="N233" s="386">
        <v>0</v>
      </c>
      <c r="O233" s="1735">
        <v>0</v>
      </c>
      <c r="P233" s="386">
        <v>0</v>
      </c>
      <c r="Q233" s="1735">
        <v>0</v>
      </c>
      <c r="R233" s="386">
        <v>0</v>
      </c>
      <c r="S233" s="1735">
        <v>1</v>
      </c>
      <c r="T233" s="386">
        <v>0</v>
      </c>
      <c r="U233" s="1735">
        <v>0</v>
      </c>
      <c r="V233" s="1982">
        <v>1</v>
      </c>
      <c r="W233" s="1735">
        <v>1</v>
      </c>
      <c r="X233" s="1982">
        <v>6</v>
      </c>
      <c r="Y233" s="1735">
        <v>4</v>
      </c>
      <c r="Z233" s="1982">
        <v>6</v>
      </c>
      <c r="AA233" s="1735">
        <v>0</v>
      </c>
      <c r="AB233" s="1982">
        <v>5</v>
      </c>
      <c r="AC233" s="1735">
        <v>1</v>
      </c>
      <c r="AD233" s="1982">
        <v>3</v>
      </c>
      <c r="AE233" s="1735">
        <v>1</v>
      </c>
      <c r="AF233" s="1982">
        <v>11</v>
      </c>
      <c r="AG233" s="1735">
        <v>4</v>
      </c>
      <c r="AH233" s="1982">
        <v>6</v>
      </c>
      <c r="AI233" s="1735">
        <v>2</v>
      </c>
      <c r="AJ233" s="1982">
        <v>3</v>
      </c>
      <c r="AK233" s="1735">
        <v>2</v>
      </c>
      <c r="AL233" s="1982">
        <v>1</v>
      </c>
      <c r="AM233" s="1735">
        <v>1</v>
      </c>
      <c r="AN233" s="1982">
        <v>0</v>
      </c>
      <c r="AO233" s="396">
        <v>0</v>
      </c>
      <c r="AP233" s="397">
        <v>0</v>
      </c>
      <c r="AQ233" s="1981">
        <v>46</v>
      </c>
      <c r="AR233" s="393">
        <v>41</v>
      </c>
      <c r="AS233" s="1735">
        <v>10</v>
      </c>
      <c r="AT233" s="394">
        <v>0</v>
      </c>
      <c r="AU233" s="394">
        <v>0</v>
      </c>
      <c r="AV233" s="398">
        <v>0</v>
      </c>
      <c r="AW233" s="398">
        <v>0</v>
      </c>
      <c r="AX233" s="393">
        <v>0</v>
      </c>
      <c r="AY233" t="str">
        <f t="shared" si="248"/>
        <v/>
      </c>
      <c r="CW233" s="25" t="str">
        <f t="shared" si="249"/>
        <v/>
      </c>
      <c r="CX233" s="25" t="str">
        <f t="shared" si="250"/>
        <v/>
      </c>
      <c r="CY233" s="25" t="str">
        <f t="shared" si="251"/>
        <v/>
      </c>
      <c r="CZ233" s="25" t="str">
        <f t="shared" si="252"/>
        <v/>
      </c>
      <c r="DA233" s="25" t="str">
        <f t="shared" si="246"/>
        <v/>
      </c>
      <c r="DB233" s="25" t="str">
        <f t="shared" si="247"/>
        <v/>
      </c>
      <c r="DC233"/>
      <c r="DD233"/>
      <c r="DE233"/>
      <c r="DG233" s="26">
        <f t="shared" si="253"/>
        <v>0</v>
      </c>
      <c r="DH233" s="26">
        <f t="shared" si="254"/>
        <v>0</v>
      </c>
      <c r="DI233" s="26">
        <f t="shared" si="255"/>
        <v>0</v>
      </c>
      <c r="DJ233" s="26">
        <f t="shared" si="256"/>
        <v>0</v>
      </c>
      <c r="DK233" s="26">
        <f t="shared" si="257"/>
        <v>0</v>
      </c>
      <c r="DL233" s="26">
        <f t="shared" si="258"/>
        <v>0</v>
      </c>
      <c r="DM233"/>
    </row>
    <row r="234" spans="1:117" x14ac:dyDescent="0.25">
      <c r="A234" s="713"/>
      <c r="B234" s="1320" t="s">
        <v>267</v>
      </c>
      <c r="C234" s="1320"/>
      <c r="D234" s="1321">
        <f t="shared" si="244"/>
        <v>92</v>
      </c>
      <c r="E234" s="1322">
        <f t="shared" si="245"/>
        <v>26</v>
      </c>
      <c r="F234" s="1323">
        <f t="shared" si="245"/>
        <v>66</v>
      </c>
      <c r="G234" s="1324">
        <v>0</v>
      </c>
      <c r="H234" s="1325">
        <v>0</v>
      </c>
      <c r="I234" s="1326">
        <v>0</v>
      </c>
      <c r="J234" s="1325">
        <v>0</v>
      </c>
      <c r="K234" s="1326">
        <v>0</v>
      </c>
      <c r="L234" s="1325">
        <v>0</v>
      </c>
      <c r="M234" s="1326">
        <v>0</v>
      </c>
      <c r="N234" s="1325">
        <v>0</v>
      </c>
      <c r="O234" s="1326">
        <v>0</v>
      </c>
      <c r="P234" s="1325">
        <v>0</v>
      </c>
      <c r="Q234" s="1326">
        <v>0</v>
      </c>
      <c r="R234" s="1325">
        <v>0</v>
      </c>
      <c r="S234" s="1326">
        <v>0</v>
      </c>
      <c r="T234" s="1325">
        <v>0</v>
      </c>
      <c r="U234" s="1326">
        <v>0</v>
      </c>
      <c r="V234" s="1327">
        <v>0</v>
      </c>
      <c r="W234" s="1326">
        <v>7</v>
      </c>
      <c r="X234" s="1327">
        <v>7</v>
      </c>
      <c r="Y234" s="1326">
        <v>4</v>
      </c>
      <c r="Z234" s="1327">
        <v>9</v>
      </c>
      <c r="AA234" s="1326">
        <v>1</v>
      </c>
      <c r="AB234" s="1327">
        <v>5</v>
      </c>
      <c r="AC234" s="1326">
        <v>2</v>
      </c>
      <c r="AD234" s="1327">
        <v>11</v>
      </c>
      <c r="AE234" s="1326">
        <v>4</v>
      </c>
      <c r="AF234" s="1327">
        <v>19</v>
      </c>
      <c r="AG234" s="1326">
        <v>4</v>
      </c>
      <c r="AH234" s="1327">
        <v>9</v>
      </c>
      <c r="AI234" s="1326">
        <v>3</v>
      </c>
      <c r="AJ234" s="1327">
        <v>3</v>
      </c>
      <c r="AK234" s="1326">
        <v>0</v>
      </c>
      <c r="AL234" s="1327">
        <v>2</v>
      </c>
      <c r="AM234" s="1326">
        <v>1</v>
      </c>
      <c r="AN234" s="1327">
        <v>1</v>
      </c>
      <c r="AO234" s="1328">
        <v>0</v>
      </c>
      <c r="AP234" s="1329">
        <v>0</v>
      </c>
      <c r="AQ234" s="1307"/>
      <c r="AR234" s="1308"/>
      <c r="AS234" s="394">
        <v>23</v>
      </c>
      <c r="AT234" s="1326">
        <v>0</v>
      </c>
      <c r="AU234" s="1326">
        <v>0</v>
      </c>
      <c r="AV234" s="1330">
        <v>0</v>
      </c>
      <c r="AW234" s="1330">
        <v>0</v>
      </c>
      <c r="AX234" s="1325">
        <v>0</v>
      </c>
      <c r="AY234" t="str">
        <f t="shared" si="248"/>
        <v/>
      </c>
      <c r="CW234" s="25" t="str">
        <f t="shared" si="249"/>
        <v/>
      </c>
      <c r="CX234" s="25" t="str">
        <f t="shared" si="250"/>
        <v/>
      </c>
      <c r="CY234" s="25" t="str">
        <f t="shared" si="251"/>
        <v/>
      </c>
      <c r="CZ234" s="25" t="str">
        <f t="shared" si="252"/>
        <v/>
      </c>
      <c r="DA234" s="25" t="str">
        <f t="shared" si="246"/>
        <v/>
      </c>
      <c r="DB234" s="25" t="str">
        <f t="shared" si="247"/>
        <v/>
      </c>
      <c r="DC234"/>
      <c r="DD234"/>
      <c r="DE234"/>
      <c r="DG234" s="26">
        <f t="shared" si="253"/>
        <v>0</v>
      </c>
      <c r="DH234" s="26">
        <f t="shared" si="254"/>
        <v>0</v>
      </c>
      <c r="DI234" s="26">
        <f t="shared" si="255"/>
        <v>0</v>
      </c>
      <c r="DJ234" s="26">
        <f t="shared" si="256"/>
        <v>0</v>
      </c>
      <c r="DK234" s="26">
        <f t="shared" si="257"/>
        <v>0</v>
      </c>
      <c r="DL234" s="26">
        <f t="shared" si="258"/>
        <v>0</v>
      </c>
      <c r="DM234"/>
    </row>
    <row r="235" spans="1:117" x14ac:dyDescent="0.25">
      <c r="A235" s="713"/>
      <c r="B235" s="1320" t="s">
        <v>268</v>
      </c>
      <c r="C235" s="1320"/>
      <c r="D235" s="1321">
        <f t="shared" si="244"/>
        <v>52</v>
      </c>
      <c r="E235" s="1322">
        <f t="shared" ref="E235:F262" si="259">SUM(G235+I235+K235+M235+O235+Q235+S235+U235+W235+Y235+AA235+AC235+AE235+AG235+AI235+AK235+AM235)</f>
        <v>16</v>
      </c>
      <c r="F235" s="1323">
        <f t="shared" si="259"/>
        <v>36</v>
      </c>
      <c r="G235" s="1324">
        <v>0</v>
      </c>
      <c r="H235" s="1325">
        <v>0</v>
      </c>
      <c r="I235" s="1326">
        <v>0</v>
      </c>
      <c r="J235" s="1325">
        <v>0</v>
      </c>
      <c r="K235" s="1326">
        <v>0</v>
      </c>
      <c r="L235" s="1325">
        <v>0</v>
      </c>
      <c r="M235" s="1326">
        <v>0</v>
      </c>
      <c r="N235" s="1325">
        <v>0</v>
      </c>
      <c r="O235" s="1326">
        <v>0</v>
      </c>
      <c r="P235" s="1325">
        <v>0</v>
      </c>
      <c r="Q235" s="1326">
        <v>0</v>
      </c>
      <c r="R235" s="1325">
        <v>0</v>
      </c>
      <c r="S235" s="1326">
        <v>1</v>
      </c>
      <c r="T235" s="1325">
        <v>0</v>
      </c>
      <c r="U235" s="1326">
        <v>0</v>
      </c>
      <c r="V235" s="1327">
        <v>1</v>
      </c>
      <c r="W235" s="1326">
        <v>1</v>
      </c>
      <c r="X235" s="1327">
        <v>4</v>
      </c>
      <c r="Y235" s="1326">
        <v>5</v>
      </c>
      <c r="Z235" s="1327">
        <v>6</v>
      </c>
      <c r="AA235" s="1326">
        <v>1</v>
      </c>
      <c r="AB235" s="1327">
        <v>5</v>
      </c>
      <c r="AC235" s="1326">
        <v>1</v>
      </c>
      <c r="AD235" s="1327">
        <v>4</v>
      </c>
      <c r="AE235" s="1326">
        <v>1</v>
      </c>
      <c r="AF235" s="1327">
        <v>10</v>
      </c>
      <c r="AG235" s="1326">
        <v>3</v>
      </c>
      <c r="AH235" s="1327">
        <v>5</v>
      </c>
      <c r="AI235" s="1326">
        <v>1</v>
      </c>
      <c r="AJ235" s="1327">
        <v>1</v>
      </c>
      <c r="AK235" s="1326">
        <v>1</v>
      </c>
      <c r="AL235" s="1327">
        <v>0</v>
      </c>
      <c r="AM235" s="1326">
        <v>1</v>
      </c>
      <c r="AN235" s="1327">
        <v>0</v>
      </c>
      <c r="AO235" s="1328">
        <v>0</v>
      </c>
      <c r="AP235" s="1329">
        <v>0</v>
      </c>
      <c r="AQ235" s="1307"/>
      <c r="AR235" s="1308"/>
      <c r="AS235" s="1341"/>
      <c r="AT235" s="1326">
        <v>0</v>
      </c>
      <c r="AU235" s="1326">
        <v>0</v>
      </c>
      <c r="AV235" s="1330">
        <v>0</v>
      </c>
      <c r="AW235" s="1330">
        <v>0</v>
      </c>
      <c r="AX235" s="1325">
        <v>0</v>
      </c>
      <c r="AY235" t="str">
        <f t="shared" si="248"/>
        <v/>
      </c>
      <c r="CW235" s="25" t="str">
        <f t="shared" si="249"/>
        <v/>
      </c>
      <c r="CX235" s="25" t="str">
        <f t="shared" si="250"/>
        <v/>
      </c>
      <c r="CY235" s="25" t="str">
        <f t="shared" si="251"/>
        <v/>
      </c>
      <c r="CZ235" s="25" t="str">
        <f t="shared" si="252"/>
        <v/>
      </c>
      <c r="DA235" s="25" t="str">
        <f t="shared" si="246"/>
        <v/>
      </c>
      <c r="DB235" s="25" t="str">
        <f t="shared" si="247"/>
        <v/>
      </c>
      <c r="DC235"/>
      <c r="DD235"/>
      <c r="DE235"/>
      <c r="DG235" s="26">
        <f t="shared" si="253"/>
        <v>0</v>
      </c>
      <c r="DH235" s="26">
        <f t="shared" si="254"/>
        <v>0</v>
      </c>
      <c r="DI235" s="26">
        <f t="shared" si="255"/>
        <v>0</v>
      </c>
      <c r="DJ235" s="26">
        <f t="shared" si="256"/>
        <v>0</v>
      </c>
      <c r="DK235" s="26">
        <f t="shared" si="257"/>
        <v>0</v>
      </c>
      <c r="DL235" s="26">
        <f t="shared" si="258"/>
        <v>0</v>
      </c>
      <c r="DM235"/>
    </row>
    <row r="236" spans="1:117" x14ac:dyDescent="0.25">
      <c r="A236" s="713"/>
      <c r="B236" s="1331" t="s">
        <v>269</v>
      </c>
      <c r="C236" s="1332"/>
      <c r="D236" s="1321">
        <f t="shared" si="244"/>
        <v>38</v>
      </c>
      <c r="E236" s="1322">
        <f t="shared" si="259"/>
        <v>10</v>
      </c>
      <c r="F236" s="1323">
        <f t="shared" si="259"/>
        <v>28</v>
      </c>
      <c r="G236" s="401">
        <v>0</v>
      </c>
      <c r="H236" s="402">
        <v>0</v>
      </c>
      <c r="I236" s="403">
        <v>0</v>
      </c>
      <c r="J236" s="402">
        <v>0</v>
      </c>
      <c r="K236" s="403">
        <v>0</v>
      </c>
      <c r="L236" s="402">
        <v>0</v>
      </c>
      <c r="M236" s="403">
        <v>0</v>
      </c>
      <c r="N236" s="402">
        <v>0</v>
      </c>
      <c r="O236" s="403">
        <v>0</v>
      </c>
      <c r="P236" s="402">
        <v>0</v>
      </c>
      <c r="Q236" s="403">
        <v>0</v>
      </c>
      <c r="R236" s="402">
        <v>0</v>
      </c>
      <c r="S236" s="403">
        <v>0</v>
      </c>
      <c r="T236" s="402">
        <v>0</v>
      </c>
      <c r="U236" s="403">
        <v>0</v>
      </c>
      <c r="V236" s="404">
        <v>0</v>
      </c>
      <c r="W236" s="403">
        <v>2</v>
      </c>
      <c r="X236" s="404">
        <v>1</v>
      </c>
      <c r="Y236" s="403">
        <v>3</v>
      </c>
      <c r="Z236" s="404">
        <v>3</v>
      </c>
      <c r="AA236" s="403">
        <v>0</v>
      </c>
      <c r="AB236" s="404">
        <v>3</v>
      </c>
      <c r="AC236" s="403">
        <v>2</v>
      </c>
      <c r="AD236" s="404">
        <v>6</v>
      </c>
      <c r="AE236" s="403">
        <v>1</v>
      </c>
      <c r="AF236" s="404">
        <v>7</v>
      </c>
      <c r="AG236" s="403">
        <v>2</v>
      </c>
      <c r="AH236" s="404">
        <v>4</v>
      </c>
      <c r="AI236" s="403">
        <v>0</v>
      </c>
      <c r="AJ236" s="404">
        <v>2</v>
      </c>
      <c r="AK236" s="403">
        <v>0</v>
      </c>
      <c r="AL236" s="404">
        <v>1</v>
      </c>
      <c r="AM236" s="403">
        <v>0</v>
      </c>
      <c r="AN236" s="404">
        <v>1</v>
      </c>
      <c r="AO236" s="405">
        <v>0</v>
      </c>
      <c r="AP236" s="406">
        <v>0</v>
      </c>
      <c r="AQ236" s="1307"/>
      <c r="AR236" s="1308"/>
      <c r="AS236" s="1341"/>
      <c r="AT236" s="403">
        <v>0</v>
      </c>
      <c r="AU236" s="403">
        <v>0</v>
      </c>
      <c r="AV236" s="410">
        <v>0</v>
      </c>
      <c r="AW236" s="410">
        <v>0</v>
      </c>
      <c r="AX236" s="402">
        <v>0</v>
      </c>
      <c r="AY236" t="str">
        <f t="shared" si="248"/>
        <v/>
      </c>
      <c r="CW236" s="25" t="str">
        <f t="shared" si="249"/>
        <v/>
      </c>
      <c r="CX236" s="25" t="str">
        <f t="shared" si="250"/>
        <v/>
      </c>
      <c r="CY236" s="25" t="str">
        <f t="shared" si="251"/>
        <v/>
      </c>
      <c r="CZ236" s="25" t="str">
        <f t="shared" si="252"/>
        <v/>
      </c>
      <c r="DA236" s="25" t="str">
        <f t="shared" si="246"/>
        <v/>
      </c>
      <c r="DB236" s="25" t="str">
        <f t="shared" si="247"/>
        <v/>
      </c>
      <c r="DC236"/>
      <c r="DD236"/>
      <c r="DE236"/>
      <c r="DG236" s="26">
        <f t="shared" si="253"/>
        <v>0</v>
      </c>
      <c r="DH236" s="26">
        <f t="shared" si="254"/>
        <v>0</v>
      </c>
      <c r="DI236" s="26">
        <f t="shared" si="255"/>
        <v>0</v>
      </c>
      <c r="DJ236" s="26">
        <f t="shared" si="256"/>
        <v>0</v>
      </c>
      <c r="DK236" s="26">
        <f t="shared" si="257"/>
        <v>0</v>
      </c>
      <c r="DL236" s="26">
        <f t="shared" si="258"/>
        <v>0</v>
      </c>
      <c r="DM236"/>
    </row>
    <row r="237" spans="1:117" ht="15" customHeight="1" x14ac:dyDescent="0.25">
      <c r="A237" s="713"/>
      <c r="B237" s="1331" t="s">
        <v>270</v>
      </c>
      <c r="C237" s="1332"/>
      <c r="D237" s="1321">
        <f t="shared" si="244"/>
        <v>6</v>
      </c>
      <c r="E237" s="1322">
        <f t="shared" si="259"/>
        <v>1</v>
      </c>
      <c r="F237" s="1323">
        <f t="shared" si="259"/>
        <v>5</v>
      </c>
      <c r="G237" s="401">
        <v>0</v>
      </c>
      <c r="H237" s="402">
        <v>0</v>
      </c>
      <c r="I237" s="403">
        <v>0</v>
      </c>
      <c r="J237" s="402">
        <v>0</v>
      </c>
      <c r="K237" s="403">
        <v>0</v>
      </c>
      <c r="L237" s="402">
        <v>0</v>
      </c>
      <c r="M237" s="403">
        <v>0</v>
      </c>
      <c r="N237" s="402">
        <v>0</v>
      </c>
      <c r="O237" s="403">
        <v>0</v>
      </c>
      <c r="P237" s="402">
        <v>0</v>
      </c>
      <c r="Q237" s="403">
        <v>0</v>
      </c>
      <c r="R237" s="402">
        <v>0</v>
      </c>
      <c r="S237" s="403">
        <v>0</v>
      </c>
      <c r="T237" s="402">
        <v>0</v>
      </c>
      <c r="U237" s="403">
        <v>0</v>
      </c>
      <c r="V237" s="404">
        <v>0</v>
      </c>
      <c r="W237" s="403">
        <v>0</v>
      </c>
      <c r="X237" s="404">
        <v>0</v>
      </c>
      <c r="Y237" s="403">
        <v>0</v>
      </c>
      <c r="Z237" s="404">
        <v>0</v>
      </c>
      <c r="AA237" s="403">
        <v>0</v>
      </c>
      <c r="AB237" s="404">
        <v>0</v>
      </c>
      <c r="AC237" s="403">
        <v>0</v>
      </c>
      <c r="AD237" s="404">
        <v>2</v>
      </c>
      <c r="AE237" s="403">
        <v>1</v>
      </c>
      <c r="AF237" s="404">
        <v>2</v>
      </c>
      <c r="AG237" s="403">
        <v>0</v>
      </c>
      <c r="AH237" s="404">
        <v>0</v>
      </c>
      <c r="AI237" s="403">
        <v>0</v>
      </c>
      <c r="AJ237" s="404">
        <v>1</v>
      </c>
      <c r="AK237" s="403">
        <v>0</v>
      </c>
      <c r="AL237" s="404">
        <v>0</v>
      </c>
      <c r="AM237" s="403">
        <v>0</v>
      </c>
      <c r="AN237" s="404">
        <v>0</v>
      </c>
      <c r="AO237" s="405">
        <v>0</v>
      </c>
      <c r="AP237" s="406">
        <v>0</v>
      </c>
      <c r="AQ237" s="407"/>
      <c r="AR237" s="408"/>
      <c r="AS237" s="409"/>
      <c r="AT237" s="403">
        <v>0</v>
      </c>
      <c r="AU237" s="403">
        <v>0</v>
      </c>
      <c r="AV237" s="410">
        <v>0</v>
      </c>
      <c r="AW237" s="410">
        <v>0</v>
      </c>
      <c r="AX237" s="402">
        <v>0</v>
      </c>
      <c r="AY237" t="str">
        <f t="shared" si="248"/>
        <v/>
      </c>
      <c r="CW237" s="25" t="str">
        <f t="shared" si="249"/>
        <v/>
      </c>
      <c r="CX237" s="25" t="str">
        <f t="shared" si="250"/>
        <v/>
      </c>
      <c r="CY237" s="25" t="str">
        <f t="shared" si="251"/>
        <v/>
      </c>
      <c r="CZ237" s="25" t="str">
        <f t="shared" si="252"/>
        <v/>
      </c>
      <c r="DA237" s="25" t="str">
        <f t="shared" si="246"/>
        <v/>
      </c>
      <c r="DB237" s="25" t="str">
        <f t="shared" si="247"/>
        <v/>
      </c>
      <c r="DC237"/>
      <c r="DD237"/>
      <c r="DE237"/>
      <c r="DG237" s="26">
        <f t="shared" si="253"/>
        <v>0</v>
      </c>
      <c r="DH237" s="26">
        <f t="shared" si="254"/>
        <v>0</v>
      </c>
      <c r="DI237" s="26">
        <f t="shared" si="255"/>
        <v>0</v>
      </c>
      <c r="DJ237" s="26">
        <f t="shared" si="256"/>
        <v>0</v>
      </c>
      <c r="DK237" s="26">
        <f t="shared" si="257"/>
        <v>0</v>
      </c>
      <c r="DL237" s="26">
        <f t="shared" si="258"/>
        <v>0</v>
      </c>
      <c r="DM237"/>
    </row>
    <row r="238" spans="1:117" x14ac:dyDescent="0.25">
      <c r="A238" s="945"/>
      <c r="B238" s="1333" t="s">
        <v>271</v>
      </c>
      <c r="C238" s="1333"/>
      <c r="D238" s="1334">
        <f t="shared" si="244"/>
        <v>1</v>
      </c>
      <c r="E238" s="1335">
        <f>SUM(I238+K238+M238+O238+Q238+S238+U238+W238+Y238+AA238+AC238+AE238+AG238+AI238+AK238+AM238)</f>
        <v>0</v>
      </c>
      <c r="F238" s="1336">
        <f>SUM(J238+L238+N238+P238+R238+T238+V238+X238+Z238+AB238+AD238+AF238+AH238+AJ238+AL238+AN238)</f>
        <v>1</v>
      </c>
      <c r="G238" s="1683"/>
      <c r="H238" s="363"/>
      <c r="I238" s="1316">
        <v>0</v>
      </c>
      <c r="J238" s="1315">
        <v>0</v>
      </c>
      <c r="K238" s="1316">
        <v>0</v>
      </c>
      <c r="L238" s="1315">
        <v>0</v>
      </c>
      <c r="M238" s="1316">
        <v>0</v>
      </c>
      <c r="N238" s="1315">
        <v>0</v>
      </c>
      <c r="O238" s="1316">
        <v>0</v>
      </c>
      <c r="P238" s="1315">
        <v>0</v>
      </c>
      <c r="Q238" s="1316">
        <v>0</v>
      </c>
      <c r="R238" s="1315">
        <v>0</v>
      </c>
      <c r="S238" s="1316">
        <v>0</v>
      </c>
      <c r="T238" s="1315">
        <v>0</v>
      </c>
      <c r="U238" s="1316">
        <v>0</v>
      </c>
      <c r="V238" s="389">
        <v>0</v>
      </c>
      <c r="W238" s="1316">
        <v>0</v>
      </c>
      <c r="X238" s="389">
        <v>0</v>
      </c>
      <c r="Y238" s="1316">
        <v>0</v>
      </c>
      <c r="Z238" s="389">
        <v>0</v>
      </c>
      <c r="AA238" s="1316">
        <v>0</v>
      </c>
      <c r="AB238" s="389">
        <v>0</v>
      </c>
      <c r="AC238" s="1316">
        <v>0</v>
      </c>
      <c r="AD238" s="389">
        <v>0</v>
      </c>
      <c r="AE238" s="1316">
        <v>0</v>
      </c>
      <c r="AF238" s="389">
        <v>1</v>
      </c>
      <c r="AG238" s="1316">
        <v>0</v>
      </c>
      <c r="AH238" s="389">
        <v>0</v>
      </c>
      <c r="AI238" s="1316">
        <v>0</v>
      </c>
      <c r="AJ238" s="389">
        <v>0</v>
      </c>
      <c r="AK238" s="1316">
        <v>0</v>
      </c>
      <c r="AL238" s="389">
        <v>0</v>
      </c>
      <c r="AM238" s="1316">
        <v>0</v>
      </c>
      <c r="AN238" s="389">
        <v>0</v>
      </c>
      <c r="AO238" s="1317">
        <v>0</v>
      </c>
      <c r="AP238" s="1318">
        <v>0</v>
      </c>
      <c r="AQ238" s="1338"/>
      <c r="AR238" s="1339"/>
      <c r="AS238" s="413"/>
      <c r="AT238" s="1316">
        <v>0</v>
      </c>
      <c r="AU238" s="1316">
        <v>0</v>
      </c>
      <c r="AV238" s="1319">
        <v>0</v>
      </c>
      <c r="AW238" s="1319">
        <v>0</v>
      </c>
      <c r="AX238" s="1315">
        <v>0</v>
      </c>
      <c r="AY238" t="str">
        <f t="shared" si="248"/>
        <v/>
      </c>
      <c r="CW238" s="25" t="str">
        <f t="shared" si="249"/>
        <v/>
      </c>
      <c r="CX238" s="25" t="str">
        <f t="shared" si="250"/>
        <v/>
      </c>
      <c r="CY238" s="25" t="str">
        <f t="shared" si="251"/>
        <v/>
      </c>
      <c r="CZ238" s="25" t="str">
        <f t="shared" si="252"/>
        <v/>
      </c>
      <c r="DA238" s="25" t="str">
        <f t="shared" si="246"/>
        <v/>
      </c>
      <c r="DB238" s="25" t="str">
        <f t="shared" si="247"/>
        <v/>
      </c>
      <c r="DC238"/>
      <c r="DD238"/>
      <c r="DE238"/>
      <c r="DG238" s="26">
        <f t="shared" si="253"/>
        <v>0</v>
      </c>
      <c r="DH238" s="26">
        <f t="shared" si="254"/>
        <v>0</v>
      </c>
      <c r="DI238" s="26">
        <f t="shared" si="255"/>
        <v>0</v>
      </c>
      <c r="DJ238" s="26">
        <f t="shared" si="256"/>
        <v>0</v>
      </c>
      <c r="DK238" s="26">
        <f t="shared" si="257"/>
        <v>0</v>
      </c>
      <c r="DL238" s="26">
        <f t="shared" si="258"/>
        <v>0</v>
      </c>
      <c r="DM238"/>
    </row>
    <row r="239" spans="1:117" x14ac:dyDescent="0.25">
      <c r="A239" s="902" t="s">
        <v>99</v>
      </c>
      <c r="B239" s="830" t="s">
        <v>266</v>
      </c>
      <c r="C239" s="830"/>
      <c r="D239" s="1985">
        <f>SUM(E239+F239)</f>
        <v>45</v>
      </c>
      <c r="E239" s="414">
        <f t="shared" si="259"/>
        <v>25</v>
      </c>
      <c r="F239" s="1986">
        <f t="shared" si="259"/>
        <v>20</v>
      </c>
      <c r="G239" s="1981">
        <v>1</v>
      </c>
      <c r="H239" s="386">
        <v>1</v>
      </c>
      <c r="I239" s="1735">
        <v>0</v>
      </c>
      <c r="J239" s="386">
        <v>2</v>
      </c>
      <c r="K239" s="1735">
        <v>2</v>
      </c>
      <c r="L239" s="386">
        <v>5</v>
      </c>
      <c r="M239" s="1735">
        <v>2</v>
      </c>
      <c r="N239" s="386">
        <v>2</v>
      </c>
      <c r="O239" s="1735">
        <v>3</v>
      </c>
      <c r="P239" s="386">
        <v>2</v>
      </c>
      <c r="Q239" s="1735">
        <v>3</v>
      </c>
      <c r="R239" s="386">
        <v>2</v>
      </c>
      <c r="S239" s="1735">
        <v>5</v>
      </c>
      <c r="T239" s="386">
        <v>3</v>
      </c>
      <c r="U239" s="1735">
        <v>3</v>
      </c>
      <c r="V239" s="386">
        <v>2</v>
      </c>
      <c r="W239" s="1735">
        <v>4</v>
      </c>
      <c r="X239" s="386">
        <v>0</v>
      </c>
      <c r="Y239" s="1735">
        <v>2</v>
      </c>
      <c r="Z239" s="386">
        <v>1</v>
      </c>
      <c r="AA239" s="1735">
        <v>0</v>
      </c>
      <c r="AB239" s="386">
        <v>0</v>
      </c>
      <c r="AC239" s="1735">
        <v>0</v>
      </c>
      <c r="AD239" s="386">
        <v>0</v>
      </c>
      <c r="AE239" s="1735">
        <v>0</v>
      </c>
      <c r="AF239" s="386">
        <v>0</v>
      </c>
      <c r="AG239" s="1735">
        <v>0</v>
      </c>
      <c r="AH239" s="386">
        <v>0</v>
      </c>
      <c r="AI239" s="1735">
        <v>0</v>
      </c>
      <c r="AJ239" s="386">
        <v>0</v>
      </c>
      <c r="AK239" s="1735">
        <v>0</v>
      </c>
      <c r="AL239" s="386">
        <v>0</v>
      </c>
      <c r="AM239" s="1735">
        <v>0</v>
      </c>
      <c r="AN239" s="386">
        <v>0</v>
      </c>
      <c r="AO239" s="1983">
        <v>0</v>
      </c>
      <c r="AP239" s="1987"/>
      <c r="AQ239" s="1981">
        <v>21</v>
      </c>
      <c r="AR239" s="393">
        <v>22</v>
      </c>
      <c r="AS239" s="1735">
        <v>5</v>
      </c>
      <c r="AT239" s="394">
        <v>0</v>
      </c>
      <c r="AU239" s="394">
        <v>0</v>
      </c>
      <c r="AV239" s="398">
        <v>0</v>
      </c>
      <c r="AW239" s="398">
        <v>0</v>
      </c>
      <c r="AX239" s="393">
        <v>0</v>
      </c>
      <c r="AY239" t="str">
        <f t="shared" si="248"/>
        <v/>
      </c>
      <c r="CW239" s="25" t="str">
        <f t="shared" si="249"/>
        <v/>
      </c>
      <c r="CX239" s="25" t="str">
        <f t="shared" si="250"/>
        <v/>
      </c>
      <c r="CY239" s="25" t="str">
        <f t="shared" si="251"/>
        <v/>
      </c>
      <c r="CZ239" s="304"/>
      <c r="DA239" s="25" t="str">
        <f t="shared" si="246"/>
        <v/>
      </c>
      <c r="DB239" s="25" t="str">
        <f t="shared" si="247"/>
        <v/>
      </c>
      <c r="DC239"/>
      <c r="DD239"/>
      <c r="DE239"/>
      <c r="DG239" s="26">
        <f t="shared" si="253"/>
        <v>0</v>
      </c>
      <c r="DH239" s="26">
        <f t="shared" si="254"/>
        <v>0</v>
      </c>
      <c r="DI239" s="26">
        <f t="shared" si="255"/>
        <v>0</v>
      </c>
      <c r="DJ239" s="304"/>
      <c r="DK239" s="26">
        <f t="shared" si="257"/>
        <v>0</v>
      </c>
      <c r="DL239" s="26">
        <f t="shared" si="258"/>
        <v>0</v>
      </c>
      <c r="DM239"/>
    </row>
    <row r="240" spans="1:117" x14ac:dyDescent="0.25">
      <c r="A240" s="713"/>
      <c r="B240" s="1320" t="s">
        <v>267</v>
      </c>
      <c r="C240" s="1320"/>
      <c r="D240" s="1321">
        <f t="shared" si="244"/>
        <v>108</v>
      </c>
      <c r="E240" s="1322">
        <f t="shared" si="259"/>
        <v>57</v>
      </c>
      <c r="F240" s="1323">
        <f t="shared" si="259"/>
        <v>51</v>
      </c>
      <c r="G240" s="1324">
        <v>0</v>
      </c>
      <c r="H240" s="1325">
        <v>0</v>
      </c>
      <c r="I240" s="1326">
        <v>0</v>
      </c>
      <c r="J240" s="1325">
        <v>2</v>
      </c>
      <c r="K240" s="1326">
        <v>8</v>
      </c>
      <c r="L240" s="1325">
        <v>10</v>
      </c>
      <c r="M240" s="1326">
        <v>3</v>
      </c>
      <c r="N240" s="1325">
        <v>7</v>
      </c>
      <c r="O240" s="1326">
        <v>10</v>
      </c>
      <c r="P240" s="1325">
        <v>9</v>
      </c>
      <c r="Q240" s="1326">
        <v>6</v>
      </c>
      <c r="R240" s="1325">
        <v>6</v>
      </c>
      <c r="S240" s="1326">
        <v>8</v>
      </c>
      <c r="T240" s="1325">
        <v>4</v>
      </c>
      <c r="U240" s="1326">
        <v>11</v>
      </c>
      <c r="V240" s="1325">
        <v>9</v>
      </c>
      <c r="W240" s="1326">
        <v>6</v>
      </c>
      <c r="X240" s="1325">
        <v>0</v>
      </c>
      <c r="Y240" s="1326">
        <v>4</v>
      </c>
      <c r="Z240" s="1325">
        <v>3</v>
      </c>
      <c r="AA240" s="1326">
        <v>0</v>
      </c>
      <c r="AB240" s="1325">
        <v>1</v>
      </c>
      <c r="AC240" s="1326">
        <v>1</v>
      </c>
      <c r="AD240" s="1325">
        <v>0</v>
      </c>
      <c r="AE240" s="1326">
        <v>0</v>
      </c>
      <c r="AF240" s="1325">
        <v>0</v>
      </c>
      <c r="AG240" s="1326">
        <v>0</v>
      </c>
      <c r="AH240" s="1325">
        <v>0</v>
      </c>
      <c r="AI240" s="1326">
        <v>0</v>
      </c>
      <c r="AJ240" s="1325">
        <v>0</v>
      </c>
      <c r="AK240" s="1326">
        <v>0</v>
      </c>
      <c r="AL240" s="1325">
        <v>0</v>
      </c>
      <c r="AM240" s="1326">
        <v>0</v>
      </c>
      <c r="AN240" s="1325">
        <v>0</v>
      </c>
      <c r="AO240" s="1328">
        <v>0</v>
      </c>
      <c r="AP240" s="1343"/>
      <c r="AQ240" s="1307"/>
      <c r="AR240" s="1308"/>
      <c r="AS240" s="394">
        <v>11</v>
      </c>
      <c r="AT240" s="1326">
        <v>0</v>
      </c>
      <c r="AU240" s="1326">
        <v>0</v>
      </c>
      <c r="AV240" s="1330">
        <v>0</v>
      </c>
      <c r="AW240" s="1330">
        <v>0</v>
      </c>
      <c r="AX240" s="1325">
        <v>0</v>
      </c>
      <c r="AY240" t="str">
        <f t="shared" si="248"/>
        <v/>
      </c>
      <c r="CW240" s="25" t="str">
        <f t="shared" si="249"/>
        <v/>
      </c>
      <c r="CX240" s="25" t="str">
        <f t="shared" si="250"/>
        <v/>
      </c>
      <c r="CY240" s="25" t="str">
        <f t="shared" si="251"/>
        <v/>
      </c>
      <c r="CZ240" s="304"/>
      <c r="DA240" s="25" t="str">
        <f t="shared" si="246"/>
        <v/>
      </c>
      <c r="DB240" s="25" t="str">
        <f t="shared" si="247"/>
        <v/>
      </c>
      <c r="DC240"/>
      <c r="DD240"/>
      <c r="DE240"/>
      <c r="DG240" s="26">
        <f t="shared" si="253"/>
        <v>0</v>
      </c>
      <c r="DH240" s="26">
        <f t="shared" si="254"/>
        <v>0</v>
      </c>
      <c r="DI240" s="26">
        <f t="shared" si="255"/>
        <v>0</v>
      </c>
      <c r="DJ240" s="304"/>
      <c r="DK240" s="26">
        <f t="shared" si="257"/>
        <v>0</v>
      </c>
      <c r="DL240" s="26">
        <f t="shared" si="258"/>
        <v>0</v>
      </c>
      <c r="DM240"/>
    </row>
    <row r="241" spans="1:117" x14ac:dyDescent="0.25">
      <c r="A241" s="713"/>
      <c r="B241" s="1320" t="s">
        <v>268</v>
      </c>
      <c r="C241" s="1320"/>
      <c r="D241" s="1321">
        <f t="shared" si="244"/>
        <v>28</v>
      </c>
      <c r="E241" s="1322">
        <f t="shared" si="259"/>
        <v>11</v>
      </c>
      <c r="F241" s="1323">
        <f t="shared" si="259"/>
        <v>17</v>
      </c>
      <c r="G241" s="1324">
        <v>0</v>
      </c>
      <c r="H241" s="1325">
        <v>1</v>
      </c>
      <c r="I241" s="1326">
        <v>0</v>
      </c>
      <c r="J241" s="1325">
        <v>2</v>
      </c>
      <c r="K241" s="1326">
        <v>1</v>
      </c>
      <c r="L241" s="1325">
        <v>3</v>
      </c>
      <c r="M241" s="1326">
        <v>1</v>
      </c>
      <c r="N241" s="1325">
        <v>0</v>
      </c>
      <c r="O241" s="1326">
        <v>2</v>
      </c>
      <c r="P241" s="1325">
        <v>1</v>
      </c>
      <c r="Q241" s="1326">
        <v>0</v>
      </c>
      <c r="R241" s="1325">
        <v>2</v>
      </c>
      <c r="S241" s="1326">
        <v>1</v>
      </c>
      <c r="T241" s="1325">
        <v>2</v>
      </c>
      <c r="U241" s="1326">
        <v>2</v>
      </c>
      <c r="V241" s="1325">
        <v>4</v>
      </c>
      <c r="W241" s="1326">
        <v>3</v>
      </c>
      <c r="X241" s="1325">
        <v>1</v>
      </c>
      <c r="Y241" s="1326">
        <v>1</v>
      </c>
      <c r="Z241" s="1325">
        <v>1</v>
      </c>
      <c r="AA241" s="1326">
        <v>0</v>
      </c>
      <c r="AB241" s="1325">
        <v>0</v>
      </c>
      <c r="AC241" s="1326">
        <v>0</v>
      </c>
      <c r="AD241" s="1325">
        <v>0</v>
      </c>
      <c r="AE241" s="1326">
        <v>0</v>
      </c>
      <c r="AF241" s="1325">
        <v>0</v>
      </c>
      <c r="AG241" s="1326">
        <v>0</v>
      </c>
      <c r="AH241" s="1325">
        <v>0</v>
      </c>
      <c r="AI241" s="1326">
        <v>0</v>
      </c>
      <c r="AJ241" s="1325">
        <v>0</v>
      </c>
      <c r="AK241" s="1326">
        <v>0</v>
      </c>
      <c r="AL241" s="1325">
        <v>0</v>
      </c>
      <c r="AM241" s="1326">
        <v>0</v>
      </c>
      <c r="AN241" s="1325">
        <v>0</v>
      </c>
      <c r="AO241" s="1328">
        <v>0</v>
      </c>
      <c r="AP241" s="1343"/>
      <c r="AQ241" s="1307"/>
      <c r="AR241" s="1308"/>
      <c r="AS241" s="1341"/>
      <c r="AT241" s="1326">
        <v>0</v>
      </c>
      <c r="AU241" s="1326">
        <v>0</v>
      </c>
      <c r="AV241" s="1330">
        <v>0</v>
      </c>
      <c r="AW241" s="1330">
        <v>0</v>
      </c>
      <c r="AX241" s="1325">
        <v>0</v>
      </c>
      <c r="AY241" t="str">
        <f t="shared" si="248"/>
        <v/>
      </c>
      <c r="CW241" s="25" t="str">
        <f t="shared" si="249"/>
        <v/>
      </c>
      <c r="CX241" s="25" t="str">
        <f t="shared" si="250"/>
        <v/>
      </c>
      <c r="CY241" s="25" t="str">
        <f t="shared" si="251"/>
        <v/>
      </c>
      <c r="CZ241" s="304"/>
      <c r="DA241" s="25" t="str">
        <f t="shared" si="246"/>
        <v/>
      </c>
      <c r="DB241" s="25" t="str">
        <f t="shared" si="247"/>
        <v/>
      </c>
      <c r="DC241"/>
      <c r="DD241"/>
      <c r="DE241"/>
      <c r="DG241" s="26">
        <f t="shared" si="253"/>
        <v>0</v>
      </c>
      <c r="DH241" s="26">
        <f t="shared" si="254"/>
        <v>0</v>
      </c>
      <c r="DI241" s="26">
        <f t="shared" si="255"/>
        <v>0</v>
      </c>
      <c r="DJ241" s="304"/>
      <c r="DK241" s="26">
        <f t="shared" si="257"/>
        <v>0</v>
      </c>
      <c r="DL241" s="26">
        <f t="shared" si="258"/>
        <v>0</v>
      </c>
      <c r="DM241"/>
    </row>
    <row r="242" spans="1:117" x14ac:dyDescent="0.25">
      <c r="A242" s="713"/>
      <c r="B242" s="1331" t="s">
        <v>269</v>
      </c>
      <c r="C242" s="1332"/>
      <c r="D242" s="1321">
        <f t="shared" si="244"/>
        <v>23</v>
      </c>
      <c r="E242" s="1322">
        <f t="shared" si="259"/>
        <v>13</v>
      </c>
      <c r="F242" s="1323">
        <f t="shared" si="259"/>
        <v>10</v>
      </c>
      <c r="G242" s="401">
        <v>1</v>
      </c>
      <c r="H242" s="402">
        <v>0</v>
      </c>
      <c r="I242" s="403">
        <v>0</v>
      </c>
      <c r="J242" s="402">
        <v>1</v>
      </c>
      <c r="K242" s="403">
        <v>2</v>
      </c>
      <c r="L242" s="402">
        <v>2</v>
      </c>
      <c r="M242" s="403">
        <v>0</v>
      </c>
      <c r="N242" s="402">
        <v>0</v>
      </c>
      <c r="O242" s="403">
        <v>1</v>
      </c>
      <c r="P242" s="402">
        <v>3</v>
      </c>
      <c r="Q242" s="403">
        <v>2</v>
      </c>
      <c r="R242" s="402">
        <v>2</v>
      </c>
      <c r="S242" s="403">
        <v>1</v>
      </c>
      <c r="T242" s="402">
        <v>0</v>
      </c>
      <c r="U242" s="403">
        <v>3</v>
      </c>
      <c r="V242" s="402">
        <v>0</v>
      </c>
      <c r="W242" s="403">
        <v>1</v>
      </c>
      <c r="X242" s="402">
        <v>0</v>
      </c>
      <c r="Y242" s="403">
        <v>2</v>
      </c>
      <c r="Z242" s="402">
        <v>1</v>
      </c>
      <c r="AA242" s="403">
        <v>0</v>
      </c>
      <c r="AB242" s="402">
        <v>1</v>
      </c>
      <c r="AC242" s="403">
        <v>0</v>
      </c>
      <c r="AD242" s="402">
        <v>0</v>
      </c>
      <c r="AE242" s="403">
        <v>0</v>
      </c>
      <c r="AF242" s="402">
        <v>0</v>
      </c>
      <c r="AG242" s="403">
        <v>0</v>
      </c>
      <c r="AH242" s="402">
        <v>0</v>
      </c>
      <c r="AI242" s="403">
        <v>0</v>
      </c>
      <c r="AJ242" s="402">
        <v>0</v>
      </c>
      <c r="AK242" s="403">
        <v>0</v>
      </c>
      <c r="AL242" s="402">
        <v>0</v>
      </c>
      <c r="AM242" s="403">
        <v>0</v>
      </c>
      <c r="AN242" s="402">
        <v>0</v>
      </c>
      <c r="AO242" s="1328">
        <v>0</v>
      </c>
      <c r="AP242" s="1343"/>
      <c r="AQ242" s="1307"/>
      <c r="AR242" s="1308"/>
      <c r="AS242" s="1341"/>
      <c r="AT242" s="403">
        <v>0</v>
      </c>
      <c r="AU242" s="403">
        <v>0</v>
      </c>
      <c r="AV242" s="410">
        <v>0</v>
      </c>
      <c r="AW242" s="410">
        <v>0</v>
      </c>
      <c r="AX242" s="402">
        <v>0</v>
      </c>
      <c r="AY242" t="str">
        <f t="shared" si="248"/>
        <v/>
      </c>
      <c r="CW242" s="25" t="str">
        <f t="shared" si="249"/>
        <v/>
      </c>
      <c r="CX242" s="25" t="str">
        <f t="shared" si="250"/>
        <v/>
      </c>
      <c r="CY242" s="25" t="str">
        <f t="shared" si="251"/>
        <v/>
      </c>
      <c r="CZ242" s="304"/>
      <c r="DA242" s="25" t="str">
        <f t="shared" si="246"/>
        <v/>
      </c>
      <c r="DB242" s="25" t="str">
        <f t="shared" si="247"/>
        <v/>
      </c>
      <c r="DC242"/>
      <c r="DD242"/>
      <c r="DE242"/>
      <c r="DG242" s="26">
        <f t="shared" si="253"/>
        <v>0</v>
      </c>
      <c r="DH242" s="26">
        <f t="shared" si="254"/>
        <v>0</v>
      </c>
      <c r="DI242" s="26">
        <f t="shared" si="255"/>
        <v>0</v>
      </c>
      <c r="DJ242" s="304"/>
      <c r="DK242" s="26">
        <f t="shared" si="257"/>
        <v>0</v>
      </c>
      <c r="DL242" s="26">
        <f t="shared" si="258"/>
        <v>0</v>
      </c>
      <c r="DM242"/>
    </row>
    <row r="243" spans="1:117" ht="15" customHeight="1" x14ac:dyDescent="0.25">
      <c r="A243" s="713"/>
      <c r="B243" s="1331" t="s">
        <v>270</v>
      </c>
      <c r="C243" s="1332"/>
      <c r="D243" s="1321">
        <f t="shared" si="244"/>
        <v>1</v>
      </c>
      <c r="E243" s="1322">
        <f t="shared" si="259"/>
        <v>0</v>
      </c>
      <c r="F243" s="1323">
        <f t="shared" si="259"/>
        <v>1</v>
      </c>
      <c r="G243" s="401">
        <v>0</v>
      </c>
      <c r="H243" s="402">
        <v>0</v>
      </c>
      <c r="I243" s="403">
        <v>0</v>
      </c>
      <c r="J243" s="402">
        <v>0</v>
      </c>
      <c r="K243" s="403">
        <v>0</v>
      </c>
      <c r="L243" s="402">
        <v>0</v>
      </c>
      <c r="M243" s="403">
        <v>0</v>
      </c>
      <c r="N243" s="402">
        <v>0</v>
      </c>
      <c r="O243" s="403">
        <v>0</v>
      </c>
      <c r="P243" s="402">
        <v>0</v>
      </c>
      <c r="Q243" s="403">
        <v>0</v>
      </c>
      <c r="R243" s="402">
        <v>0</v>
      </c>
      <c r="S243" s="403">
        <v>0</v>
      </c>
      <c r="T243" s="402">
        <v>0</v>
      </c>
      <c r="U243" s="403">
        <v>0</v>
      </c>
      <c r="V243" s="402">
        <v>0</v>
      </c>
      <c r="W243" s="403">
        <v>0</v>
      </c>
      <c r="X243" s="402">
        <v>0</v>
      </c>
      <c r="Y243" s="403">
        <v>0</v>
      </c>
      <c r="Z243" s="402">
        <v>1</v>
      </c>
      <c r="AA243" s="403">
        <v>0</v>
      </c>
      <c r="AB243" s="402">
        <v>0</v>
      </c>
      <c r="AC243" s="403">
        <v>0</v>
      </c>
      <c r="AD243" s="402">
        <v>0</v>
      </c>
      <c r="AE243" s="403">
        <v>0</v>
      </c>
      <c r="AF243" s="402">
        <v>0</v>
      </c>
      <c r="AG243" s="403">
        <v>0</v>
      </c>
      <c r="AH243" s="402">
        <v>0</v>
      </c>
      <c r="AI243" s="403">
        <v>0</v>
      </c>
      <c r="AJ243" s="402">
        <v>0</v>
      </c>
      <c r="AK243" s="403">
        <v>0</v>
      </c>
      <c r="AL243" s="402">
        <v>0</v>
      </c>
      <c r="AM243" s="403">
        <v>0</v>
      </c>
      <c r="AN243" s="402">
        <v>0</v>
      </c>
      <c r="AO243" s="405">
        <v>0</v>
      </c>
      <c r="AP243" s="1343"/>
      <c r="AQ243" s="1307"/>
      <c r="AR243" s="1308"/>
      <c r="AS243" s="409"/>
      <c r="AT243" s="403">
        <v>0</v>
      </c>
      <c r="AU243" s="403">
        <v>0</v>
      </c>
      <c r="AV243" s="410">
        <v>0</v>
      </c>
      <c r="AW243" s="410">
        <v>0</v>
      </c>
      <c r="AX243" s="402">
        <v>0</v>
      </c>
      <c r="AY243" t="str">
        <f t="shared" si="248"/>
        <v/>
      </c>
      <c r="CW243" s="25" t="str">
        <f t="shared" si="249"/>
        <v/>
      </c>
      <c r="CX243" s="25" t="str">
        <f t="shared" si="250"/>
        <v/>
      </c>
      <c r="CY243" s="25" t="str">
        <f t="shared" si="251"/>
        <v/>
      </c>
      <c r="CZ243" s="304"/>
      <c r="DA243" s="25" t="str">
        <f t="shared" si="246"/>
        <v/>
      </c>
      <c r="DB243" s="25" t="str">
        <f t="shared" si="247"/>
        <v/>
      </c>
      <c r="DC243"/>
      <c r="DD243"/>
      <c r="DE243"/>
      <c r="DG243" s="26">
        <f t="shared" si="253"/>
        <v>0</v>
      </c>
      <c r="DH243" s="26">
        <f t="shared" si="254"/>
        <v>0</v>
      </c>
      <c r="DI243" s="26">
        <f t="shared" si="255"/>
        <v>0</v>
      </c>
      <c r="DJ243" s="304"/>
      <c r="DK243" s="26">
        <f t="shared" si="257"/>
        <v>0</v>
      </c>
      <c r="DL243" s="26">
        <f t="shared" si="258"/>
        <v>0</v>
      </c>
      <c r="DM243"/>
    </row>
    <row r="244" spans="1:117" x14ac:dyDescent="0.25">
      <c r="A244" s="945"/>
      <c r="B244" s="1333" t="s">
        <v>271</v>
      </c>
      <c r="C244" s="1333"/>
      <c r="D244" s="1334">
        <f t="shared" si="244"/>
        <v>0</v>
      </c>
      <c r="E244" s="1335">
        <f>SUM(I244+K244+M244+O244+Q244+S244+U244+W244+Y244+AA244+AC244+AE244+AG244+AI244+AK244+AM244)</f>
        <v>0</v>
      </c>
      <c r="F244" s="1336">
        <f>SUM(J244+L244+N244+P244+R244+T244+V244+X244+Z244+AB244+AD244+AF244+AH244+AJ244+AL244+AN244)</f>
        <v>0</v>
      </c>
      <c r="G244" s="1683"/>
      <c r="H244" s="363"/>
      <c r="I244" s="1316"/>
      <c r="J244" s="1315"/>
      <c r="K244" s="1316"/>
      <c r="L244" s="1315"/>
      <c r="M244" s="1316"/>
      <c r="N244" s="1315"/>
      <c r="O244" s="1316"/>
      <c r="P244" s="1315"/>
      <c r="Q244" s="1316"/>
      <c r="R244" s="1315"/>
      <c r="S244" s="1316"/>
      <c r="T244" s="1315"/>
      <c r="U244" s="1316"/>
      <c r="V244" s="1315"/>
      <c r="W244" s="1316"/>
      <c r="X244" s="1315"/>
      <c r="Y244" s="1316"/>
      <c r="Z244" s="1315"/>
      <c r="AA244" s="1316"/>
      <c r="AB244" s="1315"/>
      <c r="AC244" s="1316"/>
      <c r="AD244" s="1315"/>
      <c r="AE244" s="1316"/>
      <c r="AF244" s="1315"/>
      <c r="AG244" s="1316"/>
      <c r="AH244" s="1315"/>
      <c r="AI244" s="1316"/>
      <c r="AJ244" s="1315"/>
      <c r="AK244" s="1316"/>
      <c r="AL244" s="1315"/>
      <c r="AM244" s="1316"/>
      <c r="AN244" s="1315"/>
      <c r="AO244" s="1317">
        <v>0</v>
      </c>
      <c r="AP244" s="1344"/>
      <c r="AQ244" s="1338"/>
      <c r="AR244" s="1339"/>
      <c r="AS244" s="413"/>
      <c r="AT244" s="1316">
        <v>0</v>
      </c>
      <c r="AU244" s="1316">
        <v>0</v>
      </c>
      <c r="AV244" s="1319">
        <v>0</v>
      </c>
      <c r="AW244" s="1319">
        <v>0</v>
      </c>
      <c r="AX244" s="1315">
        <v>0</v>
      </c>
      <c r="AY244" t="str">
        <f t="shared" si="248"/>
        <v/>
      </c>
      <c r="CW244" s="25" t="str">
        <f t="shared" si="249"/>
        <v/>
      </c>
      <c r="CX244" s="25" t="str">
        <f t="shared" si="250"/>
        <v/>
      </c>
      <c r="CY244" s="25" t="str">
        <f t="shared" si="251"/>
        <v/>
      </c>
      <c r="CZ244" s="304"/>
      <c r="DA244" s="25" t="str">
        <f t="shared" si="246"/>
        <v/>
      </c>
      <c r="DB244" s="25" t="str">
        <f t="shared" si="247"/>
        <v/>
      </c>
      <c r="DC244"/>
      <c r="DD244"/>
      <c r="DE244"/>
      <c r="DG244" s="26">
        <f t="shared" si="253"/>
        <v>0</v>
      </c>
      <c r="DH244" s="26">
        <f t="shared" si="254"/>
        <v>0</v>
      </c>
      <c r="DI244" s="26">
        <f t="shared" si="255"/>
        <v>0</v>
      </c>
      <c r="DJ244" s="304"/>
      <c r="DK244" s="26">
        <f t="shared" si="257"/>
        <v>0</v>
      </c>
      <c r="DL244" s="26">
        <f t="shared" si="258"/>
        <v>0</v>
      </c>
      <c r="DM244"/>
    </row>
    <row r="245" spans="1:117" ht="15" customHeight="1" x14ac:dyDescent="0.25">
      <c r="A245" s="902" t="s">
        <v>273</v>
      </c>
      <c r="B245" s="830" t="s">
        <v>266</v>
      </c>
      <c r="C245" s="830"/>
      <c r="D245" s="1985">
        <f t="shared" si="244"/>
        <v>6</v>
      </c>
      <c r="E245" s="414">
        <f t="shared" si="259"/>
        <v>3</v>
      </c>
      <c r="F245" s="1986">
        <f t="shared" si="259"/>
        <v>3</v>
      </c>
      <c r="G245" s="392">
        <v>0</v>
      </c>
      <c r="H245" s="393">
        <v>0</v>
      </c>
      <c r="I245" s="394">
        <v>0</v>
      </c>
      <c r="J245" s="393">
        <v>0</v>
      </c>
      <c r="K245" s="394">
        <v>0</v>
      </c>
      <c r="L245" s="393">
        <v>0</v>
      </c>
      <c r="M245" s="394">
        <v>0</v>
      </c>
      <c r="N245" s="393">
        <v>0</v>
      </c>
      <c r="O245" s="394">
        <v>0</v>
      </c>
      <c r="P245" s="393">
        <v>0</v>
      </c>
      <c r="Q245" s="394">
        <v>0</v>
      </c>
      <c r="R245" s="393">
        <v>0</v>
      </c>
      <c r="S245" s="394">
        <v>0</v>
      </c>
      <c r="T245" s="393">
        <v>0</v>
      </c>
      <c r="U245" s="394">
        <v>0</v>
      </c>
      <c r="V245" s="395">
        <v>0</v>
      </c>
      <c r="W245" s="394">
        <v>0</v>
      </c>
      <c r="X245" s="395">
        <v>2</v>
      </c>
      <c r="Y245" s="1735">
        <v>3</v>
      </c>
      <c r="Z245" s="1982">
        <v>1</v>
      </c>
      <c r="AA245" s="1735">
        <v>0</v>
      </c>
      <c r="AB245" s="1982">
        <v>0</v>
      </c>
      <c r="AC245" s="1735">
        <v>0</v>
      </c>
      <c r="AD245" s="1982">
        <v>0</v>
      </c>
      <c r="AE245" s="1735">
        <v>0</v>
      </c>
      <c r="AF245" s="1982">
        <v>0</v>
      </c>
      <c r="AG245" s="1735">
        <v>0</v>
      </c>
      <c r="AH245" s="1982">
        <v>0</v>
      </c>
      <c r="AI245" s="1735">
        <v>0</v>
      </c>
      <c r="AJ245" s="1982">
        <v>0</v>
      </c>
      <c r="AK245" s="1735">
        <v>0</v>
      </c>
      <c r="AL245" s="1982">
        <v>0</v>
      </c>
      <c r="AM245" s="1735">
        <v>0</v>
      </c>
      <c r="AN245" s="1982">
        <v>0</v>
      </c>
      <c r="AO245" s="1988"/>
      <c r="AP245" s="1987"/>
      <c r="AQ245" s="1981">
        <v>3</v>
      </c>
      <c r="AR245" s="393">
        <v>5</v>
      </c>
      <c r="AS245" s="1735">
        <v>4</v>
      </c>
      <c r="AT245" s="394">
        <v>0</v>
      </c>
      <c r="AU245" s="394">
        <v>0</v>
      </c>
      <c r="AV245" s="398">
        <v>0</v>
      </c>
      <c r="AW245" s="398">
        <v>0</v>
      </c>
      <c r="AX245" s="393">
        <v>0</v>
      </c>
      <c r="AY245" t="str">
        <f t="shared" si="248"/>
        <v/>
      </c>
      <c r="CW245" s="304"/>
      <c r="CX245" s="25" t="str">
        <f t="shared" si="250"/>
        <v/>
      </c>
      <c r="CY245" s="25" t="str">
        <f t="shared" si="251"/>
        <v/>
      </c>
      <c r="CZ245" s="304"/>
      <c r="DA245" s="25" t="str">
        <f t="shared" si="246"/>
        <v/>
      </c>
      <c r="DB245" s="25" t="str">
        <f t="shared" si="247"/>
        <v/>
      </c>
      <c r="DC245"/>
      <c r="DD245"/>
      <c r="DE245"/>
      <c r="DG245" s="304"/>
      <c r="DH245" s="26">
        <f t="shared" si="254"/>
        <v>0</v>
      </c>
      <c r="DI245" s="26">
        <f t="shared" si="255"/>
        <v>0</v>
      </c>
      <c r="DJ245" s="304"/>
      <c r="DK245" s="26">
        <f t="shared" si="257"/>
        <v>0</v>
      </c>
      <c r="DL245" s="26">
        <f t="shared" si="258"/>
        <v>0</v>
      </c>
      <c r="DM245"/>
    </row>
    <row r="246" spans="1:117" x14ac:dyDescent="0.25">
      <c r="A246" s="713"/>
      <c r="B246" s="1320" t="s">
        <v>267</v>
      </c>
      <c r="C246" s="1320"/>
      <c r="D246" s="1321">
        <f t="shared" si="244"/>
        <v>215</v>
      </c>
      <c r="E246" s="1322">
        <f t="shared" si="259"/>
        <v>106</v>
      </c>
      <c r="F246" s="1323">
        <f t="shared" si="259"/>
        <v>109</v>
      </c>
      <c r="G246" s="1324">
        <v>0</v>
      </c>
      <c r="H246" s="1325">
        <v>0</v>
      </c>
      <c r="I246" s="1326">
        <v>0</v>
      </c>
      <c r="J246" s="1325">
        <v>0</v>
      </c>
      <c r="K246" s="1326">
        <v>0</v>
      </c>
      <c r="L246" s="1325">
        <v>0</v>
      </c>
      <c r="M246" s="1326">
        <v>0</v>
      </c>
      <c r="N246" s="1325">
        <v>1</v>
      </c>
      <c r="O246" s="1326">
        <v>0</v>
      </c>
      <c r="P246" s="1325">
        <v>0</v>
      </c>
      <c r="Q246" s="1326">
        <v>0</v>
      </c>
      <c r="R246" s="1325">
        <v>0</v>
      </c>
      <c r="S246" s="1326">
        <v>0</v>
      </c>
      <c r="T246" s="1325">
        <v>0</v>
      </c>
      <c r="U246" s="1326">
        <v>0</v>
      </c>
      <c r="V246" s="1327">
        <v>0</v>
      </c>
      <c r="W246" s="1326">
        <v>21</v>
      </c>
      <c r="X246" s="1327">
        <v>21</v>
      </c>
      <c r="Y246" s="1326">
        <v>65</v>
      </c>
      <c r="Z246" s="1327">
        <v>59</v>
      </c>
      <c r="AA246" s="1326">
        <v>17</v>
      </c>
      <c r="AB246" s="1327">
        <v>22</v>
      </c>
      <c r="AC246" s="1326">
        <v>3</v>
      </c>
      <c r="AD246" s="1327">
        <v>5</v>
      </c>
      <c r="AE246" s="1326">
        <v>0</v>
      </c>
      <c r="AF246" s="1327">
        <v>1</v>
      </c>
      <c r="AG246" s="1326">
        <v>0</v>
      </c>
      <c r="AH246" s="1327">
        <v>0</v>
      </c>
      <c r="AI246" s="1326">
        <v>0</v>
      </c>
      <c r="AJ246" s="1327">
        <v>0</v>
      </c>
      <c r="AK246" s="1326">
        <v>0</v>
      </c>
      <c r="AL246" s="1327">
        <v>0</v>
      </c>
      <c r="AM246" s="1326">
        <v>0</v>
      </c>
      <c r="AN246" s="1327">
        <v>0</v>
      </c>
      <c r="AO246" s="1346"/>
      <c r="AP246" s="1343"/>
      <c r="AQ246" s="1307"/>
      <c r="AR246" s="1308"/>
      <c r="AS246" s="394">
        <v>21</v>
      </c>
      <c r="AT246" s="1326">
        <v>0</v>
      </c>
      <c r="AU246" s="1326">
        <v>0</v>
      </c>
      <c r="AV246" s="1330">
        <v>1</v>
      </c>
      <c r="AW246" s="1330">
        <v>0</v>
      </c>
      <c r="AX246" s="1325">
        <v>0</v>
      </c>
      <c r="AY246" t="str">
        <f t="shared" si="248"/>
        <v/>
      </c>
      <c r="CW246" s="304"/>
      <c r="CX246" s="25" t="str">
        <f t="shared" si="250"/>
        <v/>
      </c>
      <c r="CY246" s="25" t="str">
        <f t="shared" si="251"/>
        <v/>
      </c>
      <c r="CZ246" s="304"/>
      <c r="DA246" s="25" t="str">
        <f t="shared" si="246"/>
        <v/>
      </c>
      <c r="DB246" s="25" t="str">
        <f t="shared" si="247"/>
        <v/>
      </c>
      <c r="DC246"/>
      <c r="DD246"/>
      <c r="DE246"/>
      <c r="DG246" s="304"/>
      <c r="DH246" s="26">
        <f t="shared" si="254"/>
        <v>0</v>
      </c>
      <c r="DI246" s="26">
        <f t="shared" si="255"/>
        <v>0</v>
      </c>
      <c r="DJ246" s="304"/>
      <c r="DK246" s="26">
        <f t="shared" si="257"/>
        <v>0</v>
      </c>
      <c r="DL246" s="26">
        <f t="shared" si="258"/>
        <v>0</v>
      </c>
      <c r="DM246"/>
    </row>
    <row r="247" spans="1:117" x14ac:dyDescent="0.25">
      <c r="A247" s="713"/>
      <c r="B247" s="1320" t="s">
        <v>268</v>
      </c>
      <c r="C247" s="1320"/>
      <c r="D247" s="1321">
        <f t="shared" si="244"/>
        <v>16</v>
      </c>
      <c r="E247" s="1322">
        <f t="shared" si="259"/>
        <v>11</v>
      </c>
      <c r="F247" s="1323">
        <f t="shared" si="259"/>
        <v>5</v>
      </c>
      <c r="G247" s="1324">
        <v>0</v>
      </c>
      <c r="H247" s="1325">
        <v>0</v>
      </c>
      <c r="I247" s="1326">
        <v>0</v>
      </c>
      <c r="J247" s="1325">
        <v>0</v>
      </c>
      <c r="K247" s="1326">
        <v>0</v>
      </c>
      <c r="L247" s="1325">
        <v>0</v>
      </c>
      <c r="M247" s="1326">
        <v>0</v>
      </c>
      <c r="N247" s="1325">
        <v>0</v>
      </c>
      <c r="O247" s="1326">
        <v>0</v>
      </c>
      <c r="P247" s="1325">
        <v>0</v>
      </c>
      <c r="Q247" s="1326">
        <v>0</v>
      </c>
      <c r="R247" s="1325">
        <v>0</v>
      </c>
      <c r="S247" s="1326">
        <v>0</v>
      </c>
      <c r="T247" s="1325">
        <v>0</v>
      </c>
      <c r="U247" s="1326">
        <v>0</v>
      </c>
      <c r="V247" s="1327">
        <v>0</v>
      </c>
      <c r="W247" s="1326">
        <v>1</v>
      </c>
      <c r="X247" s="1327">
        <v>2</v>
      </c>
      <c r="Y247" s="1326">
        <v>9</v>
      </c>
      <c r="Z247" s="1327">
        <v>3</v>
      </c>
      <c r="AA247" s="1326">
        <v>1</v>
      </c>
      <c r="AB247" s="1327">
        <v>0</v>
      </c>
      <c r="AC247" s="1326">
        <v>0</v>
      </c>
      <c r="AD247" s="1327">
        <v>0</v>
      </c>
      <c r="AE247" s="1326">
        <v>0</v>
      </c>
      <c r="AF247" s="1327">
        <v>0</v>
      </c>
      <c r="AG247" s="1326">
        <v>0</v>
      </c>
      <c r="AH247" s="1327">
        <v>0</v>
      </c>
      <c r="AI247" s="1326">
        <v>0</v>
      </c>
      <c r="AJ247" s="1327">
        <v>0</v>
      </c>
      <c r="AK247" s="1326">
        <v>0</v>
      </c>
      <c r="AL247" s="1327">
        <v>0</v>
      </c>
      <c r="AM247" s="1326">
        <v>0</v>
      </c>
      <c r="AN247" s="1327">
        <v>0</v>
      </c>
      <c r="AO247" s="1346"/>
      <c r="AP247" s="1343"/>
      <c r="AQ247" s="1307"/>
      <c r="AR247" s="1308"/>
      <c r="AS247" s="1341"/>
      <c r="AT247" s="1326">
        <v>0</v>
      </c>
      <c r="AU247" s="1326">
        <v>0</v>
      </c>
      <c r="AV247" s="1330">
        <v>0</v>
      </c>
      <c r="AW247" s="1330">
        <v>0</v>
      </c>
      <c r="AX247" s="1325">
        <v>0</v>
      </c>
      <c r="AY247" t="str">
        <f t="shared" si="248"/>
        <v/>
      </c>
      <c r="CW247" s="304"/>
      <c r="CX247" s="25" t="str">
        <f t="shared" si="250"/>
        <v/>
      </c>
      <c r="CY247" s="25" t="str">
        <f t="shared" si="251"/>
        <v/>
      </c>
      <c r="CZ247" s="304"/>
      <c r="DA247" s="25" t="str">
        <f t="shared" si="246"/>
        <v/>
      </c>
      <c r="DB247" s="25" t="str">
        <f t="shared" si="247"/>
        <v/>
      </c>
      <c r="DC247"/>
      <c r="DD247"/>
      <c r="DE247"/>
      <c r="DG247" s="304"/>
      <c r="DH247" s="26">
        <f t="shared" si="254"/>
        <v>0</v>
      </c>
      <c r="DI247" s="26">
        <f t="shared" si="255"/>
        <v>0</v>
      </c>
      <c r="DJ247" s="304"/>
      <c r="DK247" s="26">
        <f t="shared" si="257"/>
        <v>0</v>
      </c>
      <c r="DL247" s="26">
        <f t="shared" si="258"/>
        <v>0</v>
      </c>
      <c r="DM247"/>
    </row>
    <row r="248" spans="1:117" x14ac:dyDescent="0.25">
      <c r="A248" s="713"/>
      <c r="B248" s="1331" t="s">
        <v>269</v>
      </c>
      <c r="C248" s="1332"/>
      <c r="D248" s="1321">
        <f t="shared" si="244"/>
        <v>8</v>
      </c>
      <c r="E248" s="1322">
        <f t="shared" si="259"/>
        <v>5</v>
      </c>
      <c r="F248" s="1323">
        <f t="shared" si="259"/>
        <v>3</v>
      </c>
      <c r="G248" s="401">
        <v>0</v>
      </c>
      <c r="H248" s="402">
        <v>0</v>
      </c>
      <c r="I248" s="403">
        <v>0</v>
      </c>
      <c r="J248" s="402">
        <v>0</v>
      </c>
      <c r="K248" s="403">
        <v>0</v>
      </c>
      <c r="L248" s="402">
        <v>0</v>
      </c>
      <c r="M248" s="403">
        <v>0</v>
      </c>
      <c r="N248" s="402">
        <v>0</v>
      </c>
      <c r="O248" s="403">
        <v>0</v>
      </c>
      <c r="P248" s="402">
        <v>0</v>
      </c>
      <c r="Q248" s="403">
        <v>0</v>
      </c>
      <c r="R248" s="402">
        <v>0</v>
      </c>
      <c r="S248" s="403">
        <v>0</v>
      </c>
      <c r="T248" s="402">
        <v>0</v>
      </c>
      <c r="U248" s="403">
        <v>0</v>
      </c>
      <c r="V248" s="404">
        <v>0</v>
      </c>
      <c r="W248" s="403">
        <v>1</v>
      </c>
      <c r="X248" s="404">
        <v>2</v>
      </c>
      <c r="Y248" s="403">
        <v>4</v>
      </c>
      <c r="Z248" s="404">
        <v>1</v>
      </c>
      <c r="AA248" s="403">
        <v>0</v>
      </c>
      <c r="AB248" s="404">
        <v>0</v>
      </c>
      <c r="AC248" s="403">
        <v>0</v>
      </c>
      <c r="AD248" s="404">
        <v>0</v>
      </c>
      <c r="AE248" s="403">
        <v>0</v>
      </c>
      <c r="AF248" s="404">
        <v>0</v>
      </c>
      <c r="AG248" s="403">
        <v>0</v>
      </c>
      <c r="AH248" s="404">
        <v>0</v>
      </c>
      <c r="AI248" s="403">
        <v>0</v>
      </c>
      <c r="AJ248" s="404">
        <v>0</v>
      </c>
      <c r="AK248" s="403">
        <v>0</v>
      </c>
      <c r="AL248" s="404">
        <v>0</v>
      </c>
      <c r="AM248" s="403">
        <v>0</v>
      </c>
      <c r="AN248" s="404">
        <v>0</v>
      </c>
      <c r="AO248" s="1346"/>
      <c r="AP248" s="1343"/>
      <c r="AQ248" s="1307"/>
      <c r="AR248" s="1308"/>
      <c r="AS248" s="1341"/>
      <c r="AT248" s="403">
        <v>0</v>
      </c>
      <c r="AU248" s="403">
        <v>0</v>
      </c>
      <c r="AV248" s="410">
        <v>0</v>
      </c>
      <c r="AW248" s="410">
        <v>0</v>
      </c>
      <c r="AX248" s="402">
        <v>0</v>
      </c>
      <c r="AY248" t="str">
        <f t="shared" si="248"/>
        <v/>
      </c>
      <c r="CW248" s="304"/>
      <c r="CX248" s="25" t="str">
        <f t="shared" si="250"/>
        <v/>
      </c>
      <c r="CY248" s="25" t="str">
        <f t="shared" si="251"/>
        <v/>
      </c>
      <c r="CZ248" s="304"/>
      <c r="DA248" s="25" t="str">
        <f t="shared" si="246"/>
        <v/>
      </c>
      <c r="DB248" s="25" t="str">
        <f t="shared" si="247"/>
        <v/>
      </c>
      <c r="DC248"/>
      <c r="DD248"/>
      <c r="DE248"/>
      <c r="DG248" s="304"/>
      <c r="DH248" s="26">
        <f t="shared" si="254"/>
        <v>0</v>
      </c>
      <c r="DI248" s="26">
        <f t="shared" si="255"/>
        <v>0</v>
      </c>
      <c r="DJ248" s="304"/>
      <c r="DK248" s="26">
        <f t="shared" si="257"/>
        <v>0</v>
      </c>
      <c r="DL248" s="26">
        <f t="shared" si="258"/>
        <v>0</v>
      </c>
      <c r="DM248"/>
    </row>
    <row r="249" spans="1:117" ht="15" customHeight="1" x14ac:dyDescent="0.25">
      <c r="A249" s="713"/>
      <c r="B249" s="1331" t="s">
        <v>270</v>
      </c>
      <c r="C249" s="1332"/>
      <c r="D249" s="1321">
        <f t="shared" si="244"/>
        <v>6</v>
      </c>
      <c r="E249" s="1322">
        <f t="shared" si="259"/>
        <v>3</v>
      </c>
      <c r="F249" s="1323">
        <f t="shared" si="259"/>
        <v>3</v>
      </c>
      <c r="G249" s="401">
        <v>0</v>
      </c>
      <c r="H249" s="402">
        <v>0</v>
      </c>
      <c r="I249" s="403">
        <v>0</v>
      </c>
      <c r="J249" s="402">
        <v>0</v>
      </c>
      <c r="K249" s="403">
        <v>0</v>
      </c>
      <c r="L249" s="402">
        <v>0</v>
      </c>
      <c r="M249" s="403">
        <v>0</v>
      </c>
      <c r="N249" s="402">
        <v>0</v>
      </c>
      <c r="O249" s="403">
        <v>0</v>
      </c>
      <c r="P249" s="402">
        <v>0</v>
      </c>
      <c r="Q249" s="403">
        <v>0</v>
      </c>
      <c r="R249" s="402">
        <v>0</v>
      </c>
      <c r="S249" s="403">
        <v>0</v>
      </c>
      <c r="T249" s="402">
        <v>0</v>
      </c>
      <c r="U249" s="403">
        <v>0</v>
      </c>
      <c r="V249" s="404">
        <v>0</v>
      </c>
      <c r="W249" s="403">
        <v>0</v>
      </c>
      <c r="X249" s="404">
        <v>0</v>
      </c>
      <c r="Y249" s="403">
        <v>1</v>
      </c>
      <c r="Z249" s="404">
        <v>1</v>
      </c>
      <c r="AA249" s="403">
        <v>2</v>
      </c>
      <c r="AB249" s="404">
        <v>2</v>
      </c>
      <c r="AC249" s="403">
        <v>0</v>
      </c>
      <c r="AD249" s="404">
        <v>0</v>
      </c>
      <c r="AE249" s="403">
        <v>0</v>
      </c>
      <c r="AF249" s="404">
        <v>0</v>
      </c>
      <c r="AG249" s="403">
        <v>0</v>
      </c>
      <c r="AH249" s="404">
        <v>0</v>
      </c>
      <c r="AI249" s="403">
        <v>0</v>
      </c>
      <c r="AJ249" s="404">
        <v>0</v>
      </c>
      <c r="AK249" s="403">
        <v>0</v>
      </c>
      <c r="AL249" s="404">
        <v>0</v>
      </c>
      <c r="AM249" s="403">
        <v>0</v>
      </c>
      <c r="AN249" s="404">
        <v>0</v>
      </c>
      <c r="AO249" s="1346"/>
      <c r="AP249" s="1343"/>
      <c r="AQ249" s="1307"/>
      <c r="AR249" s="1308"/>
      <c r="AS249" s="409"/>
      <c r="AT249" s="403">
        <v>0</v>
      </c>
      <c r="AU249" s="403">
        <v>0</v>
      </c>
      <c r="AV249" s="410">
        <v>0</v>
      </c>
      <c r="AW249" s="410">
        <v>0</v>
      </c>
      <c r="AX249" s="402">
        <v>0</v>
      </c>
      <c r="AY249" t="str">
        <f t="shared" si="248"/>
        <v/>
      </c>
      <c r="CW249" s="304"/>
      <c r="CX249" s="25" t="str">
        <f t="shared" si="250"/>
        <v/>
      </c>
      <c r="CY249" s="25" t="str">
        <f t="shared" si="251"/>
        <v/>
      </c>
      <c r="CZ249" s="304"/>
      <c r="DA249" s="25" t="str">
        <f t="shared" si="246"/>
        <v/>
      </c>
      <c r="DB249" s="25" t="str">
        <f t="shared" si="247"/>
        <v/>
      </c>
      <c r="DC249"/>
      <c r="DD249"/>
      <c r="DE249"/>
      <c r="DG249" s="304"/>
      <c r="DH249" s="26">
        <f t="shared" si="254"/>
        <v>0</v>
      </c>
      <c r="DI249" s="26">
        <f t="shared" si="255"/>
        <v>0</v>
      </c>
      <c r="DJ249" s="304"/>
      <c r="DK249" s="26">
        <f t="shared" si="257"/>
        <v>0</v>
      </c>
      <c r="DL249" s="26">
        <f t="shared" si="258"/>
        <v>0</v>
      </c>
      <c r="DM249"/>
    </row>
    <row r="250" spans="1:117" x14ac:dyDescent="0.25">
      <c r="A250" s="945"/>
      <c r="B250" s="1333" t="s">
        <v>271</v>
      </c>
      <c r="C250" s="1333"/>
      <c r="D250" s="1334">
        <f t="shared" si="244"/>
        <v>1</v>
      </c>
      <c r="E250" s="1335">
        <f t="shared" si="259"/>
        <v>0</v>
      </c>
      <c r="F250" s="1335">
        <f t="shared" si="259"/>
        <v>1</v>
      </c>
      <c r="G250" s="1314">
        <v>0</v>
      </c>
      <c r="H250" s="1315">
        <v>0</v>
      </c>
      <c r="I250" s="1316">
        <v>0</v>
      </c>
      <c r="J250" s="1315">
        <v>0</v>
      </c>
      <c r="K250" s="1316">
        <v>0</v>
      </c>
      <c r="L250" s="1315">
        <v>0</v>
      </c>
      <c r="M250" s="1316">
        <v>0</v>
      </c>
      <c r="N250" s="1315">
        <v>0</v>
      </c>
      <c r="O250" s="1316">
        <v>0</v>
      </c>
      <c r="P250" s="1315">
        <v>0</v>
      </c>
      <c r="Q250" s="1316">
        <v>0</v>
      </c>
      <c r="R250" s="1315">
        <v>0</v>
      </c>
      <c r="S250" s="1316">
        <v>0</v>
      </c>
      <c r="T250" s="1315">
        <v>0</v>
      </c>
      <c r="U250" s="1316">
        <v>0</v>
      </c>
      <c r="V250" s="389">
        <v>0</v>
      </c>
      <c r="W250" s="1316">
        <v>0</v>
      </c>
      <c r="X250" s="389">
        <v>0</v>
      </c>
      <c r="Y250" s="1316">
        <v>0</v>
      </c>
      <c r="Z250" s="389">
        <v>1</v>
      </c>
      <c r="AA250" s="1316">
        <v>0</v>
      </c>
      <c r="AB250" s="389">
        <v>0</v>
      </c>
      <c r="AC250" s="1316">
        <v>0</v>
      </c>
      <c r="AD250" s="389">
        <v>0</v>
      </c>
      <c r="AE250" s="1316">
        <v>0</v>
      </c>
      <c r="AF250" s="389">
        <v>0</v>
      </c>
      <c r="AG250" s="1316">
        <v>0</v>
      </c>
      <c r="AH250" s="389">
        <v>0</v>
      </c>
      <c r="AI250" s="1316">
        <v>0</v>
      </c>
      <c r="AJ250" s="389">
        <v>0</v>
      </c>
      <c r="AK250" s="1316">
        <v>0</v>
      </c>
      <c r="AL250" s="389">
        <v>0</v>
      </c>
      <c r="AM250" s="1316">
        <v>0</v>
      </c>
      <c r="AN250" s="389">
        <v>0</v>
      </c>
      <c r="AO250" s="1347"/>
      <c r="AP250" s="1344"/>
      <c r="AQ250" s="1338"/>
      <c r="AR250" s="1339"/>
      <c r="AS250" s="413"/>
      <c r="AT250" s="1316">
        <v>0</v>
      </c>
      <c r="AU250" s="1316">
        <v>0</v>
      </c>
      <c r="AV250" s="1319">
        <v>0</v>
      </c>
      <c r="AW250" s="1319">
        <v>0</v>
      </c>
      <c r="AX250" s="1315">
        <v>0</v>
      </c>
      <c r="AY250" t="str">
        <f t="shared" si="248"/>
        <v/>
      </c>
      <c r="CW250" s="304"/>
      <c r="CX250" s="25" t="str">
        <f t="shared" si="250"/>
        <v/>
      </c>
      <c r="CY250" s="25" t="str">
        <f t="shared" si="251"/>
        <v/>
      </c>
      <c r="CZ250" s="304"/>
      <c r="DA250" s="25" t="str">
        <f t="shared" si="246"/>
        <v/>
      </c>
      <c r="DB250" s="25" t="str">
        <f t="shared" si="247"/>
        <v/>
      </c>
      <c r="DC250"/>
      <c r="DD250"/>
      <c r="DE250"/>
      <c r="DG250" s="304"/>
      <c r="DH250" s="26">
        <f t="shared" si="254"/>
        <v>0</v>
      </c>
      <c r="DI250" s="26">
        <f t="shared" si="255"/>
        <v>0</v>
      </c>
      <c r="DJ250" s="304"/>
      <c r="DK250" s="26">
        <f t="shared" si="257"/>
        <v>0</v>
      </c>
      <c r="DL250" s="26">
        <f t="shared" si="258"/>
        <v>0</v>
      </c>
      <c r="DM250"/>
    </row>
    <row r="251" spans="1:117" ht="15" customHeight="1" x14ac:dyDescent="0.25">
      <c r="A251" s="905" t="s">
        <v>274</v>
      </c>
      <c r="B251" s="830" t="s">
        <v>266</v>
      </c>
      <c r="C251" s="830"/>
      <c r="D251" s="1985">
        <f t="shared" si="244"/>
        <v>0</v>
      </c>
      <c r="E251" s="414">
        <f t="shared" si="259"/>
        <v>0</v>
      </c>
      <c r="F251" s="391">
        <f t="shared" si="259"/>
        <v>0</v>
      </c>
      <c r="G251" s="392"/>
      <c r="H251" s="393"/>
      <c r="I251" s="394"/>
      <c r="J251" s="393"/>
      <c r="K251" s="394"/>
      <c r="L251" s="393"/>
      <c r="M251" s="394"/>
      <c r="N251" s="393"/>
      <c r="O251" s="394"/>
      <c r="P251" s="393"/>
      <c r="Q251" s="394"/>
      <c r="R251" s="393"/>
      <c r="S251" s="394"/>
      <c r="T251" s="393"/>
      <c r="U251" s="394"/>
      <c r="V251" s="395"/>
      <c r="W251" s="394"/>
      <c r="X251" s="395"/>
      <c r="Y251" s="394"/>
      <c r="Z251" s="395"/>
      <c r="AA251" s="394"/>
      <c r="AB251" s="395"/>
      <c r="AC251" s="394"/>
      <c r="AD251" s="395"/>
      <c r="AE251" s="394"/>
      <c r="AF251" s="395"/>
      <c r="AG251" s="394"/>
      <c r="AH251" s="1982"/>
      <c r="AI251" s="1735"/>
      <c r="AJ251" s="1982"/>
      <c r="AK251" s="1735"/>
      <c r="AL251" s="1982"/>
      <c r="AM251" s="1735"/>
      <c r="AN251" s="1982"/>
      <c r="AO251" s="1989"/>
      <c r="AP251" s="1990"/>
      <c r="AQ251" s="1981"/>
      <c r="AR251" s="393"/>
      <c r="AS251" s="1735"/>
      <c r="AT251" s="394"/>
      <c r="AU251" s="394"/>
      <c r="AV251" s="398"/>
      <c r="AW251" s="398"/>
      <c r="AX251" s="393"/>
      <c r="AY251" t="str">
        <f t="shared" si="248"/>
        <v/>
      </c>
      <c r="CW251" s="304"/>
      <c r="CX251" s="25" t="str">
        <f t="shared" si="250"/>
        <v/>
      </c>
      <c r="CY251" s="25" t="str">
        <f t="shared" si="251"/>
        <v/>
      </c>
      <c r="CZ251" s="304"/>
      <c r="DA251" s="25" t="str">
        <f t="shared" si="246"/>
        <v/>
      </c>
      <c r="DB251" s="25" t="str">
        <f t="shared" si="247"/>
        <v/>
      </c>
      <c r="DC251"/>
      <c r="DD251"/>
      <c r="DE251"/>
      <c r="DG251" s="304"/>
      <c r="DH251" s="26">
        <f t="shared" si="254"/>
        <v>0</v>
      </c>
      <c r="DI251" s="26">
        <f t="shared" si="255"/>
        <v>0</v>
      </c>
      <c r="DJ251" s="304"/>
      <c r="DK251" s="26">
        <f t="shared" si="257"/>
        <v>0</v>
      </c>
      <c r="DL251" s="26">
        <f t="shared" si="258"/>
        <v>0</v>
      </c>
      <c r="DM251"/>
    </row>
    <row r="252" spans="1:117" x14ac:dyDescent="0.25">
      <c r="A252" s="794"/>
      <c r="B252" s="1320" t="s">
        <v>267</v>
      </c>
      <c r="C252" s="1320"/>
      <c r="D252" s="1321">
        <f t="shared" si="244"/>
        <v>0</v>
      </c>
      <c r="E252" s="1322">
        <f t="shared" si="259"/>
        <v>0</v>
      </c>
      <c r="F252" s="1323">
        <f t="shared" si="259"/>
        <v>0</v>
      </c>
      <c r="G252" s="1324"/>
      <c r="H252" s="1325"/>
      <c r="I252" s="1326"/>
      <c r="J252" s="1325"/>
      <c r="K252" s="1326"/>
      <c r="L252" s="1325"/>
      <c r="M252" s="1326"/>
      <c r="N252" s="1325"/>
      <c r="O252" s="1326"/>
      <c r="P252" s="1325"/>
      <c r="Q252" s="1326"/>
      <c r="R252" s="1325"/>
      <c r="S252" s="1326"/>
      <c r="T252" s="1325"/>
      <c r="U252" s="1326"/>
      <c r="V252" s="1327"/>
      <c r="W252" s="1326"/>
      <c r="X252" s="1327"/>
      <c r="Y252" s="1326"/>
      <c r="Z252" s="1327"/>
      <c r="AA252" s="1326"/>
      <c r="AB252" s="1327"/>
      <c r="AC252" s="1326"/>
      <c r="AD252" s="1327"/>
      <c r="AE252" s="1326"/>
      <c r="AF252" s="1327"/>
      <c r="AG252" s="1326"/>
      <c r="AH252" s="1327"/>
      <c r="AI252" s="1326"/>
      <c r="AJ252" s="1327"/>
      <c r="AK252" s="1326"/>
      <c r="AL252" s="1327"/>
      <c r="AM252" s="1326"/>
      <c r="AN252" s="1327"/>
      <c r="AO252" s="1350"/>
      <c r="AP252" s="1351"/>
      <c r="AQ252" s="1307"/>
      <c r="AR252" s="1308"/>
      <c r="AS252" s="394"/>
      <c r="AT252" s="1326"/>
      <c r="AU252" s="1326"/>
      <c r="AV252" s="1330"/>
      <c r="AW252" s="1330"/>
      <c r="AX252" s="1325"/>
      <c r="AY252" t="str">
        <f t="shared" si="248"/>
        <v/>
      </c>
      <c r="CW252" s="304"/>
      <c r="CX252" s="25" t="str">
        <f t="shared" si="250"/>
        <v/>
      </c>
      <c r="CY252" s="25" t="str">
        <f t="shared" si="251"/>
        <v/>
      </c>
      <c r="CZ252" s="304"/>
      <c r="DA252" s="25" t="str">
        <f t="shared" si="246"/>
        <v/>
      </c>
      <c r="DB252" s="25" t="str">
        <f t="shared" si="247"/>
        <v/>
      </c>
      <c r="DC252"/>
      <c r="DD252"/>
      <c r="DE252"/>
      <c r="DG252" s="304"/>
      <c r="DH252" s="26">
        <f t="shared" si="254"/>
        <v>0</v>
      </c>
      <c r="DI252" s="26">
        <f t="shared" si="255"/>
        <v>0</v>
      </c>
      <c r="DJ252" s="304"/>
      <c r="DK252" s="26">
        <f t="shared" si="257"/>
        <v>0</v>
      </c>
      <c r="DL252" s="26">
        <f t="shared" si="258"/>
        <v>0</v>
      </c>
      <c r="DM252"/>
    </row>
    <row r="253" spans="1:117" x14ac:dyDescent="0.25">
      <c r="A253" s="794"/>
      <c r="B253" s="1320" t="s">
        <v>268</v>
      </c>
      <c r="C253" s="1320"/>
      <c r="D253" s="1321">
        <f t="shared" si="244"/>
        <v>0</v>
      </c>
      <c r="E253" s="1322">
        <f t="shared" si="259"/>
        <v>0</v>
      </c>
      <c r="F253" s="1323">
        <f t="shared" si="259"/>
        <v>0</v>
      </c>
      <c r="G253" s="1324"/>
      <c r="H253" s="1325"/>
      <c r="I253" s="1326"/>
      <c r="J253" s="1325"/>
      <c r="K253" s="1326"/>
      <c r="L253" s="1325"/>
      <c r="M253" s="1326"/>
      <c r="N253" s="1325"/>
      <c r="O253" s="1326"/>
      <c r="P253" s="1325"/>
      <c r="Q253" s="1326"/>
      <c r="R253" s="1325"/>
      <c r="S253" s="1326"/>
      <c r="T253" s="1325"/>
      <c r="U253" s="1326"/>
      <c r="V253" s="1327"/>
      <c r="W253" s="1326"/>
      <c r="X253" s="1327"/>
      <c r="Y253" s="1326"/>
      <c r="Z253" s="1327"/>
      <c r="AA253" s="1326"/>
      <c r="AB253" s="1327"/>
      <c r="AC253" s="1326"/>
      <c r="AD253" s="1327"/>
      <c r="AE253" s="1326"/>
      <c r="AF253" s="1327"/>
      <c r="AG253" s="1326"/>
      <c r="AH253" s="1327"/>
      <c r="AI253" s="1326"/>
      <c r="AJ253" s="1327"/>
      <c r="AK253" s="1326"/>
      <c r="AL253" s="1327"/>
      <c r="AM253" s="1326"/>
      <c r="AN253" s="1327"/>
      <c r="AO253" s="1350"/>
      <c r="AP253" s="1351"/>
      <c r="AQ253" s="1307"/>
      <c r="AR253" s="1308"/>
      <c r="AS253" s="1341"/>
      <c r="AT253" s="1326"/>
      <c r="AU253" s="1326"/>
      <c r="AV253" s="1330"/>
      <c r="AW253" s="1330"/>
      <c r="AX253" s="1325"/>
      <c r="AY253" t="str">
        <f t="shared" si="248"/>
        <v/>
      </c>
      <c r="CW253" s="304"/>
      <c r="CX253" s="25" t="str">
        <f t="shared" si="250"/>
        <v/>
      </c>
      <c r="CY253" s="25" t="str">
        <f t="shared" si="251"/>
        <v/>
      </c>
      <c r="CZ253" s="304"/>
      <c r="DA253" s="25" t="str">
        <f t="shared" si="246"/>
        <v/>
      </c>
      <c r="DB253" s="25" t="str">
        <f t="shared" si="247"/>
        <v/>
      </c>
      <c r="DC253"/>
      <c r="DD253"/>
      <c r="DE253"/>
      <c r="DG253" s="304"/>
      <c r="DH253" s="26">
        <f t="shared" si="254"/>
        <v>0</v>
      </c>
      <c r="DI253" s="26">
        <f t="shared" si="255"/>
        <v>0</v>
      </c>
      <c r="DJ253" s="304"/>
      <c r="DK253" s="26">
        <f t="shared" si="257"/>
        <v>0</v>
      </c>
      <c r="DL253" s="26">
        <f t="shared" si="258"/>
        <v>0</v>
      </c>
      <c r="DM253"/>
    </row>
    <row r="254" spans="1:117" x14ac:dyDescent="0.25">
      <c r="A254" s="794"/>
      <c r="B254" s="1331" t="s">
        <v>269</v>
      </c>
      <c r="C254" s="1332"/>
      <c r="D254" s="1321">
        <f t="shared" si="244"/>
        <v>0</v>
      </c>
      <c r="E254" s="1322">
        <f t="shared" si="259"/>
        <v>0</v>
      </c>
      <c r="F254" s="1323">
        <f t="shared" si="259"/>
        <v>0</v>
      </c>
      <c r="G254" s="401"/>
      <c r="H254" s="402"/>
      <c r="I254" s="403"/>
      <c r="J254" s="402"/>
      <c r="K254" s="403"/>
      <c r="L254" s="402"/>
      <c r="M254" s="403"/>
      <c r="N254" s="402"/>
      <c r="O254" s="403"/>
      <c r="P254" s="402"/>
      <c r="Q254" s="403"/>
      <c r="R254" s="402"/>
      <c r="S254" s="403"/>
      <c r="T254" s="402"/>
      <c r="U254" s="403"/>
      <c r="V254" s="404"/>
      <c r="W254" s="403"/>
      <c r="X254" s="404"/>
      <c r="Y254" s="1326"/>
      <c r="Z254" s="1327"/>
      <c r="AA254" s="1326"/>
      <c r="AB254" s="1327"/>
      <c r="AC254" s="1326"/>
      <c r="AD254" s="1327"/>
      <c r="AE254" s="1326"/>
      <c r="AF254" s="1327"/>
      <c r="AG254" s="1326"/>
      <c r="AH254" s="1327"/>
      <c r="AI254" s="1326"/>
      <c r="AJ254" s="1327"/>
      <c r="AK254" s="1326"/>
      <c r="AL254" s="1327"/>
      <c r="AM254" s="1326"/>
      <c r="AN254" s="1327"/>
      <c r="AO254" s="1350"/>
      <c r="AP254" s="1351"/>
      <c r="AQ254" s="1307"/>
      <c r="AR254" s="1308"/>
      <c r="AS254" s="1341"/>
      <c r="AT254" s="1326"/>
      <c r="AU254" s="1326"/>
      <c r="AV254" s="1330"/>
      <c r="AW254" s="1330"/>
      <c r="AX254" s="1325"/>
      <c r="AY254" t="str">
        <f t="shared" si="248"/>
        <v/>
      </c>
      <c r="CW254" s="304"/>
      <c r="CX254" s="25" t="str">
        <f t="shared" si="250"/>
        <v/>
      </c>
      <c r="CY254" s="25" t="str">
        <f t="shared" si="251"/>
        <v/>
      </c>
      <c r="CZ254" s="304"/>
      <c r="DA254" s="25" t="str">
        <f t="shared" si="246"/>
        <v/>
      </c>
      <c r="DB254" s="25" t="str">
        <f t="shared" si="247"/>
        <v/>
      </c>
      <c r="DC254"/>
      <c r="DD254"/>
      <c r="DE254"/>
      <c r="DG254" s="304"/>
      <c r="DH254" s="26">
        <f t="shared" si="254"/>
        <v>0</v>
      </c>
      <c r="DI254" s="26">
        <f t="shared" si="255"/>
        <v>0</v>
      </c>
      <c r="DJ254" s="304"/>
      <c r="DK254" s="26">
        <f t="shared" si="257"/>
        <v>0</v>
      </c>
      <c r="DL254" s="26">
        <f t="shared" si="258"/>
        <v>0</v>
      </c>
      <c r="DM254"/>
    </row>
    <row r="255" spans="1:117" ht="15" customHeight="1" x14ac:dyDescent="0.25">
      <c r="A255" s="794"/>
      <c r="B255" s="1331" t="s">
        <v>270</v>
      </c>
      <c r="C255" s="1332"/>
      <c r="D255" s="1321">
        <f t="shared" si="244"/>
        <v>0</v>
      </c>
      <c r="E255" s="1322">
        <f t="shared" si="259"/>
        <v>0</v>
      </c>
      <c r="F255" s="1323">
        <f t="shared" si="259"/>
        <v>0</v>
      </c>
      <c r="G255" s="401"/>
      <c r="H255" s="402"/>
      <c r="I255" s="403"/>
      <c r="J255" s="402"/>
      <c r="K255" s="403"/>
      <c r="L255" s="402"/>
      <c r="M255" s="403"/>
      <c r="N255" s="402"/>
      <c r="O255" s="403"/>
      <c r="P255" s="402"/>
      <c r="Q255" s="403"/>
      <c r="R255" s="402"/>
      <c r="S255" s="403"/>
      <c r="T255" s="402"/>
      <c r="U255" s="403"/>
      <c r="V255" s="404"/>
      <c r="W255" s="403"/>
      <c r="X255" s="404"/>
      <c r="Y255" s="1326"/>
      <c r="Z255" s="1327"/>
      <c r="AA255" s="1326"/>
      <c r="AB255" s="1327"/>
      <c r="AC255" s="1326"/>
      <c r="AD255" s="1327"/>
      <c r="AE255" s="1326"/>
      <c r="AF255" s="1327"/>
      <c r="AG255" s="1326"/>
      <c r="AH255" s="1327"/>
      <c r="AI255" s="1326"/>
      <c r="AJ255" s="1327"/>
      <c r="AK255" s="1326"/>
      <c r="AL255" s="1327"/>
      <c r="AM255" s="1326"/>
      <c r="AN255" s="1327"/>
      <c r="AO255" s="1350"/>
      <c r="AP255" s="1351"/>
      <c r="AQ255" s="1307"/>
      <c r="AR255" s="1308"/>
      <c r="AS255" s="409"/>
      <c r="AT255" s="1326"/>
      <c r="AU255" s="1326"/>
      <c r="AV255" s="1330"/>
      <c r="AW255" s="1330"/>
      <c r="AX255" s="1325"/>
      <c r="AY255" t="str">
        <f t="shared" si="248"/>
        <v/>
      </c>
      <c r="CW255" s="304"/>
      <c r="CX255" s="25" t="str">
        <f t="shared" si="250"/>
        <v/>
      </c>
      <c r="CY255" s="25" t="str">
        <f t="shared" si="251"/>
        <v/>
      </c>
      <c r="CZ255" s="304"/>
      <c r="DA255" s="25" t="str">
        <f t="shared" si="246"/>
        <v/>
      </c>
      <c r="DB255" s="25" t="str">
        <f t="shared" si="247"/>
        <v/>
      </c>
      <c r="DC255"/>
      <c r="DD255"/>
      <c r="DE255"/>
      <c r="DG255" s="304"/>
      <c r="DH255" s="26">
        <f t="shared" si="254"/>
        <v>0</v>
      </c>
      <c r="DI255" s="26">
        <f t="shared" si="255"/>
        <v>0</v>
      </c>
      <c r="DJ255" s="304"/>
      <c r="DK255" s="26">
        <f t="shared" si="257"/>
        <v>0</v>
      </c>
      <c r="DL255" s="26">
        <f t="shared" si="258"/>
        <v>0</v>
      </c>
      <c r="DM255"/>
    </row>
    <row r="256" spans="1:117" x14ac:dyDescent="0.25">
      <c r="A256" s="1370"/>
      <c r="B256" s="1333" t="s">
        <v>271</v>
      </c>
      <c r="C256" s="1333"/>
      <c r="D256" s="1741">
        <f t="shared" si="244"/>
        <v>0</v>
      </c>
      <c r="E256" s="1991">
        <f t="shared" si="259"/>
        <v>0</v>
      </c>
      <c r="F256" s="501">
        <f t="shared" si="259"/>
        <v>0</v>
      </c>
      <c r="G256" s="1314"/>
      <c r="H256" s="1315"/>
      <c r="I256" s="1316"/>
      <c r="J256" s="1315"/>
      <c r="K256" s="1316"/>
      <c r="L256" s="1315"/>
      <c r="M256" s="1316"/>
      <c r="N256" s="1315"/>
      <c r="O256" s="1316"/>
      <c r="P256" s="1315"/>
      <c r="Q256" s="1316"/>
      <c r="R256" s="1315"/>
      <c r="S256" s="1316"/>
      <c r="T256" s="1315"/>
      <c r="U256" s="1316"/>
      <c r="V256" s="389"/>
      <c r="W256" s="1316"/>
      <c r="X256" s="389"/>
      <c r="Y256" s="1316"/>
      <c r="Z256" s="389"/>
      <c r="AA256" s="1316"/>
      <c r="AB256" s="389"/>
      <c r="AC256" s="508"/>
      <c r="AD256" s="509"/>
      <c r="AE256" s="508"/>
      <c r="AF256" s="509"/>
      <c r="AG256" s="508"/>
      <c r="AH256" s="509"/>
      <c r="AI256" s="508"/>
      <c r="AJ256" s="509"/>
      <c r="AK256" s="508"/>
      <c r="AL256" s="509"/>
      <c r="AM256" s="508"/>
      <c r="AN256" s="509"/>
      <c r="AO256" s="1992"/>
      <c r="AP256" s="1993"/>
      <c r="AQ256" s="1742"/>
      <c r="AR256" s="1743"/>
      <c r="AS256" s="413"/>
      <c r="AT256" s="508"/>
      <c r="AU256" s="508"/>
      <c r="AV256" s="1994"/>
      <c r="AW256" s="1994"/>
      <c r="AX256" s="1995"/>
      <c r="AY256" t="str">
        <f t="shared" si="248"/>
        <v/>
      </c>
      <c r="CW256" s="304"/>
      <c r="CX256" s="25" t="str">
        <f t="shared" si="250"/>
        <v/>
      </c>
      <c r="CY256" s="25" t="str">
        <f t="shared" si="251"/>
        <v/>
      </c>
      <c r="CZ256" s="304"/>
      <c r="DA256" s="25" t="str">
        <f t="shared" si="246"/>
        <v/>
      </c>
      <c r="DB256" s="25" t="str">
        <f t="shared" si="247"/>
        <v/>
      </c>
      <c r="DC256"/>
      <c r="DD256"/>
      <c r="DE256"/>
      <c r="DG256" s="304"/>
      <c r="DH256" s="26">
        <f t="shared" si="254"/>
        <v>0</v>
      </c>
      <c r="DI256" s="26">
        <f t="shared" si="255"/>
        <v>0</v>
      </c>
      <c r="DJ256" s="304"/>
      <c r="DK256" s="26">
        <f t="shared" si="257"/>
        <v>0</v>
      </c>
      <c r="DL256" s="26">
        <f t="shared" si="258"/>
        <v>0</v>
      </c>
      <c r="DM256"/>
    </row>
    <row r="257" spans="1:117" x14ac:dyDescent="0.25">
      <c r="A257" s="902" t="s">
        <v>101</v>
      </c>
      <c r="B257" s="830" t="s">
        <v>266</v>
      </c>
      <c r="C257" s="830"/>
      <c r="D257" s="245">
        <f t="shared" si="244"/>
        <v>57</v>
      </c>
      <c r="E257" s="390">
        <f t="shared" si="259"/>
        <v>20</v>
      </c>
      <c r="F257" s="391">
        <f t="shared" si="259"/>
        <v>37</v>
      </c>
      <c r="G257" s="392">
        <v>0</v>
      </c>
      <c r="H257" s="393">
        <v>0</v>
      </c>
      <c r="I257" s="394">
        <v>0</v>
      </c>
      <c r="J257" s="393">
        <v>0</v>
      </c>
      <c r="K257" s="394">
        <v>0</v>
      </c>
      <c r="L257" s="393">
        <v>0</v>
      </c>
      <c r="M257" s="394">
        <v>0</v>
      </c>
      <c r="N257" s="393">
        <v>0</v>
      </c>
      <c r="O257" s="394">
        <v>0</v>
      </c>
      <c r="P257" s="393">
        <v>0</v>
      </c>
      <c r="Q257" s="394">
        <v>0</v>
      </c>
      <c r="R257" s="393">
        <v>0</v>
      </c>
      <c r="S257" s="394">
        <v>0</v>
      </c>
      <c r="T257" s="393">
        <v>0</v>
      </c>
      <c r="U257" s="394">
        <v>0</v>
      </c>
      <c r="V257" s="395">
        <v>1</v>
      </c>
      <c r="W257" s="394">
        <v>0</v>
      </c>
      <c r="X257" s="395">
        <v>0</v>
      </c>
      <c r="Y257" s="394">
        <v>5</v>
      </c>
      <c r="Z257" s="395">
        <v>3</v>
      </c>
      <c r="AA257" s="394">
        <v>0</v>
      </c>
      <c r="AB257" s="395">
        <v>2</v>
      </c>
      <c r="AC257" s="394">
        <v>0</v>
      </c>
      <c r="AD257" s="395">
        <v>5</v>
      </c>
      <c r="AE257" s="394">
        <v>2</v>
      </c>
      <c r="AF257" s="395">
        <v>2</v>
      </c>
      <c r="AG257" s="394">
        <v>5</v>
      </c>
      <c r="AH257" s="395">
        <v>17</v>
      </c>
      <c r="AI257" s="394">
        <v>2</v>
      </c>
      <c r="AJ257" s="395">
        <v>4</v>
      </c>
      <c r="AK257" s="394">
        <v>5</v>
      </c>
      <c r="AL257" s="395">
        <v>2</v>
      </c>
      <c r="AM257" s="394">
        <v>1</v>
      </c>
      <c r="AN257" s="395">
        <v>1</v>
      </c>
      <c r="AO257" s="396">
        <v>1</v>
      </c>
      <c r="AP257" s="397">
        <v>0</v>
      </c>
      <c r="AQ257" s="392">
        <v>22</v>
      </c>
      <c r="AR257" s="393">
        <v>22</v>
      </c>
      <c r="AS257" s="1735">
        <v>8</v>
      </c>
      <c r="AT257" s="394">
        <v>0</v>
      </c>
      <c r="AU257" s="394">
        <v>0</v>
      </c>
      <c r="AV257" s="398">
        <v>0</v>
      </c>
      <c r="AW257" s="398">
        <v>0</v>
      </c>
      <c r="AX257" s="393">
        <v>0</v>
      </c>
      <c r="AY257" t="str">
        <f t="shared" si="248"/>
        <v/>
      </c>
      <c r="CW257" s="25" t="str">
        <f t="shared" si="249"/>
        <v/>
      </c>
      <c r="CX257" s="25" t="str">
        <f t="shared" si="250"/>
        <v/>
      </c>
      <c r="CY257" s="25" t="str">
        <f t="shared" si="251"/>
        <v/>
      </c>
      <c r="CZ257" s="25" t="str">
        <f t="shared" si="252"/>
        <v/>
      </c>
      <c r="DA257" s="25" t="str">
        <f t="shared" si="246"/>
        <v/>
      </c>
      <c r="DB257" s="25" t="str">
        <f t="shared" si="247"/>
        <v/>
      </c>
      <c r="DC257"/>
      <c r="DD257"/>
      <c r="DE257"/>
      <c r="DG257" s="26">
        <f t="shared" si="253"/>
        <v>0</v>
      </c>
      <c r="DH257" s="26">
        <f t="shared" si="254"/>
        <v>0</v>
      </c>
      <c r="DI257" s="26">
        <f t="shared" si="255"/>
        <v>0</v>
      </c>
      <c r="DJ257" s="26">
        <f t="shared" si="256"/>
        <v>0</v>
      </c>
      <c r="DK257" s="26">
        <f t="shared" si="257"/>
        <v>0</v>
      </c>
      <c r="DL257" s="26">
        <f t="shared" si="258"/>
        <v>0</v>
      </c>
      <c r="DM257"/>
    </row>
    <row r="258" spans="1:117" x14ac:dyDescent="0.25">
      <c r="A258" s="713"/>
      <c r="B258" s="1320" t="s">
        <v>267</v>
      </c>
      <c r="C258" s="1320"/>
      <c r="D258" s="1321">
        <f t="shared" si="244"/>
        <v>178</v>
      </c>
      <c r="E258" s="1322">
        <f t="shared" si="259"/>
        <v>61</v>
      </c>
      <c r="F258" s="1323">
        <f t="shared" si="259"/>
        <v>117</v>
      </c>
      <c r="G258" s="1324">
        <v>0</v>
      </c>
      <c r="H258" s="1325">
        <v>0</v>
      </c>
      <c r="I258" s="1326">
        <v>0</v>
      </c>
      <c r="J258" s="1325">
        <v>0</v>
      </c>
      <c r="K258" s="1326">
        <v>0</v>
      </c>
      <c r="L258" s="1325">
        <v>0</v>
      </c>
      <c r="M258" s="1326">
        <v>0</v>
      </c>
      <c r="N258" s="1325">
        <v>0</v>
      </c>
      <c r="O258" s="1326">
        <v>0</v>
      </c>
      <c r="P258" s="1325">
        <v>0</v>
      </c>
      <c r="Q258" s="1326">
        <v>0</v>
      </c>
      <c r="R258" s="1325">
        <v>0</v>
      </c>
      <c r="S258" s="1326">
        <v>0</v>
      </c>
      <c r="T258" s="1325">
        <v>0</v>
      </c>
      <c r="U258" s="1326">
        <v>0</v>
      </c>
      <c r="V258" s="1327">
        <v>0</v>
      </c>
      <c r="W258" s="1326">
        <v>0</v>
      </c>
      <c r="X258" s="1327">
        <v>2</v>
      </c>
      <c r="Y258" s="1326">
        <v>10</v>
      </c>
      <c r="Z258" s="1327">
        <v>4</v>
      </c>
      <c r="AA258" s="1326">
        <v>1</v>
      </c>
      <c r="AB258" s="1327">
        <v>5</v>
      </c>
      <c r="AC258" s="1326">
        <v>3</v>
      </c>
      <c r="AD258" s="1327">
        <v>11</v>
      </c>
      <c r="AE258" s="1326">
        <v>6</v>
      </c>
      <c r="AF258" s="1327">
        <v>16</v>
      </c>
      <c r="AG258" s="1326">
        <v>21</v>
      </c>
      <c r="AH258" s="1327">
        <v>39</v>
      </c>
      <c r="AI258" s="1326">
        <v>9</v>
      </c>
      <c r="AJ258" s="1327">
        <v>14</v>
      </c>
      <c r="AK258" s="1326">
        <v>10</v>
      </c>
      <c r="AL258" s="1327">
        <v>17</v>
      </c>
      <c r="AM258" s="1326">
        <v>1</v>
      </c>
      <c r="AN258" s="1327">
        <v>9</v>
      </c>
      <c r="AO258" s="1328">
        <v>2</v>
      </c>
      <c r="AP258" s="1329">
        <v>0</v>
      </c>
      <c r="AQ258" s="1307"/>
      <c r="AR258" s="1308"/>
      <c r="AS258" s="394">
        <v>23</v>
      </c>
      <c r="AT258" s="1326">
        <v>0</v>
      </c>
      <c r="AU258" s="1326">
        <v>0</v>
      </c>
      <c r="AV258" s="1330">
        <v>0</v>
      </c>
      <c r="AW258" s="1330">
        <v>0</v>
      </c>
      <c r="AX258" s="1325">
        <v>0</v>
      </c>
      <c r="AY258" t="str">
        <f t="shared" si="248"/>
        <v/>
      </c>
      <c r="CW258" s="25" t="str">
        <f t="shared" si="249"/>
        <v/>
      </c>
      <c r="CX258" s="25" t="str">
        <f t="shared" si="250"/>
        <v/>
      </c>
      <c r="CY258" s="25" t="str">
        <f t="shared" si="251"/>
        <v/>
      </c>
      <c r="CZ258" s="25" t="str">
        <f t="shared" si="252"/>
        <v/>
      </c>
      <c r="DA258" s="25" t="str">
        <f t="shared" si="246"/>
        <v/>
      </c>
      <c r="DB258" s="25" t="str">
        <f t="shared" si="247"/>
        <v/>
      </c>
      <c r="DC258"/>
      <c r="DD258"/>
      <c r="DE258"/>
      <c r="DG258" s="26">
        <f t="shared" si="253"/>
        <v>0</v>
      </c>
      <c r="DH258" s="26">
        <f t="shared" si="254"/>
        <v>0</v>
      </c>
      <c r="DI258" s="26">
        <f t="shared" si="255"/>
        <v>0</v>
      </c>
      <c r="DJ258" s="26">
        <f t="shared" si="256"/>
        <v>0</v>
      </c>
      <c r="DK258" s="26">
        <f t="shared" si="257"/>
        <v>0</v>
      </c>
      <c r="DL258" s="26">
        <f t="shared" si="258"/>
        <v>0</v>
      </c>
      <c r="DM258"/>
    </row>
    <row r="259" spans="1:117" x14ac:dyDescent="0.25">
      <c r="A259" s="713"/>
      <c r="B259" s="1320" t="s">
        <v>268</v>
      </c>
      <c r="C259" s="1320"/>
      <c r="D259" s="1321">
        <f t="shared" si="244"/>
        <v>60</v>
      </c>
      <c r="E259" s="1322">
        <f t="shared" si="259"/>
        <v>22</v>
      </c>
      <c r="F259" s="1323">
        <f t="shared" si="259"/>
        <v>38</v>
      </c>
      <c r="G259" s="1324">
        <v>0</v>
      </c>
      <c r="H259" s="1325">
        <v>0</v>
      </c>
      <c r="I259" s="1326">
        <v>0</v>
      </c>
      <c r="J259" s="1325">
        <v>0</v>
      </c>
      <c r="K259" s="1326">
        <v>0</v>
      </c>
      <c r="L259" s="1325">
        <v>0</v>
      </c>
      <c r="M259" s="1326">
        <v>0</v>
      </c>
      <c r="N259" s="1325">
        <v>0</v>
      </c>
      <c r="O259" s="1326">
        <v>0</v>
      </c>
      <c r="P259" s="1325">
        <v>0</v>
      </c>
      <c r="Q259" s="1326">
        <v>0</v>
      </c>
      <c r="R259" s="1325">
        <v>0</v>
      </c>
      <c r="S259" s="1326">
        <v>0</v>
      </c>
      <c r="T259" s="1325">
        <v>0</v>
      </c>
      <c r="U259" s="1326">
        <v>0</v>
      </c>
      <c r="V259" s="1327">
        <v>1</v>
      </c>
      <c r="W259" s="1326">
        <v>1</v>
      </c>
      <c r="X259" s="1327">
        <v>0</v>
      </c>
      <c r="Y259" s="1326">
        <v>5</v>
      </c>
      <c r="Z259" s="1327">
        <v>3</v>
      </c>
      <c r="AA259" s="1326">
        <v>0</v>
      </c>
      <c r="AB259" s="1327">
        <v>2</v>
      </c>
      <c r="AC259" s="1326">
        <v>0</v>
      </c>
      <c r="AD259" s="1327">
        <v>6</v>
      </c>
      <c r="AE259" s="1326">
        <v>3</v>
      </c>
      <c r="AF259" s="1327">
        <v>2</v>
      </c>
      <c r="AG259" s="1326">
        <v>5</v>
      </c>
      <c r="AH259" s="1327">
        <v>17</v>
      </c>
      <c r="AI259" s="1326">
        <v>2</v>
      </c>
      <c r="AJ259" s="1327">
        <v>4</v>
      </c>
      <c r="AK259" s="1326">
        <v>5</v>
      </c>
      <c r="AL259" s="1327">
        <v>2</v>
      </c>
      <c r="AM259" s="1326">
        <v>1</v>
      </c>
      <c r="AN259" s="1327">
        <v>1</v>
      </c>
      <c r="AO259" s="1328">
        <v>1</v>
      </c>
      <c r="AP259" s="1329">
        <v>0</v>
      </c>
      <c r="AQ259" s="1307"/>
      <c r="AR259" s="1308"/>
      <c r="AS259" s="1341"/>
      <c r="AT259" s="1326">
        <v>0</v>
      </c>
      <c r="AU259" s="1326">
        <v>0</v>
      </c>
      <c r="AV259" s="1330">
        <v>0</v>
      </c>
      <c r="AW259" s="1330">
        <v>0</v>
      </c>
      <c r="AX259" s="1325">
        <v>0</v>
      </c>
      <c r="AY259" t="str">
        <f t="shared" si="248"/>
        <v/>
      </c>
      <c r="CW259" s="25" t="str">
        <f t="shared" si="249"/>
        <v/>
      </c>
      <c r="CX259" s="25" t="str">
        <f t="shared" si="250"/>
        <v/>
      </c>
      <c r="CY259" s="25" t="str">
        <f t="shared" si="251"/>
        <v/>
      </c>
      <c r="CZ259" s="25" t="str">
        <f t="shared" si="252"/>
        <v/>
      </c>
      <c r="DA259" s="25" t="str">
        <f t="shared" si="246"/>
        <v/>
      </c>
      <c r="DB259" s="25" t="str">
        <f t="shared" si="247"/>
        <v/>
      </c>
      <c r="DC259"/>
      <c r="DD259"/>
      <c r="DE259"/>
      <c r="DG259" s="26">
        <f t="shared" si="253"/>
        <v>0</v>
      </c>
      <c r="DH259" s="26">
        <f t="shared" si="254"/>
        <v>0</v>
      </c>
      <c r="DI259" s="26">
        <f t="shared" si="255"/>
        <v>0</v>
      </c>
      <c r="DJ259" s="26">
        <f t="shared" si="256"/>
        <v>0</v>
      </c>
      <c r="DK259" s="26">
        <f t="shared" si="257"/>
        <v>0</v>
      </c>
      <c r="DL259" s="26">
        <f t="shared" si="258"/>
        <v>0</v>
      </c>
      <c r="DM259"/>
    </row>
    <row r="260" spans="1:117" x14ac:dyDescent="0.25">
      <c r="A260" s="713"/>
      <c r="B260" s="1331" t="s">
        <v>269</v>
      </c>
      <c r="C260" s="1332"/>
      <c r="D260" s="1321">
        <f t="shared" si="244"/>
        <v>41</v>
      </c>
      <c r="E260" s="1322">
        <f t="shared" si="259"/>
        <v>13</v>
      </c>
      <c r="F260" s="1323">
        <f t="shared" si="259"/>
        <v>28</v>
      </c>
      <c r="G260" s="401">
        <v>0</v>
      </c>
      <c r="H260" s="402">
        <v>0</v>
      </c>
      <c r="I260" s="403">
        <v>0</v>
      </c>
      <c r="J260" s="402">
        <v>0</v>
      </c>
      <c r="K260" s="403">
        <v>0</v>
      </c>
      <c r="L260" s="402">
        <v>0</v>
      </c>
      <c r="M260" s="403">
        <v>0</v>
      </c>
      <c r="N260" s="402">
        <v>0</v>
      </c>
      <c r="O260" s="403">
        <v>0</v>
      </c>
      <c r="P260" s="402">
        <v>0</v>
      </c>
      <c r="Q260" s="403">
        <v>0</v>
      </c>
      <c r="R260" s="402">
        <v>0</v>
      </c>
      <c r="S260" s="403">
        <v>0</v>
      </c>
      <c r="T260" s="402">
        <v>0</v>
      </c>
      <c r="U260" s="403">
        <v>0</v>
      </c>
      <c r="V260" s="404">
        <v>0</v>
      </c>
      <c r="W260" s="403">
        <v>0</v>
      </c>
      <c r="X260" s="404">
        <v>0</v>
      </c>
      <c r="Y260" s="403">
        <v>4</v>
      </c>
      <c r="Z260" s="404">
        <v>1</v>
      </c>
      <c r="AA260" s="403">
        <v>0</v>
      </c>
      <c r="AB260" s="404">
        <v>1</v>
      </c>
      <c r="AC260" s="403">
        <v>1</v>
      </c>
      <c r="AD260" s="404">
        <v>2</v>
      </c>
      <c r="AE260" s="403">
        <v>0</v>
      </c>
      <c r="AF260" s="404">
        <v>4</v>
      </c>
      <c r="AG260" s="403">
        <v>3</v>
      </c>
      <c r="AH260" s="404">
        <v>7</v>
      </c>
      <c r="AI260" s="403">
        <v>1</v>
      </c>
      <c r="AJ260" s="404">
        <v>5</v>
      </c>
      <c r="AK260" s="403">
        <v>4</v>
      </c>
      <c r="AL260" s="404">
        <v>6</v>
      </c>
      <c r="AM260" s="403">
        <v>0</v>
      </c>
      <c r="AN260" s="404">
        <v>2</v>
      </c>
      <c r="AO260" s="405">
        <v>1</v>
      </c>
      <c r="AP260" s="406">
        <v>0</v>
      </c>
      <c r="AQ260" s="407"/>
      <c r="AR260" s="408"/>
      <c r="AS260" s="1341"/>
      <c r="AT260" s="403">
        <v>0</v>
      </c>
      <c r="AU260" s="403">
        <v>0</v>
      </c>
      <c r="AV260" s="410">
        <v>0</v>
      </c>
      <c r="AW260" s="410">
        <v>0</v>
      </c>
      <c r="AX260" s="402">
        <v>0</v>
      </c>
      <c r="AY260" t="str">
        <f t="shared" si="248"/>
        <v/>
      </c>
      <c r="CW260" s="25" t="str">
        <f t="shared" si="249"/>
        <v/>
      </c>
      <c r="CX260" s="25" t="str">
        <f t="shared" si="250"/>
        <v/>
      </c>
      <c r="CY260" s="25" t="str">
        <f t="shared" si="251"/>
        <v/>
      </c>
      <c r="CZ260" s="25" t="str">
        <f t="shared" si="252"/>
        <v/>
      </c>
      <c r="DA260" s="25" t="str">
        <f t="shared" si="246"/>
        <v/>
      </c>
      <c r="DB260" s="25" t="str">
        <f t="shared" si="247"/>
        <v/>
      </c>
      <c r="DC260"/>
      <c r="DD260"/>
      <c r="DE260"/>
      <c r="DG260" s="26">
        <f t="shared" si="253"/>
        <v>0</v>
      </c>
      <c r="DH260" s="26">
        <f t="shared" si="254"/>
        <v>0</v>
      </c>
      <c r="DI260" s="26">
        <f t="shared" si="255"/>
        <v>0</v>
      </c>
      <c r="DJ260" s="26">
        <f t="shared" si="256"/>
        <v>0</v>
      </c>
      <c r="DK260" s="26">
        <f t="shared" si="257"/>
        <v>0</v>
      </c>
      <c r="DL260" s="26">
        <f t="shared" si="258"/>
        <v>0</v>
      </c>
      <c r="DM260"/>
    </row>
    <row r="261" spans="1:117" ht="15" customHeight="1" x14ac:dyDescent="0.25">
      <c r="A261" s="713"/>
      <c r="B261" s="1331" t="s">
        <v>270</v>
      </c>
      <c r="C261" s="1332"/>
      <c r="D261" s="1321">
        <f t="shared" si="244"/>
        <v>8</v>
      </c>
      <c r="E261" s="1322">
        <f t="shared" si="259"/>
        <v>0</v>
      </c>
      <c r="F261" s="1323">
        <f t="shared" si="259"/>
        <v>8</v>
      </c>
      <c r="G261" s="401">
        <v>0</v>
      </c>
      <c r="H261" s="402">
        <v>0</v>
      </c>
      <c r="I261" s="403">
        <v>0</v>
      </c>
      <c r="J261" s="402">
        <v>0</v>
      </c>
      <c r="K261" s="403">
        <v>0</v>
      </c>
      <c r="L261" s="402">
        <v>0</v>
      </c>
      <c r="M261" s="403">
        <v>0</v>
      </c>
      <c r="N261" s="402">
        <v>0</v>
      </c>
      <c r="O261" s="403">
        <v>0</v>
      </c>
      <c r="P261" s="402">
        <v>0</v>
      </c>
      <c r="Q261" s="403">
        <v>0</v>
      </c>
      <c r="R261" s="402">
        <v>0</v>
      </c>
      <c r="S261" s="403">
        <v>0</v>
      </c>
      <c r="T261" s="402">
        <v>0</v>
      </c>
      <c r="U261" s="403">
        <v>0</v>
      </c>
      <c r="V261" s="404">
        <v>0</v>
      </c>
      <c r="W261" s="403">
        <v>0</v>
      </c>
      <c r="X261" s="404">
        <v>0</v>
      </c>
      <c r="Y261" s="403">
        <v>0</v>
      </c>
      <c r="Z261" s="404">
        <v>2</v>
      </c>
      <c r="AA261" s="403">
        <v>0</v>
      </c>
      <c r="AB261" s="404">
        <v>0</v>
      </c>
      <c r="AC261" s="403">
        <v>0</v>
      </c>
      <c r="AD261" s="404">
        <v>0</v>
      </c>
      <c r="AE261" s="403">
        <v>0</v>
      </c>
      <c r="AF261" s="404">
        <v>2</v>
      </c>
      <c r="AG261" s="403">
        <v>0</v>
      </c>
      <c r="AH261" s="404">
        <v>3</v>
      </c>
      <c r="AI261" s="403">
        <v>0</v>
      </c>
      <c r="AJ261" s="404">
        <v>1</v>
      </c>
      <c r="AK261" s="403">
        <v>0</v>
      </c>
      <c r="AL261" s="404">
        <v>0</v>
      </c>
      <c r="AM261" s="403">
        <v>0</v>
      </c>
      <c r="AN261" s="404">
        <v>0</v>
      </c>
      <c r="AO261" s="405">
        <v>0</v>
      </c>
      <c r="AP261" s="406">
        <v>0</v>
      </c>
      <c r="AQ261" s="407"/>
      <c r="AR261" s="408"/>
      <c r="AS261" s="409"/>
      <c r="AT261" s="403">
        <v>0</v>
      </c>
      <c r="AU261" s="403">
        <v>0</v>
      </c>
      <c r="AV261" s="410">
        <v>0</v>
      </c>
      <c r="AW261" s="410">
        <v>0</v>
      </c>
      <c r="AX261" s="402">
        <v>0</v>
      </c>
      <c r="AY261" t="str">
        <f t="shared" si="248"/>
        <v/>
      </c>
      <c r="CW261" s="25" t="str">
        <f t="shared" si="249"/>
        <v/>
      </c>
      <c r="CX261" s="25" t="str">
        <f t="shared" si="250"/>
        <v/>
      </c>
      <c r="CY261" s="25" t="str">
        <f t="shared" si="251"/>
        <v/>
      </c>
      <c r="CZ261" s="25" t="str">
        <f t="shared" si="252"/>
        <v/>
      </c>
      <c r="DA261" s="25" t="str">
        <f t="shared" si="246"/>
        <v/>
      </c>
      <c r="DB261" s="25" t="str">
        <f t="shared" si="247"/>
        <v/>
      </c>
      <c r="DC261"/>
      <c r="DD261"/>
      <c r="DE261"/>
      <c r="DG261" s="26">
        <f t="shared" si="253"/>
        <v>0</v>
      </c>
      <c r="DH261" s="26">
        <f t="shared" si="254"/>
        <v>0</v>
      </c>
      <c r="DI261" s="26">
        <f t="shared" si="255"/>
        <v>0</v>
      </c>
      <c r="DJ261" s="26">
        <f t="shared" si="256"/>
        <v>0</v>
      </c>
      <c r="DK261" s="26">
        <f t="shared" si="257"/>
        <v>0</v>
      </c>
      <c r="DL261" s="26">
        <f t="shared" si="258"/>
        <v>0</v>
      </c>
      <c r="DM261"/>
    </row>
    <row r="262" spans="1:117" x14ac:dyDescent="0.25">
      <c r="A262" s="945"/>
      <c r="B262" s="1333" t="s">
        <v>271</v>
      </c>
      <c r="C262" s="1333"/>
      <c r="D262" s="301">
        <f t="shared" si="244"/>
        <v>0</v>
      </c>
      <c r="E262" s="419">
        <f t="shared" si="259"/>
        <v>0</v>
      </c>
      <c r="F262" s="420">
        <f t="shared" si="259"/>
        <v>0</v>
      </c>
      <c r="G262" s="401">
        <v>0</v>
      </c>
      <c r="H262" s="402">
        <v>0</v>
      </c>
      <c r="I262" s="403">
        <v>0</v>
      </c>
      <c r="J262" s="402">
        <v>0</v>
      </c>
      <c r="K262" s="403">
        <v>0</v>
      </c>
      <c r="L262" s="402">
        <v>0</v>
      </c>
      <c r="M262" s="403">
        <v>0</v>
      </c>
      <c r="N262" s="402">
        <v>0</v>
      </c>
      <c r="O262" s="403">
        <v>0</v>
      </c>
      <c r="P262" s="402">
        <v>0</v>
      </c>
      <c r="Q262" s="403">
        <v>0</v>
      </c>
      <c r="R262" s="402">
        <v>0</v>
      </c>
      <c r="S262" s="403">
        <v>0</v>
      </c>
      <c r="T262" s="402">
        <v>0</v>
      </c>
      <c r="U262" s="403">
        <v>0</v>
      </c>
      <c r="V262" s="404">
        <v>0</v>
      </c>
      <c r="W262" s="403">
        <v>0</v>
      </c>
      <c r="X262" s="404">
        <v>0</v>
      </c>
      <c r="Y262" s="403">
        <v>0</v>
      </c>
      <c r="Z262" s="404">
        <v>0</v>
      </c>
      <c r="AA262" s="403">
        <v>0</v>
      </c>
      <c r="AB262" s="404">
        <v>0</v>
      </c>
      <c r="AC262" s="403">
        <v>0</v>
      </c>
      <c r="AD262" s="404">
        <v>0</v>
      </c>
      <c r="AE262" s="403">
        <v>0</v>
      </c>
      <c r="AF262" s="404">
        <v>0</v>
      </c>
      <c r="AG262" s="403">
        <v>0</v>
      </c>
      <c r="AH262" s="404">
        <v>0</v>
      </c>
      <c r="AI262" s="403">
        <v>0</v>
      </c>
      <c r="AJ262" s="404">
        <v>0</v>
      </c>
      <c r="AK262" s="403">
        <v>0</v>
      </c>
      <c r="AL262" s="404">
        <v>0</v>
      </c>
      <c r="AM262" s="403">
        <v>0</v>
      </c>
      <c r="AN262" s="404">
        <v>0</v>
      </c>
      <c r="AO262" s="1317">
        <v>0</v>
      </c>
      <c r="AP262" s="1318">
        <v>0</v>
      </c>
      <c r="AQ262" s="1338"/>
      <c r="AR262" s="1339"/>
      <c r="AS262" s="413"/>
      <c r="AT262" s="1316">
        <v>0</v>
      </c>
      <c r="AU262" s="1316">
        <v>0</v>
      </c>
      <c r="AV262" s="1319">
        <v>0</v>
      </c>
      <c r="AW262" s="1319">
        <v>0</v>
      </c>
      <c r="AX262" s="1315">
        <v>0</v>
      </c>
      <c r="AY262" t="str">
        <f t="shared" si="248"/>
        <v/>
      </c>
      <c r="CW262" s="25" t="str">
        <f t="shared" si="249"/>
        <v/>
      </c>
      <c r="CX262" s="25" t="str">
        <f t="shared" si="250"/>
        <v/>
      </c>
      <c r="CY262" s="25" t="str">
        <f t="shared" si="251"/>
        <v/>
      </c>
      <c r="CZ262" s="25" t="str">
        <f t="shared" si="252"/>
        <v/>
      </c>
      <c r="DA262" s="25" t="str">
        <f t="shared" si="246"/>
        <v/>
      </c>
      <c r="DB262" s="25" t="str">
        <f t="shared" si="247"/>
        <v/>
      </c>
      <c r="DC262"/>
      <c r="DD262"/>
      <c r="DE262"/>
      <c r="DG262" s="26">
        <f t="shared" si="253"/>
        <v>0</v>
      </c>
      <c r="DH262" s="26">
        <f t="shared" si="254"/>
        <v>0</v>
      </c>
      <c r="DI262" s="26">
        <f t="shared" si="255"/>
        <v>0</v>
      </c>
      <c r="DJ262" s="26">
        <f t="shared" si="256"/>
        <v>0</v>
      </c>
      <c r="DK262" s="26">
        <f t="shared" si="257"/>
        <v>0</v>
      </c>
      <c r="DL262" s="26">
        <f t="shared" si="258"/>
        <v>0</v>
      </c>
      <c r="DM262"/>
    </row>
    <row r="263" spans="1:117" x14ac:dyDescent="0.25">
      <c r="A263" s="902" t="s">
        <v>275</v>
      </c>
      <c r="B263" s="830" t="s">
        <v>266</v>
      </c>
      <c r="C263" s="830"/>
      <c r="D263" s="1985">
        <f t="shared" si="244"/>
        <v>9</v>
      </c>
      <c r="E263" s="414">
        <f t="shared" ref="E263:F280" si="260">+Y263+AA263+AC263+AE263+AG263+AI263+AK263+AM263</f>
        <v>3</v>
      </c>
      <c r="F263" s="1986">
        <f t="shared" si="260"/>
        <v>6</v>
      </c>
      <c r="G263" s="1996"/>
      <c r="H263" s="421"/>
      <c r="I263" s="1997"/>
      <c r="J263" s="421"/>
      <c r="K263" s="1997"/>
      <c r="L263" s="421"/>
      <c r="M263" s="1998"/>
      <c r="N263" s="422"/>
      <c r="O263" s="1999"/>
      <c r="P263" s="422"/>
      <c r="Q263" s="1997"/>
      <c r="R263" s="421"/>
      <c r="S263" s="1997"/>
      <c r="T263" s="421"/>
      <c r="U263" s="1998"/>
      <c r="V263" s="422"/>
      <c r="W263" s="1999"/>
      <c r="X263" s="422"/>
      <c r="Y263" s="1735">
        <v>1</v>
      </c>
      <c r="Z263" s="1982">
        <v>0</v>
      </c>
      <c r="AA263" s="1735">
        <v>0</v>
      </c>
      <c r="AB263" s="1982">
        <v>1</v>
      </c>
      <c r="AC263" s="1735">
        <v>0</v>
      </c>
      <c r="AD263" s="1982">
        <v>0</v>
      </c>
      <c r="AE263" s="1735">
        <v>1</v>
      </c>
      <c r="AF263" s="1982">
        <v>0</v>
      </c>
      <c r="AG263" s="1735">
        <v>1</v>
      </c>
      <c r="AH263" s="1982">
        <v>2</v>
      </c>
      <c r="AI263" s="1735">
        <v>0</v>
      </c>
      <c r="AJ263" s="1982">
        <v>1</v>
      </c>
      <c r="AK263" s="1735">
        <v>0</v>
      </c>
      <c r="AL263" s="1982">
        <v>1</v>
      </c>
      <c r="AM263" s="1735">
        <v>0</v>
      </c>
      <c r="AN263" s="1982">
        <v>1</v>
      </c>
      <c r="AO263" s="396">
        <v>0</v>
      </c>
      <c r="AP263" s="397">
        <v>0</v>
      </c>
      <c r="AQ263" s="1981">
        <v>2</v>
      </c>
      <c r="AR263" s="393">
        <v>1</v>
      </c>
      <c r="AS263" s="1735">
        <v>2</v>
      </c>
      <c r="AT263" s="394">
        <v>0</v>
      </c>
      <c r="AU263" s="394">
        <v>0</v>
      </c>
      <c r="AV263" s="398">
        <v>0</v>
      </c>
      <c r="AW263" s="398">
        <v>0</v>
      </c>
      <c r="AX263" s="393">
        <v>0</v>
      </c>
      <c r="AY263" t="str">
        <f t="shared" si="248"/>
        <v/>
      </c>
      <c r="CW263" s="25" t="str">
        <f t="shared" si="249"/>
        <v/>
      </c>
      <c r="CX263" s="25" t="str">
        <f t="shared" si="250"/>
        <v/>
      </c>
      <c r="CY263" s="25" t="str">
        <f t="shared" si="251"/>
        <v/>
      </c>
      <c r="CZ263" s="25" t="str">
        <f t="shared" si="252"/>
        <v/>
      </c>
      <c r="DA263" s="25" t="str">
        <f t="shared" si="246"/>
        <v/>
      </c>
      <c r="DB263" s="25" t="str">
        <f t="shared" si="247"/>
        <v/>
      </c>
      <c r="DC263"/>
      <c r="DD263"/>
      <c r="DE263"/>
      <c r="DG263" s="26">
        <f t="shared" si="253"/>
        <v>0</v>
      </c>
      <c r="DH263" s="26">
        <f t="shared" si="254"/>
        <v>0</v>
      </c>
      <c r="DI263" s="26">
        <f t="shared" si="255"/>
        <v>0</v>
      </c>
      <c r="DJ263" s="26">
        <f t="shared" si="256"/>
        <v>0</v>
      </c>
      <c r="DK263" s="26">
        <f t="shared" si="257"/>
        <v>0</v>
      </c>
      <c r="DL263" s="26">
        <f t="shared" si="258"/>
        <v>0</v>
      </c>
      <c r="DM263"/>
    </row>
    <row r="264" spans="1:117" x14ac:dyDescent="0.25">
      <c r="A264" s="713"/>
      <c r="B264" s="1320" t="s">
        <v>267</v>
      </c>
      <c r="C264" s="1320"/>
      <c r="D264" s="1321">
        <f>SUM(E264+F264)</f>
        <v>49</v>
      </c>
      <c r="E264" s="2000">
        <f t="shared" si="260"/>
        <v>20</v>
      </c>
      <c r="F264" s="2001">
        <f t="shared" si="260"/>
        <v>29</v>
      </c>
      <c r="G264" s="1358"/>
      <c r="H264" s="1359"/>
      <c r="I264" s="1360"/>
      <c r="J264" s="1359"/>
      <c r="K264" s="1360"/>
      <c r="L264" s="1359"/>
      <c r="M264" s="1341"/>
      <c r="N264" s="1308"/>
      <c r="O264" s="1341"/>
      <c r="P264" s="1308"/>
      <c r="Q264" s="1360"/>
      <c r="R264" s="1359"/>
      <c r="S264" s="1360"/>
      <c r="T264" s="1359"/>
      <c r="U264" s="1341"/>
      <c r="V264" s="1308"/>
      <c r="W264" s="1341"/>
      <c r="X264" s="1308"/>
      <c r="Y264" s="1326">
        <v>8</v>
      </c>
      <c r="Z264" s="1327">
        <v>1</v>
      </c>
      <c r="AA264" s="1326">
        <v>5</v>
      </c>
      <c r="AB264" s="1327">
        <v>2</v>
      </c>
      <c r="AC264" s="1326">
        <v>1</v>
      </c>
      <c r="AD264" s="1327">
        <v>6</v>
      </c>
      <c r="AE264" s="1326">
        <v>1</v>
      </c>
      <c r="AF264" s="1327">
        <v>7</v>
      </c>
      <c r="AG264" s="1326">
        <v>3</v>
      </c>
      <c r="AH264" s="1327">
        <v>8</v>
      </c>
      <c r="AI264" s="1326">
        <v>2</v>
      </c>
      <c r="AJ264" s="1327">
        <v>4</v>
      </c>
      <c r="AK264" s="1326">
        <v>0</v>
      </c>
      <c r="AL264" s="1327">
        <v>1</v>
      </c>
      <c r="AM264" s="1326">
        <v>0</v>
      </c>
      <c r="AN264" s="1327">
        <v>0</v>
      </c>
      <c r="AO264" s="1328">
        <v>0</v>
      </c>
      <c r="AP264" s="1329">
        <v>0</v>
      </c>
      <c r="AQ264" s="1307"/>
      <c r="AR264" s="1308"/>
      <c r="AS264" s="394">
        <v>2</v>
      </c>
      <c r="AT264" s="1326">
        <v>0</v>
      </c>
      <c r="AU264" s="1326">
        <v>0</v>
      </c>
      <c r="AV264" s="1330">
        <v>0</v>
      </c>
      <c r="AW264" s="1330">
        <v>0</v>
      </c>
      <c r="AX264" s="1325">
        <v>0</v>
      </c>
      <c r="AY264" t="str">
        <f t="shared" si="248"/>
        <v/>
      </c>
      <c r="CW264" s="25" t="str">
        <f t="shared" si="249"/>
        <v/>
      </c>
      <c r="CX264" s="25" t="str">
        <f t="shared" si="250"/>
        <v/>
      </c>
      <c r="CY264" s="25" t="str">
        <f t="shared" si="251"/>
        <v/>
      </c>
      <c r="CZ264" s="25" t="str">
        <f t="shared" si="252"/>
        <v/>
      </c>
      <c r="DA264" s="25" t="str">
        <f t="shared" si="246"/>
        <v/>
      </c>
      <c r="DB264" s="25" t="str">
        <f t="shared" si="247"/>
        <v/>
      </c>
      <c r="DC264"/>
      <c r="DD264"/>
      <c r="DE264"/>
      <c r="DG264" s="26">
        <f t="shared" si="253"/>
        <v>0</v>
      </c>
      <c r="DH264" s="26">
        <f t="shared" si="254"/>
        <v>0</v>
      </c>
      <c r="DI264" s="26">
        <f t="shared" si="255"/>
        <v>0</v>
      </c>
      <c r="DJ264" s="26">
        <f t="shared" si="256"/>
        <v>0</v>
      </c>
      <c r="DK264" s="26">
        <f t="shared" si="257"/>
        <v>0</v>
      </c>
      <c r="DL264" s="26">
        <f t="shared" si="258"/>
        <v>0</v>
      </c>
      <c r="DM264"/>
    </row>
    <row r="265" spans="1:117" x14ac:dyDescent="0.25">
      <c r="A265" s="713"/>
      <c r="B265" s="1320" t="s">
        <v>268</v>
      </c>
      <c r="C265" s="1320"/>
      <c r="D265" s="1321">
        <f t="shared" ref="D265:D304" si="261">SUM(E265+F265)</f>
        <v>16</v>
      </c>
      <c r="E265" s="2000">
        <f t="shared" si="260"/>
        <v>6</v>
      </c>
      <c r="F265" s="2001">
        <f t="shared" si="260"/>
        <v>10</v>
      </c>
      <c r="G265" s="1358"/>
      <c r="H265" s="1359"/>
      <c r="I265" s="1360"/>
      <c r="J265" s="1359"/>
      <c r="K265" s="1360"/>
      <c r="L265" s="1359"/>
      <c r="M265" s="1341"/>
      <c r="N265" s="1308"/>
      <c r="O265" s="1341"/>
      <c r="P265" s="1308"/>
      <c r="Q265" s="1360"/>
      <c r="R265" s="1359"/>
      <c r="S265" s="1360"/>
      <c r="T265" s="1359"/>
      <c r="U265" s="1341"/>
      <c r="V265" s="1308"/>
      <c r="W265" s="1341"/>
      <c r="X265" s="1308"/>
      <c r="Y265" s="1326">
        <v>4</v>
      </c>
      <c r="Z265" s="1327">
        <v>0</v>
      </c>
      <c r="AA265" s="1326">
        <v>0</v>
      </c>
      <c r="AB265" s="1327">
        <v>1</v>
      </c>
      <c r="AC265" s="1326">
        <v>0</v>
      </c>
      <c r="AD265" s="1327">
        <v>0</v>
      </c>
      <c r="AE265" s="1326">
        <v>1</v>
      </c>
      <c r="AF265" s="1327">
        <v>0</v>
      </c>
      <c r="AG265" s="1326">
        <v>1</v>
      </c>
      <c r="AH265" s="1327">
        <v>3</v>
      </c>
      <c r="AI265" s="1326">
        <v>0</v>
      </c>
      <c r="AJ265" s="1327">
        <v>3</v>
      </c>
      <c r="AK265" s="1326">
        <v>0</v>
      </c>
      <c r="AL265" s="1327">
        <v>2</v>
      </c>
      <c r="AM265" s="1326">
        <v>0</v>
      </c>
      <c r="AN265" s="1327">
        <v>1</v>
      </c>
      <c r="AO265" s="1328">
        <v>0</v>
      </c>
      <c r="AP265" s="1329">
        <v>0</v>
      </c>
      <c r="AQ265" s="1307"/>
      <c r="AR265" s="1308"/>
      <c r="AS265" s="1341"/>
      <c r="AT265" s="1326">
        <v>0</v>
      </c>
      <c r="AU265" s="1326">
        <v>0</v>
      </c>
      <c r="AV265" s="1330">
        <v>0</v>
      </c>
      <c r="AW265" s="1330">
        <v>0</v>
      </c>
      <c r="AX265" s="1325">
        <v>0</v>
      </c>
      <c r="AY265" t="str">
        <f t="shared" si="248"/>
        <v/>
      </c>
      <c r="CW265" s="25" t="str">
        <f t="shared" si="249"/>
        <v/>
      </c>
      <c r="CX265" s="25" t="str">
        <f t="shared" si="250"/>
        <v/>
      </c>
      <c r="CY265" s="25" t="str">
        <f t="shared" si="251"/>
        <v/>
      </c>
      <c r="CZ265" s="25" t="str">
        <f t="shared" si="252"/>
        <v/>
      </c>
      <c r="DA265" s="25" t="str">
        <f t="shared" si="246"/>
        <v/>
      </c>
      <c r="DB265" s="25" t="str">
        <f t="shared" si="247"/>
        <v/>
      </c>
      <c r="DC265"/>
      <c r="DD265"/>
      <c r="DE265"/>
      <c r="DG265" s="26">
        <f t="shared" si="253"/>
        <v>0</v>
      </c>
      <c r="DH265" s="26">
        <f t="shared" si="254"/>
        <v>0</v>
      </c>
      <c r="DI265" s="26">
        <f t="shared" si="255"/>
        <v>0</v>
      </c>
      <c r="DJ265" s="26">
        <f t="shared" si="256"/>
        <v>0</v>
      </c>
      <c r="DK265" s="26">
        <f t="shared" si="257"/>
        <v>0</v>
      </c>
      <c r="DL265" s="26">
        <f t="shared" si="258"/>
        <v>0</v>
      </c>
      <c r="DM265"/>
    </row>
    <row r="266" spans="1:117" x14ac:dyDescent="0.25">
      <c r="A266" s="713"/>
      <c r="B266" s="1331" t="s">
        <v>269</v>
      </c>
      <c r="C266" s="1332"/>
      <c r="D266" s="1321">
        <f t="shared" si="261"/>
        <v>15</v>
      </c>
      <c r="E266" s="2000">
        <f t="shared" si="260"/>
        <v>11</v>
      </c>
      <c r="F266" s="2001">
        <f t="shared" si="260"/>
        <v>4</v>
      </c>
      <c r="G266" s="425"/>
      <c r="H266" s="426"/>
      <c r="I266" s="427"/>
      <c r="J266" s="426"/>
      <c r="K266" s="427"/>
      <c r="L266" s="426"/>
      <c r="M266" s="1307"/>
      <c r="N266" s="1308"/>
      <c r="O266" s="1307"/>
      <c r="P266" s="1308"/>
      <c r="Q266" s="427"/>
      <c r="R266" s="426"/>
      <c r="S266" s="427"/>
      <c r="T266" s="426"/>
      <c r="U266" s="1307"/>
      <c r="V266" s="1308"/>
      <c r="W266" s="1307"/>
      <c r="X266" s="1308"/>
      <c r="Y266" s="403">
        <v>3</v>
      </c>
      <c r="Z266" s="404">
        <v>0</v>
      </c>
      <c r="AA266" s="403">
        <v>2</v>
      </c>
      <c r="AB266" s="404">
        <v>0</v>
      </c>
      <c r="AC266" s="403">
        <v>1</v>
      </c>
      <c r="AD266" s="404">
        <v>0</v>
      </c>
      <c r="AE266" s="403">
        <v>2</v>
      </c>
      <c r="AF266" s="404">
        <v>1</v>
      </c>
      <c r="AG266" s="403">
        <v>2</v>
      </c>
      <c r="AH266" s="404">
        <v>2</v>
      </c>
      <c r="AI266" s="403">
        <v>1</v>
      </c>
      <c r="AJ266" s="404">
        <v>0</v>
      </c>
      <c r="AK266" s="403">
        <v>0</v>
      </c>
      <c r="AL266" s="404">
        <v>1</v>
      </c>
      <c r="AM266" s="403">
        <v>0</v>
      </c>
      <c r="AN266" s="404">
        <v>0</v>
      </c>
      <c r="AO266" s="405">
        <v>0</v>
      </c>
      <c r="AP266" s="406">
        <v>0</v>
      </c>
      <c r="AQ266" s="1307"/>
      <c r="AR266" s="1308"/>
      <c r="AS266" s="1341"/>
      <c r="AT266" s="403">
        <v>0</v>
      </c>
      <c r="AU266" s="403">
        <v>0</v>
      </c>
      <c r="AV266" s="410">
        <v>0</v>
      </c>
      <c r="AW266" s="410">
        <v>0</v>
      </c>
      <c r="AX266" s="402">
        <v>0</v>
      </c>
      <c r="AY266" t="str">
        <f t="shared" si="248"/>
        <v/>
      </c>
      <c r="CW266" s="25" t="str">
        <f t="shared" si="249"/>
        <v/>
      </c>
      <c r="CX266" s="25" t="str">
        <f t="shared" si="250"/>
        <v/>
      </c>
      <c r="CY266" s="25" t="str">
        <f t="shared" si="251"/>
        <v/>
      </c>
      <c r="CZ266" s="25" t="str">
        <f t="shared" si="252"/>
        <v/>
      </c>
      <c r="DA266" s="25" t="str">
        <f t="shared" si="246"/>
        <v/>
      </c>
      <c r="DB266" s="25" t="str">
        <f t="shared" si="247"/>
        <v/>
      </c>
      <c r="DC266"/>
      <c r="DD266"/>
      <c r="DE266"/>
      <c r="DG266" s="26">
        <f t="shared" si="253"/>
        <v>0</v>
      </c>
      <c r="DH266" s="26">
        <f t="shared" si="254"/>
        <v>0</v>
      </c>
      <c r="DI266" s="26">
        <f t="shared" si="255"/>
        <v>0</v>
      </c>
      <c r="DJ266" s="26">
        <f t="shared" si="256"/>
        <v>0</v>
      </c>
      <c r="DK266" s="26">
        <f t="shared" si="257"/>
        <v>0</v>
      </c>
      <c r="DL266" s="26">
        <f t="shared" si="258"/>
        <v>0</v>
      </c>
      <c r="DM266"/>
    </row>
    <row r="267" spans="1:117" ht="15" customHeight="1" x14ac:dyDescent="0.25">
      <c r="A267" s="713"/>
      <c r="B267" s="1331" t="s">
        <v>270</v>
      </c>
      <c r="C267" s="1332"/>
      <c r="D267" s="1321">
        <f t="shared" si="261"/>
        <v>0</v>
      </c>
      <c r="E267" s="2000">
        <f t="shared" si="260"/>
        <v>0</v>
      </c>
      <c r="F267" s="2001">
        <f t="shared" si="260"/>
        <v>0</v>
      </c>
      <c r="G267" s="425"/>
      <c r="H267" s="426"/>
      <c r="I267" s="427"/>
      <c r="J267" s="426"/>
      <c r="K267" s="427"/>
      <c r="L267" s="426"/>
      <c r="M267" s="407"/>
      <c r="N267" s="408"/>
      <c r="O267" s="407"/>
      <c r="P267" s="408"/>
      <c r="Q267" s="427"/>
      <c r="R267" s="426"/>
      <c r="S267" s="427"/>
      <c r="T267" s="426"/>
      <c r="U267" s="407"/>
      <c r="V267" s="408"/>
      <c r="W267" s="407"/>
      <c r="X267" s="408"/>
      <c r="Y267" s="403">
        <v>0</v>
      </c>
      <c r="Z267" s="404">
        <v>0</v>
      </c>
      <c r="AA267" s="403">
        <v>0</v>
      </c>
      <c r="AB267" s="404">
        <v>0</v>
      </c>
      <c r="AC267" s="403">
        <v>0</v>
      </c>
      <c r="AD267" s="404">
        <v>0</v>
      </c>
      <c r="AE267" s="403">
        <v>0</v>
      </c>
      <c r="AF267" s="404">
        <v>0</v>
      </c>
      <c r="AG267" s="403">
        <v>0</v>
      </c>
      <c r="AH267" s="404">
        <v>0</v>
      </c>
      <c r="AI267" s="403">
        <v>0</v>
      </c>
      <c r="AJ267" s="404">
        <v>0</v>
      </c>
      <c r="AK267" s="403">
        <v>0</v>
      </c>
      <c r="AL267" s="404">
        <v>0</v>
      </c>
      <c r="AM267" s="403">
        <v>0</v>
      </c>
      <c r="AN267" s="404">
        <v>0</v>
      </c>
      <c r="AO267" s="405">
        <v>0</v>
      </c>
      <c r="AP267" s="406">
        <v>0</v>
      </c>
      <c r="AQ267" s="407"/>
      <c r="AR267" s="408"/>
      <c r="AS267" s="409"/>
      <c r="AT267" s="403">
        <v>0</v>
      </c>
      <c r="AU267" s="403">
        <v>0</v>
      </c>
      <c r="AV267" s="410">
        <v>0</v>
      </c>
      <c r="AW267" s="410">
        <v>0</v>
      </c>
      <c r="AX267" s="402">
        <v>0</v>
      </c>
      <c r="AY267" t="str">
        <f t="shared" si="248"/>
        <v/>
      </c>
      <c r="CW267" s="25" t="str">
        <f t="shared" si="249"/>
        <v/>
      </c>
      <c r="CX267" s="25" t="str">
        <f t="shared" si="250"/>
        <v/>
      </c>
      <c r="CY267" s="25" t="str">
        <f t="shared" si="251"/>
        <v/>
      </c>
      <c r="CZ267" s="25" t="str">
        <f t="shared" si="252"/>
        <v/>
      </c>
      <c r="DA267" s="25" t="str">
        <f t="shared" si="246"/>
        <v/>
      </c>
      <c r="DB267" s="25" t="str">
        <f t="shared" si="247"/>
        <v/>
      </c>
      <c r="DC267"/>
      <c r="DD267"/>
      <c r="DE267"/>
      <c r="DG267" s="26">
        <f t="shared" si="253"/>
        <v>0</v>
      </c>
      <c r="DH267" s="26">
        <f t="shared" si="254"/>
        <v>0</v>
      </c>
      <c r="DI267" s="26">
        <f t="shared" si="255"/>
        <v>0</v>
      </c>
      <c r="DJ267" s="26">
        <f t="shared" si="256"/>
        <v>0</v>
      </c>
      <c r="DK267" s="26">
        <f t="shared" si="257"/>
        <v>0</v>
      </c>
      <c r="DL267" s="26">
        <f t="shared" si="258"/>
        <v>0</v>
      </c>
      <c r="DM267"/>
    </row>
    <row r="268" spans="1:117" x14ac:dyDescent="0.25">
      <c r="A268" s="945"/>
      <c r="B268" s="1333" t="s">
        <v>271</v>
      </c>
      <c r="C268" s="1333"/>
      <c r="D268" s="1334">
        <f t="shared" si="261"/>
        <v>0</v>
      </c>
      <c r="E268" s="2002">
        <f t="shared" si="260"/>
        <v>0</v>
      </c>
      <c r="F268" s="2003">
        <f t="shared" si="260"/>
        <v>0</v>
      </c>
      <c r="G268" s="1363"/>
      <c r="H268" s="1364"/>
      <c r="I268" s="1365"/>
      <c r="J268" s="1364"/>
      <c r="K268" s="1365"/>
      <c r="L268" s="1364"/>
      <c r="M268" s="1363"/>
      <c r="N268" s="1364"/>
      <c r="O268" s="1363"/>
      <c r="P268" s="1364"/>
      <c r="Q268" s="1365"/>
      <c r="R268" s="1364"/>
      <c r="S268" s="1365"/>
      <c r="T268" s="1364"/>
      <c r="U268" s="1363"/>
      <c r="V268" s="1364"/>
      <c r="W268" s="1363"/>
      <c r="X268" s="1364"/>
      <c r="Y268" s="1316">
        <v>0</v>
      </c>
      <c r="Z268" s="389">
        <v>0</v>
      </c>
      <c r="AA268" s="1316">
        <v>0</v>
      </c>
      <c r="AB268" s="389">
        <v>0</v>
      </c>
      <c r="AC268" s="1316">
        <v>0</v>
      </c>
      <c r="AD268" s="389">
        <v>0</v>
      </c>
      <c r="AE268" s="1316">
        <v>0</v>
      </c>
      <c r="AF268" s="389">
        <v>0</v>
      </c>
      <c r="AG268" s="1316">
        <v>0</v>
      </c>
      <c r="AH268" s="389">
        <v>0</v>
      </c>
      <c r="AI268" s="1316">
        <v>0</v>
      </c>
      <c r="AJ268" s="389">
        <v>0</v>
      </c>
      <c r="AK268" s="1316">
        <v>0</v>
      </c>
      <c r="AL268" s="389">
        <v>0</v>
      </c>
      <c r="AM268" s="1316">
        <v>0</v>
      </c>
      <c r="AN268" s="389">
        <v>0</v>
      </c>
      <c r="AO268" s="1317">
        <v>0</v>
      </c>
      <c r="AP268" s="1318">
        <v>0</v>
      </c>
      <c r="AQ268" s="1338"/>
      <c r="AR268" s="1339"/>
      <c r="AS268" s="413"/>
      <c r="AT268" s="1316">
        <v>0</v>
      </c>
      <c r="AU268" s="1316">
        <v>0</v>
      </c>
      <c r="AV268" s="1319">
        <v>0</v>
      </c>
      <c r="AW268" s="1319">
        <v>0</v>
      </c>
      <c r="AX268" s="1315">
        <v>0</v>
      </c>
      <c r="AY268" t="str">
        <f t="shared" si="248"/>
        <v/>
      </c>
      <c r="CW268" s="25" t="str">
        <f t="shared" si="249"/>
        <v/>
      </c>
      <c r="CX268" s="25" t="str">
        <f t="shared" si="250"/>
        <v/>
      </c>
      <c r="CY268" s="25" t="str">
        <f t="shared" si="251"/>
        <v/>
      </c>
      <c r="CZ268" s="25" t="str">
        <f t="shared" si="252"/>
        <v/>
      </c>
      <c r="DA268" s="25" t="str">
        <f t="shared" si="246"/>
        <v/>
      </c>
      <c r="DB268" s="25" t="str">
        <f t="shared" si="247"/>
        <v/>
      </c>
      <c r="DC268"/>
      <c r="DD268"/>
      <c r="DE268"/>
      <c r="DG268" s="26">
        <f t="shared" si="253"/>
        <v>0</v>
      </c>
      <c r="DH268" s="26">
        <f t="shared" si="254"/>
        <v>0</v>
      </c>
      <c r="DI268" s="26">
        <f t="shared" si="255"/>
        <v>0</v>
      </c>
      <c r="DJ268" s="26">
        <f t="shared" si="256"/>
        <v>0</v>
      </c>
      <c r="DK268" s="26">
        <f t="shared" si="257"/>
        <v>0</v>
      </c>
      <c r="DL268" s="26">
        <f t="shared" si="258"/>
        <v>0</v>
      </c>
      <c r="DM268"/>
    </row>
    <row r="269" spans="1:117" x14ac:dyDescent="0.25">
      <c r="A269" s="902" t="s">
        <v>276</v>
      </c>
      <c r="B269" s="830" t="s">
        <v>266</v>
      </c>
      <c r="C269" s="830"/>
      <c r="D269" s="245">
        <f t="shared" si="261"/>
        <v>20</v>
      </c>
      <c r="E269" s="2004">
        <f t="shared" si="260"/>
        <v>7</v>
      </c>
      <c r="F269" s="2005">
        <f t="shared" si="260"/>
        <v>13</v>
      </c>
      <c r="G269" s="432"/>
      <c r="H269" s="433"/>
      <c r="I269" s="434"/>
      <c r="J269" s="433"/>
      <c r="K269" s="434"/>
      <c r="L269" s="433"/>
      <c r="M269" s="435"/>
      <c r="N269" s="436"/>
      <c r="O269" s="435"/>
      <c r="P269" s="436"/>
      <c r="Q269" s="434"/>
      <c r="R269" s="433"/>
      <c r="S269" s="434"/>
      <c r="T269" s="433"/>
      <c r="U269" s="435"/>
      <c r="V269" s="436"/>
      <c r="W269" s="435"/>
      <c r="X269" s="436"/>
      <c r="Y269" s="394">
        <v>1</v>
      </c>
      <c r="Z269" s="395">
        <v>0</v>
      </c>
      <c r="AA269" s="394">
        <v>0</v>
      </c>
      <c r="AB269" s="395">
        <v>0</v>
      </c>
      <c r="AC269" s="394">
        <v>0</v>
      </c>
      <c r="AD269" s="395">
        <v>0</v>
      </c>
      <c r="AE269" s="394">
        <v>0</v>
      </c>
      <c r="AF269" s="395">
        <v>1</v>
      </c>
      <c r="AG269" s="394">
        <v>0</v>
      </c>
      <c r="AH269" s="395">
        <v>6</v>
      </c>
      <c r="AI269" s="394">
        <v>0</v>
      </c>
      <c r="AJ269" s="395">
        <v>0</v>
      </c>
      <c r="AK269" s="394">
        <v>1</v>
      </c>
      <c r="AL269" s="395">
        <v>2</v>
      </c>
      <c r="AM269" s="394">
        <v>5</v>
      </c>
      <c r="AN269" s="395">
        <v>4</v>
      </c>
      <c r="AO269" s="396">
        <v>0</v>
      </c>
      <c r="AP269" s="397">
        <v>0</v>
      </c>
      <c r="AQ269" s="392">
        <v>5</v>
      </c>
      <c r="AR269" s="393">
        <v>5</v>
      </c>
      <c r="AS269" s="2006">
        <v>9</v>
      </c>
      <c r="AT269" s="394">
        <v>0</v>
      </c>
      <c r="AU269" s="394">
        <v>0</v>
      </c>
      <c r="AV269" s="398">
        <v>0</v>
      </c>
      <c r="AW269" s="398">
        <v>0</v>
      </c>
      <c r="AX269" s="393">
        <v>0</v>
      </c>
      <c r="AY269" t="str">
        <f t="shared" si="248"/>
        <v/>
      </c>
      <c r="CW269" s="25" t="str">
        <f t="shared" si="249"/>
        <v/>
      </c>
      <c r="CX269" s="25" t="str">
        <f t="shared" si="250"/>
        <v/>
      </c>
      <c r="CY269" s="25" t="str">
        <f t="shared" si="251"/>
        <v/>
      </c>
      <c r="CZ269" s="25" t="str">
        <f t="shared" si="252"/>
        <v/>
      </c>
      <c r="DA269" s="25" t="str">
        <f t="shared" si="246"/>
        <v/>
      </c>
      <c r="DB269" s="25" t="str">
        <f t="shared" si="247"/>
        <v/>
      </c>
      <c r="DC269"/>
      <c r="DD269"/>
      <c r="DE269"/>
      <c r="DG269" s="26">
        <f t="shared" si="253"/>
        <v>0</v>
      </c>
      <c r="DH269" s="26">
        <f t="shared" si="254"/>
        <v>0</v>
      </c>
      <c r="DI269" s="26">
        <f t="shared" si="255"/>
        <v>0</v>
      </c>
      <c r="DJ269" s="26">
        <f t="shared" si="256"/>
        <v>0</v>
      </c>
      <c r="DK269" s="26">
        <f t="shared" si="257"/>
        <v>0</v>
      </c>
      <c r="DL269" s="26">
        <f t="shared" si="258"/>
        <v>0</v>
      </c>
      <c r="DM269"/>
    </row>
    <row r="270" spans="1:117" x14ac:dyDescent="0.25">
      <c r="A270" s="713"/>
      <c r="B270" s="1320" t="s">
        <v>267</v>
      </c>
      <c r="C270" s="1320"/>
      <c r="D270" s="1321">
        <f t="shared" si="261"/>
        <v>67</v>
      </c>
      <c r="E270" s="2000">
        <f t="shared" si="260"/>
        <v>26</v>
      </c>
      <c r="F270" s="2001">
        <f t="shared" si="260"/>
        <v>41</v>
      </c>
      <c r="G270" s="1358"/>
      <c r="H270" s="1359"/>
      <c r="I270" s="1360"/>
      <c r="J270" s="1359"/>
      <c r="K270" s="1360"/>
      <c r="L270" s="1359"/>
      <c r="M270" s="1341"/>
      <c r="N270" s="1308"/>
      <c r="O270" s="1341"/>
      <c r="P270" s="1308"/>
      <c r="Q270" s="1360"/>
      <c r="R270" s="1359"/>
      <c r="S270" s="1360"/>
      <c r="T270" s="1359"/>
      <c r="U270" s="1341"/>
      <c r="V270" s="1308"/>
      <c r="W270" s="1341"/>
      <c r="X270" s="1308"/>
      <c r="Y270" s="1326">
        <v>0</v>
      </c>
      <c r="Z270" s="1327">
        <v>1</v>
      </c>
      <c r="AA270" s="1326">
        <v>0</v>
      </c>
      <c r="AB270" s="1327">
        <v>0</v>
      </c>
      <c r="AC270" s="1326">
        <v>0</v>
      </c>
      <c r="AD270" s="1327">
        <v>1</v>
      </c>
      <c r="AE270" s="1326">
        <v>2</v>
      </c>
      <c r="AF270" s="1327">
        <v>1</v>
      </c>
      <c r="AG270" s="1326">
        <v>3</v>
      </c>
      <c r="AH270" s="1327">
        <v>16</v>
      </c>
      <c r="AI270" s="1326">
        <v>2</v>
      </c>
      <c r="AJ270" s="1327">
        <v>1</v>
      </c>
      <c r="AK270" s="1326">
        <v>7</v>
      </c>
      <c r="AL270" s="1327">
        <v>10</v>
      </c>
      <c r="AM270" s="1326">
        <v>12</v>
      </c>
      <c r="AN270" s="1327">
        <v>11</v>
      </c>
      <c r="AO270" s="1328">
        <v>0</v>
      </c>
      <c r="AP270" s="1329">
        <v>0</v>
      </c>
      <c r="AQ270" s="1307"/>
      <c r="AR270" s="1308"/>
      <c r="AS270" s="394">
        <v>12</v>
      </c>
      <c r="AT270" s="1326">
        <v>0</v>
      </c>
      <c r="AU270" s="1326">
        <v>0</v>
      </c>
      <c r="AV270" s="1330">
        <v>0</v>
      </c>
      <c r="AW270" s="1330">
        <v>0</v>
      </c>
      <c r="AX270" s="1325">
        <v>0</v>
      </c>
      <c r="AY270" t="str">
        <f t="shared" si="248"/>
        <v/>
      </c>
      <c r="CW270" s="25" t="str">
        <f t="shared" si="249"/>
        <v/>
      </c>
      <c r="CX270" s="25" t="str">
        <f t="shared" si="250"/>
        <v/>
      </c>
      <c r="CY270" s="25" t="str">
        <f t="shared" si="251"/>
        <v/>
      </c>
      <c r="CZ270" s="25" t="str">
        <f t="shared" si="252"/>
        <v/>
      </c>
      <c r="DA270" s="25" t="str">
        <f t="shared" si="246"/>
        <v/>
      </c>
      <c r="DB270" s="25" t="str">
        <f t="shared" si="247"/>
        <v/>
      </c>
      <c r="DC270"/>
      <c r="DD270"/>
      <c r="DE270"/>
      <c r="DG270" s="26">
        <f t="shared" si="253"/>
        <v>0</v>
      </c>
      <c r="DH270" s="26">
        <f t="shared" si="254"/>
        <v>0</v>
      </c>
      <c r="DI270" s="26">
        <f t="shared" si="255"/>
        <v>0</v>
      </c>
      <c r="DJ270" s="26">
        <f t="shared" si="256"/>
        <v>0</v>
      </c>
      <c r="DK270" s="26">
        <f t="shared" si="257"/>
        <v>0</v>
      </c>
      <c r="DL270" s="26">
        <f t="shared" si="258"/>
        <v>0</v>
      </c>
      <c r="DM270"/>
    </row>
    <row r="271" spans="1:117" x14ac:dyDescent="0.25">
      <c r="A271" s="713"/>
      <c r="B271" s="1320" t="s">
        <v>268</v>
      </c>
      <c r="C271" s="1320"/>
      <c r="D271" s="1321">
        <f t="shared" si="261"/>
        <v>28</v>
      </c>
      <c r="E271" s="2000">
        <f t="shared" si="260"/>
        <v>10</v>
      </c>
      <c r="F271" s="2001">
        <f t="shared" si="260"/>
        <v>18</v>
      </c>
      <c r="G271" s="1358"/>
      <c r="H271" s="1359"/>
      <c r="I271" s="1360"/>
      <c r="J271" s="1359"/>
      <c r="K271" s="1360"/>
      <c r="L271" s="1359"/>
      <c r="M271" s="1341"/>
      <c r="N271" s="1308"/>
      <c r="O271" s="1341"/>
      <c r="P271" s="1308"/>
      <c r="Q271" s="1360"/>
      <c r="R271" s="1359"/>
      <c r="S271" s="1360"/>
      <c r="T271" s="1359"/>
      <c r="U271" s="1341"/>
      <c r="V271" s="1308"/>
      <c r="W271" s="1341"/>
      <c r="X271" s="1308"/>
      <c r="Y271" s="1326">
        <v>1</v>
      </c>
      <c r="Z271" s="1327">
        <v>0</v>
      </c>
      <c r="AA271" s="1326">
        <v>0</v>
      </c>
      <c r="AB271" s="1327">
        <v>0</v>
      </c>
      <c r="AC271" s="1326">
        <v>0</v>
      </c>
      <c r="AD271" s="1327">
        <v>0</v>
      </c>
      <c r="AE271" s="1326">
        <v>0</v>
      </c>
      <c r="AF271" s="1327">
        <v>1</v>
      </c>
      <c r="AG271" s="1326">
        <v>1</v>
      </c>
      <c r="AH271" s="1327">
        <v>6</v>
      </c>
      <c r="AI271" s="1326">
        <v>0</v>
      </c>
      <c r="AJ271" s="1327">
        <v>0</v>
      </c>
      <c r="AK271" s="1326">
        <v>2</v>
      </c>
      <c r="AL271" s="1327">
        <v>4</v>
      </c>
      <c r="AM271" s="1326">
        <v>6</v>
      </c>
      <c r="AN271" s="1327">
        <v>7</v>
      </c>
      <c r="AO271" s="1328">
        <v>0</v>
      </c>
      <c r="AP271" s="1329">
        <v>0</v>
      </c>
      <c r="AQ271" s="1307"/>
      <c r="AR271" s="1308"/>
      <c r="AS271" s="1341"/>
      <c r="AT271" s="1326">
        <v>0</v>
      </c>
      <c r="AU271" s="1326">
        <v>0</v>
      </c>
      <c r="AV271" s="1330">
        <v>0</v>
      </c>
      <c r="AW271" s="1330">
        <v>0</v>
      </c>
      <c r="AX271" s="1325">
        <v>0</v>
      </c>
      <c r="AY271" t="str">
        <f t="shared" si="248"/>
        <v/>
      </c>
      <c r="CW271" s="25" t="str">
        <f t="shared" si="249"/>
        <v/>
      </c>
      <c r="CX271" s="25" t="str">
        <f t="shared" si="250"/>
        <v/>
      </c>
      <c r="CY271" s="25" t="str">
        <f t="shared" si="251"/>
        <v/>
      </c>
      <c r="CZ271" s="25" t="str">
        <f t="shared" si="252"/>
        <v/>
      </c>
      <c r="DA271" s="25" t="str">
        <f t="shared" si="246"/>
        <v/>
      </c>
      <c r="DB271" s="25" t="str">
        <f t="shared" si="247"/>
        <v/>
      </c>
      <c r="DC271"/>
      <c r="DD271"/>
      <c r="DE271"/>
      <c r="DG271" s="26">
        <f t="shared" si="253"/>
        <v>0</v>
      </c>
      <c r="DH271" s="26">
        <f t="shared" si="254"/>
        <v>0</v>
      </c>
      <c r="DI271" s="26">
        <f t="shared" si="255"/>
        <v>0</v>
      </c>
      <c r="DJ271" s="26">
        <f t="shared" si="256"/>
        <v>0</v>
      </c>
      <c r="DK271" s="26">
        <f t="shared" si="257"/>
        <v>0</v>
      </c>
      <c r="DL271" s="26">
        <f t="shared" si="258"/>
        <v>0</v>
      </c>
      <c r="DM271"/>
    </row>
    <row r="272" spans="1:117" x14ac:dyDescent="0.25">
      <c r="A272" s="713"/>
      <c r="B272" s="1331" t="s">
        <v>269</v>
      </c>
      <c r="C272" s="1332"/>
      <c r="D272" s="1321">
        <f t="shared" si="261"/>
        <v>21</v>
      </c>
      <c r="E272" s="2000">
        <f t="shared" si="260"/>
        <v>13</v>
      </c>
      <c r="F272" s="2001">
        <f t="shared" si="260"/>
        <v>8</v>
      </c>
      <c r="G272" s="425"/>
      <c r="H272" s="426"/>
      <c r="I272" s="427"/>
      <c r="J272" s="426"/>
      <c r="K272" s="427"/>
      <c r="L272" s="426"/>
      <c r="M272" s="1307"/>
      <c r="N272" s="1308"/>
      <c r="O272" s="1307"/>
      <c r="P272" s="1308"/>
      <c r="Q272" s="427"/>
      <c r="R272" s="426"/>
      <c r="S272" s="427"/>
      <c r="T272" s="426"/>
      <c r="U272" s="1307"/>
      <c r="V272" s="1308"/>
      <c r="W272" s="1307"/>
      <c r="X272" s="1308"/>
      <c r="Y272" s="403">
        <v>0</v>
      </c>
      <c r="Z272" s="404">
        <v>0</v>
      </c>
      <c r="AA272" s="403">
        <v>0</v>
      </c>
      <c r="AB272" s="404">
        <v>0</v>
      </c>
      <c r="AC272" s="403">
        <v>0</v>
      </c>
      <c r="AD272" s="404">
        <v>0</v>
      </c>
      <c r="AE272" s="403">
        <v>2</v>
      </c>
      <c r="AF272" s="404">
        <v>0</v>
      </c>
      <c r="AG272" s="403">
        <v>1</v>
      </c>
      <c r="AH272" s="404">
        <v>2</v>
      </c>
      <c r="AI272" s="403">
        <v>2</v>
      </c>
      <c r="AJ272" s="404">
        <v>0</v>
      </c>
      <c r="AK272" s="403">
        <v>3</v>
      </c>
      <c r="AL272" s="404">
        <v>2</v>
      </c>
      <c r="AM272" s="403">
        <v>5</v>
      </c>
      <c r="AN272" s="404">
        <v>4</v>
      </c>
      <c r="AO272" s="405">
        <v>0</v>
      </c>
      <c r="AP272" s="406">
        <v>0</v>
      </c>
      <c r="AQ272" s="1307"/>
      <c r="AR272" s="1308"/>
      <c r="AS272" s="1341"/>
      <c r="AT272" s="403">
        <v>0</v>
      </c>
      <c r="AU272" s="403">
        <v>0</v>
      </c>
      <c r="AV272" s="410">
        <v>0</v>
      </c>
      <c r="AW272" s="410">
        <v>0</v>
      </c>
      <c r="AX272" s="402">
        <v>0</v>
      </c>
      <c r="AY272" t="str">
        <f t="shared" si="248"/>
        <v/>
      </c>
      <c r="CW272" s="25" t="str">
        <f t="shared" si="249"/>
        <v/>
      </c>
      <c r="CX272" s="25" t="str">
        <f t="shared" si="250"/>
        <v/>
      </c>
      <c r="CY272" s="25" t="str">
        <f t="shared" si="251"/>
        <v/>
      </c>
      <c r="CZ272" s="25" t="str">
        <f t="shared" si="252"/>
        <v/>
      </c>
      <c r="DA272" s="25" t="str">
        <f t="shared" si="246"/>
        <v/>
      </c>
      <c r="DB272" s="25" t="str">
        <f t="shared" si="247"/>
        <v/>
      </c>
      <c r="DC272"/>
      <c r="DD272"/>
      <c r="DE272"/>
      <c r="DG272" s="26">
        <f t="shared" si="253"/>
        <v>0</v>
      </c>
      <c r="DH272" s="26">
        <f t="shared" si="254"/>
        <v>0</v>
      </c>
      <c r="DI272" s="26">
        <f t="shared" si="255"/>
        <v>0</v>
      </c>
      <c r="DJ272" s="26">
        <f t="shared" si="256"/>
        <v>0</v>
      </c>
      <c r="DK272" s="26">
        <f t="shared" si="257"/>
        <v>0</v>
      </c>
      <c r="DL272" s="26">
        <f t="shared" si="258"/>
        <v>0</v>
      </c>
      <c r="DM272"/>
    </row>
    <row r="273" spans="1:117" ht="15" customHeight="1" x14ac:dyDescent="0.25">
      <c r="A273" s="713"/>
      <c r="B273" s="1331" t="s">
        <v>270</v>
      </c>
      <c r="C273" s="1332"/>
      <c r="D273" s="1321">
        <f t="shared" si="261"/>
        <v>1</v>
      </c>
      <c r="E273" s="2000">
        <f t="shared" si="260"/>
        <v>0</v>
      </c>
      <c r="F273" s="2001">
        <f t="shared" si="260"/>
        <v>1</v>
      </c>
      <c r="G273" s="425"/>
      <c r="H273" s="426"/>
      <c r="I273" s="427"/>
      <c r="J273" s="426"/>
      <c r="K273" s="427"/>
      <c r="L273" s="426"/>
      <c r="M273" s="407"/>
      <c r="N273" s="408"/>
      <c r="O273" s="407"/>
      <c r="P273" s="408"/>
      <c r="Q273" s="427"/>
      <c r="R273" s="426"/>
      <c r="S273" s="427"/>
      <c r="T273" s="426"/>
      <c r="U273" s="407"/>
      <c r="V273" s="408"/>
      <c r="W273" s="407"/>
      <c r="X273" s="408"/>
      <c r="Y273" s="403">
        <v>0</v>
      </c>
      <c r="Z273" s="404">
        <v>0</v>
      </c>
      <c r="AA273" s="403">
        <v>0</v>
      </c>
      <c r="AB273" s="404">
        <v>0</v>
      </c>
      <c r="AC273" s="403">
        <v>0</v>
      </c>
      <c r="AD273" s="404">
        <v>0</v>
      </c>
      <c r="AE273" s="403">
        <v>0</v>
      </c>
      <c r="AF273" s="404">
        <v>0</v>
      </c>
      <c r="AG273" s="403">
        <v>0</v>
      </c>
      <c r="AH273" s="404">
        <v>1</v>
      </c>
      <c r="AI273" s="403">
        <v>0</v>
      </c>
      <c r="AJ273" s="404">
        <v>0</v>
      </c>
      <c r="AK273" s="403">
        <v>0</v>
      </c>
      <c r="AL273" s="404">
        <v>0</v>
      </c>
      <c r="AM273" s="403">
        <v>0</v>
      </c>
      <c r="AN273" s="404">
        <v>0</v>
      </c>
      <c r="AO273" s="405">
        <v>0</v>
      </c>
      <c r="AP273" s="406">
        <v>0</v>
      </c>
      <c r="AQ273" s="407"/>
      <c r="AR273" s="408"/>
      <c r="AS273" s="409"/>
      <c r="AT273" s="403">
        <v>0</v>
      </c>
      <c r="AU273" s="403">
        <v>0</v>
      </c>
      <c r="AV273" s="410">
        <v>0</v>
      </c>
      <c r="AW273" s="410">
        <v>0</v>
      </c>
      <c r="AX273" s="402">
        <v>0</v>
      </c>
      <c r="AY273" t="str">
        <f t="shared" si="248"/>
        <v/>
      </c>
      <c r="CW273" s="25" t="str">
        <f t="shared" si="249"/>
        <v/>
      </c>
      <c r="CX273" s="25" t="str">
        <f t="shared" si="250"/>
        <v/>
      </c>
      <c r="CY273" s="25" t="str">
        <f t="shared" si="251"/>
        <v/>
      </c>
      <c r="CZ273" s="25" t="str">
        <f t="shared" si="252"/>
        <v/>
      </c>
      <c r="DA273" s="25" t="str">
        <f t="shared" si="246"/>
        <v/>
      </c>
      <c r="DB273" s="25" t="str">
        <f t="shared" si="247"/>
        <v/>
      </c>
      <c r="DC273"/>
      <c r="DD273"/>
      <c r="DE273"/>
      <c r="DG273" s="26">
        <f t="shared" si="253"/>
        <v>0</v>
      </c>
      <c r="DH273" s="26">
        <f t="shared" si="254"/>
        <v>0</v>
      </c>
      <c r="DI273" s="26">
        <f t="shared" si="255"/>
        <v>0</v>
      </c>
      <c r="DJ273" s="26">
        <f t="shared" si="256"/>
        <v>0</v>
      </c>
      <c r="DK273" s="26">
        <f t="shared" si="257"/>
        <v>0</v>
      </c>
      <c r="DL273" s="26">
        <f t="shared" si="258"/>
        <v>0</v>
      </c>
      <c r="DM273"/>
    </row>
    <row r="274" spans="1:117" x14ac:dyDescent="0.25">
      <c r="A274" s="945"/>
      <c r="B274" s="1333" t="s">
        <v>271</v>
      </c>
      <c r="C274" s="1333"/>
      <c r="D274" s="1334">
        <f t="shared" si="261"/>
        <v>0</v>
      </c>
      <c r="E274" s="2002">
        <f t="shared" si="260"/>
        <v>0</v>
      </c>
      <c r="F274" s="2003">
        <f t="shared" si="260"/>
        <v>0</v>
      </c>
      <c r="G274" s="1363"/>
      <c r="H274" s="1364"/>
      <c r="I274" s="1365"/>
      <c r="J274" s="1364"/>
      <c r="K274" s="1365"/>
      <c r="L274" s="1364"/>
      <c r="M274" s="1363"/>
      <c r="N274" s="1364"/>
      <c r="O274" s="1363"/>
      <c r="P274" s="1364"/>
      <c r="Q274" s="1365"/>
      <c r="R274" s="1364"/>
      <c r="S274" s="1365"/>
      <c r="T274" s="1364"/>
      <c r="U274" s="1363"/>
      <c r="V274" s="1364"/>
      <c r="W274" s="1363"/>
      <c r="X274" s="1364"/>
      <c r="Y274" s="1316">
        <v>0</v>
      </c>
      <c r="Z274" s="389">
        <v>0</v>
      </c>
      <c r="AA274" s="1316">
        <v>0</v>
      </c>
      <c r="AB274" s="389">
        <v>0</v>
      </c>
      <c r="AC274" s="1316">
        <v>0</v>
      </c>
      <c r="AD274" s="389">
        <v>0</v>
      </c>
      <c r="AE274" s="1316">
        <v>0</v>
      </c>
      <c r="AF274" s="389">
        <v>0</v>
      </c>
      <c r="AG274" s="1316">
        <v>0</v>
      </c>
      <c r="AH274" s="389">
        <v>0</v>
      </c>
      <c r="AI274" s="1316">
        <v>0</v>
      </c>
      <c r="AJ274" s="389">
        <v>0</v>
      </c>
      <c r="AK274" s="1316">
        <v>0</v>
      </c>
      <c r="AL274" s="389">
        <v>0</v>
      </c>
      <c r="AM274" s="1316">
        <v>0</v>
      </c>
      <c r="AN274" s="389">
        <v>0</v>
      </c>
      <c r="AO274" s="1317">
        <v>0</v>
      </c>
      <c r="AP274" s="1318">
        <v>0</v>
      </c>
      <c r="AQ274" s="1338"/>
      <c r="AR274" s="1339"/>
      <c r="AS274" s="413"/>
      <c r="AT274" s="1316">
        <v>0</v>
      </c>
      <c r="AU274" s="1316">
        <v>0</v>
      </c>
      <c r="AV274" s="1319">
        <v>0</v>
      </c>
      <c r="AW274" s="1319">
        <v>0</v>
      </c>
      <c r="AX274" s="1315">
        <v>0</v>
      </c>
      <c r="AY274" t="str">
        <f t="shared" si="248"/>
        <v/>
      </c>
      <c r="CW274" s="25" t="str">
        <f t="shared" si="249"/>
        <v/>
      </c>
      <c r="CX274" s="25" t="str">
        <f t="shared" si="250"/>
        <v/>
      </c>
      <c r="CY274" s="25" t="str">
        <f t="shared" si="251"/>
        <v/>
      </c>
      <c r="CZ274" s="25" t="str">
        <f t="shared" si="252"/>
        <v/>
      </c>
      <c r="DA274" s="25" t="str">
        <f t="shared" si="246"/>
        <v/>
      </c>
      <c r="DB274" s="25" t="str">
        <f t="shared" si="247"/>
        <v/>
      </c>
      <c r="DC274"/>
      <c r="DD274"/>
      <c r="DE274"/>
      <c r="DG274" s="26">
        <f t="shared" si="253"/>
        <v>0</v>
      </c>
      <c r="DH274" s="26">
        <f t="shared" si="254"/>
        <v>0</v>
      </c>
      <c r="DI274" s="26">
        <f t="shared" si="255"/>
        <v>0</v>
      </c>
      <c r="DJ274" s="26">
        <f t="shared" si="256"/>
        <v>0</v>
      </c>
      <c r="DK274" s="26">
        <f t="shared" si="257"/>
        <v>0</v>
      </c>
      <c r="DL274" s="26">
        <f t="shared" si="258"/>
        <v>0</v>
      </c>
      <c r="DM274"/>
    </row>
    <row r="275" spans="1:117" x14ac:dyDescent="0.25">
      <c r="A275" s="905" t="s">
        <v>277</v>
      </c>
      <c r="B275" s="830" t="s">
        <v>266</v>
      </c>
      <c r="C275" s="830"/>
      <c r="D275" s="245">
        <f t="shared" si="261"/>
        <v>0</v>
      </c>
      <c r="E275" s="2004">
        <f t="shared" si="260"/>
        <v>0</v>
      </c>
      <c r="F275" s="2005">
        <f t="shared" si="260"/>
        <v>0</v>
      </c>
      <c r="G275" s="437"/>
      <c r="H275" s="436"/>
      <c r="I275" s="435"/>
      <c r="J275" s="436"/>
      <c r="K275" s="435"/>
      <c r="L275" s="436"/>
      <c r="M275" s="435"/>
      <c r="N275" s="436"/>
      <c r="O275" s="435"/>
      <c r="P275" s="436"/>
      <c r="Q275" s="435"/>
      <c r="R275" s="436"/>
      <c r="S275" s="435"/>
      <c r="T275" s="436"/>
      <c r="U275" s="435"/>
      <c r="V275" s="436"/>
      <c r="W275" s="435"/>
      <c r="X275" s="436"/>
      <c r="Y275" s="394"/>
      <c r="Z275" s="395"/>
      <c r="AA275" s="394"/>
      <c r="AB275" s="395"/>
      <c r="AC275" s="394"/>
      <c r="AD275" s="395"/>
      <c r="AE275" s="394"/>
      <c r="AF275" s="395"/>
      <c r="AG275" s="394"/>
      <c r="AH275" s="395"/>
      <c r="AI275" s="394"/>
      <c r="AJ275" s="395"/>
      <c r="AK275" s="394"/>
      <c r="AL275" s="395"/>
      <c r="AM275" s="394"/>
      <c r="AN275" s="395"/>
      <c r="AO275" s="396"/>
      <c r="AP275" s="397"/>
      <c r="AQ275" s="392"/>
      <c r="AR275" s="393"/>
      <c r="AS275" s="2006"/>
      <c r="AT275" s="394"/>
      <c r="AU275" s="394"/>
      <c r="AV275" s="398"/>
      <c r="AW275" s="398"/>
      <c r="AX275" s="393"/>
      <c r="AY275" t="str">
        <f t="shared" si="248"/>
        <v/>
      </c>
      <c r="CW275" s="25" t="str">
        <f t="shared" si="249"/>
        <v/>
      </c>
      <c r="CX275" s="25" t="str">
        <f t="shared" si="250"/>
        <v/>
      </c>
      <c r="CY275" s="25" t="str">
        <f t="shared" si="251"/>
        <v/>
      </c>
      <c r="CZ275" s="25" t="str">
        <f t="shared" si="252"/>
        <v/>
      </c>
      <c r="DA275" s="25" t="str">
        <f t="shared" si="246"/>
        <v/>
      </c>
      <c r="DB275" s="25" t="str">
        <f t="shared" si="247"/>
        <v/>
      </c>
      <c r="DC275"/>
      <c r="DD275"/>
      <c r="DE275"/>
      <c r="DG275" s="26">
        <f t="shared" si="253"/>
        <v>0</v>
      </c>
      <c r="DH275" s="26">
        <f t="shared" si="254"/>
        <v>0</v>
      </c>
      <c r="DI275" s="26">
        <f t="shared" si="255"/>
        <v>0</v>
      </c>
      <c r="DJ275" s="26">
        <f t="shared" si="256"/>
        <v>0</v>
      </c>
      <c r="DK275" s="26">
        <f t="shared" si="257"/>
        <v>0</v>
      </c>
      <c r="DL275" s="26">
        <f t="shared" si="258"/>
        <v>0</v>
      </c>
      <c r="DM275"/>
    </row>
    <row r="276" spans="1:117" x14ac:dyDescent="0.25">
      <c r="A276" s="794"/>
      <c r="B276" s="1320" t="s">
        <v>267</v>
      </c>
      <c r="C276" s="1320"/>
      <c r="D276" s="1321">
        <f t="shared" si="261"/>
        <v>0</v>
      </c>
      <c r="E276" s="2000">
        <f t="shared" si="260"/>
        <v>0</v>
      </c>
      <c r="F276" s="2001">
        <f t="shared" si="260"/>
        <v>0</v>
      </c>
      <c r="G276" s="1307"/>
      <c r="H276" s="1308"/>
      <c r="I276" s="1341"/>
      <c r="J276" s="1308"/>
      <c r="K276" s="1341"/>
      <c r="L276" s="1308"/>
      <c r="M276" s="1341"/>
      <c r="N276" s="1308"/>
      <c r="O276" s="1341"/>
      <c r="P276" s="1308"/>
      <c r="Q276" s="1341"/>
      <c r="R276" s="1308"/>
      <c r="S276" s="1341"/>
      <c r="T276" s="1308"/>
      <c r="U276" s="1341"/>
      <c r="V276" s="1308"/>
      <c r="W276" s="1341"/>
      <c r="X276" s="1308"/>
      <c r="Y276" s="1326"/>
      <c r="Z276" s="1327"/>
      <c r="AA276" s="1326"/>
      <c r="AB276" s="1327"/>
      <c r="AC276" s="1326"/>
      <c r="AD276" s="1327"/>
      <c r="AE276" s="1326"/>
      <c r="AF276" s="1327"/>
      <c r="AG276" s="1326"/>
      <c r="AH276" s="1327"/>
      <c r="AI276" s="1326"/>
      <c r="AJ276" s="1327"/>
      <c r="AK276" s="1326"/>
      <c r="AL276" s="1327"/>
      <c r="AM276" s="1326"/>
      <c r="AN276" s="1327"/>
      <c r="AO276" s="1328"/>
      <c r="AP276" s="1329"/>
      <c r="AQ276" s="1307"/>
      <c r="AR276" s="1308"/>
      <c r="AS276" s="394"/>
      <c r="AT276" s="1326"/>
      <c r="AU276" s="1326"/>
      <c r="AV276" s="1330"/>
      <c r="AW276" s="1330"/>
      <c r="AX276" s="1325"/>
      <c r="AY276" t="str">
        <f t="shared" si="248"/>
        <v/>
      </c>
      <c r="CW276" s="25" t="str">
        <f t="shared" si="249"/>
        <v/>
      </c>
      <c r="CX276" s="25" t="str">
        <f t="shared" si="250"/>
        <v/>
      </c>
      <c r="CY276" s="25" t="str">
        <f t="shared" si="251"/>
        <v/>
      </c>
      <c r="CZ276" s="25" t="str">
        <f t="shared" si="252"/>
        <v/>
      </c>
      <c r="DA276" s="25" t="str">
        <f t="shared" si="246"/>
        <v/>
      </c>
      <c r="DB276" s="25" t="str">
        <f t="shared" si="247"/>
        <v/>
      </c>
      <c r="DC276"/>
      <c r="DD276"/>
      <c r="DE276"/>
      <c r="DG276" s="26">
        <f t="shared" si="253"/>
        <v>0</v>
      </c>
      <c r="DH276" s="26">
        <f t="shared" si="254"/>
        <v>0</v>
      </c>
      <c r="DI276" s="26">
        <f t="shared" si="255"/>
        <v>0</v>
      </c>
      <c r="DJ276" s="26">
        <f t="shared" si="256"/>
        <v>0</v>
      </c>
      <c r="DK276" s="26">
        <f t="shared" si="257"/>
        <v>0</v>
      </c>
      <c r="DL276" s="26">
        <f t="shared" si="258"/>
        <v>0</v>
      </c>
      <c r="DM276"/>
    </row>
    <row r="277" spans="1:117" x14ac:dyDescent="0.25">
      <c r="A277" s="794"/>
      <c r="B277" s="1320" t="s">
        <v>268</v>
      </c>
      <c r="C277" s="1320"/>
      <c r="D277" s="1321">
        <f t="shared" si="261"/>
        <v>0</v>
      </c>
      <c r="E277" s="2000">
        <f t="shared" si="260"/>
        <v>0</v>
      </c>
      <c r="F277" s="2001">
        <f t="shared" si="260"/>
        <v>0</v>
      </c>
      <c r="G277" s="1307"/>
      <c r="H277" s="1308"/>
      <c r="I277" s="1341"/>
      <c r="J277" s="1308"/>
      <c r="K277" s="1341"/>
      <c r="L277" s="1308"/>
      <c r="M277" s="1341"/>
      <c r="N277" s="1308"/>
      <c r="O277" s="1341"/>
      <c r="P277" s="1308"/>
      <c r="Q277" s="1341"/>
      <c r="R277" s="1308"/>
      <c r="S277" s="1341"/>
      <c r="T277" s="1308"/>
      <c r="U277" s="1341"/>
      <c r="V277" s="1308"/>
      <c r="W277" s="1341"/>
      <c r="X277" s="1308"/>
      <c r="Y277" s="1326"/>
      <c r="Z277" s="1327"/>
      <c r="AA277" s="1326"/>
      <c r="AB277" s="1327"/>
      <c r="AC277" s="1326"/>
      <c r="AD277" s="1327"/>
      <c r="AE277" s="1326"/>
      <c r="AF277" s="1327"/>
      <c r="AG277" s="1326"/>
      <c r="AH277" s="1327"/>
      <c r="AI277" s="1326"/>
      <c r="AJ277" s="1327"/>
      <c r="AK277" s="1326"/>
      <c r="AL277" s="1327"/>
      <c r="AM277" s="1326"/>
      <c r="AN277" s="1327"/>
      <c r="AO277" s="1328"/>
      <c r="AP277" s="1329"/>
      <c r="AQ277" s="1307"/>
      <c r="AR277" s="1308"/>
      <c r="AS277" s="1341"/>
      <c r="AT277" s="1326"/>
      <c r="AU277" s="1326"/>
      <c r="AV277" s="1330"/>
      <c r="AW277" s="1330"/>
      <c r="AX277" s="1325"/>
      <c r="AY277" t="str">
        <f t="shared" si="248"/>
        <v/>
      </c>
      <c r="CW277" s="25" t="str">
        <f t="shared" si="249"/>
        <v/>
      </c>
      <c r="CX277" s="25" t="str">
        <f t="shared" si="250"/>
        <v/>
      </c>
      <c r="CY277" s="25" t="str">
        <f t="shared" si="251"/>
        <v/>
      </c>
      <c r="CZ277" s="25" t="str">
        <f t="shared" si="252"/>
        <v/>
      </c>
      <c r="DA277" s="25" t="str">
        <f t="shared" si="246"/>
        <v/>
      </c>
      <c r="DB277" s="25" t="str">
        <f t="shared" si="247"/>
        <v/>
      </c>
      <c r="DC277"/>
      <c r="DD277"/>
      <c r="DE277"/>
      <c r="DG277" s="26">
        <f t="shared" si="253"/>
        <v>0</v>
      </c>
      <c r="DH277" s="26">
        <f t="shared" si="254"/>
        <v>0</v>
      </c>
      <c r="DI277" s="26">
        <f t="shared" si="255"/>
        <v>0</v>
      </c>
      <c r="DJ277" s="26">
        <f t="shared" si="256"/>
        <v>0</v>
      </c>
      <c r="DK277" s="26">
        <f t="shared" si="257"/>
        <v>0</v>
      </c>
      <c r="DL277" s="26">
        <f t="shared" si="258"/>
        <v>0</v>
      </c>
      <c r="DM277"/>
    </row>
    <row r="278" spans="1:117" x14ac:dyDescent="0.25">
      <c r="A278" s="794"/>
      <c r="B278" s="1331" t="s">
        <v>269</v>
      </c>
      <c r="C278" s="1332"/>
      <c r="D278" s="1321">
        <f t="shared" si="261"/>
        <v>0</v>
      </c>
      <c r="E278" s="2007">
        <f t="shared" si="260"/>
        <v>0</v>
      </c>
      <c r="F278" s="2008">
        <f t="shared" si="260"/>
        <v>0</v>
      </c>
      <c r="G278" s="1307"/>
      <c r="H278" s="1308"/>
      <c r="I278" s="1341"/>
      <c r="J278" s="1308"/>
      <c r="K278" s="1341"/>
      <c r="L278" s="1308"/>
      <c r="M278" s="1341"/>
      <c r="N278" s="1308"/>
      <c r="O278" s="1341"/>
      <c r="P278" s="1308"/>
      <c r="Q278" s="1341"/>
      <c r="R278" s="1308"/>
      <c r="S278" s="1341"/>
      <c r="T278" s="1308"/>
      <c r="U278" s="1341"/>
      <c r="V278" s="1308"/>
      <c r="W278" s="1341"/>
      <c r="X278" s="1308"/>
      <c r="Y278" s="1326"/>
      <c r="Z278" s="1327"/>
      <c r="AA278" s="1326"/>
      <c r="AB278" s="1327"/>
      <c r="AC278" s="1326"/>
      <c r="AD278" s="1327"/>
      <c r="AE278" s="1326"/>
      <c r="AF278" s="1327"/>
      <c r="AG278" s="1326"/>
      <c r="AH278" s="1327"/>
      <c r="AI278" s="1326"/>
      <c r="AJ278" s="1327"/>
      <c r="AK278" s="1326"/>
      <c r="AL278" s="1327"/>
      <c r="AM278" s="1326"/>
      <c r="AN278" s="1327"/>
      <c r="AO278" s="405"/>
      <c r="AP278" s="406"/>
      <c r="AQ278" s="1307"/>
      <c r="AR278" s="1308"/>
      <c r="AS278" s="1341"/>
      <c r="AT278" s="403"/>
      <c r="AU278" s="403"/>
      <c r="AV278" s="410"/>
      <c r="AW278" s="410"/>
      <c r="AX278" s="402"/>
      <c r="AY278" t="str">
        <f t="shared" si="248"/>
        <v/>
      </c>
      <c r="CW278" s="25" t="str">
        <f t="shared" si="249"/>
        <v/>
      </c>
      <c r="CX278" s="25" t="str">
        <f t="shared" si="250"/>
        <v/>
      </c>
      <c r="CY278" s="25" t="str">
        <f t="shared" si="251"/>
        <v/>
      </c>
      <c r="CZ278" s="25" t="str">
        <f t="shared" si="252"/>
        <v/>
      </c>
      <c r="DA278" s="25" t="str">
        <f t="shared" si="246"/>
        <v/>
      </c>
      <c r="DB278" s="25" t="str">
        <f t="shared" si="247"/>
        <v/>
      </c>
      <c r="DC278"/>
      <c r="DD278"/>
      <c r="DE278"/>
      <c r="DG278" s="26">
        <f t="shared" si="253"/>
        <v>0</v>
      </c>
      <c r="DH278" s="26">
        <f t="shared" si="254"/>
        <v>0</v>
      </c>
      <c r="DI278" s="26">
        <f t="shared" si="255"/>
        <v>0</v>
      </c>
      <c r="DJ278" s="26">
        <f t="shared" si="256"/>
        <v>0</v>
      </c>
      <c r="DK278" s="26">
        <f t="shared" si="257"/>
        <v>0</v>
      </c>
      <c r="DL278" s="26">
        <f t="shared" si="258"/>
        <v>0</v>
      </c>
      <c r="DM278"/>
    </row>
    <row r="279" spans="1:117" ht="15" customHeight="1" x14ac:dyDescent="0.25">
      <c r="A279" s="794"/>
      <c r="B279" s="1331" t="s">
        <v>270</v>
      </c>
      <c r="C279" s="1332"/>
      <c r="D279" s="1321">
        <f t="shared" si="261"/>
        <v>0</v>
      </c>
      <c r="E279" s="2007">
        <f t="shared" si="260"/>
        <v>0</v>
      </c>
      <c r="F279" s="2008">
        <f t="shared" si="260"/>
        <v>0</v>
      </c>
      <c r="G279" s="440"/>
      <c r="H279" s="441"/>
      <c r="I279" s="442"/>
      <c r="J279" s="441"/>
      <c r="K279" s="442"/>
      <c r="L279" s="441"/>
      <c r="M279" s="442"/>
      <c r="N279" s="441"/>
      <c r="O279" s="442"/>
      <c r="P279" s="441"/>
      <c r="Q279" s="442"/>
      <c r="R279" s="441"/>
      <c r="S279" s="442"/>
      <c r="T279" s="441"/>
      <c r="U279" s="442"/>
      <c r="V279" s="441"/>
      <c r="W279" s="442"/>
      <c r="X279" s="441"/>
      <c r="Y279" s="403"/>
      <c r="Z279" s="404"/>
      <c r="AA279" s="403"/>
      <c r="AB279" s="404"/>
      <c r="AC279" s="403"/>
      <c r="AD279" s="404"/>
      <c r="AE279" s="403"/>
      <c r="AF279" s="404"/>
      <c r="AG279" s="403"/>
      <c r="AH279" s="404"/>
      <c r="AI279" s="403"/>
      <c r="AJ279" s="404"/>
      <c r="AK279" s="403"/>
      <c r="AL279" s="404"/>
      <c r="AM279" s="403"/>
      <c r="AN279" s="404"/>
      <c r="AO279" s="405"/>
      <c r="AP279" s="406"/>
      <c r="AQ279" s="407"/>
      <c r="AR279" s="408"/>
      <c r="AS279" s="409"/>
      <c r="AT279" s="403"/>
      <c r="AU279" s="403"/>
      <c r="AV279" s="410"/>
      <c r="AW279" s="410"/>
      <c r="AX279" s="402"/>
      <c r="AY279" t="str">
        <f t="shared" si="248"/>
        <v/>
      </c>
      <c r="CW279" s="25" t="str">
        <f t="shared" si="249"/>
        <v/>
      </c>
      <c r="CX279" s="25" t="str">
        <f t="shared" si="250"/>
        <v/>
      </c>
      <c r="CY279" s="25" t="str">
        <f t="shared" si="251"/>
        <v/>
      </c>
      <c r="CZ279" s="25" t="str">
        <f t="shared" si="252"/>
        <v/>
      </c>
      <c r="DA279" s="25" t="str">
        <f t="shared" si="246"/>
        <v/>
      </c>
      <c r="DB279" s="25" t="str">
        <f t="shared" si="247"/>
        <v/>
      </c>
      <c r="DC279"/>
      <c r="DD279"/>
      <c r="DE279"/>
      <c r="DG279" s="26">
        <f t="shared" si="253"/>
        <v>0</v>
      </c>
      <c r="DH279" s="26">
        <f t="shared" si="254"/>
        <v>0</v>
      </c>
      <c r="DI279" s="26">
        <f t="shared" si="255"/>
        <v>0</v>
      </c>
      <c r="DJ279" s="26">
        <f t="shared" si="256"/>
        <v>0</v>
      </c>
      <c r="DK279" s="26">
        <f t="shared" si="257"/>
        <v>0</v>
      </c>
      <c r="DL279" s="26">
        <f t="shared" si="258"/>
        <v>0</v>
      </c>
      <c r="DM279"/>
    </row>
    <row r="280" spans="1:117" x14ac:dyDescent="0.25">
      <c r="A280" s="1370"/>
      <c r="B280" s="1333" t="s">
        <v>271</v>
      </c>
      <c r="C280" s="1333"/>
      <c r="D280" s="2009">
        <f t="shared" si="261"/>
        <v>0</v>
      </c>
      <c r="E280" s="499">
        <f t="shared" si="260"/>
        <v>0</v>
      </c>
      <c r="F280" s="501">
        <f t="shared" si="260"/>
        <v>0</v>
      </c>
      <c r="G280" s="2010"/>
      <c r="H280" s="2011"/>
      <c r="I280" s="502"/>
      <c r="J280" s="2011"/>
      <c r="K280" s="502"/>
      <c r="L280" s="2011"/>
      <c r="M280" s="502"/>
      <c r="N280" s="2011"/>
      <c r="O280" s="502"/>
      <c r="P280" s="2011"/>
      <c r="Q280" s="502"/>
      <c r="R280" s="2011"/>
      <c r="S280" s="502"/>
      <c r="T280" s="2011"/>
      <c r="U280" s="502"/>
      <c r="V280" s="2011"/>
      <c r="W280" s="502"/>
      <c r="X280" s="2011"/>
      <c r="Y280" s="1316"/>
      <c r="Z280" s="389"/>
      <c r="AA280" s="1316"/>
      <c r="AB280" s="389"/>
      <c r="AC280" s="1316"/>
      <c r="AD280" s="389"/>
      <c r="AE280" s="1316"/>
      <c r="AF280" s="389"/>
      <c r="AG280" s="1316"/>
      <c r="AH280" s="389"/>
      <c r="AI280" s="1316"/>
      <c r="AJ280" s="389"/>
      <c r="AK280" s="1316"/>
      <c r="AL280" s="389"/>
      <c r="AM280" s="1316"/>
      <c r="AN280" s="389"/>
      <c r="AO280" s="1317"/>
      <c r="AP280" s="1318"/>
      <c r="AQ280" s="1338"/>
      <c r="AR280" s="1339"/>
      <c r="AS280" s="413"/>
      <c r="AT280" s="1316"/>
      <c r="AU280" s="1316"/>
      <c r="AV280" s="1319"/>
      <c r="AW280" s="1319"/>
      <c r="AX280" s="1315"/>
      <c r="AY280" t="str">
        <f t="shared" si="248"/>
        <v/>
      </c>
      <c r="CW280" s="25" t="str">
        <f t="shared" si="249"/>
        <v/>
      </c>
      <c r="CX280" s="25" t="str">
        <f t="shared" si="250"/>
        <v/>
      </c>
      <c r="CY280" s="25" t="str">
        <f t="shared" si="251"/>
        <v/>
      </c>
      <c r="CZ280" s="25" t="str">
        <f t="shared" si="252"/>
        <v/>
      </c>
      <c r="DA280" s="25" t="str">
        <f t="shared" si="246"/>
        <v/>
      </c>
      <c r="DB280" s="25" t="str">
        <f t="shared" si="247"/>
        <v/>
      </c>
      <c r="DC280"/>
      <c r="DD280"/>
      <c r="DE280"/>
      <c r="DG280" s="26">
        <f t="shared" si="253"/>
        <v>0</v>
      </c>
      <c r="DH280" s="26">
        <f t="shared" si="254"/>
        <v>0</v>
      </c>
      <c r="DI280" s="26">
        <f t="shared" si="255"/>
        <v>0</v>
      </c>
      <c r="DJ280" s="26">
        <f t="shared" si="256"/>
        <v>0</v>
      </c>
      <c r="DK280" s="26">
        <f t="shared" si="257"/>
        <v>0</v>
      </c>
      <c r="DL280" s="26">
        <f t="shared" si="258"/>
        <v>0</v>
      </c>
      <c r="DM280"/>
    </row>
    <row r="281" spans="1:117" x14ac:dyDescent="0.25">
      <c r="A281" s="902" t="s">
        <v>278</v>
      </c>
      <c r="B281" s="830" t="s">
        <v>266</v>
      </c>
      <c r="C281" s="830"/>
      <c r="D281" s="245">
        <f t="shared" si="261"/>
        <v>0</v>
      </c>
      <c r="E281" s="390">
        <f t="shared" ref="E281:F298" si="262">SUM(G281+I281+K281+M281+O281+Q281+S281+U281+W281+Y281+AA281+AC281+AE281+AG281+AI281+AK281+AM281)</f>
        <v>0</v>
      </c>
      <c r="F281" s="391">
        <f t="shared" si="262"/>
        <v>0</v>
      </c>
      <c r="G281" s="392"/>
      <c r="H281" s="393"/>
      <c r="I281" s="394"/>
      <c r="J281" s="393"/>
      <c r="K281" s="394"/>
      <c r="L281" s="393"/>
      <c r="M281" s="394"/>
      <c r="N281" s="393"/>
      <c r="O281" s="394"/>
      <c r="P281" s="393"/>
      <c r="Q281" s="394"/>
      <c r="R281" s="393"/>
      <c r="S281" s="394"/>
      <c r="T281" s="393"/>
      <c r="U281" s="394"/>
      <c r="V281" s="395"/>
      <c r="W281" s="394"/>
      <c r="X281" s="395"/>
      <c r="Y281" s="394"/>
      <c r="Z281" s="395"/>
      <c r="AA281" s="394"/>
      <c r="AB281" s="395"/>
      <c r="AC281" s="394"/>
      <c r="AD281" s="395"/>
      <c r="AE281" s="394"/>
      <c r="AF281" s="395"/>
      <c r="AG281" s="394"/>
      <c r="AH281" s="395"/>
      <c r="AI281" s="394"/>
      <c r="AJ281" s="395"/>
      <c r="AK281" s="394"/>
      <c r="AL281" s="395"/>
      <c r="AM281" s="394"/>
      <c r="AN281" s="395"/>
      <c r="AO281" s="396"/>
      <c r="AP281" s="397"/>
      <c r="AQ281" s="392"/>
      <c r="AR281" s="393"/>
      <c r="AS281" s="2006"/>
      <c r="AT281" s="394"/>
      <c r="AU281" s="394"/>
      <c r="AV281" s="398"/>
      <c r="AW281" s="398"/>
      <c r="AX281" s="393"/>
      <c r="AY281" t="str">
        <f t="shared" si="248"/>
        <v/>
      </c>
      <c r="CW281" s="25" t="str">
        <f t="shared" si="249"/>
        <v/>
      </c>
      <c r="CX281" s="25" t="str">
        <f t="shared" si="250"/>
        <v/>
      </c>
      <c r="CY281" s="25" t="str">
        <f t="shared" si="251"/>
        <v/>
      </c>
      <c r="CZ281" s="25" t="str">
        <f t="shared" si="252"/>
        <v/>
      </c>
      <c r="DA281" s="25" t="str">
        <f t="shared" si="246"/>
        <v/>
      </c>
      <c r="DB281" s="25" t="str">
        <f t="shared" si="247"/>
        <v/>
      </c>
      <c r="DC281"/>
      <c r="DD281"/>
      <c r="DE281"/>
      <c r="DG281" s="26">
        <f t="shared" si="253"/>
        <v>0</v>
      </c>
      <c r="DH281" s="26">
        <f t="shared" si="254"/>
        <v>0</v>
      </c>
      <c r="DI281" s="26">
        <f t="shared" si="255"/>
        <v>0</v>
      </c>
      <c r="DJ281" s="26">
        <f t="shared" si="256"/>
        <v>0</v>
      </c>
      <c r="DK281" s="26">
        <f t="shared" si="257"/>
        <v>0</v>
      </c>
      <c r="DL281" s="26">
        <f t="shared" si="258"/>
        <v>0</v>
      </c>
      <c r="DM281"/>
    </row>
    <row r="282" spans="1:117" x14ac:dyDescent="0.25">
      <c r="A282" s="713"/>
      <c r="B282" s="1320" t="s">
        <v>267</v>
      </c>
      <c r="C282" s="1320"/>
      <c r="D282" s="1321">
        <f t="shared" si="261"/>
        <v>0</v>
      </c>
      <c r="E282" s="1322">
        <f t="shared" si="262"/>
        <v>0</v>
      </c>
      <c r="F282" s="1323">
        <f t="shared" si="262"/>
        <v>0</v>
      </c>
      <c r="G282" s="1324"/>
      <c r="H282" s="1325"/>
      <c r="I282" s="1326"/>
      <c r="J282" s="1325"/>
      <c r="K282" s="1326"/>
      <c r="L282" s="1325"/>
      <c r="M282" s="1326"/>
      <c r="N282" s="1325"/>
      <c r="O282" s="1326"/>
      <c r="P282" s="1325"/>
      <c r="Q282" s="1326"/>
      <c r="R282" s="1325"/>
      <c r="S282" s="1326"/>
      <c r="T282" s="1325"/>
      <c r="U282" s="1326"/>
      <c r="V282" s="1327"/>
      <c r="W282" s="1326"/>
      <c r="X282" s="1327"/>
      <c r="Y282" s="1326"/>
      <c r="Z282" s="1327"/>
      <c r="AA282" s="1326"/>
      <c r="AB282" s="1327"/>
      <c r="AC282" s="1326"/>
      <c r="AD282" s="1327"/>
      <c r="AE282" s="1326"/>
      <c r="AF282" s="1327"/>
      <c r="AG282" s="1326"/>
      <c r="AH282" s="1327"/>
      <c r="AI282" s="1326"/>
      <c r="AJ282" s="1327"/>
      <c r="AK282" s="1326"/>
      <c r="AL282" s="1327"/>
      <c r="AM282" s="1326"/>
      <c r="AN282" s="1327"/>
      <c r="AO282" s="1328"/>
      <c r="AP282" s="1329"/>
      <c r="AQ282" s="1307"/>
      <c r="AR282" s="1308"/>
      <c r="AS282" s="394"/>
      <c r="AT282" s="1326"/>
      <c r="AU282" s="1326"/>
      <c r="AV282" s="1330"/>
      <c r="AW282" s="1330"/>
      <c r="AX282" s="1325"/>
      <c r="AY282" t="str">
        <f t="shared" si="248"/>
        <v/>
      </c>
      <c r="CW282" s="25" t="str">
        <f t="shared" si="249"/>
        <v/>
      </c>
      <c r="CX282" s="25" t="str">
        <f t="shared" si="250"/>
        <v/>
      </c>
      <c r="CY282" s="25" t="str">
        <f t="shared" si="251"/>
        <v/>
      </c>
      <c r="CZ282" s="25" t="str">
        <f t="shared" si="252"/>
        <v/>
      </c>
      <c r="DA282" s="25" t="str">
        <f t="shared" si="246"/>
        <v/>
      </c>
      <c r="DB282" s="25" t="str">
        <f t="shared" si="247"/>
        <v/>
      </c>
      <c r="DC282"/>
      <c r="DD282"/>
      <c r="DE282"/>
      <c r="DG282" s="26">
        <f t="shared" si="253"/>
        <v>0</v>
      </c>
      <c r="DH282" s="26">
        <f t="shared" si="254"/>
        <v>0</v>
      </c>
      <c r="DI282" s="26">
        <f t="shared" si="255"/>
        <v>0</v>
      </c>
      <c r="DJ282" s="26">
        <f t="shared" si="256"/>
        <v>0</v>
      </c>
      <c r="DK282" s="26">
        <f t="shared" si="257"/>
        <v>0</v>
      </c>
      <c r="DL282" s="26">
        <f t="shared" si="258"/>
        <v>0</v>
      </c>
      <c r="DM282"/>
    </row>
    <row r="283" spans="1:117" x14ac:dyDescent="0.25">
      <c r="A283" s="713"/>
      <c r="B283" s="1320" t="s">
        <v>268</v>
      </c>
      <c r="C283" s="1320"/>
      <c r="D283" s="1321">
        <f t="shared" si="261"/>
        <v>0</v>
      </c>
      <c r="E283" s="1322">
        <f t="shared" si="262"/>
        <v>0</v>
      </c>
      <c r="F283" s="1323">
        <f t="shared" si="262"/>
        <v>0</v>
      </c>
      <c r="G283" s="1324"/>
      <c r="H283" s="1325"/>
      <c r="I283" s="1326"/>
      <c r="J283" s="1325"/>
      <c r="K283" s="1326"/>
      <c r="L283" s="1325"/>
      <c r="M283" s="1326"/>
      <c r="N283" s="1325"/>
      <c r="O283" s="1326"/>
      <c r="P283" s="1325"/>
      <c r="Q283" s="1326"/>
      <c r="R283" s="1325"/>
      <c r="S283" s="1326"/>
      <c r="T283" s="1325"/>
      <c r="U283" s="1326"/>
      <c r="V283" s="1327"/>
      <c r="W283" s="1326"/>
      <c r="X283" s="1327"/>
      <c r="Y283" s="1326"/>
      <c r="Z283" s="1327"/>
      <c r="AA283" s="1326"/>
      <c r="AB283" s="1327"/>
      <c r="AC283" s="1326"/>
      <c r="AD283" s="1327"/>
      <c r="AE283" s="1326"/>
      <c r="AF283" s="1327"/>
      <c r="AG283" s="1326"/>
      <c r="AH283" s="1327"/>
      <c r="AI283" s="1326"/>
      <c r="AJ283" s="1327"/>
      <c r="AK283" s="1326"/>
      <c r="AL283" s="1327"/>
      <c r="AM283" s="1326"/>
      <c r="AN283" s="1327"/>
      <c r="AO283" s="1328"/>
      <c r="AP283" s="1329"/>
      <c r="AQ283" s="1307"/>
      <c r="AR283" s="1308"/>
      <c r="AS283" s="1341"/>
      <c r="AT283" s="1326"/>
      <c r="AU283" s="1326"/>
      <c r="AV283" s="1330"/>
      <c r="AW283" s="1330"/>
      <c r="AX283" s="1325"/>
      <c r="AY283" t="str">
        <f t="shared" si="248"/>
        <v/>
      </c>
      <c r="CW283" s="25" t="str">
        <f t="shared" si="249"/>
        <v/>
      </c>
      <c r="CX283" s="25" t="str">
        <f t="shared" si="250"/>
        <v/>
      </c>
      <c r="CY283" s="25" t="str">
        <f t="shared" si="251"/>
        <v/>
      </c>
      <c r="CZ283" s="25" t="str">
        <f t="shared" si="252"/>
        <v/>
      </c>
      <c r="DA283" s="25" t="str">
        <f t="shared" ref="DA283:DA346" si="263">IF(AND(D283&gt;0,AX283="")," * No olvide ingresar datos en Usuarios Migrantes. (Digite cero si no tiene).","")</f>
        <v/>
      </c>
      <c r="DB283" s="25" t="str">
        <f t="shared" ref="DB283:DB346" si="264">IF(AX283&gt;D283, "* Migrantes no puede ser mayor al Total","")</f>
        <v/>
      </c>
      <c r="DC283"/>
      <c r="DD283"/>
      <c r="DE283"/>
      <c r="DG283" s="26">
        <f t="shared" si="253"/>
        <v>0</v>
      </c>
      <c r="DH283" s="26">
        <f t="shared" si="254"/>
        <v>0</v>
      </c>
      <c r="DI283" s="26">
        <f t="shared" si="255"/>
        <v>0</v>
      </c>
      <c r="DJ283" s="26">
        <f t="shared" si="256"/>
        <v>0</v>
      </c>
      <c r="DK283" s="26">
        <f t="shared" si="257"/>
        <v>0</v>
      </c>
      <c r="DL283" s="26">
        <f t="shared" si="258"/>
        <v>0</v>
      </c>
      <c r="DM283"/>
    </row>
    <row r="284" spans="1:117" x14ac:dyDescent="0.25">
      <c r="A284" s="713"/>
      <c r="B284" s="1331" t="s">
        <v>269</v>
      </c>
      <c r="C284" s="1332"/>
      <c r="D284" s="1321">
        <f t="shared" si="261"/>
        <v>0</v>
      </c>
      <c r="E284" s="1322">
        <f t="shared" si="262"/>
        <v>0</v>
      </c>
      <c r="F284" s="1323">
        <f t="shared" si="262"/>
        <v>0</v>
      </c>
      <c r="G284" s="401"/>
      <c r="H284" s="402"/>
      <c r="I284" s="403"/>
      <c r="J284" s="402"/>
      <c r="K284" s="403"/>
      <c r="L284" s="402"/>
      <c r="M284" s="403"/>
      <c r="N284" s="402"/>
      <c r="O284" s="403"/>
      <c r="P284" s="402"/>
      <c r="Q284" s="403"/>
      <c r="R284" s="402"/>
      <c r="S284" s="403"/>
      <c r="T284" s="402"/>
      <c r="U284" s="403"/>
      <c r="V284" s="404"/>
      <c r="W284" s="403"/>
      <c r="X284" s="404"/>
      <c r="Y284" s="403"/>
      <c r="Z284" s="404"/>
      <c r="AA284" s="403"/>
      <c r="AB284" s="404"/>
      <c r="AC284" s="403"/>
      <c r="AD284" s="404"/>
      <c r="AE284" s="403"/>
      <c r="AF284" s="404"/>
      <c r="AG284" s="403"/>
      <c r="AH284" s="404"/>
      <c r="AI284" s="403"/>
      <c r="AJ284" s="404"/>
      <c r="AK284" s="403"/>
      <c r="AL284" s="404"/>
      <c r="AM284" s="403"/>
      <c r="AN284" s="404"/>
      <c r="AO284" s="405"/>
      <c r="AP284" s="406"/>
      <c r="AQ284" s="1307"/>
      <c r="AR284" s="1308"/>
      <c r="AS284" s="1341"/>
      <c r="AT284" s="403"/>
      <c r="AU284" s="403"/>
      <c r="AV284" s="410"/>
      <c r="AW284" s="410"/>
      <c r="AX284" s="402"/>
      <c r="AY284" t="str">
        <f t="shared" ref="AY284:AY298" si="265">CW284&amp;CX284&amp;CY284&amp;CZ284&amp;DA284&amp;DB284&amp;DC284</f>
        <v/>
      </c>
      <c r="CW284" s="25" t="str">
        <f t="shared" ref="CW284:CW298" si="266">IF(AND(F284&gt;0,AO284=""),"  * No olvide digitar Embarazadas. Digite Cero si no tiene.",IF(AO284&gt;F284," * Las Embarazadas no pueden superar el Total Mujeres.",""))</f>
        <v/>
      </c>
      <c r="CX284" s="25" t="str">
        <f t="shared" ref="CX284:CX298" si="267">IF(AND(D284&gt;0,AV284="")," * No olvide ingresar datos en Usuarios con Discapacidad. (Digite cero si no tiene).",IF(AV284&gt;D284," * La variable Usuarios con discapacidad No puede ser mayor al Total.",""))</f>
        <v/>
      </c>
      <c r="CY284" s="25" t="str">
        <f t="shared" ref="CY284:CY298" si="268">IF(AND(D284&gt;0,AW284="")," * No olvide ingresar datos en Usuarios Oncológicos. (Digite cero si no tiene).",IF(AW284&gt;D284," * La variable Usuarios oncológicos No puede ser mayor al Total.",""))</f>
        <v/>
      </c>
      <c r="CZ284" s="25" t="str">
        <f t="shared" ref="CZ284:CZ298" si="269">IF(AND((AI284+AJ284)&gt;0,AP284="")," * No olvide digitar la variable 60 años. Si no tiene digite Cero.",IF(AP284&gt;(AI284+AJ284), "* El número de pacientes de 60 años NO DEBE ser mayor a lo registrado en el grupo etario de 60 a 64 años.",""))</f>
        <v/>
      </c>
      <c r="DA284" s="25" t="str">
        <f t="shared" si="263"/>
        <v/>
      </c>
      <c r="DB284" s="25" t="str">
        <f t="shared" si="264"/>
        <v/>
      </c>
      <c r="DC284"/>
      <c r="DD284"/>
      <c r="DE284"/>
      <c r="DG284" s="26">
        <f t="shared" ref="DG284:DG298" si="270">IF(AND(F284&gt;0,AO284=""),1,IF(AO284&gt;F284,1,0))</f>
        <v>0</v>
      </c>
      <c r="DH284" s="26">
        <f t="shared" ref="DH284:DH298" si="271">IF(AND(D284&gt;0,AV284=""),1,IF(AV284&gt;D284,1,0))</f>
        <v>0</v>
      </c>
      <c r="DI284" s="26">
        <f t="shared" ref="DI284:DI298" si="272">IF(AND(D284&gt;0,AW284=""),1,IF(AW284&gt;D284,1,0))</f>
        <v>0</v>
      </c>
      <c r="DJ284" s="26">
        <f t="shared" ref="DJ284:DJ298" si="273">IF(AND((AI284+AJ284)&gt;0,AP284=""),1,IF(AP284&gt;(AI284+AJ284),1,0))</f>
        <v>0</v>
      </c>
      <c r="DK284" s="26">
        <f t="shared" ref="DK284:DK298" si="274">IF(AND(D284&gt;0,AX284=""),1,0)</f>
        <v>0</v>
      </c>
      <c r="DL284" s="26">
        <f t="shared" ref="DL284:DL298" si="275">IF(AX284&gt;D284,1,0)</f>
        <v>0</v>
      </c>
      <c r="DM284"/>
    </row>
    <row r="285" spans="1:117" ht="15" customHeight="1" x14ac:dyDescent="0.25">
      <c r="A285" s="713"/>
      <c r="B285" s="1331" t="s">
        <v>270</v>
      </c>
      <c r="C285" s="1332"/>
      <c r="D285" s="1321">
        <f t="shared" si="261"/>
        <v>0</v>
      </c>
      <c r="E285" s="1322">
        <f t="shared" si="262"/>
        <v>0</v>
      </c>
      <c r="F285" s="1323">
        <f t="shared" si="262"/>
        <v>0</v>
      </c>
      <c r="G285" s="401"/>
      <c r="H285" s="402"/>
      <c r="I285" s="403"/>
      <c r="J285" s="402"/>
      <c r="K285" s="403"/>
      <c r="L285" s="402"/>
      <c r="M285" s="403"/>
      <c r="N285" s="402"/>
      <c r="O285" s="403"/>
      <c r="P285" s="402"/>
      <c r="Q285" s="403"/>
      <c r="R285" s="402"/>
      <c r="S285" s="403"/>
      <c r="T285" s="402"/>
      <c r="U285" s="403"/>
      <c r="V285" s="404"/>
      <c r="W285" s="403"/>
      <c r="X285" s="404"/>
      <c r="Y285" s="403"/>
      <c r="Z285" s="404"/>
      <c r="AA285" s="403"/>
      <c r="AB285" s="404"/>
      <c r="AC285" s="403"/>
      <c r="AD285" s="404"/>
      <c r="AE285" s="403"/>
      <c r="AF285" s="404"/>
      <c r="AG285" s="403"/>
      <c r="AH285" s="404"/>
      <c r="AI285" s="403"/>
      <c r="AJ285" s="404"/>
      <c r="AK285" s="403"/>
      <c r="AL285" s="404"/>
      <c r="AM285" s="403"/>
      <c r="AN285" s="404"/>
      <c r="AO285" s="405"/>
      <c r="AP285" s="406"/>
      <c r="AQ285" s="407"/>
      <c r="AR285" s="408"/>
      <c r="AS285" s="409"/>
      <c r="AT285" s="403"/>
      <c r="AU285" s="403"/>
      <c r="AV285" s="410"/>
      <c r="AW285" s="410"/>
      <c r="AX285" s="402"/>
      <c r="AY285" t="str">
        <f t="shared" si="265"/>
        <v/>
      </c>
      <c r="CW285" s="25" t="str">
        <f t="shared" si="266"/>
        <v/>
      </c>
      <c r="CX285" s="25" t="str">
        <f t="shared" si="267"/>
        <v/>
      </c>
      <c r="CY285" s="25" t="str">
        <f t="shared" si="268"/>
        <v/>
      </c>
      <c r="CZ285" s="25" t="str">
        <f t="shared" si="269"/>
        <v/>
      </c>
      <c r="DA285" s="25" t="str">
        <f t="shared" si="263"/>
        <v/>
      </c>
      <c r="DB285" s="25" t="str">
        <f t="shared" si="264"/>
        <v/>
      </c>
      <c r="DC285"/>
      <c r="DD285"/>
      <c r="DE285"/>
      <c r="DG285" s="26">
        <f t="shared" si="270"/>
        <v>0</v>
      </c>
      <c r="DH285" s="26">
        <f t="shared" si="271"/>
        <v>0</v>
      </c>
      <c r="DI285" s="26">
        <f t="shared" si="272"/>
        <v>0</v>
      </c>
      <c r="DJ285" s="26">
        <f t="shared" si="273"/>
        <v>0</v>
      </c>
      <c r="DK285" s="26">
        <f t="shared" si="274"/>
        <v>0</v>
      </c>
      <c r="DL285" s="26">
        <f t="shared" si="275"/>
        <v>0</v>
      </c>
      <c r="DM285"/>
    </row>
    <row r="286" spans="1:117" x14ac:dyDescent="0.25">
      <c r="A286" s="945"/>
      <c r="B286" s="1333" t="s">
        <v>271</v>
      </c>
      <c r="C286" s="1333"/>
      <c r="D286" s="1334">
        <f t="shared" si="261"/>
        <v>0</v>
      </c>
      <c r="E286" s="1335">
        <f t="shared" si="262"/>
        <v>0</v>
      </c>
      <c r="F286" s="1336">
        <f t="shared" si="262"/>
        <v>0</v>
      </c>
      <c r="G286" s="1314"/>
      <c r="H286" s="1315"/>
      <c r="I286" s="1316"/>
      <c r="J286" s="1315"/>
      <c r="K286" s="1316"/>
      <c r="L286" s="1315"/>
      <c r="M286" s="1316"/>
      <c r="N286" s="1315"/>
      <c r="O286" s="1316"/>
      <c r="P286" s="1315"/>
      <c r="Q286" s="1316"/>
      <c r="R286" s="1315"/>
      <c r="S286" s="1316"/>
      <c r="T286" s="1315"/>
      <c r="U286" s="1316"/>
      <c r="V286" s="389"/>
      <c r="W286" s="1316"/>
      <c r="X286" s="389"/>
      <c r="Y286" s="1316"/>
      <c r="Z286" s="389"/>
      <c r="AA286" s="1316"/>
      <c r="AB286" s="389"/>
      <c r="AC286" s="1316"/>
      <c r="AD286" s="389"/>
      <c r="AE286" s="1316"/>
      <c r="AF286" s="389"/>
      <c r="AG286" s="1316"/>
      <c r="AH286" s="389"/>
      <c r="AI286" s="1316"/>
      <c r="AJ286" s="389"/>
      <c r="AK286" s="1316"/>
      <c r="AL286" s="389"/>
      <c r="AM286" s="1316"/>
      <c r="AN286" s="389"/>
      <c r="AO286" s="1317"/>
      <c r="AP286" s="1318"/>
      <c r="AQ286" s="1338"/>
      <c r="AR286" s="1339"/>
      <c r="AS286" s="413"/>
      <c r="AT286" s="1316"/>
      <c r="AU286" s="1316"/>
      <c r="AV286" s="1319"/>
      <c r="AW286" s="1319"/>
      <c r="AX286" s="1315"/>
      <c r="AY286" t="str">
        <f t="shared" si="265"/>
        <v/>
      </c>
      <c r="CW286" s="25" t="str">
        <f t="shared" si="266"/>
        <v/>
      </c>
      <c r="CX286" s="25" t="str">
        <f t="shared" si="267"/>
        <v/>
      </c>
      <c r="CY286" s="25" t="str">
        <f t="shared" si="268"/>
        <v/>
      </c>
      <c r="CZ286" s="25" t="str">
        <f t="shared" si="269"/>
        <v/>
      </c>
      <c r="DA286" s="25" t="str">
        <f t="shared" si="263"/>
        <v/>
      </c>
      <c r="DB286" s="25" t="str">
        <f t="shared" si="264"/>
        <v/>
      </c>
      <c r="DC286"/>
      <c r="DD286"/>
      <c r="DE286"/>
      <c r="DG286" s="26">
        <f t="shared" si="270"/>
        <v>0</v>
      </c>
      <c r="DH286" s="26">
        <f t="shared" si="271"/>
        <v>0</v>
      </c>
      <c r="DI286" s="26">
        <f t="shared" si="272"/>
        <v>0</v>
      </c>
      <c r="DJ286" s="26">
        <f t="shared" si="273"/>
        <v>0</v>
      </c>
      <c r="DK286" s="26">
        <f t="shared" si="274"/>
        <v>0</v>
      </c>
      <c r="DL286" s="26">
        <f t="shared" si="275"/>
        <v>0</v>
      </c>
      <c r="DM286"/>
    </row>
    <row r="287" spans="1:117" x14ac:dyDescent="0.25">
      <c r="A287" s="902" t="s">
        <v>102</v>
      </c>
      <c r="B287" s="830" t="s">
        <v>266</v>
      </c>
      <c r="C287" s="830"/>
      <c r="D287" s="245">
        <f t="shared" si="261"/>
        <v>0</v>
      </c>
      <c r="E287" s="390">
        <f t="shared" si="262"/>
        <v>0</v>
      </c>
      <c r="F287" s="391">
        <f t="shared" si="262"/>
        <v>0</v>
      </c>
      <c r="G287" s="392"/>
      <c r="H287" s="393"/>
      <c r="I287" s="394"/>
      <c r="J287" s="393"/>
      <c r="K287" s="394"/>
      <c r="L287" s="393"/>
      <c r="M287" s="394"/>
      <c r="N287" s="393"/>
      <c r="O287" s="394"/>
      <c r="P287" s="393"/>
      <c r="Q287" s="394"/>
      <c r="R287" s="393"/>
      <c r="S287" s="394"/>
      <c r="T287" s="393"/>
      <c r="U287" s="394"/>
      <c r="V287" s="395"/>
      <c r="W287" s="394"/>
      <c r="X287" s="395"/>
      <c r="Y287" s="394"/>
      <c r="Z287" s="395"/>
      <c r="AA287" s="394"/>
      <c r="AB287" s="395"/>
      <c r="AC287" s="394"/>
      <c r="AD287" s="395"/>
      <c r="AE287" s="394"/>
      <c r="AF287" s="395"/>
      <c r="AG287" s="394"/>
      <c r="AH287" s="395"/>
      <c r="AI287" s="394"/>
      <c r="AJ287" s="395"/>
      <c r="AK287" s="394"/>
      <c r="AL287" s="395"/>
      <c r="AM287" s="394"/>
      <c r="AN287" s="395"/>
      <c r="AO287" s="396"/>
      <c r="AP287" s="397"/>
      <c r="AQ287" s="392"/>
      <c r="AR287" s="393"/>
      <c r="AS287" s="2006"/>
      <c r="AT287" s="394"/>
      <c r="AU287" s="394"/>
      <c r="AV287" s="398"/>
      <c r="AW287" s="398"/>
      <c r="AX287" s="393"/>
      <c r="AY287" t="str">
        <f t="shared" si="265"/>
        <v/>
      </c>
      <c r="CW287" s="25" t="str">
        <f t="shared" si="266"/>
        <v/>
      </c>
      <c r="CX287" s="25" t="str">
        <f t="shared" si="267"/>
        <v/>
      </c>
      <c r="CY287" s="25" t="str">
        <f t="shared" si="268"/>
        <v/>
      </c>
      <c r="CZ287" s="25" t="str">
        <f t="shared" si="269"/>
        <v/>
      </c>
      <c r="DA287" s="25" t="str">
        <f t="shared" si="263"/>
        <v/>
      </c>
      <c r="DB287" s="25" t="str">
        <f t="shared" si="264"/>
        <v/>
      </c>
      <c r="DC287"/>
      <c r="DD287"/>
      <c r="DE287"/>
      <c r="DG287" s="26">
        <f t="shared" si="270"/>
        <v>0</v>
      </c>
      <c r="DH287" s="26">
        <f t="shared" si="271"/>
        <v>0</v>
      </c>
      <c r="DI287" s="26">
        <f t="shared" si="272"/>
        <v>0</v>
      </c>
      <c r="DJ287" s="26">
        <f t="shared" si="273"/>
        <v>0</v>
      </c>
      <c r="DK287" s="26">
        <f t="shared" si="274"/>
        <v>0</v>
      </c>
      <c r="DL287" s="26">
        <f t="shared" si="275"/>
        <v>0</v>
      </c>
      <c r="DM287"/>
    </row>
    <row r="288" spans="1:117" x14ac:dyDescent="0.25">
      <c r="A288" s="713"/>
      <c r="B288" s="1320" t="s">
        <v>267</v>
      </c>
      <c r="C288" s="1320"/>
      <c r="D288" s="1321">
        <f t="shared" si="261"/>
        <v>0</v>
      </c>
      <c r="E288" s="1322">
        <f t="shared" si="262"/>
        <v>0</v>
      </c>
      <c r="F288" s="1323">
        <f t="shared" si="262"/>
        <v>0</v>
      </c>
      <c r="G288" s="1324"/>
      <c r="H288" s="1325"/>
      <c r="I288" s="1326"/>
      <c r="J288" s="1325"/>
      <c r="K288" s="1326"/>
      <c r="L288" s="1325"/>
      <c r="M288" s="1326"/>
      <c r="N288" s="1325"/>
      <c r="O288" s="1326"/>
      <c r="P288" s="1325"/>
      <c r="Q288" s="1326"/>
      <c r="R288" s="1325"/>
      <c r="S288" s="1326"/>
      <c r="T288" s="1325"/>
      <c r="U288" s="1326"/>
      <c r="V288" s="1327"/>
      <c r="W288" s="1326"/>
      <c r="X288" s="1327"/>
      <c r="Y288" s="1326"/>
      <c r="Z288" s="1327"/>
      <c r="AA288" s="1326"/>
      <c r="AB288" s="1327"/>
      <c r="AC288" s="1326"/>
      <c r="AD288" s="1327"/>
      <c r="AE288" s="1326"/>
      <c r="AF288" s="1327"/>
      <c r="AG288" s="1326"/>
      <c r="AH288" s="1327"/>
      <c r="AI288" s="1326"/>
      <c r="AJ288" s="1327"/>
      <c r="AK288" s="1326"/>
      <c r="AL288" s="1327"/>
      <c r="AM288" s="1326"/>
      <c r="AN288" s="1327"/>
      <c r="AO288" s="1328"/>
      <c r="AP288" s="1329"/>
      <c r="AQ288" s="1307"/>
      <c r="AR288" s="1308"/>
      <c r="AS288" s="394"/>
      <c r="AT288" s="1326"/>
      <c r="AU288" s="1326"/>
      <c r="AV288" s="1330"/>
      <c r="AW288" s="1330"/>
      <c r="AX288" s="1325"/>
      <c r="AY288" t="str">
        <f t="shared" si="265"/>
        <v/>
      </c>
      <c r="CW288" s="25" t="str">
        <f t="shared" si="266"/>
        <v/>
      </c>
      <c r="CX288" s="25" t="str">
        <f t="shared" si="267"/>
        <v/>
      </c>
      <c r="CY288" s="25" t="str">
        <f t="shared" si="268"/>
        <v/>
      </c>
      <c r="CZ288" s="25" t="str">
        <f t="shared" si="269"/>
        <v/>
      </c>
      <c r="DA288" s="25" t="str">
        <f t="shared" si="263"/>
        <v/>
      </c>
      <c r="DB288" s="25" t="str">
        <f t="shared" si="264"/>
        <v/>
      </c>
      <c r="DC288"/>
      <c r="DD288"/>
      <c r="DE288"/>
      <c r="DG288" s="26">
        <f t="shared" si="270"/>
        <v>0</v>
      </c>
      <c r="DH288" s="26">
        <f t="shared" si="271"/>
        <v>0</v>
      </c>
      <c r="DI288" s="26">
        <f t="shared" si="272"/>
        <v>0</v>
      </c>
      <c r="DJ288" s="26">
        <f t="shared" si="273"/>
        <v>0</v>
      </c>
      <c r="DK288" s="26">
        <f t="shared" si="274"/>
        <v>0</v>
      </c>
      <c r="DL288" s="26">
        <f t="shared" si="275"/>
        <v>0</v>
      </c>
      <c r="DM288"/>
    </row>
    <row r="289" spans="1:117" x14ac:dyDescent="0.25">
      <c r="A289" s="713"/>
      <c r="B289" s="1320" t="s">
        <v>268</v>
      </c>
      <c r="C289" s="1320"/>
      <c r="D289" s="1321">
        <f t="shared" si="261"/>
        <v>0</v>
      </c>
      <c r="E289" s="1322">
        <f t="shared" si="262"/>
        <v>0</v>
      </c>
      <c r="F289" s="1323">
        <f t="shared" si="262"/>
        <v>0</v>
      </c>
      <c r="G289" s="1324"/>
      <c r="H289" s="1325"/>
      <c r="I289" s="1326"/>
      <c r="J289" s="1325"/>
      <c r="K289" s="1326"/>
      <c r="L289" s="1325"/>
      <c r="M289" s="1326"/>
      <c r="N289" s="1325"/>
      <c r="O289" s="1326"/>
      <c r="P289" s="1325"/>
      <c r="Q289" s="1326"/>
      <c r="R289" s="1325"/>
      <c r="S289" s="1326"/>
      <c r="T289" s="1325"/>
      <c r="U289" s="1326"/>
      <c r="V289" s="1327"/>
      <c r="W289" s="1326"/>
      <c r="X289" s="1327"/>
      <c r="Y289" s="1326"/>
      <c r="Z289" s="1327"/>
      <c r="AA289" s="1326"/>
      <c r="AB289" s="1327"/>
      <c r="AC289" s="1326"/>
      <c r="AD289" s="1327"/>
      <c r="AE289" s="1326"/>
      <c r="AF289" s="1327"/>
      <c r="AG289" s="1326"/>
      <c r="AH289" s="1327"/>
      <c r="AI289" s="1326"/>
      <c r="AJ289" s="1327"/>
      <c r="AK289" s="1326"/>
      <c r="AL289" s="1327"/>
      <c r="AM289" s="1326"/>
      <c r="AN289" s="1327"/>
      <c r="AO289" s="1328"/>
      <c r="AP289" s="1329"/>
      <c r="AQ289" s="1307"/>
      <c r="AR289" s="1308"/>
      <c r="AS289" s="1341"/>
      <c r="AT289" s="1326"/>
      <c r="AU289" s="1326"/>
      <c r="AV289" s="1330"/>
      <c r="AW289" s="1330"/>
      <c r="AX289" s="1325"/>
      <c r="AY289" t="str">
        <f t="shared" si="265"/>
        <v/>
      </c>
      <c r="CW289" s="25" t="str">
        <f t="shared" si="266"/>
        <v/>
      </c>
      <c r="CX289" s="25" t="str">
        <f t="shared" si="267"/>
        <v/>
      </c>
      <c r="CY289" s="25" t="str">
        <f t="shared" si="268"/>
        <v/>
      </c>
      <c r="CZ289" s="25" t="str">
        <f t="shared" si="269"/>
        <v/>
      </c>
      <c r="DA289" s="25" t="str">
        <f t="shared" si="263"/>
        <v/>
      </c>
      <c r="DB289" s="25" t="str">
        <f t="shared" si="264"/>
        <v/>
      </c>
      <c r="DC289"/>
      <c r="DD289"/>
      <c r="DE289"/>
      <c r="DG289" s="26">
        <f t="shared" si="270"/>
        <v>0</v>
      </c>
      <c r="DH289" s="26">
        <f t="shared" si="271"/>
        <v>0</v>
      </c>
      <c r="DI289" s="26">
        <f t="shared" si="272"/>
        <v>0</v>
      </c>
      <c r="DJ289" s="26">
        <f t="shared" si="273"/>
        <v>0</v>
      </c>
      <c r="DK289" s="26">
        <f t="shared" si="274"/>
        <v>0</v>
      </c>
      <c r="DL289" s="26">
        <f t="shared" si="275"/>
        <v>0</v>
      </c>
      <c r="DM289"/>
    </row>
    <row r="290" spans="1:117" x14ac:dyDescent="0.25">
      <c r="A290" s="713"/>
      <c r="B290" s="1331" t="s">
        <v>269</v>
      </c>
      <c r="C290" s="1332"/>
      <c r="D290" s="1321">
        <f t="shared" si="261"/>
        <v>0</v>
      </c>
      <c r="E290" s="1322">
        <f t="shared" si="262"/>
        <v>0</v>
      </c>
      <c r="F290" s="1323">
        <f t="shared" si="262"/>
        <v>0</v>
      </c>
      <c r="G290" s="401"/>
      <c r="H290" s="402"/>
      <c r="I290" s="403"/>
      <c r="J290" s="402"/>
      <c r="K290" s="403"/>
      <c r="L290" s="402"/>
      <c r="M290" s="403"/>
      <c r="N290" s="402"/>
      <c r="O290" s="403"/>
      <c r="P290" s="402"/>
      <c r="Q290" s="403"/>
      <c r="R290" s="402"/>
      <c r="S290" s="403"/>
      <c r="T290" s="402"/>
      <c r="U290" s="403"/>
      <c r="V290" s="404"/>
      <c r="W290" s="403"/>
      <c r="X290" s="404"/>
      <c r="Y290" s="403"/>
      <c r="Z290" s="404"/>
      <c r="AA290" s="403"/>
      <c r="AB290" s="404"/>
      <c r="AC290" s="403"/>
      <c r="AD290" s="404"/>
      <c r="AE290" s="403"/>
      <c r="AF290" s="404"/>
      <c r="AG290" s="403"/>
      <c r="AH290" s="404"/>
      <c r="AI290" s="403"/>
      <c r="AJ290" s="404"/>
      <c r="AK290" s="403"/>
      <c r="AL290" s="404"/>
      <c r="AM290" s="403"/>
      <c r="AN290" s="404"/>
      <c r="AO290" s="405"/>
      <c r="AP290" s="406"/>
      <c r="AQ290" s="1307"/>
      <c r="AR290" s="1308"/>
      <c r="AS290" s="1341"/>
      <c r="AT290" s="403"/>
      <c r="AU290" s="403"/>
      <c r="AV290" s="410"/>
      <c r="AW290" s="410"/>
      <c r="AX290" s="402"/>
      <c r="AY290" t="str">
        <f t="shared" si="265"/>
        <v/>
      </c>
      <c r="CW290" s="25" t="str">
        <f t="shared" si="266"/>
        <v/>
      </c>
      <c r="CX290" s="25" t="str">
        <f t="shared" si="267"/>
        <v/>
      </c>
      <c r="CY290" s="25" t="str">
        <f t="shared" si="268"/>
        <v/>
      </c>
      <c r="CZ290" s="25" t="str">
        <f t="shared" si="269"/>
        <v/>
      </c>
      <c r="DA290" s="25" t="str">
        <f t="shared" si="263"/>
        <v/>
      </c>
      <c r="DB290" s="25" t="str">
        <f t="shared" si="264"/>
        <v/>
      </c>
      <c r="DC290"/>
      <c r="DD290"/>
      <c r="DE290"/>
      <c r="DG290" s="26">
        <f t="shared" si="270"/>
        <v>0</v>
      </c>
      <c r="DH290" s="26">
        <f t="shared" si="271"/>
        <v>0</v>
      </c>
      <c r="DI290" s="26">
        <f t="shared" si="272"/>
        <v>0</v>
      </c>
      <c r="DJ290" s="26">
        <f t="shared" si="273"/>
        <v>0</v>
      </c>
      <c r="DK290" s="26">
        <f t="shared" si="274"/>
        <v>0</v>
      </c>
      <c r="DL290" s="26">
        <f t="shared" si="275"/>
        <v>0</v>
      </c>
      <c r="DM290"/>
    </row>
    <row r="291" spans="1:117" ht="15" customHeight="1" x14ac:dyDescent="0.25">
      <c r="A291" s="713"/>
      <c r="B291" s="1331" t="s">
        <v>270</v>
      </c>
      <c r="C291" s="1332"/>
      <c r="D291" s="1321">
        <f t="shared" si="261"/>
        <v>0</v>
      </c>
      <c r="E291" s="1322">
        <f t="shared" si="262"/>
        <v>0</v>
      </c>
      <c r="F291" s="1323">
        <f t="shared" si="262"/>
        <v>0</v>
      </c>
      <c r="G291" s="401"/>
      <c r="H291" s="402"/>
      <c r="I291" s="403"/>
      <c r="J291" s="402"/>
      <c r="K291" s="403"/>
      <c r="L291" s="402"/>
      <c r="M291" s="403"/>
      <c r="N291" s="402"/>
      <c r="O291" s="403"/>
      <c r="P291" s="402"/>
      <c r="Q291" s="403"/>
      <c r="R291" s="402"/>
      <c r="S291" s="403"/>
      <c r="T291" s="402"/>
      <c r="U291" s="403"/>
      <c r="V291" s="404"/>
      <c r="W291" s="403"/>
      <c r="X291" s="404"/>
      <c r="Y291" s="403"/>
      <c r="Z291" s="404"/>
      <c r="AA291" s="403"/>
      <c r="AB291" s="404"/>
      <c r="AC291" s="403"/>
      <c r="AD291" s="404"/>
      <c r="AE291" s="403"/>
      <c r="AF291" s="404"/>
      <c r="AG291" s="403"/>
      <c r="AH291" s="404"/>
      <c r="AI291" s="403"/>
      <c r="AJ291" s="404"/>
      <c r="AK291" s="403"/>
      <c r="AL291" s="404"/>
      <c r="AM291" s="403"/>
      <c r="AN291" s="404"/>
      <c r="AO291" s="405"/>
      <c r="AP291" s="406"/>
      <c r="AQ291" s="407"/>
      <c r="AR291" s="408"/>
      <c r="AS291" s="409"/>
      <c r="AT291" s="403"/>
      <c r="AU291" s="403"/>
      <c r="AV291" s="410"/>
      <c r="AW291" s="410"/>
      <c r="AX291" s="402"/>
      <c r="AY291" t="str">
        <f t="shared" si="265"/>
        <v/>
      </c>
      <c r="CW291" s="25" t="str">
        <f t="shared" si="266"/>
        <v/>
      </c>
      <c r="CX291" s="25" t="str">
        <f t="shared" si="267"/>
        <v/>
      </c>
      <c r="CY291" s="25" t="str">
        <f t="shared" si="268"/>
        <v/>
      </c>
      <c r="CZ291" s="25" t="str">
        <f t="shared" si="269"/>
        <v/>
      </c>
      <c r="DA291" s="25" t="str">
        <f t="shared" si="263"/>
        <v/>
      </c>
      <c r="DB291" s="25" t="str">
        <f t="shared" si="264"/>
        <v/>
      </c>
      <c r="DC291"/>
      <c r="DD291"/>
      <c r="DE291"/>
      <c r="DG291" s="26">
        <f t="shared" si="270"/>
        <v>0</v>
      </c>
      <c r="DH291" s="26">
        <f t="shared" si="271"/>
        <v>0</v>
      </c>
      <c r="DI291" s="26">
        <f t="shared" si="272"/>
        <v>0</v>
      </c>
      <c r="DJ291" s="26">
        <f t="shared" si="273"/>
        <v>0</v>
      </c>
      <c r="DK291" s="26">
        <f t="shared" si="274"/>
        <v>0</v>
      </c>
      <c r="DL291" s="26">
        <f t="shared" si="275"/>
        <v>0</v>
      </c>
      <c r="DM291"/>
    </row>
    <row r="292" spans="1:117" x14ac:dyDescent="0.25">
      <c r="A292" s="945"/>
      <c r="B292" s="1333" t="s">
        <v>271</v>
      </c>
      <c r="C292" s="1333"/>
      <c r="D292" s="1334">
        <f t="shared" si="261"/>
        <v>0</v>
      </c>
      <c r="E292" s="1335">
        <f t="shared" si="262"/>
        <v>0</v>
      </c>
      <c r="F292" s="1336">
        <f t="shared" si="262"/>
        <v>0</v>
      </c>
      <c r="G292" s="1314"/>
      <c r="H292" s="1315"/>
      <c r="I292" s="1316"/>
      <c r="J292" s="1315"/>
      <c r="K292" s="1316"/>
      <c r="L292" s="1315"/>
      <c r="M292" s="1316"/>
      <c r="N292" s="1315"/>
      <c r="O292" s="1316"/>
      <c r="P292" s="1315"/>
      <c r="Q292" s="1316"/>
      <c r="R292" s="1315"/>
      <c r="S292" s="1316"/>
      <c r="T292" s="1315"/>
      <c r="U292" s="1316"/>
      <c r="V292" s="389"/>
      <c r="W292" s="1316"/>
      <c r="X292" s="389"/>
      <c r="Y292" s="1316"/>
      <c r="Z292" s="389"/>
      <c r="AA292" s="1316"/>
      <c r="AB292" s="389"/>
      <c r="AC292" s="1316"/>
      <c r="AD292" s="389"/>
      <c r="AE292" s="1316"/>
      <c r="AF292" s="389"/>
      <c r="AG292" s="1316"/>
      <c r="AH292" s="389"/>
      <c r="AI292" s="1316"/>
      <c r="AJ292" s="389"/>
      <c r="AK292" s="1316"/>
      <c r="AL292" s="389"/>
      <c r="AM292" s="1316"/>
      <c r="AN292" s="389"/>
      <c r="AO292" s="1317"/>
      <c r="AP292" s="1318"/>
      <c r="AQ292" s="1338"/>
      <c r="AR292" s="1339"/>
      <c r="AS292" s="413"/>
      <c r="AT292" s="1316"/>
      <c r="AU292" s="1316"/>
      <c r="AV292" s="1319"/>
      <c r="AW292" s="1319"/>
      <c r="AX292" s="1315"/>
      <c r="AY292" t="str">
        <f t="shared" si="265"/>
        <v/>
      </c>
      <c r="CW292" s="25" t="str">
        <f t="shared" si="266"/>
        <v/>
      </c>
      <c r="CX292" s="25" t="str">
        <f t="shared" si="267"/>
        <v/>
      </c>
      <c r="CY292" s="25" t="str">
        <f t="shared" si="268"/>
        <v/>
      </c>
      <c r="CZ292" s="25" t="str">
        <f t="shared" si="269"/>
        <v/>
      </c>
      <c r="DA292" s="25" t="str">
        <f t="shared" si="263"/>
        <v/>
      </c>
      <c r="DB292" s="25" t="str">
        <f t="shared" si="264"/>
        <v/>
      </c>
      <c r="DC292"/>
      <c r="DD292"/>
      <c r="DE292"/>
      <c r="DG292" s="26">
        <f t="shared" si="270"/>
        <v>0</v>
      </c>
      <c r="DH292" s="26">
        <f t="shared" si="271"/>
        <v>0</v>
      </c>
      <c r="DI292" s="26">
        <f t="shared" si="272"/>
        <v>0</v>
      </c>
      <c r="DJ292" s="26">
        <f t="shared" si="273"/>
        <v>0</v>
      </c>
      <c r="DK292" s="26">
        <f t="shared" si="274"/>
        <v>0</v>
      </c>
      <c r="DL292" s="26">
        <f t="shared" si="275"/>
        <v>0</v>
      </c>
      <c r="DM292"/>
    </row>
    <row r="293" spans="1:117" ht="15" customHeight="1" x14ac:dyDescent="0.25">
      <c r="A293" s="727" t="s">
        <v>104</v>
      </c>
      <c r="B293" s="2012" t="s">
        <v>266</v>
      </c>
      <c r="C293" s="2012"/>
      <c r="D293" s="1964">
        <f t="shared" si="261"/>
        <v>0</v>
      </c>
      <c r="E293" s="2013">
        <f t="shared" si="262"/>
        <v>0</v>
      </c>
      <c r="F293" s="2014">
        <f t="shared" si="262"/>
        <v>0</v>
      </c>
      <c r="G293" s="2015"/>
      <c r="H293" s="2016"/>
      <c r="I293" s="2017"/>
      <c r="J293" s="2016"/>
      <c r="K293" s="2017"/>
      <c r="L293" s="2016"/>
      <c r="M293" s="2017"/>
      <c r="N293" s="2016"/>
      <c r="O293" s="2017"/>
      <c r="P293" s="2016"/>
      <c r="Q293" s="2017"/>
      <c r="R293" s="2016"/>
      <c r="S293" s="2017"/>
      <c r="T293" s="2016"/>
      <c r="U293" s="2017"/>
      <c r="V293" s="2018"/>
      <c r="W293" s="2017"/>
      <c r="X293" s="2018"/>
      <c r="Y293" s="2017"/>
      <c r="Z293" s="2018"/>
      <c r="AA293" s="2017"/>
      <c r="AB293" s="2018"/>
      <c r="AC293" s="2017"/>
      <c r="AD293" s="2018"/>
      <c r="AE293" s="2017"/>
      <c r="AF293" s="2018"/>
      <c r="AG293" s="2017"/>
      <c r="AH293" s="2018"/>
      <c r="AI293" s="2017"/>
      <c r="AJ293" s="2018"/>
      <c r="AK293" s="2017"/>
      <c r="AL293" s="2018"/>
      <c r="AM293" s="2015"/>
      <c r="AN293" s="2019"/>
      <c r="AO293" s="2017"/>
      <c r="AP293" s="2020"/>
      <c r="AQ293" s="2015"/>
      <c r="AR293" s="2021"/>
      <c r="AS293" s="2006"/>
      <c r="AT293" s="2006"/>
      <c r="AU293" s="2006"/>
      <c r="AV293" s="387"/>
      <c r="AW293" s="387"/>
      <c r="AX293" s="386"/>
      <c r="AY293" t="str">
        <f t="shared" si="265"/>
        <v/>
      </c>
      <c r="CW293" s="25" t="str">
        <f t="shared" si="266"/>
        <v/>
      </c>
      <c r="CX293" s="25" t="str">
        <f t="shared" si="267"/>
        <v/>
      </c>
      <c r="CY293" s="25" t="str">
        <f t="shared" si="268"/>
        <v/>
      </c>
      <c r="CZ293" s="25" t="str">
        <f t="shared" si="269"/>
        <v/>
      </c>
      <c r="DA293" s="25" t="str">
        <f t="shared" si="263"/>
        <v/>
      </c>
      <c r="DB293" s="25" t="str">
        <f t="shared" si="264"/>
        <v/>
      </c>
      <c r="DC293"/>
      <c r="DD293"/>
      <c r="DE293"/>
      <c r="DG293" s="26">
        <f t="shared" si="270"/>
        <v>0</v>
      </c>
      <c r="DH293" s="26">
        <f t="shared" si="271"/>
        <v>0</v>
      </c>
      <c r="DI293" s="26">
        <f t="shared" si="272"/>
        <v>0</v>
      </c>
      <c r="DJ293" s="26">
        <f t="shared" si="273"/>
        <v>0</v>
      </c>
      <c r="DK293" s="26">
        <f t="shared" si="274"/>
        <v>0</v>
      </c>
      <c r="DL293" s="26">
        <f t="shared" si="275"/>
        <v>0</v>
      </c>
      <c r="DM293"/>
    </row>
    <row r="294" spans="1:117" x14ac:dyDescent="0.25">
      <c r="A294" s="729"/>
      <c r="B294" s="1320" t="s">
        <v>267</v>
      </c>
      <c r="C294" s="1320"/>
      <c r="D294" s="1383">
        <f t="shared" si="261"/>
        <v>0</v>
      </c>
      <c r="E294" s="2022">
        <f t="shared" si="262"/>
        <v>0</v>
      </c>
      <c r="F294" s="2023">
        <f t="shared" si="262"/>
        <v>0</v>
      </c>
      <c r="G294" s="2024"/>
      <c r="H294" s="2025"/>
      <c r="I294" s="2026"/>
      <c r="J294" s="2025"/>
      <c r="K294" s="2026"/>
      <c r="L294" s="2025"/>
      <c r="M294" s="2026"/>
      <c r="N294" s="2025"/>
      <c r="O294" s="2026"/>
      <c r="P294" s="2025"/>
      <c r="Q294" s="2026"/>
      <c r="R294" s="2025"/>
      <c r="S294" s="2026"/>
      <c r="T294" s="2025"/>
      <c r="U294" s="2026"/>
      <c r="V294" s="2027"/>
      <c r="W294" s="2026"/>
      <c r="X294" s="2027"/>
      <c r="Y294" s="2026"/>
      <c r="Z294" s="2027"/>
      <c r="AA294" s="2026"/>
      <c r="AB294" s="2027"/>
      <c r="AC294" s="2026"/>
      <c r="AD294" s="2027"/>
      <c r="AE294" s="2026"/>
      <c r="AF294" s="2027"/>
      <c r="AG294" s="2026"/>
      <c r="AH294" s="2027"/>
      <c r="AI294" s="2026"/>
      <c r="AJ294" s="2027"/>
      <c r="AK294" s="2026"/>
      <c r="AL294" s="2027"/>
      <c r="AM294" s="2024"/>
      <c r="AN294" s="2028"/>
      <c r="AO294" s="2026"/>
      <c r="AP294" s="2029"/>
      <c r="AQ294" s="1307"/>
      <c r="AR294" s="1308"/>
      <c r="AS294" s="394"/>
      <c r="AT294" s="1326"/>
      <c r="AU294" s="1326"/>
      <c r="AV294" s="1330"/>
      <c r="AW294" s="1330"/>
      <c r="AX294" s="1325"/>
      <c r="AY294" t="str">
        <f t="shared" si="265"/>
        <v/>
      </c>
      <c r="CW294" s="25" t="str">
        <f t="shared" si="266"/>
        <v/>
      </c>
      <c r="CX294" s="25" t="str">
        <f t="shared" si="267"/>
        <v/>
      </c>
      <c r="CY294" s="25" t="str">
        <f t="shared" si="268"/>
        <v/>
      </c>
      <c r="CZ294" s="25" t="str">
        <f t="shared" si="269"/>
        <v/>
      </c>
      <c r="DA294" s="25" t="str">
        <f t="shared" si="263"/>
        <v/>
      </c>
      <c r="DB294" s="25" t="str">
        <f t="shared" si="264"/>
        <v/>
      </c>
      <c r="DC294"/>
      <c r="DD294"/>
      <c r="DE294"/>
      <c r="DG294" s="26">
        <f t="shared" si="270"/>
        <v>0</v>
      </c>
      <c r="DH294" s="26">
        <f t="shared" si="271"/>
        <v>0</v>
      </c>
      <c r="DI294" s="26">
        <f t="shared" si="272"/>
        <v>0</v>
      </c>
      <c r="DJ294" s="26">
        <f t="shared" si="273"/>
        <v>0</v>
      </c>
      <c r="DK294" s="26">
        <f t="shared" si="274"/>
        <v>0</v>
      </c>
      <c r="DL294" s="26">
        <f t="shared" si="275"/>
        <v>0</v>
      </c>
      <c r="DM294"/>
    </row>
    <row r="295" spans="1:117" x14ac:dyDescent="0.25">
      <c r="A295" s="729"/>
      <c r="B295" s="1320" t="s">
        <v>268</v>
      </c>
      <c r="C295" s="1320"/>
      <c r="D295" s="1383">
        <f t="shared" si="261"/>
        <v>0</v>
      </c>
      <c r="E295" s="2022">
        <f t="shared" si="262"/>
        <v>0</v>
      </c>
      <c r="F295" s="2023">
        <f t="shared" si="262"/>
        <v>0</v>
      </c>
      <c r="G295" s="2024"/>
      <c r="H295" s="2025"/>
      <c r="I295" s="2026"/>
      <c r="J295" s="2025"/>
      <c r="K295" s="2026"/>
      <c r="L295" s="2025"/>
      <c r="M295" s="2026"/>
      <c r="N295" s="2025"/>
      <c r="O295" s="2026"/>
      <c r="P295" s="2025"/>
      <c r="Q295" s="2026"/>
      <c r="R295" s="2025"/>
      <c r="S295" s="2026"/>
      <c r="T295" s="2025"/>
      <c r="U295" s="2026"/>
      <c r="V295" s="2027"/>
      <c r="W295" s="2026"/>
      <c r="X295" s="2027"/>
      <c r="Y295" s="2026"/>
      <c r="Z295" s="2027"/>
      <c r="AA295" s="2026"/>
      <c r="AB295" s="2027"/>
      <c r="AC295" s="2026"/>
      <c r="AD295" s="2027"/>
      <c r="AE295" s="2026"/>
      <c r="AF295" s="2027"/>
      <c r="AG295" s="2026"/>
      <c r="AH295" s="2027"/>
      <c r="AI295" s="2026"/>
      <c r="AJ295" s="2027"/>
      <c r="AK295" s="2026"/>
      <c r="AL295" s="2027"/>
      <c r="AM295" s="2024"/>
      <c r="AN295" s="2028"/>
      <c r="AO295" s="2026"/>
      <c r="AP295" s="2029"/>
      <c r="AQ295" s="1307"/>
      <c r="AR295" s="1308"/>
      <c r="AS295" s="1341"/>
      <c r="AT295" s="1326"/>
      <c r="AU295" s="1326"/>
      <c r="AV295" s="1330"/>
      <c r="AW295" s="1330"/>
      <c r="AX295" s="1325"/>
      <c r="AY295" t="str">
        <f t="shared" si="265"/>
        <v/>
      </c>
      <c r="CW295" s="25" t="str">
        <f t="shared" si="266"/>
        <v/>
      </c>
      <c r="CX295" s="25" t="str">
        <f t="shared" si="267"/>
        <v/>
      </c>
      <c r="CY295" s="25" t="str">
        <f t="shared" si="268"/>
        <v/>
      </c>
      <c r="CZ295" s="25" t="str">
        <f t="shared" si="269"/>
        <v/>
      </c>
      <c r="DA295" s="25" t="str">
        <f t="shared" si="263"/>
        <v/>
      </c>
      <c r="DB295" s="25" t="str">
        <f t="shared" si="264"/>
        <v/>
      </c>
      <c r="DC295"/>
      <c r="DD295"/>
      <c r="DE295"/>
      <c r="DG295" s="26">
        <f t="shared" si="270"/>
        <v>0</v>
      </c>
      <c r="DH295" s="26">
        <f t="shared" si="271"/>
        <v>0</v>
      </c>
      <c r="DI295" s="26">
        <f t="shared" si="272"/>
        <v>0</v>
      </c>
      <c r="DJ295" s="26">
        <f t="shared" si="273"/>
        <v>0</v>
      </c>
      <c r="DK295" s="26">
        <f t="shared" si="274"/>
        <v>0</v>
      </c>
      <c r="DL295" s="26">
        <f t="shared" si="275"/>
        <v>0</v>
      </c>
      <c r="DM295"/>
    </row>
    <row r="296" spans="1:117" x14ac:dyDescent="0.25">
      <c r="A296" s="729"/>
      <c r="B296" s="1331" t="s">
        <v>269</v>
      </c>
      <c r="C296" s="1332"/>
      <c r="D296" s="1383">
        <f t="shared" si="261"/>
        <v>0</v>
      </c>
      <c r="E296" s="2022">
        <f t="shared" si="262"/>
        <v>0</v>
      </c>
      <c r="F296" s="2023">
        <f t="shared" si="262"/>
        <v>0</v>
      </c>
      <c r="G296" s="2030"/>
      <c r="H296" s="2031"/>
      <c r="I296" s="2032"/>
      <c r="J296" s="2031"/>
      <c r="K296" s="2032"/>
      <c r="L296" s="2031"/>
      <c r="M296" s="2032"/>
      <c r="N296" s="2031"/>
      <c r="O296" s="2032"/>
      <c r="P296" s="2031"/>
      <c r="Q296" s="2032"/>
      <c r="R296" s="2031"/>
      <c r="S296" s="2032"/>
      <c r="T296" s="2031"/>
      <c r="U296" s="2032"/>
      <c r="V296" s="2031"/>
      <c r="W296" s="2032"/>
      <c r="X296" s="2031"/>
      <c r="Y296" s="2032"/>
      <c r="Z296" s="2031"/>
      <c r="AA296" s="2032"/>
      <c r="AB296" s="2031"/>
      <c r="AC296" s="2032"/>
      <c r="AD296" s="2031"/>
      <c r="AE296" s="2032"/>
      <c r="AF296" s="2031"/>
      <c r="AG296" s="2032"/>
      <c r="AH296" s="2031"/>
      <c r="AI296" s="2032"/>
      <c r="AJ296" s="2031"/>
      <c r="AK296" s="2032"/>
      <c r="AL296" s="2031"/>
      <c r="AM296" s="2030"/>
      <c r="AN296" s="2033"/>
      <c r="AO296" s="2034"/>
      <c r="AP296" s="2035"/>
      <c r="AQ296" s="1307"/>
      <c r="AR296" s="1308"/>
      <c r="AS296" s="1341"/>
      <c r="AT296" s="2034"/>
      <c r="AU296" s="2034"/>
      <c r="AV296" s="2036"/>
      <c r="AW296" s="2036"/>
      <c r="AX296" s="2037"/>
      <c r="AY296" t="str">
        <f t="shared" si="265"/>
        <v/>
      </c>
      <c r="CW296" s="25" t="str">
        <f t="shared" si="266"/>
        <v/>
      </c>
      <c r="CX296" s="25" t="str">
        <f t="shared" si="267"/>
        <v/>
      </c>
      <c r="CY296" s="25" t="str">
        <f t="shared" si="268"/>
        <v/>
      </c>
      <c r="CZ296" s="25" t="str">
        <f t="shared" si="269"/>
        <v/>
      </c>
      <c r="DA296" s="25" t="str">
        <f t="shared" si="263"/>
        <v/>
      </c>
      <c r="DB296" s="25" t="str">
        <f t="shared" si="264"/>
        <v/>
      </c>
      <c r="DC296"/>
      <c r="DD296"/>
      <c r="DE296"/>
      <c r="DG296" s="26">
        <f t="shared" si="270"/>
        <v>0</v>
      </c>
      <c r="DH296" s="26">
        <f t="shared" si="271"/>
        <v>0</v>
      </c>
      <c r="DI296" s="26">
        <f t="shared" si="272"/>
        <v>0</v>
      </c>
      <c r="DJ296" s="26">
        <f t="shared" si="273"/>
        <v>0</v>
      </c>
      <c r="DK296" s="26">
        <f t="shared" si="274"/>
        <v>0</v>
      </c>
      <c r="DL296" s="26">
        <f t="shared" si="275"/>
        <v>0</v>
      </c>
      <c r="DM296"/>
    </row>
    <row r="297" spans="1:117" ht="15" customHeight="1" x14ac:dyDescent="0.25">
      <c r="A297" s="729"/>
      <c r="B297" s="1331" t="s">
        <v>270</v>
      </c>
      <c r="C297" s="1332"/>
      <c r="D297" s="1383">
        <f t="shared" si="261"/>
        <v>0</v>
      </c>
      <c r="E297" s="2022">
        <f t="shared" si="262"/>
        <v>0</v>
      </c>
      <c r="F297" s="2023">
        <f t="shared" si="262"/>
        <v>0</v>
      </c>
      <c r="G297" s="2030"/>
      <c r="H297" s="2031"/>
      <c r="I297" s="2032"/>
      <c r="J297" s="2031"/>
      <c r="K297" s="2032"/>
      <c r="L297" s="2031"/>
      <c r="M297" s="2032"/>
      <c r="N297" s="2031"/>
      <c r="O297" s="2032"/>
      <c r="P297" s="2031"/>
      <c r="Q297" s="2032"/>
      <c r="R297" s="2031"/>
      <c r="S297" s="2032"/>
      <c r="T297" s="2031"/>
      <c r="U297" s="2032"/>
      <c r="V297" s="2031"/>
      <c r="W297" s="2032"/>
      <c r="X297" s="2031"/>
      <c r="Y297" s="2032"/>
      <c r="Z297" s="2031"/>
      <c r="AA297" s="2032"/>
      <c r="AB297" s="2031"/>
      <c r="AC297" s="2032"/>
      <c r="AD297" s="2031"/>
      <c r="AE297" s="2032"/>
      <c r="AF297" s="2031"/>
      <c r="AG297" s="2032"/>
      <c r="AH297" s="2031"/>
      <c r="AI297" s="2032"/>
      <c r="AJ297" s="2031"/>
      <c r="AK297" s="2032"/>
      <c r="AL297" s="2031"/>
      <c r="AM297" s="2030"/>
      <c r="AN297" s="2033"/>
      <c r="AO297" s="494"/>
      <c r="AP297" s="451"/>
      <c r="AQ297" s="407"/>
      <c r="AR297" s="408"/>
      <c r="AS297" s="409"/>
      <c r="AT297" s="494"/>
      <c r="AU297" s="494"/>
      <c r="AV297" s="495"/>
      <c r="AW297" s="495"/>
      <c r="AX297" s="496"/>
      <c r="AY297" t="str">
        <f t="shared" si="265"/>
        <v/>
      </c>
      <c r="CW297" s="25" t="str">
        <f t="shared" si="266"/>
        <v/>
      </c>
      <c r="CX297" s="25" t="str">
        <f t="shared" si="267"/>
        <v/>
      </c>
      <c r="CY297" s="25" t="str">
        <f t="shared" si="268"/>
        <v/>
      </c>
      <c r="CZ297" s="25" t="str">
        <f t="shared" si="269"/>
        <v/>
      </c>
      <c r="DA297" s="25" t="str">
        <f t="shared" si="263"/>
        <v/>
      </c>
      <c r="DB297" s="25" t="str">
        <f t="shared" si="264"/>
        <v/>
      </c>
      <c r="DC297"/>
      <c r="DD297"/>
      <c r="DE297"/>
      <c r="DG297" s="26">
        <f t="shared" si="270"/>
        <v>0</v>
      </c>
      <c r="DH297" s="26">
        <f t="shared" si="271"/>
        <v>0</v>
      </c>
      <c r="DI297" s="26">
        <f t="shared" si="272"/>
        <v>0</v>
      </c>
      <c r="DJ297" s="26">
        <f t="shared" si="273"/>
        <v>0</v>
      </c>
      <c r="DK297" s="26">
        <f t="shared" si="274"/>
        <v>0</v>
      </c>
      <c r="DL297" s="26">
        <f t="shared" si="275"/>
        <v>0</v>
      </c>
      <c r="DM297"/>
    </row>
    <row r="298" spans="1:117" x14ac:dyDescent="0.25">
      <c r="A298" s="899"/>
      <c r="B298" s="1333" t="s">
        <v>271</v>
      </c>
      <c r="C298" s="1333"/>
      <c r="D298" s="1388">
        <f t="shared" si="261"/>
        <v>0</v>
      </c>
      <c r="E298" s="2038">
        <f t="shared" si="262"/>
        <v>0</v>
      </c>
      <c r="F298" s="2039">
        <f t="shared" si="262"/>
        <v>0</v>
      </c>
      <c r="G298" s="2040"/>
      <c r="H298" s="2041"/>
      <c r="I298" s="2042"/>
      <c r="J298" s="2041"/>
      <c r="K298" s="2042"/>
      <c r="L298" s="2041"/>
      <c r="M298" s="2042"/>
      <c r="N298" s="2041"/>
      <c r="O298" s="2042"/>
      <c r="P298" s="2041"/>
      <c r="Q298" s="2042"/>
      <c r="R298" s="2041"/>
      <c r="S298" s="2042"/>
      <c r="T298" s="2041"/>
      <c r="U298" s="2040"/>
      <c r="V298" s="2041"/>
      <c r="W298" s="2040"/>
      <c r="X298" s="2041"/>
      <c r="Y298" s="2040"/>
      <c r="Z298" s="2041"/>
      <c r="AA298" s="2040"/>
      <c r="AB298" s="2041"/>
      <c r="AC298" s="2040"/>
      <c r="AD298" s="2041"/>
      <c r="AE298" s="2040"/>
      <c r="AF298" s="2041"/>
      <c r="AG298" s="2040"/>
      <c r="AH298" s="2041"/>
      <c r="AI298" s="2040"/>
      <c r="AJ298" s="2041"/>
      <c r="AK298" s="2040"/>
      <c r="AL298" s="2041"/>
      <c r="AM298" s="2040"/>
      <c r="AN298" s="2043"/>
      <c r="AO298" s="1316"/>
      <c r="AP298" s="1318"/>
      <c r="AQ298" s="1338"/>
      <c r="AR298" s="1339"/>
      <c r="AS298" s="413"/>
      <c r="AT298" s="1316"/>
      <c r="AU298" s="1316"/>
      <c r="AV298" s="1319"/>
      <c r="AW298" s="1319"/>
      <c r="AX298" s="1315"/>
      <c r="AY298" t="str">
        <f t="shared" si="265"/>
        <v/>
      </c>
      <c r="CW298" s="25" t="str">
        <f t="shared" si="266"/>
        <v/>
      </c>
      <c r="CX298" s="25" t="str">
        <f t="shared" si="267"/>
        <v/>
      </c>
      <c r="CY298" s="25" t="str">
        <f t="shared" si="268"/>
        <v/>
      </c>
      <c r="CZ298" s="25" t="str">
        <f t="shared" si="269"/>
        <v/>
      </c>
      <c r="DA298" s="25" t="str">
        <f t="shared" si="263"/>
        <v/>
      </c>
      <c r="DB298" s="25" t="str">
        <f t="shared" si="264"/>
        <v/>
      </c>
      <c r="DC298"/>
      <c r="DD298"/>
      <c r="DE298"/>
      <c r="DG298" s="26">
        <f t="shared" si="270"/>
        <v>0</v>
      </c>
      <c r="DH298" s="26">
        <f t="shared" si="271"/>
        <v>0</v>
      </c>
      <c r="DI298" s="26">
        <f t="shared" si="272"/>
        <v>0</v>
      </c>
      <c r="DJ298" s="26">
        <f t="shared" si="273"/>
        <v>0</v>
      </c>
      <c r="DK298" s="26">
        <f t="shared" si="274"/>
        <v>0</v>
      </c>
      <c r="DL298" s="26">
        <f t="shared" si="275"/>
        <v>0</v>
      </c>
      <c r="DM298"/>
    </row>
    <row r="299" spans="1:117" x14ac:dyDescent="0.25">
      <c r="A299" s="852" t="s">
        <v>4</v>
      </c>
      <c r="B299" s="830" t="s">
        <v>266</v>
      </c>
      <c r="C299" s="830"/>
      <c r="D299" s="245">
        <f t="shared" si="261"/>
        <v>278</v>
      </c>
      <c r="E299" s="290">
        <f t="shared" ref="E299:F304" si="276">SUM(G299+I299+K299+M299+O299+Q299+S299+U299+W299+Y299+AA299+AC299+AE299+AG299+AI299+AK299+AM299)</f>
        <v>110</v>
      </c>
      <c r="F299" s="454">
        <f t="shared" si="276"/>
        <v>168</v>
      </c>
      <c r="G299" s="245">
        <f t="shared" ref="G299:X304" si="277">+G221+G227+G233+G239+G245+G251+G257+G281+G287+G293</f>
        <v>4</v>
      </c>
      <c r="H299" s="454">
        <f t="shared" si="277"/>
        <v>5</v>
      </c>
      <c r="I299" s="245">
        <f t="shared" si="277"/>
        <v>0</v>
      </c>
      <c r="J299" s="454">
        <f t="shared" si="277"/>
        <v>2</v>
      </c>
      <c r="K299" s="454">
        <f t="shared" si="277"/>
        <v>2</v>
      </c>
      <c r="L299" s="454">
        <f t="shared" si="277"/>
        <v>5</v>
      </c>
      <c r="M299" s="454">
        <f t="shared" si="277"/>
        <v>3</v>
      </c>
      <c r="N299" s="454">
        <f t="shared" si="277"/>
        <v>2</v>
      </c>
      <c r="O299" s="454">
        <f t="shared" si="277"/>
        <v>3</v>
      </c>
      <c r="P299" s="454">
        <f t="shared" si="277"/>
        <v>2</v>
      </c>
      <c r="Q299" s="454">
        <f t="shared" si="277"/>
        <v>4</v>
      </c>
      <c r="R299" s="454">
        <f t="shared" si="277"/>
        <v>4</v>
      </c>
      <c r="S299" s="454">
        <f t="shared" si="277"/>
        <v>6</v>
      </c>
      <c r="T299" s="454">
        <f t="shared" si="277"/>
        <v>3</v>
      </c>
      <c r="U299" s="454">
        <f t="shared" si="277"/>
        <v>4</v>
      </c>
      <c r="V299" s="454">
        <f t="shared" si="277"/>
        <v>5</v>
      </c>
      <c r="W299" s="454">
        <f t="shared" si="277"/>
        <v>6</v>
      </c>
      <c r="X299" s="454">
        <f t="shared" si="277"/>
        <v>10</v>
      </c>
      <c r="Y299" s="245">
        <f>+Y221+Y227+Y233+Y239+Y245+Y251+Y257+Y263+Y269+Y275+Y281+Y287+Y293</f>
        <v>30</v>
      </c>
      <c r="Z299" s="245">
        <f t="shared" ref="Z299:AN302" si="278">+Z221+Z227+Z233+Z239+Z245+Z251+Z257+Z263+Z269+Z275+Z281+Z287+Z293</f>
        <v>19</v>
      </c>
      <c r="AA299" s="245">
        <f t="shared" si="278"/>
        <v>0</v>
      </c>
      <c r="AB299" s="245">
        <f t="shared" si="278"/>
        <v>16</v>
      </c>
      <c r="AC299" s="245">
        <f t="shared" si="278"/>
        <v>5</v>
      </c>
      <c r="AD299" s="245">
        <f t="shared" si="278"/>
        <v>16</v>
      </c>
      <c r="AE299" s="245">
        <f t="shared" si="278"/>
        <v>8</v>
      </c>
      <c r="AF299" s="245">
        <f t="shared" si="278"/>
        <v>20</v>
      </c>
      <c r="AG299" s="245">
        <f t="shared" si="278"/>
        <v>15</v>
      </c>
      <c r="AH299" s="245">
        <f t="shared" si="278"/>
        <v>35</v>
      </c>
      <c r="AI299" s="245">
        <f t="shared" si="278"/>
        <v>4</v>
      </c>
      <c r="AJ299" s="245">
        <f t="shared" si="278"/>
        <v>11</v>
      </c>
      <c r="AK299" s="245">
        <f t="shared" si="278"/>
        <v>9</v>
      </c>
      <c r="AL299" s="245">
        <f t="shared" si="278"/>
        <v>6</v>
      </c>
      <c r="AM299" s="245">
        <f t="shared" si="278"/>
        <v>7</v>
      </c>
      <c r="AN299" s="455">
        <f t="shared" si="278"/>
        <v>7</v>
      </c>
      <c r="AO299" s="456">
        <f t="shared" ref="AO299:AO304" si="279">+AO221+AO227+AO233+AO239+AO257+AO263+AO269+AO275+AO281+AO287+AO293</f>
        <v>1</v>
      </c>
      <c r="AP299" s="457">
        <f>+AP221+AP227+AP233+AP257+AP263+AP269+AP275+AP281+AP287+AP293</f>
        <v>0</v>
      </c>
      <c r="AQ299" s="245">
        <f>SUM(AQ221+AQ227+AQ233+AQ239+AQ245+AQ251+AQ257+AQ263+AQ269+AQ275+AQ281+AQ287+AQ293)</f>
        <v>154</v>
      </c>
      <c r="AR299" s="297">
        <f>SUM(AR221+AR227+AR233+AR239+AR245+AR251+AR257+AR263+AR269+AR275+AR281+AR287+AR293)</f>
        <v>151</v>
      </c>
      <c r="AS299" s="456">
        <f t="shared" ref="AS299:AX302" si="280">+AS221+AS227+AS233+AS239+AS245+AS251+AS257+AS263+AS269+AS275+AS281+AS287+AS293</f>
        <v>46</v>
      </c>
      <c r="AT299" s="456">
        <f t="shared" si="280"/>
        <v>0</v>
      </c>
      <c r="AU299" s="456">
        <f t="shared" si="280"/>
        <v>0</v>
      </c>
      <c r="AV299" s="456">
        <f t="shared" si="280"/>
        <v>0</v>
      </c>
      <c r="AW299" s="456">
        <f t="shared" si="280"/>
        <v>0</v>
      </c>
      <c r="AX299" s="454">
        <f t="shared" si="280"/>
        <v>0</v>
      </c>
      <c r="CW299"/>
      <c r="CX299"/>
      <c r="CY299"/>
      <c r="CZ299"/>
      <c r="DA299"/>
      <c r="DB299"/>
      <c r="DC299"/>
      <c r="DD299"/>
      <c r="DE299"/>
      <c r="DG299"/>
      <c r="DH299"/>
      <c r="DI299"/>
      <c r="DJ299"/>
      <c r="DK299"/>
      <c r="DL299"/>
      <c r="DM299"/>
    </row>
    <row r="300" spans="1:117" x14ac:dyDescent="0.25">
      <c r="A300" s="852"/>
      <c r="B300" s="1320" t="s">
        <v>267</v>
      </c>
      <c r="C300" s="1320"/>
      <c r="D300" s="245">
        <f t="shared" si="261"/>
        <v>825</v>
      </c>
      <c r="E300" s="290">
        <f t="shared" si="276"/>
        <v>346</v>
      </c>
      <c r="F300" s="454">
        <f t="shared" si="276"/>
        <v>479</v>
      </c>
      <c r="G300" s="1321">
        <f t="shared" si="277"/>
        <v>2</v>
      </c>
      <c r="H300" s="1389">
        <f t="shared" si="277"/>
        <v>2</v>
      </c>
      <c r="I300" s="1321">
        <f t="shared" si="277"/>
        <v>0</v>
      </c>
      <c r="J300" s="1389">
        <f t="shared" si="277"/>
        <v>2</v>
      </c>
      <c r="K300" s="1389">
        <f t="shared" si="277"/>
        <v>8</v>
      </c>
      <c r="L300" s="1389">
        <f t="shared" si="277"/>
        <v>10</v>
      </c>
      <c r="M300" s="1389">
        <f t="shared" si="277"/>
        <v>3</v>
      </c>
      <c r="N300" s="1389">
        <f t="shared" si="277"/>
        <v>9</v>
      </c>
      <c r="O300" s="1389">
        <f t="shared" si="277"/>
        <v>10</v>
      </c>
      <c r="P300" s="1389">
        <f t="shared" si="277"/>
        <v>9</v>
      </c>
      <c r="Q300" s="1389">
        <f t="shared" si="277"/>
        <v>6</v>
      </c>
      <c r="R300" s="1389">
        <f t="shared" si="277"/>
        <v>7</v>
      </c>
      <c r="S300" s="1389">
        <f t="shared" si="277"/>
        <v>9</v>
      </c>
      <c r="T300" s="1389">
        <f t="shared" si="277"/>
        <v>4</v>
      </c>
      <c r="U300" s="1389">
        <f t="shared" si="277"/>
        <v>11</v>
      </c>
      <c r="V300" s="1389">
        <f t="shared" si="277"/>
        <v>11</v>
      </c>
      <c r="W300" s="1389">
        <f t="shared" si="277"/>
        <v>35</v>
      </c>
      <c r="X300" s="1389">
        <f t="shared" si="277"/>
        <v>35</v>
      </c>
      <c r="Y300" s="1321">
        <f>+Y222+Y228+Y234+Y240+Y246+Y252+Y258+Y264+Y270+Y276+Y282+Y288+Y294</f>
        <v>102</v>
      </c>
      <c r="Z300" s="1321">
        <f t="shared" si="278"/>
        <v>91</v>
      </c>
      <c r="AA300" s="1321">
        <f t="shared" si="278"/>
        <v>33</v>
      </c>
      <c r="AB300" s="1321">
        <f t="shared" si="278"/>
        <v>47</v>
      </c>
      <c r="AC300" s="1321">
        <f t="shared" si="278"/>
        <v>16</v>
      </c>
      <c r="AD300" s="1321">
        <f t="shared" si="278"/>
        <v>43</v>
      </c>
      <c r="AE300" s="1321">
        <f t="shared" si="278"/>
        <v>22</v>
      </c>
      <c r="AF300" s="1321">
        <f t="shared" si="278"/>
        <v>46</v>
      </c>
      <c r="AG300" s="1321">
        <f t="shared" si="278"/>
        <v>36</v>
      </c>
      <c r="AH300" s="1321">
        <f t="shared" si="278"/>
        <v>77</v>
      </c>
      <c r="AI300" s="1321">
        <f t="shared" si="278"/>
        <v>20</v>
      </c>
      <c r="AJ300" s="1321">
        <f t="shared" si="278"/>
        <v>24</v>
      </c>
      <c r="AK300" s="1321">
        <f t="shared" si="278"/>
        <v>18</v>
      </c>
      <c r="AL300" s="1321">
        <f t="shared" si="278"/>
        <v>40</v>
      </c>
      <c r="AM300" s="1321">
        <f t="shared" si="278"/>
        <v>15</v>
      </c>
      <c r="AN300" s="1390">
        <f t="shared" si="278"/>
        <v>22</v>
      </c>
      <c r="AO300" s="1391">
        <f t="shared" si="279"/>
        <v>2</v>
      </c>
      <c r="AP300" s="1392">
        <f>+AP222+AP228+AP234+AP258+AP264+AP270+AP276+AP282+AP288+AP294</f>
        <v>0</v>
      </c>
      <c r="AQ300" s="1393"/>
      <c r="AR300" s="1394"/>
      <c r="AS300" s="1391">
        <f t="shared" si="280"/>
        <v>104</v>
      </c>
      <c r="AT300" s="1391">
        <f t="shared" si="280"/>
        <v>0</v>
      </c>
      <c r="AU300" s="1391">
        <f t="shared" si="280"/>
        <v>0</v>
      </c>
      <c r="AV300" s="1391">
        <f t="shared" si="280"/>
        <v>1</v>
      </c>
      <c r="AW300" s="1391">
        <f t="shared" si="280"/>
        <v>0</v>
      </c>
      <c r="AX300" s="1389">
        <f t="shared" si="280"/>
        <v>0</v>
      </c>
      <c r="CW300"/>
      <c r="CX300"/>
      <c r="CY300"/>
      <c r="CZ300"/>
      <c r="DA300"/>
      <c r="DB300"/>
      <c r="DC300"/>
      <c r="DD300"/>
      <c r="DE300"/>
      <c r="DG300"/>
      <c r="DH300"/>
      <c r="DI300"/>
      <c r="DJ300"/>
      <c r="DK300"/>
      <c r="DL300"/>
      <c r="DM300"/>
    </row>
    <row r="301" spans="1:117" x14ac:dyDescent="0.25">
      <c r="A301" s="852"/>
      <c r="B301" s="1320" t="s">
        <v>268</v>
      </c>
      <c r="C301" s="1320"/>
      <c r="D301" s="245">
        <f t="shared" si="261"/>
        <v>280</v>
      </c>
      <c r="E301" s="290">
        <f t="shared" si="276"/>
        <v>110</v>
      </c>
      <c r="F301" s="454">
        <f t="shared" si="276"/>
        <v>170</v>
      </c>
      <c r="G301" s="1321">
        <f t="shared" si="277"/>
        <v>2</v>
      </c>
      <c r="H301" s="1389">
        <f t="shared" si="277"/>
        <v>4</v>
      </c>
      <c r="I301" s="1321">
        <f t="shared" si="277"/>
        <v>0</v>
      </c>
      <c r="J301" s="1389">
        <f t="shared" si="277"/>
        <v>2</v>
      </c>
      <c r="K301" s="1389">
        <f t="shared" si="277"/>
        <v>1</v>
      </c>
      <c r="L301" s="1389">
        <f t="shared" si="277"/>
        <v>3</v>
      </c>
      <c r="M301" s="1389">
        <f t="shared" si="277"/>
        <v>2</v>
      </c>
      <c r="N301" s="1389">
        <f t="shared" si="277"/>
        <v>0</v>
      </c>
      <c r="O301" s="1389">
        <f t="shared" si="277"/>
        <v>2</v>
      </c>
      <c r="P301" s="1389">
        <f t="shared" si="277"/>
        <v>1</v>
      </c>
      <c r="Q301" s="1389">
        <f t="shared" si="277"/>
        <v>0</v>
      </c>
      <c r="R301" s="1389">
        <f t="shared" si="277"/>
        <v>4</v>
      </c>
      <c r="S301" s="1389">
        <f t="shared" si="277"/>
        <v>2</v>
      </c>
      <c r="T301" s="1389">
        <f t="shared" si="277"/>
        <v>2</v>
      </c>
      <c r="U301" s="1389">
        <f t="shared" si="277"/>
        <v>3</v>
      </c>
      <c r="V301" s="1389">
        <f t="shared" si="277"/>
        <v>7</v>
      </c>
      <c r="W301" s="1389">
        <f t="shared" si="277"/>
        <v>7</v>
      </c>
      <c r="X301" s="1389">
        <f t="shared" si="277"/>
        <v>9</v>
      </c>
      <c r="Y301" s="1321">
        <f>+Y223+Y229+Y235+Y241+Y247+Y253+Y259+Y265+Y271+Y277+Y283+Y289+Y295</f>
        <v>40</v>
      </c>
      <c r="Z301" s="1321">
        <f t="shared" si="278"/>
        <v>21</v>
      </c>
      <c r="AA301" s="1321">
        <f t="shared" si="278"/>
        <v>2</v>
      </c>
      <c r="AB301" s="1321">
        <f t="shared" si="278"/>
        <v>16</v>
      </c>
      <c r="AC301" s="1321">
        <f t="shared" si="278"/>
        <v>5</v>
      </c>
      <c r="AD301" s="1321">
        <f t="shared" si="278"/>
        <v>19</v>
      </c>
      <c r="AE301" s="1321">
        <f t="shared" si="278"/>
        <v>9</v>
      </c>
      <c r="AF301" s="1321">
        <f t="shared" si="278"/>
        <v>19</v>
      </c>
      <c r="AG301" s="1321">
        <f t="shared" si="278"/>
        <v>15</v>
      </c>
      <c r="AH301" s="1321">
        <f t="shared" si="278"/>
        <v>35</v>
      </c>
      <c r="AI301" s="1321">
        <f t="shared" si="278"/>
        <v>3</v>
      </c>
      <c r="AJ301" s="1321">
        <f t="shared" si="278"/>
        <v>10</v>
      </c>
      <c r="AK301" s="1321">
        <f t="shared" si="278"/>
        <v>9</v>
      </c>
      <c r="AL301" s="1321">
        <f t="shared" si="278"/>
        <v>8</v>
      </c>
      <c r="AM301" s="1321">
        <f t="shared" si="278"/>
        <v>8</v>
      </c>
      <c r="AN301" s="1390">
        <f t="shared" si="278"/>
        <v>10</v>
      </c>
      <c r="AO301" s="1391">
        <f t="shared" si="279"/>
        <v>1</v>
      </c>
      <c r="AP301" s="1392">
        <f>+AP223+AP229+AP235+AP259+AP265+AP271+AP277+AP283+AP289+AP295</f>
        <v>0</v>
      </c>
      <c r="AQ301" s="1393"/>
      <c r="AR301" s="1394"/>
      <c r="AS301" s="1341"/>
      <c r="AT301" s="1391">
        <f t="shared" si="280"/>
        <v>0</v>
      </c>
      <c r="AU301" s="1391">
        <f t="shared" si="280"/>
        <v>0</v>
      </c>
      <c r="AV301" s="1391">
        <f t="shared" si="280"/>
        <v>0</v>
      </c>
      <c r="AW301" s="1391">
        <f t="shared" si="280"/>
        <v>0</v>
      </c>
      <c r="AX301" s="1389">
        <f t="shared" si="280"/>
        <v>0</v>
      </c>
      <c r="CW301"/>
      <c r="CX301"/>
      <c r="CY301"/>
      <c r="CZ301"/>
      <c r="DA301"/>
      <c r="DB301"/>
      <c r="DC301"/>
      <c r="DD301"/>
      <c r="DE301"/>
      <c r="DG301"/>
      <c r="DH301"/>
      <c r="DI301"/>
      <c r="DJ301"/>
      <c r="DK301"/>
      <c r="DL301"/>
      <c r="DM301"/>
    </row>
    <row r="302" spans="1:117" x14ac:dyDescent="0.25">
      <c r="A302" s="852"/>
      <c r="B302" s="1331" t="s">
        <v>269</v>
      </c>
      <c r="C302" s="1332"/>
      <c r="D302" s="245">
        <f t="shared" si="261"/>
        <v>194</v>
      </c>
      <c r="E302" s="290">
        <f t="shared" si="276"/>
        <v>87</v>
      </c>
      <c r="F302" s="454">
        <f t="shared" si="276"/>
        <v>107</v>
      </c>
      <c r="G302" s="1321">
        <f t="shared" si="277"/>
        <v>3</v>
      </c>
      <c r="H302" s="1389">
        <f t="shared" si="277"/>
        <v>4</v>
      </c>
      <c r="I302" s="1321">
        <f t="shared" si="277"/>
        <v>0</v>
      </c>
      <c r="J302" s="1389">
        <f t="shared" si="277"/>
        <v>1</v>
      </c>
      <c r="K302" s="1389">
        <f t="shared" si="277"/>
        <v>2</v>
      </c>
      <c r="L302" s="1389">
        <f t="shared" si="277"/>
        <v>2</v>
      </c>
      <c r="M302" s="1389">
        <f t="shared" si="277"/>
        <v>0</v>
      </c>
      <c r="N302" s="1389">
        <f t="shared" si="277"/>
        <v>1</v>
      </c>
      <c r="O302" s="1389">
        <f t="shared" si="277"/>
        <v>1</v>
      </c>
      <c r="P302" s="1389">
        <f t="shared" si="277"/>
        <v>3</v>
      </c>
      <c r="Q302" s="1389">
        <f t="shared" si="277"/>
        <v>3</v>
      </c>
      <c r="R302" s="1389">
        <f t="shared" si="277"/>
        <v>3</v>
      </c>
      <c r="S302" s="1389">
        <f t="shared" si="277"/>
        <v>1</v>
      </c>
      <c r="T302" s="1389">
        <f t="shared" si="277"/>
        <v>0</v>
      </c>
      <c r="U302" s="1389">
        <f t="shared" si="277"/>
        <v>3</v>
      </c>
      <c r="V302" s="1389">
        <f t="shared" si="277"/>
        <v>0</v>
      </c>
      <c r="W302" s="1389">
        <f t="shared" si="277"/>
        <v>4</v>
      </c>
      <c r="X302" s="1389">
        <f t="shared" si="277"/>
        <v>3</v>
      </c>
      <c r="Y302" s="1321">
        <f>+Y224+Y230+Y236+Y242+Y248+Y254+Y260+Y266+Y272+Y278+Y284+Y290+Y296</f>
        <v>22</v>
      </c>
      <c r="Z302" s="1321">
        <f t="shared" si="278"/>
        <v>12</v>
      </c>
      <c r="AA302" s="1321">
        <f t="shared" si="278"/>
        <v>7</v>
      </c>
      <c r="AB302" s="1321">
        <f t="shared" si="278"/>
        <v>9</v>
      </c>
      <c r="AC302" s="1321">
        <f t="shared" si="278"/>
        <v>6</v>
      </c>
      <c r="AD302" s="1321">
        <f t="shared" si="278"/>
        <v>10</v>
      </c>
      <c r="AE302" s="1321">
        <f t="shared" si="278"/>
        <v>7</v>
      </c>
      <c r="AF302" s="1321">
        <f t="shared" si="278"/>
        <v>13</v>
      </c>
      <c r="AG302" s="1321">
        <f t="shared" si="278"/>
        <v>10</v>
      </c>
      <c r="AH302" s="1321">
        <f t="shared" si="278"/>
        <v>18</v>
      </c>
      <c r="AI302" s="1321">
        <f t="shared" si="278"/>
        <v>5</v>
      </c>
      <c r="AJ302" s="1321">
        <f t="shared" si="278"/>
        <v>8</v>
      </c>
      <c r="AK302" s="1321">
        <f t="shared" si="278"/>
        <v>7</v>
      </c>
      <c r="AL302" s="1321">
        <f t="shared" si="278"/>
        <v>13</v>
      </c>
      <c r="AM302" s="1321">
        <f t="shared" si="278"/>
        <v>6</v>
      </c>
      <c r="AN302" s="1390">
        <f t="shared" si="278"/>
        <v>7</v>
      </c>
      <c r="AO302" s="1391">
        <f t="shared" si="279"/>
        <v>1</v>
      </c>
      <c r="AP302" s="1392">
        <f>+AP224+AP230+AP236+AP260+AP266+AP272+AP278+AP284+AP290+AP296</f>
        <v>0</v>
      </c>
      <c r="AQ302" s="1393"/>
      <c r="AR302" s="1394"/>
      <c r="AS302" s="1341"/>
      <c r="AT302" s="1391">
        <f t="shared" si="280"/>
        <v>0</v>
      </c>
      <c r="AU302" s="1391">
        <f t="shared" si="280"/>
        <v>0</v>
      </c>
      <c r="AV302" s="1391">
        <f t="shared" si="280"/>
        <v>0</v>
      </c>
      <c r="AW302" s="1391">
        <f t="shared" si="280"/>
        <v>0</v>
      </c>
      <c r="AX302" s="1389">
        <f t="shared" si="280"/>
        <v>0</v>
      </c>
      <c r="CW302"/>
      <c r="CX302"/>
      <c r="CY302"/>
      <c r="CZ302"/>
      <c r="DA302"/>
      <c r="DB302"/>
      <c r="DC302"/>
      <c r="DD302"/>
      <c r="DE302"/>
      <c r="DG302"/>
      <c r="DH302"/>
      <c r="DI302"/>
      <c r="DJ302"/>
      <c r="DK302"/>
      <c r="DL302"/>
      <c r="DM302"/>
    </row>
    <row r="303" spans="1:117" ht="15" customHeight="1" x14ac:dyDescent="0.25">
      <c r="A303" s="852"/>
      <c r="B303" s="1331" t="s">
        <v>270</v>
      </c>
      <c r="C303" s="1332"/>
      <c r="D303" s="245">
        <f t="shared" si="261"/>
        <v>35</v>
      </c>
      <c r="E303" s="290">
        <f t="shared" si="276"/>
        <v>8</v>
      </c>
      <c r="F303" s="454">
        <f t="shared" si="276"/>
        <v>27</v>
      </c>
      <c r="G303" s="1321">
        <f t="shared" si="277"/>
        <v>0</v>
      </c>
      <c r="H303" s="1389">
        <f t="shared" si="277"/>
        <v>0</v>
      </c>
      <c r="I303" s="1321">
        <f t="shared" si="277"/>
        <v>0</v>
      </c>
      <c r="J303" s="1389">
        <f t="shared" si="277"/>
        <v>0</v>
      </c>
      <c r="K303" s="1389">
        <f t="shared" si="277"/>
        <v>0</v>
      </c>
      <c r="L303" s="1389">
        <f t="shared" si="277"/>
        <v>0</v>
      </c>
      <c r="M303" s="1389">
        <f t="shared" si="277"/>
        <v>0</v>
      </c>
      <c r="N303" s="1389">
        <f t="shared" si="277"/>
        <v>1</v>
      </c>
      <c r="O303" s="1389">
        <f t="shared" si="277"/>
        <v>0</v>
      </c>
      <c r="P303" s="1389">
        <f t="shared" si="277"/>
        <v>0</v>
      </c>
      <c r="Q303" s="1389">
        <f t="shared" si="277"/>
        <v>0</v>
      </c>
      <c r="R303" s="1389">
        <f t="shared" si="277"/>
        <v>0</v>
      </c>
      <c r="S303" s="1389">
        <f t="shared" si="277"/>
        <v>0</v>
      </c>
      <c r="T303" s="1389">
        <f t="shared" si="277"/>
        <v>0</v>
      </c>
      <c r="U303" s="1389">
        <f t="shared" si="277"/>
        <v>0</v>
      </c>
      <c r="V303" s="1389">
        <f t="shared" si="277"/>
        <v>0</v>
      </c>
      <c r="W303" s="1389">
        <f t="shared" si="277"/>
        <v>1</v>
      </c>
      <c r="X303" s="1389">
        <f t="shared" si="277"/>
        <v>1</v>
      </c>
      <c r="Y303" s="1321">
        <f>+Y225+Y231+Y237+Y243+Y249+Y255+Y261+Y279+Y273+Y267+Y285+Y291+Y297</f>
        <v>1</v>
      </c>
      <c r="Z303" s="1321">
        <f t="shared" ref="Z303:AN303" si="281">+Z225+Z231+Z237+Z243+Z249+Z255+Z261+Z279+Z273+Z267+Z285+Z291+Z297</f>
        <v>4</v>
      </c>
      <c r="AA303" s="1321">
        <f t="shared" si="281"/>
        <v>4</v>
      </c>
      <c r="AB303" s="1321">
        <f t="shared" si="281"/>
        <v>3</v>
      </c>
      <c r="AC303" s="1321">
        <f t="shared" si="281"/>
        <v>0</v>
      </c>
      <c r="AD303" s="1321">
        <f t="shared" si="281"/>
        <v>3</v>
      </c>
      <c r="AE303" s="1321">
        <f t="shared" si="281"/>
        <v>1</v>
      </c>
      <c r="AF303" s="1321">
        <f t="shared" si="281"/>
        <v>5</v>
      </c>
      <c r="AG303" s="1321">
        <f t="shared" si="281"/>
        <v>0</v>
      </c>
      <c r="AH303" s="1321">
        <f t="shared" si="281"/>
        <v>6</v>
      </c>
      <c r="AI303" s="1321">
        <f t="shared" si="281"/>
        <v>0</v>
      </c>
      <c r="AJ303" s="1321">
        <f t="shared" si="281"/>
        <v>3</v>
      </c>
      <c r="AK303" s="1321">
        <f t="shared" si="281"/>
        <v>0</v>
      </c>
      <c r="AL303" s="1321">
        <f t="shared" si="281"/>
        <v>1</v>
      </c>
      <c r="AM303" s="1321">
        <f t="shared" si="281"/>
        <v>1</v>
      </c>
      <c r="AN303" s="1390">
        <f t="shared" si="281"/>
        <v>0</v>
      </c>
      <c r="AO303" s="1391">
        <f t="shared" si="279"/>
        <v>0</v>
      </c>
      <c r="AP303" s="1392">
        <f>+AP225+AP231+AP237+AP261+AP279+AP273+AP267+AP285+AP291+AP297</f>
        <v>0</v>
      </c>
      <c r="AQ303" s="1393"/>
      <c r="AR303" s="1394"/>
      <c r="AS303" s="409"/>
      <c r="AT303" s="1391">
        <f>+AT225+AT231+AT237+AT243+AT249+AT255+AT261+AT279+AT273+AT267+AT285+AT291+AT297</f>
        <v>0</v>
      </c>
      <c r="AU303" s="1391">
        <f>+AU225+AU231+AU237+AU243+AU249+AU255+AU261+AU279+AU273+AU267+AU285+AU291+AU297</f>
        <v>0</v>
      </c>
      <c r="AV303" s="1391">
        <f>+AV225+AV231+AV237+AV243+AV249+AV255+AV261+AV279+AV273+AV267+AV285+AV291+AV297</f>
        <v>1</v>
      </c>
      <c r="AW303" s="1391">
        <f>+AW225+AW231+AW237+AW243+AW249+AW255+AW261+AW279+AW273+AW267+AW285+AW291+AW297</f>
        <v>0</v>
      </c>
      <c r="AX303" s="1389">
        <f>+AX225+AX231+AX237+AX243+AX249+AX255+AX261+AX279+AX273+AX267+AX285+AX291+AX297</f>
        <v>0</v>
      </c>
      <c r="CW303"/>
      <c r="CX303"/>
      <c r="CY303"/>
      <c r="CZ303"/>
      <c r="DA303"/>
      <c r="DB303"/>
      <c r="DC303"/>
      <c r="DD303"/>
      <c r="DE303"/>
      <c r="DG303"/>
      <c r="DH303"/>
      <c r="DI303"/>
      <c r="DJ303"/>
      <c r="DK303"/>
      <c r="DL303"/>
      <c r="DM303"/>
    </row>
    <row r="304" spans="1:117" x14ac:dyDescent="0.25">
      <c r="A304" s="947"/>
      <c r="B304" s="1333" t="s">
        <v>271</v>
      </c>
      <c r="C304" s="1333"/>
      <c r="D304" s="1334">
        <f t="shared" si="261"/>
        <v>4</v>
      </c>
      <c r="E304" s="1395">
        <f t="shared" si="276"/>
        <v>1</v>
      </c>
      <c r="F304" s="1396">
        <f t="shared" si="276"/>
        <v>3</v>
      </c>
      <c r="G304" s="1334">
        <f t="shared" si="277"/>
        <v>0</v>
      </c>
      <c r="H304" s="1396">
        <f t="shared" si="277"/>
        <v>0</v>
      </c>
      <c r="I304" s="1334">
        <f t="shared" si="277"/>
        <v>0</v>
      </c>
      <c r="J304" s="1396">
        <f t="shared" si="277"/>
        <v>0</v>
      </c>
      <c r="K304" s="1396">
        <f t="shared" si="277"/>
        <v>0</v>
      </c>
      <c r="L304" s="1396">
        <f t="shared" si="277"/>
        <v>0</v>
      </c>
      <c r="M304" s="1396">
        <f t="shared" si="277"/>
        <v>0</v>
      </c>
      <c r="N304" s="1396">
        <f t="shared" si="277"/>
        <v>0</v>
      </c>
      <c r="O304" s="1396">
        <f t="shared" si="277"/>
        <v>0</v>
      </c>
      <c r="P304" s="1396">
        <f t="shared" si="277"/>
        <v>0</v>
      </c>
      <c r="Q304" s="1396">
        <f t="shared" si="277"/>
        <v>0</v>
      </c>
      <c r="R304" s="1396">
        <f t="shared" si="277"/>
        <v>0</v>
      </c>
      <c r="S304" s="1396">
        <f t="shared" si="277"/>
        <v>0</v>
      </c>
      <c r="T304" s="1396">
        <f t="shared" si="277"/>
        <v>0</v>
      </c>
      <c r="U304" s="1396">
        <f t="shared" si="277"/>
        <v>0</v>
      </c>
      <c r="V304" s="1396">
        <f t="shared" si="277"/>
        <v>0</v>
      </c>
      <c r="W304" s="1396">
        <f t="shared" si="277"/>
        <v>0</v>
      </c>
      <c r="X304" s="1396">
        <f t="shared" si="277"/>
        <v>0</v>
      </c>
      <c r="Y304" s="1334">
        <f>SUM(Y226+Y232+Y238+Y244+Y250+Y256+Y262+Y268+Y274+Y280+Y286+Y292+Y298)</f>
        <v>0</v>
      </c>
      <c r="Z304" s="1334">
        <f t="shared" ref="Z304:AN304" si="282">SUM(Z226+Z232+Z238+Z244+Z250+Z256+Z262+Z268+Z274+Z280+Z286+Z292+Z298)</f>
        <v>2</v>
      </c>
      <c r="AA304" s="1334">
        <f t="shared" si="282"/>
        <v>0</v>
      </c>
      <c r="AB304" s="1334">
        <f t="shared" si="282"/>
        <v>0</v>
      </c>
      <c r="AC304" s="1334">
        <f t="shared" si="282"/>
        <v>0</v>
      </c>
      <c r="AD304" s="1334">
        <f t="shared" si="282"/>
        <v>0</v>
      </c>
      <c r="AE304" s="1334">
        <f t="shared" si="282"/>
        <v>0</v>
      </c>
      <c r="AF304" s="1334">
        <f t="shared" si="282"/>
        <v>1</v>
      </c>
      <c r="AG304" s="1334">
        <f t="shared" si="282"/>
        <v>0</v>
      </c>
      <c r="AH304" s="1334">
        <f t="shared" si="282"/>
        <v>0</v>
      </c>
      <c r="AI304" s="1334">
        <f t="shared" si="282"/>
        <v>1</v>
      </c>
      <c r="AJ304" s="1334">
        <f t="shared" si="282"/>
        <v>0</v>
      </c>
      <c r="AK304" s="1334">
        <f t="shared" si="282"/>
        <v>0</v>
      </c>
      <c r="AL304" s="1334">
        <f t="shared" si="282"/>
        <v>0</v>
      </c>
      <c r="AM304" s="1334">
        <f t="shared" si="282"/>
        <v>0</v>
      </c>
      <c r="AN304" s="1397">
        <f t="shared" si="282"/>
        <v>0</v>
      </c>
      <c r="AO304" s="1398">
        <f t="shared" si="279"/>
        <v>0</v>
      </c>
      <c r="AP304" s="1399">
        <f>SUM(AP226+AP232+AP238+AP262+AP268+AP274+AP280+AP286+AP292+AP298)</f>
        <v>0</v>
      </c>
      <c r="AQ304" s="1400"/>
      <c r="AR304" s="1401"/>
      <c r="AS304" s="413"/>
      <c r="AT304" s="1398">
        <f>SUM(AT226+AT232+AT238+AT244+AT250+AT256+AT262+AT268+AT274+AT280+AT286+AT292+AT298)</f>
        <v>0</v>
      </c>
      <c r="AU304" s="1398">
        <f>SUM(AU226+AU232+AU238+AU244+AU250+AU256+AU262+AU268+AU274+AU280+AU286+AU292+AU298)</f>
        <v>0</v>
      </c>
      <c r="AV304" s="1398">
        <f>SUM(AV226+AV232+AV238+AV244+AV250+AV256+AV262+AV268+AV274+AV280+AV286+AV292+AV298)</f>
        <v>0</v>
      </c>
      <c r="AW304" s="1398">
        <f>SUM(AW226+AW232+AW238+AW244+AW250+AW256+AW262+AW268+AW274+AW280+AW286+AW292+AW298)</f>
        <v>0</v>
      </c>
      <c r="AX304" s="1396">
        <f>SUM(AX226+AX232+AX238+AX244+AX250+AX256+AX262+AX268+AX274+AX280+AX286+AX292+AX298)</f>
        <v>0</v>
      </c>
      <c r="CW304"/>
      <c r="CX304"/>
      <c r="CY304"/>
      <c r="CZ304"/>
      <c r="DA304"/>
      <c r="DB304"/>
      <c r="DC304"/>
      <c r="DD304"/>
      <c r="DE304"/>
      <c r="DG304"/>
      <c r="DH304"/>
      <c r="DI304"/>
      <c r="DJ304"/>
      <c r="DK304"/>
      <c r="DL304"/>
      <c r="DM304"/>
    </row>
    <row r="305" spans="1:117" x14ac:dyDescent="0.25">
      <c r="A305" s="43" t="s">
        <v>279</v>
      </c>
      <c r="B305" s="212"/>
      <c r="C305" s="212"/>
      <c r="D305" s="213"/>
      <c r="E305" s="213"/>
      <c r="F305" s="213"/>
      <c r="G305" s="213"/>
      <c r="H305" s="213"/>
      <c r="I305" s="213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10"/>
      <c r="AM305" s="10"/>
      <c r="AN305" s="9"/>
      <c r="AO305" s="9"/>
      <c r="AP305" s="9"/>
      <c r="AQ305" s="9"/>
      <c r="AR305" s="9"/>
      <c r="CW305"/>
      <c r="CX305"/>
      <c r="CY305"/>
      <c r="CZ305"/>
      <c r="DA305"/>
      <c r="DB305"/>
      <c r="DC305"/>
      <c r="DD305"/>
      <c r="DE305"/>
      <c r="DG305"/>
      <c r="DH305"/>
      <c r="DI305"/>
      <c r="DJ305"/>
      <c r="DK305"/>
      <c r="DL305"/>
      <c r="DM305"/>
    </row>
    <row r="306" spans="1:117" ht="15" customHeight="1" x14ac:dyDescent="0.25">
      <c r="A306" s="2044" t="s">
        <v>40</v>
      </c>
      <c r="B306" s="2045"/>
      <c r="C306" s="2046"/>
      <c r="D306" s="2047" t="s">
        <v>4</v>
      </c>
      <c r="E306" s="2048"/>
      <c r="F306" s="2049"/>
      <c r="G306" s="2050" t="s">
        <v>5</v>
      </c>
      <c r="H306" s="2051"/>
      <c r="I306" s="2051"/>
      <c r="J306" s="2051"/>
      <c r="K306" s="2051"/>
      <c r="L306" s="2051"/>
      <c r="M306" s="2051"/>
      <c r="N306" s="2051"/>
      <c r="O306" s="2051"/>
      <c r="P306" s="2051"/>
      <c r="Q306" s="2051"/>
      <c r="R306" s="2051"/>
      <c r="S306" s="2051"/>
      <c r="T306" s="2051"/>
      <c r="U306" s="2051"/>
      <c r="V306" s="2051"/>
      <c r="W306" s="2051"/>
      <c r="X306" s="2051"/>
      <c r="Y306" s="2051"/>
      <c r="Z306" s="2051"/>
      <c r="AA306" s="2051"/>
      <c r="AB306" s="2051"/>
      <c r="AC306" s="2051"/>
      <c r="AD306" s="2051"/>
      <c r="AE306" s="2051"/>
      <c r="AF306" s="2051"/>
      <c r="AG306" s="2051"/>
      <c r="AH306" s="2051"/>
      <c r="AI306" s="2051"/>
      <c r="AJ306" s="2051"/>
      <c r="AK306" s="2051"/>
      <c r="AL306" s="2051"/>
      <c r="AM306" s="2051"/>
      <c r="AN306" s="2051"/>
      <c r="AO306" s="2051"/>
      <c r="AP306" s="2052"/>
      <c r="AQ306" s="2053" t="s">
        <v>7</v>
      </c>
      <c r="AR306" s="2054" t="s">
        <v>280</v>
      </c>
      <c r="CW306"/>
      <c r="CX306"/>
      <c r="CY306"/>
      <c r="CZ306"/>
      <c r="DA306"/>
      <c r="DB306"/>
      <c r="DC306"/>
      <c r="DD306"/>
      <c r="DE306"/>
      <c r="DG306"/>
      <c r="DH306"/>
      <c r="DI306"/>
      <c r="DJ306"/>
      <c r="DK306"/>
      <c r="DL306"/>
      <c r="DM306"/>
    </row>
    <row r="307" spans="1:117" ht="15" customHeight="1" x14ac:dyDescent="0.25">
      <c r="A307" s="783"/>
      <c r="B307" s="634"/>
      <c r="C307" s="635"/>
      <c r="D307" s="943"/>
      <c r="E307" s="868"/>
      <c r="F307" s="889"/>
      <c r="G307" s="2055" t="s">
        <v>14</v>
      </c>
      <c r="H307" s="2056"/>
      <c r="I307" s="2050" t="s">
        <v>15</v>
      </c>
      <c r="J307" s="2057"/>
      <c r="K307" s="2051" t="s">
        <v>16</v>
      </c>
      <c r="L307" s="2057"/>
      <c r="M307" s="2050" t="s">
        <v>17</v>
      </c>
      <c r="N307" s="2057"/>
      <c r="O307" s="2050" t="s">
        <v>18</v>
      </c>
      <c r="P307" s="2057"/>
      <c r="Q307" s="2050" t="s">
        <v>19</v>
      </c>
      <c r="R307" s="2057"/>
      <c r="S307" s="2050" t="s">
        <v>20</v>
      </c>
      <c r="T307" s="2057"/>
      <c r="U307" s="2050" t="s">
        <v>21</v>
      </c>
      <c r="V307" s="2057"/>
      <c r="W307" s="2050" t="s">
        <v>22</v>
      </c>
      <c r="X307" s="2057"/>
      <c r="Y307" s="2050" t="s">
        <v>23</v>
      </c>
      <c r="Z307" s="2058"/>
      <c r="AA307" s="2050" t="s">
        <v>24</v>
      </c>
      <c r="AB307" s="2058"/>
      <c r="AC307" s="2050" t="s">
        <v>244</v>
      </c>
      <c r="AD307" s="2058"/>
      <c r="AE307" s="2050" t="s">
        <v>245</v>
      </c>
      <c r="AF307" s="2058"/>
      <c r="AG307" s="2050" t="s">
        <v>246</v>
      </c>
      <c r="AH307" s="2058"/>
      <c r="AI307" s="2050" t="s">
        <v>247</v>
      </c>
      <c r="AJ307" s="2058"/>
      <c r="AK307" s="2050" t="s">
        <v>29</v>
      </c>
      <c r="AL307" s="2058"/>
      <c r="AM307" s="2050" t="s">
        <v>30</v>
      </c>
      <c r="AN307" s="2058"/>
      <c r="AO307" s="2050" t="s">
        <v>31</v>
      </c>
      <c r="AP307" s="2058"/>
      <c r="AQ307" s="694"/>
      <c r="AR307" s="647"/>
      <c r="CW307"/>
      <c r="CX307"/>
      <c r="CY307"/>
      <c r="CZ307"/>
      <c r="DA307"/>
      <c r="DB307"/>
      <c r="DC307"/>
      <c r="DD307"/>
      <c r="DE307"/>
      <c r="DG307"/>
      <c r="DH307"/>
      <c r="DI307"/>
      <c r="DJ307"/>
      <c r="DK307"/>
      <c r="DL307"/>
      <c r="DM307"/>
    </row>
    <row r="308" spans="1:117" x14ac:dyDescent="0.25">
      <c r="A308" s="894"/>
      <c r="B308" s="636"/>
      <c r="C308" s="884"/>
      <c r="D308" s="2059" t="s">
        <v>32</v>
      </c>
      <c r="E308" s="543" t="s">
        <v>33</v>
      </c>
      <c r="F308" s="551" t="s">
        <v>34</v>
      </c>
      <c r="G308" s="2060" t="s">
        <v>33</v>
      </c>
      <c r="H308" s="2061" t="s">
        <v>34</v>
      </c>
      <c r="I308" s="2062" t="s">
        <v>33</v>
      </c>
      <c r="J308" s="2061" t="s">
        <v>34</v>
      </c>
      <c r="K308" s="2062" t="s">
        <v>33</v>
      </c>
      <c r="L308" s="2061" t="s">
        <v>34</v>
      </c>
      <c r="M308" s="2062" t="s">
        <v>33</v>
      </c>
      <c r="N308" s="2061" t="s">
        <v>34</v>
      </c>
      <c r="O308" s="2062" t="s">
        <v>33</v>
      </c>
      <c r="P308" s="2061" t="s">
        <v>34</v>
      </c>
      <c r="Q308" s="2062" t="s">
        <v>33</v>
      </c>
      <c r="R308" s="2061" t="s">
        <v>34</v>
      </c>
      <c r="S308" s="2062" t="s">
        <v>33</v>
      </c>
      <c r="T308" s="2061" t="s">
        <v>34</v>
      </c>
      <c r="U308" s="2062" t="s">
        <v>33</v>
      </c>
      <c r="V308" s="2061" t="s">
        <v>34</v>
      </c>
      <c r="W308" s="2062" t="s">
        <v>33</v>
      </c>
      <c r="X308" s="2061" t="s">
        <v>34</v>
      </c>
      <c r="Y308" s="2062" t="s">
        <v>33</v>
      </c>
      <c r="Z308" s="2061" t="s">
        <v>34</v>
      </c>
      <c r="AA308" s="2062" t="s">
        <v>33</v>
      </c>
      <c r="AB308" s="2061" t="s">
        <v>34</v>
      </c>
      <c r="AC308" s="2062" t="s">
        <v>33</v>
      </c>
      <c r="AD308" s="2061" t="s">
        <v>34</v>
      </c>
      <c r="AE308" s="2062" t="s">
        <v>33</v>
      </c>
      <c r="AF308" s="2061" t="s">
        <v>34</v>
      </c>
      <c r="AG308" s="2062" t="s">
        <v>33</v>
      </c>
      <c r="AH308" s="2061" t="s">
        <v>34</v>
      </c>
      <c r="AI308" s="2062" t="s">
        <v>33</v>
      </c>
      <c r="AJ308" s="2061" t="s">
        <v>34</v>
      </c>
      <c r="AK308" s="2062" t="s">
        <v>33</v>
      </c>
      <c r="AL308" s="2061" t="s">
        <v>34</v>
      </c>
      <c r="AM308" s="2062" t="s">
        <v>33</v>
      </c>
      <c r="AN308" s="2061" t="s">
        <v>34</v>
      </c>
      <c r="AO308" s="2062" t="s">
        <v>33</v>
      </c>
      <c r="AP308" s="2061" t="s">
        <v>34</v>
      </c>
      <c r="AQ308" s="2063"/>
      <c r="AR308" s="946"/>
      <c r="CW308"/>
      <c r="CX308"/>
      <c r="CY308"/>
      <c r="CZ308"/>
      <c r="DA308"/>
      <c r="DB308"/>
      <c r="DC308"/>
      <c r="DD308"/>
      <c r="DE308"/>
      <c r="DG308"/>
      <c r="DH308"/>
      <c r="DI308"/>
      <c r="DJ308"/>
      <c r="DK308"/>
      <c r="DL308"/>
      <c r="DM308"/>
    </row>
    <row r="309" spans="1:117" x14ac:dyDescent="0.25">
      <c r="A309" s="2064" t="s">
        <v>46</v>
      </c>
      <c r="B309" s="2065"/>
      <c r="C309" s="2066"/>
      <c r="D309" s="2067">
        <f>SUM(E309:F309)</f>
        <v>0</v>
      </c>
      <c r="E309" s="2068">
        <f t="shared" ref="E309:F313" si="283">SUM(G309+I309+K309+M309+O309+Q309+S309+U309+W309+Y309+AA309+AC309+AE309+AG309+AI309+AK309+AM309+AO309)</f>
        <v>0</v>
      </c>
      <c r="F309" s="2069">
        <f t="shared" si="283"/>
        <v>0</v>
      </c>
      <c r="G309" s="2070"/>
      <c r="H309" s="52"/>
      <c r="I309" s="2070"/>
      <c r="J309" s="52"/>
      <c r="K309" s="2070"/>
      <c r="L309" s="52"/>
      <c r="M309" s="2070"/>
      <c r="N309" s="52"/>
      <c r="O309" s="2070"/>
      <c r="P309" s="52"/>
      <c r="Q309" s="2070"/>
      <c r="R309" s="52"/>
      <c r="S309" s="2070"/>
      <c r="T309" s="52"/>
      <c r="U309" s="2070"/>
      <c r="V309" s="52"/>
      <c r="W309" s="2070"/>
      <c r="X309" s="52"/>
      <c r="Y309" s="2070"/>
      <c r="Z309" s="52"/>
      <c r="AA309" s="2070"/>
      <c r="AB309" s="52"/>
      <c r="AC309" s="2070"/>
      <c r="AD309" s="52"/>
      <c r="AE309" s="2070"/>
      <c r="AF309" s="52"/>
      <c r="AG309" s="2070"/>
      <c r="AH309" s="52"/>
      <c r="AI309" s="2070"/>
      <c r="AJ309" s="52"/>
      <c r="AK309" s="2070"/>
      <c r="AL309" s="52"/>
      <c r="AM309" s="2070"/>
      <c r="AN309" s="52"/>
      <c r="AO309" s="2070"/>
      <c r="AP309" s="55"/>
      <c r="AQ309" s="252"/>
      <c r="AR309" s="232"/>
      <c r="AS309" t="str">
        <f>CV309&amp;CW309&amp;CX309</f>
        <v/>
      </c>
      <c r="CV309" s="25" t="str">
        <f>IF(AND(F309&gt;0,AQ309="")," * No olvide digitar la variable Embarazadas. Digite cero si no tiene.","")</f>
        <v/>
      </c>
      <c r="CW309" s="25" t="str">
        <f>IF(AQ309&gt;F309," * Las Embarazadas NO DEBEN ser mayor al total de mujeres. ","")</f>
        <v/>
      </c>
      <c r="CX309" s="25" t="str">
        <f>IF(AND((AK309+AL309)&gt;0,AR309="")," * No olvide digitar la variable 60 años. Si no tiene digite Cero.",IF(AR309&gt;(AK309+AL309)," * Las actividades de 60 años NO DEBEN ser mayor que las actividades registradas en el rango etario de 60 a 64 años",""))</f>
        <v/>
      </c>
      <c r="CY309"/>
      <c r="CZ309"/>
      <c r="DA309"/>
      <c r="DB309"/>
      <c r="DC309"/>
      <c r="DD309"/>
      <c r="DE309"/>
      <c r="DG309" s="26">
        <f>IF(AND(F309&gt;0,AQ309=""),1,0)</f>
        <v>0</v>
      </c>
      <c r="DH309" s="26">
        <f>IF(AQ309&gt;F309,1,0)</f>
        <v>0</v>
      </c>
      <c r="DI309" s="26">
        <f>IF(AND((AK309+AL309)&gt;0,AR309=""),1,IF(AR309&gt;(AK309+AL309),1,0))</f>
        <v>0</v>
      </c>
      <c r="DJ309"/>
      <c r="DK309"/>
      <c r="DL309"/>
      <c r="DM309"/>
    </row>
    <row r="310" spans="1:117" x14ac:dyDescent="0.25">
      <c r="A310" s="1419" t="s">
        <v>281</v>
      </c>
      <c r="B310" s="1420"/>
      <c r="C310" s="1421"/>
      <c r="D310" s="1383">
        <f>SUM(E310:F310)</f>
        <v>0</v>
      </c>
      <c r="E310" s="1422">
        <f t="shared" si="283"/>
        <v>0</v>
      </c>
      <c r="F310" s="1423">
        <f t="shared" si="283"/>
        <v>0</v>
      </c>
      <c r="G310" s="1424"/>
      <c r="H310" s="1425"/>
      <c r="I310" s="1424"/>
      <c r="J310" s="1425"/>
      <c r="K310" s="1424"/>
      <c r="L310" s="1425"/>
      <c r="M310" s="1424"/>
      <c r="N310" s="1425"/>
      <c r="O310" s="1424"/>
      <c r="P310" s="1425"/>
      <c r="Q310" s="1424"/>
      <c r="R310" s="1425"/>
      <c r="S310" s="1424"/>
      <c r="T310" s="1425"/>
      <c r="U310" s="1424"/>
      <c r="V310" s="1425"/>
      <c r="W310" s="1424"/>
      <c r="X310" s="1425"/>
      <c r="Y310" s="1424"/>
      <c r="Z310" s="1425"/>
      <c r="AA310" s="1424"/>
      <c r="AB310" s="1425"/>
      <c r="AC310" s="1424"/>
      <c r="AD310" s="1425"/>
      <c r="AE310" s="1424"/>
      <c r="AF310" s="1425"/>
      <c r="AG310" s="1424"/>
      <c r="AH310" s="1425"/>
      <c r="AI310" s="1424"/>
      <c r="AJ310" s="1425"/>
      <c r="AK310" s="1424"/>
      <c r="AL310" s="1425"/>
      <c r="AM310" s="1424"/>
      <c r="AN310" s="1425"/>
      <c r="AO310" s="1424"/>
      <c r="AP310" s="1426"/>
      <c r="AQ310" s="1427"/>
      <c r="AR310" s="1428"/>
      <c r="AS310" t="str">
        <f t="shared" ref="AS310:AS313" si="284">CV310&amp;CW310&amp;CX310</f>
        <v/>
      </c>
      <c r="CV310" s="25" t="str">
        <f t="shared" ref="CV310:CV313" si="285">IF(AND(F310&gt;0,AQ310="")," * No olvide digitar la variable Embarazadas. Digite cero si no tiene.","")</f>
        <v/>
      </c>
      <c r="CW310" s="25" t="str">
        <f t="shared" ref="CW310:CW313" si="286">IF(AQ310&gt;F310," * Las Embarazadas NO DEBEN ser mayor al total de mujeres. ","")</f>
        <v/>
      </c>
      <c r="CX310" s="25" t="str">
        <f t="shared" ref="CX310:CX313" si="287">IF(AND((AK310+AL310)&gt;0,AR310="")," * No olvide digitar la variable 60 años. Si no tiene digite Cero.",IF(AR310&gt;(AK310+AL310)," * Las actividades de 60 años NO DEBEN ser mayor que las actividades registradas en el rango etario de 60 a 64 años",""))</f>
        <v/>
      </c>
      <c r="CY310"/>
      <c r="CZ310"/>
      <c r="DA310"/>
      <c r="DB310"/>
      <c r="DC310"/>
      <c r="DD310"/>
      <c r="DE310"/>
      <c r="DG310" s="26">
        <f t="shared" ref="DG310:DG313" si="288">IF(AND(F310&gt;0,AQ310=""),1,0)</f>
        <v>0</v>
      </c>
      <c r="DH310" s="26">
        <f t="shared" ref="DH310:DH313" si="289">IF(AQ310&gt;F310,1,0)</f>
        <v>0</v>
      </c>
      <c r="DI310" s="26">
        <f t="shared" ref="DI310:DI313" si="290">IF(AND((AK310+AL310)&gt;0,AR310=""),1,IF(AR310&gt;(AK310+AL310),1,0))</f>
        <v>0</v>
      </c>
      <c r="DJ310"/>
      <c r="DK310"/>
      <c r="DL310"/>
      <c r="DM310"/>
    </row>
    <row r="311" spans="1:117" x14ac:dyDescent="0.25">
      <c r="A311" s="1419" t="s">
        <v>282</v>
      </c>
      <c r="B311" s="1420"/>
      <c r="C311" s="1421"/>
      <c r="D311" s="1383">
        <f>SUM(E311:F311)</f>
        <v>0</v>
      </c>
      <c r="E311" s="1422">
        <f t="shared" si="283"/>
        <v>0</v>
      </c>
      <c r="F311" s="1423">
        <f t="shared" si="283"/>
        <v>0</v>
      </c>
      <c r="G311" s="1424"/>
      <c r="H311" s="1425"/>
      <c r="I311" s="1424"/>
      <c r="J311" s="1425"/>
      <c r="K311" s="1424"/>
      <c r="L311" s="1425"/>
      <c r="M311" s="1424"/>
      <c r="N311" s="1425"/>
      <c r="O311" s="1424"/>
      <c r="P311" s="1425"/>
      <c r="Q311" s="1424"/>
      <c r="R311" s="1425"/>
      <c r="S311" s="1424"/>
      <c r="T311" s="1425"/>
      <c r="U311" s="1424"/>
      <c r="V311" s="1425"/>
      <c r="W311" s="1424"/>
      <c r="X311" s="1425"/>
      <c r="Y311" s="1424"/>
      <c r="Z311" s="1425"/>
      <c r="AA311" s="1424"/>
      <c r="AB311" s="1425"/>
      <c r="AC311" s="1424"/>
      <c r="AD311" s="1425"/>
      <c r="AE311" s="1424"/>
      <c r="AF311" s="1425"/>
      <c r="AG311" s="1424"/>
      <c r="AH311" s="1425"/>
      <c r="AI311" s="1424"/>
      <c r="AJ311" s="1425"/>
      <c r="AK311" s="1424"/>
      <c r="AL311" s="1425"/>
      <c r="AM311" s="1424"/>
      <c r="AN311" s="1425"/>
      <c r="AO311" s="1424"/>
      <c r="AP311" s="1426"/>
      <c r="AQ311" s="1427"/>
      <c r="AR311" s="1428"/>
      <c r="AS311" t="str">
        <f t="shared" si="284"/>
        <v/>
      </c>
      <c r="CV311" s="25" t="str">
        <f t="shared" si="285"/>
        <v/>
      </c>
      <c r="CW311" s="25" t="str">
        <f t="shared" si="286"/>
        <v/>
      </c>
      <c r="CX311" s="25" t="str">
        <f t="shared" si="287"/>
        <v/>
      </c>
      <c r="CY311"/>
      <c r="CZ311"/>
      <c r="DA311"/>
      <c r="DB311"/>
      <c r="DC311"/>
      <c r="DD311"/>
      <c r="DE311"/>
      <c r="DG311" s="26">
        <f t="shared" si="288"/>
        <v>0</v>
      </c>
      <c r="DH311" s="26">
        <f t="shared" si="289"/>
        <v>0</v>
      </c>
      <c r="DI311" s="26">
        <f t="shared" si="290"/>
        <v>0</v>
      </c>
      <c r="DJ311"/>
      <c r="DK311"/>
      <c r="DL311"/>
      <c r="DM311"/>
    </row>
    <row r="312" spans="1:117" ht="15" customHeight="1" x14ac:dyDescent="0.25">
      <c r="A312" s="1429" t="s">
        <v>283</v>
      </c>
      <c r="B312" s="1430"/>
      <c r="C312" s="1431"/>
      <c r="D312" s="1383">
        <f>SUM(E312:F312)</f>
        <v>0</v>
      </c>
      <c r="E312" s="1422">
        <f t="shared" si="283"/>
        <v>0</v>
      </c>
      <c r="F312" s="1423">
        <f t="shared" si="283"/>
        <v>0</v>
      </c>
      <c r="G312" s="1424"/>
      <c r="H312" s="1425"/>
      <c r="I312" s="1424"/>
      <c r="J312" s="1425"/>
      <c r="K312" s="1424"/>
      <c r="L312" s="1425"/>
      <c r="M312" s="1424"/>
      <c r="N312" s="1425"/>
      <c r="O312" s="1424"/>
      <c r="P312" s="1425"/>
      <c r="Q312" s="1424"/>
      <c r="R312" s="1425"/>
      <c r="S312" s="1424"/>
      <c r="T312" s="1425"/>
      <c r="U312" s="1424"/>
      <c r="V312" s="1425"/>
      <c r="W312" s="1424"/>
      <c r="X312" s="1425"/>
      <c r="Y312" s="1424"/>
      <c r="Z312" s="1425"/>
      <c r="AA312" s="1424"/>
      <c r="AB312" s="1425"/>
      <c r="AC312" s="1424"/>
      <c r="AD312" s="1425"/>
      <c r="AE312" s="1424"/>
      <c r="AF312" s="1425"/>
      <c r="AG312" s="1424"/>
      <c r="AH312" s="1425"/>
      <c r="AI312" s="1424"/>
      <c r="AJ312" s="1425"/>
      <c r="AK312" s="1424"/>
      <c r="AL312" s="1425"/>
      <c r="AM312" s="1424"/>
      <c r="AN312" s="1425"/>
      <c r="AO312" s="1424"/>
      <c r="AP312" s="1426"/>
      <c r="AQ312" s="268"/>
      <c r="AR312" s="189"/>
      <c r="AS312" t="str">
        <f t="shared" si="284"/>
        <v/>
      </c>
      <c r="CV312" s="25" t="str">
        <f t="shared" si="285"/>
        <v/>
      </c>
      <c r="CW312" s="25" t="str">
        <f t="shared" si="286"/>
        <v/>
      </c>
      <c r="CX312" s="25" t="str">
        <f t="shared" si="287"/>
        <v/>
      </c>
      <c r="CY312"/>
      <c r="CZ312"/>
      <c r="DA312"/>
      <c r="DB312"/>
      <c r="DC312"/>
      <c r="DD312"/>
      <c r="DE312"/>
      <c r="DG312" s="26">
        <f t="shared" si="288"/>
        <v>0</v>
      </c>
      <c r="DH312" s="26">
        <f t="shared" si="289"/>
        <v>0</v>
      </c>
      <c r="DI312" s="26">
        <f t="shared" si="290"/>
        <v>0</v>
      </c>
      <c r="DJ312"/>
      <c r="DK312"/>
      <c r="DL312"/>
      <c r="DM312"/>
    </row>
    <row r="313" spans="1:117" x14ac:dyDescent="0.25">
      <c r="A313" s="1432" t="s">
        <v>284</v>
      </c>
      <c r="B313" s="803"/>
      <c r="C313" s="735"/>
      <c r="D313" s="1388">
        <f>SUM(E313:F313)</f>
        <v>0</v>
      </c>
      <c r="E313" s="541">
        <f t="shared" si="283"/>
        <v>0</v>
      </c>
      <c r="F313" s="1433">
        <f t="shared" si="283"/>
        <v>0</v>
      </c>
      <c r="G313" s="1434"/>
      <c r="H313" s="1435"/>
      <c r="I313" s="1434"/>
      <c r="J313" s="1435"/>
      <c r="K313" s="1434"/>
      <c r="L313" s="1435"/>
      <c r="M313" s="1434"/>
      <c r="N313" s="1435"/>
      <c r="O313" s="1434"/>
      <c r="P313" s="1435"/>
      <c r="Q313" s="1434"/>
      <c r="R313" s="1435"/>
      <c r="S313" s="1434"/>
      <c r="T313" s="1435"/>
      <c r="U313" s="1434"/>
      <c r="V313" s="1435"/>
      <c r="W313" s="1434"/>
      <c r="X313" s="1435"/>
      <c r="Y313" s="1434"/>
      <c r="Z313" s="1435"/>
      <c r="AA313" s="1434"/>
      <c r="AB313" s="1435"/>
      <c r="AC313" s="1434"/>
      <c r="AD313" s="1435"/>
      <c r="AE313" s="1434"/>
      <c r="AF313" s="1435"/>
      <c r="AG313" s="1434"/>
      <c r="AH313" s="1435"/>
      <c r="AI313" s="1434"/>
      <c r="AJ313" s="1435"/>
      <c r="AK313" s="1434"/>
      <c r="AL313" s="1435"/>
      <c r="AM313" s="1434"/>
      <c r="AN313" s="1435"/>
      <c r="AO313" s="1434"/>
      <c r="AP313" s="1436"/>
      <c r="AQ313" s="1437"/>
      <c r="AR313" s="1438"/>
      <c r="AS313" t="str">
        <f t="shared" si="284"/>
        <v/>
      </c>
      <c r="CV313" s="25" t="str">
        <f t="shared" si="285"/>
        <v/>
      </c>
      <c r="CW313" s="25" t="str">
        <f t="shared" si="286"/>
        <v/>
      </c>
      <c r="CX313" s="25" t="str">
        <f t="shared" si="287"/>
        <v/>
      </c>
      <c r="CY313"/>
      <c r="CZ313"/>
      <c r="DA313"/>
      <c r="DB313"/>
      <c r="DC313"/>
      <c r="DD313"/>
      <c r="DE313"/>
      <c r="DG313" s="26">
        <f t="shared" si="288"/>
        <v>0</v>
      </c>
      <c r="DH313" s="26">
        <f t="shared" si="289"/>
        <v>0</v>
      </c>
      <c r="DI313" s="26">
        <f t="shared" si="290"/>
        <v>0</v>
      </c>
      <c r="DJ313"/>
      <c r="DK313"/>
      <c r="DL313"/>
      <c r="DM313"/>
    </row>
    <row r="314" spans="1:117" ht="15.75" x14ac:dyDescent="0.25">
      <c r="A314" s="483" t="s">
        <v>285</v>
      </c>
      <c r="B314" s="484"/>
      <c r="C314" s="484"/>
      <c r="D314" s="485"/>
      <c r="E314" s="486"/>
      <c r="CW314"/>
      <c r="CX314"/>
      <c r="CY314"/>
      <c r="CZ314"/>
      <c r="DA314"/>
      <c r="DB314"/>
      <c r="DC314"/>
      <c r="DD314"/>
      <c r="DE314"/>
      <c r="DG314"/>
      <c r="DH314"/>
      <c r="DI314"/>
      <c r="DJ314"/>
      <c r="DK314"/>
      <c r="DL314"/>
      <c r="DM314"/>
    </row>
    <row r="315" spans="1:117" ht="31.5" x14ac:dyDescent="0.25">
      <c r="A315" s="2050" t="s">
        <v>286</v>
      </c>
      <c r="B315" s="2071"/>
      <c r="C315" s="2072" t="s">
        <v>287</v>
      </c>
      <c r="D315" s="2072" t="s">
        <v>288</v>
      </c>
      <c r="E315" s="2072" t="s">
        <v>289</v>
      </c>
      <c r="CW315"/>
      <c r="CX315"/>
      <c r="CY315"/>
      <c r="CZ315"/>
      <c r="DA315"/>
      <c r="DB315"/>
      <c r="DC315"/>
      <c r="DD315"/>
      <c r="DE315"/>
      <c r="DG315"/>
      <c r="DH315"/>
      <c r="DI315"/>
      <c r="DJ315"/>
      <c r="DK315"/>
      <c r="DL315"/>
      <c r="DM315"/>
    </row>
    <row r="316" spans="1:117" x14ac:dyDescent="0.25">
      <c r="A316" s="2073" t="s">
        <v>93</v>
      </c>
      <c r="B316" s="2074"/>
      <c r="C316" s="2075"/>
      <c r="D316" s="2075"/>
      <c r="E316" s="2075"/>
      <c r="CW316"/>
      <c r="CX316"/>
      <c r="CY316"/>
      <c r="CZ316"/>
      <c r="DA316"/>
      <c r="DB316"/>
      <c r="DC316"/>
      <c r="DD316"/>
      <c r="DE316"/>
      <c r="DG316"/>
      <c r="DH316"/>
      <c r="DI316"/>
      <c r="DJ316"/>
      <c r="DK316"/>
      <c r="DL316"/>
      <c r="DM316"/>
    </row>
    <row r="317" spans="1:117" x14ac:dyDescent="0.25">
      <c r="A317" s="1445" t="s">
        <v>290</v>
      </c>
      <c r="B317" s="1446"/>
      <c r="C317" s="1428"/>
      <c r="D317" s="1428"/>
      <c r="E317" s="1428"/>
      <c r="CW317"/>
      <c r="CX317"/>
      <c r="CY317"/>
      <c r="CZ317"/>
      <c r="DA317"/>
      <c r="DB317"/>
      <c r="DC317"/>
      <c r="DD317"/>
      <c r="DE317"/>
      <c r="DG317"/>
      <c r="DH317"/>
      <c r="DI317"/>
      <c r="DJ317"/>
      <c r="DK317"/>
      <c r="DL317"/>
      <c r="DM317"/>
    </row>
    <row r="318" spans="1:117" x14ac:dyDescent="0.25">
      <c r="A318" s="1447" t="s">
        <v>291</v>
      </c>
      <c r="B318" s="1448"/>
      <c r="C318" s="1428"/>
      <c r="D318" s="1428"/>
      <c r="E318" s="1428"/>
      <c r="CW318"/>
      <c r="CX318"/>
      <c r="CY318"/>
      <c r="CZ318"/>
      <c r="DA318"/>
      <c r="DB318"/>
      <c r="DC318"/>
      <c r="DD318"/>
      <c r="DE318"/>
      <c r="DG318"/>
      <c r="DH318"/>
      <c r="DI318"/>
      <c r="DJ318"/>
      <c r="DK318"/>
      <c r="DL318"/>
      <c r="DM318"/>
    </row>
    <row r="319" spans="1:117" x14ac:dyDescent="0.25">
      <c r="A319" s="1445" t="s">
        <v>99</v>
      </c>
      <c r="B319" s="1446"/>
      <c r="C319" s="1428"/>
      <c r="D319" s="1428"/>
      <c r="E319" s="1428"/>
      <c r="CW319"/>
      <c r="CX319"/>
      <c r="CY319"/>
      <c r="CZ319"/>
      <c r="DA319"/>
      <c r="DB319"/>
      <c r="DC319"/>
      <c r="DD319"/>
      <c r="DE319"/>
      <c r="DG319"/>
      <c r="DH319"/>
      <c r="DI319"/>
      <c r="DJ319"/>
      <c r="DK319"/>
      <c r="DL319"/>
      <c r="DM319"/>
    </row>
    <row r="320" spans="1:117" x14ac:dyDescent="0.25">
      <c r="A320" s="1445" t="s">
        <v>101</v>
      </c>
      <c r="B320" s="1446"/>
      <c r="C320" s="1428"/>
      <c r="D320" s="1428"/>
      <c r="E320" s="1428"/>
      <c r="CW320"/>
      <c r="CX320"/>
      <c r="CY320"/>
      <c r="CZ320"/>
      <c r="DA320"/>
      <c r="DB320"/>
      <c r="DC320"/>
      <c r="DD320"/>
      <c r="DE320"/>
      <c r="DG320"/>
      <c r="DH320"/>
      <c r="DI320"/>
      <c r="DJ320"/>
      <c r="DK320"/>
      <c r="DL320"/>
      <c r="DM320"/>
    </row>
    <row r="321" spans="1:117" x14ac:dyDescent="0.25">
      <c r="A321" s="1445" t="s">
        <v>292</v>
      </c>
      <c r="B321" s="1446"/>
      <c r="C321" s="1428"/>
      <c r="D321" s="1428"/>
      <c r="E321" s="1428"/>
      <c r="CW321"/>
      <c r="CX321"/>
      <c r="CY321"/>
      <c r="CZ321"/>
      <c r="DA321"/>
      <c r="DB321"/>
      <c r="DC321"/>
      <c r="DD321"/>
      <c r="DE321"/>
      <c r="DG321"/>
      <c r="DH321"/>
      <c r="DI321"/>
      <c r="DJ321"/>
      <c r="DK321"/>
      <c r="DL321"/>
      <c r="DM321"/>
    </row>
    <row r="322" spans="1:117" x14ac:dyDescent="0.25">
      <c r="A322" s="872" t="s">
        <v>98</v>
      </c>
      <c r="B322" s="873"/>
      <c r="C322" s="1428"/>
      <c r="D322" s="1428"/>
      <c r="E322" s="1428"/>
      <c r="CW322"/>
      <c r="CX322"/>
      <c r="CY322"/>
      <c r="CZ322"/>
      <c r="DA322"/>
      <c r="DB322"/>
      <c r="DC322"/>
      <c r="DD322"/>
      <c r="DE322"/>
      <c r="DG322"/>
      <c r="DH322"/>
      <c r="DI322"/>
      <c r="DJ322"/>
      <c r="DK322"/>
      <c r="DL322"/>
      <c r="DM322"/>
    </row>
    <row r="323" spans="1:117" ht="15" customHeight="1" x14ac:dyDescent="0.25">
      <c r="A323" s="1449" t="s">
        <v>293</v>
      </c>
      <c r="B323" s="1450"/>
      <c r="C323" s="1428"/>
      <c r="D323" s="1428"/>
      <c r="E323" s="1428"/>
      <c r="CW323"/>
      <c r="CX323"/>
      <c r="CY323"/>
      <c r="CZ323"/>
      <c r="DA323"/>
      <c r="DB323"/>
      <c r="DC323"/>
      <c r="DD323"/>
      <c r="DE323"/>
      <c r="DG323"/>
      <c r="DH323"/>
      <c r="DI323"/>
      <c r="DJ323"/>
      <c r="DK323"/>
      <c r="DL323"/>
      <c r="DM323"/>
    </row>
    <row r="324" spans="1:117" x14ac:dyDescent="0.25">
      <c r="A324" s="1449" t="s">
        <v>102</v>
      </c>
      <c r="B324" s="1450"/>
      <c r="C324" s="1428"/>
      <c r="D324" s="1428"/>
      <c r="E324" s="1428"/>
      <c r="CW324"/>
      <c r="CX324"/>
      <c r="CY324"/>
      <c r="CZ324"/>
      <c r="DA324"/>
      <c r="DB324"/>
      <c r="DC324"/>
      <c r="DD324"/>
      <c r="DE324"/>
      <c r="DG324"/>
      <c r="DH324"/>
      <c r="DI324"/>
      <c r="DJ324"/>
      <c r="DK324"/>
      <c r="DL324"/>
      <c r="DM324"/>
    </row>
    <row r="325" spans="1:117" x14ac:dyDescent="0.25">
      <c r="A325" s="1451" t="s">
        <v>103</v>
      </c>
      <c r="B325" s="877"/>
      <c r="C325" s="1438"/>
      <c r="D325" s="1438"/>
      <c r="E325" s="1438"/>
      <c r="CW325"/>
      <c r="CX325"/>
      <c r="CY325"/>
      <c r="CZ325"/>
      <c r="DA325"/>
      <c r="DB325"/>
      <c r="DC325"/>
      <c r="DD325"/>
      <c r="DE325"/>
      <c r="DG325"/>
      <c r="DH325"/>
      <c r="DI325"/>
      <c r="DJ325"/>
      <c r="DK325"/>
      <c r="DL325"/>
      <c r="DM325"/>
    </row>
    <row r="326" spans="1:117" x14ac:dyDescent="0.25">
      <c r="CW326"/>
      <c r="CX326"/>
      <c r="CY326"/>
      <c r="CZ326"/>
      <c r="DA326"/>
      <c r="DB326"/>
      <c r="DC326"/>
      <c r="DD326"/>
      <c r="DE326"/>
      <c r="DG326"/>
      <c r="DH326"/>
      <c r="DI326"/>
      <c r="DJ326"/>
      <c r="DK326"/>
      <c r="DL326"/>
      <c r="DM326"/>
    </row>
    <row r="327" spans="1:117" x14ac:dyDescent="0.25">
      <c r="CW327"/>
      <c r="CX327"/>
      <c r="CY327"/>
      <c r="CZ327"/>
      <c r="DA327"/>
      <c r="DB327"/>
      <c r="DC327"/>
      <c r="DD327"/>
      <c r="DE327"/>
      <c r="DG327"/>
      <c r="DH327"/>
      <c r="DI327"/>
      <c r="DJ327"/>
      <c r="DK327"/>
      <c r="DL327"/>
      <c r="DM327"/>
    </row>
    <row r="328" spans="1:117" x14ac:dyDescent="0.25">
      <c r="CW328"/>
      <c r="CX328"/>
      <c r="CY328"/>
      <c r="CZ328"/>
      <c r="DA328"/>
      <c r="DB328"/>
      <c r="DC328"/>
      <c r="DD328"/>
      <c r="DE328"/>
      <c r="DG328"/>
      <c r="DH328"/>
      <c r="DI328"/>
      <c r="DJ328"/>
      <c r="DK328"/>
      <c r="DL328"/>
      <c r="DM328"/>
    </row>
    <row r="329" spans="1:117" x14ac:dyDescent="0.25">
      <c r="CW329"/>
      <c r="CX329"/>
      <c r="CY329"/>
      <c r="CZ329"/>
      <c r="DA329"/>
      <c r="DB329"/>
      <c r="DC329"/>
      <c r="DD329"/>
      <c r="DE329"/>
      <c r="DG329"/>
      <c r="DH329"/>
      <c r="DI329"/>
      <c r="DJ329"/>
      <c r="DK329"/>
      <c r="DL329"/>
      <c r="DM329"/>
    </row>
    <row r="330" spans="1:117" x14ac:dyDescent="0.25">
      <c r="CW330"/>
      <c r="CX330"/>
      <c r="CY330"/>
      <c r="CZ330"/>
      <c r="DA330"/>
      <c r="DB330"/>
      <c r="DC330"/>
      <c r="DD330"/>
      <c r="DE330"/>
      <c r="DG330"/>
      <c r="DH330"/>
      <c r="DI330"/>
      <c r="DJ330"/>
      <c r="DK330"/>
      <c r="DL330"/>
      <c r="DM330"/>
    </row>
    <row r="331" spans="1:117" x14ac:dyDescent="0.25">
      <c r="CW331"/>
      <c r="CX331"/>
      <c r="CY331"/>
      <c r="CZ331"/>
      <c r="DA331"/>
      <c r="DB331"/>
      <c r="DC331"/>
      <c r="DD331"/>
      <c r="DE331"/>
      <c r="DG331"/>
      <c r="DH331"/>
      <c r="DI331"/>
      <c r="DJ331"/>
      <c r="DK331"/>
      <c r="DL331"/>
      <c r="DM331"/>
    </row>
    <row r="332" spans="1:117" x14ac:dyDescent="0.25">
      <c r="CW332"/>
      <c r="CX332"/>
      <c r="CY332"/>
      <c r="CZ332"/>
      <c r="DA332"/>
      <c r="DB332"/>
      <c r="DC332"/>
      <c r="DD332"/>
      <c r="DE332"/>
      <c r="DG332"/>
      <c r="DH332"/>
      <c r="DI332"/>
      <c r="DJ332"/>
      <c r="DK332"/>
      <c r="DL332"/>
      <c r="DM332"/>
    </row>
    <row r="333" spans="1:117" x14ac:dyDescent="0.25">
      <c r="CW333"/>
      <c r="CX333"/>
      <c r="CY333"/>
      <c r="CZ333"/>
      <c r="DA333"/>
      <c r="DB333"/>
      <c r="DC333"/>
      <c r="DD333"/>
      <c r="DE333"/>
      <c r="DG333"/>
      <c r="DH333"/>
      <c r="DI333"/>
      <c r="DJ333"/>
      <c r="DK333"/>
      <c r="DL333"/>
      <c r="DM333"/>
    </row>
    <row r="334" spans="1:117" x14ac:dyDescent="0.25">
      <c r="CW334"/>
      <c r="CX334"/>
      <c r="CY334"/>
      <c r="CZ334"/>
      <c r="DA334"/>
      <c r="DB334"/>
      <c r="DC334"/>
      <c r="DD334"/>
      <c r="DE334"/>
      <c r="DG334"/>
      <c r="DH334"/>
      <c r="DI334"/>
      <c r="DJ334"/>
      <c r="DK334"/>
      <c r="DL334"/>
      <c r="DM334"/>
    </row>
    <row r="335" spans="1:117" x14ac:dyDescent="0.25">
      <c r="CW335"/>
      <c r="CX335"/>
      <c r="CY335"/>
      <c r="CZ335"/>
      <c r="DA335"/>
      <c r="DB335"/>
      <c r="DC335"/>
      <c r="DD335"/>
      <c r="DE335"/>
      <c r="DG335"/>
      <c r="DH335"/>
      <c r="DI335"/>
      <c r="DJ335"/>
      <c r="DK335"/>
      <c r="DL335"/>
      <c r="DM335"/>
    </row>
    <row r="336" spans="1:117" x14ac:dyDescent="0.25">
      <c r="CW336"/>
      <c r="CX336"/>
      <c r="CY336"/>
      <c r="CZ336"/>
      <c r="DA336"/>
      <c r="DB336"/>
      <c r="DC336"/>
      <c r="DD336"/>
      <c r="DE336"/>
      <c r="DG336"/>
      <c r="DH336"/>
      <c r="DI336"/>
      <c r="DJ336"/>
      <c r="DK336"/>
      <c r="DL336"/>
      <c r="DM336"/>
    </row>
    <row r="337" spans="1:117" x14ac:dyDescent="0.25">
      <c r="CW337"/>
      <c r="CX337"/>
      <c r="CY337"/>
      <c r="CZ337"/>
      <c r="DA337"/>
      <c r="DB337"/>
      <c r="DC337"/>
      <c r="DD337"/>
      <c r="DE337"/>
      <c r="DG337"/>
      <c r="DH337"/>
      <c r="DI337"/>
      <c r="DJ337"/>
      <c r="DK337"/>
      <c r="DL337"/>
      <c r="DM337"/>
    </row>
    <row r="338" spans="1:117" x14ac:dyDescent="0.25">
      <c r="CW338"/>
      <c r="CX338"/>
      <c r="CY338"/>
      <c r="CZ338"/>
      <c r="DA338"/>
      <c r="DB338"/>
      <c r="DC338"/>
      <c r="DD338"/>
      <c r="DE338"/>
      <c r="DG338"/>
      <c r="DH338"/>
      <c r="DI338"/>
      <c r="DJ338"/>
      <c r="DK338"/>
      <c r="DL338"/>
      <c r="DM338"/>
    </row>
    <row r="339" spans="1:117" x14ac:dyDescent="0.25">
      <c r="CW339"/>
      <c r="CX339"/>
      <c r="CY339"/>
      <c r="CZ339"/>
      <c r="DA339"/>
      <c r="DB339"/>
      <c r="DC339"/>
      <c r="DD339"/>
      <c r="DE339"/>
      <c r="DG339"/>
      <c r="DH339"/>
      <c r="DI339"/>
      <c r="DJ339"/>
      <c r="DK339"/>
      <c r="DL339"/>
      <c r="DM339"/>
    </row>
    <row r="340" spans="1:117" x14ac:dyDescent="0.25">
      <c r="CW340"/>
      <c r="CX340"/>
      <c r="CY340"/>
      <c r="CZ340"/>
      <c r="DA340"/>
      <c r="DB340"/>
      <c r="DC340"/>
      <c r="DD340"/>
      <c r="DE340"/>
      <c r="DG340"/>
      <c r="DH340"/>
      <c r="DI340"/>
      <c r="DJ340"/>
      <c r="DK340"/>
      <c r="DL340"/>
      <c r="DM340"/>
    </row>
    <row r="341" spans="1:117" x14ac:dyDescent="0.25">
      <c r="CW341"/>
      <c r="CX341"/>
      <c r="CY341"/>
      <c r="CZ341"/>
      <c r="DA341"/>
      <c r="DB341"/>
      <c r="DC341"/>
      <c r="DD341"/>
      <c r="DE341"/>
      <c r="DG341"/>
      <c r="DH341"/>
      <c r="DI341"/>
      <c r="DJ341"/>
      <c r="DK341"/>
      <c r="DL341"/>
      <c r="DM341"/>
    </row>
    <row r="342" spans="1:117" x14ac:dyDescent="0.25">
      <c r="CW342"/>
      <c r="CX342"/>
      <c r="CY342"/>
      <c r="CZ342"/>
      <c r="DA342"/>
      <c r="DB342"/>
      <c r="DC342"/>
      <c r="DD342"/>
      <c r="DE342"/>
      <c r="DG342"/>
      <c r="DH342"/>
      <c r="DI342"/>
      <c r="DJ342"/>
      <c r="DK342"/>
      <c r="DL342"/>
      <c r="DM342"/>
    </row>
    <row r="343" spans="1:117" x14ac:dyDescent="0.25">
      <c r="CW343"/>
      <c r="CX343"/>
      <c r="CY343"/>
      <c r="CZ343"/>
      <c r="DA343"/>
      <c r="DB343"/>
      <c r="DC343"/>
      <c r="DD343"/>
      <c r="DE343"/>
      <c r="DG343"/>
      <c r="DH343"/>
      <c r="DI343"/>
      <c r="DJ343"/>
      <c r="DK343"/>
      <c r="DL343"/>
      <c r="DM343"/>
    </row>
    <row r="344" spans="1:117" x14ac:dyDescent="0.25">
      <c r="CW344"/>
      <c r="CX344"/>
      <c r="CY344"/>
      <c r="CZ344"/>
      <c r="DA344"/>
      <c r="DB344"/>
      <c r="DC344"/>
      <c r="DD344"/>
      <c r="DE344"/>
      <c r="DG344"/>
      <c r="DH344"/>
      <c r="DI344"/>
      <c r="DJ344"/>
      <c r="DK344"/>
      <c r="DL344"/>
      <c r="DM344"/>
    </row>
    <row r="345" spans="1:117" x14ac:dyDescent="0.25">
      <c r="CW345"/>
      <c r="CX345"/>
      <c r="CY345"/>
      <c r="CZ345"/>
      <c r="DA345"/>
      <c r="DB345"/>
      <c r="DC345"/>
      <c r="DD345"/>
      <c r="DE345"/>
      <c r="DG345"/>
      <c r="DH345"/>
      <c r="DI345"/>
      <c r="DJ345"/>
      <c r="DK345"/>
      <c r="DL345"/>
      <c r="DM345"/>
    </row>
    <row r="346" spans="1:117" x14ac:dyDescent="0.25">
      <c r="CW346"/>
      <c r="CX346"/>
      <c r="CY346"/>
      <c r="CZ346"/>
      <c r="DA346"/>
      <c r="DB346"/>
      <c r="DC346"/>
      <c r="DD346"/>
      <c r="DE346"/>
      <c r="DG346"/>
      <c r="DH346"/>
      <c r="DI346"/>
      <c r="DJ346"/>
      <c r="DK346"/>
      <c r="DL346"/>
      <c r="DM346"/>
    </row>
    <row r="347" spans="1:117" x14ac:dyDescent="0.25">
      <c r="CW347"/>
      <c r="CX347"/>
      <c r="CY347"/>
      <c r="CZ347"/>
      <c r="DA347"/>
      <c r="DB347"/>
      <c r="DC347"/>
      <c r="DD347"/>
      <c r="DE347"/>
      <c r="DG347"/>
      <c r="DH347"/>
      <c r="DI347"/>
      <c r="DJ347"/>
      <c r="DK347"/>
      <c r="DL347"/>
      <c r="DM347"/>
    </row>
    <row r="348" spans="1:117" x14ac:dyDescent="0.25">
      <c r="CW348"/>
      <c r="CX348"/>
      <c r="CY348"/>
      <c r="CZ348"/>
      <c r="DA348"/>
      <c r="DB348"/>
      <c r="DC348"/>
      <c r="DD348"/>
      <c r="DE348"/>
      <c r="DG348"/>
      <c r="DH348"/>
      <c r="DI348"/>
      <c r="DJ348"/>
      <c r="DK348"/>
      <c r="DL348"/>
      <c r="DM348"/>
    </row>
    <row r="349" spans="1:117" x14ac:dyDescent="0.25">
      <c r="CW349"/>
      <c r="CX349"/>
      <c r="CY349"/>
      <c r="CZ349"/>
      <c r="DA349"/>
      <c r="DB349"/>
      <c r="DC349"/>
      <c r="DD349"/>
      <c r="DE349"/>
      <c r="DG349"/>
      <c r="DH349"/>
      <c r="DI349"/>
      <c r="DJ349"/>
      <c r="DK349"/>
      <c r="DL349"/>
      <c r="DM349"/>
    </row>
    <row r="350" spans="1:117" x14ac:dyDescent="0.25">
      <c r="A350" s="489">
        <f>SUM(D12:D15,D19:D36,D41:D64,D82:D83,D67:D78,D88:D141,D146:D155,D160:D196,D201:D204,D211:D214,D219:D304,D309:D313,C316:E325)</f>
        <v>6893</v>
      </c>
      <c r="B350" s="490">
        <f>SUM(DG12:DO313)</f>
        <v>0</v>
      </c>
      <c r="CW350"/>
      <c r="CX350"/>
      <c r="CY350"/>
      <c r="CZ350"/>
      <c r="DA350"/>
      <c r="DB350"/>
      <c r="DC350"/>
      <c r="DD350"/>
      <c r="DE350"/>
      <c r="DG350"/>
      <c r="DH350"/>
      <c r="DI350"/>
      <c r="DJ350"/>
      <c r="DK350"/>
      <c r="DL350"/>
      <c r="DM350"/>
    </row>
    <row r="351" spans="1:117" x14ac:dyDescent="0.25">
      <c r="CW351"/>
      <c r="CX351"/>
      <c r="CY351"/>
      <c r="CZ351"/>
      <c r="DA351"/>
      <c r="DB351"/>
      <c r="DC351"/>
      <c r="DD351"/>
      <c r="DE351"/>
      <c r="DG351"/>
      <c r="DH351"/>
      <c r="DI351"/>
      <c r="DJ351"/>
      <c r="DK351"/>
      <c r="DL351"/>
      <c r="DM351"/>
    </row>
    <row r="352" spans="1:117" x14ac:dyDescent="0.25">
      <c r="CW352"/>
      <c r="CX352"/>
      <c r="CY352"/>
      <c r="CZ352"/>
      <c r="DA352"/>
      <c r="DB352"/>
      <c r="DC352"/>
      <c r="DD352"/>
      <c r="DE352"/>
      <c r="DG352"/>
      <c r="DH352"/>
      <c r="DI352"/>
      <c r="DJ352"/>
      <c r="DK352"/>
      <c r="DL352"/>
      <c r="DM352"/>
    </row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</sheetData>
  <mergeCells count="536">
    <mergeCell ref="A321:B321"/>
    <mergeCell ref="A322:B322"/>
    <mergeCell ref="A323:B323"/>
    <mergeCell ref="A324:B324"/>
    <mergeCell ref="A325:B325"/>
    <mergeCell ref="A315:B315"/>
    <mergeCell ref="A316:B316"/>
    <mergeCell ref="A317:B317"/>
    <mergeCell ref="A318:B318"/>
    <mergeCell ref="A319:B319"/>
    <mergeCell ref="A320:B320"/>
    <mergeCell ref="A309:C309"/>
    <mergeCell ref="A310:C310"/>
    <mergeCell ref="A311:C311"/>
    <mergeCell ref="A312:C312"/>
    <mergeCell ref="A313:C313"/>
    <mergeCell ref="AC307:AD307"/>
    <mergeCell ref="AE307:AF307"/>
    <mergeCell ref="AG307:AH307"/>
    <mergeCell ref="AI307:AJ307"/>
    <mergeCell ref="Q307:R307"/>
    <mergeCell ref="S307:T307"/>
    <mergeCell ref="U307:V307"/>
    <mergeCell ref="W307:X307"/>
    <mergeCell ref="Y307:Z307"/>
    <mergeCell ref="AA307:AB307"/>
    <mergeCell ref="A306:C308"/>
    <mergeCell ref="D306:F307"/>
    <mergeCell ref="G306:AP306"/>
    <mergeCell ref="AQ306:AQ308"/>
    <mergeCell ref="AR306:AR308"/>
    <mergeCell ref="G307:H307"/>
    <mergeCell ref="I307:J307"/>
    <mergeCell ref="K307:L307"/>
    <mergeCell ref="M307:N307"/>
    <mergeCell ref="O307:P307"/>
    <mergeCell ref="A299:A304"/>
    <mergeCell ref="B299:C299"/>
    <mergeCell ref="B300:C300"/>
    <mergeCell ref="B301:C301"/>
    <mergeCell ref="B302:C302"/>
    <mergeCell ref="B303:C303"/>
    <mergeCell ref="B304:C304"/>
    <mergeCell ref="AO307:AP307"/>
    <mergeCell ref="AK307:AL307"/>
    <mergeCell ref="AM307:AN307"/>
    <mergeCell ref="A293:A298"/>
    <mergeCell ref="B293:C293"/>
    <mergeCell ref="B294:C294"/>
    <mergeCell ref="B295:C295"/>
    <mergeCell ref="B296:C296"/>
    <mergeCell ref="B297:C297"/>
    <mergeCell ref="B298:C298"/>
    <mergeCell ref="A287:A292"/>
    <mergeCell ref="B287:C287"/>
    <mergeCell ref="B288:C288"/>
    <mergeCell ref="B289:C289"/>
    <mergeCell ref="B290:C290"/>
    <mergeCell ref="B291:C291"/>
    <mergeCell ref="B292:C292"/>
    <mergeCell ref="A281:A286"/>
    <mergeCell ref="B281:C281"/>
    <mergeCell ref="B282:C282"/>
    <mergeCell ref="B283:C283"/>
    <mergeCell ref="B284:C284"/>
    <mergeCell ref="B285:C285"/>
    <mergeCell ref="B286:C286"/>
    <mergeCell ref="A275:A280"/>
    <mergeCell ref="B275:C275"/>
    <mergeCell ref="B276:C276"/>
    <mergeCell ref="B277:C277"/>
    <mergeCell ref="B278:C278"/>
    <mergeCell ref="B279:C279"/>
    <mergeCell ref="B280:C280"/>
    <mergeCell ref="A269:A274"/>
    <mergeCell ref="B269:C269"/>
    <mergeCell ref="B270:C270"/>
    <mergeCell ref="B271:C271"/>
    <mergeCell ref="B272:C272"/>
    <mergeCell ref="B273:C273"/>
    <mergeCell ref="B274:C274"/>
    <mergeCell ref="A263:A268"/>
    <mergeCell ref="B263:C263"/>
    <mergeCell ref="B264:C264"/>
    <mergeCell ref="B265:C265"/>
    <mergeCell ref="B266:C266"/>
    <mergeCell ref="B267:C267"/>
    <mergeCell ref="B268:C268"/>
    <mergeCell ref="A257:A262"/>
    <mergeCell ref="B257:C257"/>
    <mergeCell ref="B258:C258"/>
    <mergeCell ref="B259:C259"/>
    <mergeCell ref="B260:C260"/>
    <mergeCell ref="B261:C261"/>
    <mergeCell ref="B262:C262"/>
    <mergeCell ref="A251:A256"/>
    <mergeCell ref="B251:C251"/>
    <mergeCell ref="B252:C252"/>
    <mergeCell ref="B253:C253"/>
    <mergeCell ref="B254:C254"/>
    <mergeCell ref="B255:C255"/>
    <mergeCell ref="B256:C256"/>
    <mergeCell ref="A245:A250"/>
    <mergeCell ref="B245:C245"/>
    <mergeCell ref="B246:C246"/>
    <mergeCell ref="B247:C247"/>
    <mergeCell ref="B248:C248"/>
    <mergeCell ref="B249:C249"/>
    <mergeCell ref="B250:C250"/>
    <mergeCell ref="A239:A244"/>
    <mergeCell ref="B239:C239"/>
    <mergeCell ref="B240:C240"/>
    <mergeCell ref="B241:C241"/>
    <mergeCell ref="B242:C242"/>
    <mergeCell ref="B243:C243"/>
    <mergeCell ref="B244:C244"/>
    <mergeCell ref="A233:A238"/>
    <mergeCell ref="B233:C233"/>
    <mergeCell ref="B234:C234"/>
    <mergeCell ref="B235:C235"/>
    <mergeCell ref="B236:C236"/>
    <mergeCell ref="B237:C237"/>
    <mergeCell ref="B238:C238"/>
    <mergeCell ref="A227:A232"/>
    <mergeCell ref="B227:C227"/>
    <mergeCell ref="B228:C228"/>
    <mergeCell ref="B229:C229"/>
    <mergeCell ref="B230:C230"/>
    <mergeCell ref="B231:C231"/>
    <mergeCell ref="B232:C232"/>
    <mergeCell ref="A221:A226"/>
    <mergeCell ref="B221:C221"/>
    <mergeCell ref="B222:C222"/>
    <mergeCell ref="B223:C223"/>
    <mergeCell ref="B224:C224"/>
    <mergeCell ref="B225:C225"/>
    <mergeCell ref="B226:C226"/>
    <mergeCell ref="AM217:AN217"/>
    <mergeCell ref="AQ217:AQ218"/>
    <mergeCell ref="A219:A220"/>
    <mergeCell ref="B219:C219"/>
    <mergeCell ref="B220:C220"/>
    <mergeCell ref="AA217:AB217"/>
    <mergeCell ref="AC217:AD217"/>
    <mergeCell ref="AE217:AF217"/>
    <mergeCell ref="AG217:AH217"/>
    <mergeCell ref="AI217:AJ217"/>
    <mergeCell ref="AK217:AL217"/>
    <mergeCell ref="AU216:AU218"/>
    <mergeCell ref="AV216:AV218"/>
    <mergeCell ref="AW216:AW218"/>
    <mergeCell ref="AX216:AX218"/>
    <mergeCell ref="G217:H217"/>
    <mergeCell ref="I217:J217"/>
    <mergeCell ref="K217:L217"/>
    <mergeCell ref="M217:N217"/>
    <mergeCell ref="O217:P217"/>
    <mergeCell ref="Q217:R217"/>
    <mergeCell ref="G216:AN216"/>
    <mergeCell ref="AO216:AO218"/>
    <mergeCell ref="AP216:AP218"/>
    <mergeCell ref="AQ216:AR216"/>
    <mergeCell ref="AS216:AS218"/>
    <mergeCell ref="AT216:AT218"/>
    <mergeCell ref="S217:T217"/>
    <mergeCell ref="U217:V217"/>
    <mergeCell ref="W217:X217"/>
    <mergeCell ref="Y217:Z217"/>
    <mergeCell ref="AR217:AR218"/>
    <mergeCell ref="A211:C211"/>
    <mergeCell ref="A212:C212"/>
    <mergeCell ref="A213:C213"/>
    <mergeCell ref="A214:C214"/>
    <mergeCell ref="A216:C218"/>
    <mergeCell ref="D216:F217"/>
    <mergeCell ref="AE209:AF209"/>
    <mergeCell ref="AG209:AH209"/>
    <mergeCell ref="AI209:AJ209"/>
    <mergeCell ref="A208:C210"/>
    <mergeCell ref="D208:F209"/>
    <mergeCell ref="G208:AP208"/>
    <mergeCell ref="G209:H209"/>
    <mergeCell ref="I209:J209"/>
    <mergeCell ref="K209:L209"/>
    <mergeCell ref="M209:N209"/>
    <mergeCell ref="O209:P209"/>
    <mergeCell ref="Q209:R209"/>
    <mergeCell ref="AK209:AL209"/>
    <mergeCell ref="AM209:AN209"/>
    <mergeCell ref="AO209:AP209"/>
    <mergeCell ref="S209:T209"/>
    <mergeCell ref="U209:V209"/>
    <mergeCell ref="W209:X209"/>
    <mergeCell ref="Y209:Z209"/>
    <mergeCell ref="AA209:AB209"/>
    <mergeCell ref="AC209:AD209"/>
    <mergeCell ref="A201:C201"/>
    <mergeCell ref="A202:C202"/>
    <mergeCell ref="A203:C203"/>
    <mergeCell ref="A204:C204"/>
    <mergeCell ref="A205:C205"/>
    <mergeCell ref="AD198:AD200"/>
    <mergeCell ref="AE198:AE200"/>
    <mergeCell ref="AF198:AF200"/>
    <mergeCell ref="A206:C206"/>
    <mergeCell ref="AG198:AG200"/>
    <mergeCell ref="G199:H199"/>
    <mergeCell ref="I199:J199"/>
    <mergeCell ref="K199:L199"/>
    <mergeCell ref="M199:N199"/>
    <mergeCell ref="O199:P199"/>
    <mergeCell ref="Q199:R199"/>
    <mergeCell ref="A195:A196"/>
    <mergeCell ref="B195:B196"/>
    <mergeCell ref="A198:C200"/>
    <mergeCell ref="D198:F199"/>
    <mergeCell ref="G198:AB198"/>
    <mergeCell ref="AC198:AC200"/>
    <mergeCell ref="S199:T199"/>
    <mergeCell ref="U199:V199"/>
    <mergeCell ref="W199:X199"/>
    <mergeCell ref="Y199:Z199"/>
    <mergeCell ref="AA199:AB199"/>
    <mergeCell ref="A187:A191"/>
    <mergeCell ref="B187:C187"/>
    <mergeCell ref="B188:B189"/>
    <mergeCell ref="B190:B191"/>
    <mergeCell ref="A192:A194"/>
    <mergeCell ref="B192:B194"/>
    <mergeCell ref="A171:A175"/>
    <mergeCell ref="B171:B175"/>
    <mergeCell ref="A176:A178"/>
    <mergeCell ref="B176:B178"/>
    <mergeCell ref="A179:A186"/>
    <mergeCell ref="B179:B181"/>
    <mergeCell ref="B182:B183"/>
    <mergeCell ref="B184:B186"/>
    <mergeCell ref="A160:A170"/>
    <mergeCell ref="B160:C160"/>
    <mergeCell ref="B161:C161"/>
    <mergeCell ref="B162:C162"/>
    <mergeCell ref="B163:C163"/>
    <mergeCell ref="B164:B170"/>
    <mergeCell ref="AA158:AB158"/>
    <mergeCell ref="AC158:AD158"/>
    <mergeCell ref="AE158:AF158"/>
    <mergeCell ref="A157:C159"/>
    <mergeCell ref="D157:F158"/>
    <mergeCell ref="AT157:AT159"/>
    <mergeCell ref="AU157:AU159"/>
    <mergeCell ref="AV157:AV159"/>
    <mergeCell ref="AW157:AW159"/>
    <mergeCell ref="G158:H158"/>
    <mergeCell ref="I158:J158"/>
    <mergeCell ref="K158:L158"/>
    <mergeCell ref="M158:N158"/>
    <mergeCell ref="O158:P158"/>
    <mergeCell ref="Q158:R158"/>
    <mergeCell ref="G157:AP157"/>
    <mergeCell ref="AQ157:AQ159"/>
    <mergeCell ref="AR157:AR159"/>
    <mergeCell ref="AS157:AS159"/>
    <mergeCell ref="S158:T158"/>
    <mergeCell ref="U158:V158"/>
    <mergeCell ref="W158:X158"/>
    <mergeCell ref="Y158:Z158"/>
    <mergeCell ref="AM158:AN158"/>
    <mergeCell ref="AO158:AP158"/>
    <mergeCell ref="AG158:AH158"/>
    <mergeCell ref="AI158:AJ158"/>
    <mergeCell ref="AK158:AL158"/>
    <mergeCell ref="A150:C150"/>
    <mergeCell ref="A151:C151"/>
    <mergeCell ref="A152:C152"/>
    <mergeCell ref="A153:C153"/>
    <mergeCell ref="A154:C154"/>
    <mergeCell ref="A155:C155"/>
    <mergeCell ref="AM144:AN144"/>
    <mergeCell ref="AO144:AP144"/>
    <mergeCell ref="A146:C146"/>
    <mergeCell ref="A147:C147"/>
    <mergeCell ref="A148:C148"/>
    <mergeCell ref="A149:C149"/>
    <mergeCell ref="AA144:AB144"/>
    <mergeCell ref="AC144:AD144"/>
    <mergeCell ref="AE144:AF144"/>
    <mergeCell ref="AG144:AH144"/>
    <mergeCell ref="AI144:AJ144"/>
    <mergeCell ref="AK144:AL144"/>
    <mergeCell ref="O144:P144"/>
    <mergeCell ref="Q144:R144"/>
    <mergeCell ref="S144:T144"/>
    <mergeCell ref="U144:V144"/>
    <mergeCell ref="W144:X144"/>
    <mergeCell ref="Y144:Z144"/>
    <mergeCell ref="AS143:AS145"/>
    <mergeCell ref="AT143:AT145"/>
    <mergeCell ref="AU143:AU145"/>
    <mergeCell ref="AV143:AV145"/>
    <mergeCell ref="AW143:AW145"/>
    <mergeCell ref="AX143:AX145"/>
    <mergeCell ref="A141:C141"/>
    <mergeCell ref="A143:C145"/>
    <mergeCell ref="D143:F144"/>
    <mergeCell ref="G143:AP143"/>
    <mergeCell ref="AQ143:AQ145"/>
    <mergeCell ref="AR143:AR145"/>
    <mergeCell ref="G144:H144"/>
    <mergeCell ref="I144:J144"/>
    <mergeCell ref="K144:L144"/>
    <mergeCell ref="M144:N144"/>
    <mergeCell ref="A135:C135"/>
    <mergeCell ref="A136:C136"/>
    <mergeCell ref="A137:C137"/>
    <mergeCell ref="A138:C138"/>
    <mergeCell ref="A139:C139"/>
    <mergeCell ref="A140:C140"/>
    <mergeCell ref="A129:C129"/>
    <mergeCell ref="A130:C130"/>
    <mergeCell ref="A131:C131"/>
    <mergeCell ref="A132:C132"/>
    <mergeCell ref="A133:C133"/>
    <mergeCell ref="A134:C134"/>
    <mergeCell ref="A123:C123"/>
    <mergeCell ref="A124:C124"/>
    <mergeCell ref="A125:C125"/>
    <mergeCell ref="A126:C126"/>
    <mergeCell ref="A127:C127"/>
    <mergeCell ref="A128:C128"/>
    <mergeCell ref="A117:C117"/>
    <mergeCell ref="A118:C118"/>
    <mergeCell ref="A119:C119"/>
    <mergeCell ref="A120:C120"/>
    <mergeCell ref="A121:C121"/>
    <mergeCell ref="A122:C122"/>
    <mergeCell ref="A111:C111"/>
    <mergeCell ref="A112:C112"/>
    <mergeCell ref="A113:C113"/>
    <mergeCell ref="A114:C114"/>
    <mergeCell ref="A115:C115"/>
    <mergeCell ref="A116:C116"/>
    <mergeCell ref="A105:C105"/>
    <mergeCell ref="A106:C106"/>
    <mergeCell ref="A107:C107"/>
    <mergeCell ref="A108:C108"/>
    <mergeCell ref="A109:C109"/>
    <mergeCell ref="A110:C110"/>
    <mergeCell ref="A99:C99"/>
    <mergeCell ref="A100:C100"/>
    <mergeCell ref="A101:C101"/>
    <mergeCell ref="A102:C102"/>
    <mergeCell ref="A103:C103"/>
    <mergeCell ref="A104:C104"/>
    <mergeCell ref="A93:C93"/>
    <mergeCell ref="A94:C94"/>
    <mergeCell ref="A95:C95"/>
    <mergeCell ref="A96:C96"/>
    <mergeCell ref="A97:C97"/>
    <mergeCell ref="A98:C98"/>
    <mergeCell ref="A88:C88"/>
    <mergeCell ref="A89:C89"/>
    <mergeCell ref="A90:C90"/>
    <mergeCell ref="A91:C91"/>
    <mergeCell ref="A92:C92"/>
    <mergeCell ref="AA86:AB86"/>
    <mergeCell ref="AC86:AD86"/>
    <mergeCell ref="AE86:AF86"/>
    <mergeCell ref="AG86:AH86"/>
    <mergeCell ref="AT85:AT87"/>
    <mergeCell ref="AU85:AU87"/>
    <mergeCell ref="AV85:AV87"/>
    <mergeCell ref="AW85:AW87"/>
    <mergeCell ref="G86:H86"/>
    <mergeCell ref="I86:J86"/>
    <mergeCell ref="K86:L86"/>
    <mergeCell ref="M86:N86"/>
    <mergeCell ref="O86:P86"/>
    <mergeCell ref="Q86:R86"/>
    <mergeCell ref="G85:AN85"/>
    <mergeCell ref="AO85:AO87"/>
    <mergeCell ref="AP85:AP87"/>
    <mergeCell ref="AQ85:AQ87"/>
    <mergeCell ref="AR85:AR87"/>
    <mergeCell ref="AS85:AS87"/>
    <mergeCell ref="S86:T86"/>
    <mergeCell ref="U86:V86"/>
    <mergeCell ref="W86:X86"/>
    <mergeCell ref="Y86:Z86"/>
    <mergeCell ref="AM86:AN86"/>
    <mergeCell ref="AI86:AJ86"/>
    <mergeCell ref="AK86:AL86"/>
    <mergeCell ref="A80:C81"/>
    <mergeCell ref="D80:F80"/>
    <mergeCell ref="A82:A83"/>
    <mergeCell ref="B82:C82"/>
    <mergeCell ref="B83:C83"/>
    <mergeCell ref="A85:C87"/>
    <mergeCell ref="D85:F86"/>
    <mergeCell ref="A73:C73"/>
    <mergeCell ref="A74:C74"/>
    <mergeCell ref="A75:C75"/>
    <mergeCell ref="A76:C76"/>
    <mergeCell ref="A77:C77"/>
    <mergeCell ref="A78:C78"/>
    <mergeCell ref="A68:A69"/>
    <mergeCell ref="B68:C68"/>
    <mergeCell ref="B69:C69"/>
    <mergeCell ref="A70:C70"/>
    <mergeCell ref="A71:C71"/>
    <mergeCell ref="A72:C72"/>
    <mergeCell ref="A55:B59"/>
    <mergeCell ref="A60:C60"/>
    <mergeCell ref="A61:B64"/>
    <mergeCell ref="G64:X64"/>
    <mergeCell ref="A66:C66"/>
    <mergeCell ref="A67:C67"/>
    <mergeCell ref="A45:C45"/>
    <mergeCell ref="A46:C46"/>
    <mergeCell ref="G46:R46"/>
    <mergeCell ref="A47:C47"/>
    <mergeCell ref="A48:B53"/>
    <mergeCell ref="A54:C54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O39:P39"/>
    <mergeCell ref="Q39:R39"/>
    <mergeCell ref="S39:T39"/>
    <mergeCell ref="U39:V39"/>
    <mergeCell ref="W39:X39"/>
    <mergeCell ref="Y39:Z39"/>
    <mergeCell ref="AS38:AS40"/>
    <mergeCell ref="AT38:AT40"/>
    <mergeCell ref="AU38:AU40"/>
    <mergeCell ref="AV38:AV40"/>
    <mergeCell ref="AW38:AW40"/>
    <mergeCell ref="AX38:AX40"/>
    <mergeCell ref="A36:C36"/>
    <mergeCell ref="A38:C40"/>
    <mergeCell ref="D38:F39"/>
    <mergeCell ref="G38:AP38"/>
    <mergeCell ref="AQ38:AQ40"/>
    <mergeCell ref="AR38:AR40"/>
    <mergeCell ref="G39:H39"/>
    <mergeCell ref="I39:J39"/>
    <mergeCell ref="K39:L39"/>
    <mergeCell ref="M39:N39"/>
    <mergeCell ref="AM39:AN39"/>
    <mergeCell ref="AO39:AP39"/>
    <mergeCell ref="AK39:AL39"/>
    <mergeCell ref="A30:C30"/>
    <mergeCell ref="A31:C31"/>
    <mergeCell ref="A32:C32"/>
    <mergeCell ref="A33:C33"/>
    <mergeCell ref="A34:C34"/>
    <mergeCell ref="A35:C35"/>
    <mergeCell ref="A24:C24"/>
    <mergeCell ref="A25:C25"/>
    <mergeCell ref="A26:C26"/>
    <mergeCell ref="A27:C27"/>
    <mergeCell ref="A28:C28"/>
    <mergeCell ref="A29:C29"/>
    <mergeCell ref="AX17:AX18"/>
    <mergeCell ref="A19:C19"/>
    <mergeCell ref="A20:C20"/>
    <mergeCell ref="A21:C21"/>
    <mergeCell ref="A22:C22"/>
    <mergeCell ref="A23:C23"/>
    <mergeCell ref="AR17:AR18"/>
    <mergeCell ref="AS17:AS18"/>
    <mergeCell ref="AT17:AT18"/>
    <mergeCell ref="AU17:AU18"/>
    <mergeCell ref="AV17:AV18"/>
    <mergeCell ref="AW17:AW18"/>
    <mergeCell ref="AG17:AH17"/>
    <mergeCell ref="AI17:AJ17"/>
    <mergeCell ref="AK17:AL17"/>
    <mergeCell ref="AM17:AN17"/>
    <mergeCell ref="AO17:AP17"/>
    <mergeCell ref="AQ17:AQ18"/>
    <mergeCell ref="U17:V17"/>
    <mergeCell ref="W17:X17"/>
    <mergeCell ref="Y17:Z17"/>
    <mergeCell ref="AA17:AB17"/>
    <mergeCell ref="AC17:AD17"/>
    <mergeCell ref="AE17:AF17"/>
    <mergeCell ref="AO10:AP10"/>
    <mergeCell ref="A12:C12"/>
    <mergeCell ref="U10:V10"/>
    <mergeCell ref="W10:X10"/>
    <mergeCell ref="Y10:Z10"/>
    <mergeCell ref="AA10:AB10"/>
    <mergeCell ref="AC10:AD10"/>
    <mergeCell ref="AE10:AF10"/>
    <mergeCell ref="I17:J17"/>
    <mergeCell ref="K17:L17"/>
    <mergeCell ref="M17:N17"/>
    <mergeCell ref="O17:P17"/>
    <mergeCell ref="Q17:R17"/>
    <mergeCell ref="S17:T17"/>
    <mergeCell ref="A13:C13"/>
    <mergeCell ref="A14:C14"/>
    <mergeCell ref="A15:C15"/>
    <mergeCell ref="A17:C18"/>
    <mergeCell ref="D17:F17"/>
    <mergeCell ref="G17:H17"/>
    <mergeCell ref="A6:P6"/>
    <mergeCell ref="DR6:EI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Q10:R10"/>
    <mergeCell ref="S10:T10"/>
    <mergeCell ref="AG10:AH10"/>
    <mergeCell ref="AI10:AJ10"/>
    <mergeCell ref="AK10:AL10"/>
    <mergeCell ref="AM10:AN10"/>
  </mergeCells>
  <dataValidations count="1">
    <dataValidation type="whole" operator="greaterThanOrEqual" allowBlank="1" showInputMessage="1" showErrorMessage="1" errorTitle="Error" error="Favor Ingrese sólo Números." sqref="G211:AP214 G12:AX15 E82:F83 G146:AX154 C316:E325 G19:AX35 D67:J78 G88:AW140 Y179:Z191 G179:X196 G160:AW175 Y192:AJ196 G177:Z178 AA177:AJ191 S41:X63 G201:AG206 G219:AX298 G309:AR313 G41:G64 H47:R63 H41:R45 AK177:AW196 Y41:AX64">
      <formula1>0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392"/>
  <sheetViews>
    <sheetView workbookViewId="0">
      <selection activeCell="A4" sqref="A4:A5"/>
    </sheetView>
  </sheetViews>
  <sheetFormatPr baseColWidth="10" defaultColWidth="11.42578125" defaultRowHeight="15" x14ac:dyDescent="0.25"/>
  <cols>
    <col min="1" max="1" width="38.5703125" customWidth="1"/>
    <col min="2" max="2" width="27.28515625" customWidth="1"/>
    <col min="3" max="3" width="51.42578125" customWidth="1"/>
    <col min="4" max="4" width="14.140625" customWidth="1"/>
    <col min="5" max="6" width="13.28515625" customWidth="1"/>
    <col min="7" max="7" width="14.42578125" customWidth="1"/>
    <col min="8" max="9" width="13.28515625" customWidth="1"/>
    <col min="13" max="40" width="11.42578125" customWidth="1"/>
    <col min="41" max="41" width="12.42578125" customWidth="1"/>
    <col min="42" max="42" width="12.140625" customWidth="1"/>
    <col min="43" max="43" width="13.7109375" customWidth="1"/>
    <col min="44" max="44" width="13.28515625" customWidth="1"/>
    <col min="45" max="45" width="14.28515625" customWidth="1"/>
    <col min="46" max="46" width="11.85546875" customWidth="1"/>
    <col min="47" max="47" width="12" customWidth="1"/>
    <col min="48" max="48" width="16.140625" customWidth="1"/>
    <col min="49" max="50" width="13.140625" customWidth="1"/>
    <col min="51" max="84" width="11.42578125" customWidth="1"/>
    <col min="100" max="100" width="11.42578125" hidden="1" customWidth="1"/>
    <col min="101" max="109" width="11.42578125" style="25" hidden="1" customWidth="1"/>
    <col min="110" max="110" width="11.42578125" hidden="1" customWidth="1"/>
    <col min="111" max="117" width="11.42578125" style="26" hidden="1" customWidth="1"/>
    <col min="118" max="120" width="11.42578125" hidden="1" customWidth="1"/>
    <col min="121" max="121" width="11.42578125" customWidth="1"/>
    <col min="130" max="130" width="10.140625" customWidth="1"/>
    <col min="136" max="169" width="11.42578125" customWidth="1"/>
  </cols>
  <sheetData>
    <row r="1" spans="1:139" x14ac:dyDescent="0.25">
      <c r="A1" s="1" t="s">
        <v>0</v>
      </c>
      <c r="CW1"/>
      <c r="CX1"/>
      <c r="CY1"/>
      <c r="CZ1"/>
      <c r="DA1"/>
      <c r="DB1"/>
      <c r="DC1"/>
      <c r="DD1"/>
      <c r="DE1"/>
      <c r="DG1"/>
      <c r="DH1"/>
      <c r="DI1"/>
      <c r="DJ1"/>
      <c r="DK1"/>
      <c r="DL1"/>
      <c r="DM1"/>
    </row>
    <row r="2" spans="1:139" x14ac:dyDescent="0.25">
      <c r="A2" s="1" t="str">
        <f>CONCATENATE("COMUNA: ",[5]NOMBRE!B2," - ","( ",[5]NOMBRE!C2,[5]NOMBRE!D2,[5]NOMBRE!E2,[5]NOMBRE!F2,[5]NOMBRE!G2," )")</f>
        <v>COMUNA: LINARES - ( 07401 )</v>
      </c>
      <c r="CW2"/>
      <c r="CX2"/>
      <c r="CY2"/>
      <c r="CZ2"/>
      <c r="DA2"/>
      <c r="DB2"/>
      <c r="DC2"/>
      <c r="DD2"/>
      <c r="DE2"/>
      <c r="DG2"/>
      <c r="DH2"/>
      <c r="DI2"/>
      <c r="DJ2"/>
      <c r="DK2"/>
      <c r="DL2"/>
      <c r="DM2"/>
    </row>
    <row r="3" spans="1:139" x14ac:dyDescent="0.25">
      <c r="A3" s="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  <c r="CW3"/>
      <c r="CX3"/>
      <c r="CY3"/>
      <c r="CZ3"/>
      <c r="DA3"/>
      <c r="DB3"/>
      <c r="DC3"/>
      <c r="DD3"/>
      <c r="DE3"/>
      <c r="DG3"/>
      <c r="DH3"/>
      <c r="DI3"/>
      <c r="DJ3"/>
      <c r="DK3"/>
      <c r="DL3"/>
      <c r="DM3"/>
    </row>
    <row r="4" spans="1:139" x14ac:dyDescent="0.25">
      <c r="A4" s="1" t="str">
        <f>CONCATENATE("MES: ",[5]NOMBRE!B6," - ","( ",[5]NOMBRE!C6,[5]NOMBRE!D6," )")</f>
        <v>MES: ABRIL - ( 04 )</v>
      </c>
      <c r="CW4"/>
      <c r="CX4"/>
      <c r="CY4"/>
      <c r="CZ4"/>
      <c r="DA4"/>
      <c r="DB4"/>
      <c r="DC4"/>
      <c r="DD4"/>
      <c r="DE4"/>
      <c r="DG4"/>
      <c r="DH4"/>
      <c r="DI4"/>
      <c r="DJ4"/>
      <c r="DK4"/>
      <c r="DL4"/>
      <c r="DM4"/>
    </row>
    <row r="5" spans="1:139" x14ac:dyDescent="0.25">
      <c r="A5" s="1" t="str">
        <f>CONCATENATE("AÑO: ",[5]NOMBRE!B7)</f>
        <v>AÑO: 2024</v>
      </c>
      <c r="CW5"/>
      <c r="CX5"/>
      <c r="CY5"/>
      <c r="CZ5"/>
      <c r="DA5"/>
      <c r="DB5"/>
      <c r="DC5"/>
      <c r="DD5"/>
      <c r="DE5"/>
      <c r="DG5"/>
      <c r="DH5"/>
      <c r="DI5"/>
      <c r="DJ5"/>
      <c r="DK5"/>
      <c r="DL5"/>
      <c r="DM5"/>
    </row>
    <row r="6" spans="1:139" s="539" customFormat="1" ht="18" customHeight="1" x14ac:dyDescent="0.25">
      <c r="A6" s="630" t="s">
        <v>1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542"/>
      <c r="AX6" s="542"/>
      <c r="AY6" s="542"/>
      <c r="AZ6" s="542"/>
      <c r="BA6" s="542"/>
      <c r="BB6" s="542"/>
      <c r="BC6" s="542"/>
      <c r="BD6" s="542"/>
      <c r="BE6" s="542"/>
      <c r="BF6" s="542"/>
      <c r="BG6" s="542"/>
      <c r="BH6" s="542"/>
      <c r="BI6" s="542"/>
      <c r="BJ6" s="542"/>
      <c r="BK6" s="542"/>
      <c r="BL6" s="542"/>
      <c r="BM6" s="542"/>
      <c r="BN6" s="542"/>
      <c r="BO6" s="542"/>
      <c r="BP6" s="542"/>
      <c r="BQ6" s="542"/>
      <c r="BR6" s="542"/>
      <c r="BS6" s="542"/>
      <c r="BT6" s="542"/>
      <c r="BU6" s="542"/>
      <c r="BV6" s="542"/>
      <c r="BW6" s="542"/>
      <c r="BX6" s="542"/>
      <c r="BY6" s="542"/>
      <c r="BZ6" s="542"/>
      <c r="CA6" s="542"/>
      <c r="CB6" s="542"/>
      <c r="CC6" s="542"/>
      <c r="CD6" s="542"/>
      <c r="CE6" s="542"/>
      <c r="CF6" s="542"/>
      <c r="CG6" s="542"/>
      <c r="CH6" s="542"/>
      <c r="CI6" s="542"/>
      <c r="CJ6" s="542"/>
      <c r="CK6" s="542"/>
      <c r="CL6" s="542"/>
      <c r="CM6" s="542"/>
      <c r="CN6" s="542"/>
      <c r="CO6" s="542"/>
      <c r="CP6" s="542"/>
      <c r="CQ6" s="542"/>
      <c r="CR6" s="542"/>
      <c r="CS6" s="542"/>
      <c r="CT6" s="542"/>
      <c r="CU6" s="542"/>
      <c r="CV6" s="542"/>
      <c r="CW6" s="542"/>
      <c r="CX6" s="542"/>
      <c r="CY6" s="542"/>
      <c r="CZ6" s="542"/>
      <c r="DA6" s="542"/>
      <c r="DB6" s="542"/>
      <c r="DC6" s="542"/>
      <c r="DD6" s="542"/>
      <c r="DE6" s="542"/>
      <c r="DF6" s="542"/>
      <c r="DG6" s="542"/>
      <c r="DH6" s="542"/>
      <c r="DI6" s="542"/>
      <c r="DJ6" s="542"/>
      <c r="DK6" s="542"/>
      <c r="DL6" s="542"/>
      <c r="DM6" s="542"/>
      <c r="DN6" s="542"/>
      <c r="DO6" s="542"/>
      <c r="DP6" s="542"/>
      <c r="DQ6" s="542"/>
      <c r="DR6" s="631"/>
      <c r="DS6" s="631"/>
      <c r="DT6" s="631"/>
      <c r="DU6" s="631"/>
      <c r="DV6" s="631"/>
      <c r="DW6" s="631"/>
      <c r="DX6" s="631"/>
      <c r="DY6" s="631"/>
      <c r="DZ6" s="631"/>
      <c r="EA6" s="631"/>
      <c r="EB6" s="631"/>
      <c r="EC6" s="631"/>
      <c r="ED6" s="631"/>
      <c r="EE6" s="631"/>
      <c r="EF6" s="631"/>
      <c r="EG6" s="631"/>
      <c r="EH6" s="631"/>
      <c r="EI6" s="631"/>
    </row>
    <row r="7" spans="1:139" x14ac:dyDescent="0.25">
      <c r="CW7"/>
      <c r="CX7"/>
      <c r="CY7"/>
      <c r="CZ7"/>
      <c r="DA7"/>
      <c r="DB7"/>
      <c r="DC7"/>
      <c r="DD7"/>
      <c r="DE7"/>
      <c r="DG7"/>
      <c r="DH7"/>
      <c r="DI7"/>
      <c r="DJ7"/>
      <c r="DK7"/>
      <c r="DL7"/>
      <c r="DM7"/>
    </row>
    <row r="8" spans="1:139" ht="18" customHeight="1" x14ac:dyDescent="0.25">
      <c r="A8" s="5" t="s">
        <v>2</v>
      </c>
      <c r="B8" s="6"/>
      <c r="C8" s="6"/>
      <c r="D8" s="7"/>
      <c r="E8" s="7"/>
      <c r="F8" s="8"/>
      <c r="G8" s="539"/>
      <c r="H8" s="8"/>
      <c r="I8" s="8"/>
      <c r="J8" s="8"/>
      <c r="K8" s="8"/>
      <c r="L8" s="8"/>
      <c r="M8" s="8"/>
      <c r="N8" s="8"/>
      <c r="O8" s="8"/>
      <c r="P8" s="53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9"/>
      <c r="CW8"/>
      <c r="CX8"/>
      <c r="CY8"/>
      <c r="CZ8"/>
      <c r="DA8"/>
      <c r="DB8"/>
      <c r="DC8"/>
      <c r="DD8"/>
      <c r="DE8"/>
      <c r="DG8"/>
      <c r="DH8"/>
      <c r="DI8"/>
      <c r="DJ8"/>
      <c r="DK8"/>
      <c r="DL8"/>
      <c r="DM8"/>
    </row>
    <row r="9" spans="1:139" x14ac:dyDescent="0.25">
      <c r="A9" s="632" t="s">
        <v>3</v>
      </c>
      <c r="B9" s="632"/>
      <c r="C9" s="2046"/>
      <c r="D9" s="638" t="s">
        <v>4</v>
      </c>
      <c r="E9" s="638"/>
      <c r="F9" s="2076"/>
      <c r="G9" s="2050" t="s">
        <v>5</v>
      </c>
      <c r="H9" s="2051"/>
      <c r="I9" s="2051"/>
      <c r="J9" s="2051"/>
      <c r="K9" s="2051"/>
      <c r="L9" s="2051"/>
      <c r="M9" s="2051"/>
      <c r="N9" s="2051"/>
      <c r="O9" s="2051"/>
      <c r="P9" s="2051"/>
      <c r="Q9" s="2051"/>
      <c r="R9" s="2051"/>
      <c r="S9" s="2051"/>
      <c r="T9" s="2051"/>
      <c r="U9" s="2051"/>
      <c r="V9" s="2051"/>
      <c r="W9" s="2051"/>
      <c r="X9" s="2051"/>
      <c r="Y9" s="2051"/>
      <c r="Z9" s="2051"/>
      <c r="AA9" s="2051"/>
      <c r="AB9" s="2051"/>
      <c r="AC9" s="2051"/>
      <c r="AD9" s="2051"/>
      <c r="AE9" s="2051"/>
      <c r="AF9" s="2051"/>
      <c r="AG9" s="2051"/>
      <c r="AH9" s="2051"/>
      <c r="AI9" s="2051"/>
      <c r="AJ9" s="2051"/>
      <c r="AK9" s="2051"/>
      <c r="AL9" s="2051"/>
      <c r="AM9" s="2051"/>
      <c r="AN9" s="2051"/>
      <c r="AO9" s="2051"/>
      <c r="AP9" s="2052"/>
      <c r="AQ9" s="2076" t="s">
        <v>6</v>
      </c>
      <c r="AR9" s="2054" t="s">
        <v>7</v>
      </c>
      <c r="AS9" s="2054" t="s">
        <v>8</v>
      </c>
      <c r="AT9" s="2054" t="s">
        <v>9</v>
      </c>
      <c r="AU9" s="2054" t="s">
        <v>10</v>
      </c>
      <c r="AV9" s="2049" t="s">
        <v>11</v>
      </c>
      <c r="AW9" s="2054" t="s">
        <v>12</v>
      </c>
      <c r="AX9" s="2054" t="s">
        <v>13</v>
      </c>
      <c r="CW9"/>
      <c r="CX9"/>
      <c r="CY9"/>
      <c r="CZ9"/>
      <c r="DA9"/>
      <c r="DB9"/>
      <c r="DC9"/>
      <c r="DD9"/>
      <c r="DE9"/>
      <c r="DG9"/>
      <c r="DH9"/>
      <c r="DI9"/>
      <c r="DJ9"/>
      <c r="DK9"/>
      <c r="DL9"/>
      <c r="DM9"/>
    </row>
    <row r="10" spans="1:139" x14ac:dyDescent="0.25">
      <c r="A10" s="634"/>
      <c r="B10" s="634"/>
      <c r="C10" s="635"/>
      <c r="D10" s="640"/>
      <c r="E10" s="640"/>
      <c r="F10" s="885"/>
      <c r="G10" s="2077" t="s">
        <v>14</v>
      </c>
      <c r="H10" s="2056"/>
      <c r="I10" s="2050" t="s">
        <v>15</v>
      </c>
      <c r="J10" s="2057"/>
      <c r="K10" s="2051" t="s">
        <v>16</v>
      </c>
      <c r="L10" s="2057"/>
      <c r="M10" s="2050" t="s">
        <v>17</v>
      </c>
      <c r="N10" s="2057"/>
      <c r="O10" s="2050" t="s">
        <v>18</v>
      </c>
      <c r="P10" s="2057"/>
      <c r="Q10" s="2050" t="s">
        <v>19</v>
      </c>
      <c r="R10" s="2057"/>
      <c r="S10" s="2050" t="s">
        <v>20</v>
      </c>
      <c r="T10" s="2057"/>
      <c r="U10" s="2050" t="s">
        <v>21</v>
      </c>
      <c r="V10" s="2057"/>
      <c r="W10" s="2050" t="s">
        <v>22</v>
      </c>
      <c r="X10" s="2057"/>
      <c r="Y10" s="2050" t="s">
        <v>23</v>
      </c>
      <c r="Z10" s="2058"/>
      <c r="AA10" s="2050" t="s">
        <v>24</v>
      </c>
      <c r="AB10" s="2058"/>
      <c r="AC10" s="2050" t="s">
        <v>25</v>
      </c>
      <c r="AD10" s="2058"/>
      <c r="AE10" s="2050" t="s">
        <v>26</v>
      </c>
      <c r="AF10" s="2058"/>
      <c r="AG10" s="2050" t="s">
        <v>27</v>
      </c>
      <c r="AH10" s="2058"/>
      <c r="AI10" s="2050" t="s">
        <v>28</v>
      </c>
      <c r="AJ10" s="2058"/>
      <c r="AK10" s="2050" t="s">
        <v>29</v>
      </c>
      <c r="AL10" s="2058"/>
      <c r="AM10" s="2050" t="s">
        <v>30</v>
      </c>
      <c r="AN10" s="2058"/>
      <c r="AO10" s="2050" t="s">
        <v>31</v>
      </c>
      <c r="AP10" s="2078"/>
      <c r="AQ10" s="645"/>
      <c r="AR10" s="647"/>
      <c r="AS10" s="647"/>
      <c r="AT10" s="647"/>
      <c r="AU10" s="647"/>
      <c r="AV10" s="650"/>
      <c r="AW10" s="647"/>
      <c r="AX10" s="647"/>
      <c r="CW10"/>
      <c r="CX10"/>
      <c r="CY10"/>
      <c r="CZ10"/>
      <c r="DA10"/>
      <c r="DB10"/>
      <c r="DC10"/>
      <c r="DD10"/>
      <c r="DE10"/>
      <c r="DG10"/>
      <c r="DH10"/>
      <c r="DI10"/>
      <c r="DJ10"/>
      <c r="DK10"/>
      <c r="DL10"/>
      <c r="DM10"/>
    </row>
    <row r="11" spans="1:139" x14ac:dyDescent="0.25">
      <c r="A11" s="636"/>
      <c r="B11" s="636"/>
      <c r="C11" s="884"/>
      <c r="D11" s="2059" t="s">
        <v>32</v>
      </c>
      <c r="E11" s="2079" t="s">
        <v>33</v>
      </c>
      <c r="F11" s="2061" t="s">
        <v>34</v>
      </c>
      <c r="G11" s="2062" t="s">
        <v>33</v>
      </c>
      <c r="H11" s="2061" t="s">
        <v>34</v>
      </c>
      <c r="I11" s="2062" t="s">
        <v>33</v>
      </c>
      <c r="J11" s="2061" t="s">
        <v>34</v>
      </c>
      <c r="K11" s="2062" t="s">
        <v>33</v>
      </c>
      <c r="L11" s="2061" t="s">
        <v>34</v>
      </c>
      <c r="M11" s="2062" t="s">
        <v>33</v>
      </c>
      <c r="N11" s="2061" t="s">
        <v>34</v>
      </c>
      <c r="O11" s="2062" t="s">
        <v>33</v>
      </c>
      <c r="P11" s="2061" t="s">
        <v>34</v>
      </c>
      <c r="Q11" s="2062" t="s">
        <v>33</v>
      </c>
      <c r="R11" s="2061" t="s">
        <v>34</v>
      </c>
      <c r="S11" s="2062" t="s">
        <v>33</v>
      </c>
      <c r="T11" s="2061" t="s">
        <v>34</v>
      </c>
      <c r="U11" s="2062" t="s">
        <v>33</v>
      </c>
      <c r="V11" s="2061" t="s">
        <v>34</v>
      </c>
      <c r="W11" s="2062" t="s">
        <v>33</v>
      </c>
      <c r="X11" s="2061" t="s">
        <v>34</v>
      </c>
      <c r="Y11" s="2062" t="s">
        <v>33</v>
      </c>
      <c r="Z11" s="2061" t="s">
        <v>34</v>
      </c>
      <c r="AA11" s="2062" t="s">
        <v>33</v>
      </c>
      <c r="AB11" s="2061" t="s">
        <v>34</v>
      </c>
      <c r="AC11" s="2062" t="s">
        <v>33</v>
      </c>
      <c r="AD11" s="2061" t="s">
        <v>34</v>
      </c>
      <c r="AE11" s="2062" t="s">
        <v>33</v>
      </c>
      <c r="AF11" s="2061" t="s">
        <v>34</v>
      </c>
      <c r="AG11" s="2062" t="s">
        <v>33</v>
      </c>
      <c r="AH11" s="2061" t="s">
        <v>34</v>
      </c>
      <c r="AI11" s="2062" t="s">
        <v>33</v>
      </c>
      <c r="AJ11" s="2061" t="s">
        <v>34</v>
      </c>
      <c r="AK11" s="2062" t="s">
        <v>33</v>
      </c>
      <c r="AL11" s="2061" t="s">
        <v>34</v>
      </c>
      <c r="AM11" s="2062" t="s">
        <v>33</v>
      </c>
      <c r="AN11" s="2061" t="s">
        <v>34</v>
      </c>
      <c r="AO11" s="2062" t="s">
        <v>33</v>
      </c>
      <c r="AP11" s="2080" t="s">
        <v>34</v>
      </c>
      <c r="AQ11" s="885"/>
      <c r="AR11" s="946"/>
      <c r="AS11" s="946"/>
      <c r="AT11" s="946"/>
      <c r="AU11" s="946"/>
      <c r="AV11" s="889"/>
      <c r="AW11" s="946"/>
      <c r="AX11" s="946"/>
      <c r="CW11"/>
      <c r="CX11"/>
      <c r="CY11"/>
      <c r="CZ11"/>
      <c r="DA11"/>
      <c r="DB11"/>
      <c r="DC11"/>
      <c r="DD11"/>
      <c r="DE11"/>
      <c r="DG11"/>
      <c r="DH11"/>
      <c r="DI11"/>
      <c r="DJ11"/>
      <c r="DK11"/>
      <c r="DL11"/>
      <c r="DM11"/>
    </row>
    <row r="12" spans="1:139" ht="15" customHeight="1" x14ac:dyDescent="0.25">
      <c r="A12" s="2081" t="s">
        <v>35</v>
      </c>
      <c r="B12" s="2082"/>
      <c r="C12" s="2083"/>
      <c r="D12" s="2084">
        <f>SUM(E12+F12)</f>
        <v>0</v>
      </c>
      <c r="E12" s="2085">
        <f>SUM(G12+I12+K12+M12+O12+Q12+S12+U12+W12+Y12+AA12+AC12+AE12+AG12+AI12+AK12+AM12+AO12)</f>
        <v>0</v>
      </c>
      <c r="F12" s="18">
        <f t="shared" ref="E12:F15" si="0">SUM(H12+J12+L12+N12+P12+R12+T12+V12+X12+Z12+AB12+AD12+AF12+AH12+AJ12+AL12+AN12+AP12)</f>
        <v>0</v>
      </c>
      <c r="G12" s="19"/>
      <c r="H12" s="20"/>
      <c r="I12" s="2086"/>
      <c r="J12" s="20"/>
      <c r="K12" s="2086"/>
      <c r="L12" s="20"/>
      <c r="M12" s="19"/>
      <c r="N12" s="20"/>
      <c r="O12" s="19"/>
      <c r="P12" s="20"/>
      <c r="Q12" s="19"/>
      <c r="R12" s="22"/>
      <c r="S12" s="19"/>
      <c r="T12" s="22"/>
      <c r="U12" s="19"/>
      <c r="V12" s="22"/>
      <c r="W12" s="19"/>
      <c r="X12" s="22"/>
      <c r="Y12" s="19"/>
      <c r="Z12" s="22"/>
      <c r="AA12" s="19"/>
      <c r="AB12" s="22"/>
      <c r="AC12" s="19"/>
      <c r="AD12" s="22"/>
      <c r="AE12" s="19"/>
      <c r="AF12" s="22"/>
      <c r="AG12" s="19"/>
      <c r="AH12" s="22"/>
      <c r="AI12" s="19"/>
      <c r="AJ12" s="22"/>
      <c r="AK12" s="19"/>
      <c r="AL12" s="22"/>
      <c r="AM12" s="19"/>
      <c r="AN12" s="22"/>
      <c r="AO12" s="19"/>
      <c r="AP12" s="23"/>
      <c r="AQ12" s="20"/>
      <c r="AR12" s="20"/>
      <c r="AS12" s="24"/>
      <c r="AT12" s="24"/>
      <c r="AU12" s="24"/>
      <c r="AV12" s="24"/>
      <c r="AW12" s="24"/>
      <c r="AX12" s="24"/>
      <c r="AY12" t="str">
        <f>CW12&amp;CX12&amp;CY12&amp;CZ12&amp;DA12&amp;DB12&amp;DC12&amp;DD12&amp;DE12</f>
        <v/>
      </c>
      <c r="CW12" s="25" t="str">
        <f>IF(AND((Y12+Z12)&gt;0,AQ12="")," * No olvide digitar la variable 12 años. Si no tiene digite Cero.",IF(AQ12&gt;(Y12+Z12),"* Las Consultas de 12 años NO DEBEN ser mayor que el total de Consultas entre 10-14 años",""))</f>
        <v/>
      </c>
      <c r="CX12" s="25" t="str">
        <f>IF(AND(F12&gt;0,AR12="")," * No olvide digitar la variable Embarazadas. Digite cero si no tiene.","")</f>
        <v/>
      </c>
      <c r="CY12" s="25" t="str">
        <f>IF(AR12&gt;F12," * Las Embarazadas NO DEBEN ser mayor al Total de mujeres. ","")</f>
        <v/>
      </c>
      <c r="CZ12" s="25" t="str">
        <f>IF(AND((AK12+AL12)&gt;0,AS12="")," * No olvide digitar la variable 60 años. Si no tiene digite Cero.",IF(AS12&gt;(AK12+AL12)," * Las consultas de 60 años NO DEBEN ser mayor que el Total de consultas del grupo 60-64 años",""))</f>
        <v/>
      </c>
      <c r="DA12" s="25" t="str">
        <f>IF(AND(D12&gt;0,AT12="")," * No olvide digitar la variable Usuarios con Discapacidad. Digite Cero si no tiene.",IF(AT12&gt;D12," * La variable Usuarios con Discapacidad No puede ser mayor al Total Ambos Sexos.",""))</f>
        <v/>
      </c>
      <c r="DB12" s="25" t="str">
        <f>IF(AND(D12&gt;0,AU12="")," * No olvide digitar la variable Migrantes. Digite Cero si no tiene.",IF(AU12&gt;D12," * La variable Migrantes No puede ser mayor al Total Ambos Sexos.",""))</f>
        <v/>
      </c>
      <c r="DC12" s="25" t="str">
        <f>IF(AND(D12&gt;0,AV12="")," * No olvide digitar la variable Pacientes en control PSCV. Digite Cero si no tiene.",IF(AV12&gt;D12," * La variable Pacientes en control PSCV No puede ser mayor al Total Ambos Sexos.",""))</f>
        <v/>
      </c>
      <c r="DD12" s="25" t="str">
        <f>IF(AND(D12&gt;0,AW12="")," * No olvide digitar la variable Niños, niñas, adolescentes y jóvenes SENAME. Digite Cero si no tiene.",IF(AW12&gt;D12," * La variable Niños, niñas, adolescentes y jóvenes SENAME No puede ser mayor al Total.",""))</f>
        <v/>
      </c>
      <c r="DE12" s="25" t="str">
        <f t="shared" ref="DE12:DE14" si="1">IF(AND(D12&gt;0,AX12="")," * No olvide digitar la variable Niños, niñas, adolescentes y jóvenes Mejor Niñez. Digite Cero si no tiene.",IF(AX12&gt;D12," * La variable Niños, niñas, adolescentes y jóvenes Mejor Niñez no puede ser mayor al Total.",""))</f>
        <v/>
      </c>
      <c r="DG12" s="26">
        <f>IF(AND((Y12+Z12)&gt;0,AQ12=""),1,IF(AQ12&gt;(Y12+Z12),1,0))</f>
        <v>0</v>
      </c>
      <c r="DH12" s="26">
        <f>IF(AND(F12&gt;0,AR12=""),1,0)</f>
        <v>0</v>
      </c>
      <c r="DI12" s="26">
        <f>IF(AR12&gt;F12,1,0)</f>
        <v>0</v>
      </c>
      <c r="DJ12" s="26">
        <f>IF(AND((AK12+AL12)&gt;0,AS12=""),1,IF(AS12&gt;(AK12+AL12),1,0))</f>
        <v>0</v>
      </c>
      <c r="DK12" s="26">
        <f>IF(AND(D12&gt;0,AT12=""),1,IF(AT12&gt;D12,1,0))</f>
        <v>0</v>
      </c>
      <c r="DL12" s="26">
        <f>IF(AND(D12&gt;0,AU12=""),1,IF(AU12&gt;D12,1,0))</f>
        <v>0</v>
      </c>
      <c r="DM12" s="26">
        <f>IF(AND(D12&gt;0,AV12=""),1,IF(AV12&gt;D12,1,0))</f>
        <v>0</v>
      </c>
      <c r="DN12" s="26">
        <f>IF(AND(D12&gt;0,AW12=""),1,IF(AW12&gt;D12,1,0))</f>
        <v>0</v>
      </c>
      <c r="DO12" s="26">
        <f>IF(AND(D12&gt;0,AX12=""),1,IF(AX12&gt;D12,1,0))</f>
        <v>0</v>
      </c>
    </row>
    <row r="13" spans="1:139" ht="15" customHeight="1" x14ac:dyDescent="0.25">
      <c r="A13" s="1461" t="s">
        <v>36</v>
      </c>
      <c r="B13" s="1462"/>
      <c r="C13" s="1463"/>
      <c r="D13" s="1464">
        <f>SUM(E13+F13)</f>
        <v>0</v>
      </c>
      <c r="E13" s="1465">
        <f t="shared" si="0"/>
        <v>0</v>
      </c>
      <c r="F13" s="1466">
        <f>SUM(H13+J13+L13+N13+P13+R13+T13+V13+X13+Z13+AB13+AD13+AF13+AH13+AJ13+AL13+AN13+AP13)</f>
        <v>0</v>
      </c>
      <c r="G13" s="1467"/>
      <c r="H13" s="1468"/>
      <c r="I13" s="1467"/>
      <c r="J13" s="1468"/>
      <c r="K13" s="1467"/>
      <c r="L13" s="1468"/>
      <c r="M13" s="1467"/>
      <c r="N13" s="1468"/>
      <c r="O13" s="1467"/>
      <c r="P13" s="1468"/>
      <c r="Q13" s="1467"/>
      <c r="R13" s="1425"/>
      <c r="S13" s="1467"/>
      <c r="T13" s="1425"/>
      <c r="U13" s="1467"/>
      <c r="V13" s="1425"/>
      <c r="W13" s="1467"/>
      <c r="X13" s="1425"/>
      <c r="Y13" s="1467"/>
      <c r="Z13" s="1425"/>
      <c r="AA13" s="1467"/>
      <c r="AB13" s="1425"/>
      <c r="AC13" s="1467"/>
      <c r="AD13" s="1425"/>
      <c r="AE13" s="1467"/>
      <c r="AF13" s="1425"/>
      <c r="AG13" s="1467"/>
      <c r="AH13" s="1425"/>
      <c r="AI13" s="1467"/>
      <c r="AJ13" s="1425"/>
      <c r="AK13" s="1467"/>
      <c r="AL13" s="1425"/>
      <c r="AM13" s="1467"/>
      <c r="AN13" s="1425"/>
      <c r="AO13" s="1467"/>
      <c r="AP13" s="1426"/>
      <c r="AQ13" s="1468"/>
      <c r="AR13" s="1468"/>
      <c r="AS13" s="1428"/>
      <c r="AT13" s="1428"/>
      <c r="AU13" s="1428"/>
      <c r="AV13" s="1428"/>
      <c r="AW13" s="1428"/>
      <c r="AX13" s="1428"/>
      <c r="AY13" t="str">
        <f t="shared" ref="AY13:AY15" si="2">CW13&amp;CX13&amp;CY13&amp;CZ13&amp;DA13&amp;DB13&amp;DC13&amp;DD13&amp;DE13</f>
        <v/>
      </c>
      <c r="CW13" s="25" t="str">
        <f t="shared" ref="CW13:CW15" si="3">IF(AND((Y13+Z13)&gt;0,AQ13="")," * No olvide digitar la variable 12 años. Si no tiene digite Cero.",IF(AQ13&gt;(Y13+Z13),"* Las Consultas de 12 años NO DEBEN ser mayor que el total de Consultas entre 10-14 años",""))</f>
        <v/>
      </c>
      <c r="CX13" s="25" t="str">
        <f t="shared" ref="CX13:CX15" si="4">IF(AND(F13&gt;0,AR13="")," * No olvide digitar la variable Embarazadas. Digite cero si no tiene.","")</f>
        <v/>
      </c>
      <c r="CY13" s="25" t="str">
        <f t="shared" ref="CY13:CY15" si="5">IF(AR13&gt;F13," * Las Embarazadas NO DEBEN ser mayor al Total de mujeres. ","")</f>
        <v/>
      </c>
      <c r="CZ13" s="25" t="str">
        <f t="shared" ref="CZ13:CZ15" si="6">IF(AND((AK13+AL13)&gt;0,AS13="")," * No olvide digitar la variable 60 años. Si no tiene digite Cero.",IF(AS13&gt;(AK13+AL13)," * Las consultas de 60 años NO DEBEN ser mayor que el Total de consultas del grupo 60-64 años",""))</f>
        <v/>
      </c>
      <c r="DA13" s="25" t="str">
        <f t="shared" ref="DA13:DA15" si="7">IF(AND(D13&gt;0,AT13="")," * No olvide digitar la variable Usuarios con Discapacidad. Digite Cero si no tiene.",IF(AT13&gt;D13," * La variable Usuarios con Discapacidad No puede ser mayor al Total Ambos Sexos.",""))</f>
        <v/>
      </c>
      <c r="DB13" s="25" t="str">
        <f t="shared" ref="DB13:DB15" si="8">IF(AND(D13&gt;0,AU13="")," * No olvide digitar la variable Migrantes. Digite Cero si no tiene.",IF(AU13&gt;D13," * La variable Migrantes No puede ser mayor al Total Ambos Sexos.",""))</f>
        <v/>
      </c>
      <c r="DC13" s="25" t="str">
        <f t="shared" ref="DC13:DC15" si="9">IF(AND(D13&gt;0,AV13="")," * No olvide digitar la variable Pacientes en control PSCV. Digite Cero si no tiene.",IF(AV13&gt;D13," * La variable Pacientes en control PSCV No puede ser mayor al Total Ambos Sexos.",""))</f>
        <v/>
      </c>
      <c r="DD13" s="25" t="str">
        <f t="shared" ref="DD13:DD15" si="10">IF(AND(D13&gt;0,AW13="")," * No olvide digitar la variable Niños, niñas, adolescentes y jóvenes SENAME. Digite Cero si no tiene.",IF(AW13&gt;D13," * La variable Niños, niñas, adolescentes y jóvenes SENAME No puede ser mayor al Total.",""))</f>
        <v/>
      </c>
      <c r="DE13" s="25" t="str">
        <f t="shared" si="1"/>
        <v/>
      </c>
      <c r="DG13" s="26">
        <f t="shared" ref="DG13:DG15" si="11">IF(AND((Y13+Z13)&gt;0,AQ13=""),1,IF(AQ13&gt;(Y13+Z13),1,0))</f>
        <v>0</v>
      </c>
      <c r="DH13" s="26">
        <f t="shared" ref="DH13:DH15" si="12">IF(AND(F13&gt;0,AR13=""),1,0)</f>
        <v>0</v>
      </c>
      <c r="DI13" s="26">
        <f t="shared" ref="DI13:DI15" si="13">IF(AR13&gt;F13,1,0)</f>
        <v>0</v>
      </c>
      <c r="DJ13" s="26">
        <f t="shared" ref="DJ13:DJ15" si="14">IF(AND((AK13+AL13)&gt;0,AS13=""),1,IF(AS13&gt;(AK13+AL13),1,0))</f>
        <v>0</v>
      </c>
      <c r="DK13" s="26">
        <f t="shared" ref="DK13:DK15" si="15">IF(AND(D13&gt;0,AT13=""),1,IF(AT13&gt;D13,1,0))</f>
        <v>0</v>
      </c>
      <c r="DL13" s="26">
        <f t="shared" ref="DL13:DL15" si="16">IF(AND(D13&gt;0,AU13=""),1,IF(AU13&gt;D13,1,0))</f>
        <v>0</v>
      </c>
      <c r="DM13" s="26">
        <f t="shared" ref="DM13:DM15" si="17">IF(AND(D13&gt;0,AV13=""),1,IF(AV13&gt;D13,1,0))</f>
        <v>0</v>
      </c>
      <c r="DN13" s="26">
        <f t="shared" ref="DN13:DN15" si="18">IF(AND(D13&gt;0,AW13=""),1,IF(AW13&gt;D13,1,0))</f>
        <v>0</v>
      </c>
      <c r="DO13" s="26">
        <f t="shared" ref="DO13:DO15" si="19">IF(AND(D13&gt;0,AX13=""),1,IF(AX13&gt;D13,1,0))</f>
        <v>0</v>
      </c>
    </row>
    <row r="14" spans="1:139" ht="15" customHeight="1" x14ac:dyDescent="0.25">
      <c r="A14" s="1461" t="s">
        <v>37</v>
      </c>
      <c r="B14" s="1462"/>
      <c r="C14" s="1463"/>
      <c r="D14" s="1464">
        <f>SUM(E14+F14)</f>
        <v>0</v>
      </c>
      <c r="E14" s="1465">
        <f t="shared" si="0"/>
        <v>0</v>
      </c>
      <c r="F14" s="1466">
        <f t="shared" si="0"/>
        <v>0</v>
      </c>
      <c r="G14" s="1467"/>
      <c r="H14" s="1468"/>
      <c r="I14" s="1467"/>
      <c r="J14" s="1468"/>
      <c r="K14" s="1467"/>
      <c r="L14" s="1468"/>
      <c r="M14" s="1467"/>
      <c r="N14" s="1425"/>
      <c r="O14" s="1467"/>
      <c r="P14" s="1425"/>
      <c r="Q14" s="1467"/>
      <c r="R14" s="1425"/>
      <c r="S14" s="1467"/>
      <c r="T14" s="1425"/>
      <c r="U14" s="1467"/>
      <c r="V14" s="1425"/>
      <c r="W14" s="1467"/>
      <c r="X14" s="1425"/>
      <c r="Y14" s="1467"/>
      <c r="Z14" s="1425"/>
      <c r="AA14" s="1467"/>
      <c r="AB14" s="1425"/>
      <c r="AC14" s="1467"/>
      <c r="AD14" s="1425"/>
      <c r="AE14" s="1467"/>
      <c r="AF14" s="1425"/>
      <c r="AG14" s="1467"/>
      <c r="AH14" s="1425"/>
      <c r="AI14" s="1467"/>
      <c r="AJ14" s="1425"/>
      <c r="AK14" s="1467"/>
      <c r="AL14" s="1425"/>
      <c r="AM14" s="1467"/>
      <c r="AN14" s="1425"/>
      <c r="AO14" s="1467"/>
      <c r="AP14" s="1426"/>
      <c r="AQ14" s="1468"/>
      <c r="AR14" s="1468"/>
      <c r="AS14" s="1428"/>
      <c r="AT14" s="1428"/>
      <c r="AU14" s="1428"/>
      <c r="AV14" s="1428"/>
      <c r="AW14" s="1428"/>
      <c r="AX14" s="1428"/>
      <c r="AY14" t="str">
        <f t="shared" si="2"/>
        <v/>
      </c>
      <c r="CW14" s="25" t="str">
        <f t="shared" si="3"/>
        <v/>
      </c>
      <c r="CX14" s="25" t="str">
        <f t="shared" si="4"/>
        <v/>
      </c>
      <c r="CY14" s="25" t="str">
        <f t="shared" si="5"/>
        <v/>
      </c>
      <c r="CZ14" s="25" t="str">
        <f t="shared" si="6"/>
        <v/>
      </c>
      <c r="DA14" s="25" t="str">
        <f t="shared" si="7"/>
        <v/>
      </c>
      <c r="DB14" s="25" t="str">
        <f t="shared" si="8"/>
        <v/>
      </c>
      <c r="DC14" s="25" t="str">
        <f t="shared" si="9"/>
        <v/>
      </c>
      <c r="DD14" s="25" t="str">
        <f t="shared" si="10"/>
        <v/>
      </c>
      <c r="DE14" s="25" t="str">
        <f t="shared" si="1"/>
        <v/>
      </c>
      <c r="DG14" s="26">
        <f t="shared" si="11"/>
        <v>0</v>
      </c>
      <c r="DH14" s="26">
        <f t="shared" si="12"/>
        <v>0</v>
      </c>
      <c r="DI14" s="26">
        <f t="shared" si="13"/>
        <v>0</v>
      </c>
      <c r="DJ14" s="26">
        <f t="shared" si="14"/>
        <v>0</v>
      </c>
      <c r="DK14" s="26">
        <f t="shared" si="15"/>
        <v>0</v>
      </c>
      <c r="DL14" s="26">
        <f t="shared" si="16"/>
        <v>0</v>
      </c>
      <c r="DM14" s="26">
        <f t="shared" si="17"/>
        <v>0</v>
      </c>
      <c r="DN14" s="26">
        <f t="shared" si="18"/>
        <v>0</v>
      </c>
      <c r="DO14" s="26">
        <f t="shared" si="19"/>
        <v>0</v>
      </c>
    </row>
    <row r="15" spans="1:139" ht="15" customHeight="1" x14ac:dyDescent="0.25">
      <c r="A15" s="1469" t="s">
        <v>38</v>
      </c>
      <c r="B15" s="665"/>
      <c r="C15" s="666"/>
      <c r="D15" s="1470">
        <f>SUM(E15+F15)</f>
        <v>0</v>
      </c>
      <c r="E15" s="1471">
        <f>SUM(G15+I15+K15+M15+O15+Q15+S15+U15+W15+Y15+AA15+AC15+AE15+AG15+AI15+AK15+AM15+AO15)</f>
        <v>0</v>
      </c>
      <c r="F15" s="1472">
        <f t="shared" si="0"/>
        <v>0</v>
      </c>
      <c r="G15" s="1473"/>
      <c r="H15" s="39"/>
      <c r="I15" s="1473"/>
      <c r="J15" s="39"/>
      <c r="K15" s="1473"/>
      <c r="L15" s="39"/>
      <c r="M15" s="1473"/>
      <c r="N15" s="1435"/>
      <c r="O15" s="1473"/>
      <c r="P15" s="1435"/>
      <c r="Q15" s="1473"/>
      <c r="R15" s="1435"/>
      <c r="S15" s="1473"/>
      <c r="T15" s="1435"/>
      <c r="U15" s="1473"/>
      <c r="V15" s="1435"/>
      <c r="W15" s="1473"/>
      <c r="X15" s="1435"/>
      <c r="Y15" s="1473"/>
      <c r="Z15" s="1435"/>
      <c r="AA15" s="1473"/>
      <c r="AB15" s="1435"/>
      <c r="AC15" s="1473"/>
      <c r="AD15" s="1435"/>
      <c r="AE15" s="1473"/>
      <c r="AF15" s="1435"/>
      <c r="AG15" s="1473"/>
      <c r="AH15" s="1435"/>
      <c r="AI15" s="1473"/>
      <c r="AJ15" s="1435"/>
      <c r="AK15" s="1473"/>
      <c r="AL15" s="1435"/>
      <c r="AM15" s="1473"/>
      <c r="AN15" s="1435"/>
      <c r="AO15" s="1473"/>
      <c r="AP15" s="1436"/>
      <c r="AQ15" s="39"/>
      <c r="AR15" s="39"/>
      <c r="AS15" s="1438"/>
      <c r="AT15" s="1438"/>
      <c r="AU15" s="1438"/>
      <c r="AV15" s="1438"/>
      <c r="AW15" s="1438"/>
      <c r="AX15" s="1438"/>
      <c r="AY15" t="str">
        <f t="shared" si="2"/>
        <v/>
      </c>
      <c r="CW15" s="25" t="str">
        <f t="shared" si="3"/>
        <v/>
      </c>
      <c r="CX15" s="25" t="str">
        <f t="shared" si="4"/>
        <v/>
      </c>
      <c r="CY15" s="25" t="str">
        <f t="shared" si="5"/>
        <v/>
      </c>
      <c r="CZ15" s="25" t="str">
        <f t="shared" si="6"/>
        <v/>
      </c>
      <c r="DA15" s="25" t="str">
        <f t="shared" si="7"/>
        <v/>
      </c>
      <c r="DB15" s="25" t="str">
        <f t="shared" si="8"/>
        <v/>
      </c>
      <c r="DC15" s="25" t="str">
        <f t="shared" si="9"/>
        <v/>
      </c>
      <c r="DD15" s="25" t="str">
        <f t="shared" si="10"/>
        <v/>
      </c>
      <c r="DE15" s="25" t="str">
        <f>IF(AND(D15&gt;0,AX15="")," * No olvide digitar la variable Niños, niñas, adolescentes y jóvenes Mejor Niñez. Digite Cero si no tiene.",IF(AX15&gt;D15," * La variable Niños, niñas, adolescentes y jóvenes Mejor Niñez no puede ser mayor al Total.",""))</f>
        <v/>
      </c>
      <c r="DG15" s="26">
        <f t="shared" si="11"/>
        <v>0</v>
      </c>
      <c r="DH15" s="26">
        <f t="shared" si="12"/>
        <v>0</v>
      </c>
      <c r="DI15" s="26">
        <f t="shared" si="13"/>
        <v>0</v>
      </c>
      <c r="DJ15" s="26">
        <f t="shared" si="14"/>
        <v>0</v>
      </c>
      <c r="DK15" s="26">
        <f t="shared" si="15"/>
        <v>0</v>
      </c>
      <c r="DL15" s="26">
        <f t="shared" si="16"/>
        <v>0</v>
      </c>
      <c r="DM15" s="26">
        <f t="shared" si="17"/>
        <v>0</v>
      </c>
      <c r="DN15" s="26">
        <f t="shared" si="18"/>
        <v>0</v>
      </c>
      <c r="DO15" s="26">
        <f t="shared" si="19"/>
        <v>0</v>
      </c>
    </row>
    <row r="16" spans="1:139" ht="18" customHeight="1" x14ac:dyDescent="0.25">
      <c r="A16" s="43" t="s">
        <v>39</v>
      </c>
      <c r="B16" s="44"/>
      <c r="C16" s="44"/>
      <c r="D16" s="8"/>
      <c r="E16" s="8"/>
      <c r="F16" s="8"/>
      <c r="G16" s="2087"/>
      <c r="H16" s="2087"/>
      <c r="I16" s="8"/>
      <c r="J16" s="8"/>
      <c r="K16" s="8"/>
      <c r="L16" s="8"/>
      <c r="M16" s="8"/>
      <c r="N16" s="8"/>
      <c r="O16" s="8"/>
      <c r="P16" s="46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CW16"/>
      <c r="CX16"/>
      <c r="CY16"/>
      <c r="CZ16"/>
      <c r="DA16"/>
      <c r="DB16"/>
      <c r="DC16"/>
      <c r="DD16"/>
      <c r="DE16"/>
      <c r="DG16"/>
      <c r="DH16"/>
      <c r="DI16"/>
      <c r="DJ16"/>
      <c r="DK16"/>
      <c r="DL16"/>
      <c r="DM16"/>
    </row>
    <row r="17" spans="1:119" ht="15" customHeight="1" x14ac:dyDescent="0.25">
      <c r="A17" s="2044" t="s">
        <v>40</v>
      </c>
      <c r="B17" s="632"/>
      <c r="C17" s="2046"/>
      <c r="D17" s="2050" t="s">
        <v>41</v>
      </c>
      <c r="E17" s="2051"/>
      <c r="F17" s="2057"/>
      <c r="G17" s="2088" t="s">
        <v>14</v>
      </c>
      <c r="H17" s="2089"/>
      <c r="I17" s="2057" t="s">
        <v>15</v>
      </c>
      <c r="J17" s="2090"/>
      <c r="K17" s="2050" t="s">
        <v>16</v>
      </c>
      <c r="L17" s="2057"/>
      <c r="M17" s="2057" t="s">
        <v>17</v>
      </c>
      <c r="N17" s="2090"/>
      <c r="O17" s="2050" t="s">
        <v>18</v>
      </c>
      <c r="P17" s="2057"/>
      <c r="Q17" s="2050" t="s">
        <v>19</v>
      </c>
      <c r="R17" s="2057"/>
      <c r="S17" s="2050" t="s">
        <v>20</v>
      </c>
      <c r="T17" s="2057"/>
      <c r="U17" s="2050" t="s">
        <v>21</v>
      </c>
      <c r="V17" s="2057"/>
      <c r="W17" s="2051" t="s">
        <v>22</v>
      </c>
      <c r="X17" s="2051"/>
      <c r="Y17" s="2050" t="s">
        <v>23</v>
      </c>
      <c r="Z17" s="2058"/>
      <c r="AA17" s="2051" t="s">
        <v>24</v>
      </c>
      <c r="AB17" s="2091"/>
      <c r="AC17" s="2051" t="s">
        <v>25</v>
      </c>
      <c r="AD17" s="2091"/>
      <c r="AE17" s="2051" t="s">
        <v>26</v>
      </c>
      <c r="AF17" s="2091"/>
      <c r="AG17" s="2051" t="s">
        <v>27</v>
      </c>
      <c r="AH17" s="2091"/>
      <c r="AI17" s="2051" t="s">
        <v>28</v>
      </c>
      <c r="AJ17" s="2091"/>
      <c r="AK17" s="2051" t="s">
        <v>29</v>
      </c>
      <c r="AL17" s="2091"/>
      <c r="AM17" s="2051" t="s">
        <v>30</v>
      </c>
      <c r="AN17" s="2058"/>
      <c r="AO17" s="2051" t="s">
        <v>31</v>
      </c>
      <c r="AP17" s="2078"/>
      <c r="AQ17" s="2076" t="s">
        <v>6</v>
      </c>
      <c r="AR17" s="2076" t="s">
        <v>7</v>
      </c>
      <c r="AS17" s="2054" t="s">
        <v>8</v>
      </c>
      <c r="AT17" s="2054" t="s">
        <v>42</v>
      </c>
      <c r="AU17" s="2076" t="s">
        <v>9</v>
      </c>
      <c r="AV17" s="2092" t="s">
        <v>10</v>
      </c>
      <c r="AW17" s="2092" t="s">
        <v>12</v>
      </c>
      <c r="AX17" s="2092" t="s">
        <v>13</v>
      </c>
      <c r="CW17"/>
      <c r="CX17"/>
      <c r="CY17"/>
      <c r="CZ17"/>
      <c r="DA17"/>
      <c r="DB17"/>
      <c r="DC17"/>
      <c r="DD17"/>
      <c r="DE17"/>
      <c r="DG17"/>
      <c r="DH17"/>
      <c r="DI17"/>
      <c r="DJ17"/>
      <c r="DK17"/>
      <c r="DL17"/>
      <c r="DM17"/>
    </row>
    <row r="18" spans="1:119" x14ac:dyDescent="0.25">
      <c r="A18" s="894"/>
      <c r="B18" s="636"/>
      <c r="C18" s="884"/>
      <c r="D18" s="2062" t="s">
        <v>32</v>
      </c>
      <c r="E18" s="2060" t="s">
        <v>33</v>
      </c>
      <c r="F18" s="538" t="s">
        <v>34</v>
      </c>
      <c r="G18" s="2062" t="s">
        <v>33</v>
      </c>
      <c r="H18" s="2061" t="s">
        <v>34</v>
      </c>
      <c r="I18" s="2093" t="s">
        <v>33</v>
      </c>
      <c r="J18" s="538" t="s">
        <v>34</v>
      </c>
      <c r="K18" s="2093" t="s">
        <v>33</v>
      </c>
      <c r="L18" s="2094" t="s">
        <v>34</v>
      </c>
      <c r="M18" s="2093" t="s">
        <v>33</v>
      </c>
      <c r="N18" s="538" t="s">
        <v>34</v>
      </c>
      <c r="O18" s="2093" t="s">
        <v>33</v>
      </c>
      <c r="P18" s="538" t="s">
        <v>34</v>
      </c>
      <c r="Q18" s="2093" t="s">
        <v>33</v>
      </c>
      <c r="R18" s="538" t="s">
        <v>34</v>
      </c>
      <c r="S18" s="2093" t="s">
        <v>33</v>
      </c>
      <c r="T18" s="538" t="s">
        <v>34</v>
      </c>
      <c r="U18" s="2062" t="s">
        <v>33</v>
      </c>
      <c r="V18" s="2061" t="s">
        <v>34</v>
      </c>
      <c r="W18" s="2060" t="s">
        <v>33</v>
      </c>
      <c r="X18" s="2095" t="s">
        <v>34</v>
      </c>
      <c r="Y18" s="2062" t="s">
        <v>33</v>
      </c>
      <c r="Z18" s="2061" t="s">
        <v>34</v>
      </c>
      <c r="AA18" s="2060" t="s">
        <v>33</v>
      </c>
      <c r="AB18" s="2095" t="s">
        <v>34</v>
      </c>
      <c r="AC18" s="2062" t="s">
        <v>33</v>
      </c>
      <c r="AD18" s="2061" t="s">
        <v>34</v>
      </c>
      <c r="AE18" s="2060" t="s">
        <v>33</v>
      </c>
      <c r="AF18" s="2095" t="s">
        <v>34</v>
      </c>
      <c r="AG18" s="2062" t="s">
        <v>33</v>
      </c>
      <c r="AH18" s="2061" t="s">
        <v>34</v>
      </c>
      <c r="AI18" s="2060" t="s">
        <v>33</v>
      </c>
      <c r="AJ18" s="2095" t="s">
        <v>34</v>
      </c>
      <c r="AK18" s="2062" t="s">
        <v>33</v>
      </c>
      <c r="AL18" s="2061" t="s">
        <v>34</v>
      </c>
      <c r="AM18" s="2060" t="s">
        <v>33</v>
      </c>
      <c r="AN18" s="2061" t="s">
        <v>34</v>
      </c>
      <c r="AO18" s="2060" t="s">
        <v>33</v>
      </c>
      <c r="AP18" s="2080" t="s">
        <v>34</v>
      </c>
      <c r="AQ18" s="645"/>
      <c r="AR18" s="682"/>
      <c r="AS18" s="946"/>
      <c r="AT18" s="946"/>
      <c r="AU18" s="885"/>
      <c r="AV18" s="948"/>
      <c r="AW18" s="948"/>
      <c r="AX18" s="948"/>
      <c r="CW18"/>
      <c r="CX18"/>
      <c r="CY18"/>
      <c r="CZ18"/>
      <c r="DA18"/>
      <c r="DB18"/>
      <c r="DC18"/>
      <c r="DD18"/>
      <c r="DE18"/>
      <c r="DG18"/>
      <c r="DH18"/>
      <c r="DI18"/>
      <c r="DJ18"/>
      <c r="DK18"/>
      <c r="DL18"/>
      <c r="DM18"/>
    </row>
    <row r="19" spans="1:119" ht="15" customHeight="1" x14ac:dyDescent="0.25">
      <c r="A19" s="2096" t="s">
        <v>43</v>
      </c>
      <c r="B19" s="674"/>
      <c r="C19" s="675"/>
      <c r="D19" s="2084">
        <f>SUM(E19+F19)</f>
        <v>21</v>
      </c>
      <c r="E19" s="2085">
        <f>SUM(G19+I19+K19+M19+O19+Q19+S19+U19+W19+Y19+AA19+AC19+AE19+AG19+AI19+AK19+AM19+AO19)</f>
        <v>9</v>
      </c>
      <c r="F19" s="18">
        <f>SUM(H19+J19+L19+N19+P19+R19+T19+V19+X19+Z19+AB19+AD19+AF19+AH19+AJ19+AL19+AN19+AP19)</f>
        <v>12</v>
      </c>
      <c r="G19" s="2086">
        <v>0</v>
      </c>
      <c r="H19" s="52">
        <v>0</v>
      </c>
      <c r="I19" s="2086">
        <v>0</v>
      </c>
      <c r="J19" s="2097">
        <v>0</v>
      </c>
      <c r="K19" s="2086">
        <v>0</v>
      </c>
      <c r="L19" s="52">
        <v>0</v>
      </c>
      <c r="M19" s="2086">
        <v>0</v>
      </c>
      <c r="N19" s="2097">
        <v>0</v>
      </c>
      <c r="O19" s="2086">
        <v>0</v>
      </c>
      <c r="P19" s="52">
        <v>0</v>
      </c>
      <c r="Q19" s="2086">
        <v>0</v>
      </c>
      <c r="R19" s="52">
        <v>0</v>
      </c>
      <c r="S19" s="2086">
        <v>0</v>
      </c>
      <c r="T19" s="52">
        <v>0</v>
      </c>
      <c r="U19" s="2086">
        <v>0</v>
      </c>
      <c r="V19" s="52">
        <v>0</v>
      </c>
      <c r="W19" s="2070">
        <v>0</v>
      </c>
      <c r="X19" s="2098">
        <v>0</v>
      </c>
      <c r="Y19" s="2086">
        <v>2</v>
      </c>
      <c r="Z19" s="52">
        <v>2</v>
      </c>
      <c r="AA19" s="2070">
        <v>5</v>
      </c>
      <c r="AB19" s="2098">
        <v>4</v>
      </c>
      <c r="AC19" s="2086">
        <v>1</v>
      </c>
      <c r="AD19" s="52">
        <v>2</v>
      </c>
      <c r="AE19" s="2070">
        <v>0</v>
      </c>
      <c r="AF19" s="2098">
        <v>2</v>
      </c>
      <c r="AG19" s="2086">
        <v>0</v>
      </c>
      <c r="AH19" s="52">
        <v>0</v>
      </c>
      <c r="AI19" s="2070">
        <v>1</v>
      </c>
      <c r="AJ19" s="2098">
        <v>0</v>
      </c>
      <c r="AK19" s="2086">
        <v>0</v>
      </c>
      <c r="AL19" s="52">
        <v>2</v>
      </c>
      <c r="AM19" s="2070">
        <v>0</v>
      </c>
      <c r="AN19" s="52">
        <v>0</v>
      </c>
      <c r="AO19" s="2070">
        <v>0</v>
      </c>
      <c r="AP19" s="55">
        <v>0</v>
      </c>
      <c r="AQ19" s="2075">
        <v>0</v>
      </c>
      <c r="AR19" s="2075">
        <v>0</v>
      </c>
      <c r="AS19" s="2075">
        <v>0</v>
      </c>
      <c r="AT19" s="2075">
        <v>0</v>
      </c>
      <c r="AU19" s="2075">
        <v>0</v>
      </c>
      <c r="AV19" s="2075">
        <v>0</v>
      </c>
      <c r="AW19" s="2075">
        <v>0</v>
      </c>
      <c r="AX19" s="2075">
        <v>0</v>
      </c>
      <c r="AY19" t="str">
        <f>CW19&amp;CX19&amp;CY19&amp;CZ19&amp;DA19&amp;DB19&amp;DC19&amp;DD19&amp;DE19</f>
        <v/>
      </c>
      <c r="CW19" s="25" t="str">
        <f t="shared" ref="CW19:CW35" si="20">IF(AND((Y19+Z19)&gt;0,AQ19="")," * No olvide digitar la variable 12 años. Si no tiene digite Cero.",IF(AQ19&gt;(Y19+Z19),"* Las Consultas de 12 años NO DEBEN ser mayor que el total de Consultas entre 10-14 años",""))</f>
        <v/>
      </c>
      <c r="CX19" s="25" t="str">
        <f>IF(AND(F19&gt;0,AR19="")," * No olvide digitar la variable Embarazadas. Digite cero si no tiene.","")</f>
        <v/>
      </c>
      <c r="CY19" s="25" t="str">
        <f>IF(AR19&gt;F19," * Las Embarazadas NO DEBEN ser mayor al total de mujeres. ","")</f>
        <v/>
      </c>
      <c r="CZ19" s="25" t="str">
        <f t="shared" ref="CZ19:CZ35" si="21">IF(AND((AK19+AL19)&gt;0,AS19="")," * No olvide digitar la variable 60 años. Si no tiene digite Cero.",IF(AS19&gt;(AK19+AL19)," * Las consultas de 60 años NO DEBEN ser mayor que el Total de consultas del grupo 60-64 años",""))</f>
        <v/>
      </c>
      <c r="DA19"/>
      <c r="DB19" s="25" t="str">
        <f>IF(AND(D19&gt;0,AU19="")," * No olvide digitar la variable Usuarios con Discapacidad. Digite Cero si no tiene.",IF(AU19&gt;D19," * La variable Usuarios con Discapacidad No puede ser mayor al Total Ambos Sexos.",""))</f>
        <v/>
      </c>
      <c r="DC19" s="25" t="str">
        <f>IF(AND(D19&gt;0,AV19="")," * No olvide digitar la variable Migrantes. Digite Cero si no tiene.",IF(AV19&gt;D19," * La variable Migrantes No puede ser mayor al Total Ambos Sexos.",""))</f>
        <v/>
      </c>
      <c r="DD19" s="25" t="str">
        <f>IF(AND(D19&gt;0,AW19="")," * No olvide digitar la variable Niños, niñas, adolescentes y jóvenes SENAME. Digite Cero si no tiene.",IF(AW19&gt;D19," * La variable Niños, niñas, adolescentes y jóvenes SENAME No puede ser mayor al Total.",""))</f>
        <v/>
      </c>
      <c r="DE19" s="25" t="str">
        <f>IF(AND(D19&gt;0,AX19="")," * No olvide digitar la variable Niños, niñas, adolescentes y jóvenes Mejor Niñez. Digite Cero si no tiene.",IF(AX19&gt;D19," * La variable Niños, niñas, adolescentes y jóvenes Mejor Niñez. No puede ser mayor al Total.",""))</f>
        <v/>
      </c>
      <c r="DG19" s="26">
        <f t="shared" ref="DG19:DG35" si="22">IF(AND((Y19+Z19)&gt;0,AQ19=""),1,IF(AQ19&gt;(Y19+Z19),1,0))</f>
        <v>0</v>
      </c>
      <c r="DH19" s="26">
        <f>IF(AND(F19&gt;0,AR19=""),1,0)</f>
        <v>0</v>
      </c>
      <c r="DI19" s="26">
        <f>IF(AR19&gt;F19,1,0)</f>
        <v>0</v>
      </c>
      <c r="DJ19" s="26">
        <f t="shared" ref="DJ19:DJ35" si="23">IF(AND((AK19+AL19)&gt;0,AS19=""),1,IF(AS19&gt;(AK19+AL19),1,0))</f>
        <v>0</v>
      </c>
      <c r="DK19"/>
      <c r="DL19" s="26">
        <f>IF(AND(D19&gt;0,AU19=""),1,IF(AU19&gt;D19,1,0))</f>
        <v>0</v>
      </c>
      <c r="DM19" s="26">
        <f t="shared" ref="DM19:DM35" si="24">IF(AND(D19&gt;0,AV19=""),1,IF(AV19&gt;D19,1,0))</f>
        <v>0</v>
      </c>
      <c r="DN19" s="26">
        <f t="shared" ref="DN19:DN35" si="25">IF(AND(D19&gt;0,AW19=""),1,IF(AW19&gt;D19,1,0))</f>
        <v>0</v>
      </c>
      <c r="DO19" s="26">
        <f t="shared" ref="DO19:DO35" si="26">IF(AND(D19&gt;0,AX19=""),1,IF(AX19&gt;D19,1,0))</f>
        <v>0</v>
      </c>
    </row>
    <row r="20" spans="1:119" x14ac:dyDescent="0.25">
      <c r="A20" s="1481" t="s">
        <v>44</v>
      </c>
      <c r="B20" s="1482"/>
      <c r="C20" s="1483"/>
      <c r="D20" s="1464">
        <f t="shared" ref="D20:D35" si="27">SUM(E20+F20)</f>
        <v>0</v>
      </c>
      <c r="E20" s="1465">
        <f>SUM(U20+W20+Y20+AA20+AC20+AE20+AG20+AI20+AK20+AM20+AO20)</f>
        <v>0</v>
      </c>
      <c r="F20" s="1466">
        <f>SUM(V20+X20+Z20+AB20+AD20+AF20+AH20+AJ20+AL20+AN20+AP20)</f>
        <v>0</v>
      </c>
      <c r="G20" s="1484"/>
      <c r="H20" s="1485"/>
      <c r="I20" s="1484"/>
      <c r="J20" s="1486"/>
      <c r="K20" s="1484"/>
      <c r="L20" s="1485"/>
      <c r="M20" s="1484"/>
      <c r="N20" s="1486"/>
      <c r="O20" s="1484"/>
      <c r="P20" s="1485"/>
      <c r="Q20" s="1484"/>
      <c r="R20" s="1485"/>
      <c r="S20" s="1484"/>
      <c r="T20" s="1485"/>
      <c r="U20" s="1467"/>
      <c r="V20" s="1425"/>
      <c r="W20" s="1424"/>
      <c r="X20" s="1487"/>
      <c r="Y20" s="1467"/>
      <c r="Z20" s="1425"/>
      <c r="AA20" s="1424"/>
      <c r="AB20" s="1487"/>
      <c r="AC20" s="1467"/>
      <c r="AD20" s="1425"/>
      <c r="AE20" s="1424"/>
      <c r="AF20" s="1487"/>
      <c r="AG20" s="1467"/>
      <c r="AH20" s="1425"/>
      <c r="AI20" s="1424"/>
      <c r="AJ20" s="1487"/>
      <c r="AK20" s="1467"/>
      <c r="AL20" s="1425"/>
      <c r="AM20" s="1424"/>
      <c r="AN20" s="1425"/>
      <c r="AO20" s="1424"/>
      <c r="AP20" s="1426"/>
      <c r="AQ20" s="1468"/>
      <c r="AR20" s="1468"/>
      <c r="AS20" s="1428"/>
      <c r="AT20" s="1428"/>
      <c r="AU20" s="1428"/>
      <c r="AV20" s="1428"/>
      <c r="AW20" s="1428"/>
      <c r="AX20" s="1428"/>
      <c r="AY20" t="str">
        <f t="shared" ref="AY20:AY35" si="28">CW20&amp;CX20&amp;CY20&amp;CZ20&amp;DA20&amp;DB20&amp;DC20&amp;DD20&amp;DE20</f>
        <v/>
      </c>
      <c r="CW20" s="25" t="str">
        <f t="shared" si="20"/>
        <v/>
      </c>
      <c r="CX20" s="25" t="str">
        <f t="shared" ref="CX20:CX35" si="29">IF(AND(F20&gt;0,AR20="")," * No olvide digitar la variable Embarazadas. Digite cero si no tiene.","")</f>
        <v/>
      </c>
      <c r="CY20" s="25" t="str">
        <f t="shared" ref="CY20:CY35" si="30">IF(AR20&gt;F20," * Las Embarazadas NO DEBEN ser mayor al total de mujeres. ","")</f>
        <v/>
      </c>
      <c r="CZ20" s="25" t="str">
        <f t="shared" si="21"/>
        <v/>
      </c>
      <c r="DA20"/>
      <c r="DB20" s="25" t="str">
        <f t="shared" ref="DB20:DB35" si="31">IF(AND(D20&gt;0,AU20="")," * No olvide digitar la variable Usuarios con Discapacidad. Digite Cero si no tiene.",IF(AU20&gt;D20," * La variable Usuarios con Discapacidad No puede ser mayor al Total Ambos Sexos.",""))</f>
        <v/>
      </c>
      <c r="DC20" s="25" t="str">
        <f t="shared" ref="DC20:DC35" si="32">IF(AND(D20&gt;0,AV20="")," * No olvide digitar la variable Migrantes. Digite Cero si no tiene.",IF(AV20&gt;D20," * La variable Migrantes No puede ser mayor al Total Ambos Sexos.",""))</f>
        <v/>
      </c>
      <c r="DD20" s="25" t="str">
        <f t="shared" ref="DD20:DD35" si="33">IF(AND(D20&gt;0,AW20="")," * No olvide digitar la variable Niños, niñas, adolescentes y jóvenes SENAME. Digite Cero si no tiene.",IF(AW20&gt;D20," * La variable Niños, niñas, adolescentes y jóvenes SENAME No puede ser mayor al Total.",""))</f>
        <v/>
      </c>
      <c r="DE20" s="25" t="str">
        <f t="shared" ref="DE20:DE35" si="34">IF(AND(D20&gt;0,AX20="")," * No olvide digitar la variable Niños, niñas, adolescentes y jóvenes Mejor Niñez. Digite Cero si no tiene.",IF(AX20&gt;D20," * La variable Niños, niñas, adolescentes y jóvenes Mejor Niñez. No puede ser mayor al Total.",""))</f>
        <v/>
      </c>
      <c r="DG20" s="26">
        <f t="shared" si="22"/>
        <v>0</v>
      </c>
      <c r="DH20" s="26">
        <f t="shared" ref="DH20:DH35" si="35">IF(AND(F20&gt;0,AR20=""),1,0)</f>
        <v>0</v>
      </c>
      <c r="DI20" s="26">
        <f t="shared" ref="DI20:DI35" si="36">IF(AR20&gt;F20,1,0)</f>
        <v>0</v>
      </c>
      <c r="DJ20" s="26">
        <f t="shared" si="23"/>
        <v>0</v>
      </c>
      <c r="DK20"/>
      <c r="DL20" s="26">
        <f t="shared" ref="DL20:DL35" si="37">IF(AND(D20&gt;0,AU20=""),1,IF(AU20&gt;D20,1,0))</f>
        <v>0</v>
      </c>
      <c r="DM20" s="26">
        <f t="shared" si="24"/>
        <v>0</v>
      </c>
      <c r="DN20" s="26">
        <f t="shared" si="25"/>
        <v>0</v>
      </c>
      <c r="DO20" s="26">
        <f t="shared" si="26"/>
        <v>0</v>
      </c>
    </row>
    <row r="21" spans="1:119" x14ac:dyDescent="0.25">
      <c r="A21" s="1419" t="s">
        <v>45</v>
      </c>
      <c r="B21" s="1420"/>
      <c r="C21" s="1421"/>
      <c r="D21" s="1464">
        <f t="shared" si="27"/>
        <v>107</v>
      </c>
      <c r="E21" s="1465">
        <f t="shared" ref="E21:F31" si="38">SUM(G21+I21+K21+M21+O21+Q21+S21+U21+W21+Y21+AA21+AC21+AE21+AG21+AI21+AK21+AM21+AO21)</f>
        <v>47</v>
      </c>
      <c r="F21" s="1466">
        <f t="shared" si="38"/>
        <v>60</v>
      </c>
      <c r="G21" s="1467">
        <v>0</v>
      </c>
      <c r="H21" s="1425">
        <v>0</v>
      </c>
      <c r="I21" s="1467">
        <v>0</v>
      </c>
      <c r="J21" s="1468">
        <v>1</v>
      </c>
      <c r="K21" s="1467">
        <v>3</v>
      </c>
      <c r="L21" s="1425">
        <v>0</v>
      </c>
      <c r="M21" s="1467">
        <v>1</v>
      </c>
      <c r="N21" s="1468">
        <v>0</v>
      </c>
      <c r="O21" s="1467">
        <v>2</v>
      </c>
      <c r="P21" s="1425">
        <v>1</v>
      </c>
      <c r="Q21" s="1467">
        <v>1</v>
      </c>
      <c r="R21" s="1425">
        <v>0</v>
      </c>
      <c r="S21" s="1467">
        <v>5</v>
      </c>
      <c r="T21" s="1425">
        <v>4</v>
      </c>
      <c r="U21" s="1467">
        <v>1</v>
      </c>
      <c r="V21" s="1425">
        <v>0</v>
      </c>
      <c r="W21" s="1424">
        <v>4</v>
      </c>
      <c r="X21" s="1487">
        <v>1</v>
      </c>
      <c r="Y21" s="1467">
        <v>1</v>
      </c>
      <c r="Z21" s="1425">
        <v>6</v>
      </c>
      <c r="AA21" s="1424">
        <v>5</v>
      </c>
      <c r="AB21" s="1487">
        <v>2</v>
      </c>
      <c r="AC21" s="1467">
        <v>1</v>
      </c>
      <c r="AD21" s="1425">
        <v>5</v>
      </c>
      <c r="AE21" s="1424">
        <v>1</v>
      </c>
      <c r="AF21" s="1487">
        <v>5</v>
      </c>
      <c r="AG21" s="1467">
        <v>4</v>
      </c>
      <c r="AH21" s="1425">
        <v>12</v>
      </c>
      <c r="AI21" s="1424">
        <v>3</v>
      </c>
      <c r="AJ21" s="1487">
        <v>10</v>
      </c>
      <c r="AK21" s="1467">
        <v>4</v>
      </c>
      <c r="AL21" s="1425">
        <v>3</v>
      </c>
      <c r="AM21" s="1424">
        <v>8</v>
      </c>
      <c r="AN21" s="1425">
        <v>10</v>
      </c>
      <c r="AO21" s="1424">
        <v>3</v>
      </c>
      <c r="AP21" s="1426">
        <v>0</v>
      </c>
      <c r="AQ21" s="1468">
        <v>0</v>
      </c>
      <c r="AR21" s="1468">
        <v>0</v>
      </c>
      <c r="AS21" s="1468">
        <v>0</v>
      </c>
      <c r="AT21" s="1468">
        <v>0</v>
      </c>
      <c r="AU21" s="1428">
        <v>4</v>
      </c>
      <c r="AV21" s="1428">
        <v>0</v>
      </c>
      <c r="AW21" s="1428">
        <v>0</v>
      </c>
      <c r="AX21" s="1428">
        <v>1</v>
      </c>
      <c r="AY21" t="str">
        <f t="shared" si="28"/>
        <v/>
      </c>
      <c r="CW21" s="25" t="str">
        <f t="shared" si="20"/>
        <v/>
      </c>
      <c r="CX21" s="25" t="str">
        <f t="shared" si="29"/>
        <v/>
      </c>
      <c r="CY21" s="25" t="str">
        <f t="shared" si="30"/>
        <v/>
      </c>
      <c r="CZ21" s="25" t="str">
        <f t="shared" si="21"/>
        <v/>
      </c>
      <c r="DA21"/>
      <c r="DB21" s="25" t="str">
        <f t="shared" si="31"/>
        <v/>
      </c>
      <c r="DC21" s="25" t="str">
        <f t="shared" si="32"/>
        <v/>
      </c>
      <c r="DD21" s="25" t="str">
        <f t="shared" si="33"/>
        <v/>
      </c>
      <c r="DE21" s="25" t="str">
        <f t="shared" si="34"/>
        <v/>
      </c>
      <c r="DG21" s="26">
        <f t="shared" si="22"/>
        <v>0</v>
      </c>
      <c r="DH21" s="26">
        <f t="shared" si="35"/>
        <v>0</v>
      </c>
      <c r="DI21" s="26">
        <f t="shared" si="36"/>
        <v>0</v>
      </c>
      <c r="DJ21" s="26">
        <f t="shared" si="23"/>
        <v>0</v>
      </c>
      <c r="DK21"/>
      <c r="DL21" s="26">
        <f t="shared" si="37"/>
        <v>0</v>
      </c>
      <c r="DM21" s="26">
        <f t="shared" si="24"/>
        <v>0</v>
      </c>
      <c r="DN21" s="26">
        <f t="shared" si="25"/>
        <v>0</v>
      </c>
      <c r="DO21" s="26">
        <f t="shared" si="26"/>
        <v>0</v>
      </c>
    </row>
    <row r="22" spans="1:119" x14ac:dyDescent="0.25">
      <c r="A22" s="1419" t="s">
        <v>46</v>
      </c>
      <c r="B22" s="1420"/>
      <c r="C22" s="1421"/>
      <c r="D22" s="1464">
        <f t="shared" si="27"/>
        <v>6</v>
      </c>
      <c r="E22" s="1465">
        <f t="shared" si="38"/>
        <v>6</v>
      </c>
      <c r="F22" s="1466">
        <f t="shared" si="38"/>
        <v>0</v>
      </c>
      <c r="G22" s="1467">
        <v>0</v>
      </c>
      <c r="H22" s="1425">
        <v>0</v>
      </c>
      <c r="I22" s="1467">
        <v>0</v>
      </c>
      <c r="J22" s="1468">
        <v>0</v>
      </c>
      <c r="K22" s="1467">
        <v>6</v>
      </c>
      <c r="L22" s="1425">
        <v>0</v>
      </c>
      <c r="M22" s="1467">
        <v>0</v>
      </c>
      <c r="N22" s="1468">
        <v>0</v>
      </c>
      <c r="O22" s="1467">
        <v>0</v>
      </c>
      <c r="P22" s="1425">
        <v>0</v>
      </c>
      <c r="Q22" s="1467">
        <v>0</v>
      </c>
      <c r="R22" s="1425">
        <v>0</v>
      </c>
      <c r="S22" s="1467">
        <v>0</v>
      </c>
      <c r="T22" s="1425">
        <v>0</v>
      </c>
      <c r="U22" s="1467">
        <v>0</v>
      </c>
      <c r="V22" s="1425">
        <v>0</v>
      </c>
      <c r="W22" s="1424">
        <v>0</v>
      </c>
      <c r="X22" s="1487">
        <v>0</v>
      </c>
      <c r="Y22" s="1467">
        <v>0</v>
      </c>
      <c r="Z22" s="1425">
        <v>0</v>
      </c>
      <c r="AA22" s="1424">
        <v>0</v>
      </c>
      <c r="AB22" s="1487">
        <v>0</v>
      </c>
      <c r="AC22" s="1467">
        <v>0</v>
      </c>
      <c r="AD22" s="1425">
        <v>0</v>
      </c>
      <c r="AE22" s="1424">
        <v>0</v>
      </c>
      <c r="AF22" s="1487">
        <v>0</v>
      </c>
      <c r="AG22" s="1467">
        <v>0</v>
      </c>
      <c r="AH22" s="1425">
        <v>0</v>
      </c>
      <c r="AI22" s="1424">
        <v>0</v>
      </c>
      <c r="AJ22" s="1487">
        <v>0</v>
      </c>
      <c r="AK22" s="1467">
        <v>0</v>
      </c>
      <c r="AL22" s="1425">
        <v>0</v>
      </c>
      <c r="AM22" s="1424">
        <v>0</v>
      </c>
      <c r="AN22" s="1425">
        <v>0</v>
      </c>
      <c r="AO22" s="1424">
        <v>0</v>
      </c>
      <c r="AP22" s="1426">
        <v>0</v>
      </c>
      <c r="AQ22" s="1468">
        <v>0</v>
      </c>
      <c r="AR22" s="1468">
        <v>0</v>
      </c>
      <c r="AS22" s="1428">
        <v>0</v>
      </c>
      <c r="AT22" s="1428">
        <v>0</v>
      </c>
      <c r="AU22" s="1428">
        <v>0</v>
      </c>
      <c r="AV22" s="1428">
        <v>0</v>
      </c>
      <c r="AW22" s="1428">
        <v>0</v>
      </c>
      <c r="AX22" s="1428">
        <v>0</v>
      </c>
      <c r="AY22" t="str">
        <f t="shared" si="28"/>
        <v/>
      </c>
      <c r="CW22" s="25" t="str">
        <f t="shared" si="20"/>
        <v/>
      </c>
      <c r="CX22" s="25" t="str">
        <f t="shared" si="29"/>
        <v/>
      </c>
      <c r="CY22" s="25" t="str">
        <f t="shared" si="30"/>
        <v/>
      </c>
      <c r="CZ22" s="25" t="str">
        <f t="shared" si="21"/>
        <v/>
      </c>
      <c r="DA22"/>
      <c r="DB22" s="25" t="str">
        <f t="shared" si="31"/>
        <v/>
      </c>
      <c r="DC22" s="25" t="str">
        <f t="shared" si="32"/>
        <v/>
      </c>
      <c r="DD22" s="25" t="str">
        <f t="shared" si="33"/>
        <v/>
      </c>
      <c r="DE22" s="25" t="str">
        <f t="shared" si="34"/>
        <v/>
      </c>
      <c r="DG22" s="26">
        <f t="shared" si="22"/>
        <v>0</v>
      </c>
      <c r="DH22" s="26">
        <f t="shared" si="35"/>
        <v>0</v>
      </c>
      <c r="DI22" s="26">
        <f t="shared" si="36"/>
        <v>0</v>
      </c>
      <c r="DJ22" s="26">
        <f t="shared" si="23"/>
        <v>0</v>
      </c>
      <c r="DK22"/>
      <c r="DL22" s="26">
        <f t="shared" si="37"/>
        <v>0</v>
      </c>
      <c r="DM22" s="26">
        <f t="shared" si="24"/>
        <v>0</v>
      </c>
      <c r="DN22" s="26">
        <f t="shared" si="25"/>
        <v>0</v>
      </c>
      <c r="DO22" s="26">
        <f t="shared" si="26"/>
        <v>0</v>
      </c>
    </row>
    <row r="23" spans="1:119" x14ac:dyDescent="0.25">
      <c r="A23" s="1419" t="s">
        <v>47</v>
      </c>
      <c r="B23" s="1420"/>
      <c r="C23" s="1421"/>
      <c r="D23" s="1464">
        <f t="shared" si="27"/>
        <v>40</v>
      </c>
      <c r="E23" s="1465">
        <f t="shared" si="38"/>
        <v>22</v>
      </c>
      <c r="F23" s="1466">
        <f t="shared" si="38"/>
        <v>18</v>
      </c>
      <c r="G23" s="1467">
        <v>0</v>
      </c>
      <c r="H23" s="1425">
        <v>0</v>
      </c>
      <c r="I23" s="1467">
        <v>0</v>
      </c>
      <c r="J23" s="1468">
        <v>0</v>
      </c>
      <c r="K23" s="1467">
        <v>3</v>
      </c>
      <c r="L23" s="1425">
        <v>0</v>
      </c>
      <c r="M23" s="1467">
        <v>1</v>
      </c>
      <c r="N23" s="1468">
        <v>1</v>
      </c>
      <c r="O23" s="1467">
        <v>1</v>
      </c>
      <c r="P23" s="1425">
        <v>2</v>
      </c>
      <c r="Q23" s="1467">
        <v>3</v>
      </c>
      <c r="R23" s="1425">
        <v>1</v>
      </c>
      <c r="S23" s="1467">
        <v>3</v>
      </c>
      <c r="T23" s="1425">
        <v>2</v>
      </c>
      <c r="U23" s="1467">
        <v>1</v>
      </c>
      <c r="V23" s="1425">
        <v>3</v>
      </c>
      <c r="W23" s="1424">
        <v>4</v>
      </c>
      <c r="X23" s="1487">
        <v>1</v>
      </c>
      <c r="Y23" s="1467">
        <v>1</v>
      </c>
      <c r="Z23" s="1425">
        <v>0</v>
      </c>
      <c r="AA23" s="1424">
        <v>3</v>
      </c>
      <c r="AB23" s="1487">
        <v>0</v>
      </c>
      <c r="AC23" s="1467">
        <v>0</v>
      </c>
      <c r="AD23" s="1425">
        <v>0</v>
      </c>
      <c r="AE23" s="1424">
        <v>0</v>
      </c>
      <c r="AF23" s="1487">
        <v>1</v>
      </c>
      <c r="AG23" s="1467">
        <v>0</v>
      </c>
      <c r="AH23" s="1425">
        <v>1</v>
      </c>
      <c r="AI23" s="1424">
        <v>0</v>
      </c>
      <c r="AJ23" s="1487">
        <v>5</v>
      </c>
      <c r="AK23" s="1467">
        <v>1</v>
      </c>
      <c r="AL23" s="1425">
        <v>1</v>
      </c>
      <c r="AM23" s="1424">
        <v>0</v>
      </c>
      <c r="AN23" s="1425">
        <v>0</v>
      </c>
      <c r="AO23" s="1424">
        <v>1</v>
      </c>
      <c r="AP23" s="1426">
        <v>0</v>
      </c>
      <c r="AQ23" s="1468">
        <v>0</v>
      </c>
      <c r="AR23" s="1468">
        <v>0</v>
      </c>
      <c r="AS23" s="1428">
        <v>0</v>
      </c>
      <c r="AT23" s="1428">
        <v>0</v>
      </c>
      <c r="AU23" s="1428">
        <v>0</v>
      </c>
      <c r="AV23" s="1428">
        <v>0</v>
      </c>
      <c r="AW23" s="1428">
        <v>0</v>
      </c>
      <c r="AX23" s="1428">
        <v>0</v>
      </c>
      <c r="AY23" t="str">
        <f t="shared" si="28"/>
        <v/>
      </c>
      <c r="CW23" s="25" t="str">
        <f t="shared" si="20"/>
        <v/>
      </c>
      <c r="CX23" s="25" t="str">
        <f t="shared" si="29"/>
        <v/>
      </c>
      <c r="CY23" s="25" t="str">
        <f t="shared" si="30"/>
        <v/>
      </c>
      <c r="CZ23" s="25" t="str">
        <f t="shared" si="21"/>
        <v/>
      </c>
      <c r="DA23"/>
      <c r="DB23" s="25" t="str">
        <f t="shared" si="31"/>
        <v/>
      </c>
      <c r="DC23" s="25" t="str">
        <f t="shared" si="32"/>
        <v/>
      </c>
      <c r="DD23" s="25" t="str">
        <f t="shared" si="33"/>
        <v/>
      </c>
      <c r="DE23" s="25" t="str">
        <f t="shared" si="34"/>
        <v/>
      </c>
      <c r="DG23" s="26">
        <f t="shared" si="22"/>
        <v>0</v>
      </c>
      <c r="DH23" s="26">
        <f t="shared" si="35"/>
        <v>0</v>
      </c>
      <c r="DI23" s="26">
        <f t="shared" si="36"/>
        <v>0</v>
      </c>
      <c r="DJ23" s="26">
        <f t="shared" si="23"/>
        <v>0</v>
      </c>
      <c r="DK23"/>
      <c r="DL23" s="26">
        <f t="shared" si="37"/>
        <v>0</v>
      </c>
      <c r="DM23" s="26">
        <f t="shared" si="24"/>
        <v>0</v>
      </c>
      <c r="DN23" s="26">
        <f t="shared" si="25"/>
        <v>0</v>
      </c>
      <c r="DO23" s="26">
        <f t="shared" si="26"/>
        <v>0</v>
      </c>
    </row>
    <row r="24" spans="1:119" ht="15" customHeight="1" x14ac:dyDescent="0.25">
      <c r="A24" s="1419" t="s">
        <v>48</v>
      </c>
      <c r="B24" s="1420"/>
      <c r="C24" s="1421"/>
      <c r="D24" s="1464">
        <f t="shared" si="27"/>
        <v>0</v>
      </c>
      <c r="E24" s="1465">
        <f t="shared" si="38"/>
        <v>0</v>
      </c>
      <c r="F24" s="1466">
        <f t="shared" si="38"/>
        <v>0</v>
      </c>
      <c r="G24" s="1467"/>
      <c r="H24" s="1425"/>
      <c r="I24" s="1467"/>
      <c r="J24" s="1468"/>
      <c r="K24" s="1467"/>
      <c r="L24" s="1425"/>
      <c r="M24" s="1467"/>
      <c r="N24" s="1468"/>
      <c r="O24" s="1467"/>
      <c r="P24" s="1425"/>
      <c r="Q24" s="1467"/>
      <c r="R24" s="1425"/>
      <c r="S24" s="1467"/>
      <c r="T24" s="1425"/>
      <c r="U24" s="1467"/>
      <c r="V24" s="1425"/>
      <c r="W24" s="1424"/>
      <c r="X24" s="1487"/>
      <c r="Y24" s="1467"/>
      <c r="Z24" s="1425"/>
      <c r="AA24" s="1424"/>
      <c r="AB24" s="1487"/>
      <c r="AC24" s="1467"/>
      <c r="AD24" s="1425"/>
      <c r="AE24" s="1424"/>
      <c r="AF24" s="1487"/>
      <c r="AG24" s="1467"/>
      <c r="AH24" s="1425"/>
      <c r="AI24" s="1424"/>
      <c r="AJ24" s="1487"/>
      <c r="AK24" s="1467"/>
      <c r="AL24" s="1425"/>
      <c r="AM24" s="1424"/>
      <c r="AN24" s="1425"/>
      <c r="AO24" s="1424"/>
      <c r="AP24" s="1426"/>
      <c r="AQ24" s="1468">
        <v>0</v>
      </c>
      <c r="AR24" s="1468">
        <v>0</v>
      </c>
      <c r="AS24" s="1428">
        <v>0</v>
      </c>
      <c r="AT24" s="1428"/>
      <c r="AU24" s="1428"/>
      <c r="AV24" s="1428"/>
      <c r="AW24" s="1428"/>
      <c r="AX24" s="1428"/>
      <c r="AY24" t="str">
        <f t="shared" si="28"/>
        <v/>
      </c>
      <c r="CW24" s="25" t="str">
        <f t="shared" si="20"/>
        <v/>
      </c>
      <c r="CX24" s="25" t="str">
        <f t="shared" si="29"/>
        <v/>
      </c>
      <c r="CY24" s="25" t="str">
        <f t="shared" si="30"/>
        <v/>
      </c>
      <c r="CZ24" s="25" t="str">
        <f t="shared" si="21"/>
        <v/>
      </c>
      <c r="DA24"/>
      <c r="DB24" s="25" t="str">
        <f t="shared" si="31"/>
        <v/>
      </c>
      <c r="DC24" s="25" t="str">
        <f t="shared" si="32"/>
        <v/>
      </c>
      <c r="DD24" s="25" t="str">
        <f t="shared" si="33"/>
        <v/>
      </c>
      <c r="DE24" s="25" t="str">
        <f t="shared" si="34"/>
        <v/>
      </c>
      <c r="DG24" s="26">
        <f t="shared" si="22"/>
        <v>0</v>
      </c>
      <c r="DH24" s="26">
        <f t="shared" si="35"/>
        <v>0</v>
      </c>
      <c r="DI24" s="26">
        <f t="shared" si="36"/>
        <v>0</v>
      </c>
      <c r="DJ24" s="26">
        <f t="shared" si="23"/>
        <v>0</v>
      </c>
      <c r="DK24"/>
      <c r="DL24" s="26">
        <f t="shared" si="37"/>
        <v>0</v>
      </c>
      <c r="DM24" s="26">
        <f t="shared" si="24"/>
        <v>0</v>
      </c>
      <c r="DN24" s="26">
        <f t="shared" si="25"/>
        <v>0</v>
      </c>
      <c r="DO24" s="26">
        <f t="shared" si="26"/>
        <v>0</v>
      </c>
    </row>
    <row r="25" spans="1:119" x14ac:dyDescent="0.25">
      <c r="A25" s="1419" t="s">
        <v>49</v>
      </c>
      <c r="B25" s="1420"/>
      <c r="C25" s="1421"/>
      <c r="D25" s="1464">
        <f t="shared" si="27"/>
        <v>0</v>
      </c>
      <c r="E25" s="1465">
        <f t="shared" si="38"/>
        <v>0</v>
      </c>
      <c r="F25" s="1466">
        <f t="shared" si="38"/>
        <v>0</v>
      </c>
      <c r="G25" s="1467"/>
      <c r="H25" s="1425"/>
      <c r="I25" s="1467"/>
      <c r="J25" s="1468"/>
      <c r="K25" s="1467"/>
      <c r="L25" s="1425"/>
      <c r="M25" s="1467"/>
      <c r="N25" s="1468"/>
      <c r="O25" s="1467"/>
      <c r="P25" s="1425"/>
      <c r="Q25" s="1467"/>
      <c r="R25" s="1425"/>
      <c r="S25" s="1467"/>
      <c r="T25" s="1425"/>
      <c r="U25" s="1467"/>
      <c r="V25" s="1425"/>
      <c r="W25" s="1424"/>
      <c r="X25" s="1487"/>
      <c r="Y25" s="1467"/>
      <c r="Z25" s="1425"/>
      <c r="AA25" s="1424"/>
      <c r="AB25" s="1487"/>
      <c r="AC25" s="1467"/>
      <c r="AD25" s="1425"/>
      <c r="AE25" s="1424"/>
      <c r="AF25" s="1487"/>
      <c r="AG25" s="1467"/>
      <c r="AH25" s="1425"/>
      <c r="AI25" s="1424"/>
      <c r="AJ25" s="1487"/>
      <c r="AK25" s="1467"/>
      <c r="AL25" s="1425"/>
      <c r="AM25" s="1424"/>
      <c r="AN25" s="1425"/>
      <c r="AO25" s="1424"/>
      <c r="AP25" s="1426"/>
      <c r="AQ25" s="1468">
        <v>0</v>
      </c>
      <c r="AR25" s="1468">
        <v>0</v>
      </c>
      <c r="AS25" s="1428">
        <v>0</v>
      </c>
      <c r="AT25" s="1428"/>
      <c r="AU25" s="1428"/>
      <c r="AV25" s="1428"/>
      <c r="AW25" s="1428"/>
      <c r="AX25" s="1428"/>
      <c r="AY25" t="str">
        <f t="shared" si="28"/>
        <v/>
      </c>
      <c r="CW25" s="25" t="str">
        <f t="shared" si="20"/>
        <v/>
      </c>
      <c r="CX25" s="25" t="str">
        <f t="shared" si="29"/>
        <v/>
      </c>
      <c r="CY25" s="25" t="str">
        <f t="shared" si="30"/>
        <v/>
      </c>
      <c r="CZ25" s="25" t="str">
        <f t="shared" si="21"/>
        <v/>
      </c>
      <c r="DA25"/>
      <c r="DB25" s="25" t="str">
        <f t="shared" si="31"/>
        <v/>
      </c>
      <c r="DC25" s="25" t="str">
        <f t="shared" si="32"/>
        <v/>
      </c>
      <c r="DD25" s="25" t="str">
        <f t="shared" si="33"/>
        <v/>
      </c>
      <c r="DE25" s="25" t="str">
        <f t="shared" si="34"/>
        <v/>
      </c>
      <c r="DG25" s="26">
        <f t="shared" si="22"/>
        <v>0</v>
      </c>
      <c r="DH25" s="26">
        <f t="shared" si="35"/>
        <v>0</v>
      </c>
      <c r="DI25" s="26">
        <f t="shared" si="36"/>
        <v>0</v>
      </c>
      <c r="DJ25" s="26">
        <f t="shared" si="23"/>
        <v>0</v>
      </c>
      <c r="DK25"/>
      <c r="DL25" s="26">
        <f t="shared" si="37"/>
        <v>0</v>
      </c>
      <c r="DM25" s="26">
        <f t="shared" si="24"/>
        <v>0</v>
      </c>
      <c r="DN25" s="26">
        <f t="shared" si="25"/>
        <v>0</v>
      </c>
      <c r="DO25" s="26">
        <f t="shared" si="26"/>
        <v>0</v>
      </c>
    </row>
    <row r="26" spans="1:119" x14ac:dyDescent="0.25">
      <c r="A26" s="1419" t="s">
        <v>50</v>
      </c>
      <c r="B26" s="1420"/>
      <c r="C26" s="1421"/>
      <c r="D26" s="1488">
        <f t="shared" si="27"/>
        <v>9</v>
      </c>
      <c r="E26" s="1465">
        <f t="shared" si="38"/>
        <v>4</v>
      </c>
      <c r="F26" s="1466">
        <f t="shared" si="38"/>
        <v>5</v>
      </c>
      <c r="G26" s="1467">
        <v>0</v>
      </c>
      <c r="H26" s="1425">
        <v>0</v>
      </c>
      <c r="I26" s="1467">
        <v>0</v>
      </c>
      <c r="J26" s="1468">
        <v>0</v>
      </c>
      <c r="K26" s="1467">
        <v>0</v>
      </c>
      <c r="L26" s="1425">
        <v>0</v>
      </c>
      <c r="M26" s="1467">
        <v>0</v>
      </c>
      <c r="N26" s="1468">
        <v>0</v>
      </c>
      <c r="O26" s="1467">
        <v>0</v>
      </c>
      <c r="P26" s="1425">
        <v>0</v>
      </c>
      <c r="Q26" s="1467">
        <v>0</v>
      </c>
      <c r="R26" s="1425">
        <v>0</v>
      </c>
      <c r="S26" s="1467">
        <v>0</v>
      </c>
      <c r="T26" s="1425">
        <v>0</v>
      </c>
      <c r="U26" s="1467">
        <v>1</v>
      </c>
      <c r="V26" s="1425">
        <v>0</v>
      </c>
      <c r="W26" s="1424">
        <v>1</v>
      </c>
      <c r="X26" s="1487">
        <v>0</v>
      </c>
      <c r="Y26" s="1467">
        <v>0</v>
      </c>
      <c r="Z26" s="1425">
        <v>0</v>
      </c>
      <c r="AA26" s="1424">
        <v>0</v>
      </c>
      <c r="AB26" s="1487">
        <v>0</v>
      </c>
      <c r="AC26" s="1467">
        <v>0</v>
      </c>
      <c r="AD26" s="1425">
        <v>0</v>
      </c>
      <c r="AE26" s="1424">
        <v>0</v>
      </c>
      <c r="AF26" s="1487">
        <v>0</v>
      </c>
      <c r="AG26" s="1467">
        <v>1</v>
      </c>
      <c r="AH26" s="1425">
        <v>0</v>
      </c>
      <c r="AI26" s="1424">
        <v>0</v>
      </c>
      <c r="AJ26" s="1487">
        <v>3</v>
      </c>
      <c r="AK26" s="1467">
        <v>0</v>
      </c>
      <c r="AL26" s="1425">
        <v>0</v>
      </c>
      <c r="AM26" s="1424">
        <v>0</v>
      </c>
      <c r="AN26" s="1425">
        <v>2</v>
      </c>
      <c r="AO26" s="1424">
        <v>1</v>
      </c>
      <c r="AP26" s="1426">
        <v>0</v>
      </c>
      <c r="AQ26" s="1468">
        <v>0</v>
      </c>
      <c r="AR26" s="1468">
        <v>0</v>
      </c>
      <c r="AS26" s="1468">
        <v>0</v>
      </c>
      <c r="AT26" s="1468">
        <v>0</v>
      </c>
      <c r="AU26" s="1468">
        <v>0</v>
      </c>
      <c r="AV26" s="1468">
        <v>0</v>
      </c>
      <c r="AW26" s="1468">
        <v>0</v>
      </c>
      <c r="AX26" s="1468">
        <v>0</v>
      </c>
      <c r="AY26" t="str">
        <f t="shared" si="28"/>
        <v/>
      </c>
      <c r="CW26" s="25" t="str">
        <f t="shared" si="20"/>
        <v/>
      </c>
      <c r="CX26" s="25" t="str">
        <f t="shared" si="29"/>
        <v/>
      </c>
      <c r="CY26" s="25" t="str">
        <f t="shared" si="30"/>
        <v/>
      </c>
      <c r="CZ26" s="25" t="str">
        <f t="shared" si="21"/>
        <v/>
      </c>
      <c r="DA26"/>
      <c r="DB26" s="25" t="str">
        <f t="shared" si="31"/>
        <v/>
      </c>
      <c r="DC26" s="25" t="str">
        <f t="shared" si="32"/>
        <v/>
      </c>
      <c r="DD26" s="25" t="str">
        <f t="shared" si="33"/>
        <v/>
      </c>
      <c r="DE26" s="25" t="str">
        <f t="shared" si="34"/>
        <v/>
      </c>
      <c r="DG26" s="26">
        <f t="shared" si="22"/>
        <v>0</v>
      </c>
      <c r="DH26" s="26">
        <f t="shared" si="35"/>
        <v>0</v>
      </c>
      <c r="DI26" s="26">
        <f t="shared" si="36"/>
        <v>0</v>
      </c>
      <c r="DJ26" s="26">
        <f t="shared" si="23"/>
        <v>0</v>
      </c>
      <c r="DK26"/>
      <c r="DL26" s="26">
        <f t="shared" si="37"/>
        <v>0</v>
      </c>
      <c r="DM26" s="26">
        <f t="shared" si="24"/>
        <v>0</v>
      </c>
      <c r="DN26" s="26">
        <f t="shared" si="25"/>
        <v>0</v>
      </c>
      <c r="DO26" s="26">
        <f t="shared" si="26"/>
        <v>0</v>
      </c>
    </row>
    <row r="27" spans="1:119" x14ac:dyDescent="0.25">
      <c r="A27" s="1419" t="s">
        <v>51</v>
      </c>
      <c r="B27" s="1420"/>
      <c r="C27" s="1421"/>
      <c r="D27" s="1488">
        <f t="shared" si="27"/>
        <v>0</v>
      </c>
      <c r="E27" s="1465">
        <f t="shared" si="38"/>
        <v>0</v>
      </c>
      <c r="F27" s="1466">
        <f t="shared" si="38"/>
        <v>0</v>
      </c>
      <c r="G27" s="1467"/>
      <c r="H27" s="1425"/>
      <c r="I27" s="1467"/>
      <c r="J27" s="1468"/>
      <c r="K27" s="1467"/>
      <c r="L27" s="1425"/>
      <c r="M27" s="1467"/>
      <c r="N27" s="1468"/>
      <c r="O27" s="1467"/>
      <c r="P27" s="1425"/>
      <c r="Q27" s="1467"/>
      <c r="R27" s="1425"/>
      <c r="S27" s="1467"/>
      <c r="T27" s="1425"/>
      <c r="U27" s="1467"/>
      <c r="V27" s="1425"/>
      <c r="W27" s="1424"/>
      <c r="X27" s="1487"/>
      <c r="Y27" s="1467"/>
      <c r="Z27" s="1425"/>
      <c r="AA27" s="1424"/>
      <c r="AB27" s="1487"/>
      <c r="AC27" s="1467"/>
      <c r="AD27" s="1425"/>
      <c r="AE27" s="1424"/>
      <c r="AF27" s="1487"/>
      <c r="AG27" s="1467"/>
      <c r="AH27" s="1425"/>
      <c r="AI27" s="1424"/>
      <c r="AJ27" s="1487"/>
      <c r="AK27" s="1467"/>
      <c r="AL27" s="1425"/>
      <c r="AM27" s="1424"/>
      <c r="AN27" s="1425"/>
      <c r="AO27" s="1424"/>
      <c r="AP27" s="1426"/>
      <c r="AQ27" s="1468">
        <v>0</v>
      </c>
      <c r="AR27" s="1468">
        <v>0</v>
      </c>
      <c r="AS27" s="1428">
        <v>0</v>
      </c>
      <c r="AT27" s="1428"/>
      <c r="AU27" s="1428"/>
      <c r="AV27" s="1428"/>
      <c r="AW27" s="1428"/>
      <c r="AX27" s="1428"/>
      <c r="AY27" t="str">
        <f t="shared" si="28"/>
        <v/>
      </c>
      <c r="CW27" s="25" t="str">
        <f t="shared" si="20"/>
        <v/>
      </c>
      <c r="CX27" s="25" t="str">
        <f t="shared" si="29"/>
        <v/>
      </c>
      <c r="CY27" s="25" t="str">
        <f t="shared" si="30"/>
        <v/>
      </c>
      <c r="CZ27" s="25" t="str">
        <f t="shared" si="21"/>
        <v/>
      </c>
      <c r="DA27"/>
      <c r="DB27" s="25" t="str">
        <f t="shared" si="31"/>
        <v/>
      </c>
      <c r="DC27" s="25" t="str">
        <f t="shared" si="32"/>
        <v/>
      </c>
      <c r="DD27" s="25" t="str">
        <f t="shared" si="33"/>
        <v/>
      </c>
      <c r="DE27" s="25" t="str">
        <f t="shared" si="34"/>
        <v/>
      </c>
      <c r="DG27" s="26">
        <f t="shared" si="22"/>
        <v>0</v>
      </c>
      <c r="DH27" s="26">
        <f t="shared" si="35"/>
        <v>0</v>
      </c>
      <c r="DI27" s="26">
        <f t="shared" si="36"/>
        <v>0</v>
      </c>
      <c r="DJ27" s="26">
        <f t="shared" si="23"/>
        <v>0</v>
      </c>
      <c r="DK27"/>
      <c r="DL27" s="26">
        <f t="shared" si="37"/>
        <v>0</v>
      </c>
      <c r="DM27" s="26">
        <f t="shared" si="24"/>
        <v>0</v>
      </c>
      <c r="DN27" s="26">
        <f t="shared" si="25"/>
        <v>0</v>
      </c>
      <c r="DO27" s="26">
        <f t="shared" si="26"/>
        <v>0</v>
      </c>
    </row>
    <row r="28" spans="1:119" x14ac:dyDescent="0.25">
      <c r="A28" s="1419" t="s">
        <v>52</v>
      </c>
      <c r="B28" s="1420"/>
      <c r="C28" s="1421"/>
      <c r="D28" s="1464">
        <f>SUM(E28+F28)</f>
        <v>0</v>
      </c>
      <c r="E28" s="1465">
        <f t="shared" si="38"/>
        <v>0</v>
      </c>
      <c r="F28" s="1466">
        <f t="shared" si="38"/>
        <v>0</v>
      </c>
      <c r="G28" s="1467"/>
      <c r="H28" s="1425"/>
      <c r="I28" s="1467"/>
      <c r="J28" s="1468"/>
      <c r="K28" s="1467"/>
      <c r="L28" s="1425"/>
      <c r="M28" s="1467"/>
      <c r="N28" s="1468"/>
      <c r="O28" s="1467"/>
      <c r="P28" s="1425"/>
      <c r="Q28" s="1467"/>
      <c r="R28" s="1425"/>
      <c r="S28" s="1467"/>
      <c r="T28" s="1425"/>
      <c r="U28" s="1467"/>
      <c r="V28" s="1425"/>
      <c r="W28" s="1424"/>
      <c r="X28" s="1487"/>
      <c r="Y28" s="1467"/>
      <c r="Z28" s="1425"/>
      <c r="AA28" s="1424"/>
      <c r="AB28" s="1487"/>
      <c r="AC28" s="1467"/>
      <c r="AD28" s="1425"/>
      <c r="AE28" s="1424"/>
      <c r="AF28" s="1487"/>
      <c r="AG28" s="1467"/>
      <c r="AH28" s="1425"/>
      <c r="AI28" s="1424"/>
      <c r="AJ28" s="1487"/>
      <c r="AK28" s="1467"/>
      <c r="AL28" s="1425"/>
      <c r="AM28" s="1424"/>
      <c r="AN28" s="1425"/>
      <c r="AO28" s="1424"/>
      <c r="AP28" s="1426"/>
      <c r="AQ28" s="1468">
        <v>0</v>
      </c>
      <c r="AR28" s="1468">
        <v>0</v>
      </c>
      <c r="AS28" s="1468">
        <v>0</v>
      </c>
      <c r="AT28" s="1468"/>
      <c r="AU28" s="1468"/>
      <c r="AV28" s="1468"/>
      <c r="AW28" s="1468"/>
      <c r="AX28" s="1468"/>
      <c r="AY28" t="str">
        <f t="shared" si="28"/>
        <v/>
      </c>
      <c r="CW28" s="25" t="str">
        <f t="shared" si="20"/>
        <v/>
      </c>
      <c r="CX28" s="25" t="str">
        <f t="shared" si="29"/>
        <v/>
      </c>
      <c r="CY28" s="25" t="str">
        <f t="shared" si="30"/>
        <v/>
      </c>
      <c r="CZ28" s="25" t="str">
        <f t="shared" si="21"/>
        <v/>
      </c>
      <c r="DA28"/>
      <c r="DB28" s="25" t="str">
        <f t="shared" si="31"/>
        <v/>
      </c>
      <c r="DC28" s="25" t="str">
        <f t="shared" si="32"/>
        <v/>
      </c>
      <c r="DD28" s="25" t="str">
        <f t="shared" si="33"/>
        <v/>
      </c>
      <c r="DE28" s="25" t="str">
        <f t="shared" si="34"/>
        <v/>
      </c>
      <c r="DG28" s="26">
        <f t="shared" si="22"/>
        <v>0</v>
      </c>
      <c r="DH28" s="26">
        <f t="shared" si="35"/>
        <v>0</v>
      </c>
      <c r="DI28" s="26">
        <f t="shared" si="36"/>
        <v>0</v>
      </c>
      <c r="DJ28" s="26">
        <f t="shared" si="23"/>
        <v>0</v>
      </c>
      <c r="DK28"/>
      <c r="DL28" s="26">
        <f t="shared" si="37"/>
        <v>0</v>
      </c>
      <c r="DM28" s="26">
        <f t="shared" si="24"/>
        <v>0</v>
      </c>
      <c r="DN28" s="26">
        <f t="shared" si="25"/>
        <v>0</v>
      </c>
      <c r="DO28" s="26">
        <f t="shared" si="26"/>
        <v>0</v>
      </c>
    </row>
    <row r="29" spans="1:119" x14ac:dyDescent="0.25">
      <c r="A29" s="1419" t="s">
        <v>53</v>
      </c>
      <c r="B29" s="1420"/>
      <c r="C29" s="1421"/>
      <c r="D29" s="1464">
        <f t="shared" si="27"/>
        <v>18</v>
      </c>
      <c r="E29" s="1465">
        <f t="shared" si="38"/>
        <v>4</v>
      </c>
      <c r="F29" s="1466">
        <f t="shared" si="38"/>
        <v>14</v>
      </c>
      <c r="G29" s="1467">
        <v>0</v>
      </c>
      <c r="H29" s="1425">
        <v>0</v>
      </c>
      <c r="I29" s="1467">
        <v>0</v>
      </c>
      <c r="J29" s="1468">
        <v>0</v>
      </c>
      <c r="K29" s="1467">
        <v>0</v>
      </c>
      <c r="L29" s="1425">
        <v>0</v>
      </c>
      <c r="M29" s="1467">
        <v>0</v>
      </c>
      <c r="N29" s="1468">
        <v>0</v>
      </c>
      <c r="O29" s="1467">
        <v>0</v>
      </c>
      <c r="P29" s="1425">
        <v>0</v>
      </c>
      <c r="Q29" s="1467">
        <v>0</v>
      </c>
      <c r="R29" s="1425">
        <v>0</v>
      </c>
      <c r="S29" s="1467">
        <v>0</v>
      </c>
      <c r="T29" s="1425">
        <v>0</v>
      </c>
      <c r="U29" s="1467">
        <v>0</v>
      </c>
      <c r="V29" s="1425">
        <v>0</v>
      </c>
      <c r="W29" s="1424">
        <v>0</v>
      </c>
      <c r="X29" s="1487">
        <v>0</v>
      </c>
      <c r="Y29" s="1467">
        <v>0</v>
      </c>
      <c r="Z29" s="1425">
        <v>0</v>
      </c>
      <c r="AA29" s="1424">
        <v>0</v>
      </c>
      <c r="AB29" s="1487">
        <v>0</v>
      </c>
      <c r="AC29" s="1467">
        <v>0</v>
      </c>
      <c r="AD29" s="1425">
        <v>0</v>
      </c>
      <c r="AE29" s="1424">
        <v>0</v>
      </c>
      <c r="AF29" s="1487">
        <v>2</v>
      </c>
      <c r="AG29" s="1467">
        <v>2</v>
      </c>
      <c r="AH29" s="1425">
        <v>2</v>
      </c>
      <c r="AI29" s="1424">
        <v>2</v>
      </c>
      <c r="AJ29" s="1487">
        <v>8</v>
      </c>
      <c r="AK29" s="1467">
        <v>0</v>
      </c>
      <c r="AL29" s="1425">
        <v>0</v>
      </c>
      <c r="AM29" s="1424">
        <v>0</v>
      </c>
      <c r="AN29" s="1425">
        <v>2</v>
      </c>
      <c r="AO29" s="1424">
        <v>0</v>
      </c>
      <c r="AP29" s="1426">
        <v>0</v>
      </c>
      <c r="AQ29" s="1468">
        <v>0</v>
      </c>
      <c r="AR29" s="1468">
        <v>0</v>
      </c>
      <c r="AS29" s="1468">
        <v>0</v>
      </c>
      <c r="AT29" s="1468">
        <v>0</v>
      </c>
      <c r="AU29" s="1468">
        <v>0</v>
      </c>
      <c r="AV29" s="1468">
        <v>0</v>
      </c>
      <c r="AW29" s="1468">
        <v>0</v>
      </c>
      <c r="AX29" s="1468">
        <v>0</v>
      </c>
      <c r="AY29" t="str">
        <f t="shared" si="28"/>
        <v/>
      </c>
      <c r="CW29" s="25" t="str">
        <f t="shared" si="20"/>
        <v/>
      </c>
      <c r="CX29" s="25" t="str">
        <f t="shared" si="29"/>
        <v/>
      </c>
      <c r="CY29" s="25" t="str">
        <f t="shared" si="30"/>
        <v/>
      </c>
      <c r="CZ29" s="25" t="str">
        <f t="shared" si="21"/>
        <v/>
      </c>
      <c r="DA29"/>
      <c r="DB29" s="25" t="str">
        <f t="shared" si="31"/>
        <v/>
      </c>
      <c r="DC29" s="25" t="str">
        <f t="shared" si="32"/>
        <v/>
      </c>
      <c r="DD29" s="25" t="str">
        <f t="shared" si="33"/>
        <v/>
      </c>
      <c r="DE29" s="25" t="str">
        <f t="shared" si="34"/>
        <v/>
      </c>
      <c r="DG29" s="26">
        <f t="shared" si="22"/>
        <v>0</v>
      </c>
      <c r="DH29" s="26">
        <f t="shared" si="35"/>
        <v>0</v>
      </c>
      <c r="DI29" s="26">
        <f t="shared" si="36"/>
        <v>0</v>
      </c>
      <c r="DJ29" s="26">
        <f t="shared" si="23"/>
        <v>0</v>
      </c>
      <c r="DK29"/>
      <c r="DL29" s="26">
        <f t="shared" si="37"/>
        <v>0</v>
      </c>
      <c r="DM29" s="26">
        <f t="shared" si="24"/>
        <v>0</v>
      </c>
      <c r="DN29" s="26">
        <f t="shared" si="25"/>
        <v>0</v>
      </c>
      <c r="DO29" s="26">
        <f t="shared" si="26"/>
        <v>0</v>
      </c>
    </row>
    <row r="30" spans="1:119" x14ac:dyDescent="0.25">
      <c r="A30" s="1419" t="s">
        <v>54</v>
      </c>
      <c r="B30" s="1420"/>
      <c r="C30" s="1421"/>
      <c r="D30" s="1464">
        <f t="shared" si="27"/>
        <v>0</v>
      </c>
      <c r="E30" s="1465">
        <f t="shared" si="38"/>
        <v>0</v>
      </c>
      <c r="F30" s="1466">
        <f t="shared" si="38"/>
        <v>0</v>
      </c>
      <c r="G30" s="1467"/>
      <c r="H30" s="1425"/>
      <c r="I30" s="1467"/>
      <c r="J30" s="1468"/>
      <c r="K30" s="1467"/>
      <c r="L30" s="1425"/>
      <c r="M30" s="1467"/>
      <c r="N30" s="1468"/>
      <c r="O30" s="1467"/>
      <c r="P30" s="1425"/>
      <c r="Q30" s="1467"/>
      <c r="R30" s="1425"/>
      <c r="S30" s="1467"/>
      <c r="T30" s="1425"/>
      <c r="U30" s="1467"/>
      <c r="V30" s="1425"/>
      <c r="W30" s="1424"/>
      <c r="X30" s="1487"/>
      <c r="Y30" s="1467"/>
      <c r="Z30" s="1425"/>
      <c r="AA30" s="1424"/>
      <c r="AB30" s="1487"/>
      <c r="AC30" s="1467"/>
      <c r="AD30" s="1425"/>
      <c r="AE30" s="1424"/>
      <c r="AF30" s="1487"/>
      <c r="AG30" s="1467"/>
      <c r="AH30" s="1425"/>
      <c r="AI30" s="1424"/>
      <c r="AJ30" s="1487"/>
      <c r="AK30" s="1467"/>
      <c r="AL30" s="1425"/>
      <c r="AM30" s="1424"/>
      <c r="AN30" s="1425"/>
      <c r="AO30" s="1424"/>
      <c r="AP30" s="1426"/>
      <c r="AQ30" s="1468">
        <v>0</v>
      </c>
      <c r="AR30" s="1468">
        <v>0</v>
      </c>
      <c r="AS30" s="1468">
        <v>0</v>
      </c>
      <c r="AT30" s="1468"/>
      <c r="AU30" s="1468"/>
      <c r="AV30" s="1468"/>
      <c r="AW30" s="1468"/>
      <c r="AX30" s="1468"/>
      <c r="AY30" t="str">
        <f t="shared" si="28"/>
        <v/>
      </c>
      <c r="CW30" s="25" t="str">
        <f t="shared" si="20"/>
        <v/>
      </c>
      <c r="CX30" s="25" t="str">
        <f t="shared" si="29"/>
        <v/>
      </c>
      <c r="CY30" s="25" t="str">
        <f t="shared" si="30"/>
        <v/>
      </c>
      <c r="CZ30" s="25" t="str">
        <f t="shared" si="21"/>
        <v/>
      </c>
      <c r="DA30"/>
      <c r="DB30" s="25" t="str">
        <f t="shared" si="31"/>
        <v/>
      </c>
      <c r="DC30" s="25" t="str">
        <f t="shared" si="32"/>
        <v/>
      </c>
      <c r="DD30" s="25" t="str">
        <f t="shared" si="33"/>
        <v/>
      </c>
      <c r="DE30" s="25" t="str">
        <f t="shared" si="34"/>
        <v/>
      </c>
      <c r="DG30" s="26">
        <f t="shared" si="22"/>
        <v>0</v>
      </c>
      <c r="DH30" s="26">
        <f t="shared" si="35"/>
        <v>0</v>
      </c>
      <c r="DI30" s="26">
        <f t="shared" si="36"/>
        <v>0</v>
      </c>
      <c r="DJ30" s="26">
        <f t="shared" si="23"/>
        <v>0</v>
      </c>
      <c r="DK30"/>
      <c r="DL30" s="26">
        <f t="shared" si="37"/>
        <v>0</v>
      </c>
      <c r="DM30" s="26">
        <f t="shared" si="24"/>
        <v>0</v>
      </c>
      <c r="DN30" s="26">
        <f t="shared" si="25"/>
        <v>0</v>
      </c>
      <c r="DO30" s="26">
        <f t="shared" si="26"/>
        <v>0</v>
      </c>
    </row>
    <row r="31" spans="1:119" x14ac:dyDescent="0.25">
      <c r="A31" s="1419" t="s">
        <v>55</v>
      </c>
      <c r="B31" s="1420"/>
      <c r="C31" s="1421"/>
      <c r="D31" s="1464">
        <f t="shared" si="27"/>
        <v>6</v>
      </c>
      <c r="E31" s="1465">
        <f t="shared" si="38"/>
        <v>3</v>
      </c>
      <c r="F31" s="1466">
        <f t="shared" si="38"/>
        <v>3</v>
      </c>
      <c r="G31" s="1467">
        <v>0</v>
      </c>
      <c r="H31" s="1425">
        <v>0</v>
      </c>
      <c r="I31" s="1467">
        <v>0</v>
      </c>
      <c r="J31" s="1468">
        <v>0</v>
      </c>
      <c r="K31" s="1467">
        <v>0</v>
      </c>
      <c r="L31" s="1425">
        <v>0</v>
      </c>
      <c r="M31" s="1467">
        <v>0</v>
      </c>
      <c r="N31" s="1468">
        <v>0</v>
      </c>
      <c r="O31" s="1467">
        <v>0</v>
      </c>
      <c r="P31" s="1425">
        <v>0</v>
      </c>
      <c r="Q31" s="1467">
        <v>0</v>
      </c>
      <c r="R31" s="1425">
        <v>0</v>
      </c>
      <c r="S31" s="1467">
        <v>0</v>
      </c>
      <c r="T31" s="1425">
        <v>0</v>
      </c>
      <c r="U31" s="1467">
        <v>0</v>
      </c>
      <c r="V31" s="1425">
        <v>0</v>
      </c>
      <c r="W31" s="1424">
        <v>0</v>
      </c>
      <c r="X31" s="1487">
        <v>0</v>
      </c>
      <c r="Y31" s="1467">
        <v>0</v>
      </c>
      <c r="Z31" s="1425">
        <v>0</v>
      </c>
      <c r="AA31" s="1424">
        <v>0</v>
      </c>
      <c r="AB31" s="1487">
        <v>0</v>
      </c>
      <c r="AC31" s="1467">
        <v>0</v>
      </c>
      <c r="AD31" s="1425">
        <v>0</v>
      </c>
      <c r="AE31" s="1424">
        <v>0</v>
      </c>
      <c r="AF31" s="1487">
        <v>2</v>
      </c>
      <c r="AG31" s="1467">
        <v>3</v>
      </c>
      <c r="AH31" s="1425">
        <v>0</v>
      </c>
      <c r="AI31" s="1424">
        <v>0</v>
      </c>
      <c r="AJ31" s="1487">
        <v>0</v>
      </c>
      <c r="AK31" s="1467">
        <v>0</v>
      </c>
      <c r="AL31" s="1425">
        <v>0</v>
      </c>
      <c r="AM31" s="1424">
        <v>0</v>
      </c>
      <c r="AN31" s="1425">
        <v>1</v>
      </c>
      <c r="AO31" s="1424">
        <v>0</v>
      </c>
      <c r="AP31" s="1426">
        <v>0</v>
      </c>
      <c r="AQ31" s="1468">
        <v>0</v>
      </c>
      <c r="AR31" s="1468">
        <v>0</v>
      </c>
      <c r="AS31" s="1468">
        <v>0</v>
      </c>
      <c r="AT31" s="1468">
        <v>0</v>
      </c>
      <c r="AU31" s="1468">
        <v>0</v>
      </c>
      <c r="AV31" s="1468">
        <v>0</v>
      </c>
      <c r="AW31" s="1468">
        <v>0</v>
      </c>
      <c r="AX31" s="1468">
        <v>0</v>
      </c>
      <c r="AY31" t="str">
        <f t="shared" si="28"/>
        <v/>
      </c>
      <c r="CW31" s="25" t="str">
        <f t="shared" si="20"/>
        <v/>
      </c>
      <c r="CX31" s="25" t="str">
        <f t="shared" si="29"/>
        <v/>
      </c>
      <c r="CY31" s="25" t="str">
        <f t="shared" si="30"/>
        <v/>
      </c>
      <c r="CZ31" s="25" t="str">
        <f t="shared" si="21"/>
        <v/>
      </c>
      <c r="DA31"/>
      <c r="DB31" s="25" t="str">
        <f t="shared" si="31"/>
        <v/>
      </c>
      <c r="DC31" s="25" t="str">
        <f t="shared" si="32"/>
        <v/>
      </c>
      <c r="DD31" s="25" t="str">
        <f t="shared" si="33"/>
        <v/>
      </c>
      <c r="DE31" s="25" t="str">
        <f t="shared" si="34"/>
        <v/>
      </c>
      <c r="DG31" s="26">
        <f t="shared" si="22"/>
        <v>0</v>
      </c>
      <c r="DH31" s="26">
        <f t="shared" si="35"/>
        <v>0</v>
      </c>
      <c r="DI31" s="26">
        <f t="shared" si="36"/>
        <v>0</v>
      </c>
      <c r="DJ31" s="26">
        <f t="shared" si="23"/>
        <v>0</v>
      </c>
      <c r="DK31"/>
      <c r="DL31" s="26">
        <f t="shared" si="37"/>
        <v>0</v>
      </c>
      <c r="DM31" s="26">
        <f t="shared" si="24"/>
        <v>0</v>
      </c>
      <c r="DN31" s="26">
        <f t="shared" si="25"/>
        <v>0</v>
      </c>
      <c r="DO31" s="26">
        <f t="shared" si="26"/>
        <v>0</v>
      </c>
    </row>
    <row r="32" spans="1:119" ht="15" customHeight="1" x14ac:dyDescent="0.25">
      <c r="A32" s="1419" t="s">
        <v>56</v>
      </c>
      <c r="B32" s="1420"/>
      <c r="C32" s="1421"/>
      <c r="D32" s="1464">
        <f>SUM(E32+F32)</f>
        <v>0</v>
      </c>
      <c r="E32" s="1465">
        <f>SUM(U32+W32+Y32+AA32+AC32+AE32+AG32+AI32+AK32+AM32+AO32)</f>
        <v>0</v>
      </c>
      <c r="F32" s="1466">
        <f>SUM(V32+X32+Z32+AB32+AD32+AF32+AH32+AJ32+AL32+AN32+AP32)</f>
        <v>0</v>
      </c>
      <c r="G32" s="1484"/>
      <c r="H32" s="1485"/>
      <c r="I32" s="1484"/>
      <c r="J32" s="1486"/>
      <c r="K32" s="1484"/>
      <c r="L32" s="1485"/>
      <c r="M32" s="1484"/>
      <c r="N32" s="1486"/>
      <c r="O32" s="1484"/>
      <c r="P32" s="1485"/>
      <c r="Q32" s="1484"/>
      <c r="R32" s="1485"/>
      <c r="S32" s="1484"/>
      <c r="T32" s="1485"/>
      <c r="U32" s="1467"/>
      <c r="V32" s="1425"/>
      <c r="W32" s="1424"/>
      <c r="X32" s="1487"/>
      <c r="Y32" s="1467"/>
      <c r="Z32" s="1425"/>
      <c r="AA32" s="1424"/>
      <c r="AB32" s="1487"/>
      <c r="AC32" s="1467"/>
      <c r="AD32" s="1425"/>
      <c r="AE32" s="1424"/>
      <c r="AF32" s="1487"/>
      <c r="AG32" s="1467"/>
      <c r="AH32" s="1425"/>
      <c r="AI32" s="1424"/>
      <c r="AJ32" s="1487"/>
      <c r="AK32" s="1467"/>
      <c r="AL32" s="1425"/>
      <c r="AM32" s="1424"/>
      <c r="AN32" s="1425"/>
      <c r="AO32" s="1424"/>
      <c r="AP32" s="1426"/>
      <c r="AQ32" s="1468">
        <v>0</v>
      </c>
      <c r="AR32" s="1468">
        <v>0</v>
      </c>
      <c r="AS32" s="1468">
        <v>0</v>
      </c>
      <c r="AT32" s="1468"/>
      <c r="AU32" s="1468"/>
      <c r="AV32" s="1468"/>
      <c r="AW32" s="1468"/>
      <c r="AX32" s="1468"/>
      <c r="AY32" t="str">
        <f t="shared" si="28"/>
        <v/>
      </c>
      <c r="CW32" s="25" t="str">
        <f t="shared" si="20"/>
        <v/>
      </c>
      <c r="CX32" s="25" t="str">
        <f t="shared" si="29"/>
        <v/>
      </c>
      <c r="CY32" s="25" t="str">
        <f t="shared" si="30"/>
        <v/>
      </c>
      <c r="CZ32" s="25" t="str">
        <f t="shared" si="21"/>
        <v/>
      </c>
      <c r="DA32"/>
      <c r="DB32" s="25" t="str">
        <f t="shared" si="31"/>
        <v/>
      </c>
      <c r="DC32" s="25" t="str">
        <f t="shared" si="32"/>
        <v/>
      </c>
      <c r="DD32" s="25" t="str">
        <f t="shared" si="33"/>
        <v/>
      </c>
      <c r="DE32" s="25" t="str">
        <f t="shared" si="34"/>
        <v/>
      </c>
      <c r="DG32" s="26">
        <f t="shared" si="22"/>
        <v>0</v>
      </c>
      <c r="DH32" s="26">
        <f t="shared" si="35"/>
        <v>0</v>
      </c>
      <c r="DI32" s="26">
        <f t="shared" si="36"/>
        <v>0</v>
      </c>
      <c r="DJ32" s="26">
        <f t="shared" si="23"/>
        <v>0</v>
      </c>
      <c r="DK32"/>
      <c r="DL32" s="26">
        <f t="shared" si="37"/>
        <v>0</v>
      </c>
      <c r="DM32" s="26">
        <f t="shared" si="24"/>
        <v>0</v>
      </c>
      <c r="DN32" s="26">
        <f t="shared" si="25"/>
        <v>0</v>
      </c>
      <c r="DO32" s="26">
        <f t="shared" si="26"/>
        <v>0</v>
      </c>
    </row>
    <row r="33" spans="1:119" x14ac:dyDescent="0.25">
      <c r="A33" s="1419" t="s">
        <v>57</v>
      </c>
      <c r="B33" s="1420"/>
      <c r="C33" s="1421"/>
      <c r="D33" s="1464">
        <f>SUM(E33+F33)</f>
        <v>0</v>
      </c>
      <c r="E33" s="1465">
        <f t="shared" ref="E33:F35" si="39">SUM(G33+I33+K33+M33+O33+Q33+S33+U33+W33+Y33+AA33+AC33+AE33+AG33+AI33+AK33+AM33+AO33)</f>
        <v>0</v>
      </c>
      <c r="F33" s="1466">
        <f t="shared" si="39"/>
        <v>0</v>
      </c>
      <c r="G33" s="1467"/>
      <c r="H33" s="1425"/>
      <c r="I33" s="1467"/>
      <c r="J33" s="1468"/>
      <c r="K33" s="1467"/>
      <c r="L33" s="1425"/>
      <c r="M33" s="1467"/>
      <c r="N33" s="1468"/>
      <c r="O33" s="1467"/>
      <c r="P33" s="1425"/>
      <c r="Q33" s="1467"/>
      <c r="R33" s="1425"/>
      <c r="S33" s="1467"/>
      <c r="T33" s="1425"/>
      <c r="U33" s="1467"/>
      <c r="V33" s="1425"/>
      <c r="W33" s="1424"/>
      <c r="X33" s="1487"/>
      <c r="Y33" s="1467"/>
      <c r="Z33" s="1425"/>
      <c r="AA33" s="1424"/>
      <c r="AB33" s="1487"/>
      <c r="AC33" s="1467"/>
      <c r="AD33" s="1425"/>
      <c r="AE33" s="1424"/>
      <c r="AF33" s="1487"/>
      <c r="AG33" s="1467"/>
      <c r="AH33" s="1425"/>
      <c r="AI33" s="1424"/>
      <c r="AJ33" s="1487"/>
      <c r="AK33" s="1467"/>
      <c r="AL33" s="1425"/>
      <c r="AM33" s="1424"/>
      <c r="AN33" s="1425"/>
      <c r="AO33" s="1424"/>
      <c r="AP33" s="1426"/>
      <c r="AQ33" s="1468">
        <v>0</v>
      </c>
      <c r="AR33" s="1468">
        <v>0</v>
      </c>
      <c r="AS33" s="1468">
        <v>0</v>
      </c>
      <c r="AT33" s="1468"/>
      <c r="AU33" s="1468"/>
      <c r="AV33" s="1468"/>
      <c r="AW33" s="1468"/>
      <c r="AX33" s="1468"/>
      <c r="AY33" t="str">
        <f t="shared" si="28"/>
        <v/>
      </c>
      <c r="CW33" s="25" t="str">
        <f t="shared" si="20"/>
        <v/>
      </c>
      <c r="CX33" s="25" t="str">
        <f t="shared" si="29"/>
        <v/>
      </c>
      <c r="CY33" s="25" t="str">
        <f t="shared" si="30"/>
        <v/>
      </c>
      <c r="CZ33" s="25" t="str">
        <f t="shared" si="21"/>
        <v/>
      </c>
      <c r="DA33"/>
      <c r="DB33" s="25" t="str">
        <f t="shared" si="31"/>
        <v/>
      </c>
      <c r="DC33" s="25" t="str">
        <f t="shared" si="32"/>
        <v/>
      </c>
      <c r="DD33" s="25" t="str">
        <f t="shared" si="33"/>
        <v/>
      </c>
      <c r="DE33" s="25" t="str">
        <f t="shared" si="34"/>
        <v/>
      </c>
      <c r="DG33" s="26">
        <f t="shared" si="22"/>
        <v>0</v>
      </c>
      <c r="DH33" s="26">
        <f t="shared" si="35"/>
        <v>0</v>
      </c>
      <c r="DI33" s="26">
        <f t="shared" si="36"/>
        <v>0</v>
      </c>
      <c r="DJ33" s="26">
        <f t="shared" si="23"/>
        <v>0</v>
      </c>
      <c r="DK33"/>
      <c r="DL33" s="26">
        <f t="shared" si="37"/>
        <v>0</v>
      </c>
      <c r="DM33" s="26">
        <f t="shared" si="24"/>
        <v>0</v>
      </c>
      <c r="DN33" s="26">
        <f t="shared" si="25"/>
        <v>0</v>
      </c>
      <c r="DO33" s="26">
        <f t="shared" si="26"/>
        <v>0</v>
      </c>
    </row>
    <row r="34" spans="1:119" x14ac:dyDescent="0.25">
      <c r="A34" s="1419" t="s">
        <v>58</v>
      </c>
      <c r="B34" s="1420"/>
      <c r="C34" s="1421"/>
      <c r="D34" s="1464">
        <f t="shared" si="27"/>
        <v>0</v>
      </c>
      <c r="E34" s="1465">
        <f t="shared" si="39"/>
        <v>0</v>
      </c>
      <c r="F34" s="1466">
        <f t="shared" si="39"/>
        <v>0</v>
      </c>
      <c r="G34" s="1467"/>
      <c r="H34" s="1425"/>
      <c r="I34" s="1467"/>
      <c r="J34" s="1468"/>
      <c r="K34" s="1467"/>
      <c r="L34" s="1425"/>
      <c r="M34" s="1467"/>
      <c r="N34" s="1468"/>
      <c r="O34" s="1467"/>
      <c r="P34" s="1425"/>
      <c r="Q34" s="1467"/>
      <c r="R34" s="1425"/>
      <c r="S34" s="1467"/>
      <c r="T34" s="1425"/>
      <c r="U34" s="1467"/>
      <c r="V34" s="1425"/>
      <c r="W34" s="1424"/>
      <c r="X34" s="1487"/>
      <c r="Y34" s="1467"/>
      <c r="Z34" s="1425"/>
      <c r="AA34" s="1424"/>
      <c r="AB34" s="1487"/>
      <c r="AC34" s="1467"/>
      <c r="AD34" s="1425"/>
      <c r="AE34" s="1424"/>
      <c r="AF34" s="1487"/>
      <c r="AG34" s="1467"/>
      <c r="AH34" s="1425"/>
      <c r="AI34" s="1424"/>
      <c r="AJ34" s="1487"/>
      <c r="AK34" s="1467"/>
      <c r="AL34" s="1425"/>
      <c r="AM34" s="1424"/>
      <c r="AN34" s="1425"/>
      <c r="AO34" s="1424"/>
      <c r="AP34" s="1426"/>
      <c r="AQ34" s="1468">
        <v>0</v>
      </c>
      <c r="AR34" s="1468">
        <v>0</v>
      </c>
      <c r="AS34" s="1468">
        <v>0</v>
      </c>
      <c r="AT34" s="1468"/>
      <c r="AU34" s="1468"/>
      <c r="AV34" s="1468"/>
      <c r="AW34" s="1468"/>
      <c r="AX34" s="1468"/>
      <c r="AY34" t="str">
        <f t="shared" si="28"/>
        <v/>
      </c>
      <c r="CW34" s="25" t="str">
        <f t="shared" si="20"/>
        <v/>
      </c>
      <c r="CX34" s="25" t="str">
        <f t="shared" si="29"/>
        <v/>
      </c>
      <c r="CY34" s="25" t="str">
        <f t="shared" si="30"/>
        <v/>
      </c>
      <c r="CZ34" s="25" t="str">
        <f t="shared" si="21"/>
        <v/>
      </c>
      <c r="DA34"/>
      <c r="DB34" s="25" t="str">
        <f t="shared" si="31"/>
        <v/>
      </c>
      <c r="DC34" s="25" t="str">
        <f t="shared" si="32"/>
        <v/>
      </c>
      <c r="DD34" s="25" t="str">
        <f t="shared" si="33"/>
        <v/>
      </c>
      <c r="DE34" s="25" t="str">
        <f t="shared" si="34"/>
        <v/>
      </c>
      <c r="DG34" s="26">
        <f t="shared" si="22"/>
        <v>0</v>
      </c>
      <c r="DH34" s="26">
        <f t="shared" si="35"/>
        <v>0</v>
      </c>
      <c r="DI34" s="26">
        <f t="shared" si="36"/>
        <v>0</v>
      </c>
      <c r="DJ34" s="26">
        <f t="shared" si="23"/>
        <v>0</v>
      </c>
      <c r="DK34"/>
      <c r="DL34" s="26">
        <f t="shared" si="37"/>
        <v>0</v>
      </c>
      <c r="DM34" s="26">
        <f t="shared" si="24"/>
        <v>0</v>
      </c>
      <c r="DN34" s="26">
        <f t="shared" si="25"/>
        <v>0</v>
      </c>
      <c r="DO34" s="26">
        <f t="shared" si="26"/>
        <v>0</v>
      </c>
    </row>
    <row r="35" spans="1:119" ht="15" customHeight="1" x14ac:dyDescent="0.25">
      <c r="A35" s="1489" t="s">
        <v>59</v>
      </c>
      <c r="B35" s="685"/>
      <c r="C35" s="686"/>
      <c r="D35" s="1470">
        <f t="shared" si="27"/>
        <v>0</v>
      </c>
      <c r="E35" s="1471">
        <f t="shared" si="39"/>
        <v>0</v>
      </c>
      <c r="F35" s="1472">
        <f t="shared" si="39"/>
        <v>0</v>
      </c>
      <c r="G35" s="1473"/>
      <c r="H35" s="1435"/>
      <c r="I35" s="1473"/>
      <c r="J35" s="39"/>
      <c r="K35" s="1473"/>
      <c r="L35" s="1435"/>
      <c r="M35" s="1473"/>
      <c r="N35" s="39"/>
      <c r="O35" s="1473"/>
      <c r="P35" s="1435"/>
      <c r="Q35" s="1473"/>
      <c r="R35" s="1435"/>
      <c r="S35" s="1473"/>
      <c r="T35" s="1435"/>
      <c r="U35" s="1473"/>
      <c r="V35" s="1435"/>
      <c r="W35" s="1434"/>
      <c r="X35" s="1490"/>
      <c r="Y35" s="1473"/>
      <c r="Z35" s="1435"/>
      <c r="AA35" s="1434"/>
      <c r="AB35" s="1490"/>
      <c r="AC35" s="1473"/>
      <c r="AD35" s="1435"/>
      <c r="AE35" s="1434"/>
      <c r="AF35" s="1490"/>
      <c r="AG35" s="1473"/>
      <c r="AH35" s="1435"/>
      <c r="AI35" s="1434"/>
      <c r="AJ35" s="1490"/>
      <c r="AK35" s="1473"/>
      <c r="AL35" s="1435"/>
      <c r="AM35" s="1434"/>
      <c r="AN35" s="1435"/>
      <c r="AO35" s="1434"/>
      <c r="AP35" s="1436"/>
      <c r="AQ35" s="63">
        <v>0</v>
      </c>
      <c r="AR35" s="63">
        <v>0</v>
      </c>
      <c r="AS35" s="63">
        <v>0</v>
      </c>
      <c r="AT35" s="63"/>
      <c r="AU35" s="63"/>
      <c r="AV35" s="63"/>
      <c r="AW35" s="63"/>
      <c r="AX35" s="63"/>
      <c r="AY35" t="str">
        <f t="shared" si="28"/>
        <v/>
      </c>
      <c r="CW35" s="25" t="str">
        <f t="shared" si="20"/>
        <v/>
      </c>
      <c r="CX35" s="25" t="str">
        <f t="shared" si="29"/>
        <v/>
      </c>
      <c r="CY35" s="25" t="str">
        <f t="shared" si="30"/>
        <v/>
      </c>
      <c r="CZ35" s="25" t="str">
        <f t="shared" si="21"/>
        <v/>
      </c>
      <c r="DA35"/>
      <c r="DB35" s="25" t="str">
        <f t="shared" si="31"/>
        <v/>
      </c>
      <c r="DC35" s="25" t="str">
        <f t="shared" si="32"/>
        <v/>
      </c>
      <c r="DD35" s="25" t="str">
        <f t="shared" si="33"/>
        <v/>
      </c>
      <c r="DE35" s="25" t="str">
        <f t="shared" si="34"/>
        <v/>
      </c>
      <c r="DG35" s="26">
        <f t="shared" si="22"/>
        <v>0</v>
      </c>
      <c r="DH35" s="26">
        <f t="shared" si="35"/>
        <v>0</v>
      </c>
      <c r="DI35" s="26">
        <f t="shared" si="36"/>
        <v>0</v>
      </c>
      <c r="DJ35" s="26">
        <f t="shared" si="23"/>
        <v>0</v>
      </c>
      <c r="DK35"/>
      <c r="DL35" s="26">
        <f t="shared" si="37"/>
        <v>0</v>
      </c>
      <c r="DM35" s="26">
        <f t="shared" si="24"/>
        <v>0</v>
      </c>
      <c r="DN35" s="26">
        <f t="shared" si="25"/>
        <v>0</v>
      </c>
      <c r="DO35" s="26">
        <f t="shared" si="26"/>
        <v>0</v>
      </c>
    </row>
    <row r="36" spans="1:119" x14ac:dyDescent="0.25">
      <c r="A36" s="2090" t="s">
        <v>60</v>
      </c>
      <c r="B36" s="2090"/>
      <c r="C36" s="2090"/>
      <c r="D36" s="2099">
        <f t="shared" ref="D36:AV36" si="40">SUM(D19:D35)</f>
        <v>207</v>
      </c>
      <c r="E36" s="2100">
        <f t="shared" si="40"/>
        <v>95</v>
      </c>
      <c r="F36" s="2101">
        <f t="shared" si="40"/>
        <v>112</v>
      </c>
      <c r="G36" s="2099">
        <f t="shared" si="40"/>
        <v>0</v>
      </c>
      <c r="H36" s="2101">
        <f t="shared" si="40"/>
        <v>0</v>
      </c>
      <c r="I36" s="2099">
        <f t="shared" si="40"/>
        <v>0</v>
      </c>
      <c r="J36" s="2101">
        <f t="shared" si="40"/>
        <v>1</v>
      </c>
      <c r="K36" s="2099">
        <f t="shared" si="40"/>
        <v>12</v>
      </c>
      <c r="L36" s="2101">
        <f t="shared" si="40"/>
        <v>0</v>
      </c>
      <c r="M36" s="2099">
        <f t="shared" si="40"/>
        <v>2</v>
      </c>
      <c r="N36" s="2101">
        <f t="shared" si="40"/>
        <v>1</v>
      </c>
      <c r="O36" s="2099">
        <f t="shared" si="40"/>
        <v>3</v>
      </c>
      <c r="P36" s="2101">
        <f t="shared" si="40"/>
        <v>3</v>
      </c>
      <c r="Q36" s="2099">
        <f t="shared" si="40"/>
        <v>4</v>
      </c>
      <c r="R36" s="2101">
        <f t="shared" si="40"/>
        <v>1</v>
      </c>
      <c r="S36" s="2099">
        <f t="shared" si="40"/>
        <v>8</v>
      </c>
      <c r="T36" s="2101">
        <f t="shared" si="40"/>
        <v>6</v>
      </c>
      <c r="U36" s="2099">
        <f t="shared" si="40"/>
        <v>3</v>
      </c>
      <c r="V36" s="2101">
        <f t="shared" si="40"/>
        <v>3</v>
      </c>
      <c r="W36" s="2100">
        <f t="shared" si="40"/>
        <v>9</v>
      </c>
      <c r="X36" s="2102">
        <f t="shared" si="40"/>
        <v>2</v>
      </c>
      <c r="Y36" s="2099">
        <f t="shared" si="40"/>
        <v>4</v>
      </c>
      <c r="Z36" s="2101">
        <f t="shared" si="40"/>
        <v>8</v>
      </c>
      <c r="AA36" s="2100">
        <f t="shared" si="40"/>
        <v>13</v>
      </c>
      <c r="AB36" s="2102">
        <f t="shared" si="40"/>
        <v>6</v>
      </c>
      <c r="AC36" s="2099">
        <f t="shared" si="40"/>
        <v>2</v>
      </c>
      <c r="AD36" s="2101">
        <f t="shared" si="40"/>
        <v>7</v>
      </c>
      <c r="AE36" s="2099">
        <f t="shared" si="40"/>
        <v>1</v>
      </c>
      <c r="AF36" s="2102">
        <f t="shared" si="40"/>
        <v>12</v>
      </c>
      <c r="AG36" s="2099">
        <f t="shared" si="40"/>
        <v>10</v>
      </c>
      <c r="AH36" s="2101">
        <f t="shared" si="40"/>
        <v>15</v>
      </c>
      <c r="AI36" s="2099">
        <f t="shared" si="40"/>
        <v>6</v>
      </c>
      <c r="AJ36" s="2102">
        <f t="shared" si="40"/>
        <v>26</v>
      </c>
      <c r="AK36" s="2099">
        <f t="shared" si="40"/>
        <v>5</v>
      </c>
      <c r="AL36" s="2101">
        <f t="shared" si="40"/>
        <v>6</v>
      </c>
      <c r="AM36" s="2099">
        <f t="shared" si="40"/>
        <v>8</v>
      </c>
      <c r="AN36" s="2101">
        <f t="shared" si="40"/>
        <v>15</v>
      </c>
      <c r="AO36" s="2099">
        <f t="shared" si="40"/>
        <v>5</v>
      </c>
      <c r="AP36" s="2103">
        <f t="shared" si="40"/>
        <v>0</v>
      </c>
      <c r="AQ36" s="2101">
        <f t="shared" si="40"/>
        <v>0</v>
      </c>
      <c r="AR36" s="2101">
        <f t="shared" si="40"/>
        <v>0</v>
      </c>
      <c r="AS36" s="2104">
        <f t="shared" si="40"/>
        <v>0</v>
      </c>
      <c r="AT36" s="2104">
        <f t="shared" si="40"/>
        <v>0</v>
      </c>
      <c r="AU36" s="2104">
        <f t="shared" si="40"/>
        <v>4</v>
      </c>
      <c r="AV36" s="2104">
        <f t="shared" si="40"/>
        <v>0</v>
      </c>
      <c r="AW36" s="2104">
        <f>SUM(AW19:AW35)</f>
        <v>0</v>
      </c>
      <c r="AX36" s="2104">
        <f>SUM(AX19:AX35)</f>
        <v>1</v>
      </c>
      <c r="CW36"/>
      <c r="CX36"/>
      <c r="CY36"/>
      <c r="CZ36"/>
      <c r="DA36"/>
      <c r="DB36"/>
      <c r="DC36"/>
      <c r="DD36"/>
      <c r="DE36"/>
      <c r="DG36"/>
      <c r="DH36"/>
      <c r="DI36"/>
      <c r="DJ36"/>
      <c r="DK36"/>
      <c r="DL36"/>
      <c r="DM36"/>
    </row>
    <row r="37" spans="1:119" x14ac:dyDescent="0.25">
      <c r="A37" s="43" t="s">
        <v>61</v>
      </c>
      <c r="B37" s="70"/>
      <c r="C37" s="70"/>
      <c r="D37" s="46"/>
      <c r="E37" s="539"/>
      <c r="F37" s="539"/>
      <c r="G37" s="539"/>
      <c r="H37" s="539"/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39"/>
      <c r="T37" s="539"/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39"/>
      <c r="AF37" s="539"/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71"/>
      <c r="AS37" s="71"/>
      <c r="AT37" s="71"/>
      <c r="AU37" s="539"/>
      <c r="AV37" s="539"/>
      <c r="AW37" s="539"/>
      <c r="AX37" s="539"/>
      <c r="CW37"/>
      <c r="CX37"/>
      <c r="CY37"/>
      <c r="CZ37"/>
      <c r="DA37"/>
      <c r="DB37"/>
      <c r="DC37"/>
      <c r="DD37"/>
      <c r="DE37"/>
      <c r="DG37"/>
      <c r="DH37"/>
      <c r="DI37"/>
      <c r="DJ37"/>
      <c r="DK37"/>
      <c r="DL37"/>
      <c r="DM37"/>
    </row>
    <row r="38" spans="1:119" ht="15" customHeight="1" x14ac:dyDescent="0.25">
      <c r="A38" s="2105" t="s">
        <v>62</v>
      </c>
      <c r="B38" s="638"/>
      <c r="C38" s="638"/>
      <c r="D38" s="2105" t="s">
        <v>63</v>
      </c>
      <c r="E38" s="638"/>
      <c r="F38" s="2076"/>
      <c r="G38" s="2050" t="s">
        <v>5</v>
      </c>
      <c r="H38" s="2051"/>
      <c r="I38" s="2051"/>
      <c r="J38" s="2051"/>
      <c r="K38" s="2051"/>
      <c r="L38" s="2051"/>
      <c r="M38" s="2051"/>
      <c r="N38" s="2051"/>
      <c r="O38" s="2051"/>
      <c r="P38" s="2051"/>
      <c r="Q38" s="2051"/>
      <c r="R38" s="2051"/>
      <c r="S38" s="2051"/>
      <c r="T38" s="2051"/>
      <c r="U38" s="2051"/>
      <c r="V38" s="2051"/>
      <c r="W38" s="2051"/>
      <c r="X38" s="2051"/>
      <c r="Y38" s="2051"/>
      <c r="Z38" s="2051"/>
      <c r="AA38" s="2051"/>
      <c r="AB38" s="2051"/>
      <c r="AC38" s="2051"/>
      <c r="AD38" s="2051"/>
      <c r="AE38" s="2051"/>
      <c r="AF38" s="2051"/>
      <c r="AG38" s="2051"/>
      <c r="AH38" s="2051"/>
      <c r="AI38" s="2051"/>
      <c r="AJ38" s="2051"/>
      <c r="AK38" s="2051"/>
      <c r="AL38" s="2051"/>
      <c r="AM38" s="2051"/>
      <c r="AN38" s="2051"/>
      <c r="AO38" s="2051"/>
      <c r="AP38" s="2052"/>
      <c r="AQ38" s="2053" t="s">
        <v>6</v>
      </c>
      <c r="AR38" s="2076" t="s">
        <v>7</v>
      </c>
      <c r="AS38" s="2076" t="s">
        <v>8</v>
      </c>
      <c r="AT38" s="2076" t="s">
        <v>9</v>
      </c>
      <c r="AU38" s="2054" t="s">
        <v>64</v>
      </c>
      <c r="AV38" s="2054" t="s">
        <v>13</v>
      </c>
      <c r="AW38" s="2054" t="s">
        <v>10</v>
      </c>
      <c r="AX38" s="2054" t="s">
        <v>65</v>
      </c>
      <c r="CW38"/>
      <c r="CX38"/>
      <c r="CY38"/>
      <c r="CZ38"/>
      <c r="DA38"/>
      <c r="DB38"/>
      <c r="DC38"/>
      <c r="DD38"/>
      <c r="DE38"/>
      <c r="DG38"/>
      <c r="DH38"/>
      <c r="DI38"/>
      <c r="DJ38"/>
      <c r="DK38"/>
      <c r="DL38"/>
      <c r="DM38"/>
    </row>
    <row r="39" spans="1:119" ht="15" customHeight="1" x14ac:dyDescent="0.25">
      <c r="A39" s="688"/>
      <c r="B39" s="689"/>
      <c r="C39" s="690"/>
      <c r="D39" s="691"/>
      <c r="E39" s="692"/>
      <c r="F39" s="885"/>
      <c r="G39" s="2106" t="s">
        <v>14</v>
      </c>
      <c r="H39" s="2058"/>
      <c r="I39" s="2050" t="s">
        <v>15</v>
      </c>
      <c r="J39" s="2057"/>
      <c r="K39" s="2051" t="s">
        <v>16</v>
      </c>
      <c r="L39" s="2057"/>
      <c r="M39" s="2050" t="s">
        <v>17</v>
      </c>
      <c r="N39" s="2057"/>
      <c r="O39" s="2050" t="s">
        <v>18</v>
      </c>
      <c r="P39" s="2057"/>
      <c r="Q39" s="2050" t="s">
        <v>19</v>
      </c>
      <c r="R39" s="2057"/>
      <c r="S39" s="2050" t="s">
        <v>20</v>
      </c>
      <c r="T39" s="2057"/>
      <c r="U39" s="2050" t="s">
        <v>21</v>
      </c>
      <c r="V39" s="2057"/>
      <c r="W39" s="2050" t="s">
        <v>22</v>
      </c>
      <c r="X39" s="2057"/>
      <c r="Y39" s="2050" t="s">
        <v>23</v>
      </c>
      <c r="Z39" s="2058"/>
      <c r="AA39" s="2050" t="s">
        <v>24</v>
      </c>
      <c r="AB39" s="2058"/>
      <c r="AC39" s="2050" t="s">
        <v>25</v>
      </c>
      <c r="AD39" s="2058"/>
      <c r="AE39" s="2050" t="s">
        <v>26</v>
      </c>
      <c r="AF39" s="2058"/>
      <c r="AG39" s="2050" t="s">
        <v>27</v>
      </c>
      <c r="AH39" s="2058"/>
      <c r="AI39" s="2050" t="s">
        <v>28</v>
      </c>
      <c r="AJ39" s="2058"/>
      <c r="AK39" s="2050" t="s">
        <v>29</v>
      </c>
      <c r="AL39" s="2058"/>
      <c r="AM39" s="2050" t="s">
        <v>30</v>
      </c>
      <c r="AN39" s="2058"/>
      <c r="AO39" s="2050" t="s">
        <v>31</v>
      </c>
      <c r="AP39" s="2078"/>
      <c r="AQ39" s="694"/>
      <c r="AR39" s="645"/>
      <c r="AS39" s="645"/>
      <c r="AT39" s="645"/>
      <c r="AU39" s="647"/>
      <c r="AV39" s="647"/>
      <c r="AW39" s="647"/>
      <c r="AX39" s="647"/>
      <c r="CW39"/>
      <c r="CX39"/>
      <c r="CY39"/>
      <c r="CZ39"/>
      <c r="DA39"/>
      <c r="DB39"/>
      <c r="DC39"/>
      <c r="DD39"/>
      <c r="DE39"/>
      <c r="DG39"/>
      <c r="DH39"/>
      <c r="DI39"/>
      <c r="DJ39"/>
      <c r="DK39"/>
      <c r="DL39"/>
      <c r="DM39"/>
    </row>
    <row r="40" spans="1:119" x14ac:dyDescent="0.25">
      <c r="A40" s="690"/>
      <c r="B40" s="690"/>
      <c r="C40" s="645"/>
      <c r="D40" s="2059" t="s">
        <v>32</v>
      </c>
      <c r="E40" s="2107" t="s">
        <v>33</v>
      </c>
      <c r="F40" s="2108" t="s">
        <v>34</v>
      </c>
      <c r="G40" s="2059" t="s">
        <v>33</v>
      </c>
      <c r="H40" s="2108" t="s">
        <v>34</v>
      </c>
      <c r="I40" s="2059" t="s">
        <v>33</v>
      </c>
      <c r="J40" s="2108" t="s">
        <v>34</v>
      </c>
      <c r="K40" s="2079" t="s">
        <v>33</v>
      </c>
      <c r="L40" s="2108" t="s">
        <v>34</v>
      </c>
      <c r="M40" s="2107" t="s">
        <v>33</v>
      </c>
      <c r="N40" s="2108" t="s">
        <v>34</v>
      </c>
      <c r="O40" s="2107" t="s">
        <v>33</v>
      </c>
      <c r="P40" s="2108" t="s">
        <v>34</v>
      </c>
      <c r="Q40" s="2107" t="s">
        <v>33</v>
      </c>
      <c r="R40" s="2108" t="s">
        <v>34</v>
      </c>
      <c r="S40" s="2107" t="s">
        <v>33</v>
      </c>
      <c r="T40" s="2108" t="s">
        <v>34</v>
      </c>
      <c r="U40" s="2109" t="s">
        <v>33</v>
      </c>
      <c r="V40" s="2061" t="s">
        <v>34</v>
      </c>
      <c r="W40" s="2109" t="s">
        <v>33</v>
      </c>
      <c r="X40" s="2061" t="s">
        <v>34</v>
      </c>
      <c r="Y40" s="2109" t="s">
        <v>33</v>
      </c>
      <c r="Z40" s="2061" t="s">
        <v>34</v>
      </c>
      <c r="AA40" s="2109" t="s">
        <v>33</v>
      </c>
      <c r="AB40" s="2061" t="s">
        <v>34</v>
      </c>
      <c r="AC40" s="2109" t="s">
        <v>33</v>
      </c>
      <c r="AD40" s="2061" t="s">
        <v>34</v>
      </c>
      <c r="AE40" s="2109" t="s">
        <v>33</v>
      </c>
      <c r="AF40" s="2061" t="s">
        <v>34</v>
      </c>
      <c r="AG40" s="2109" t="s">
        <v>33</v>
      </c>
      <c r="AH40" s="2061" t="s">
        <v>34</v>
      </c>
      <c r="AI40" s="2109" t="s">
        <v>33</v>
      </c>
      <c r="AJ40" s="2061" t="s">
        <v>34</v>
      </c>
      <c r="AK40" s="2109" t="s">
        <v>33</v>
      </c>
      <c r="AL40" s="2061" t="s">
        <v>34</v>
      </c>
      <c r="AM40" s="2109" t="s">
        <v>33</v>
      </c>
      <c r="AN40" s="2061" t="s">
        <v>34</v>
      </c>
      <c r="AO40" s="2109" t="s">
        <v>33</v>
      </c>
      <c r="AP40" s="2080" t="s">
        <v>34</v>
      </c>
      <c r="AQ40" s="2063"/>
      <c r="AR40" s="885"/>
      <c r="AS40" s="885"/>
      <c r="AT40" s="885"/>
      <c r="AU40" s="946"/>
      <c r="AV40" s="946"/>
      <c r="AW40" s="946"/>
      <c r="AX40" s="946"/>
      <c r="CW40"/>
      <c r="CX40"/>
      <c r="CY40"/>
      <c r="CZ40"/>
      <c r="DA40"/>
      <c r="DB40"/>
      <c r="DC40"/>
      <c r="DD40"/>
      <c r="DE40"/>
      <c r="DG40"/>
      <c r="DH40"/>
      <c r="DI40"/>
      <c r="DJ40"/>
      <c r="DK40"/>
      <c r="DL40"/>
      <c r="DM40"/>
    </row>
    <row r="41" spans="1:119" x14ac:dyDescent="0.25">
      <c r="A41" s="2110" t="s">
        <v>66</v>
      </c>
      <c r="B41" s="2111"/>
      <c r="C41" s="2112"/>
      <c r="D41" s="2113">
        <f>SUM(E41+F41)</f>
        <v>2</v>
      </c>
      <c r="E41" s="76">
        <f>+S41+Y41+AA41+AC41+AE41+AG41+AI41+AK41+AM41+AO41</f>
        <v>0</v>
      </c>
      <c r="F41" s="2114">
        <f>+T41+Z41+AB41+AD41+AF41+AH41+AJ41+AL41+AN41+AP41</f>
        <v>2</v>
      </c>
      <c r="G41" s="1504"/>
      <c r="H41" s="1505"/>
      <c r="I41" s="1504"/>
      <c r="J41" s="1505"/>
      <c r="K41" s="1504"/>
      <c r="L41" s="1505"/>
      <c r="M41" s="1504"/>
      <c r="N41" s="1505"/>
      <c r="O41" s="1504"/>
      <c r="P41" s="1505"/>
      <c r="Q41" s="1504"/>
      <c r="R41" s="1505"/>
      <c r="S41" s="2115"/>
      <c r="T41" s="80"/>
      <c r="U41" s="1504"/>
      <c r="V41" s="1505"/>
      <c r="W41" s="1504"/>
      <c r="X41" s="1505"/>
      <c r="Y41" s="2115">
        <v>0</v>
      </c>
      <c r="Z41" s="80">
        <v>0</v>
      </c>
      <c r="AA41" s="2116">
        <v>0</v>
      </c>
      <c r="AB41" s="80">
        <v>0</v>
      </c>
      <c r="AC41" s="2117">
        <v>0</v>
      </c>
      <c r="AD41" s="80">
        <v>0</v>
      </c>
      <c r="AE41" s="2116">
        <v>0</v>
      </c>
      <c r="AF41" s="80">
        <v>0</v>
      </c>
      <c r="AG41" s="2115">
        <v>0</v>
      </c>
      <c r="AH41" s="80">
        <v>0</v>
      </c>
      <c r="AI41" s="2115">
        <v>0</v>
      </c>
      <c r="AJ41" s="80">
        <v>1</v>
      </c>
      <c r="AK41" s="2116">
        <v>0</v>
      </c>
      <c r="AL41" s="80">
        <v>0</v>
      </c>
      <c r="AM41" s="2117">
        <v>0</v>
      </c>
      <c r="AN41" s="80">
        <v>1</v>
      </c>
      <c r="AO41" s="2118">
        <v>0</v>
      </c>
      <c r="AP41" s="81">
        <v>0</v>
      </c>
      <c r="AQ41" s="2119">
        <v>0</v>
      </c>
      <c r="AR41" s="2119">
        <v>0</v>
      </c>
      <c r="AS41" s="2119">
        <v>0</v>
      </c>
      <c r="AT41" s="2119">
        <v>0</v>
      </c>
      <c r="AU41" s="2119">
        <v>0</v>
      </c>
      <c r="AV41" s="2119">
        <v>0</v>
      </c>
      <c r="AW41" s="2119">
        <v>0</v>
      </c>
      <c r="AX41" s="2119">
        <v>0</v>
      </c>
      <c r="AY41" t="str">
        <f>CW41&amp;CX41&amp;CY41&amp;CZ41&amp;DA41&amp;DB41&amp;DC41&amp;DD41&amp;DE41</f>
        <v/>
      </c>
      <c r="CW41" s="25" t="str">
        <f t="shared" ref="CW41:CW42" si="41">IF(AND((Y41+Z41)&gt;0,AQ41="")," * No olvide digitar la variable 12 años. Si no tiene digite Cero.",IF(AQ41&gt;(Y41+Z41),"* Las Consultas de 12 años NO DEBEN ser mayor que el total de Consultas entre 10-14 años",""))</f>
        <v/>
      </c>
      <c r="CX41" s="25" t="str">
        <f>IF(AND(F41&gt;0,AR41="")," * No olvide digitar la variable Embarazadas. Digite cero si no tiene.","")</f>
        <v/>
      </c>
      <c r="CY41" s="25" t="str">
        <f>IF(AR41&gt;F41," * Las Embarazadas NO DEBEN ser mayor al total de mujeres. ","")</f>
        <v/>
      </c>
      <c r="CZ41" s="25" t="str">
        <f t="shared" ref="CZ41" si="42">IF(AND((AK41+AL41)&gt;0,AS41="")," * No olvide digitar la variable 60 años. Si no tiene digite Cero.",IF(AS41&gt;(AK41+AL41)," * Las consultas de 60 años NO DEBEN ser mayor que el Total de consultas del grupo 60-64 años",""))</f>
        <v/>
      </c>
      <c r="DA41" s="25" t="str">
        <f>IF(AND(D41&gt;0,AT41="")," * No olvide digitar la variable Usuarios con Discapacidad. Digite Cero si no tiene.",IF(AT41&gt;D41," * La variable Usuarios con Discapacidad No puede ser mayor al Total Ambos Sexos.",""))</f>
        <v/>
      </c>
      <c r="DB41" s="25" t="str">
        <f>IF(AND(D41&gt;0,AU41="")," * No olvide digitar la variable Niños, niñas, adolescentes y jóvenes población SENAME. Digite Cero si no tiene.",IF(AU41&gt;D41," * La variable Niños, niñas, adolescentes y jóvenes población SENAME No puede ser mayor al Total Ambos Sexos.",""))</f>
        <v/>
      </c>
      <c r="DC41" s="25" t="str">
        <f>IF(AND(D41&gt;0,AV41="")," * No olvide digitar la variable Niños, niñas, adolescentes y jóvenes Mejor Niñez. Digite Cero si no tiene.",IF(AV41&gt;D41," * La variable Niños, niñas, adolescentes y jóvenes Mejor Niñez No puede ser mayor al Total Ambos Sexos.",""))</f>
        <v/>
      </c>
      <c r="DD41" s="25" t="str">
        <f>IF(AND(D41&gt;0,AW41="")," * No olvide digitar la variable Migrantes. Digite Cero si no tiene.",IF(AW41&gt;D41," * La variable Migrantes No puede ser mayor al Total.",""))</f>
        <v/>
      </c>
      <c r="DE41" s="25" t="str">
        <f>IF(AND(D41&gt;0,AX41="")," * No olvide digitar la variable  Pacientes en control PSCV. Digite Cero si no tiene.",IF(AX41&gt;D41," * La variable  Pacientes en control PSCV No puede ser mayor al Total.",""))</f>
        <v/>
      </c>
      <c r="DG41" s="26">
        <f t="shared" ref="DG41:DG42" si="43">IF(AND((Y41+Z41)&gt;0,AQ41=""),1,IF(AQ41&gt;(Y41+Z41),1,0))</f>
        <v>0</v>
      </c>
      <c r="DH41" s="26">
        <f>IF(AND(F41&gt;0,AR41=""),1,0)</f>
        <v>0</v>
      </c>
      <c r="DI41" s="26">
        <f>IF(AR41&gt;F41,1,0)</f>
        <v>0</v>
      </c>
      <c r="DJ41" s="26">
        <f t="shared" ref="DJ41" si="44">IF(AND((AK41+AL41)&gt;0,AS41=""),1,IF(AS41&gt;(AK41+AL41),1,0))</f>
        <v>0</v>
      </c>
      <c r="DK41" s="26">
        <f>IF(AND(D41&gt;0,AT41=""),1,IF(AT41&gt;D41,1,0))</f>
        <v>0</v>
      </c>
      <c r="DL41" s="26">
        <f>IF(AND(D41&gt;0,AU41=""),1,IF(AU41&gt;D41,1,0))</f>
        <v>0</v>
      </c>
      <c r="DM41" s="26">
        <f>IF(AND(D41&gt;0,AV41=""),1,IF(AV41&gt;D41,1,0))</f>
        <v>0</v>
      </c>
      <c r="DN41" s="26">
        <f>IF(AND(D41&gt;0,AW41=""),1,IF(AW41&gt;D41,1,0))</f>
        <v>0</v>
      </c>
      <c r="DO41" s="26">
        <f>IF(AND(D41&gt;0,AX41=""),1,IF(AX41&gt;D41,1,0))</f>
        <v>0</v>
      </c>
    </row>
    <row r="42" spans="1:119" ht="15" customHeight="1" x14ac:dyDescent="0.25">
      <c r="A42" s="1419" t="s">
        <v>67</v>
      </c>
      <c r="B42" s="1420"/>
      <c r="C42" s="1421"/>
      <c r="D42" s="82">
        <f>SUM(E42+F42)</f>
        <v>0</v>
      </c>
      <c r="E42" s="83">
        <f>+G42+I42+K42+M42+O42+Q42+S42+U42+W42+Y42+AA42</f>
        <v>0</v>
      </c>
      <c r="F42" s="84">
        <f>+H42+J42+L42+N42+P42+R42+T42+V42+X42+Z42+AB42</f>
        <v>0</v>
      </c>
      <c r="G42" s="85"/>
      <c r="H42" s="86"/>
      <c r="I42" s="85"/>
      <c r="J42" s="87"/>
      <c r="K42" s="85"/>
      <c r="L42" s="86"/>
      <c r="M42" s="85"/>
      <c r="N42" s="86"/>
      <c r="O42" s="85"/>
      <c r="P42" s="86"/>
      <c r="Q42" s="85"/>
      <c r="R42" s="88"/>
      <c r="S42" s="85"/>
      <c r="T42" s="88"/>
      <c r="U42" s="85"/>
      <c r="V42" s="86"/>
      <c r="W42" s="85"/>
      <c r="X42" s="88"/>
      <c r="Y42" s="85"/>
      <c r="Z42" s="88"/>
      <c r="AA42" s="85"/>
      <c r="AB42" s="86"/>
      <c r="AC42" s="1504"/>
      <c r="AD42" s="1512"/>
      <c r="AE42" s="1513"/>
      <c r="AF42" s="1512"/>
      <c r="AG42" s="1504"/>
      <c r="AH42" s="1505"/>
      <c r="AI42" s="1504"/>
      <c r="AJ42" s="1505"/>
      <c r="AK42" s="1513"/>
      <c r="AL42" s="1514"/>
      <c r="AM42" s="1504"/>
      <c r="AN42" s="1512"/>
      <c r="AO42" s="1513"/>
      <c r="AP42" s="1515"/>
      <c r="AQ42" s="1516"/>
      <c r="AR42" s="1517"/>
      <c r="AS42" s="1505"/>
      <c r="AT42" s="86"/>
      <c r="AU42" s="86"/>
      <c r="AV42" s="86"/>
      <c r="AW42" s="86"/>
      <c r="AX42" s="93"/>
      <c r="AY42" t="str">
        <f t="shared" ref="AY42:AY63" si="45">CW42&amp;CX42&amp;CY42&amp;CZ42&amp;DA42&amp;DB42&amp;DC42&amp;DD42&amp;DE42</f>
        <v/>
      </c>
      <c r="CW42" s="25" t="str">
        <f t="shared" si="41"/>
        <v/>
      </c>
      <c r="CX42" s="25" t="str">
        <f t="shared" ref="CX42:CX45" si="46">IF(AND(F42&gt;0,AR42="")," * No olvide digitar la variable Embarazadas. Digite cero si no tiene.","")</f>
        <v/>
      </c>
      <c r="CY42" s="25" t="str">
        <f>IF(AR42&gt;F42," * Las Embarazadas NO DEBEN ser mayor al total de mujeres. ","")</f>
        <v/>
      </c>
      <c r="CZ42"/>
      <c r="DA42" s="25" t="str">
        <f t="shared" ref="DA42:DA45" si="47">IF(AND(D42&gt;0,AT42="")," * No olvide digitar la variable Usuarios con Discapacidad. Digite Cero si no tiene.",IF(AT42&gt;D42," * La variable Usuarios con Discapacidad No puede ser mayor al Total Ambos Sexos.",""))</f>
        <v/>
      </c>
      <c r="DB42" s="25" t="str">
        <f t="shared" ref="DB42:DB45" si="48">IF(AND(D42&gt;0,AU42="")," * No olvide digitar la variable Niños, niñas, adolescentes y jóvenes población SENAME. Digite Cero si no tiene.",IF(AU42&gt;D42," * La variable Niños, niñas, adolescentes y jóvenes población SENAME No puede ser mayor al Total Ambos Sexos.",""))</f>
        <v/>
      </c>
      <c r="DC42" s="25" t="str">
        <f t="shared" ref="DC42:DC45" si="49">IF(AND(D42&gt;0,AV42="")," * No olvide digitar la variable Niños, niñas, adolescentes y jóvenes Mejor Niñez. Digite Cero si no tiene.",IF(AV42&gt;D42," * La variable Niños, niñas, adolescentes y jóvenes Mejor Niñez No puede ser mayor al Total Ambos Sexos.",""))</f>
        <v/>
      </c>
      <c r="DD42" s="25" t="str">
        <f t="shared" ref="DD42:DD45" si="50">IF(AND(D42&gt;0,AW42="")," * No olvide digitar la variable Migrantes. Digite Cero si no tiene.",IF(AW42&gt;D42," * La variable Migrantes No puede ser mayor al Total.",""))</f>
        <v/>
      </c>
      <c r="DE42" s="25" t="str">
        <f t="shared" ref="DE42:DE63" si="51">IF(AND(D42&gt;0,AX42="")," * No olvide digitar la variable  Pacientes en control PSCV. Digite Cero si no tiene.",IF(AX42&gt;D42," * La variable  Pacientes en control PSCV No puede ser mayor al Total.",""))</f>
        <v/>
      </c>
      <c r="DG42" s="26">
        <f t="shared" si="43"/>
        <v>0</v>
      </c>
      <c r="DH42" s="26">
        <f t="shared" ref="DH42:DH45" si="52">IF(AND(F42&gt;0,AR42=""),1,0)</f>
        <v>0</v>
      </c>
      <c r="DI42" s="26">
        <f t="shared" ref="DI42:DI45" si="53">IF(AR42&gt;F42,1,0)</f>
        <v>0</v>
      </c>
      <c r="DJ42"/>
      <c r="DK42" s="26">
        <f t="shared" ref="DK42:DK45" si="54">IF(AND(D42&gt;0,AT42=""),1,IF(AT42&gt;D42,1,0))</f>
        <v>0</v>
      </c>
      <c r="DL42" s="26">
        <f t="shared" ref="DL42:DL45" si="55">IF(AND(D42&gt;0,AU42=""),1,IF(AU42&gt;D42,1,0))</f>
        <v>0</v>
      </c>
      <c r="DM42" s="26">
        <f t="shared" ref="DM42:DM45" si="56">IF(AND(D42&gt;0,AV42=""),1,IF(AV42&gt;D42,1,0))</f>
        <v>0</v>
      </c>
      <c r="DN42" s="26">
        <f t="shared" ref="DN42:DN45" si="57">IF(AND(D42&gt;0,AW42=""),1,IF(AW42&gt;D42,1,0))</f>
        <v>0</v>
      </c>
      <c r="DO42" s="26">
        <f t="shared" ref="DO42:DO45" si="58">IF(AND(D42&gt;0,AX42=""),1,IF(AX42&gt;D42,1,0))</f>
        <v>0</v>
      </c>
    </row>
    <row r="43" spans="1:119" ht="15" customHeight="1" x14ac:dyDescent="0.25">
      <c r="A43" s="1419" t="s">
        <v>68</v>
      </c>
      <c r="B43" s="1420"/>
      <c r="C43" s="1421"/>
      <c r="D43" s="82">
        <f>SUM(E43+F43)</f>
        <v>0</v>
      </c>
      <c r="E43" s="83">
        <f>+G43+I43+K43+M43+O43+Q43+S43+U43+W43+Y43+AA43</f>
        <v>0</v>
      </c>
      <c r="F43" s="84">
        <f>+H43+J43+L43+N43+P43+R43+T43+V43+X43+Z43+AB43</f>
        <v>0</v>
      </c>
      <c r="G43" s="85"/>
      <c r="H43" s="86"/>
      <c r="I43" s="85"/>
      <c r="J43" s="87"/>
      <c r="K43" s="85"/>
      <c r="L43" s="86"/>
      <c r="M43" s="85"/>
      <c r="N43" s="86"/>
      <c r="O43" s="85"/>
      <c r="P43" s="86"/>
      <c r="Q43" s="85"/>
      <c r="R43" s="88"/>
      <c r="S43" s="85"/>
      <c r="T43" s="88"/>
      <c r="U43" s="85"/>
      <c r="V43" s="86"/>
      <c r="W43" s="85"/>
      <c r="X43" s="88"/>
      <c r="Y43" s="85"/>
      <c r="Z43" s="88"/>
      <c r="AA43" s="85"/>
      <c r="AB43" s="86"/>
      <c r="AC43" s="1504"/>
      <c r="AD43" s="1512"/>
      <c r="AE43" s="1513"/>
      <c r="AF43" s="1512"/>
      <c r="AG43" s="1504"/>
      <c r="AH43" s="1505"/>
      <c r="AI43" s="1504"/>
      <c r="AJ43" s="1505"/>
      <c r="AK43" s="1513"/>
      <c r="AL43" s="1514"/>
      <c r="AM43" s="1504"/>
      <c r="AN43" s="1512"/>
      <c r="AO43" s="1513"/>
      <c r="AP43" s="1515"/>
      <c r="AQ43" s="1518"/>
      <c r="AR43" s="1519"/>
      <c r="AS43" s="1505"/>
      <c r="AT43" s="86"/>
      <c r="AU43" s="86"/>
      <c r="AV43" s="86"/>
      <c r="AW43" s="86"/>
      <c r="AX43" s="93"/>
      <c r="AY43" t="str">
        <f t="shared" si="45"/>
        <v/>
      </c>
      <c r="CW43"/>
      <c r="CX43" s="25" t="str">
        <f t="shared" si="46"/>
        <v/>
      </c>
      <c r="CY43" s="25" t="str">
        <f t="shared" ref="CY43:CY44" si="59">IF(AR43&gt;F43," * Las Embarazadas NO DEBEN ser mayor al total de mujeres. ","")</f>
        <v/>
      </c>
      <c r="CZ43"/>
      <c r="DA43" s="25" t="str">
        <f t="shared" si="47"/>
        <v/>
      </c>
      <c r="DB43" s="25" t="str">
        <f t="shared" si="48"/>
        <v/>
      </c>
      <c r="DC43" s="25" t="str">
        <f t="shared" si="49"/>
        <v/>
      </c>
      <c r="DD43" s="25" t="str">
        <f t="shared" si="50"/>
        <v/>
      </c>
      <c r="DE43" s="25" t="str">
        <f t="shared" si="51"/>
        <v/>
      </c>
      <c r="DG43"/>
      <c r="DH43" s="26">
        <f t="shared" si="52"/>
        <v>0</v>
      </c>
      <c r="DI43" s="26">
        <f t="shared" si="53"/>
        <v>0</v>
      </c>
      <c r="DJ43"/>
      <c r="DK43" s="26">
        <f t="shared" si="54"/>
        <v>0</v>
      </c>
      <c r="DL43" s="26">
        <f t="shared" si="55"/>
        <v>0</v>
      </c>
      <c r="DM43" s="26">
        <f t="shared" si="56"/>
        <v>0</v>
      </c>
      <c r="DN43" s="26">
        <f t="shared" si="57"/>
        <v>0</v>
      </c>
      <c r="DO43" s="26">
        <f t="shared" si="58"/>
        <v>0</v>
      </c>
    </row>
    <row r="44" spans="1:119" x14ac:dyDescent="0.25">
      <c r="A44" s="1419" t="s">
        <v>69</v>
      </c>
      <c r="B44" s="1420"/>
      <c r="C44" s="1421"/>
      <c r="D44" s="1520">
        <f>SUM(E44+F44)</f>
        <v>0</v>
      </c>
      <c r="E44" s="1521">
        <f>+S44+U44+W44+Y44+AA44+AC44+AE44+AG44+AI44+AK44+AM44+AO44</f>
        <v>0</v>
      </c>
      <c r="F44" s="1522">
        <f>+T44+V44+X44+Z44+AB44+AD44+AF44+AH44+AJ44+AL44+AN44+AP44</f>
        <v>0</v>
      </c>
      <c r="G44" s="1504"/>
      <c r="H44" s="1505"/>
      <c r="I44" s="1504"/>
      <c r="J44" s="1505"/>
      <c r="K44" s="1504"/>
      <c r="L44" s="1505"/>
      <c r="M44" s="1504"/>
      <c r="N44" s="1505"/>
      <c r="O44" s="1504"/>
      <c r="P44" s="1505"/>
      <c r="Q44" s="1504"/>
      <c r="R44" s="1505"/>
      <c r="S44" s="85"/>
      <c r="T44" s="88"/>
      <c r="U44" s="85"/>
      <c r="V44" s="88"/>
      <c r="W44" s="85"/>
      <c r="X44" s="88"/>
      <c r="Y44" s="1523"/>
      <c r="Z44" s="1524"/>
      <c r="AA44" s="1525"/>
      <c r="AB44" s="1526"/>
      <c r="AC44" s="1523"/>
      <c r="AD44" s="1524"/>
      <c r="AE44" s="1525"/>
      <c r="AF44" s="1524"/>
      <c r="AG44" s="1523"/>
      <c r="AH44" s="1524"/>
      <c r="AI44" s="1523"/>
      <c r="AJ44" s="1524"/>
      <c r="AK44" s="1525"/>
      <c r="AL44" s="1526"/>
      <c r="AM44" s="1523"/>
      <c r="AN44" s="1524"/>
      <c r="AO44" s="1525"/>
      <c r="AP44" s="1527"/>
      <c r="AQ44" s="1516"/>
      <c r="AR44" s="86"/>
      <c r="AS44" s="1517"/>
      <c r="AT44" s="1517"/>
      <c r="AU44" s="1517"/>
      <c r="AV44" s="1517"/>
      <c r="AW44" s="1517"/>
      <c r="AX44" s="1519"/>
      <c r="AY44" t="str">
        <f t="shared" si="45"/>
        <v/>
      </c>
      <c r="CW44" s="25" t="str">
        <f t="shared" ref="CW44:CW45" si="60">IF(AND((Y44+Z44)&gt;0,AQ44="")," * No olvide digitar la variable 12 años. Si no tiene digite Cero.",IF(AQ44&gt;(Y44+Z44),"* Las Consultas de 12 años NO DEBEN ser mayor que el total de Consultas entre 10-14 años",""))</f>
        <v/>
      </c>
      <c r="CX44" s="25" t="str">
        <f t="shared" si="46"/>
        <v/>
      </c>
      <c r="CY44" s="25" t="str">
        <f t="shared" si="59"/>
        <v/>
      </c>
      <c r="CZ44" s="25" t="str">
        <f t="shared" ref="CZ44" si="61">IF(AND((AK44+AL44)&gt;0,AS44="")," * No olvide digitar la variable 60 años. Si no tiene digite Cero.",IF(AS44&gt;(AK44+AL44)," * Las consultas de 60 años NO DEBEN ser mayor que el Total de consultas del grupo 60-64 años",""))</f>
        <v/>
      </c>
      <c r="DA44" s="25" t="str">
        <f t="shared" si="47"/>
        <v/>
      </c>
      <c r="DB44" s="25" t="str">
        <f t="shared" si="48"/>
        <v/>
      </c>
      <c r="DC44" s="25" t="str">
        <f t="shared" si="49"/>
        <v/>
      </c>
      <c r="DD44" s="25" t="str">
        <f t="shared" si="50"/>
        <v/>
      </c>
      <c r="DE44" s="25" t="str">
        <f t="shared" si="51"/>
        <v/>
      </c>
      <c r="DG44" s="26">
        <f t="shared" ref="DG44:DG45" si="62">IF(AND((Y44+Z44)&gt;0,AQ44=""),1,IF(AQ44&gt;(Y44+Z44),1,0))</f>
        <v>0</v>
      </c>
      <c r="DH44" s="26">
        <f t="shared" si="52"/>
        <v>0</v>
      </c>
      <c r="DI44" s="26">
        <f t="shared" si="53"/>
        <v>0</v>
      </c>
      <c r="DJ44" s="26">
        <f t="shared" ref="DJ44" si="63">IF(AND((AK44+AL44)&gt;0,AS44=""),1,IF(AS44&gt;(AK44+AL44),1,0))</f>
        <v>0</v>
      </c>
      <c r="DK44" s="26">
        <f t="shared" si="54"/>
        <v>0</v>
      </c>
      <c r="DL44" s="26">
        <f t="shared" si="55"/>
        <v>0</v>
      </c>
      <c r="DM44" s="26">
        <f t="shared" si="56"/>
        <v>0</v>
      </c>
      <c r="DN44" s="26">
        <f t="shared" si="57"/>
        <v>0</v>
      </c>
      <c r="DO44" s="26">
        <f t="shared" si="58"/>
        <v>0</v>
      </c>
    </row>
    <row r="45" spans="1:119" ht="15" customHeight="1" x14ac:dyDescent="0.25">
      <c r="A45" s="1419" t="s">
        <v>70</v>
      </c>
      <c r="B45" s="1420"/>
      <c r="C45" s="1421"/>
      <c r="D45" s="98">
        <f>SUM(E45+F45)</f>
        <v>5</v>
      </c>
      <c r="E45" s="99">
        <f>S45+U45+W45+Y45+AA45+AC45+AE45+AG45+AI45+AK45+AM45+AO45</f>
        <v>1</v>
      </c>
      <c r="F45" s="100">
        <f>T45+V45+X45+Z45+AB45+AD45+AF45+AH45+AJ45+AL45+AN45+AP45</f>
        <v>4</v>
      </c>
      <c r="G45" s="101"/>
      <c r="H45" s="102"/>
      <c r="I45" s="101"/>
      <c r="J45" s="102"/>
      <c r="K45" s="101"/>
      <c r="L45" s="102"/>
      <c r="M45" s="101"/>
      <c r="N45" s="102"/>
      <c r="O45" s="101"/>
      <c r="P45" s="102"/>
      <c r="Q45" s="101"/>
      <c r="R45" s="102"/>
      <c r="S45" s="85"/>
      <c r="T45" s="88"/>
      <c r="U45" s="85"/>
      <c r="V45" s="88"/>
      <c r="W45" s="85"/>
      <c r="X45" s="88"/>
      <c r="Y45" s="1528">
        <v>0</v>
      </c>
      <c r="Z45" s="1529">
        <v>0</v>
      </c>
      <c r="AA45" s="103">
        <v>0</v>
      </c>
      <c r="AB45" s="104">
        <v>0</v>
      </c>
      <c r="AC45" s="1528">
        <v>0</v>
      </c>
      <c r="AD45" s="1529">
        <v>0</v>
      </c>
      <c r="AE45" s="1530">
        <v>0</v>
      </c>
      <c r="AF45" s="1529">
        <v>2</v>
      </c>
      <c r="AG45" s="1528">
        <v>1</v>
      </c>
      <c r="AH45" s="1529">
        <v>0</v>
      </c>
      <c r="AI45" s="1528">
        <v>0</v>
      </c>
      <c r="AJ45" s="1529">
        <v>1</v>
      </c>
      <c r="AK45" s="103">
        <v>0</v>
      </c>
      <c r="AL45" s="104">
        <v>0</v>
      </c>
      <c r="AM45" s="1528">
        <v>0</v>
      </c>
      <c r="AN45" s="1529">
        <v>1</v>
      </c>
      <c r="AO45" s="1530">
        <v>0</v>
      </c>
      <c r="AP45" s="1531">
        <v>0</v>
      </c>
      <c r="AQ45" s="1532">
        <v>0</v>
      </c>
      <c r="AR45" s="105">
        <v>0</v>
      </c>
      <c r="AS45" s="106"/>
      <c r="AT45" s="105">
        <v>0</v>
      </c>
      <c r="AU45" s="105">
        <v>0</v>
      </c>
      <c r="AV45" s="105">
        <v>0</v>
      </c>
      <c r="AW45" s="105">
        <v>0</v>
      </c>
      <c r="AX45" s="105">
        <v>0</v>
      </c>
      <c r="AY45" t="str">
        <f t="shared" si="45"/>
        <v/>
      </c>
      <c r="CW45" s="25" t="str">
        <f t="shared" si="60"/>
        <v/>
      </c>
      <c r="CX45" s="25" t="str">
        <f t="shared" si="46"/>
        <v/>
      </c>
      <c r="CY45" s="25" t="str">
        <f>IF(AR45&gt;F45," * Las Embarazadas NO DEBEN ser mayor al total de mujeres. ","")</f>
        <v/>
      </c>
      <c r="CZ45"/>
      <c r="DA45" s="25" t="str">
        <f t="shared" si="47"/>
        <v/>
      </c>
      <c r="DB45" s="25" t="str">
        <f t="shared" si="48"/>
        <v/>
      </c>
      <c r="DC45" s="25" t="str">
        <f t="shared" si="49"/>
        <v/>
      </c>
      <c r="DD45" s="25" t="str">
        <f t="shared" si="50"/>
        <v/>
      </c>
      <c r="DE45" s="25" t="str">
        <f t="shared" si="51"/>
        <v/>
      </c>
      <c r="DG45" s="26">
        <f t="shared" si="62"/>
        <v>0</v>
      </c>
      <c r="DH45" s="26">
        <f t="shared" si="52"/>
        <v>0</v>
      </c>
      <c r="DI45" s="26">
        <f t="shared" si="53"/>
        <v>0</v>
      </c>
      <c r="DJ45"/>
      <c r="DK45" s="26">
        <f t="shared" si="54"/>
        <v>0</v>
      </c>
      <c r="DL45" s="26">
        <f t="shared" si="55"/>
        <v>0</v>
      </c>
      <c r="DM45" s="26">
        <f t="shared" si="56"/>
        <v>0</v>
      </c>
      <c r="DN45" s="26">
        <f t="shared" si="57"/>
        <v>0</v>
      </c>
      <c r="DO45" s="26">
        <f t="shared" si="58"/>
        <v>0</v>
      </c>
    </row>
    <row r="46" spans="1:119" x14ac:dyDescent="0.25">
      <c r="A46" s="2050" t="s">
        <v>71</v>
      </c>
      <c r="B46" s="2051"/>
      <c r="C46" s="2057"/>
      <c r="D46" s="2120">
        <f t="shared" ref="D46:D59" si="64">SUM(E46+F46)</f>
        <v>5</v>
      </c>
      <c r="E46" s="2121">
        <f>S46+U46+W46+Y46+AA46+AC46+AE46+AG46+AI46+AK46+AM46+AO46</f>
        <v>1</v>
      </c>
      <c r="F46" s="2122">
        <f>T46+V46+X46+Z46+AB46+AD46+AF46+AH46+AJ46+AL46+AN46+AP46</f>
        <v>4</v>
      </c>
      <c r="G46" s="2123"/>
      <c r="H46" s="2124"/>
      <c r="I46" s="2124"/>
      <c r="J46" s="2124"/>
      <c r="K46" s="2124"/>
      <c r="L46" s="2124"/>
      <c r="M46" s="2124"/>
      <c r="N46" s="2124"/>
      <c r="O46" s="2124"/>
      <c r="P46" s="2124"/>
      <c r="Q46" s="2124"/>
      <c r="R46" s="2125"/>
      <c r="S46" s="2120">
        <f t="shared" ref="S46:AB46" si="65">SUM(S44:S45)</f>
        <v>0</v>
      </c>
      <c r="T46" s="2122">
        <f t="shared" si="65"/>
        <v>0</v>
      </c>
      <c r="U46" s="2120">
        <f t="shared" si="65"/>
        <v>0</v>
      </c>
      <c r="V46" s="2122">
        <f t="shared" si="65"/>
        <v>0</v>
      </c>
      <c r="W46" s="2126">
        <f t="shared" si="65"/>
        <v>0</v>
      </c>
      <c r="X46" s="2126">
        <f t="shared" si="65"/>
        <v>0</v>
      </c>
      <c r="Y46" s="2120">
        <f t="shared" si="65"/>
        <v>0</v>
      </c>
      <c r="Z46" s="2126">
        <f t="shared" si="65"/>
        <v>0</v>
      </c>
      <c r="AA46" s="2120">
        <f t="shared" si="65"/>
        <v>0</v>
      </c>
      <c r="AB46" s="2126">
        <f t="shared" si="65"/>
        <v>0</v>
      </c>
      <c r="AC46" s="2120">
        <f>SUM(AC44:AC45)</f>
        <v>0</v>
      </c>
      <c r="AD46" s="2122">
        <f>SUM(AD44:AD45)</f>
        <v>0</v>
      </c>
      <c r="AE46" s="2126">
        <f>SUM(AE44:AE45)</f>
        <v>0</v>
      </c>
      <c r="AF46" s="2126">
        <f t="shared" ref="AF46:AN46" si="66">SUM(AF44:AF45)</f>
        <v>2</v>
      </c>
      <c r="AG46" s="2120">
        <f t="shared" si="66"/>
        <v>1</v>
      </c>
      <c r="AH46" s="2126">
        <f t="shared" si="66"/>
        <v>0</v>
      </c>
      <c r="AI46" s="2120">
        <f t="shared" si="66"/>
        <v>0</v>
      </c>
      <c r="AJ46" s="2126">
        <f t="shared" si="66"/>
        <v>1</v>
      </c>
      <c r="AK46" s="2120">
        <f t="shared" si="66"/>
        <v>0</v>
      </c>
      <c r="AL46" s="2126">
        <f t="shared" si="66"/>
        <v>0</v>
      </c>
      <c r="AM46" s="2120">
        <f t="shared" si="66"/>
        <v>0</v>
      </c>
      <c r="AN46" s="2122">
        <f t="shared" si="66"/>
        <v>1</v>
      </c>
      <c r="AO46" s="2126">
        <f>SUM(AO44:AO45)</f>
        <v>0</v>
      </c>
      <c r="AP46" s="2127">
        <f>SUM(AP44:AP45)</f>
        <v>0</v>
      </c>
      <c r="AQ46" s="2126">
        <f>SUM(AQ44:AQ45)</f>
        <v>0</v>
      </c>
      <c r="AR46" s="2128">
        <f>SUM(AR44:AR45)</f>
        <v>0</v>
      </c>
      <c r="AS46" s="2122">
        <f>SUM(AS44)</f>
        <v>0</v>
      </c>
      <c r="AT46" s="2122">
        <f>SUM(AT44:AT45)</f>
        <v>0</v>
      </c>
      <c r="AU46" s="2122">
        <f>SUM(AU44:AU45)</f>
        <v>0</v>
      </c>
      <c r="AV46" s="2122">
        <f>SUM(AV44:AV45)</f>
        <v>0</v>
      </c>
      <c r="AW46" s="2122">
        <f>SUM(AW44:AW45)</f>
        <v>0</v>
      </c>
      <c r="AX46" s="2128">
        <f>SUM(AX44:AX45)</f>
        <v>0</v>
      </c>
      <c r="CW46"/>
      <c r="CX46"/>
      <c r="CY46"/>
      <c r="CZ46"/>
      <c r="DA46"/>
      <c r="DB46"/>
      <c r="DC46"/>
      <c r="DD46"/>
      <c r="DE46"/>
      <c r="DG46"/>
      <c r="DH46"/>
      <c r="DI46"/>
      <c r="DJ46"/>
      <c r="DK46"/>
      <c r="DL46"/>
      <c r="DM46"/>
    </row>
    <row r="47" spans="1:119" x14ac:dyDescent="0.25">
      <c r="A47" s="2129" t="s">
        <v>72</v>
      </c>
      <c r="B47" s="2130"/>
      <c r="C47" s="2131"/>
      <c r="D47" s="2120">
        <f t="shared" si="64"/>
        <v>0</v>
      </c>
      <c r="E47" s="2121">
        <f>+G47+I47+K47+M47+O47+Q47+S47+U47+W47+Y47+AA47+AC47+AE47+AG47+AI47+AK47+AM47+AO47</f>
        <v>0</v>
      </c>
      <c r="F47" s="2122">
        <f>+H47+J47+L47+N47+P47+R47+T47+V47+X47+Z47+AB47+AD47+AF47+AH47+AJ47+AL47+AN47+AP47</f>
        <v>0</v>
      </c>
      <c r="G47" s="2132"/>
      <c r="H47" s="2133"/>
      <c r="I47" s="2132"/>
      <c r="J47" s="2134"/>
      <c r="K47" s="2132"/>
      <c r="L47" s="2133"/>
      <c r="M47" s="2132"/>
      <c r="N47" s="2133"/>
      <c r="O47" s="2132"/>
      <c r="P47" s="2133"/>
      <c r="Q47" s="2132"/>
      <c r="R47" s="2135"/>
      <c r="S47" s="2132"/>
      <c r="T47" s="2135"/>
      <c r="U47" s="2132"/>
      <c r="V47" s="2135"/>
      <c r="W47" s="2132"/>
      <c r="X47" s="2135"/>
      <c r="Y47" s="2132"/>
      <c r="Z47" s="2135"/>
      <c r="AA47" s="2132"/>
      <c r="AB47" s="2135"/>
      <c r="AC47" s="2136"/>
      <c r="AD47" s="2135"/>
      <c r="AE47" s="2137"/>
      <c r="AF47" s="2135"/>
      <c r="AG47" s="2132"/>
      <c r="AH47" s="2135"/>
      <c r="AI47" s="2132"/>
      <c r="AJ47" s="2135"/>
      <c r="AK47" s="2132"/>
      <c r="AL47" s="2135"/>
      <c r="AM47" s="2136"/>
      <c r="AN47" s="2135"/>
      <c r="AO47" s="2134"/>
      <c r="AP47" s="2138"/>
      <c r="AQ47" s="2139"/>
      <c r="AR47" s="2133"/>
      <c r="AS47" s="2133"/>
      <c r="AT47" s="2133"/>
      <c r="AU47" s="2133"/>
      <c r="AV47" s="2133"/>
      <c r="AW47" s="2133"/>
      <c r="AX47" s="2140"/>
      <c r="AY47" t="str">
        <f t="shared" si="45"/>
        <v/>
      </c>
      <c r="CW47" s="25" t="str">
        <f t="shared" ref="CW47:CW53" si="67">IF(AND((Y47+Z47)&gt;0,AQ47="")," * No olvide digitar la variable 12 años. Si no tiene digite Cero.",IF(AQ47&gt;(Y47+Z47),"* Las Consultas de 12 años NO DEBEN ser mayor que el total de Consultas entre 10-14 años",""))</f>
        <v/>
      </c>
      <c r="CX47" s="25" t="str">
        <f t="shared" ref="CX47:CX53" si="68">IF(AND(F47&gt;0,AR47="")," * No olvide digitar la variable Embarazadas. Digite cero si no tiene.","")</f>
        <v/>
      </c>
      <c r="CY47" s="25" t="str">
        <f t="shared" ref="CY47:CY53" si="69">IF(AR47&gt;F47," * Las Embarazadas NO DEBEN ser mayor al total de mujeres. ","")</f>
        <v/>
      </c>
      <c r="CZ47" s="25" t="str">
        <f t="shared" ref="CZ47:CZ53" si="70">IF(AND((AK47+AL47)&gt;0,AS47="")," * No olvide digitar la variable 60 años. Si no tiene digite Cero.",IF(AS47&gt;(AK47+AL47)," * Las consultas de 60 años NO DEBEN ser mayor que el Total de consultas del grupo 60-64 años",""))</f>
        <v/>
      </c>
      <c r="DA47" s="25" t="str">
        <f t="shared" ref="DA47:DA53" si="71">IF(AND(D47&gt;0,AT47="")," * No olvide digitar la variable Usuarios con Discapacidad. Digite Cero si no tiene.",IF(AT47&gt;D47," * La variable Usuarios con Discapacidad No puede ser mayor al Total Ambos Sexos.",""))</f>
        <v/>
      </c>
      <c r="DB47" s="25" t="str">
        <f t="shared" ref="DB47:DB53" si="72">IF(AND(D47&gt;0,AU47="")," * No olvide digitar la variable Niños, niñas, adolescentes y jóvenes población SENAME. Digite Cero si no tiene.",IF(AU47&gt;D47," * La variable Niños, niñas, adolescentes y jóvenes población SENAME No puede ser mayor al Total Ambos Sexos.",""))</f>
        <v/>
      </c>
      <c r="DC47" s="25" t="str">
        <f t="shared" ref="DC47:DC53" si="73">IF(AND(D47&gt;0,AV47="")," * No olvide digitar la variable Niños, niñas, adolescentes y jóvenes Mejor Niñez. Digite Cero si no tiene.",IF(AV47&gt;D47," * La variable Niños, niñas, adolescentes y jóvenes Mejor Niñez No puede ser mayor al Total Ambos Sexos.",""))</f>
        <v/>
      </c>
      <c r="DD47" s="25" t="str">
        <f t="shared" ref="DD47:DD53" si="74">IF(AND(D47&gt;0,AW47="")," * No olvide digitar la variable Migrantes. Digite Cero si no tiene.",IF(AW47&gt;D47," * La variable Migrantes No puede ser mayor al Total.",""))</f>
        <v/>
      </c>
      <c r="DE47" s="25" t="str">
        <f t="shared" si="51"/>
        <v/>
      </c>
      <c r="DG47" s="26">
        <f t="shared" ref="DG47:DG53" si="75">IF(AND((Y47+Z47)&gt;0,AQ47=""),1,IF(AQ47&gt;(Y47+Z47),1,0))</f>
        <v>0</v>
      </c>
      <c r="DH47" s="26">
        <f t="shared" ref="DH47:DH53" si="76">IF(AND(F47&gt;0,AR47=""),1,0)</f>
        <v>0</v>
      </c>
      <c r="DI47" s="26">
        <f t="shared" ref="DI47:DI53" si="77">IF(AR47&gt;F47,1,0)</f>
        <v>0</v>
      </c>
      <c r="DJ47" s="26">
        <f t="shared" ref="DJ47:DJ53" si="78">IF(AND((AK47+AL47)&gt;0,AS47=""),1,IF(AS47&gt;(AK47+AL47),1,0))</f>
        <v>0</v>
      </c>
      <c r="DK47" s="26">
        <f t="shared" ref="DK47:DK53" si="79">IF(AND(D47&gt;0,AT47=""),1,IF(AT47&gt;D47,1,0))</f>
        <v>0</v>
      </c>
      <c r="DL47" s="26">
        <f t="shared" ref="DL47:DL53" si="80">IF(AND(D47&gt;0,AU47=""),1,IF(AU47&gt;D47,1,0))</f>
        <v>0</v>
      </c>
      <c r="DM47" s="26">
        <f t="shared" ref="DM47:DM53" si="81">IF(AND(D47&gt;0,AV47=""),1,IF(AV47&gt;D47,1,0))</f>
        <v>0</v>
      </c>
      <c r="DN47" s="26">
        <f t="shared" ref="DN47:DN53" si="82">IF(AND(D47&gt;0,AW47=""),1,IF(AW47&gt;D47,1,0))</f>
        <v>0</v>
      </c>
      <c r="DO47" s="26">
        <f t="shared" ref="DO47:DO53" si="83">IF(AND(D47&gt;0,AX47=""),1,IF(AX47&gt;D47,1,0))</f>
        <v>0</v>
      </c>
    </row>
    <row r="48" spans="1:119" ht="15" customHeight="1" x14ac:dyDescent="0.25">
      <c r="A48" s="2141" t="s">
        <v>73</v>
      </c>
      <c r="B48" s="2142"/>
      <c r="C48" s="113">
        <v>0</v>
      </c>
      <c r="D48" s="114">
        <f t="shared" si="64"/>
        <v>0</v>
      </c>
      <c r="E48" s="115">
        <f>SUM(G48+I48+K48+M48+O48+Q48+S48+U48+W48+Y48+AA48+AC48+AE48+AG48+AI48+AK48+AM48+AO48)</f>
        <v>0</v>
      </c>
      <c r="F48" s="84">
        <f>SUM(H48+J48+L48+N48+P48+R48+T48+V48+X48+Z48+AB48+AD48+AF48+AH48+AJ48+AL48+AN48+AP48)</f>
        <v>0</v>
      </c>
      <c r="G48" s="85"/>
      <c r="H48" s="86"/>
      <c r="I48" s="85"/>
      <c r="J48" s="87"/>
      <c r="K48" s="85"/>
      <c r="L48" s="86"/>
      <c r="M48" s="85"/>
      <c r="N48" s="86"/>
      <c r="O48" s="85"/>
      <c r="P48" s="86"/>
      <c r="Q48" s="85"/>
      <c r="R48" s="88"/>
      <c r="S48" s="85"/>
      <c r="T48" s="88"/>
      <c r="U48" s="85"/>
      <c r="V48" s="88"/>
      <c r="W48" s="85"/>
      <c r="X48" s="88"/>
      <c r="Y48" s="85"/>
      <c r="Z48" s="88"/>
      <c r="AA48" s="85"/>
      <c r="AB48" s="88"/>
      <c r="AC48" s="116"/>
      <c r="AD48" s="88"/>
      <c r="AE48" s="117"/>
      <c r="AF48" s="88"/>
      <c r="AG48" s="85"/>
      <c r="AH48" s="88"/>
      <c r="AI48" s="85"/>
      <c r="AJ48" s="88"/>
      <c r="AK48" s="85"/>
      <c r="AL48" s="88"/>
      <c r="AM48" s="116"/>
      <c r="AN48" s="88"/>
      <c r="AO48" s="87"/>
      <c r="AP48" s="118"/>
      <c r="AQ48" s="119"/>
      <c r="AR48" s="86"/>
      <c r="AS48" s="86"/>
      <c r="AT48" s="86"/>
      <c r="AU48" s="86"/>
      <c r="AV48" s="86"/>
      <c r="AW48" s="86"/>
      <c r="AX48" s="93"/>
      <c r="AY48" t="str">
        <f t="shared" si="45"/>
        <v/>
      </c>
      <c r="CW48" s="25" t="str">
        <f t="shared" si="67"/>
        <v/>
      </c>
      <c r="CX48" s="25" t="str">
        <f t="shared" si="68"/>
        <v/>
      </c>
      <c r="CY48" s="25" t="str">
        <f t="shared" si="69"/>
        <v/>
      </c>
      <c r="CZ48" s="25" t="str">
        <f t="shared" si="70"/>
        <v/>
      </c>
      <c r="DA48" s="25" t="str">
        <f t="shared" si="71"/>
        <v/>
      </c>
      <c r="DB48" s="25" t="str">
        <f t="shared" si="72"/>
        <v/>
      </c>
      <c r="DC48" s="25" t="str">
        <f t="shared" si="73"/>
        <v/>
      </c>
      <c r="DD48" s="25" t="str">
        <f t="shared" si="74"/>
        <v/>
      </c>
      <c r="DE48" s="25" t="str">
        <f t="shared" si="51"/>
        <v/>
      </c>
      <c r="DG48" s="26">
        <f t="shared" si="75"/>
        <v>0</v>
      </c>
      <c r="DH48" s="26">
        <f t="shared" si="76"/>
        <v>0</v>
      </c>
      <c r="DI48" s="26">
        <f t="shared" si="77"/>
        <v>0</v>
      </c>
      <c r="DJ48" s="26">
        <f t="shared" si="78"/>
        <v>0</v>
      </c>
      <c r="DK48" s="26">
        <f t="shared" si="79"/>
        <v>0</v>
      </c>
      <c r="DL48" s="26">
        <f t="shared" si="80"/>
        <v>0</v>
      </c>
      <c r="DM48" s="26">
        <f t="shared" si="81"/>
        <v>0</v>
      </c>
      <c r="DN48" s="26">
        <f t="shared" si="82"/>
        <v>0</v>
      </c>
      <c r="DO48" s="26">
        <f t="shared" si="83"/>
        <v>0</v>
      </c>
    </row>
    <row r="49" spans="1:119" x14ac:dyDescent="0.25">
      <c r="A49" s="711"/>
      <c r="B49" s="712"/>
      <c r="C49" s="1551" t="s">
        <v>74</v>
      </c>
      <c r="D49" s="1520">
        <f t="shared" si="64"/>
        <v>0</v>
      </c>
      <c r="E49" s="115">
        <f t="shared" ref="E49:F58" si="84">SUM(G49+I49+K49+M49+O49+Q49+S49+U49+W49+Y49+AA49+AC49+AE49+AG49+AI49+AK49+AM49+AO49)</f>
        <v>0</v>
      </c>
      <c r="F49" s="84">
        <f t="shared" si="84"/>
        <v>0</v>
      </c>
      <c r="G49" s="1523"/>
      <c r="H49" s="1517"/>
      <c r="I49" s="1523"/>
      <c r="J49" s="1552"/>
      <c r="K49" s="1523"/>
      <c r="L49" s="1517"/>
      <c r="M49" s="1523"/>
      <c r="N49" s="1517"/>
      <c r="O49" s="1523"/>
      <c r="P49" s="1517"/>
      <c r="Q49" s="1523"/>
      <c r="R49" s="1524"/>
      <c r="S49" s="1523"/>
      <c r="T49" s="1524"/>
      <c r="U49" s="1523"/>
      <c r="V49" s="1524"/>
      <c r="W49" s="1523"/>
      <c r="X49" s="1524"/>
      <c r="Y49" s="1523"/>
      <c r="Z49" s="1524"/>
      <c r="AA49" s="1523"/>
      <c r="AB49" s="1524"/>
      <c r="AC49" s="1553"/>
      <c r="AD49" s="1524"/>
      <c r="AE49" s="1525"/>
      <c r="AF49" s="1524"/>
      <c r="AG49" s="1523"/>
      <c r="AH49" s="1524"/>
      <c r="AI49" s="1523"/>
      <c r="AJ49" s="1524"/>
      <c r="AK49" s="1523"/>
      <c r="AL49" s="1524"/>
      <c r="AM49" s="1553"/>
      <c r="AN49" s="1524"/>
      <c r="AO49" s="1552"/>
      <c r="AP49" s="1527"/>
      <c r="AQ49" s="1516"/>
      <c r="AR49" s="1517"/>
      <c r="AS49" s="1517"/>
      <c r="AT49" s="1517"/>
      <c r="AU49" s="1517"/>
      <c r="AV49" s="1517"/>
      <c r="AW49" s="1517"/>
      <c r="AX49" s="1519"/>
      <c r="AY49" t="str">
        <f t="shared" si="45"/>
        <v/>
      </c>
      <c r="CW49" s="25" t="str">
        <f t="shared" si="67"/>
        <v/>
      </c>
      <c r="CX49" s="25" t="str">
        <f t="shared" si="68"/>
        <v/>
      </c>
      <c r="CY49" s="25" t="str">
        <f t="shared" si="69"/>
        <v/>
      </c>
      <c r="CZ49" s="25" t="str">
        <f t="shared" si="70"/>
        <v/>
      </c>
      <c r="DA49" s="25" t="str">
        <f t="shared" si="71"/>
        <v/>
      </c>
      <c r="DB49" s="25" t="str">
        <f t="shared" si="72"/>
        <v/>
      </c>
      <c r="DC49" s="25" t="str">
        <f t="shared" si="73"/>
        <v/>
      </c>
      <c r="DD49" s="25" t="str">
        <f t="shared" si="74"/>
        <v/>
      </c>
      <c r="DE49" s="25" t="str">
        <f t="shared" si="51"/>
        <v/>
      </c>
      <c r="DG49" s="26">
        <f t="shared" si="75"/>
        <v>0</v>
      </c>
      <c r="DH49" s="26">
        <f t="shared" si="76"/>
        <v>0</v>
      </c>
      <c r="DI49" s="26">
        <f t="shared" si="77"/>
        <v>0</v>
      </c>
      <c r="DJ49" s="26">
        <f t="shared" si="78"/>
        <v>0</v>
      </c>
      <c r="DK49" s="26">
        <f t="shared" si="79"/>
        <v>0</v>
      </c>
      <c r="DL49" s="26">
        <f t="shared" si="80"/>
        <v>0</v>
      </c>
      <c r="DM49" s="26">
        <f t="shared" si="81"/>
        <v>0</v>
      </c>
      <c r="DN49" s="26">
        <f t="shared" si="82"/>
        <v>0</v>
      </c>
      <c r="DO49" s="26">
        <f t="shared" si="83"/>
        <v>0</v>
      </c>
    </row>
    <row r="50" spans="1:119" x14ac:dyDescent="0.25">
      <c r="A50" s="711"/>
      <c r="B50" s="712"/>
      <c r="C50" s="1551" t="s">
        <v>75</v>
      </c>
      <c r="D50" s="1520">
        <f t="shared" si="64"/>
        <v>0</v>
      </c>
      <c r="E50" s="115">
        <f t="shared" si="84"/>
        <v>0</v>
      </c>
      <c r="F50" s="84">
        <f t="shared" si="84"/>
        <v>0</v>
      </c>
      <c r="G50" s="1523"/>
      <c r="H50" s="1517"/>
      <c r="I50" s="1523"/>
      <c r="J50" s="1552"/>
      <c r="K50" s="1523"/>
      <c r="L50" s="1517"/>
      <c r="M50" s="1523"/>
      <c r="N50" s="1517"/>
      <c r="O50" s="1523"/>
      <c r="P50" s="1517"/>
      <c r="Q50" s="1523"/>
      <c r="R50" s="1524"/>
      <c r="S50" s="1523"/>
      <c r="T50" s="1524"/>
      <c r="U50" s="1523"/>
      <c r="V50" s="1524"/>
      <c r="W50" s="1523"/>
      <c r="X50" s="1524"/>
      <c r="Y50" s="1523"/>
      <c r="Z50" s="1524"/>
      <c r="AA50" s="1523"/>
      <c r="AB50" s="1524"/>
      <c r="AC50" s="1553"/>
      <c r="AD50" s="1524"/>
      <c r="AE50" s="1525"/>
      <c r="AF50" s="1524"/>
      <c r="AG50" s="1523"/>
      <c r="AH50" s="1524"/>
      <c r="AI50" s="1523"/>
      <c r="AJ50" s="1524"/>
      <c r="AK50" s="1523"/>
      <c r="AL50" s="1524"/>
      <c r="AM50" s="1553"/>
      <c r="AN50" s="1524"/>
      <c r="AO50" s="1552"/>
      <c r="AP50" s="1527"/>
      <c r="AQ50" s="1516"/>
      <c r="AR50" s="1517"/>
      <c r="AS50" s="1517"/>
      <c r="AT50" s="1517"/>
      <c r="AU50" s="1517"/>
      <c r="AV50" s="1517"/>
      <c r="AW50" s="1517"/>
      <c r="AX50" s="1519"/>
      <c r="AY50" t="str">
        <f t="shared" si="45"/>
        <v/>
      </c>
      <c r="CW50" s="25" t="str">
        <f t="shared" si="67"/>
        <v/>
      </c>
      <c r="CX50" s="25" t="str">
        <f t="shared" si="68"/>
        <v/>
      </c>
      <c r="CY50" s="25" t="str">
        <f t="shared" si="69"/>
        <v/>
      </c>
      <c r="CZ50" s="25" t="str">
        <f t="shared" si="70"/>
        <v/>
      </c>
      <c r="DA50" s="25" t="str">
        <f t="shared" si="71"/>
        <v/>
      </c>
      <c r="DB50" s="25" t="str">
        <f t="shared" si="72"/>
        <v/>
      </c>
      <c r="DC50" s="25" t="str">
        <f t="shared" si="73"/>
        <v/>
      </c>
      <c r="DD50" s="25" t="str">
        <f t="shared" si="74"/>
        <v/>
      </c>
      <c r="DE50" s="25" t="str">
        <f t="shared" si="51"/>
        <v/>
      </c>
      <c r="DG50" s="26">
        <f t="shared" si="75"/>
        <v>0</v>
      </c>
      <c r="DH50" s="26">
        <f t="shared" si="76"/>
        <v>0</v>
      </c>
      <c r="DI50" s="26">
        <f t="shared" si="77"/>
        <v>0</v>
      </c>
      <c r="DJ50" s="26">
        <f t="shared" si="78"/>
        <v>0</v>
      </c>
      <c r="DK50" s="26">
        <f t="shared" si="79"/>
        <v>0</v>
      </c>
      <c r="DL50" s="26">
        <f t="shared" si="80"/>
        <v>0</v>
      </c>
      <c r="DM50" s="26">
        <f t="shared" si="81"/>
        <v>0</v>
      </c>
      <c r="DN50" s="26">
        <f t="shared" si="82"/>
        <v>0</v>
      </c>
      <c r="DO50" s="26">
        <f t="shared" si="83"/>
        <v>0</v>
      </c>
    </row>
    <row r="51" spans="1:119" x14ac:dyDescent="0.25">
      <c r="A51" s="711"/>
      <c r="B51" s="712"/>
      <c r="C51" s="1551" t="s">
        <v>76</v>
      </c>
      <c r="D51" s="1520">
        <f t="shared" si="64"/>
        <v>0</v>
      </c>
      <c r="E51" s="115">
        <f t="shared" si="84"/>
        <v>0</v>
      </c>
      <c r="F51" s="84">
        <f t="shared" si="84"/>
        <v>0</v>
      </c>
      <c r="G51" s="1523"/>
      <c r="H51" s="1517"/>
      <c r="I51" s="1523"/>
      <c r="J51" s="1552"/>
      <c r="K51" s="1523"/>
      <c r="L51" s="1517"/>
      <c r="M51" s="1523"/>
      <c r="N51" s="1517"/>
      <c r="O51" s="1523"/>
      <c r="P51" s="1517"/>
      <c r="Q51" s="1523"/>
      <c r="R51" s="1524"/>
      <c r="S51" s="1523"/>
      <c r="T51" s="1524"/>
      <c r="U51" s="1523"/>
      <c r="V51" s="1524"/>
      <c r="W51" s="1523"/>
      <c r="X51" s="1524"/>
      <c r="Y51" s="1523"/>
      <c r="Z51" s="1524"/>
      <c r="AA51" s="1523"/>
      <c r="AB51" s="1524"/>
      <c r="AC51" s="1553"/>
      <c r="AD51" s="1524"/>
      <c r="AE51" s="1525"/>
      <c r="AF51" s="1524"/>
      <c r="AG51" s="1523"/>
      <c r="AH51" s="1524"/>
      <c r="AI51" s="1523"/>
      <c r="AJ51" s="1524"/>
      <c r="AK51" s="1523"/>
      <c r="AL51" s="1524"/>
      <c r="AM51" s="1553"/>
      <c r="AN51" s="1524"/>
      <c r="AO51" s="1552"/>
      <c r="AP51" s="1527"/>
      <c r="AQ51" s="1516"/>
      <c r="AR51" s="1517"/>
      <c r="AS51" s="1517"/>
      <c r="AT51" s="1517"/>
      <c r="AU51" s="1517"/>
      <c r="AV51" s="1517"/>
      <c r="AW51" s="1517"/>
      <c r="AX51" s="1519"/>
      <c r="AY51" t="str">
        <f t="shared" si="45"/>
        <v/>
      </c>
      <c r="CW51" s="25" t="str">
        <f t="shared" si="67"/>
        <v/>
      </c>
      <c r="CX51" s="25" t="str">
        <f t="shared" si="68"/>
        <v/>
      </c>
      <c r="CY51" s="25" t="str">
        <f t="shared" si="69"/>
        <v/>
      </c>
      <c r="CZ51" s="25" t="str">
        <f t="shared" si="70"/>
        <v/>
      </c>
      <c r="DA51" s="25" t="str">
        <f t="shared" si="71"/>
        <v/>
      </c>
      <c r="DB51" s="25" t="str">
        <f t="shared" si="72"/>
        <v/>
      </c>
      <c r="DC51" s="25" t="str">
        <f t="shared" si="73"/>
        <v/>
      </c>
      <c r="DD51" s="25" t="str">
        <f t="shared" si="74"/>
        <v/>
      </c>
      <c r="DE51" s="25" t="str">
        <f t="shared" si="51"/>
        <v/>
      </c>
      <c r="DG51" s="26">
        <f t="shared" si="75"/>
        <v>0</v>
      </c>
      <c r="DH51" s="26">
        <f t="shared" si="76"/>
        <v>0</v>
      </c>
      <c r="DI51" s="26">
        <f t="shared" si="77"/>
        <v>0</v>
      </c>
      <c r="DJ51" s="26">
        <f t="shared" si="78"/>
        <v>0</v>
      </c>
      <c r="DK51" s="26">
        <f t="shared" si="79"/>
        <v>0</v>
      </c>
      <c r="DL51" s="26">
        <f t="shared" si="80"/>
        <v>0</v>
      </c>
      <c r="DM51" s="26">
        <f t="shared" si="81"/>
        <v>0</v>
      </c>
      <c r="DN51" s="26">
        <f t="shared" si="82"/>
        <v>0</v>
      </c>
      <c r="DO51" s="26">
        <f t="shared" si="83"/>
        <v>0</v>
      </c>
    </row>
    <row r="52" spans="1:119" x14ac:dyDescent="0.25">
      <c r="A52" s="711"/>
      <c r="B52" s="712"/>
      <c r="C52" s="121" t="s">
        <v>77</v>
      </c>
      <c r="D52" s="98">
        <f>SUM(E52+F52)</f>
        <v>0</v>
      </c>
      <c r="E52" s="115">
        <f t="shared" si="84"/>
        <v>0</v>
      </c>
      <c r="F52" s="84">
        <f t="shared" si="84"/>
        <v>0</v>
      </c>
      <c r="G52" s="122"/>
      <c r="H52" s="123"/>
      <c r="I52" s="122"/>
      <c r="J52" s="124"/>
      <c r="K52" s="122"/>
      <c r="L52" s="123"/>
      <c r="M52" s="122"/>
      <c r="N52" s="123"/>
      <c r="O52" s="122"/>
      <c r="P52" s="123"/>
      <c r="Q52" s="122"/>
      <c r="R52" s="125"/>
      <c r="S52" s="122"/>
      <c r="T52" s="125"/>
      <c r="U52" s="122"/>
      <c r="V52" s="125"/>
      <c r="W52" s="122"/>
      <c r="X52" s="125"/>
      <c r="Y52" s="122"/>
      <c r="Z52" s="125"/>
      <c r="AA52" s="122"/>
      <c r="AB52" s="125"/>
      <c r="AC52" s="126"/>
      <c r="AD52" s="125"/>
      <c r="AE52" s="103"/>
      <c r="AF52" s="125"/>
      <c r="AG52" s="122"/>
      <c r="AH52" s="125"/>
      <c r="AI52" s="122"/>
      <c r="AJ52" s="125"/>
      <c r="AK52" s="122"/>
      <c r="AL52" s="125"/>
      <c r="AM52" s="126"/>
      <c r="AN52" s="125"/>
      <c r="AO52" s="124"/>
      <c r="AP52" s="127"/>
      <c r="AQ52" s="128"/>
      <c r="AR52" s="123"/>
      <c r="AS52" s="123"/>
      <c r="AT52" s="123"/>
      <c r="AU52" s="123"/>
      <c r="AV52" s="123"/>
      <c r="AW52" s="123"/>
      <c r="AX52" s="129"/>
      <c r="AY52" t="str">
        <f t="shared" si="45"/>
        <v/>
      </c>
      <c r="CW52" s="25" t="str">
        <f t="shared" si="67"/>
        <v/>
      </c>
      <c r="CX52" s="25" t="str">
        <f t="shared" si="68"/>
        <v/>
      </c>
      <c r="CY52" s="25" t="str">
        <f t="shared" si="69"/>
        <v/>
      </c>
      <c r="CZ52" s="25" t="str">
        <f t="shared" si="70"/>
        <v/>
      </c>
      <c r="DA52" s="25" t="str">
        <f t="shared" si="71"/>
        <v/>
      </c>
      <c r="DB52" s="25" t="str">
        <f t="shared" si="72"/>
        <v/>
      </c>
      <c r="DC52" s="25" t="str">
        <f t="shared" si="73"/>
        <v/>
      </c>
      <c r="DD52" s="25" t="str">
        <f t="shared" si="74"/>
        <v/>
      </c>
      <c r="DE52" s="25" t="str">
        <f t="shared" si="51"/>
        <v/>
      </c>
      <c r="DG52" s="26">
        <f t="shared" si="75"/>
        <v>0</v>
      </c>
      <c r="DH52" s="26">
        <f t="shared" si="76"/>
        <v>0</v>
      </c>
      <c r="DI52" s="26">
        <f t="shared" si="77"/>
        <v>0</v>
      </c>
      <c r="DJ52" s="26">
        <f t="shared" si="78"/>
        <v>0</v>
      </c>
      <c r="DK52" s="26">
        <f t="shared" si="79"/>
        <v>0</v>
      </c>
      <c r="DL52" s="26">
        <f t="shared" si="80"/>
        <v>0</v>
      </c>
      <c r="DM52" s="26">
        <f t="shared" si="81"/>
        <v>0</v>
      </c>
      <c r="DN52" s="26">
        <f t="shared" si="82"/>
        <v>0</v>
      </c>
      <c r="DO52" s="26">
        <f t="shared" si="83"/>
        <v>0</v>
      </c>
    </row>
    <row r="53" spans="1:119" x14ac:dyDescent="0.25">
      <c r="A53" s="711"/>
      <c r="B53" s="712"/>
      <c r="C53" s="121" t="s">
        <v>78</v>
      </c>
      <c r="D53" s="1554">
        <f t="shared" si="64"/>
        <v>0</v>
      </c>
      <c r="E53" s="1313">
        <f t="shared" si="84"/>
        <v>0</v>
      </c>
      <c r="F53" s="132">
        <f t="shared" si="84"/>
        <v>0</v>
      </c>
      <c r="G53" s="1528"/>
      <c r="H53" s="105"/>
      <c r="I53" s="1528"/>
      <c r="J53" s="133"/>
      <c r="K53" s="1528"/>
      <c r="L53" s="105"/>
      <c r="M53" s="1528"/>
      <c r="N53" s="105"/>
      <c r="O53" s="1528"/>
      <c r="P53" s="105"/>
      <c r="Q53" s="1528"/>
      <c r="R53" s="1529"/>
      <c r="S53" s="1528"/>
      <c r="T53" s="1529"/>
      <c r="U53" s="1528"/>
      <c r="V53" s="1529"/>
      <c r="W53" s="1528"/>
      <c r="X53" s="1529"/>
      <c r="Y53" s="1528"/>
      <c r="Z53" s="1529"/>
      <c r="AA53" s="1528"/>
      <c r="AB53" s="1529"/>
      <c r="AC53" s="1555"/>
      <c r="AD53" s="1529"/>
      <c r="AE53" s="1530"/>
      <c r="AF53" s="1529"/>
      <c r="AG53" s="1528"/>
      <c r="AH53" s="1529"/>
      <c r="AI53" s="1528"/>
      <c r="AJ53" s="1529"/>
      <c r="AK53" s="1528"/>
      <c r="AL53" s="1529"/>
      <c r="AM53" s="1555"/>
      <c r="AN53" s="1529"/>
      <c r="AO53" s="133"/>
      <c r="AP53" s="1531"/>
      <c r="AQ53" s="105"/>
      <c r="AR53" s="105"/>
      <c r="AS53" s="105"/>
      <c r="AT53" s="105"/>
      <c r="AU53" s="105"/>
      <c r="AV53" s="105"/>
      <c r="AW53" s="105"/>
      <c r="AX53" s="1533"/>
      <c r="AY53" t="str">
        <f t="shared" si="45"/>
        <v/>
      </c>
      <c r="CW53" s="25" t="str">
        <f t="shared" si="67"/>
        <v/>
      </c>
      <c r="CX53" s="25" t="str">
        <f t="shared" si="68"/>
        <v/>
      </c>
      <c r="CY53" s="25" t="str">
        <f t="shared" si="69"/>
        <v/>
      </c>
      <c r="CZ53" s="25" t="str">
        <f t="shared" si="70"/>
        <v/>
      </c>
      <c r="DA53" s="25" t="str">
        <f t="shared" si="71"/>
        <v/>
      </c>
      <c r="DB53" s="25" t="str">
        <f t="shared" si="72"/>
        <v/>
      </c>
      <c r="DC53" s="25" t="str">
        <f t="shared" si="73"/>
        <v/>
      </c>
      <c r="DD53" s="25" t="str">
        <f t="shared" si="74"/>
        <v/>
      </c>
      <c r="DE53" s="25" t="str">
        <f t="shared" si="51"/>
        <v/>
      </c>
      <c r="DG53" s="26">
        <f t="shared" si="75"/>
        <v>0</v>
      </c>
      <c r="DH53" s="26">
        <f t="shared" si="76"/>
        <v>0</v>
      </c>
      <c r="DI53" s="26">
        <f t="shared" si="77"/>
        <v>0</v>
      </c>
      <c r="DJ53" s="26">
        <f t="shared" si="78"/>
        <v>0</v>
      </c>
      <c r="DK53" s="26">
        <f t="shared" si="79"/>
        <v>0</v>
      </c>
      <c r="DL53" s="26">
        <f t="shared" si="80"/>
        <v>0</v>
      </c>
      <c r="DM53" s="26">
        <f t="shared" si="81"/>
        <v>0</v>
      </c>
      <c r="DN53" s="26">
        <f t="shared" si="82"/>
        <v>0</v>
      </c>
      <c r="DO53" s="26">
        <f t="shared" si="83"/>
        <v>0</v>
      </c>
    </row>
    <row r="54" spans="1:119" x14ac:dyDescent="0.25">
      <c r="A54" s="2090" t="s">
        <v>4</v>
      </c>
      <c r="B54" s="2090"/>
      <c r="C54" s="2090"/>
      <c r="D54" s="2120">
        <f>SUM(D48:D53)</f>
        <v>0</v>
      </c>
      <c r="E54" s="2126">
        <f>SUM(E48:E53)</f>
        <v>0</v>
      </c>
      <c r="F54" s="2122">
        <f>SUM(F48:F53)</f>
        <v>0</v>
      </c>
      <c r="G54" s="2120">
        <f>SUM(G48:G53)</f>
        <v>0</v>
      </c>
      <c r="H54" s="2126">
        <f t="shared" ref="H54:AW54" si="85">SUM(H48:H53)</f>
        <v>0</v>
      </c>
      <c r="I54" s="2120">
        <f t="shared" si="85"/>
        <v>0</v>
      </c>
      <c r="J54" s="2126">
        <f t="shared" si="85"/>
        <v>0</v>
      </c>
      <c r="K54" s="2120">
        <f t="shared" si="85"/>
        <v>0</v>
      </c>
      <c r="L54" s="2126">
        <f t="shared" si="85"/>
        <v>0</v>
      </c>
      <c r="M54" s="2120">
        <f t="shared" si="85"/>
        <v>0</v>
      </c>
      <c r="N54" s="2126">
        <f t="shared" si="85"/>
        <v>0</v>
      </c>
      <c r="O54" s="2120">
        <f t="shared" si="85"/>
        <v>0</v>
      </c>
      <c r="P54" s="2126">
        <f t="shared" si="85"/>
        <v>0</v>
      </c>
      <c r="Q54" s="2120">
        <f t="shared" si="85"/>
        <v>0</v>
      </c>
      <c r="R54" s="2126">
        <f t="shared" si="85"/>
        <v>0</v>
      </c>
      <c r="S54" s="2120">
        <f t="shared" si="85"/>
        <v>0</v>
      </c>
      <c r="T54" s="2126">
        <f t="shared" si="85"/>
        <v>0</v>
      </c>
      <c r="U54" s="2120">
        <f t="shared" si="85"/>
        <v>0</v>
      </c>
      <c r="V54" s="2126">
        <f t="shared" si="85"/>
        <v>0</v>
      </c>
      <c r="W54" s="2120">
        <f t="shared" si="85"/>
        <v>0</v>
      </c>
      <c r="X54" s="2126">
        <f t="shared" si="85"/>
        <v>0</v>
      </c>
      <c r="Y54" s="2120">
        <f>SUM(Y48:Y53)</f>
        <v>0</v>
      </c>
      <c r="Z54" s="2126">
        <f>SUM(Z48:Z53)</f>
        <v>0</v>
      </c>
      <c r="AA54" s="2120">
        <f t="shared" si="85"/>
        <v>0</v>
      </c>
      <c r="AB54" s="2126">
        <f t="shared" si="85"/>
        <v>0</v>
      </c>
      <c r="AC54" s="2120">
        <f t="shared" si="85"/>
        <v>0</v>
      </c>
      <c r="AD54" s="2126">
        <f t="shared" si="85"/>
        <v>0</v>
      </c>
      <c r="AE54" s="2120">
        <f t="shared" si="85"/>
        <v>0</v>
      </c>
      <c r="AF54" s="2126">
        <f t="shared" si="85"/>
        <v>0</v>
      </c>
      <c r="AG54" s="2120">
        <f t="shared" si="85"/>
        <v>0</v>
      </c>
      <c r="AH54" s="2126">
        <f t="shared" si="85"/>
        <v>0</v>
      </c>
      <c r="AI54" s="2120">
        <f t="shared" si="85"/>
        <v>0</v>
      </c>
      <c r="AJ54" s="2126">
        <f t="shared" si="85"/>
        <v>0</v>
      </c>
      <c r="AK54" s="2120">
        <f t="shared" si="85"/>
        <v>0</v>
      </c>
      <c r="AL54" s="2126">
        <f t="shared" si="85"/>
        <v>0</v>
      </c>
      <c r="AM54" s="2120">
        <f t="shared" si="85"/>
        <v>0</v>
      </c>
      <c r="AN54" s="2126">
        <f t="shared" si="85"/>
        <v>0</v>
      </c>
      <c r="AO54" s="2120">
        <f t="shared" si="85"/>
        <v>0</v>
      </c>
      <c r="AP54" s="2127">
        <f t="shared" si="85"/>
        <v>0</v>
      </c>
      <c r="AQ54" s="2126">
        <f t="shared" si="85"/>
        <v>0</v>
      </c>
      <c r="AR54" s="2120">
        <f t="shared" si="85"/>
        <v>0</v>
      </c>
      <c r="AS54" s="2120">
        <f t="shared" si="85"/>
        <v>0</v>
      </c>
      <c r="AT54" s="2120">
        <f t="shared" si="85"/>
        <v>0</v>
      </c>
      <c r="AU54" s="2128">
        <f t="shared" si="85"/>
        <v>0</v>
      </c>
      <c r="AV54" s="2122">
        <f>SUM(AV48:AV53)</f>
        <v>0</v>
      </c>
      <c r="AW54" s="2120">
        <f t="shared" si="85"/>
        <v>0</v>
      </c>
      <c r="AX54" s="2128">
        <f>SUM(AX48:AX53)</f>
        <v>0</v>
      </c>
      <c r="CW54"/>
      <c r="CX54"/>
      <c r="CY54"/>
      <c r="CZ54"/>
      <c r="DA54"/>
      <c r="DB54"/>
      <c r="DC54"/>
      <c r="DD54"/>
      <c r="DE54"/>
      <c r="DG54"/>
      <c r="DH54"/>
      <c r="DI54"/>
      <c r="DJ54"/>
      <c r="DK54"/>
      <c r="DL54"/>
      <c r="DM54"/>
    </row>
    <row r="55" spans="1:119" ht="15" customHeight="1" x14ac:dyDescent="0.25">
      <c r="A55" s="722" t="s">
        <v>79</v>
      </c>
      <c r="B55" s="723"/>
      <c r="C55" s="134">
        <v>0</v>
      </c>
      <c r="D55" s="2113">
        <f t="shared" si="64"/>
        <v>0</v>
      </c>
      <c r="E55" s="135">
        <f t="shared" si="84"/>
        <v>0</v>
      </c>
      <c r="F55" s="136">
        <f t="shared" si="84"/>
        <v>0</v>
      </c>
      <c r="G55" s="2115"/>
      <c r="H55" s="80"/>
      <c r="I55" s="2115"/>
      <c r="J55" s="80"/>
      <c r="K55" s="2115"/>
      <c r="L55" s="80"/>
      <c r="M55" s="2115"/>
      <c r="N55" s="80"/>
      <c r="O55" s="2115"/>
      <c r="P55" s="80"/>
      <c r="Q55" s="2115"/>
      <c r="R55" s="80"/>
      <c r="S55" s="2115"/>
      <c r="T55" s="80"/>
      <c r="U55" s="2115"/>
      <c r="V55" s="80"/>
      <c r="W55" s="2115"/>
      <c r="X55" s="80"/>
      <c r="Y55" s="2115"/>
      <c r="Z55" s="80"/>
      <c r="AA55" s="2115"/>
      <c r="AB55" s="80"/>
      <c r="AC55" s="2115"/>
      <c r="AD55" s="80"/>
      <c r="AE55" s="2115"/>
      <c r="AF55" s="80"/>
      <c r="AG55" s="2115"/>
      <c r="AH55" s="80"/>
      <c r="AI55" s="2115"/>
      <c r="AJ55" s="80"/>
      <c r="AK55" s="2115"/>
      <c r="AL55" s="80"/>
      <c r="AM55" s="2115"/>
      <c r="AN55" s="80"/>
      <c r="AO55" s="2115"/>
      <c r="AP55" s="81"/>
      <c r="AQ55" s="2143"/>
      <c r="AR55" s="2143"/>
      <c r="AS55" s="2144"/>
      <c r="AT55" s="2144"/>
      <c r="AU55" s="2144"/>
      <c r="AV55" s="2144"/>
      <c r="AW55" s="2144"/>
      <c r="AX55" s="2144"/>
      <c r="AY55" t="str">
        <f t="shared" si="45"/>
        <v/>
      </c>
      <c r="CW55" s="25" t="str">
        <f t="shared" ref="CW55:CW59" si="86">IF(AND((Y55+Z55)&gt;0,AQ55="")," * No olvide digitar la variable 12 años. Si no tiene digite Cero.",IF(AQ55&gt;(Y55+Z55),"* Las Consultas de 12 años NO DEBEN ser mayor que el total de Consultas entre 10-14 años",""))</f>
        <v/>
      </c>
      <c r="CX55" s="25" t="str">
        <f t="shared" ref="CX55:CX59" si="87">IF(AND(F55&gt;0,AR55="")," * No olvide digitar la variable Embarazadas. Digite cero si no tiene.","")</f>
        <v/>
      </c>
      <c r="CY55" s="25" t="str">
        <f t="shared" ref="CY55:CY59" si="88">IF(AR55&gt;F55," * Las Embarazadas NO DEBEN ser mayor al total de mujeres. ","")</f>
        <v/>
      </c>
      <c r="CZ55" s="25" t="str">
        <f t="shared" ref="CZ55:CZ59" si="89">IF(AND((AK55+AL55)&gt;0,AS55="")," * No olvide digitar la variable 60 años. Si no tiene digite Cero.",IF(AS55&gt;(AK55+AL55)," * Las consultas de 60 años NO DEBEN ser mayor que el Total de consultas del grupo 60-64 años",""))</f>
        <v/>
      </c>
      <c r="DA55" s="25" t="str">
        <f>IF(AND(D55&gt;0,AT55="")," * No olvide digitar la variable Usuarios con Discapacidad. Digite Cero si no tiene.",IF(AT55&gt;D55," * La variable Usuarios con Discapacidad No puede ser mayor al Total Ambos Sexos.",""))</f>
        <v/>
      </c>
      <c r="DB55" s="25" t="str">
        <f>IF(AND(D55&gt;0,AU55="")," * No olvide digitar la variable Niños, niñas, adolescentes y jóvenes población SENAME. Digite Cero si no tiene.",IF(AU55&gt;D55," * La variable Niños, niñas, adolescentes y jóvenes población SENAME No puede ser mayor al Total Ambos Sexos.",""))</f>
        <v/>
      </c>
      <c r="DC55" s="25" t="str">
        <f>IF(AND(D55&gt;0,AV55="")," * No olvide digitar la variable Niños, niñas, adolescentes y jóvenes Mejor Niñez. Digite Cero si no tiene.",IF(AV55&gt;D55," * La variable Niños, niñas, adolescentes y jóvenes Mejor Niñez No puede ser mayor al Total Ambos Sexos.",""))</f>
        <v/>
      </c>
      <c r="DD55" s="25" t="str">
        <f>IF(AND(D55&gt;0,AW55="")," * No olvide digitar la variable Migrantes. Digite Cero si no tiene.",IF(AW55&gt;D55," * La variable Migrantes No puede ser mayor al Total.",""))</f>
        <v/>
      </c>
      <c r="DE55" s="25" t="str">
        <f t="shared" si="51"/>
        <v/>
      </c>
      <c r="DG55" s="26">
        <f t="shared" ref="DG55:DG59" si="90">IF(AND((Y55+Z55)&gt;0,AQ55=""),1,IF(AQ55&gt;(Y55+Z55),1,0))</f>
        <v>0</v>
      </c>
      <c r="DH55" s="26">
        <f t="shared" ref="DH55:DH59" si="91">IF(AND(F55&gt;0,AR55=""),1,0)</f>
        <v>0</v>
      </c>
      <c r="DI55" s="26">
        <f t="shared" ref="DI55:DI59" si="92">IF(AR55&gt;F55,1,0)</f>
        <v>0</v>
      </c>
      <c r="DJ55" s="26">
        <f t="shared" ref="DJ55:DJ59" si="93">IF(AND((AK55+AL55)&gt;0,AS55=""),1,IF(AS55&gt;(AK55+AL55),1,0))</f>
        <v>0</v>
      </c>
      <c r="DK55" s="26">
        <f t="shared" ref="DK55:DK59" si="94">IF(AND(D55&gt;0,AT55=""),1,IF(AT55&gt;D55,1,0))</f>
        <v>0</v>
      </c>
      <c r="DL55" s="26">
        <f t="shared" ref="DL55:DL59" si="95">IF(AND(D55&gt;0,AU55=""),1,IF(AU55&gt;D55,1,0))</f>
        <v>0</v>
      </c>
      <c r="DM55" s="26">
        <f t="shared" ref="DM55:DM59" si="96">IF(AND(D55&gt;0,AV55=""),1,IF(AV55&gt;D55,1,0))</f>
        <v>0</v>
      </c>
      <c r="DN55" s="26">
        <f t="shared" ref="DN55:DN59" si="97">IF(AND(D55&gt;0,AW55=""),1,IF(AW55&gt;D55,1,0))</f>
        <v>0</v>
      </c>
      <c r="DO55" s="26">
        <f t="shared" ref="DO55:DO59" si="98">IF(AND(D55&gt;0,AX55=""),1,IF(AX55&gt;D55,1,0))</f>
        <v>0</v>
      </c>
    </row>
    <row r="56" spans="1:119" x14ac:dyDescent="0.25">
      <c r="A56" s="722"/>
      <c r="B56" s="723"/>
      <c r="C56" s="1551" t="s">
        <v>80</v>
      </c>
      <c r="D56" s="1520">
        <f t="shared" si="64"/>
        <v>0</v>
      </c>
      <c r="E56" s="1556">
        <f t="shared" si="84"/>
        <v>0</v>
      </c>
      <c r="F56" s="1557">
        <f t="shared" si="84"/>
        <v>0</v>
      </c>
      <c r="G56" s="1523"/>
      <c r="H56" s="1524"/>
      <c r="I56" s="1523"/>
      <c r="J56" s="1524"/>
      <c r="K56" s="1523"/>
      <c r="L56" s="1524"/>
      <c r="M56" s="1523"/>
      <c r="N56" s="1524"/>
      <c r="O56" s="1523"/>
      <c r="P56" s="1524"/>
      <c r="Q56" s="1523"/>
      <c r="R56" s="1524"/>
      <c r="S56" s="1523"/>
      <c r="T56" s="1524"/>
      <c r="U56" s="1523"/>
      <c r="V56" s="1524"/>
      <c r="W56" s="1523"/>
      <c r="X56" s="1524"/>
      <c r="Y56" s="1523"/>
      <c r="Z56" s="1524"/>
      <c r="AA56" s="1523"/>
      <c r="AB56" s="1524"/>
      <c r="AC56" s="1523"/>
      <c r="AD56" s="1524"/>
      <c r="AE56" s="1523"/>
      <c r="AF56" s="1524"/>
      <c r="AG56" s="1523"/>
      <c r="AH56" s="1524"/>
      <c r="AI56" s="1523"/>
      <c r="AJ56" s="1524"/>
      <c r="AK56" s="1523"/>
      <c r="AL56" s="1524"/>
      <c r="AM56" s="1523"/>
      <c r="AN56" s="1524"/>
      <c r="AO56" s="1523"/>
      <c r="AP56" s="1527"/>
      <c r="AQ56" s="1517"/>
      <c r="AR56" s="1517"/>
      <c r="AS56" s="1519"/>
      <c r="AT56" s="1519"/>
      <c r="AU56" s="1519"/>
      <c r="AV56" s="1519"/>
      <c r="AW56" s="1519"/>
      <c r="AX56" s="1519"/>
      <c r="AY56" t="str">
        <f t="shared" si="45"/>
        <v/>
      </c>
      <c r="CW56" s="25" t="str">
        <f t="shared" si="86"/>
        <v/>
      </c>
      <c r="CX56" s="25" t="str">
        <f t="shared" si="87"/>
        <v/>
      </c>
      <c r="CY56" s="25" t="str">
        <f t="shared" si="88"/>
        <v/>
      </c>
      <c r="CZ56" s="25" t="str">
        <f t="shared" si="89"/>
        <v/>
      </c>
      <c r="DA56" s="25" t="str">
        <f t="shared" ref="DA56:DA59" si="99">IF(AND(D56&gt;0,AT56="")," * No olvide digitar la variable Usuarios con Discapacidad. Digite Cero si no tiene.",IF(AT56&gt;D56," * La variable Usuarios con Discapacidad No puede ser mayor al Total Ambos Sexos.",""))</f>
        <v/>
      </c>
      <c r="DB56" s="25" t="str">
        <f t="shared" ref="DB56:DB59" si="100">IF(AND(D56&gt;0,AU56="")," * No olvide digitar la variable Niños, niñas, adolescentes y jóvenes población SENAME. Digite Cero si no tiene.",IF(AU56&gt;D56," * La variable Niños, niñas, adolescentes y jóvenes población SENAME No puede ser mayor al Total Ambos Sexos.",""))</f>
        <v/>
      </c>
      <c r="DC56" s="25" t="str">
        <f t="shared" ref="DC56:DC59" si="101">IF(AND(D56&gt;0,AV56="")," * No olvide digitar la variable Niños, niñas, adolescentes y jóvenes Mejor Niñez. Digite Cero si no tiene.",IF(AV56&gt;D56," * La variable Niños, niñas, adolescentes y jóvenes Mejor Niñez No puede ser mayor al Total Ambos Sexos.",""))</f>
        <v/>
      </c>
      <c r="DD56" s="25" t="str">
        <f t="shared" ref="DD56:DD59" si="102">IF(AND(D56&gt;0,AW56="")," * No olvide digitar la variable Migrantes. Digite Cero si no tiene.",IF(AW56&gt;D56," * La variable Migrantes No puede ser mayor al Total.",""))</f>
        <v/>
      </c>
      <c r="DE56" s="25" t="str">
        <f t="shared" si="51"/>
        <v/>
      </c>
      <c r="DG56" s="26">
        <f t="shared" si="90"/>
        <v>0</v>
      </c>
      <c r="DH56" s="26">
        <f t="shared" si="91"/>
        <v>0</v>
      </c>
      <c r="DI56" s="26">
        <f t="shared" si="92"/>
        <v>0</v>
      </c>
      <c r="DJ56" s="26">
        <f t="shared" si="93"/>
        <v>0</v>
      </c>
      <c r="DK56" s="26">
        <f t="shared" si="94"/>
        <v>0</v>
      </c>
      <c r="DL56" s="26">
        <f t="shared" si="95"/>
        <v>0</v>
      </c>
      <c r="DM56" s="26">
        <f t="shared" si="96"/>
        <v>0</v>
      </c>
      <c r="DN56" s="26">
        <f t="shared" si="97"/>
        <v>0</v>
      </c>
      <c r="DO56" s="26">
        <f t="shared" si="98"/>
        <v>0</v>
      </c>
    </row>
    <row r="57" spans="1:119" x14ac:dyDescent="0.25">
      <c r="A57" s="722"/>
      <c r="B57" s="723"/>
      <c r="C57" s="1551" t="s">
        <v>81</v>
      </c>
      <c r="D57" s="1520">
        <f t="shared" si="64"/>
        <v>0</v>
      </c>
      <c r="E57" s="1556">
        <f t="shared" si="84"/>
        <v>0</v>
      </c>
      <c r="F57" s="1557">
        <f t="shared" si="84"/>
        <v>0</v>
      </c>
      <c r="G57" s="1523"/>
      <c r="H57" s="1524"/>
      <c r="I57" s="1523"/>
      <c r="J57" s="1524"/>
      <c r="K57" s="1523"/>
      <c r="L57" s="1524"/>
      <c r="M57" s="1523"/>
      <c r="N57" s="1524"/>
      <c r="O57" s="1523"/>
      <c r="P57" s="1524"/>
      <c r="Q57" s="1523"/>
      <c r="R57" s="1524"/>
      <c r="S57" s="1523"/>
      <c r="T57" s="1524"/>
      <c r="U57" s="1523"/>
      <c r="V57" s="1524"/>
      <c r="W57" s="1523"/>
      <c r="X57" s="1524"/>
      <c r="Y57" s="1523"/>
      <c r="Z57" s="1524"/>
      <c r="AA57" s="1523"/>
      <c r="AB57" s="1524"/>
      <c r="AC57" s="1523"/>
      <c r="AD57" s="1524"/>
      <c r="AE57" s="1523"/>
      <c r="AF57" s="1524"/>
      <c r="AG57" s="1523"/>
      <c r="AH57" s="1524"/>
      <c r="AI57" s="1523"/>
      <c r="AJ57" s="1524"/>
      <c r="AK57" s="1523"/>
      <c r="AL57" s="1524"/>
      <c r="AM57" s="1523"/>
      <c r="AN57" s="1524"/>
      <c r="AO57" s="1523"/>
      <c r="AP57" s="1527"/>
      <c r="AQ57" s="1517"/>
      <c r="AR57" s="1517"/>
      <c r="AS57" s="1519"/>
      <c r="AT57" s="1519"/>
      <c r="AU57" s="1519"/>
      <c r="AV57" s="1519"/>
      <c r="AW57" s="1519"/>
      <c r="AX57" s="1519"/>
      <c r="AY57" t="str">
        <f t="shared" si="45"/>
        <v/>
      </c>
      <c r="CW57" s="25" t="str">
        <f t="shared" si="86"/>
        <v/>
      </c>
      <c r="CX57" s="25" t="str">
        <f t="shared" si="87"/>
        <v/>
      </c>
      <c r="CY57" s="25" t="str">
        <f t="shared" si="88"/>
        <v/>
      </c>
      <c r="CZ57" s="25" t="str">
        <f t="shared" si="89"/>
        <v/>
      </c>
      <c r="DA57" s="25" t="str">
        <f t="shared" si="99"/>
        <v/>
      </c>
      <c r="DB57" s="25" t="str">
        <f t="shared" si="100"/>
        <v/>
      </c>
      <c r="DC57" s="25" t="str">
        <f t="shared" si="101"/>
        <v/>
      </c>
      <c r="DD57" s="25" t="str">
        <f t="shared" si="102"/>
        <v/>
      </c>
      <c r="DE57" s="25" t="str">
        <f t="shared" si="51"/>
        <v/>
      </c>
      <c r="DG57" s="26">
        <f t="shared" si="90"/>
        <v>0</v>
      </c>
      <c r="DH57" s="26">
        <f t="shared" si="91"/>
        <v>0</v>
      </c>
      <c r="DI57" s="26">
        <f t="shared" si="92"/>
        <v>0</v>
      </c>
      <c r="DJ57" s="26">
        <f t="shared" si="93"/>
        <v>0</v>
      </c>
      <c r="DK57" s="26">
        <f t="shared" si="94"/>
        <v>0</v>
      </c>
      <c r="DL57" s="26">
        <f t="shared" si="95"/>
        <v>0</v>
      </c>
      <c r="DM57" s="26">
        <f t="shared" si="96"/>
        <v>0</v>
      </c>
      <c r="DN57" s="26">
        <f t="shared" si="97"/>
        <v>0</v>
      </c>
      <c r="DO57" s="26">
        <f t="shared" si="98"/>
        <v>0</v>
      </c>
    </row>
    <row r="58" spans="1:119" x14ac:dyDescent="0.25">
      <c r="A58" s="722"/>
      <c r="B58" s="723"/>
      <c r="C58" s="1551" t="s">
        <v>82</v>
      </c>
      <c r="D58" s="1520">
        <f t="shared" si="64"/>
        <v>0</v>
      </c>
      <c r="E58" s="1556">
        <f t="shared" si="84"/>
        <v>0</v>
      </c>
      <c r="F58" s="1557">
        <f t="shared" si="84"/>
        <v>0</v>
      </c>
      <c r="G58" s="1523"/>
      <c r="H58" s="1524"/>
      <c r="I58" s="1523"/>
      <c r="J58" s="1524"/>
      <c r="K58" s="1523"/>
      <c r="L58" s="1524"/>
      <c r="M58" s="1523"/>
      <c r="N58" s="1524"/>
      <c r="O58" s="1523"/>
      <c r="P58" s="1524"/>
      <c r="Q58" s="1523"/>
      <c r="R58" s="1524"/>
      <c r="S58" s="1523"/>
      <c r="T58" s="1524"/>
      <c r="U58" s="1523"/>
      <c r="V58" s="1524"/>
      <c r="W58" s="1523"/>
      <c r="X58" s="1524"/>
      <c r="Y58" s="1523"/>
      <c r="Z58" s="1524"/>
      <c r="AA58" s="1523"/>
      <c r="AB58" s="1524"/>
      <c r="AC58" s="1523"/>
      <c r="AD58" s="1524"/>
      <c r="AE58" s="1523"/>
      <c r="AF58" s="1524"/>
      <c r="AG58" s="1523"/>
      <c r="AH58" s="1524"/>
      <c r="AI58" s="1523"/>
      <c r="AJ58" s="1524"/>
      <c r="AK58" s="1523"/>
      <c r="AL58" s="1524"/>
      <c r="AM58" s="1523"/>
      <c r="AN58" s="1524"/>
      <c r="AO58" s="1523"/>
      <c r="AP58" s="1527"/>
      <c r="AQ58" s="1517"/>
      <c r="AR58" s="1517"/>
      <c r="AS58" s="1519"/>
      <c r="AT58" s="1519"/>
      <c r="AU58" s="1519"/>
      <c r="AV58" s="1519"/>
      <c r="AW58" s="1519"/>
      <c r="AX58" s="1519"/>
      <c r="AY58" t="str">
        <f t="shared" si="45"/>
        <v/>
      </c>
      <c r="CW58" s="25" t="str">
        <f t="shared" si="86"/>
        <v/>
      </c>
      <c r="CX58" s="25" t="str">
        <f t="shared" si="87"/>
        <v/>
      </c>
      <c r="CY58" s="25" t="str">
        <f t="shared" si="88"/>
        <v/>
      </c>
      <c r="CZ58" s="25" t="str">
        <f t="shared" si="89"/>
        <v/>
      </c>
      <c r="DA58" s="25" t="str">
        <f t="shared" si="99"/>
        <v/>
      </c>
      <c r="DB58" s="25" t="str">
        <f t="shared" si="100"/>
        <v/>
      </c>
      <c r="DC58" s="25" t="str">
        <f t="shared" si="101"/>
        <v/>
      </c>
      <c r="DD58" s="25" t="str">
        <f t="shared" si="102"/>
        <v/>
      </c>
      <c r="DE58" s="25" t="str">
        <f t="shared" si="51"/>
        <v/>
      </c>
      <c r="DG58" s="26">
        <f t="shared" si="90"/>
        <v>0</v>
      </c>
      <c r="DH58" s="26">
        <f t="shared" si="91"/>
        <v>0</v>
      </c>
      <c r="DI58" s="26">
        <f t="shared" si="92"/>
        <v>0</v>
      </c>
      <c r="DJ58" s="26">
        <f t="shared" si="93"/>
        <v>0</v>
      </c>
      <c r="DK58" s="26">
        <f t="shared" si="94"/>
        <v>0</v>
      </c>
      <c r="DL58" s="26">
        <f t="shared" si="95"/>
        <v>0</v>
      </c>
      <c r="DM58" s="26">
        <f t="shared" si="96"/>
        <v>0</v>
      </c>
      <c r="DN58" s="26">
        <f t="shared" si="97"/>
        <v>0</v>
      </c>
      <c r="DO58" s="26">
        <f t="shared" si="98"/>
        <v>0</v>
      </c>
    </row>
    <row r="59" spans="1:119" x14ac:dyDescent="0.25">
      <c r="A59" s="900"/>
      <c r="B59" s="901"/>
      <c r="C59" s="1558" t="s">
        <v>83</v>
      </c>
      <c r="D59" s="1554">
        <f t="shared" si="64"/>
        <v>0</v>
      </c>
      <c r="E59" s="1313">
        <f>SUM(G59+I59+K59+M59+O59+Q59+S59+U59+W59+Y59+AA59+AC59+AE59+AG59+AI59+AK59+AM59+AO59)</f>
        <v>0</v>
      </c>
      <c r="F59" s="1559">
        <f>SUM(H59+J59+L59+N59+P59+R59+T59+V59+X59+Z59+AB59+AD59+AF59+AH59+AJ59+AL59+AN59+AP59)</f>
        <v>0</v>
      </c>
      <c r="G59" s="1528"/>
      <c r="H59" s="1529"/>
      <c r="I59" s="1528"/>
      <c r="J59" s="1529"/>
      <c r="K59" s="1528"/>
      <c r="L59" s="1529"/>
      <c r="M59" s="1528"/>
      <c r="N59" s="1529"/>
      <c r="O59" s="1528"/>
      <c r="P59" s="1529"/>
      <c r="Q59" s="1528"/>
      <c r="R59" s="1529"/>
      <c r="S59" s="1528"/>
      <c r="T59" s="1529"/>
      <c r="U59" s="1528"/>
      <c r="V59" s="1529"/>
      <c r="W59" s="1528"/>
      <c r="X59" s="1529"/>
      <c r="Y59" s="1528"/>
      <c r="Z59" s="1529"/>
      <c r="AA59" s="1528"/>
      <c r="AB59" s="1529"/>
      <c r="AC59" s="1528"/>
      <c r="AD59" s="1529"/>
      <c r="AE59" s="1528"/>
      <c r="AF59" s="1529"/>
      <c r="AG59" s="1528"/>
      <c r="AH59" s="1529"/>
      <c r="AI59" s="1528"/>
      <c r="AJ59" s="1529"/>
      <c r="AK59" s="1528"/>
      <c r="AL59" s="1529"/>
      <c r="AM59" s="1528"/>
      <c r="AN59" s="1529"/>
      <c r="AO59" s="1528"/>
      <c r="AP59" s="1531"/>
      <c r="AQ59" s="105"/>
      <c r="AR59" s="105"/>
      <c r="AS59" s="1533"/>
      <c r="AT59" s="1533"/>
      <c r="AU59" s="1533"/>
      <c r="AV59" s="1533"/>
      <c r="AW59" s="1533"/>
      <c r="AX59" s="1533"/>
      <c r="AY59" t="str">
        <f t="shared" si="45"/>
        <v/>
      </c>
      <c r="CW59" s="25" t="str">
        <f t="shared" si="86"/>
        <v/>
      </c>
      <c r="CX59" s="25" t="str">
        <f t="shared" si="87"/>
        <v/>
      </c>
      <c r="CY59" s="25" t="str">
        <f t="shared" si="88"/>
        <v/>
      </c>
      <c r="CZ59" s="25" t="str">
        <f t="shared" si="89"/>
        <v/>
      </c>
      <c r="DA59" s="25" t="str">
        <f t="shared" si="99"/>
        <v/>
      </c>
      <c r="DB59" s="25" t="str">
        <f t="shared" si="100"/>
        <v/>
      </c>
      <c r="DC59" s="25" t="str">
        <f t="shared" si="101"/>
        <v/>
      </c>
      <c r="DD59" s="25" t="str">
        <f t="shared" si="102"/>
        <v/>
      </c>
      <c r="DE59" s="25" t="str">
        <f t="shared" si="51"/>
        <v/>
      </c>
      <c r="DG59" s="26">
        <f t="shared" si="90"/>
        <v>0</v>
      </c>
      <c r="DH59" s="26">
        <f t="shared" si="91"/>
        <v>0</v>
      </c>
      <c r="DI59" s="26">
        <f t="shared" si="92"/>
        <v>0</v>
      </c>
      <c r="DJ59" s="26">
        <f t="shared" si="93"/>
        <v>0</v>
      </c>
      <c r="DK59" s="26">
        <f t="shared" si="94"/>
        <v>0</v>
      </c>
      <c r="DL59" s="26">
        <f t="shared" si="95"/>
        <v>0</v>
      </c>
      <c r="DM59" s="26">
        <f t="shared" si="96"/>
        <v>0</v>
      </c>
      <c r="DN59" s="26">
        <f t="shared" si="97"/>
        <v>0</v>
      </c>
      <c r="DO59" s="26">
        <f t="shared" si="98"/>
        <v>0</v>
      </c>
    </row>
    <row r="60" spans="1:119" x14ac:dyDescent="0.25">
      <c r="A60" s="2050" t="s">
        <v>4</v>
      </c>
      <c r="B60" s="2051"/>
      <c r="C60" s="885"/>
      <c r="D60" s="2120">
        <f t="shared" ref="D60:AX60" si="103">SUM(D55:D59)</f>
        <v>0</v>
      </c>
      <c r="E60" s="2121">
        <f>SUM(E55:E59)</f>
        <v>0</v>
      </c>
      <c r="F60" s="2145">
        <f>SUM(F55:F59)</f>
        <v>0</v>
      </c>
      <c r="G60" s="2120">
        <f t="shared" si="103"/>
        <v>0</v>
      </c>
      <c r="H60" s="2126">
        <f t="shared" si="103"/>
        <v>0</v>
      </c>
      <c r="I60" s="2120">
        <f t="shared" si="103"/>
        <v>0</v>
      </c>
      <c r="J60" s="2126">
        <f t="shared" si="103"/>
        <v>0</v>
      </c>
      <c r="K60" s="2120">
        <f t="shared" si="103"/>
        <v>0</v>
      </c>
      <c r="L60" s="2126">
        <f t="shared" si="103"/>
        <v>0</v>
      </c>
      <c r="M60" s="2120">
        <f t="shared" si="103"/>
        <v>0</v>
      </c>
      <c r="N60" s="2126">
        <f t="shared" si="103"/>
        <v>0</v>
      </c>
      <c r="O60" s="2120">
        <f t="shared" si="103"/>
        <v>0</v>
      </c>
      <c r="P60" s="2126">
        <f t="shared" si="103"/>
        <v>0</v>
      </c>
      <c r="Q60" s="2120">
        <f t="shared" si="103"/>
        <v>0</v>
      </c>
      <c r="R60" s="2126">
        <f t="shared" si="103"/>
        <v>0</v>
      </c>
      <c r="S60" s="2120">
        <f t="shared" si="103"/>
        <v>0</v>
      </c>
      <c r="T60" s="2145">
        <f t="shared" si="103"/>
        <v>0</v>
      </c>
      <c r="U60" s="2120">
        <f t="shared" si="103"/>
        <v>0</v>
      </c>
      <c r="V60" s="2126">
        <f t="shared" si="103"/>
        <v>0</v>
      </c>
      <c r="W60" s="2120">
        <f t="shared" si="103"/>
        <v>0</v>
      </c>
      <c r="X60" s="2126">
        <f t="shared" si="103"/>
        <v>0</v>
      </c>
      <c r="Y60" s="2120">
        <f t="shared" si="103"/>
        <v>0</v>
      </c>
      <c r="Z60" s="2126">
        <f t="shared" si="103"/>
        <v>0</v>
      </c>
      <c r="AA60" s="2120">
        <f t="shared" si="103"/>
        <v>0</v>
      </c>
      <c r="AB60" s="2126">
        <f t="shared" si="103"/>
        <v>0</v>
      </c>
      <c r="AC60" s="2120">
        <f t="shared" si="103"/>
        <v>0</v>
      </c>
      <c r="AD60" s="2126">
        <f t="shared" si="103"/>
        <v>0</v>
      </c>
      <c r="AE60" s="2120">
        <f t="shared" si="103"/>
        <v>0</v>
      </c>
      <c r="AF60" s="2126">
        <f t="shared" si="103"/>
        <v>0</v>
      </c>
      <c r="AG60" s="2120">
        <f t="shared" si="103"/>
        <v>0</v>
      </c>
      <c r="AH60" s="2126">
        <f t="shared" si="103"/>
        <v>0</v>
      </c>
      <c r="AI60" s="2120">
        <f t="shared" si="103"/>
        <v>0</v>
      </c>
      <c r="AJ60" s="2126">
        <f t="shared" si="103"/>
        <v>0</v>
      </c>
      <c r="AK60" s="2120">
        <f t="shared" si="103"/>
        <v>0</v>
      </c>
      <c r="AL60" s="2126">
        <f t="shared" si="103"/>
        <v>0</v>
      </c>
      <c r="AM60" s="2120">
        <f t="shared" si="103"/>
        <v>0</v>
      </c>
      <c r="AN60" s="2126">
        <f t="shared" si="103"/>
        <v>0</v>
      </c>
      <c r="AO60" s="2120">
        <f t="shared" si="103"/>
        <v>0</v>
      </c>
      <c r="AP60" s="2127">
        <f t="shared" si="103"/>
        <v>0</v>
      </c>
      <c r="AQ60" s="2126">
        <f t="shared" si="103"/>
        <v>0</v>
      </c>
      <c r="AR60" s="2120">
        <f t="shared" si="103"/>
        <v>0</v>
      </c>
      <c r="AS60" s="2120">
        <f t="shared" si="103"/>
        <v>0</v>
      </c>
      <c r="AT60" s="2120">
        <f t="shared" si="103"/>
        <v>0</v>
      </c>
      <c r="AU60" s="2120">
        <f t="shared" si="103"/>
        <v>0</v>
      </c>
      <c r="AV60" s="2122">
        <f>SUM(AV55:AV59)</f>
        <v>0</v>
      </c>
      <c r="AW60" s="2120">
        <f t="shared" si="103"/>
        <v>0</v>
      </c>
      <c r="AX60" s="2128">
        <f t="shared" si="103"/>
        <v>0</v>
      </c>
      <c r="CW60"/>
      <c r="CX60"/>
      <c r="CY60"/>
      <c r="CZ60"/>
      <c r="DA60"/>
      <c r="DB60"/>
      <c r="DC60"/>
      <c r="DD60"/>
      <c r="DE60"/>
      <c r="DG60"/>
      <c r="DH60"/>
      <c r="DI60"/>
      <c r="DJ60"/>
      <c r="DK60"/>
      <c r="DL60"/>
      <c r="DM60"/>
    </row>
    <row r="61" spans="1:119" ht="15" customHeight="1" x14ac:dyDescent="0.25">
      <c r="A61" s="2146" t="s">
        <v>84</v>
      </c>
      <c r="B61" s="2147"/>
      <c r="C61" s="1551">
        <v>0</v>
      </c>
      <c r="D61" s="98">
        <f>SUM(E61:F61)</f>
        <v>0</v>
      </c>
      <c r="E61" s="99">
        <f>SUM(Y61+AA61+AC61+AE61+AG61+AI61+AK61+AM61+AO61)</f>
        <v>0</v>
      </c>
      <c r="F61" s="1522">
        <f>SUM(Z61+AB61+AD61+AF61+AH61+AJ61+AL61+AN61+AP61)</f>
        <v>0</v>
      </c>
      <c r="G61" s="2148"/>
      <c r="H61" s="143"/>
      <c r="I61" s="2149"/>
      <c r="J61" s="143"/>
      <c r="K61" s="2149"/>
      <c r="L61" s="143"/>
      <c r="M61" s="2149"/>
      <c r="N61" s="143"/>
      <c r="O61" s="2149"/>
      <c r="P61" s="143"/>
      <c r="Q61" s="2149"/>
      <c r="R61" s="143"/>
      <c r="S61" s="145"/>
      <c r="T61" s="146"/>
      <c r="U61" s="2149"/>
      <c r="V61" s="143"/>
      <c r="W61" s="2149"/>
      <c r="X61" s="143"/>
      <c r="Y61" s="122"/>
      <c r="Z61" s="125"/>
      <c r="AA61" s="122"/>
      <c r="AB61" s="125"/>
      <c r="AC61" s="2150"/>
      <c r="AD61" s="2151"/>
      <c r="AE61" s="147"/>
      <c r="AF61" s="148"/>
      <c r="AG61" s="147"/>
      <c r="AH61" s="148"/>
      <c r="AI61" s="103"/>
      <c r="AJ61" s="125"/>
      <c r="AK61" s="122"/>
      <c r="AL61" s="125"/>
      <c r="AM61" s="2150"/>
      <c r="AN61" s="2151"/>
      <c r="AO61" s="103"/>
      <c r="AP61" s="81"/>
      <c r="AQ61" s="2152"/>
      <c r="AR61" s="123"/>
      <c r="AS61" s="123"/>
      <c r="AT61" s="2153"/>
      <c r="AU61" s="123"/>
      <c r="AV61" s="123"/>
      <c r="AW61" s="2153"/>
      <c r="AX61" s="2153"/>
      <c r="AY61" t="str">
        <f t="shared" si="45"/>
        <v/>
      </c>
      <c r="CW61" s="25" t="str">
        <f t="shared" ref="CW61:CW63" si="104">IF(AND((Y61+Z61)&gt;0,AQ61="")," * No olvide digitar la variable 12 años. Si no tiene digite Cero.",IF(AQ61&gt;(Y61+Z61),"* Las Consultas de 12 años NO DEBEN ser mayor que el total de Consultas entre 10-14 años",""))</f>
        <v/>
      </c>
      <c r="CX61" s="25" t="str">
        <f t="shared" ref="CX61:CX63" si="105">IF(AND(F61&gt;0,AR61="")," * No olvide digitar la variable Embarazadas. Digite cero si no tiene.","")</f>
        <v/>
      </c>
      <c r="CY61" s="25" t="str">
        <f t="shared" ref="CY61:CY63" si="106">IF(AR61&gt;F61," * Las Embarazadas NO DEBEN ser mayor al total de mujeres. ","")</f>
        <v/>
      </c>
      <c r="CZ61" s="25" t="str">
        <f t="shared" ref="CZ61:CZ63" si="107">IF(AND((AK61+AL61)&gt;0,AS61="")," * No olvide digitar la variable 60 años. Si no tiene digite Cero.",IF(AS61&gt;(AK61+AL61)," * Las consultas de 60 años NO DEBEN ser mayor que el Total de consultas del grupo 60-64 años",""))</f>
        <v/>
      </c>
      <c r="DA61" s="25" t="str">
        <f t="shared" ref="DA61:DA63" si="108">IF(AND(D61&gt;0,AT61="")," * No olvide digitar la variable Usuarios con Discapacidad. Digite Cero si no tiene.",IF(AT61&gt;D61," * La variable Usuarios con Discapacidad No puede ser mayor al Total Ambos Sexos.",""))</f>
        <v/>
      </c>
      <c r="DB61" s="25" t="str">
        <f t="shared" ref="DB61:DB63" si="109">IF(AND(D61&gt;0,AU61="")," * No olvide digitar la variable Niños, niñas, adolescentes y jóvenes población SENAME. Digite Cero si no tiene.",IF(AU61&gt;D61," * La variable Niños, niñas, adolescentes y jóvenes población SENAME No puede ser mayor al Total Ambos Sexos.",""))</f>
        <v/>
      </c>
      <c r="DC61" s="25" t="str">
        <f t="shared" ref="DC61:DC63" si="110">IF(AND(D61&gt;0,AV61="")," * No olvide digitar la variable Niños, niñas, adolescentes y jóvenes Mejor Niñez. Digite Cero si no tiene.",IF(AV61&gt;D61," * La variable Niños, niñas, adolescentes y jóvenes Mejor Niñez No puede ser mayor al Total Ambos Sexos.",""))</f>
        <v/>
      </c>
      <c r="DD61" s="25" t="str">
        <f t="shared" ref="DD61:DD63" si="111">IF(AND(D61&gt;0,AW61="")," * No olvide digitar la variable Migrantes. Digite Cero si no tiene.",IF(AW61&gt;D61," * La variable Migrantes No puede ser mayor al Total.",""))</f>
        <v/>
      </c>
      <c r="DE61" s="25" t="str">
        <f t="shared" si="51"/>
        <v/>
      </c>
      <c r="DG61" s="26">
        <f t="shared" ref="DG61:DG63" si="112">IF(AND((Y61+Z61)&gt;0,AQ61=""),1,IF(AQ61&gt;(Y61+Z61),1,0))</f>
        <v>0</v>
      </c>
      <c r="DH61" s="26">
        <f t="shared" ref="DH61:DH63" si="113">IF(AND(F61&gt;0,AR61=""),1,0)</f>
        <v>0</v>
      </c>
      <c r="DI61" s="26">
        <f t="shared" ref="DI61:DI63" si="114">IF(AR61&gt;F61,1,0)</f>
        <v>0</v>
      </c>
      <c r="DJ61" s="26">
        <f t="shared" ref="DJ61:DJ63" si="115">IF(AND((AK61+AL61)&gt;0,AS61=""),1,IF(AS61&gt;(AK61+AL61),1,0))</f>
        <v>0</v>
      </c>
      <c r="DK61" s="26">
        <f t="shared" ref="DK61:DK63" si="116">IF(AND(D61&gt;0,AT61=""),1,IF(AT61&gt;D61,1,0))</f>
        <v>0</v>
      </c>
      <c r="DL61" s="26">
        <f t="shared" ref="DL61:DL63" si="117">IF(AND(D61&gt;0,AU61=""),1,IF(AU61&gt;D61,1,0))</f>
        <v>0</v>
      </c>
      <c r="DM61" s="26">
        <f t="shared" ref="DM61:DM63" si="118">IF(AND(D61&gt;0,AV61=""),1,IF(AV61&gt;D61,1,0))</f>
        <v>0</v>
      </c>
      <c r="DN61" s="26">
        <f t="shared" ref="DN61:DN63" si="119">IF(AND(D61&gt;0,AW61=""),1,IF(AW61&gt;D61,1,0))</f>
        <v>0</v>
      </c>
      <c r="DO61" s="26">
        <f t="shared" ref="DO61:DO63" si="120">IF(AND(D61&gt;0,AX61=""),1,IF(AX61&gt;D61,1,0))</f>
        <v>0</v>
      </c>
    </row>
    <row r="62" spans="1:119" x14ac:dyDescent="0.25">
      <c r="A62" s="728"/>
      <c r="B62" s="729"/>
      <c r="C62" s="1551" t="s">
        <v>85</v>
      </c>
      <c r="D62" s="98">
        <f>SUM(E62:F62)</f>
        <v>0</v>
      </c>
      <c r="E62" s="99">
        <f t="shared" ref="E62:F63" si="121">SUM(Y62+AA62+AC62+AE62+AG62+AI62+AK62+AM62+AO62)</f>
        <v>0</v>
      </c>
      <c r="F62" s="1522">
        <f t="shared" si="121"/>
        <v>0</v>
      </c>
      <c r="G62" s="1563"/>
      <c r="H62" s="1564"/>
      <c r="I62" s="1563"/>
      <c r="J62" s="1564"/>
      <c r="K62" s="1563"/>
      <c r="L62" s="1564"/>
      <c r="M62" s="1563"/>
      <c r="N62" s="1564"/>
      <c r="O62" s="1563"/>
      <c r="P62" s="1564"/>
      <c r="Q62" s="1563"/>
      <c r="R62" s="1564"/>
      <c r="S62" s="145"/>
      <c r="T62" s="146"/>
      <c r="U62" s="1563"/>
      <c r="V62" s="1564"/>
      <c r="W62" s="1563"/>
      <c r="X62" s="1564"/>
      <c r="Y62" s="122"/>
      <c r="Z62" s="125"/>
      <c r="AA62" s="122"/>
      <c r="AB62" s="125"/>
      <c r="AC62" s="122"/>
      <c r="AD62" s="125"/>
      <c r="AE62" s="103"/>
      <c r="AF62" s="125"/>
      <c r="AG62" s="103"/>
      <c r="AH62" s="125"/>
      <c r="AI62" s="103"/>
      <c r="AJ62" s="125"/>
      <c r="AK62" s="122"/>
      <c r="AL62" s="125"/>
      <c r="AM62" s="122"/>
      <c r="AN62" s="125"/>
      <c r="AO62" s="103"/>
      <c r="AP62" s="127"/>
      <c r="AQ62" s="128"/>
      <c r="AR62" s="123"/>
      <c r="AS62" s="123"/>
      <c r="AT62" s="129"/>
      <c r="AU62" s="123"/>
      <c r="AV62" s="123"/>
      <c r="AW62" s="129"/>
      <c r="AX62" s="129"/>
      <c r="AY62" t="str">
        <f t="shared" si="45"/>
        <v/>
      </c>
      <c r="CW62" s="25" t="str">
        <f t="shared" si="104"/>
        <v/>
      </c>
      <c r="CX62" s="25" t="str">
        <f t="shared" si="105"/>
        <v/>
      </c>
      <c r="CY62" s="25" t="str">
        <f t="shared" si="106"/>
        <v/>
      </c>
      <c r="CZ62" s="25" t="str">
        <f t="shared" si="107"/>
        <v/>
      </c>
      <c r="DA62" s="25" t="str">
        <f t="shared" si="108"/>
        <v/>
      </c>
      <c r="DB62" s="25" t="str">
        <f t="shared" si="109"/>
        <v/>
      </c>
      <c r="DC62" s="25" t="str">
        <f t="shared" si="110"/>
        <v/>
      </c>
      <c r="DD62" s="25" t="str">
        <f t="shared" si="111"/>
        <v/>
      </c>
      <c r="DE62" s="25" t="str">
        <f t="shared" si="51"/>
        <v/>
      </c>
      <c r="DG62" s="26">
        <f t="shared" si="112"/>
        <v>0</v>
      </c>
      <c r="DH62" s="26">
        <f t="shared" si="113"/>
        <v>0</v>
      </c>
      <c r="DI62" s="26">
        <f t="shared" si="114"/>
        <v>0</v>
      </c>
      <c r="DJ62" s="26">
        <f t="shared" si="115"/>
        <v>0</v>
      </c>
      <c r="DK62" s="26">
        <f t="shared" si="116"/>
        <v>0</v>
      </c>
      <c r="DL62" s="26">
        <f t="shared" si="117"/>
        <v>0</v>
      </c>
      <c r="DM62" s="26">
        <f t="shared" si="118"/>
        <v>0</v>
      </c>
      <c r="DN62" s="26">
        <f t="shared" si="119"/>
        <v>0</v>
      </c>
      <c r="DO62" s="26">
        <f t="shared" si="120"/>
        <v>0</v>
      </c>
    </row>
    <row r="63" spans="1:119" x14ac:dyDescent="0.25">
      <c r="A63" s="728"/>
      <c r="B63" s="729"/>
      <c r="C63" s="121" t="s">
        <v>86</v>
      </c>
      <c r="D63" s="98">
        <f>SUM(E63:F63)</f>
        <v>0</v>
      </c>
      <c r="E63" s="99">
        <f t="shared" si="121"/>
        <v>0</v>
      </c>
      <c r="F63" s="1522">
        <f t="shared" si="121"/>
        <v>0</v>
      </c>
      <c r="G63" s="1563"/>
      <c r="H63" s="1564"/>
      <c r="I63" s="1563"/>
      <c r="J63" s="1564"/>
      <c r="K63" s="1563"/>
      <c r="L63" s="1564"/>
      <c r="M63" s="1563"/>
      <c r="N63" s="1564"/>
      <c r="O63" s="1563"/>
      <c r="P63" s="1564"/>
      <c r="Q63" s="1563"/>
      <c r="R63" s="1564"/>
      <c r="S63" s="145"/>
      <c r="T63" s="146"/>
      <c r="U63" s="1563"/>
      <c r="V63" s="1564"/>
      <c r="W63" s="1563"/>
      <c r="X63" s="1564"/>
      <c r="Y63" s="122"/>
      <c r="Z63" s="125"/>
      <c r="AA63" s="122"/>
      <c r="AB63" s="125"/>
      <c r="AC63" s="122"/>
      <c r="AD63" s="125"/>
      <c r="AE63" s="103"/>
      <c r="AF63" s="125"/>
      <c r="AG63" s="103"/>
      <c r="AH63" s="125"/>
      <c r="AI63" s="103"/>
      <c r="AJ63" s="125"/>
      <c r="AK63" s="122"/>
      <c r="AL63" s="125"/>
      <c r="AM63" s="1528"/>
      <c r="AN63" s="1529"/>
      <c r="AO63" s="103"/>
      <c r="AP63" s="127"/>
      <c r="AQ63" s="1532"/>
      <c r="AR63" s="123"/>
      <c r="AS63" s="123"/>
      <c r="AT63" s="129"/>
      <c r="AU63" s="123"/>
      <c r="AV63" s="123"/>
      <c r="AW63" s="129"/>
      <c r="AX63" s="129"/>
      <c r="AY63" t="str">
        <f t="shared" si="45"/>
        <v/>
      </c>
      <c r="CW63" s="25" t="str">
        <f t="shared" si="104"/>
        <v/>
      </c>
      <c r="CX63" s="25" t="str">
        <f t="shared" si="105"/>
        <v/>
      </c>
      <c r="CY63" s="25" t="str">
        <f t="shared" si="106"/>
        <v/>
      </c>
      <c r="CZ63" s="25" t="str">
        <f t="shared" si="107"/>
        <v/>
      </c>
      <c r="DA63" s="25" t="str">
        <f t="shared" si="108"/>
        <v/>
      </c>
      <c r="DB63" s="25" t="str">
        <f t="shared" si="109"/>
        <v/>
      </c>
      <c r="DC63" s="25" t="str">
        <f t="shared" si="110"/>
        <v/>
      </c>
      <c r="DD63" s="25" t="str">
        <f t="shared" si="111"/>
        <v/>
      </c>
      <c r="DE63" s="25" t="str">
        <f t="shared" si="51"/>
        <v/>
      </c>
      <c r="DG63" s="26">
        <f t="shared" si="112"/>
        <v>0</v>
      </c>
      <c r="DH63" s="26">
        <f t="shared" si="113"/>
        <v>0</v>
      </c>
      <c r="DI63" s="26">
        <f t="shared" si="114"/>
        <v>0</v>
      </c>
      <c r="DJ63" s="26">
        <f t="shared" si="115"/>
        <v>0</v>
      </c>
      <c r="DK63" s="26">
        <f t="shared" si="116"/>
        <v>0</v>
      </c>
      <c r="DL63" s="26">
        <f t="shared" si="117"/>
        <v>0</v>
      </c>
      <c r="DM63" s="26">
        <f t="shared" si="118"/>
        <v>0</v>
      </c>
      <c r="DN63" s="26">
        <f t="shared" si="119"/>
        <v>0</v>
      </c>
      <c r="DO63" s="26">
        <f t="shared" si="120"/>
        <v>0</v>
      </c>
    </row>
    <row r="64" spans="1:119" x14ac:dyDescent="0.25">
      <c r="A64" s="898"/>
      <c r="B64" s="899"/>
      <c r="C64" s="2154" t="s">
        <v>4</v>
      </c>
      <c r="D64" s="2120">
        <f>SUM(E64:F64)</f>
        <v>0</v>
      </c>
      <c r="E64" s="2121">
        <f>SUM(E61:E63)</f>
        <v>0</v>
      </c>
      <c r="F64" s="2122">
        <f>SUM(F61:F63)</f>
        <v>0</v>
      </c>
      <c r="G64" s="2155"/>
      <c r="H64" s="2156"/>
      <c r="I64" s="2156"/>
      <c r="J64" s="2156"/>
      <c r="K64" s="2156"/>
      <c r="L64" s="2156"/>
      <c r="M64" s="2156"/>
      <c r="N64" s="2156"/>
      <c r="O64" s="2156"/>
      <c r="P64" s="2156"/>
      <c r="Q64" s="2156"/>
      <c r="R64" s="2156"/>
      <c r="S64" s="2156"/>
      <c r="T64" s="2156"/>
      <c r="U64" s="2156"/>
      <c r="V64" s="2156"/>
      <c r="W64" s="2156"/>
      <c r="X64" s="2157"/>
      <c r="Y64" s="2120">
        <f>SUM(Y61:Y63)</f>
        <v>0</v>
      </c>
      <c r="Z64" s="2122">
        <f t="shared" ref="Z64:AX64" si="122">SUM(Z61:Z63)</f>
        <v>0</v>
      </c>
      <c r="AA64" s="2120">
        <f t="shared" si="122"/>
        <v>0</v>
      </c>
      <c r="AB64" s="2122">
        <f t="shared" si="122"/>
        <v>0</v>
      </c>
      <c r="AC64" s="2120">
        <f t="shared" si="122"/>
        <v>0</v>
      </c>
      <c r="AD64" s="2145">
        <f t="shared" si="122"/>
        <v>0</v>
      </c>
      <c r="AE64" s="2126">
        <f t="shared" si="122"/>
        <v>0</v>
      </c>
      <c r="AF64" s="2145">
        <f t="shared" si="122"/>
        <v>0</v>
      </c>
      <c r="AG64" s="2126">
        <f t="shared" si="122"/>
        <v>0</v>
      </c>
      <c r="AH64" s="2145">
        <f t="shared" si="122"/>
        <v>0</v>
      </c>
      <c r="AI64" s="2126">
        <f t="shared" si="122"/>
        <v>0</v>
      </c>
      <c r="AJ64" s="2122">
        <f t="shared" si="122"/>
        <v>0</v>
      </c>
      <c r="AK64" s="2120">
        <f t="shared" si="122"/>
        <v>0</v>
      </c>
      <c r="AL64" s="2122">
        <f t="shared" si="122"/>
        <v>0</v>
      </c>
      <c r="AM64" s="2120">
        <f t="shared" si="122"/>
        <v>0</v>
      </c>
      <c r="AN64" s="2145">
        <f t="shared" si="122"/>
        <v>0</v>
      </c>
      <c r="AO64" s="2126">
        <f t="shared" si="122"/>
        <v>0</v>
      </c>
      <c r="AP64" s="2127">
        <f t="shared" si="122"/>
        <v>0</v>
      </c>
      <c r="AQ64" s="2158">
        <f t="shared" si="122"/>
        <v>0</v>
      </c>
      <c r="AR64" s="2122">
        <f t="shared" si="122"/>
        <v>0</v>
      </c>
      <c r="AS64" s="2122">
        <f t="shared" si="122"/>
        <v>0</v>
      </c>
      <c r="AT64" s="2128">
        <f t="shared" si="122"/>
        <v>0</v>
      </c>
      <c r="AU64" s="2122">
        <f t="shared" si="122"/>
        <v>0</v>
      </c>
      <c r="AV64" s="2122">
        <f t="shared" si="122"/>
        <v>0</v>
      </c>
      <c r="AW64" s="2128">
        <f t="shared" si="122"/>
        <v>0</v>
      </c>
      <c r="AX64" s="2128">
        <f t="shared" si="122"/>
        <v>0</v>
      </c>
      <c r="CW64"/>
      <c r="CX64"/>
      <c r="CY64"/>
      <c r="CZ64"/>
      <c r="DA64"/>
      <c r="DB64"/>
      <c r="DC64"/>
      <c r="DD64"/>
      <c r="DE64"/>
      <c r="DG64"/>
      <c r="DH64"/>
      <c r="DI64"/>
      <c r="DJ64"/>
      <c r="DK64"/>
      <c r="DL64"/>
      <c r="DM64"/>
    </row>
    <row r="65" spans="1:117" x14ac:dyDescent="0.25">
      <c r="A65" s="43" t="s">
        <v>87</v>
      </c>
      <c r="B65" s="154"/>
      <c r="C65" s="154"/>
      <c r="D65" s="155"/>
      <c r="E65" s="46"/>
      <c r="F65" s="539"/>
      <c r="G65" s="539"/>
      <c r="H65" s="539"/>
      <c r="I65" s="539"/>
      <c r="J65" s="539"/>
      <c r="CW65"/>
      <c r="CX65"/>
      <c r="CY65"/>
      <c r="CZ65"/>
      <c r="DA65"/>
      <c r="DB65"/>
      <c r="DC65"/>
      <c r="DD65"/>
      <c r="DE65"/>
      <c r="DG65"/>
      <c r="DH65"/>
      <c r="DI65"/>
      <c r="DJ65"/>
      <c r="DK65"/>
      <c r="DL65"/>
      <c r="DM65"/>
    </row>
    <row r="66" spans="1:117" ht="42" x14ac:dyDescent="0.25">
      <c r="A66" s="2106" t="s">
        <v>88</v>
      </c>
      <c r="B66" s="2091"/>
      <c r="C66" s="2058"/>
      <c r="D66" s="2159" t="s">
        <v>4</v>
      </c>
      <c r="E66" s="2159" t="s">
        <v>89</v>
      </c>
      <c r="F66" s="2094" t="s">
        <v>90</v>
      </c>
      <c r="G66" s="2094" t="s">
        <v>9</v>
      </c>
      <c r="H66" s="2160" t="s">
        <v>91</v>
      </c>
      <c r="I66" s="2160" t="s">
        <v>92</v>
      </c>
      <c r="J66" s="2160" t="s">
        <v>10</v>
      </c>
      <c r="CW66"/>
      <c r="CX66"/>
      <c r="CY66"/>
      <c r="CZ66"/>
      <c r="DA66"/>
      <c r="DB66"/>
      <c r="DC66"/>
      <c r="DD66"/>
      <c r="DE66"/>
      <c r="DG66"/>
      <c r="DH66"/>
      <c r="DI66"/>
      <c r="DJ66"/>
      <c r="DK66"/>
      <c r="DL66"/>
      <c r="DM66"/>
    </row>
    <row r="67" spans="1:117" x14ac:dyDescent="0.25">
      <c r="A67" s="2129" t="s">
        <v>93</v>
      </c>
      <c r="B67" s="2130"/>
      <c r="C67" s="2131"/>
      <c r="D67" s="2161"/>
      <c r="E67" s="2161"/>
      <c r="F67" s="2161"/>
      <c r="G67" s="2161"/>
      <c r="H67" s="2161"/>
      <c r="I67" s="2161"/>
      <c r="J67" s="2161"/>
      <c r="K67" t="str">
        <f>CW67&amp;CX67&amp;CY67&amp;CZ67&amp;DA67&amp;DB67&amp;DC67&amp;DD67&amp;DE67</f>
        <v/>
      </c>
      <c r="CW67" s="25" t="str">
        <f>IF(AND(D67&gt;0,E67=""), "* No olvide digitar la variable Gestantes. Digite Cero si no tiene.",IF(E67&gt;D67,"  * La variable Gestantes No puede ser mayor al Total.",""))</f>
        <v/>
      </c>
      <c r="CX67" s="25" t="str">
        <f>IF(AND(D67&gt;0,F67=""), "* No olvide digitar la variable 60 años. Digite Cero si no tiene.",IF(F67&gt;D67,"  * La variable 60 años No puede ser mayor al Total.",""))</f>
        <v/>
      </c>
      <c r="CY67" s="25" t="str">
        <f>IF(AND(D67&gt;0,G67=""), "* No olvide digitar la variable Usuarios con Discapacidad. Digite Cero si no tiene.",IF(G67&gt;D67,"  * La variable Usuarios con Discapacidad No puede ser mayor al Total.",""))</f>
        <v/>
      </c>
      <c r="CZ67" s="25" t="str">
        <f>IF(AND(D67&gt;0,H67=""), "* No olvide digitar la variable Niños, niñas, adolescentes y jóvenes SENAME. Digite Cero si no tiene.",IF(H67&gt;D67,"  * La variable  Niños, niñas, adolescentes y jóvenes SENAME No puede ser mayor al Total.",""))</f>
        <v/>
      </c>
      <c r="DA67" s="25" t="str">
        <f>IF(AND(D67&gt;0,I67=""), "* No olvide digitar la variable Niños, niñas, adolescentes y jóvenes Mejor niñez. Digite Cero si no tiene.",IF(I67&gt;D67,"  * La variable  Niños, niñas, adolescentes y jóvenes Mejor niñez  No puede ser mayor al Total.",""))</f>
        <v/>
      </c>
      <c r="DB67" s="25" t="str">
        <f>IF(AND(D67&gt;0,J67=""), "* No olvide digitar la variable Migrantes. Digite Cero si no tiene.",IF(J67&gt;D67,"  * La variable Migrantes No puede ser mayor al Total.",""))</f>
        <v/>
      </c>
      <c r="DC67"/>
      <c r="DD67"/>
      <c r="DE67"/>
      <c r="DG67" s="26">
        <f>IF(AND(D67&gt;0,E67=""),1,IF(E67&gt;D67,1,0))</f>
        <v>0</v>
      </c>
      <c r="DH67" s="26">
        <f>IF(AND(D67&gt;0,F67=""),1,IF(F67&gt;D67,1,0))</f>
        <v>0</v>
      </c>
      <c r="DI67" s="26">
        <f>IF(AND(D67&gt;0,G67=""),1,IF(G67&gt;D67,1,0))</f>
        <v>0</v>
      </c>
      <c r="DJ67" s="26">
        <f>IF(AND(D67&gt;0,H67=""),1,IF(H67&gt;D67,1,0))</f>
        <v>0</v>
      </c>
      <c r="DK67" s="26">
        <f>IF(AND(D67&gt;0,I67=""),1,IF(I67&gt;D67,1,0))</f>
        <v>0</v>
      </c>
      <c r="DL67" s="26">
        <f>IF(AND(D67&gt;0,J67=""),1,IF(J67&gt;D67,1,0))</f>
        <v>0</v>
      </c>
      <c r="DM67"/>
    </row>
    <row r="68" spans="1:117" x14ac:dyDescent="0.25">
      <c r="A68" s="713" t="s">
        <v>94</v>
      </c>
      <c r="B68" s="714" t="s">
        <v>95</v>
      </c>
      <c r="C68" s="715"/>
      <c r="D68" s="159"/>
      <c r="E68" s="159"/>
      <c r="F68" s="159"/>
      <c r="G68" s="159"/>
      <c r="H68" s="159"/>
      <c r="I68" s="159"/>
      <c r="J68" s="159"/>
      <c r="K68" t="str">
        <f t="shared" ref="K68:K78" si="123">CW68&amp;CX68&amp;CY68&amp;CZ68&amp;DA68&amp;DB68&amp;DC68&amp;DD68&amp;DE68</f>
        <v/>
      </c>
      <c r="CW68" s="25" t="str">
        <f t="shared" ref="CW68:CW78" si="124">IF(AND(D68&gt;0,E68=""), "* No olvide digitar la variable Gestantes. Digite Cero si no tiene.",IF(E68&gt;D68,"  * La variable Gestantes No puede ser mayor al Total.",""))</f>
        <v/>
      </c>
      <c r="CX68" s="25" t="str">
        <f t="shared" ref="CX68:CX78" si="125">IF(AND(D68&gt;0,F68=""), "* No olvide digitar la variable 60 años. Digite Cero si no tiene.",IF(F68&gt;D68,"  * La variable 60 años No puede ser mayor al Total.",""))</f>
        <v/>
      </c>
      <c r="CY68" s="25" t="str">
        <f t="shared" ref="CY68:CY78" si="126">IF(AND(D68&gt;0,G68=""), "* No olvide digitar la variable Usuarios con Discapacidad. Digite Cero si no tiene.",IF(G68&gt;D68,"  * La variable Usuarios con Discapacidad No puede ser mayor al Total.",""))</f>
        <v/>
      </c>
      <c r="CZ68" s="25" t="str">
        <f t="shared" ref="CZ68:CZ78" si="127">IF(AND(D68&gt;0,H68=""), "* No olvide digitar la variable Niños, niñas, adolescentes y jóvenes SENAME. Digite Cero si no tiene.",IF(H68&gt;D68,"  * La variable  Niños, niñas, adolescentes y jóvenes SENAME No puede ser mayor al Total.",""))</f>
        <v/>
      </c>
      <c r="DA68" s="25" t="str">
        <f t="shared" ref="DA68:DA78" si="128">IF(AND(D68&gt;0,I68=""), "* No olvide digitar la variable Niños, niñas, adolescentes y jóvenes Mejor niñez. Digite Cero si no tiene.",IF(I68&gt;D68,"  * La variable  Niños, niñas, adolescentes y jóvenes Mejor niñez  No puede ser mayor al Total.",""))</f>
        <v/>
      </c>
      <c r="DB68" s="25" t="str">
        <f t="shared" ref="DB68:DB78" si="129">IF(AND(D68&gt;0,J68=""), "* No olvide digitar la variable Migrantes. Digite Cero si no tiene.",IF(J68&gt;D68,"  * La variable Migrantes No puede ser mayor al Total.",""))</f>
        <v/>
      </c>
      <c r="DC68"/>
      <c r="DD68"/>
      <c r="DE68"/>
      <c r="DG68" s="26">
        <f t="shared" ref="DG68:DG78" si="130">IF(AND(D68&gt;0,E68=""),1,IF(E68&gt;D68,1,0))</f>
        <v>0</v>
      </c>
      <c r="DH68" s="26">
        <f t="shared" ref="DH68:DH78" si="131">IF(AND(D68&gt;0,F68=""),1,IF(F68&gt;D68,1,0))</f>
        <v>0</v>
      </c>
      <c r="DI68" s="26">
        <f t="shared" ref="DI68:DI78" si="132">IF(AND(D68&gt;0,G68=""),1,IF(G68&gt;D68,1,0))</f>
        <v>0</v>
      </c>
      <c r="DJ68" s="26">
        <f t="shared" ref="DJ68:DJ78" si="133">IF(AND(D68&gt;0,H68=""),1,IF(H68&gt;D68,1,0))</f>
        <v>0</v>
      </c>
      <c r="DK68" s="26">
        <f t="shared" ref="DK68:DK78" si="134">IF(AND(D68&gt;0,I68=""),1,IF(I68&gt;D68,1,0))</f>
        <v>0</v>
      </c>
      <c r="DL68" s="26">
        <f t="shared" ref="DL68:DL78" si="135">IF(AND(D68&gt;0,J68=""),1,IF(J68&gt;D68,1,0))</f>
        <v>0</v>
      </c>
      <c r="DM68"/>
    </row>
    <row r="69" spans="1:117" x14ac:dyDescent="0.25">
      <c r="A69" s="713"/>
      <c r="B69" s="1419" t="s">
        <v>96</v>
      </c>
      <c r="C69" s="1421"/>
      <c r="D69" s="1571"/>
      <c r="E69" s="1571"/>
      <c r="F69" s="1571"/>
      <c r="G69" s="1571"/>
      <c r="H69" s="1571"/>
      <c r="I69" s="1571"/>
      <c r="J69" s="1571"/>
      <c r="K69" t="str">
        <f t="shared" si="123"/>
        <v/>
      </c>
      <c r="CW69" s="25" t="str">
        <f t="shared" si="124"/>
        <v/>
      </c>
      <c r="CX69" s="25" t="str">
        <f t="shared" si="125"/>
        <v/>
      </c>
      <c r="CY69" s="25" t="str">
        <f t="shared" si="126"/>
        <v/>
      </c>
      <c r="CZ69" s="25" t="str">
        <f t="shared" si="127"/>
        <v/>
      </c>
      <c r="DA69" s="25" t="str">
        <f t="shared" si="128"/>
        <v/>
      </c>
      <c r="DB69" s="25" t="str">
        <f t="shared" si="129"/>
        <v/>
      </c>
      <c r="DC69"/>
      <c r="DD69"/>
      <c r="DE69"/>
      <c r="DG69" s="26">
        <f t="shared" si="130"/>
        <v>0</v>
      </c>
      <c r="DH69" s="26">
        <f t="shared" si="131"/>
        <v>0</v>
      </c>
      <c r="DI69" s="26">
        <f t="shared" si="132"/>
        <v>0</v>
      </c>
      <c r="DJ69" s="26">
        <f t="shared" si="133"/>
        <v>0</v>
      </c>
      <c r="DK69" s="26">
        <f t="shared" si="134"/>
        <v>0</v>
      </c>
      <c r="DL69" s="26">
        <f t="shared" si="135"/>
        <v>0</v>
      </c>
      <c r="DM69"/>
    </row>
    <row r="70" spans="1:117" x14ac:dyDescent="0.25">
      <c r="A70" s="2064" t="s">
        <v>97</v>
      </c>
      <c r="B70" s="2065"/>
      <c r="C70" s="2066"/>
      <c r="D70" s="2162"/>
      <c r="E70" s="2162"/>
      <c r="F70" s="2162"/>
      <c r="G70" s="2162"/>
      <c r="H70" s="2162"/>
      <c r="I70" s="2162"/>
      <c r="J70" s="2162"/>
      <c r="K70" t="str">
        <f t="shared" si="123"/>
        <v/>
      </c>
      <c r="CW70" s="25" t="str">
        <f t="shared" si="124"/>
        <v/>
      </c>
      <c r="CX70" s="25" t="str">
        <f t="shared" si="125"/>
        <v/>
      </c>
      <c r="CY70" s="25" t="str">
        <f t="shared" si="126"/>
        <v/>
      </c>
      <c r="CZ70" s="25" t="str">
        <f t="shared" si="127"/>
        <v/>
      </c>
      <c r="DA70" s="25" t="str">
        <f t="shared" si="128"/>
        <v/>
      </c>
      <c r="DB70" s="25" t="str">
        <f t="shared" si="129"/>
        <v/>
      </c>
      <c r="DC70"/>
      <c r="DD70"/>
      <c r="DE70"/>
      <c r="DG70" s="26">
        <f t="shared" si="130"/>
        <v>0</v>
      </c>
      <c r="DH70" s="26">
        <f t="shared" si="131"/>
        <v>0</v>
      </c>
      <c r="DI70" s="26">
        <f t="shared" si="132"/>
        <v>0</v>
      </c>
      <c r="DJ70" s="26">
        <f t="shared" si="133"/>
        <v>0</v>
      </c>
      <c r="DK70" s="26">
        <f t="shared" si="134"/>
        <v>0</v>
      </c>
      <c r="DL70" s="26">
        <f t="shared" si="135"/>
        <v>0</v>
      </c>
      <c r="DM70"/>
    </row>
    <row r="71" spans="1:117" x14ac:dyDescent="0.25">
      <c r="A71" s="1419" t="s">
        <v>98</v>
      </c>
      <c r="B71" s="1420"/>
      <c r="C71" s="1421"/>
      <c r="D71" s="1571"/>
      <c r="E71" s="1571"/>
      <c r="F71" s="1571"/>
      <c r="G71" s="1571"/>
      <c r="H71" s="1571"/>
      <c r="I71" s="1571"/>
      <c r="J71" s="1571"/>
      <c r="K71" t="str">
        <f t="shared" si="123"/>
        <v/>
      </c>
      <c r="CW71" s="25" t="str">
        <f t="shared" si="124"/>
        <v/>
      </c>
      <c r="CX71" s="25" t="str">
        <f t="shared" si="125"/>
        <v/>
      </c>
      <c r="CY71" s="25" t="str">
        <f t="shared" si="126"/>
        <v/>
      </c>
      <c r="CZ71" s="25" t="str">
        <f t="shared" si="127"/>
        <v/>
      </c>
      <c r="DA71" s="25" t="str">
        <f t="shared" si="128"/>
        <v/>
      </c>
      <c r="DB71" s="25" t="str">
        <f t="shared" si="129"/>
        <v/>
      </c>
      <c r="DC71"/>
      <c r="DD71"/>
      <c r="DE71"/>
      <c r="DG71" s="26">
        <f t="shared" si="130"/>
        <v>0</v>
      </c>
      <c r="DH71" s="26">
        <f t="shared" si="131"/>
        <v>0</v>
      </c>
      <c r="DI71" s="26">
        <f t="shared" si="132"/>
        <v>0</v>
      </c>
      <c r="DJ71" s="26">
        <f t="shared" si="133"/>
        <v>0</v>
      </c>
      <c r="DK71" s="26">
        <f t="shared" si="134"/>
        <v>0</v>
      </c>
      <c r="DL71" s="26">
        <f t="shared" si="135"/>
        <v>0</v>
      </c>
      <c r="DM71"/>
    </row>
    <row r="72" spans="1:117" x14ac:dyDescent="0.25">
      <c r="A72" s="898" t="s">
        <v>99</v>
      </c>
      <c r="B72" s="720"/>
      <c r="C72" s="899"/>
      <c r="D72" s="162"/>
      <c r="E72" s="162"/>
      <c r="F72" s="162"/>
      <c r="G72" s="162"/>
      <c r="H72" s="162"/>
      <c r="I72" s="162"/>
      <c r="J72" s="162"/>
      <c r="K72" t="str">
        <f t="shared" si="123"/>
        <v/>
      </c>
      <c r="CW72" s="25" t="str">
        <f t="shared" si="124"/>
        <v/>
      </c>
      <c r="CX72" s="25" t="str">
        <f t="shared" si="125"/>
        <v/>
      </c>
      <c r="CY72" s="25" t="str">
        <f t="shared" si="126"/>
        <v/>
      </c>
      <c r="CZ72" s="25" t="str">
        <f t="shared" si="127"/>
        <v/>
      </c>
      <c r="DA72" s="25" t="str">
        <f t="shared" si="128"/>
        <v/>
      </c>
      <c r="DB72" s="25" t="str">
        <f t="shared" si="129"/>
        <v/>
      </c>
      <c r="DC72"/>
      <c r="DD72"/>
      <c r="DE72"/>
      <c r="DG72" s="26">
        <f t="shared" si="130"/>
        <v>0</v>
      </c>
      <c r="DH72" s="26">
        <f t="shared" si="131"/>
        <v>0</v>
      </c>
      <c r="DI72" s="26">
        <f t="shared" si="132"/>
        <v>0</v>
      </c>
      <c r="DJ72" s="26">
        <f t="shared" si="133"/>
        <v>0</v>
      </c>
      <c r="DK72" s="26">
        <f t="shared" si="134"/>
        <v>0</v>
      </c>
      <c r="DL72" s="26">
        <f t="shared" si="135"/>
        <v>0</v>
      </c>
      <c r="DM72"/>
    </row>
    <row r="73" spans="1:117" x14ac:dyDescent="0.25">
      <c r="A73" s="2129" t="s">
        <v>100</v>
      </c>
      <c r="B73" s="2130"/>
      <c r="C73" s="2131"/>
      <c r="D73" s="2162"/>
      <c r="E73" s="2162"/>
      <c r="F73" s="2163"/>
      <c r="G73" s="2164"/>
      <c r="H73" s="2164"/>
      <c r="I73" s="2164"/>
      <c r="J73" s="2164"/>
      <c r="K73" t="str">
        <f t="shared" si="123"/>
        <v/>
      </c>
      <c r="CW73" s="25" t="str">
        <f t="shared" si="124"/>
        <v/>
      </c>
      <c r="CX73" s="25" t="str">
        <f t="shared" si="125"/>
        <v/>
      </c>
      <c r="CY73" s="25" t="str">
        <f t="shared" si="126"/>
        <v/>
      </c>
      <c r="CZ73" s="25" t="str">
        <f t="shared" si="127"/>
        <v/>
      </c>
      <c r="DA73" s="25" t="str">
        <f t="shared" si="128"/>
        <v/>
      </c>
      <c r="DB73" s="25" t="str">
        <f t="shared" si="129"/>
        <v/>
      </c>
      <c r="DC73"/>
      <c r="DD73"/>
      <c r="DE73"/>
      <c r="DG73" s="26">
        <f t="shared" si="130"/>
        <v>0</v>
      </c>
      <c r="DH73" s="26">
        <f t="shared" si="131"/>
        <v>0</v>
      </c>
      <c r="DI73" s="26">
        <f t="shared" si="132"/>
        <v>0</v>
      </c>
      <c r="DJ73" s="26">
        <f t="shared" si="133"/>
        <v>0</v>
      </c>
      <c r="DK73" s="26">
        <f t="shared" si="134"/>
        <v>0</v>
      </c>
      <c r="DL73" s="26">
        <f t="shared" si="135"/>
        <v>0</v>
      </c>
      <c r="DM73"/>
    </row>
    <row r="74" spans="1:117" x14ac:dyDescent="0.25">
      <c r="A74" s="2064" t="s">
        <v>101</v>
      </c>
      <c r="B74" s="2065"/>
      <c r="C74" s="2066"/>
      <c r="D74" s="2162"/>
      <c r="E74" s="2162"/>
      <c r="F74" s="2162"/>
      <c r="G74" s="2162"/>
      <c r="H74" s="2162"/>
      <c r="I74" s="2162"/>
      <c r="J74" s="2162"/>
      <c r="K74" t="str">
        <f t="shared" si="123"/>
        <v/>
      </c>
      <c r="CW74" s="25" t="str">
        <f t="shared" si="124"/>
        <v/>
      </c>
      <c r="CX74" s="25" t="str">
        <f t="shared" si="125"/>
        <v/>
      </c>
      <c r="CY74" s="25" t="str">
        <f t="shared" si="126"/>
        <v/>
      </c>
      <c r="CZ74" s="25" t="str">
        <f t="shared" si="127"/>
        <v/>
      </c>
      <c r="DA74" s="25" t="str">
        <f t="shared" si="128"/>
        <v/>
      </c>
      <c r="DB74" s="25" t="str">
        <f t="shared" si="129"/>
        <v/>
      </c>
      <c r="DC74"/>
      <c r="DD74"/>
      <c r="DE74"/>
      <c r="DG74" s="26">
        <f t="shared" si="130"/>
        <v>0</v>
      </c>
      <c r="DH74" s="26">
        <f t="shared" si="131"/>
        <v>0</v>
      </c>
      <c r="DI74" s="26">
        <f t="shared" si="132"/>
        <v>0</v>
      </c>
      <c r="DJ74" s="26">
        <f t="shared" si="133"/>
        <v>0</v>
      </c>
      <c r="DK74" s="26">
        <f t="shared" si="134"/>
        <v>0</v>
      </c>
      <c r="DL74" s="26">
        <f t="shared" si="135"/>
        <v>0</v>
      </c>
      <c r="DM74"/>
    </row>
    <row r="75" spans="1:117" x14ac:dyDescent="0.25">
      <c r="A75" s="1419" t="s">
        <v>102</v>
      </c>
      <c r="B75" s="1420"/>
      <c r="C75" s="1421"/>
      <c r="D75" s="1571"/>
      <c r="E75" s="1571"/>
      <c r="F75" s="1575"/>
      <c r="G75" s="1576"/>
      <c r="H75" s="1576"/>
      <c r="I75" s="1576"/>
      <c r="J75" s="1576"/>
      <c r="K75" t="str">
        <f t="shared" si="123"/>
        <v/>
      </c>
      <c r="CW75" s="25" t="str">
        <f t="shared" si="124"/>
        <v/>
      </c>
      <c r="CX75" s="25" t="str">
        <f t="shared" si="125"/>
        <v/>
      </c>
      <c r="CY75" s="25" t="str">
        <f t="shared" si="126"/>
        <v/>
      </c>
      <c r="CZ75" s="25" t="str">
        <f t="shared" si="127"/>
        <v/>
      </c>
      <c r="DA75" s="25" t="str">
        <f t="shared" si="128"/>
        <v/>
      </c>
      <c r="DB75" s="25" t="str">
        <f t="shared" si="129"/>
        <v/>
      </c>
      <c r="DC75"/>
      <c r="DD75"/>
      <c r="DE75"/>
      <c r="DG75" s="26">
        <f t="shared" si="130"/>
        <v>0</v>
      </c>
      <c r="DH75" s="26">
        <f t="shared" si="131"/>
        <v>0</v>
      </c>
      <c r="DI75" s="26">
        <f t="shared" si="132"/>
        <v>0</v>
      </c>
      <c r="DJ75" s="26">
        <f t="shared" si="133"/>
        <v>0</v>
      </c>
      <c r="DK75" s="26">
        <f t="shared" si="134"/>
        <v>0</v>
      </c>
      <c r="DL75" s="26">
        <f t="shared" si="135"/>
        <v>0</v>
      </c>
      <c r="DM75"/>
    </row>
    <row r="76" spans="1:117" x14ac:dyDescent="0.25">
      <c r="A76" s="1419" t="s">
        <v>103</v>
      </c>
      <c r="B76" s="1420"/>
      <c r="C76" s="1421"/>
      <c r="D76" s="1571"/>
      <c r="E76" s="1571"/>
      <c r="F76" s="1575"/>
      <c r="G76" s="1576"/>
      <c r="H76" s="1576"/>
      <c r="I76" s="1576"/>
      <c r="J76" s="1576"/>
      <c r="K76" t="str">
        <f t="shared" si="123"/>
        <v/>
      </c>
      <c r="CW76" s="25" t="str">
        <f t="shared" si="124"/>
        <v/>
      </c>
      <c r="CX76" s="25" t="str">
        <f t="shared" si="125"/>
        <v/>
      </c>
      <c r="CY76" s="25" t="str">
        <f t="shared" si="126"/>
        <v/>
      </c>
      <c r="CZ76" s="25" t="str">
        <f t="shared" si="127"/>
        <v/>
      </c>
      <c r="DA76" s="25" t="str">
        <f t="shared" si="128"/>
        <v/>
      </c>
      <c r="DB76" s="25" t="str">
        <f t="shared" si="129"/>
        <v/>
      </c>
      <c r="DC76"/>
      <c r="DD76"/>
      <c r="DE76"/>
      <c r="DG76" s="26">
        <f t="shared" si="130"/>
        <v>0</v>
      </c>
      <c r="DH76" s="26">
        <f t="shared" si="131"/>
        <v>0</v>
      </c>
      <c r="DI76" s="26">
        <f t="shared" si="132"/>
        <v>0</v>
      </c>
      <c r="DJ76" s="26">
        <f t="shared" si="133"/>
        <v>0</v>
      </c>
      <c r="DK76" s="26">
        <f t="shared" si="134"/>
        <v>0</v>
      </c>
      <c r="DL76" s="26">
        <f t="shared" si="135"/>
        <v>0</v>
      </c>
      <c r="DM76"/>
    </row>
    <row r="77" spans="1:117" ht="15" customHeight="1" x14ac:dyDescent="0.25">
      <c r="A77" s="1419" t="s">
        <v>104</v>
      </c>
      <c r="B77" s="1420"/>
      <c r="C77" s="1421"/>
      <c r="D77" s="1571"/>
      <c r="E77" s="1571"/>
      <c r="F77" s="1575"/>
      <c r="G77" s="1576"/>
      <c r="H77" s="1576"/>
      <c r="I77" s="1576"/>
      <c r="J77" s="1576"/>
      <c r="K77" t="str">
        <f t="shared" si="123"/>
        <v/>
      </c>
      <c r="CW77" s="25" t="str">
        <f t="shared" si="124"/>
        <v/>
      </c>
      <c r="CX77" s="25" t="str">
        <f t="shared" si="125"/>
        <v/>
      </c>
      <c r="CY77" s="25" t="str">
        <f t="shared" si="126"/>
        <v/>
      </c>
      <c r="CZ77" s="25" t="str">
        <f t="shared" si="127"/>
        <v/>
      </c>
      <c r="DA77" s="25" t="str">
        <f t="shared" si="128"/>
        <v/>
      </c>
      <c r="DB77" s="25" t="str">
        <f t="shared" si="129"/>
        <v/>
      </c>
      <c r="DC77"/>
      <c r="DD77"/>
      <c r="DE77"/>
      <c r="DG77" s="26">
        <f t="shared" si="130"/>
        <v>0</v>
      </c>
      <c r="DH77" s="26">
        <f t="shared" si="131"/>
        <v>0</v>
      </c>
      <c r="DI77" s="26">
        <f t="shared" si="132"/>
        <v>0</v>
      </c>
      <c r="DJ77" s="26">
        <f t="shared" si="133"/>
        <v>0</v>
      </c>
      <c r="DK77" s="26">
        <f t="shared" si="134"/>
        <v>0</v>
      </c>
      <c r="DL77" s="26">
        <f t="shared" si="135"/>
        <v>0</v>
      </c>
      <c r="DM77"/>
    </row>
    <row r="78" spans="1:117" x14ac:dyDescent="0.25">
      <c r="A78" s="1577" t="s">
        <v>105</v>
      </c>
      <c r="B78" s="737"/>
      <c r="C78" s="738"/>
      <c r="D78" s="1578"/>
      <c r="E78" s="1578"/>
      <c r="F78" s="1579"/>
      <c r="G78" s="1580"/>
      <c r="H78" s="1580"/>
      <c r="I78" s="1580"/>
      <c r="J78" s="1580"/>
      <c r="K78" t="str">
        <f t="shared" si="123"/>
        <v/>
      </c>
      <c r="CW78" s="25" t="str">
        <f t="shared" si="124"/>
        <v/>
      </c>
      <c r="CX78" s="25" t="str">
        <f t="shared" si="125"/>
        <v/>
      </c>
      <c r="CY78" s="25" t="str">
        <f t="shared" si="126"/>
        <v/>
      </c>
      <c r="CZ78" s="25" t="str">
        <f t="shared" si="127"/>
        <v/>
      </c>
      <c r="DA78" s="25" t="str">
        <f t="shared" si="128"/>
        <v/>
      </c>
      <c r="DB78" s="25" t="str">
        <f t="shared" si="129"/>
        <v/>
      </c>
      <c r="DC78"/>
      <c r="DD78"/>
      <c r="DE78"/>
      <c r="DG78" s="26">
        <f t="shared" si="130"/>
        <v>0</v>
      </c>
      <c r="DH78" s="26">
        <f t="shared" si="131"/>
        <v>0</v>
      </c>
      <c r="DI78" s="26">
        <f t="shared" si="132"/>
        <v>0</v>
      </c>
      <c r="DJ78" s="26">
        <f t="shared" si="133"/>
        <v>0</v>
      </c>
      <c r="DK78" s="26">
        <f t="shared" si="134"/>
        <v>0</v>
      </c>
      <c r="DL78" s="26">
        <f t="shared" si="135"/>
        <v>0</v>
      </c>
      <c r="DM78"/>
    </row>
    <row r="79" spans="1:117" x14ac:dyDescent="0.25">
      <c r="A79" s="5" t="s">
        <v>106</v>
      </c>
      <c r="CW79"/>
      <c r="CX79"/>
      <c r="CY79"/>
      <c r="CZ79"/>
      <c r="DA79"/>
      <c r="DB79"/>
      <c r="DC79"/>
      <c r="DD79"/>
      <c r="DE79"/>
      <c r="DG79"/>
      <c r="DH79"/>
      <c r="DI79"/>
      <c r="DJ79"/>
      <c r="DK79"/>
      <c r="DL79"/>
      <c r="DM79"/>
    </row>
    <row r="80" spans="1:117" x14ac:dyDescent="0.25">
      <c r="A80" s="2044" t="s">
        <v>107</v>
      </c>
      <c r="B80" s="632"/>
      <c r="C80" s="2046"/>
      <c r="D80" s="2106" t="s">
        <v>108</v>
      </c>
      <c r="E80" s="2091"/>
      <c r="F80" s="2058"/>
      <c r="CW80"/>
      <c r="CX80"/>
      <c r="CY80"/>
      <c r="CZ80"/>
      <c r="DA80"/>
      <c r="DB80"/>
      <c r="DC80"/>
      <c r="DD80"/>
      <c r="DE80"/>
      <c r="DG80"/>
      <c r="DH80"/>
      <c r="DI80"/>
      <c r="DJ80"/>
      <c r="DK80"/>
      <c r="DL80"/>
      <c r="DM80"/>
    </row>
    <row r="81" spans="1:118" x14ac:dyDescent="0.25">
      <c r="A81" s="894"/>
      <c r="B81" s="636"/>
      <c r="C81" s="884"/>
      <c r="D81" s="2165" t="s">
        <v>4</v>
      </c>
      <c r="E81" s="2059" t="s">
        <v>33</v>
      </c>
      <c r="F81" s="2166" t="s">
        <v>34</v>
      </c>
      <c r="CW81"/>
      <c r="CX81"/>
      <c r="CY81"/>
      <c r="CZ81"/>
      <c r="DA81"/>
      <c r="DB81"/>
      <c r="DC81"/>
      <c r="DD81"/>
      <c r="DE81"/>
      <c r="DG81"/>
      <c r="DH81"/>
      <c r="DI81"/>
      <c r="DJ81"/>
      <c r="DK81"/>
      <c r="DL81"/>
      <c r="DM81"/>
    </row>
    <row r="82" spans="1:118" x14ac:dyDescent="0.25">
      <c r="A82" s="2167" t="s">
        <v>109</v>
      </c>
      <c r="B82" s="2168" t="s">
        <v>110</v>
      </c>
      <c r="C82" s="2169"/>
      <c r="D82" s="1584">
        <f>SUM(E82+F82)</f>
        <v>0</v>
      </c>
      <c r="E82" s="19"/>
      <c r="F82" s="22"/>
      <c r="CW82"/>
      <c r="CX82"/>
      <c r="CY82"/>
      <c r="CZ82"/>
      <c r="DA82"/>
      <c r="DB82"/>
      <c r="DC82"/>
      <c r="DD82"/>
      <c r="DE82"/>
      <c r="DG82"/>
      <c r="DH82"/>
      <c r="DI82"/>
      <c r="DJ82"/>
      <c r="DK82"/>
      <c r="DL82"/>
      <c r="DM82"/>
    </row>
    <row r="83" spans="1:118" x14ac:dyDescent="0.25">
      <c r="A83" s="945"/>
      <c r="B83" s="1432" t="s">
        <v>111</v>
      </c>
      <c r="C83" s="735"/>
      <c r="D83" s="1433">
        <f>SUM(E83+F83)</f>
        <v>0</v>
      </c>
      <c r="E83" s="1473"/>
      <c r="F83" s="1435"/>
      <c r="CW83"/>
      <c r="CX83"/>
      <c r="CY83"/>
      <c r="CZ83"/>
      <c r="DA83"/>
      <c r="DB83"/>
      <c r="DC83"/>
      <c r="DD83"/>
      <c r="DE83"/>
      <c r="DG83"/>
      <c r="DH83"/>
      <c r="DI83"/>
      <c r="DJ83"/>
      <c r="DK83"/>
      <c r="DL83"/>
      <c r="DM83"/>
    </row>
    <row r="84" spans="1:118" x14ac:dyDescent="0.25">
      <c r="A84" s="43" t="s">
        <v>112</v>
      </c>
      <c r="B84" s="174"/>
      <c r="C84" s="174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CW84"/>
      <c r="CX84"/>
      <c r="CY84"/>
      <c r="CZ84"/>
      <c r="DA84"/>
      <c r="DB84"/>
      <c r="DC84"/>
      <c r="DD84"/>
      <c r="DE84"/>
      <c r="DG84"/>
      <c r="DH84"/>
      <c r="DI84"/>
      <c r="DJ84"/>
      <c r="DK84"/>
      <c r="DL84"/>
      <c r="DM84"/>
    </row>
    <row r="85" spans="1:118" ht="15" customHeight="1" x14ac:dyDescent="0.25">
      <c r="A85" s="632" t="s">
        <v>113</v>
      </c>
      <c r="B85" s="632"/>
      <c r="C85" s="2046"/>
      <c r="D85" s="2044" t="s">
        <v>4</v>
      </c>
      <c r="E85" s="632"/>
      <c r="F85" s="2046"/>
      <c r="G85" s="2050" t="s">
        <v>5</v>
      </c>
      <c r="H85" s="2051"/>
      <c r="I85" s="2051"/>
      <c r="J85" s="2051"/>
      <c r="K85" s="2051"/>
      <c r="L85" s="2051"/>
      <c r="M85" s="2051"/>
      <c r="N85" s="2051"/>
      <c r="O85" s="2051"/>
      <c r="P85" s="2051"/>
      <c r="Q85" s="2051"/>
      <c r="R85" s="2051"/>
      <c r="S85" s="2051"/>
      <c r="T85" s="2051"/>
      <c r="U85" s="2051"/>
      <c r="V85" s="2051"/>
      <c r="W85" s="2051"/>
      <c r="X85" s="2051"/>
      <c r="Y85" s="2051"/>
      <c r="Z85" s="2051"/>
      <c r="AA85" s="2051"/>
      <c r="AB85" s="2051"/>
      <c r="AC85" s="2051"/>
      <c r="AD85" s="2051"/>
      <c r="AE85" s="2051"/>
      <c r="AF85" s="2051"/>
      <c r="AG85" s="2051"/>
      <c r="AH85" s="2051"/>
      <c r="AI85" s="2051"/>
      <c r="AJ85" s="2051"/>
      <c r="AK85" s="2051"/>
      <c r="AL85" s="2051"/>
      <c r="AM85" s="2051"/>
      <c r="AN85" s="2052"/>
      <c r="AO85" s="2057" t="s">
        <v>114</v>
      </c>
      <c r="AP85" s="2090" t="s">
        <v>7</v>
      </c>
      <c r="AQ85" s="2170" t="s">
        <v>115</v>
      </c>
      <c r="AR85" s="2054" t="s">
        <v>116</v>
      </c>
      <c r="AS85" s="2054" t="s">
        <v>117</v>
      </c>
      <c r="AT85" s="2171" t="s">
        <v>118</v>
      </c>
      <c r="AU85" s="2171" t="s">
        <v>12</v>
      </c>
      <c r="AV85" s="2171" t="s">
        <v>13</v>
      </c>
      <c r="AW85" s="2172" t="s">
        <v>10</v>
      </c>
      <c r="CW85"/>
      <c r="CX85"/>
      <c r="CY85"/>
      <c r="CZ85"/>
      <c r="DA85"/>
      <c r="DB85"/>
      <c r="DC85"/>
      <c r="DD85"/>
      <c r="DE85"/>
      <c r="DG85"/>
      <c r="DH85"/>
      <c r="DI85"/>
      <c r="DJ85"/>
      <c r="DK85"/>
      <c r="DL85"/>
      <c r="DM85"/>
    </row>
    <row r="86" spans="1:118" ht="15" customHeight="1" x14ac:dyDescent="0.25">
      <c r="A86" s="634"/>
      <c r="B86" s="634"/>
      <c r="C86" s="635"/>
      <c r="D86" s="894"/>
      <c r="E86" s="636"/>
      <c r="F86" s="884"/>
      <c r="G86" s="2077" t="s">
        <v>119</v>
      </c>
      <c r="H86" s="2056"/>
      <c r="I86" s="2050" t="s">
        <v>16</v>
      </c>
      <c r="J86" s="2051"/>
      <c r="K86" s="2050" t="s">
        <v>17</v>
      </c>
      <c r="L86" s="2057"/>
      <c r="M86" s="2050" t="s">
        <v>18</v>
      </c>
      <c r="N86" s="2057"/>
      <c r="O86" s="2050" t="s">
        <v>19</v>
      </c>
      <c r="P86" s="2057"/>
      <c r="Q86" s="2050" t="s">
        <v>20</v>
      </c>
      <c r="R86" s="2057"/>
      <c r="S86" s="2050" t="s">
        <v>21</v>
      </c>
      <c r="T86" s="2057"/>
      <c r="U86" s="2051" t="s">
        <v>22</v>
      </c>
      <c r="V86" s="2057"/>
      <c r="W86" s="2050" t="s">
        <v>23</v>
      </c>
      <c r="X86" s="2058"/>
      <c r="Y86" s="2050" t="s">
        <v>24</v>
      </c>
      <c r="Z86" s="2058"/>
      <c r="AA86" s="2050" t="s">
        <v>25</v>
      </c>
      <c r="AB86" s="2058"/>
      <c r="AC86" s="2050" t="s">
        <v>26</v>
      </c>
      <c r="AD86" s="2058"/>
      <c r="AE86" s="2050" t="s">
        <v>27</v>
      </c>
      <c r="AF86" s="2058"/>
      <c r="AG86" s="2050" t="s">
        <v>28</v>
      </c>
      <c r="AH86" s="2058"/>
      <c r="AI86" s="2050" t="s">
        <v>29</v>
      </c>
      <c r="AJ86" s="2058"/>
      <c r="AK86" s="2051" t="s">
        <v>30</v>
      </c>
      <c r="AL86" s="2058"/>
      <c r="AM86" s="2050" t="s">
        <v>31</v>
      </c>
      <c r="AN86" s="2078"/>
      <c r="AO86" s="2057"/>
      <c r="AP86" s="2090"/>
      <c r="AQ86" s="744"/>
      <c r="AR86" s="647"/>
      <c r="AS86" s="647"/>
      <c r="AT86" s="2171"/>
      <c r="AU86" s="2171"/>
      <c r="AV86" s="2171"/>
      <c r="AW86" s="741"/>
      <c r="CW86"/>
      <c r="CX86"/>
      <c r="CY86"/>
      <c r="CZ86"/>
      <c r="DA86"/>
      <c r="DB86"/>
      <c r="DC86"/>
      <c r="DD86"/>
      <c r="DE86"/>
      <c r="DG86"/>
      <c r="DH86"/>
      <c r="DI86"/>
      <c r="DJ86"/>
      <c r="DK86"/>
      <c r="DL86"/>
      <c r="DM86"/>
    </row>
    <row r="87" spans="1:118" x14ac:dyDescent="0.25">
      <c r="A87" s="636"/>
      <c r="B87" s="636"/>
      <c r="C87" s="884"/>
      <c r="D87" s="2062" t="s">
        <v>32</v>
      </c>
      <c r="E87" s="2060" t="s">
        <v>33</v>
      </c>
      <c r="F87" s="2061" t="s">
        <v>34</v>
      </c>
      <c r="G87" s="2062" t="s">
        <v>33</v>
      </c>
      <c r="H87" s="2061" t="s">
        <v>34</v>
      </c>
      <c r="I87" s="2062" t="s">
        <v>33</v>
      </c>
      <c r="J87" s="2095" t="s">
        <v>34</v>
      </c>
      <c r="K87" s="2062" t="s">
        <v>33</v>
      </c>
      <c r="L87" s="2061" t="s">
        <v>34</v>
      </c>
      <c r="M87" s="2062" t="s">
        <v>33</v>
      </c>
      <c r="N87" s="2061" t="s">
        <v>34</v>
      </c>
      <c r="O87" s="2060" t="s">
        <v>33</v>
      </c>
      <c r="P87" s="2061" t="s">
        <v>34</v>
      </c>
      <c r="Q87" s="2060" t="s">
        <v>33</v>
      </c>
      <c r="R87" s="2061" t="s">
        <v>34</v>
      </c>
      <c r="S87" s="2060" t="s">
        <v>33</v>
      </c>
      <c r="T87" s="2061" t="s">
        <v>34</v>
      </c>
      <c r="U87" s="2060" t="s">
        <v>33</v>
      </c>
      <c r="V87" s="2061" t="s">
        <v>34</v>
      </c>
      <c r="W87" s="2060" t="s">
        <v>33</v>
      </c>
      <c r="X87" s="2061" t="s">
        <v>34</v>
      </c>
      <c r="Y87" s="2060" t="s">
        <v>33</v>
      </c>
      <c r="Z87" s="2061" t="s">
        <v>34</v>
      </c>
      <c r="AA87" s="2060" t="s">
        <v>33</v>
      </c>
      <c r="AB87" s="2061" t="s">
        <v>34</v>
      </c>
      <c r="AC87" s="2060" t="s">
        <v>33</v>
      </c>
      <c r="AD87" s="2061" t="s">
        <v>34</v>
      </c>
      <c r="AE87" s="2060" t="s">
        <v>33</v>
      </c>
      <c r="AF87" s="2061" t="s">
        <v>34</v>
      </c>
      <c r="AG87" s="2060" t="s">
        <v>33</v>
      </c>
      <c r="AH87" s="2061" t="s">
        <v>34</v>
      </c>
      <c r="AI87" s="2060" t="s">
        <v>33</v>
      </c>
      <c r="AJ87" s="2061" t="s">
        <v>34</v>
      </c>
      <c r="AK87" s="2060" t="s">
        <v>33</v>
      </c>
      <c r="AL87" s="2061" t="s">
        <v>34</v>
      </c>
      <c r="AM87" s="2060" t="s">
        <v>33</v>
      </c>
      <c r="AN87" s="2080" t="s">
        <v>34</v>
      </c>
      <c r="AO87" s="2057"/>
      <c r="AP87" s="2090"/>
      <c r="AQ87" s="1586"/>
      <c r="AR87" s="946"/>
      <c r="AS87" s="946"/>
      <c r="AT87" s="2171"/>
      <c r="AU87" s="2171"/>
      <c r="AV87" s="2171"/>
      <c r="AW87" s="1587"/>
      <c r="CW87"/>
      <c r="CX87"/>
      <c r="CY87"/>
      <c r="CZ87"/>
      <c r="DA87"/>
      <c r="DB87"/>
      <c r="DC87"/>
      <c r="DD87"/>
      <c r="DE87"/>
      <c r="DG87"/>
      <c r="DH87"/>
      <c r="DI87"/>
      <c r="DJ87"/>
      <c r="DK87"/>
      <c r="DL87"/>
      <c r="DM87"/>
    </row>
    <row r="88" spans="1:118" x14ac:dyDescent="0.25">
      <c r="A88" s="2173" t="s">
        <v>120</v>
      </c>
      <c r="B88" s="2173"/>
      <c r="C88" s="2173"/>
      <c r="D88" s="2067">
        <f>SUM(E88:F88)</f>
        <v>4</v>
      </c>
      <c r="E88" s="2085">
        <f>SUM(G88+I88+K88+M88+O88+Q88+S88+U88+W88+Y88+AA88+AC88+AE88+AG88+AI88+AK88+AM88)</f>
        <v>3</v>
      </c>
      <c r="F88" s="18">
        <f>SUM(H88+J88+L88+N88+P88+R88+T88+V88+X88+Z88+AB88+AD88+AF88+AH88+AJ88+AL88+AN88)</f>
        <v>1</v>
      </c>
      <c r="G88" s="2086">
        <v>0</v>
      </c>
      <c r="H88" s="52">
        <v>0</v>
      </c>
      <c r="I88" s="2086">
        <v>0</v>
      </c>
      <c r="J88" s="2098">
        <v>0</v>
      </c>
      <c r="K88" s="2086">
        <v>0</v>
      </c>
      <c r="L88" s="52">
        <v>0</v>
      </c>
      <c r="M88" s="2086">
        <v>0</v>
      </c>
      <c r="N88" s="52">
        <v>0</v>
      </c>
      <c r="O88" s="2070">
        <v>0</v>
      </c>
      <c r="P88" s="52">
        <v>0</v>
      </c>
      <c r="Q88" s="2070">
        <v>0</v>
      </c>
      <c r="R88" s="52">
        <v>0</v>
      </c>
      <c r="S88" s="2070">
        <v>0</v>
      </c>
      <c r="T88" s="52">
        <v>0</v>
      </c>
      <c r="U88" s="2070">
        <v>0</v>
      </c>
      <c r="V88" s="52">
        <v>0</v>
      </c>
      <c r="W88" s="2070">
        <v>0</v>
      </c>
      <c r="X88" s="52">
        <v>0</v>
      </c>
      <c r="Y88" s="2070">
        <v>1</v>
      </c>
      <c r="Z88" s="52">
        <v>0</v>
      </c>
      <c r="AA88" s="2070">
        <v>0</v>
      </c>
      <c r="AB88" s="52">
        <v>1</v>
      </c>
      <c r="AC88" s="2070">
        <v>0</v>
      </c>
      <c r="AD88" s="52">
        <v>0</v>
      </c>
      <c r="AE88" s="2070">
        <v>0</v>
      </c>
      <c r="AF88" s="52">
        <v>0</v>
      </c>
      <c r="AG88" s="2070">
        <v>1</v>
      </c>
      <c r="AH88" s="52">
        <v>0</v>
      </c>
      <c r="AI88" s="2070">
        <v>1</v>
      </c>
      <c r="AJ88" s="52">
        <v>0</v>
      </c>
      <c r="AK88" s="2070">
        <v>0</v>
      </c>
      <c r="AL88" s="52">
        <v>0</v>
      </c>
      <c r="AM88" s="2070">
        <v>0</v>
      </c>
      <c r="AN88" s="55">
        <v>0</v>
      </c>
      <c r="AO88" s="2097">
        <v>0</v>
      </c>
      <c r="AP88" s="2075">
        <v>0</v>
      </c>
      <c r="AQ88" s="2075">
        <v>4</v>
      </c>
      <c r="AR88" s="2075">
        <v>0</v>
      </c>
      <c r="AS88" s="2075">
        <v>0</v>
      </c>
      <c r="AT88" s="2075">
        <v>0</v>
      </c>
      <c r="AU88" s="2075">
        <v>0</v>
      </c>
      <c r="AV88" s="2075">
        <v>0</v>
      </c>
      <c r="AW88" s="2075">
        <v>0</v>
      </c>
      <c r="AX88" t="str">
        <f>CW88&amp;CX88&amp;CY88&amp;CZ88&amp;DA88&amp;DB88&amp;DC88&amp;DD88</f>
        <v/>
      </c>
      <c r="CW88" s="25" t="str">
        <f>IF(AND((W88+X88)&gt;0,AO88="")," * No olvide digitar la variable 12 años. Si no tiene digite Cero.",IF(AO88&gt;(W88+X88),"* Las Consultas de 12 años NO DEBEN ser mayor que el total de Consultas entre 10-14 años",""))</f>
        <v/>
      </c>
      <c r="CX88" s="25" t="str">
        <f>IF(AND(F88&gt;0,AP88="")," * No olvide digitar la variable Embarazadas. Digite cero si no tiene.",IF(AP88&gt;F88," * Las embarazadas no pueden ser mayor al Total Mujeres.",""))</f>
        <v/>
      </c>
      <c r="CY88" s="25" t="str">
        <f>IF(AND(D88&gt;0,AQ88="")," * No olvide digitar Beneficiarios. Digite Cero si no tiene",IF(AQ88&gt;D88," * Los beneficiarios no pueden ser mayor al Total Ambos Sexos.",""))</f>
        <v/>
      </c>
      <c r="CZ88" s="25" t="str">
        <f>IF(AND((AI88+AJ88&gt;0),AR88="")," * No olvide digitar la variable 60 años. Si no tiene digite Cero.",IF(AR88&gt;(AI88+AJ88)," * Las consultas de 60 años NO DEBEN ser mayor que el total de consultas de entre 60-64 años",""))</f>
        <v/>
      </c>
      <c r="DA88" s="25" t="str">
        <f>IF(AND(D88&gt;0,AT88="")," * No olvide digitar la variable usuarios con discapacidad. Digite Cero si no tiene.",IF(AT88&gt;D88," * La variable Usuarios con discapacidad No puede ser mayor al Total Ambos Sexos.",""))</f>
        <v/>
      </c>
      <c r="DB88" s="25" t="str">
        <f>IF(AND(D88&gt;0,AU88="")," * No olvide digitar la variable Niños, niñas, adolescentes y jóvenes SENAME. Digite Cero si no tiene.",IF(AU88&gt;D88," * La variable Niños, niñas, adolescentes y jóvenes SENAME No puede ser mayor al Total Ambos Sexos.",""))</f>
        <v/>
      </c>
      <c r="DC88" s="25" t="str">
        <f>IF(AND(D88&gt;0,AV88="")," * No olvide digitar la variable Niños, niñas, adolescentes y jóvenes Mejor Niñez. Digite Cero si no tiene.",IF(AV88&gt;D88," * La variable Niños, niñas, adolescentes y jóvenes Mejor Niñez No puede ser mayor al Total Ambos Sexos.",""))</f>
        <v/>
      </c>
      <c r="DD88" s="25" t="str">
        <f>IF(AND(D88&gt;0,AW88="")," * No olvide digitar la variable Migrantes. Digite Cero si no tiene.",IF(AW88&gt;D88," * La variable Migrantes No puede ser mayor al Total Ambos Sexos.",""))</f>
        <v/>
      </c>
      <c r="DE88"/>
      <c r="DG88" s="26">
        <f>IF(AND((W88+X88)&gt;0,AO88=""),1,IF(AO88&gt;(W88+X88),1,0))</f>
        <v>0</v>
      </c>
      <c r="DH88" s="26">
        <f>IF(AND(F88&gt;0,AP88=""),1,IF(AP88&gt;F88,1,0))</f>
        <v>0</v>
      </c>
      <c r="DI88" s="26">
        <f>IF(AND(D88&gt;0,AQ88=""),1,IF(AQ88&gt;D88,1,0))</f>
        <v>0</v>
      </c>
      <c r="DJ88" s="26">
        <f>IF(AND((AI88+AJ88&gt;0),AR88=""),1,IF(AR88&gt;(AI88+AJ88),1,0))</f>
        <v>0</v>
      </c>
      <c r="DK88" s="26">
        <f>IF(AND(D88&gt;0,AT88=""),1,IF(AT88&gt;D88,1,0))</f>
        <v>0</v>
      </c>
      <c r="DL88" s="26">
        <f>IF(AND(D88&gt;0,AU88=""),1,IF(AU88&gt;D88,1,0))</f>
        <v>0</v>
      </c>
      <c r="DM88" s="26">
        <f>IF(AND(D88&gt;0,AV88=""),1,IF(AV88&gt;D88,1,0))</f>
        <v>0</v>
      </c>
      <c r="DN88" s="26">
        <f>IF(AND(D88&gt;0,AW88=""),1,IF(AW88&gt;D88,1,0))</f>
        <v>0</v>
      </c>
    </row>
    <row r="89" spans="1:118" ht="15" customHeight="1" x14ac:dyDescent="0.25">
      <c r="A89" s="1589" t="s">
        <v>121</v>
      </c>
      <c r="B89" s="1589"/>
      <c r="C89" s="1589"/>
      <c r="D89" s="1383">
        <f t="shared" ref="D89:D141" si="136">SUM(E89:F89)</f>
        <v>3</v>
      </c>
      <c r="E89" s="1465">
        <f t="shared" ref="E89:F141" si="137">SUM(G89+I89+K89+M89+O89+Q89+S89+U89+W89+Y89+AA89+AC89+AE89+AG89+AI89+AK89+AM89)</f>
        <v>3</v>
      </c>
      <c r="F89" s="1466">
        <f t="shared" si="137"/>
        <v>0</v>
      </c>
      <c r="G89" s="1467">
        <v>0</v>
      </c>
      <c r="H89" s="1425">
        <v>0</v>
      </c>
      <c r="I89" s="1467">
        <v>0</v>
      </c>
      <c r="J89" s="1487">
        <v>0</v>
      </c>
      <c r="K89" s="1467">
        <v>0</v>
      </c>
      <c r="L89" s="1425">
        <v>0</v>
      </c>
      <c r="M89" s="1467">
        <v>0</v>
      </c>
      <c r="N89" s="1425">
        <v>0</v>
      </c>
      <c r="O89" s="1424">
        <v>0</v>
      </c>
      <c r="P89" s="1425">
        <v>0</v>
      </c>
      <c r="Q89" s="1424">
        <v>0</v>
      </c>
      <c r="R89" s="1425">
        <v>0</v>
      </c>
      <c r="S89" s="1424">
        <v>0</v>
      </c>
      <c r="T89" s="1425">
        <v>0</v>
      </c>
      <c r="U89" s="1424">
        <v>0</v>
      </c>
      <c r="V89" s="1425">
        <v>0</v>
      </c>
      <c r="W89" s="1424">
        <v>0</v>
      </c>
      <c r="X89" s="1425">
        <v>0</v>
      </c>
      <c r="Y89" s="1424">
        <v>0</v>
      </c>
      <c r="Z89" s="1425">
        <v>0</v>
      </c>
      <c r="AA89" s="1424">
        <v>0</v>
      </c>
      <c r="AB89" s="1425">
        <v>0</v>
      </c>
      <c r="AC89" s="1424">
        <v>0</v>
      </c>
      <c r="AD89" s="1425">
        <v>0</v>
      </c>
      <c r="AE89" s="1424">
        <v>0</v>
      </c>
      <c r="AF89" s="1425">
        <v>0</v>
      </c>
      <c r="AG89" s="1424">
        <v>1</v>
      </c>
      <c r="AH89" s="1425">
        <v>0</v>
      </c>
      <c r="AI89" s="1424">
        <v>0</v>
      </c>
      <c r="AJ89" s="1425">
        <v>0</v>
      </c>
      <c r="AK89" s="1424">
        <v>2</v>
      </c>
      <c r="AL89" s="1425">
        <v>0</v>
      </c>
      <c r="AM89" s="1424">
        <v>0</v>
      </c>
      <c r="AN89" s="1426">
        <v>0</v>
      </c>
      <c r="AO89" s="1468">
        <v>0</v>
      </c>
      <c r="AP89" s="1468">
        <v>0</v>
      </c>
      <c r="AQ89" s="1428">
        <v>3</v>
      </c>
      <c r="AR89" s="1428">
        <v>0</v>
      </c>
      <c r="AS89" s="1428">
        <v>0</v>
      </c>
      <c r="AT89" s="1468">
        <v>0</v>
      </c>
      <c r="AU89" s="1468">
        <v>0</v>
      </c>
      <c r="AV89" s="1468">
        <v>0</v>
      </c>
      <c r="AW89" s="1468">
        <v>0</v>
      </c>
      <c r="AX89" t="str">
        <f t="shared" ref="AX89:AX140" si="138">CW89&amp;CX89&amp;CY89&amp;CZ89&amp;DA89&amp;DB89&amp;DC89&amp;DD89</f>
        <v/>
      </c>
      <c r="CW89" s="25" t="str">
        <f t="shared" ref="CW89:CW118" si="139">IF(AND((W89+X89)&gt;0,AO89="")," * No olvide digitar la variable 12 años. Si no tiene digite Cero.",IF(AO89&gt;(W89+X89),"* Las Consultas de 12 años NO DEBEN ser mayor que el total de Consultas entre 10-14 años",""))</f>
        <v/>
      </c>
      <c r="CX89" s="25" t="str">
        <f t="shared" ref="CX89:CX140" si="140">IF(AND(F89&gt;0,AP89="")," * No olvide digitar la variable Embarazadas. Digite cero si no tiene.",IF(AP89&gt;F89," * Las embarazadas no pueden ser mayor al Total Mujeres.",""))</f>
        <v/>
      </c>
      <c r="CY89" s="25" t="str">
        <f t="shared" ref="CY89:CY140" si="141">IF(AND(D89&gt;0,AQ89="")," * No olvide digitar Beneficiarios. Digite Cero si no tiene",IF(AQ89&gt;D89," * Los beneficiarios no pueden ser mayor al Total Ambos Sexos.",""))</f>
        <v/>
      </c>
      <c r="CZ89" s="25" t="str">
        <f t="shared" ref="CZ89:CZ140" si="142">IF(AND((AI89+AJ89&gt;0),AR89="")," * No olvide digitar la variable 60 años. Si no tiene digite Cero.",IF(AR89&gt;(AI89+AJ89)," * Las consultas de 60 años NO DEBEN ser mayor que el total de consultas de entre 60-64 años",""))</f>
        <v/>
      </c>
      <c r="DA89" s="25" t="str">
        <f t="shared" ref="DA89:DA140" si="143">IF(AND(D89&gt;0,AT89="")," * No olvide digitar la variable usuarios con discapacidad. Digite Cero si no tiene.",IF(AT89&gt;D89," * La variable Usuarios con discapacidad No puede ser mayor al Total Ambos Sexos.",""))</f>
        <v/>
      </c>
      <c r="DB89" s="25" t="str">
        <f t="shared" ref="DB89:DB140" si="144">IF(AND(D89&gt;0,AU89="")," * No olvide digitar la variable Niños, niñas, adolescentes y jóvenes SENAME. Digite Cero si no tiene.",IF(AU89&gt;D89," * La variable Niños, niñas, adolescentes y jóvenes SENAME No puede ser mayor al Total Ambos Sexos.",""))</f>
        <v/>
      </c>
      <c r="DC89" s="25" t="str">
        <f t="shared" ref="DC89:DC140" si="145">IF(AND(D89&gt;0,AV89="")," * No olvide digitar la variable Niños, niñas, adolescentes y jóvenes Mejor Niñez. Digite Cero si no tiene.",IF(AV89&gt;D89," * La variable Niños, niñas, adolescentes y jóvenes Mejor Niñez No puede ser mayor al Total Ambos Sexos.",""))</f>
        <v/>
      </c>
      <c r="DD89" s="25" t="str">
        <f t="shared" ref="DD89:DD140" si="146">IF(AND(D89&gt;0,AW89="")," * No olvide digitar la variable Migrantes. Digite Cero si no tiene.",IF(AW89&gt;D89," * La variable Migrantes No puede ser mayor al Total Ambos Sexos.",""))</f>
        <v/>
      </c>
      <c r="DE89"/>
      <c r="DG89" s="26">
        <f t="shared" ref="DG89:DG92" si="147">IF(AND((W89+X89)&gt;0,AO89=""),1,IF(AO89&gt;(W89+X89),1,0))</f>
        <v>0</v>
      </c>
      <c r="DH89" s="26">
        <f t="shared" ref="DH89:DH140" si="148">IF(AND(F89&gt;0,AP89=""),1,IF(AP89&gt;F89,1,0))</f>
        <v>0</v>
      </c>
      <c r="DI89" s="26">
        <f t="shared" ref="DI89:DI140" si="149">IF(AND(D89&gt;0,AQ89=""),1,IF(AQ89&gt;D89,1,0))</f>
        <v>0</v>
      </c>
      <c r="DJ89" s="26">
        <f t="shared" ref="DJ89:DJ140" si="150">IF(AND((AI89+AJ89&gt;0),AR89=""),1,IF(AR89&gt;(AI89+AJ89),1,0))</f>
        <v>0</v>
      </c>
      <c r="DK89" s="26">
        <f t="shared" ref="DK89:DK140" si="151">IF(AND(D89&gt;0,AT89=""),1,IF(AT89&gt;D89,1,0))</f>
        <v>0</v>
      </c>
      <c r="DL89" s="26">
        <f t="shared" ref="DL89:DL140" si="152">IF(AND(D89&gt;0,AU89=""),1,IF(AU89&gt;D89,1,0))</f>
        <v>0</v>
      </c>
      <c r="DM89" s="26">
        <f t="shared" ref="DM89:DM140" si="153">IF(AND(D89&gt;0,AV89=""),1,IF(AV89&gt;D89,1,0))</f>
        <v>0</v>
      </c>
      <c r="DN89" s="26">
        <f t="shared" ref="DN89:DN140" si="154">IF(AND(D89&gt;0,AW89=""),1,IF(AW89&gt;D89,1,0))</f>
        <v>0</v>
      </c>
    </row>
    <row r="90" spans="1:118" ht="15" customHeight="1" x14ac:dyDescent="0.25">
      <c r="A90" s="1590" t="s">
        <v>122</v>
      </c>
      <c r="B90" s="1591"/>
      <c r="C90" s="1592"/>
      <c r="D90" s="1383">
        <f t="shared" si="136"/>
        <v>16</v>
      </c>
      <c r="E90" s="1465">
        <f t="shared" si="137"/>
        <v>6</v>
      </c>
      <c r="F90" s="1466">
        <f t="shared" si="137"/>
        <v>10</v>
      </c>
      <c r="G90" s="1467">
        <v>0</v>
      </c>
      <c r="H90" s="22">
        <v>2</v>
      </c>
      <c r="I90" s="19">
        <v>0</v>
      </c>
      <c r="J90" s="177">
        <v>0</v>
      </c>
      <c r="K90" s="19">
        <v>0</v>
      </c>
      <c r="L90" s="1425">
        <v>0</v>
      </c>
      <c r="M90" s="1467">
        <v>1</v>
      </c>
      <c r="N90" s="1425">
        <v>1</v>
      </c>
      <c r="O90" s="1424">
        <v>0</v>
      </c>
      <c r="P90" s="1425">
        <v>1</v>
      </c>
      <c r="Q90" s="1424">
        <v>0</v>
      </c>
      <c r="R90" s="1425">
        <v>0</v>
      </c>
      <c r="S90" s="1424">
        <v>0</v>
      </c>
      <c r="T90" s="1425">
        <v>0</v>
      </c>
      <c r="U90" s="1424">
        <v>0</v>
      </c>
      <c r="V90" s="1425">
        <v>1</v>
      </c>
      <c r="W90" s="1424">
        <v>0</v>
      </c>
      <c r="X90" s="1425">
        <v>1</v>
      </c>
      <c r="Y90" s="1424">
        <v>0</v>
      </c>
      <c r="Z90" s="1425">
        <v>1</v>
      </c>
      <c r="AA90" s="1424">
        <v>0</v>
      </c>
      <c r="AB90" s="1425">
        <v>2</v>
      </c>
      <c r="AC90" s="1424">
        <v>0</v>
      </c>
      <c r="AD90" s="1425">
        <v>0</v>
      </c>
      <c r="AE90" s="1424">
        <v>2</v>
      </c>
      <c r="AF90" s="1425">
        <v>0</v>
      </c>
      <c r="AG90" s="1424">
        <v>0</v>
      </c>
      <c r="AH90" s="1425">
        <v>0</v>
      </c>
      <c r="AI90" s="1424">
        <v>2</v>
      </c>
      <c r="AJ90" s="1425">
        <v>0</v>
      </c>
      <c r="AK90" s="1424">
        <v>1</v>
      </c>
      <c r="AL90" s="1425">
        <v>0</v>
      </c>
      <c r="AM90" s="1424">
        <v>0</v>
      </c>
      <c r="AN90" s="1426">
        <v>1</v>
      </c>
      <c r="AO90" s="1468">
        <v>0</v>
      </c>
      <c r="AP90" s="20">
        <v>0</v>
      </c>
      <c r="AQ90" s="24">
        <v>16</v>
      </c>
      <c r="AR90" s="24">
        <v>0</v>
      </c>
      <c r="AS90" s="24">
        <v>0</v>
      </c>
      <c r="AT90" s="20">
        <v>0</v>
      </c>
      <c r="AU90" s="20">
        <v>0</v>
      </c>
      <c r="AV90" s="20">
        <v>0</v>
      </c>
      <c r="AW90" s="20">
        <v>0</v>
      </c>
      <c r="AX90" t="str">
        <f t="shared" si="138"/>
        <v/>
      </c>
      <c r="CW90" s="25" t="str">
        <f t="shared" si="139"/>
        <v/>
      </c>
      <c r="CX90" s="25" t="str">
        <f t="shared" si="140"/>
        <v/>
      </c>
      <c r="CY90" s="25" t="str">
        <f t="shared" si="141"/>
        <v/>
      </c>
      <c r="CZ90" s="25" t="str">
        <f t="shared" si="142"/>
        <v/>
      </c>
      <c r="DA90" s="25" t="str">
        <f t="shared" si="143"/>
        <v/>
      </c>
      <c r="DB90" s="25" t="str">
        <f t="shared" si="144"/>
        <v/>
      </c>
      <c r="DC90" s="25" t="str">
        <f t="shared" si="145"/>
        <v/>
      </c>
      <c r="DD90" s="25" t="str">
        <f t="shared" si="146"/>
        <v/>
      </c>
      <c r="DE90"/>
      <c r="DG90" s="26">
        <f t="shared" si="147"/>
        <v>0</v>
      </c>
      <c r="DH90" s="26">
        <f t="shared" si="148"/>
        <v>0</v>
      </c>
      <c r="DI90" s="26">
        <f t="shared" si="149"/>
        <v>0</v>
      </c>
      <c r="DJ90" s="26">
        <f t="shared" si="150"/>
        <v>0</v>
      </c>
      <c r="DK90" s="26">
        <f t="shared" si="151"/>
        <v>0</v>
      </c>
      <c r="DL90" s="26">
        <f t="shared" si="152"/>
        <v>0</v>
      </c>
      <c r="DM90" s="26">
        <f t="shared" si="153"/>
        <v>0</v>
      </c>
      <c r="DN90" s="26">
        <f t="shared" si="154"/>
        <v>0</v>
      </c>
    </row>
    <row r="91" spans="1:118" x14ac:dyDescent="0.25">
      <c r="A91" s="1590" t="s">
        <v>123</v>
      </c>
      <c r="B91" s="1591"/>
      <c r="C91" s="1592"/>
      <c r="D91" s="1383">
        <f t="shared" si="136"/>
        <v>9</v>
      </c>
      <c r="E91" s="1465">
        <f t="shared" si="137"/>
        <v>8</v>
      </c>
      <c r="F91" s="1466">
        <f t="shared" si="137"/>
        <v>1</v>
      </c>
      <c r="G91" s="1467">
        <v>0</v>
      </c>
      <c r="H91" s="22">
        <v>0</v>
      </c>
      <c r="I91" s="19">
        <v>0</v>
      </c>
      <c r="J91" s="177">
        <v>0</v>
      </c>
      <c r="K91" s="19">
        <v>0</v>
      </c>
      <c r="L91" s="1425">
        <v>0</v>
      </c>
      <c r="M91" s="1467">
        <v>0</v>
      </c>
      <c r="N91" s="1425">
        <v>0</v>
      </c>
      <c r="O91" s="1424">
        <v>0</v>
      </c>
      <c r="P91" s="1425">
        <v>0</v>
      </c>
      <c r="Q91" s="1424">
        <v>0</v>
      </c>
      <c r="R91" s="1425">
        <v>0</v>
      </c>
      <c r="S91" s="1424">
        <v>0</v>
      </c>
      <c r="T91" s="1425">
        <v>0</v>
      </c>
      <c r="U91" s="1424">
        <v>0</v>
      </c>
      <c r="V91" s="1425">
        <v>0</v>
      </c>
      <c r="W91" s="1424">
        <v>0</v>
      </c>
      <c r="X91" s="1425">
        <v>0</v>
      </c>
      <c r="Y91" s="1424">
        <v>1</v>
      </c>
      <c r="Z91" s="1425">
        <v>1</v>
      </c>
      <c r="AA91" s="1424">
        <v>0</v>
      </c>
      <c r="AB91" s="1425">
        <v>0</v>
      </c>
      <c r="AC91" s="1424">
        <v>0</v>
      </c>
      <c r="AD91" s="1425">
        <v>0</v>
      </c>
      <c r="AE91" s="1424">
        <v>2</v>
      </c>
      <c r="AF91" s="1425">
        <v>0</v>
      </c>
      <c r="AG91" s="1424">
        <v>0</v>
      </c>
      <c r="AH91" s="1425">
        <v>0</v>
      </c>
      <c r="AI91" s="1424">
        <v>3</v>
      </c>
      <c r="AJ91" s="1425">
        <v>0</v>
      </c>
      <c r="AK91" s="1424">
        <v>2</v>
      </c>
      <c r="AL91" s="1425">
        <v>0</v>
      </c>
      <c r="AM91" s="1424">
        <v>0</v>
      </c>
      <c r="AN91" s="1426">
        <v>0</v>
      </c>
      <c r="AO91" s="1468">
        <v>0</v>
      </c>
      <c r="AP91" s="20">
        <v>0</v>
      </c>
      <c r="AQ91" s="24">
        <v>9</v>
      </c>
      <c r="AR91" s="24">
        <v>0</v>
      </c>
      <c r="AS91" s="24">
        <v>0</v>
      </c>
      <c r="AT91" s="20">
        <v>1</v>
      </c>
      <c r="AU91" s="20">
        <v>0</v>
      </c>
      <c r="AV91" s="20">
        <v>0</v>
      </c>
      <c r="AW91" s="20">
        <v>0</v>
      </c>
      <c r="AX91" t="str">
        <f t="shared" si="138"/>
        <v/>
      </c>
      <c r="CW91" s="25" t="str">
        <f t="shared" si="139"/>
        <v/>
      </c>
      <c r="CX91" s="25" t="str">
        <f t="shared" si="140"/>
        <v/>
      </c>
      <c r="CY91" s="25" t="str">
        <f t="shared" si="141"/>
        <v/>
      </c>
      <c r="CZ91" s="25" t="str">
        <f t="shared" si="142"/>
        <v/>
      </c>
      <c r="DA91" s="25" t="str">
        <f t="shared" si="143"/>
        <v/>
      </c>
      <c r="DB91" s="25" t="str">
        <f t="shared" si="144"/>
        <v/>
      </c>
      <c r="DC91" s="25" t="str">
        <f t="shared" si="145"/>
        <v/>
      </c>
      <c r="DD91" s="25" t="str">
        <f t="shared" si="146"/>
        <v/>
      </c>
      <c r="DE91"/>
      <c r="DG91" s="26">
        <f t="shared" si="147"/>
        <v>0</v>
      </c>
      <c r="DH91" s="26">
        <f t="shared" si="148"/>
        <v>0</v>
      </c>
      <c r="DI91" s="26">
        <f t="shared" si="149"/>
        <v>0</v>
      </c>
      <c r="DJ91" s="26">
        <f t="shared" si="150"/>
        <v>0</v>
      </c>
      <c r="DK91" s="26">
        <f t="shared" si="151"/>
        <v>0</v>
      </c>
      <c r="DL91" s="26">
        <f t="shared" si="152"/>
        <v>0</v>
      </c>
      <c r="DM91" s="26">
        <f t="shared" si="153"/>
        <v>0</v>
      </c>
      <c r="DN91" s="26">
        <f t="shared" si="154"/>
        <v>0</v>
      </c>
    </row>
    <row r="92" spans="1:118" x14ac:dyDescent="0.25">
      <c r="A92" s="1590" t="s">
        <v>124</v>
      </c>
      <c r="B92" s="1591"/>
      <c r="C92" s="1592"/>
      <c r="D92" s="1383">
        <f t="shared" si="136"/>
        <v>181</v>
      </c>
      <c r="E92" s="1465">
        <f t="shared" si="137"/>
        <v>89</v>
      </c>
      <c r="F92" s="1466">
        <f>SUM(H92+J92+L92+N92+P92+R92+T92+V92+X92+Z92+AB92+AD92+AF92+AH92+AJ92+AL92+AN92)</f>
        <v>92</v>
      </c>
      <c r="G92" s="1467">
        <v>1</v>
      </c>
      <c r="H92" s="22">
        <v>1</v>
      </c>
      <c r="I92" s="19">
        <v>2</v>
      </c>
      <c r="J92" s="177"/>
      <c r="K92" s="19">
        <v>1</v>
      </c>
      <c r="L92" s="1425">
        <v>1</v>
      </c>
      <c r="M92" s="1467">
        <v>5</v>
      </c>
      <c r="N92" s="1425">
        <v>6</v>
      </c>
      <c r="O92" s="1424">
        <v>2</v>
      </c>
      <c r="P92" s="1425"/>
      <c r="Q92" s="1424">
        <v>3</v>
      </c>
      <c r="R92" s="1425">
        <v>3</v>
      </c>
      <c r="S92" s="1424">
        <v>8</v>
      </c>
      <c r="T92" s="1425">
        <v>5</v>
      </c>
      <c r="U92" s="1424">
        <v>15</v>
      </c>
      <c r="V92" s="1425">
        <v>8</v>
      </c>
      <c r="W92" s="1424">
        <v>20</v>
      </c>
      <c r="X92" s="1425">
        <v>24</v>
      </c>
      <c r="Y92" s="1424">
        <v>2</v>
      </c>
      <c r="Z92" s="1425">
        <v>1</v>
      </c>
      <c r="AA92" s="1424">
        <v>1</v>
      </c>
      <c r="AB92" s="1425">
        <v>3</v>
      </c>
      <c r="AC92" s="1424">
        <v>1</v>
      </c>
      <c r="AD92" s="1425">
        <v>2</v>
      </c>
      <c r="AE92" s="1424">
        <v>2</v>
      </c>
      <c r="AF92" s="1425">
        <v>6</v>
      </c>
      <c r="AG92" s="1424">
        <v>6</v>
      </c>
      <c r="AH92" s="1425">
        <v>9</v>
      </c>
      <c r="AI92" s="1424">
        <v>4</v>
      </c>
      <c r="AJ92" s="1425">
        <v>7</v>
      </c>
      <c r="AK92" s="1424">
        <v>8</v>
      </c>
      <c r="AL92" s="1425">
        <v>10</v>
      </c>
      <c r="AM92" s="1424">
        <v>8</v>
      </c>
      <c r="AN92" s="1426">
        <v>6</v>
      </c>
      <c r="AO92" s="1468">
        <v>12</v>
      </c>
      <c r="AP92" s="20">
        <v>0</v>
      </c>
      <c r="AQ92" s="24">
        <v>181</v>
      </c>
      <c r="AR92" s="24">
        <v>0</v>
      </c>
      <c r="AS92" s="24">
        <v>0</v>
      </c>
      <c r="AT92" s="20">
        <v>0</v>
      </c>
      <c r="AU92" s="20">
        <v>0</v>
      </c>
      <c r="AV92" s="20">
        <v>0</v>
      </c>
      <c r="AW92" s="20">
        <v>0</v>
      </c>
      <c r="AX92" t="str">
        <f t="shared" si="138"/>
        <v/>
      </c>
      <c r="CW92" s="25" t="str">
        <f t="shared" si="139"/>
        <v/>
      </c>
      <c r="CX92" s="25" t="str">
        <f t="shared" si="140"/>
        <v/>
      </c>
      <c r="CY92" s="25" t="str">
        <f t="shared" si="141"/>
        <v/>
      </c>
      <c r="CZ92" s="25" t="str">
        <f t="shared" si="142"/>
        <v/>
      </c>
      <c r="DA92" s="25" t="str">
        <f t="shared" si="143"/>
        <v/>
      </c>
      <c r="DB92" s="25" t="str">
        <f t="shared" si="144"/>
        <v/>
      </c>
      <c r="DC92" s="25" t="str">
        <f t="shared" si="145"/>
        <v/>
      </c>
      <c r="DD92" s="25" t="str">
        <f t="shared" si="146"/>
        <v/>
      </c>
      <c r="DE92"/>
      <c r="DG92" s="26">
        <f t="shared" si="147"/>
        <v>0</v>
      </c>
      <c r="DH92" s="26">
        <f t="shared" si="148"/>
        <v>0</v>
      </c>
      <c r="DI92" s="26">
        <f t="shared" si="149"/>
        <v>0</v>
      </c>
      <c r="DJ92" s="26">
        <f t="shared" si="150"/>
        <v>0</v>
      </c>
      <c r="DK92" s="26">
        <f t="shared" si="151"/>
        <v>0</v>
      </c>
      <c r="DL92" s="26">
        <f t="shared" si="152"/>
        <v>0</v>
      </c>
      <c r="DM92" s="26">
        <f t="shared" si="153"/>
        <v>0</v>
      </c>
      <c r="DN92" s="26">
        <f t="shared" si="154"/>
        <v>0</v>
      </c>
    </row>
    <row r="93" spans="1:118" x14ac:dyDescent="0.25">
      <c r="A93" s="1590" t="s">
        <v>125</v>
      </c>
      <c r="B93" s="1591"/>
      <c r="C93" s="1592"/>
      <c r="D93" s="1383">
        <f t="shared" si="136"/>
        <v>61</v>
      </c>
      <c r="E93" s="1465">
        <f>SUM(Y93+AA93+AC93+AE93+AG93+AI93+AK93+AM93)</f>
        <v>29</v>
      </c>
      <c r="F93" s="1466">
        <f>SUM(Z93+AB93+AD93+AF93+AH93+AJ93+AL93+AN93)</f>
        <v>32</v>
      </c>
      <c r="G93" s="1593"/>
      <c r="H93" s="1594"/>
      <c r="I93" s="1593"/>
      <c r="J93" s="1595"/>
      <c r="K93" s="1593"/>
      <c r="L93" s="1594"/>
      <c r="M93" s="1593"/>
      <c r="N93" s="1594"/>
      <c r="O93" s="1596"/>
      <c r="P93" s="1594"/>
      <c r="Q93" s="1596"/>
      <c r="R93" s="1594"/>
      <c r="S93" s="1596"/>
      <c r="T93" s="1594"/>
      <c r="U93" s="1596"/>
      <c r="V93" s="1594"/>
      <c r="W93" s="1596"/>
      <c r="X93" s="1594"/>
      <c r="Y93" s="1424">
        <v>18</v>
      </c>
      <c r="Z93" s="1425">
        <v>8</v>
      </c>
      <c r="AA93" s="1424">
        <v>3</v>
      </c>
      <c r="AB93" s="1425">
        <v>13</v>
      </c>
      <c r="AC93" s="1424">
        <v>6</v>
      </c>
      <c r="AD93" s="1425">
        <v>10</v>
      </c>
      <c r="AE93" s="1424">
        <v>2</v>
      </c>
      <c r="AF93" s="1425">
        <v>1</v>
      </c>
      <c r="AG93" s="1424">
        <v>0</v>
      </c>
      <c r="AH93" s="1425">
        <v>0</v>
      </c>
      <c r="AI93" s="1424">
        <v>0</v>
      </c>
      <c r="AJ93" s="1425">
        <v>0</v>
      </c>
      <c r="AK93" s="1424">
        <v>0</v>
      </c>
      <c r="AL93" s="1425">
        <v>0</v>
      </c>
      <c r="AM93" s="1424">
        <v>0</v>
      </c>
      <c r="AN93" s="1426">
        <v>0</v>
      </c>
      <c r="AO93" s="1597"/>
      <c r="AP93" s="20">
        <v>0</v>
      </c>
      <c r="AQ93" s="24">
        <v>61</v>
      </c>
      <c r="AR93" s="24">
        <v>0</v>
      </c>
      <c r="AS93" s="24">
        <v>0</v>
      </c>
      <c r="AT93" s="20">
        <v>0</v>
      </c>
      <c r="AU93" s="20">
        <v>0</v>
      </c>
      <c r="AV93" s="20">
        <v>0</v>
      </c>
      <c r="AW93" s="20">
        <v>0</v>
      </c>
      <c r="AX93" t="str">
        <f t="shared" si="138"/>
        <v/>
      </c>
      <c r="CW93" s="182"/>
      <c r="CX93" s="25" t="str">
        <f t="shared" si="140"/>
        <v/>
      </c>
      <c r="CY93" s="25" t="str">
        <f t="shared" si="141"/>
        <v/>
      </c>
      <c r="CZ93" s="25" t="str">
        <f t="shared" si="142"/>
        <v/>
      </c>
      <c r="DA93" s="25" t="str">
        <f t="shared" si="143"/>
        <v/>
      </c>
      <c r="DB93" s="25" t="str">
        <f t="shared" si="144"/>
        <v/>
      </c>
      <c r="DC93" s="25" t="str">
        <f t="shared" si="145"/>
        <v/>
      </c>
      <c r="DD93" s="25" t="str">
        <f t="shared" si="146"/>
        <v/>
      </c>
      <c r="DE93"/>
      <c r="DG93" s="182"/>
      <c r="DH93" s="26">
        <f t="shared" si="148"/>
        <v>0</v>
      </c>
      <c r="DI93" s="26">
        <f t="shared" si="149"/>
        <v>0</v>
      </c>
      <c r="DJ93" s="26">
        <f t="shared" si="150"/>
        <v>0</v>
      </c>
      <c r="DK93" s="26">
        <f t="shared" si="151"/>
        <v>0</v>
      </c>
      <c r="DL93" s="26">
        <f t="shared" si="152"/>
        <v>0</v>
      </c>
      <c r="DM93" s="26">
        <f t="shared" si="153"/>
        <v>0</v>
      </c>
      <c r="DN93" s="26">
        <f t="shared" si="154"/>
        <v>0</v>
      </c>
    </row>
    <row r="94" spans="1:118" x14ac:dyDescent="0.25">
      <c r="A94" s="1598" t="s">
        <v>126</v>
      </c>
      <c r="B94" s="1598"/>
      <c r="C94" s="1598"/>
      <c r="D94" s="1383">
        <f t="shared" si="136"/>
        <v>97</v>
      </c>
      <c r="E94" s="1465">
        <f t="shared" si="137"/>
        <v>46</v>
      </c>
      <c r="F94" s="1466">
        <f t="shared" si="137"/>
        <v>51</v>
      </c>
      <c r="G94" s="1467">
        <v>2</v>
      </c>
      <c r="H94" s="1425">
        <v>1</v>
      </c>
      <c r="I94" s="1467">
        <v>0</v>
      </c>
      <c r="J94" s="1487">
        <v>0</v>
      </c>
      <c r="K94" s="1467">
        <v>0</v>
      </c>
      <c r="L94" s="1425">
        <v>0</v>
      </c>
      <c r="M94" s="1467">
        <v>0</v>
      </c>
      <c r="N94" s="1425">
        <v>0</v>
      </c>
      <c r="O94" s="1424">
        <v>0</v>
      </c>
      <c r="P94" s="1425">
        <v>0</v>
      </c>
      <c r="Q94" s="1424">
        <v>0</v>
      </c>
      <c r="R94" s="1425">
        <v>0</v>
      </c>
      <c r="S94" s="1424">
        <v>1</v>
      </c>
      <c r="T94" s="1425">
        <v>0</v>
      </c>
      <c r="U94" s="1424">
        <v>1</v>
      </c>
      <c r="V94" s="1425">
        <v>0</v>
      </c>
      <c r="W94" s="1424">
        <v>0</v>
      </c>
      <c r="X94" s="1425">
        <v>0</v>
      </c>
      <c r="Y94" s="1424">
        <v>26</v>
      </c>
      <c r="Z94" s="1425">
        <v>9</v>
      </c>
      <c r="AA94" s="1424">
        <v>3</v>
      </c>
      <c r="AB94" s="1425">
        <v>19</v>
      </c>
      <c r="AC94" s="1424">
        <v>6</v>
      </c>
      <c r="AD94" s="1425">
        <v>11</v>
      </c>
      <c r="AE94" s="1424">
        <v>3</v>
      </c>
      <c r="AF94" s="1425">
        <v>3</v>
      </c>
      <c r="AG94" s="1424">
        <v>2</v>
      </c>
      <c r="AH94" s="1425">
        <v>5</v>
      </c>
      <c r="AI94" s="1424">
        <v>1</v>
      </c>
      <c r="AJ94" s="1425">
        <v>1</v>
      </c>
      <c r="AK94" s="1424">
        <v>0</v>
      </c>
      <c r="AL94" s="1425">
        <v>2</v>
      </c>
      <c r="AM94" s="1424">
        <v>1</v>
      </c>
      <c r="AN94" s="1426">
        <v>0</v>
      </c>
      <c r="AO94" s="1468">
        <v>0</v>
      </c>
      <c r="AP94" s="1468">
        <v>0</v>
      </c>
      <c r="AQ94" s="1428">
        <v>97</v>
      </c>
      <c r="AR94" s="1428">
        <v>0</v>
      </c>
      <c r="AS94" s="1428">
        <v>0</v>
      </c>
      <c r="AT94" s="1468">
        <v>0</v>
      </c>
      <c r="AU94" s="1468">
        <v>0</v>
      </c>
      <c r="AV94" s="1468">
        <v>0</v>
      </c>
      <c r="AW94" s="1468">
        <v>0</v>
      </c>
      <c r="AX94" t="str">
        <f t="shared" si="138"/>
        <v/>
      </c>
      <c r="CW94" s="25" t="str">
        <f t="shared" si="139"/>
        <v/>
      </c>
      <c r="CX94" s="25" t="str">
        <f t="shared" si="140"/>
        <v/>
      </c>
      <c r="CY94" s="25" t="str">
        <f t="shared" si="141"/>
        <v/>
      </c>
      <c r="CZ94" s="25" t="str">
        <f t="shared" si="142"/>
        <v/>
      </c>
      <c r="DA94" s="25" t="str">
        <f t="shared" si="143"/>
        <v/>
      </c>
      <c r="DB94" s="25" t="str">
        <f t="shared" si="144"/>
        <v/>
      </c>
      <c r="DC94" s="25" t="str">
        <f t="shared" si="145"/>
        <v/>
      </c>
      <c r="DD94" s="25" t="str">
        <f t="shared" si="146"/>
        <v/>
      </c>
      <c r="DE94"/>
      <c r="DG94" s="26">
        <f t="shared" ref="DG94:DG96" si="155">IF(AND((W94+X94)&gt;0,AO94=""),1,IF(AO94&gt;(W94+X94),1,0))</f>
        <v>0</v>
      </c>
      <c r="DH94" s="26">
        <f t="shared" si="148"/>
        <v>0</v>
      </c>
      <c r="DI94" s="26">
        <f t="shared" si="149"/>
        <v>0</v>
      </c>
      <c r="DJ94" s="26">
        <f t="shared" si="150"/>
        <v>0</v>
      </c>
      <c r="DK94" s="26">
        <f t="shared" si="151"/>
        <v>0</v>
      </c>
      <c r="DL94" s="26">
        <f t="shared" si="152"/>
        <v>0</v>
      </c>
      <c r="DM94" s="26">
        <f t="shared" si="153"/>
        <v>0</v>
      </c>
      <c r="DN94" s="26">
        <f t="shared" si="154"/>
        <v>0</v>
      </c>
    </row>
    <row r="95" spans="1:118" x14ac:dyDescent="0.25">
      <c r="A95" s="1320" t="s">
        <v>127</v>
      </c>
      <c r="B95" s="1320"/>
      <c r="C95" s="1320"/>
      <c r="D95" s="1383">
        <f t="shared" si="136"/>
        <v>12</v>
      </c>
      <c r="E95" s="1465">
        <f t="shared" si="137"/>
        <v>9</v>
      </c>
      <c r="F95" s="1466">
        <f t="shared" si="137"/>
        <v>3</v>
      </c>
      <c r="G95" s="1467">
        <v>0</v>
      </c>
      <c r="H95" s="1425">
        <v>0</v>
      </c>
      <c r="I95" s="1467">
        <v>0</v>
      </c>
      <c r="J95" s="1487">
        <v>0</v>
      </c>
      <c r="K95" s="1467">
        <v>0</v>
      </c>
      <c r="L95" s="1425">
        <v>0</v>
      </c>
      <c r="M95" s="1467">
        <v>1</v>
      </c>
      <c r="N95" s="1425">
        <v>0</v>
      </c>
      <c r="O95" s="1424">
        <v>0</v>
      </c>
      <c r="P95" s="1425">
        <v>0</v>
      </c>
      <c r="Q95" s="1424">
        <v>0</v>
      </c>
      <c r="R95" s="1425">
        <v>0</v>
      </c>
      <c r="S95" s="1424">
        <v>2</v>
      </c>
      <c r="T95" s="1425">
        <v>0</v>
      </c>
      <c r="U95" s="1424">
        <v>3</v>
      </c>
      <c r="V95" s="1425">
        <v>2</v>
      </c>
      <c r="W95" s="1424">
        <v>2</v>
      </c>
      <c r="X95" s="1425">
        <v>1</v>
      </c>
      <c r="Y95" s="1424">
        <v>1</v>
      </c>
      <c r="Z95" s="1425">
        <v>0</v>
      </c>
      <c r="AA95" s="1424">
        <v>0</v>
      </c>
      <c r="AB95" s="1425">
        <v>0</v>
      </c>
      <c r="AC95" s="1424">
        <v>0</v>
      </c>
      <c r="AD95" s="1425">
        <v>0</v>
      </c>
      <c r="AE95" s="1424">
        <v>0</v>
      </c>
      <c r="AF95" s="1425">
        <v>0</v>
      </c>
      <c r="AG95" s="1424">
        <v>0</v>
      </c>
      <c r="AH95" s="1425">
        <v>0</v>
      </c>
      <c r="AI95" s="1424">
        <v>0</v>
      </c>
      <c r="AJ95" s="1425">
        <v>0</v>
      </c>
      <c r="AK95" s="1424">
        <v>0</v>
      </c>
      <c r="AL95" s="1425">
        <v>0</v>
      </c>
      <c r="AM95" s="1424">
        <v>0</v>
      </c>
      <c r="AN95" s="1426">
        <v>0</v>
      </c>
      <c r="AO95" s="1468">
        <v>0</v>
      </c>
      <c r="AP95" s="1468">
        <v>0</v>
      </c>
      <c r="AQ95" s="1428">
        <v>12</v>
      </c>
      <c r="AR95" s="1428">
        <v>0</v>
      </c>
      <c r="AS95" s="1428">
        <v>0</v>
      </c>
      <c r="AT95" s="1468">
        <v>0</v>
      </c>
      <c r="AU95" s="1468">
        <v>0</v>
      </c>
      <c r="AV95" s="1468">
        <v>0</v>
      </c>
      <c r="AW95" s="1468">
        <v>0</v>
      </c>
      <c r="AX95" t="str">
        <f t="shared" si="138"/>
        <v/>
      </c>
      <c r="CW95" s="25" t="str">
        <f t="shared" si="139"/>
        <v/>
      </c>
      <c r="CX95" s="25" t="str">
        <f t="shared" si="140"/>
        <v/>
      </c>
      <c r="CY95" s="25" t="str">
        <f t="shared" si="141"/>
        <v/>
      </c>
      <c r="CZ95" s="25" t="str">
        <f t="shared" si="142"/>
        <v/>
      </c>
      <c r="DA95" s="25" t="str">
        <f t="shared" si="143"/>
        <v/>
      </c>
      <c r="DB95" s="25" t="str">
        <f t="shared" si="144"/>
        <v/>
      </c>
      <c r="DC95" s="25" t="str">
        <f t="shared" si="145"/>
        <v/>
      </c>
      <c r="DD95" s="25" t="str">
        <f t="shared" si="146"/>
        <v/>
      </c>
      <c r="DE95"/>
      <c r="DG95" s="26">
        <f t="shared" si="155"/>
        <v>0</v>
      </c>
      <c r="DH95" s="26">
        <f t="shared" si="148"/>
        <v>0</v>
      </c>
      <c r="DI95" s="26">
        <f t="shared" si="149"/>
        <v>0</v>
      </c>
      <c r="DJ95" s="26">
        <f t="shared" si="150"/>
        <v>0</v>
      </c>
      <c r="DK95" s="26">
        <f t="shared" si="151"/>
        <v>0</v>
      </c>
      <c r="DL95" s="26">
        <f t="shared" si="152"/>
        <v>0</v>
      </c>
      <c r="DM95" s="26">
        <f t="shared" si="153"/>
        <v>0</v>
      </c>
      <c r="DN95" s="26">
        <f t="shared" si="154"/>
        <v>0</v>
      </c>
    </row>
    <row r="96" spans="1:118" x14ac:dyDescent="0.25">
      <c r="A96" s="1419" t="s">
        <v>128</v>
      </c>
      <c r="B96" s="1420"/>
      <c r="C96" s="1421"/>
      <c r="D96" s="1383">
        <f t="shared" si="136"/>
        <v>89</v>
      </c>
      <c r="E96" s="1465">
        <f t="shared" si="137"/>
        <v>50</v>
      </c>
      <c r="F96" s="1466">
        <f t="shared" si="137"/>
        <v>39</v>
      </c>
      <c r="G96" s="1467">
        <v>0</v>
      </c>
      <c r="H96" s="22">
        <v>0</v>
      </c>
      <c r="I96" s="19">
        <v>0</v>
      </c>
      <c r="J96" s="177">
        <v>0</v>
      </c>
      <c r="K96" s="19">
        <v>6</v>
      </c>
      <c r="L96" s="1425">
        <v>7</v>
      </c>
      <c r="M96" s="1467">
        <v>0</v>
      </c>
      <c r="N96" s="1425">
        <v>3</v>
      </c>
      <c r="O96" s="1424">
        <v>5</v>
      </c>
      <c r="P96" s="1425">
        <v>5</v>
      </c>
      <c r="Q96" s="1424">
        <v>2</v>
      </c>
      <c r="R96" s="1425">
        <v>2</v>
      </c>
      <c r="S96" s="1424">
        <v>7</v>
      </c>
      <c r="T96" s="1425">
        <v>4</v>
      </c>
      <c r="U96" s="1424">
        <v>16</v>
      </c>
      <c r="V96" s="1425">
        <v>3</v>
      </c>
      <c r="W96" s="1424">
        <v>3</v>
      </c>
      <c r="X96" s="1425">
        <v>1</v>
      </c>
      <c r="Y96" s="1424">
        <v>7</v>
      </c>
      <c r="Z96" s="1425">
        <v>2</v>
      </c>
      <c r="AA96" s="1424">
        <v>0</v>
      </c>
      <c r="AB96" s="1425">
        <v>0</v>
      </c>
      <c r="AC96" s="1424">
        <v>2</v>
      </c>
      <c r="AD96" s="1425">
        <v>2</v>
      </c>
      <c r="AE96" s="1424">
        <v>0</v>
      </c>
      <c r="AF96" s="1425">
        <v>2</v>
      </c>
      <c r="AG96" s="1424">
        <v>2</v>
      </c>
      <c r="AH96" s="1425">
        <v>1</v>
      </c>
      <c r="AI96" s="1424">
        <v>0</v>
      </c>
      <c r="AJ96" s="1425">
        <v>5</v>
      </c>
      <c r="AK96" s="1424">
        <v>0</v>
      </c>
      <c r="AL96" s="1425">
        <v>2</v>
      </c>
      <c r="AM96" s="1424">
        <v>0</v>
      </c>
      <c r="AN96" s="1426">
        <v>0</v>
      </c>
      <c r="AO96" s="1468">
        <v>0</v>
      </c>
      <c r="AP96" s="20">
        <v>0</v>
      </c>
      <c r="AQ96" s="24">
        <v>40</v>
      </c>
      <c r="AR96" s="24">
        <v>0</v>
      </c>
      <c r="AS96" s="24">
        <v>0</v>
      </c>
      <c r="AT96" s="20">
        <v>10</v>
      </c>
      <c r="AU96" s="20">
        <v>0</v>
      </c>
      <c r="AV96" s="20">
        <v>0</v>
      </c>
      <c r="AW96" s="20">
        <v>0</v>
      </c>
      <c r="AX96" t="str">
        <f t="shared" si="138"/>
        <v/>
      </c>
      <c r="CW96" s="25" t="str">
        <f t="shared" si="139"/>
        <v/>
      </c>
      <c r="CX96" s="25" t="str">
        <f t="shared" si="140"/>
        <v/>
      </c>
      <c r="CY96" s="25" t="str">
        <f t="shared" si="141"/>
        <v/>
      </c>
      <c r="CZ96" s="25" t="str">
        <f t="shared" si="142"/>
        <v/>
      </c>
      <c r="DA96" s="25" t="str">
        <f t="shared" si="143"/>
        <v/>
      </c>
      <c r="DB96" s="25" t="str">
        <f t="shared" si="144"/>
        <v/>
      </c>
      <c r="DC96" s="25" t="str">
        <f t="shared" si="145"/>
        <v/>
      </c>
      <c r="DD96" s="25" t="str">
        <f t="shared" si="146"/>
        <v/>
      </c>
      <c r="DE96"/>
      <c r="DG96" s="26">
        <f t="shared" si="155"/>
        <v>0</v>
      </c>
      <c r="DH96" s="26">
        <f t="shared" si="148"/>
        <v>0</v>
      </c>
      <c r="DI96" s="26">
        <f t="shared" si="149"/>
        <v>0</v>
      </c>
      <c r="DJ96" s="26">
        <f t="shared" si="150"/>
        <v>0</v>
      </c>
      <c r="DK96" s="26">
        <f t="shared" si="151"/>
        <v>0</v>
      </c>
      <c r="DL96" s="26">
        <f t="shared" si="152"/>
        <v>0</v>
      </c>
      <c r="DM96" s="26">
        <f t="shared" si="153"/>
        <v>0</v>
      </c>
      <c r="DN96" s="26">
        <f t="shared" si="154"/>
        <v>0</v>
      </c>
    </row>
    <row r="97" spans="1:118" x14ac:dyDescent="0.25">
      <c r="A97" s="1590" t="s">
        <v>129</v>
      </c>
      <c r="B97" s="1591"/>
      <c r="C97" s="1592"/>
      <c r="D97" s="1383">
        <f t="shared" si="136"/>
        <v>6</v>
      </c>
      <c r="E97" s="1465">
        <f>SUM(Y97+AA97+AC97+AE97+AG97+AI97+AK97+AM97)</f>
        <v>4</v>
      </c>
      <c r="F97" s="1466">
        <f>SUM(Z97+AB97+AD97+AF97+AH97+AJ97+AL97+AN97)</f>
        <v>2</v>
      </c>
      <c r="G97" s="1593"/>
      <c r="H97" s="1594"/>
      <c r="I97" s="1593"/>
      <c r="J97" s="1595"/>
      <c r="K97" s="1593"/>
      <c r="L97" s="1594"/>
      <c r="M97" s="1593"/>
      <c r="N97" s="1594"/>
      <c r="O97" s="1596"/>
      <c r="P97" s="1594"/>
      <c r="Q97" s="1596"/>
      <c r="R97" s="1594"/>
      <c r="S97" s="1596"/>
      <c r="T97" s="1594"/>
      <c r="U97" s="1596"/>
      <c r="V97" s="1594"/>
      <c r="W97" s="1596"/>
      <c r="X97" s="1594"/>
      <c r="Y97" s="1424">
        <v>2</v>
      </c>
      <c r="Z97" s="1425"/>
      <c r="AA97" s="1424">
        <v>2</v>
      </c>
      <c r="AB97" s="1425"/>
      <c r="AC97" s="1424"/>
      <c r="AD97" s="1425"/>
      <c r="AE97" s="1424"/>
      <c r="AF97" s="1425"/>
      <c r="AG97" s="1424"/>
      <c r="AH97" s="1425">
        <v>1</v>
      </c>
      <c r="AI97" s="1424"/>
      <c r="AJ97" s="1425"/>
      <c r="AK97" s="1424"/>
      <c r="AL97" s="1425">
        <v>1</v>
      </c>
      <c r="AM97" s="1424"/>
      <c r="AN97" s="1426"/>
      <c r="AO97" s="1597"/>
      <c r="AP97" s="20">
        <v>0</v>
      </c>
      <c r="AQ97" s="24">
        <v>6</v>
      </c>
      <c r="AR97" s="24">
        <v>0</v>
      </c>
      <c r="AS97" s="24">
        <v>0</v>
      </c>
      <c r="AT97" s="20">
        <v>0</v>
      </c>
      <c r="AU97" s="20">
        <v>0</v>
      </c>
      <c r="AV97" s="20">
        <v>0</v>
      </c>
      <c r="AW97" s="20">
        <v>0</v>
      </c>
      <c r="AX97" t="str">
        <f t="shared" si="138"/>
        <v/>
      </c>
      <c r="CW97" s="182"/>
      <c r="CX97" s="25" t="str">
        <f t="shared" si="140"/>
        <v/>
      </c>
      <c r="CY97" s="25" t="str">
        <f t="shared" si="141"/>
        <v/>
      </c>
      <c r="CZ97" s="25" t="str">
        <f t="shared" si="142"/>
        <v/>
      </c>
      <c r="DA97" s="25" t="str">
        <f t="shared" si="143"/>
        <v/>
      </c>
      <c r="DB97" s="25" t="str">
        <f t="shared" si="144"/>
        <v/>
      </c>
      <c r="DC97" s="25" t="str">
        <f t="shared" si="145"/>
        <v/>
      </c>
      <c r="DD97" s="25" t="str">
        <f t="shared" si="146"/>
        <v/>
      </c>
      <c r="DE97"/>
      <c r="DG97" s="182"/>
      <c r="DH97" s="26">
        <f t="shared" si="148"/>
        <v>0</v>
      </c>
      <c r="DI97" s="26">
        <f t="shared" si="149"/>
        <v>0</v>
      </c>
      <c r="DJ97" s="26">
        <f t="shared" si="150"/>
        <v>0</v>
      </c>
      <c r="DK97" s="26">
        <f t="shared" si="151"/>
        <v>0</v>
      </c>
      <c r="DL97" s="26">
        <f t="shared" si="152"/>
        <v>0</v>
      </c>
      <c r="DM97" s="26">
        <f t="shared" si="153"/>
        <v>0</v>
      </c>
      <c r="DN97" s="26">
        <f t="shared" si="154"/>
        <v>0</v>
      </c>
    </row>
    <row r="98" spans="1:118" x14ac:dyDescent="0.25">
      <c r="A98" s="1598" t="s">
        <v>130</v>
      </c>
      <c r="B98" s="1598"/>
      <c r="C98" s="1598"/>
      <c r="D98" s="1383">
        <f t="shared" si="136"/>
        <v>0</v>
      </c>
      <c r="E98" s="1465">
        <f>SUM(G98+I98+K98+M98+O98+Q98+S98+U98+W98+Y98)</f>
        <v>0</v>
      </c>
      <c r="F98" s="1466">
        <f>SUM(H98+J98+L98+N98+P98+R98+T98+V98+X98+Z98)</f>
        <v>0</v>
      </c>
      <c r="G98" s="1467"/>
      <c r="H98" s="1425"/>
      <c r="I98" s="1467"/>
      <c r="J98" s="1487"/>
      <c r="K98" s="19"/>
      <c r="L98" s="1425"/>
      <c r="M98" s="1467"/>
      <c r="N98" s="1425"/>
      <c r="O98" s="1424"/>
      <c r="P98" s="1425"/>
      <c r="Q98" s="1424"/>
      <c r="R98" s="1425"/>
      <c r="S98" s="1424"/>
      <c r="T98" s="1425"/>
      <c r="U98" s="1424"/>
      <c r="V98" s="1425"/>
      <c r="W98" s="1424"/>
      <c r="X98" s="1425"/>
      <c r="Y98" s="1424"/>
      <c r="Z98" s="1425"/>
      <c r="AA98" s="1596"/>
      <c r="AB98" s="1594"/>
      <c r="AC98" s="1596"/>
      <c r="AD98" s="1594"/>
      <c r="AE98" s="1596"/>
      <c r="AF98" s="1594"/>
      <c r="AG98" s="1596"/>
      <c r="AH98" s="1594"/>
      <c r="AI98" s="1596"/>
      <c r="AJ98" s="1594"/>
      <c r="AK98" s="1596"/>
      <c r="AL98" s="1594"/>
      <c r="AM98" s="1596"/>
      <c r="AN98" s="1599"/>
      <c r="AO98" s="1468">
        <v>0</v>
      </c>
      <c r="AP98" s="1468">
        <v>0</v>
      </c>
      <c r="AQ98" s="1428">
        <v>0</v>
      </c>
      <c r="AR98" s="1600"/>
      <c r="AS98" s="1428">
        <v>0</v>
      </c>
      <c r="AT98" s="1468">
        <v>0</v>
      </c>
      <c r="AU98" s="1468">
        <v>0</v>
      </c>
      <c r="AV98" s="1468">
        <v>0</v>
      </c>
      <c r="AW98" s="1468">
        <v>0</v>
      </c>
      <c r="AX98" t="str">
        <f t="shared" si="138"/>
        <v/>
      </c>
      <c r="CW98" s="25" t="str">
        <f t="shared" si="139"/>
        <v/>
      </c>
      <c r="CX98" s="25" t="str">
        <f t="shared" si="140"/>
        <v/>
      </c>
      <c r="CY98" s="25" t="str">
        <f t="shared" si="141"/>
        <v/>
      </c>
      <c r="CZ98" s="182"/>
      <c r="DA98" s="25" t="str">
        <f t="shared" si="143"/>
        <v/>
      </c>
      <c r="DB98" s="25" t="str">
        <f t="shared" si="144"/>
        <v/>
      </c>
      <c r="DC98" s="25" t="str">
        <f t="shared" si="145"/>
        <v/>
      </c>
      <c r="DD98" s="25" t="str">
        <f t="shared" si="146"/>
        <v/>
      </c>
      <c r="DE98"/>
      <c r="DG98" s="26">
        <f t="shared" ref="DG98:DG116" si="156">IF(AND((W98+X98)&gt;0,AO98=""),1,IF(AO98&gt;(W98+X98),1,0))</f>
        <v>0</v>
      </c>
      <c r="DH98" s="26">
        <f t="shared" si="148"/>
        <v>0</v>
      </c>
      <c r="DI98" s="26">
        <f t="shared" si="149"/>
        <v>0</v>
      </c>
      <c r="DJ98" s="182"/>
      <c r="DK98" s="26">
        <f t="shared" si="151"/>
        <v>0</v>
      </c>
      <c r="DL98" s="26">
        <f t="shared" si="152"/>
        <v>0</v>
      </c>
      <c r="DM98" s="26">
        <f t="shared" si="153"/>
        <v>0</v>
      </c>
      <c r="DN98" s="26">
        <f t="shared" si="154"/>
        <v>0</v>
      </c>
    </row>
    <row r="99" spans="1:118" x14ac:dyDescent="0.25">
      <c r="A99" s="751" t="s">
        <v>131</v>
      </c>
      <c r="B99" s="752"/>
      <c r="C99" s="753"/>
      <c r="D99" s="1383">
        <f t="shared" si="136"/>
        <v>7</v>
      </c>
      <c r="E99" s="1465">
        <f t="shared" si="137"/>
        <v>2</v>
      </c>
      <c r="F99" s="1466">
        <f t="shared" si="137"/>
        <v>5</v>
      </c>
      <c r="G99" s="1467">
        <v>0</v>
      </c>
      <c r="H99" s="1425">
        <v>0</v>
      </c>
      <c r="I99" s="1467">
        <v>0</v>
      </c>
      <c r="J99" s="1487">
        <v>0</v>
      </c>
      <c r="K99" s="19">
        <v>0</v>
      </c>
      <c r="L99" s="1425">
        <v>0</v>
      </c>
      <c r="M99" s="1467">
        <v>0</v>
      </c>
      <c r="N99" s="1425">
        <v>0</v>
      </c>
      <c r="O99" s="1424">
        <v>0</v>
      </c>
      <c r="P99" s="1425">
        <v>0</v>
      </c>
      <c r="Q99" s="1424">
        <v>0</v>
      </c>
      <c r="R99" s="1425">
        <v>0</v>
      </c>
      <c r="S99" s="1424">
        <v>0</v>
      </c>
      <c r="T99" s="1425">
        <v>0</v>
      </c>
      <c r="U99" s="1424">
        <v>0</v>
      </c>
      <c r="V99" s="1425">
        <v>0</v>
      </c>
      <c r="W99" s="1424">
        <v>0</v>
      </c>
      <c r="X99" s="1425">
        <v>1</v>
      </c>
      <c r="Y99" s="1424">
        <v>1</v>
      </c>
      <c r="Z99" s="1425">
        <v>4</v>
      </c>
      <c r="AA99" s="1424">
        <v>1</v>
      </c>
      <c r="AB99" s="1425">
        <v>0</v>
      </c>
      <c r="AC99" s="1424">
        <v>0</v>
      </c>
      <c r="AD99" s="1425">
        <v>0</v>
      </c>
      <c r="AE99" s="1424">
        <v>0</v>
      </c>
      <c r="AF99" s="1425">
        <v>0</v>
      </c>
      <c r="AG99" s="1424">
        <v>0</v>
      </c>
      <c r="AH99" s="1425">
        <v>0</v>
      </c>
      <c r="AI99" s="1424">
        <v>0</v>
      </c>
      <c r="AJ99" s="1425">
        <v>0</v>
      </c>
      <c r="AK99" s="1424">
        <v>0</v>
      </c>
      <c r="AL99" s="1425">
        <v>0</v>
      </c>
      <c r="AM99" s="1424">
        <v>0</v>
      </c>
      <c r="AN99" s="1426">
        <v>0</v>
      </c>
      <c r="AO99" s="1468">
        <v>0</v>
      </c>
      <c r="AP99" s="1468">
        <v>0</v>
      </c>
      <c r="AQ99" s="1428">
        <v>7</v>
      </c>
      <c r="AR99" s="24">
        <v>0</v>
      </c>
      <c r="AS99" s="1428">
        <v>0</v>
      </c>
      <c r="AT99" s="1468">
        <v>0</v>
      </c>
      <c r="AU99" s="1468">
        <v>0</v>
      </c>
      <c r="AV99" s="1468">
        <v>0</v>
      </c>
      <c r="AW99" s="1468">
        <v>0</v>
      </c>
      <c r="AX99" t="str">
        <f t="shared" si="138"/>
        <v/>
      </c>
      <c r="CW99" s="25" t="str">
        <f t="shared" si="139"/>
        <v/>
      </c>
      <c r="CX99" s="25" t="str">
        <f t="shared" si="140"/>
        <v/>
      </c>
      <c r="CY99" s="25" t="str">
        <f t="shared" si="141"/>
        <v/>
      </c>
      <c r="CZ99" s="25" t="str">
        <f t="shared" si="142"/>
        <v/>
      </c>
      <c r="DA99" s="25" t="str">
        <f t="shared" si="143"/>
        <v/>
      </c>
      <c r="DB99" s="25" t="str">
        <f t="shared" si="144"/>
        <v/>
      </c>
      <c r="DC99" s="25" t="str">
        <f t="shared" si="145"/>
        <v/>
      </c>
      <c r="DD99" s="25" t="str">
        <f t="shared" si="146"/>
        <v/>
      </c>
      <c r="DE99"/>
      <c r="DG99" s="26">
        <f t="shared" si="156"/>
        <v>0</v>
      </c>
      <c r="DH99" s="26">
        <f t="shared" si="148"/>
        <v>0</v>
      </c>
      <c r="DI99" s="26">
        <f t="shared" si="149"/>
        <v>0</v>
      </c>
      <c r="DJ99" s="26">
        <f t="shared" si="150"/>
        <v>0</v>
      </c>
      <c r="DK99" s="26">
        <f t="shared" si="151"/>
        <v>0</v>
      </c>
      <c r="DL99" s="26">
        <f t="shared" si="152"/>
        <v>0</v>
      </c>
      <c r="DM99" s="26">
        <f t="shared" si="153"/>
        <v>0</v>
      </c>
      <c r="DN99" s="26">
        <f t="shared" si="154"/>
        <v>0</v>
      </c>
    </row>
    <row r="100" spans="1:118" ht="15" customHeight="1" x14ac:dyDescent="0.25">
      <c r="A100" s="751" t="s">
        <v>132</v>
      </c>
      <c r="B100" s="752"/>
      <c r="C100" s="753"/>
      <c r="D100" s="1383">
        <f t="shared" si="136"/>
        <v>10</v>
      </c>
      <c r="E100" s="1465">
        <f t="shared" si="137"/>
        <v>4</v>
      </c>
      <c r="F100" s="1466">
        <f t="shared" si="137"/>
        <v>6</v>
      </c>
      <c r="G100" s="1467">
        <v>0</v>
      </c>
      <c r="H100" s="1425">
        <v>0</v>
      </c>
      <c r="I100" s="1467">
        <v>0</v>
      </c>
      <c r="J100" s="1487">
        <v>0</v>
      </c>
      <c r="K100" s="19">
        <v>0</v>
      </c>
      <c r="L100" s="1425">
        <v>0</v>
      </c>
      <c r="M100" s="1467">
        <v>0</v>
      </c>
      <c r="N100" s="1425">
        <v>0</v>
      </c>
      <c r="O100" s="1424">
        <v>0</v>
      </c>
      <c r="P100" s="1425">
        <v>0</v>
      </c>
      <c r="Q100" s="1424">
        <v>0</v>
      </c>
      <c r="R100" s="1425">
        <v>0</v>
      </c>
      <c r="S100" s="1424">
        <v>0</v>
      </c>
      <c r="T100" s="1425">
        <v>0</v>
      </c>
      <c r="U100" s="1424">
        <v>0</v>
      </c>
      <c r="V100" s="1425">
        <v>0</v>
      </c>
      <c r="W100" s="1424">
        <v>0</v>
      </c>
      <c r="X100" s="1425">
        <v>0</v>
      </c>
      <c r="Y100" s="1424">
        <v>0</v>
      </c>
      <c r="Z100" s="1425">
        <v>0</v>
      </c>
      <c r="AA100" s="1424">
        <v>0</v>
      </c>
      <c r="AB100" s="1425">
        <v>0</v>
      </c>
      <c r="AC100" s="1424">
        <v>1</v>
      </c>
      <c r="AD100" s="1425">
        <v>0</v>
      </c>
      <c r="AE100" s="1424">
        <v>1</v>
      </c>
      <c r="AF100" s="1425">
        <v>2</v>
      </c>
      <c r="AG100" s="1424">
        <v>0</v>
      </c>
      <c r="AH100" s="1425">
        <v>0</v>
      </c>
      <c r="AI100" s="1424">
        <v>1</v>
      </c>
      <c r="AJ100" s="1425">
        <v>3</v>
      </c>
      <c r="AK100" s="1424">
        <v>1</v>
      </c>
      <c r="AL100" s="1425">
        <v>1</v>
      </c>
      <c r="AM100" s="1424">
        <v>0</v>
      </c>
      <c r="AN100" s="1426">
        <v>0</v>
      </c>
      <c r="AO100" s="1468">
        <v>0</v>
      </c>
      <c r="AP100" s="1468">
        <v>0</v>
      </c>
      <c r="AQ100" s="1428">
        <v>10</v>
      </c>
      <c r="AR100" s="24">
        <v>0</v>
      </c>
      <c r="AS100" s="1428">
        <v>0</v>
      </c>
      <c r="AT100" s="1468">
        <v>0</v>
      </c>
      <c r="AU100" s="1468">
        <v>0</v>
      </c>
      <c r="AV100" s="1468">
        <v>0</v>
      </c>
      <c r="AW100" s="1468">
        <v>0</v>
      </c>
      <c r="AX100" t="str">
        <f t="shared" si="138"/>
        <v/>
      </c>
      <c r="CW100" s="25" t="str">
        <f t="shared" si="139"/>
        <v/>
      </c>
      <c r="CX100" s="25" t="str">
        <f t="shared" si="140"/>
        <v/>
      </c>
      <c r="CY100" s="25" t="str">
        <f t="shared" si="141"/>
        <v/>
      </c>
      <c r="CZ100" s="25" t="str">
        <f t="shared" si="142"/>
        <v/>
      </c>
      <c r="DA100" s="25" t="str">
        <f t="shared" si="143"/>
        <v/>
      </c>
      <c r="DB100" s="25" t="str">
        <f t="shared" si="144"/>
        <v/>
      </c>
      <c r="DC100" s="25" t="str">
        <f t="shared" si="145"/>
        <v/>
      </c>
      <c r="DD100" s="25" t="str">
        <f t="shared" si="146"/>
        <v/>
      </c>
      <c r="DE100"/>
      <c r="DG100" s="26">
        <f t="shared" si="156"/>
        <v>0</v>
      </c>
      <c r="DH100" s="26">
        <f t="shared" si="148"/>
        <v>0</v>
      </c>
      <c r="DI100" s="26">
        <f t="shared" si="149"/>
        <v>0</v>
      </c>
      <c r="DJ100" s="26">
        <f t="shared" si="150"/>
        <v>0</v>
      </c>
      <c r="DK100" s="26">
        <f t="shared" si="151"/>
        <v>0</v>
      </c>
      <c r="DL100" s="26">
        <f t="shared" si="152"/>
        <v>0</v>
      </c>
      <c r="DM100" s="26">
        <f t="shared" si="153"/>
        <v>0</v>
      </c>
      <c r="DN100" s="26">
        <f t="shared" si="154"/>
        <v>0</v>
      </c>
    </row>
    <row r="101" spans="1:118" x14ac:dyDescent="0.25">
      <c r="A101" s="1598" t="s">
        <v>133</v>
      </c>
      <c r="B101" s="1598"/>
      <c r="C101" s="1598"/>
      <c r="D101" s="1383">
        <f t="shared" si="136"/>
        <v>0</v>
      </c>
      <c r="E101" s="1465">
        <f t="shared" si="137"/>
        <v>0</v>
      </c>
      <c r="F101" s="1466">
        <f t="shared" si="137"/>
        <v>0</v>
      </c>
      <c r="G101" s="1467"/>
      <c r="H101" s="1425"/>
      <c r="I101" s="1467"/>
      <c r="J101" s="1487"/>
      <c r="K101" s="1467"/>
      <c r="L101" s="1425"/>
      <c r="M101" s="1467"/>
      <c r="N101" s="1425"/>
      <c r="O101" s="1424"/>
      <c r="P101" s="1425"/>
      <c r="Q101" s="1424"/>
      <c r="R101" s="1425"/>
      <c r="S101" s="1424"/>
      <c r="T101" s="1425"/>
      <c r="U101" s="1424"/>
      <c r="V101" s="1425"/>
      <c r="W101" s="1424"/>
      <c r="X101" s="1425"/>
      <c r="Y101" s="1424"/>
      <c r="Z101" s="1425"/>
      <c r="AA101" s="1424"/>
      <c r="AB101" s="1425"/>
      <c r="AC101" s="1424"/>
      <c r="AD101" s="1425"/>
      <c r="AE101" s="1424"/>
      <c r="AF101" s="1425"/>
      <c r="AG101" s="1424"/>
      <c r="AH101" s="1425"/>
      <c r="AI101" s="1424"/>
      <c r="AJ101" s="1425"/>
      <c r="AK101" s="1424"/>
      <c r="AL101" s="1425"/>
      <c r="AM101" s="1424"/>
      <c r="AN101" s="1426"/>
      <c r="AO101" s="1468">
        <v>0</v>
      </c>
      <c r="AP101" s="1468">
        <v>0</v>
      </c>
      <c r="AQ101" s="1428">
        <v>0</v>
      </c>
      <c r="AR101" s="24">
        <v>0</v>
      </c>
      <c r="AS101" s="1428">
        <v>0</v>
      </c>
      <c r="AT101" s="1468">
        <v>0</v>
      </c>
      <c r="AU101" s="1468">
        <v>0</v>
      </c>
      <c r="AV101" s="1468">
        <v>0</v>
      </c>
      <c r="AW101" s="1468">
        <v>0</v>
      </c>
      <c r="AX101" t="str">
        <f t="shared" si="138"/>
        <v/>
      </c>
      <c r="CW101" s="25" t="str">
        <f t="shared" si="139"/>
        <v/>
      </c>
      <c r="CX101" s="25" t="str">
        <f t="shared" si="140"/>
        <v/>
      </c>
      <c r="CY101" s="25" t="str">
        <f t="shared" si="141"/>
        <v/>
      </c>
      <c r="CZ101" s="25" t="str">
        <f t="shared" si="142"/>
        <v/>
      </c>
      <c r="DA101" s="25" t="str">
        <f t="shared" si="143"/>
        <v/>
      </c>
      <c r="DB101" s="25" t="str">
        <f t="shared" si="144"/>
        <v/>
      </c>
      <c r="DC101" s="25" t="str">
        <f t="shared" si="145"/>
        <v/>
      </c>
      <c r="DD101" s="25" t="str">
        <f t="shared" si="146"/>
        <v/>
      </c>
      <c r="DE101"/>
      <c r="DG101" s="26">
        <f t="shared" si="156"/>
        <v>0</v>
      </c>
      <c r="DH101" s="26">
        <f t="shared" si="148"/>
        <v>0</v>
      </c>
      <c r="DI101" s="26">
        <f t="shared" si="149"/>
        <v>0</v>
      </c>
      <c r="DJ101" s="26">
        <f t="shared" si="150"/>
        <v>0</v>
      </c>
      <c r="DK101" s="26">
        <f t="shared" si="151"/>
        <v>0</v>
      </c>
      <c r="DL101" s="26">
        <f t="shared" si="152"/>
        <v>0</v>
      </c>
      <c r="DM101" s="26">
        <f t="shared" si="153"/>
        <v>0</v>
      </c>
      <c r="DN101" s="26">
        <f t="shared" si="154"/>
        <v>0</v>
      </c>
    </row>
    <row r="102" spans="1:118" x14ac:dyDescent="0.25">
      <c r="A102" s="1598" t="s">
        <v>134</v>
      </c>
      <c r="B102" s="1598"/>
      <c r="C102" s="1598"/>
      <c r="D102" s="1383">
        <f t="shared" si="136"/>
        <v>0</v>
      </c>
      <c r="E102" s="1465">
        <f t="shared" si="137"/>
        <v>0</v>
      </c>
      <c r="F102" s="1466">
        <f t="shared" si="137"/>
        <v>0</v>
      </c>
      <c r="G102" s="1467"/>
      <c r="H102" s="1425"/>
      <c r="I102" s="1467"/>
      <c r="J102" s="1487"/>
      <c r="K102" s="1467"/>
      <c r="L102" s="1425"/>
      <c r="M102" s="1467"/>
      <c r="N102" s="1425"/>
      <c r="O102" s="1424"/>
      <c r="P102" s="1425"/>
      <c r="Q102" s="1424"/>
      <c r="R102" s="1425"/>
      <c r="S102" s="1424"/>
      <c r="T102" s="1425"/>
      <c r="U102" s="1424"/>
      <c r="V102" s="1425"/>
      <c r="W102" s="1424"/>
      <c r="X102" s="1425"/>
      <c r="Y102" s="1424"/>
      <c r="Z102" s="1425"/>
      <c r="AA102" s="1424"/>
      <c r="AB102" s="1425"/>
      <c r="AC102" s="1424"/>
      <c r="AD102" s="1425"/>
      <c r="AE102" s="1424"/>
      <c r="AF102" s="1425"/>
      <c r="AG102" s="1424"/>
      <c r="AH102" s="1425"/>
      <c r="AI102" s="1424"/>
      <c r="AJ102" s="1425"/>
      <c r="AK102" s="1424"/>
      <c r="AL102" s="1425"/>
      <c r="AM102" s="1424"/>
      <c r="AN102" s="1426"/>
      <c r="AO102" s="1468">
        <v>0</v>
      </c>
      <c r="AP102" s="1468">
        <v>0</v>
      </c>
      <c r="AQ102" s="1428">
        <v>0</v>
      </c>
      <c r="AR102" s="24">
        <v>0</v>
      </c>
      <c r="AS102" s="1428">
        <v>0</v>
      </c>
      <c r="AT102" s="1468">
        <v>0</v>
      </c>
      <c r="AU102" s="1468">
        <v>0</v>
      </c>
      <c r="AV102" s="1468">
        <v>0</v>
      </c>
      <c r="AW102" s="1468">
        <v>0</v>
      </c>
      <c r="AX102" t="str">
        <f t="shared" si="138"/>
        <v/>
      </c>
      <c r="CW102" s="25" t="str">
        <f t="shared" si="139"/>
        <v/>
      </c>
      <c r="CX102" s="25" t="str">
        <f t="shared" si="140"/>
        <v/>
      </c>
      <c r="CY102" s="25" t="str">
        <f t="shared" si="141"/>
        <v/>
      </c>
      <c r="CZ102" s="25" t="str">
        <f t="shared" si="142"/>
        <v/>
      </c>
      <c r="DA102" s="25" t="str">
        <f t="shared" si="143"/>
        <v/>
      </c>
      <c r="DB102" s="25" t="str">
        <f t="shared" si="144"/>
        <v/>
      </c>
      <c r="DC102" s="25" t="str">
        <f t="shared" si="145"/>
        <v/>
      </c>
      <c r="DD102" s="25" t="str">
        <f t="shared" si="146"/>
        <v/>
      </c>
      <c r="DE102"/>
      <c r="DG102" s="26">
        <f t="shared" si="156"/>
        <v>0</v>
      </c>
      <c r="DH102" s="26">
        <f t="shared" si="148"/>
        <v>0</v>
      </c>
      <c r="DI102" s="26">
        <f t="shared" si="149"/>
        <v>0</v>
      </c>
      <c r="DJ102" s="26">
        <f t="shared" si="150"/>
        <v>0</v>
      </c>
      <c r="DK102" s="26">
        <f t="shared" si="151"/>
        <v>0</v>
      </c>
      <c r="DL102" s="26">
        <f t="shared" si="152"/>
        <v>0</v>
      </c>
      <c r="DM102" s="26">
        <f t="shared" si="153"/>
        <v>0</v>
      </c>
      <c r="DN102" s="26">
        <f t="shared" si="154"/>
        <v>0</v>
      </c>
    </row>
    <row r="103" spans="1:118" x14ac:dyDescent="0.25">
      <c r="A103" s="1598" t="s">
        <v>135</v>
      </c>
      <c r="B103" s="1598"/>
      <c r="C103" s="1598"/>
      <c r="D103" s="1383">
        <f t="shared" si="136"/>
        <v>0</v>
      </c>
      <c r="E103" s="1465">
        <f>SUM(G103+I103+K103+M103+O103+Q103+S103+U103+W103)</f>
        <v>0</v>
      </c>
      <c r="F103" s="1466">
        <f>SUM(H103+J103+L103+N103+P103+R103+T103+V103+X103)</f>
        <v>0</v>
      </c>
      <c r="G103" s="1601"/>
      <c r="H103" s="1425"/>
      <c r="I103" s="1601"/>
      <c r="J103" s="1487"/>
      <c r="K103" s="1467"/>
      <c r="L103" s="1425"/>
      <c r="M103" s="1467"/>
      <c r="N103" s="1425"/>
      <c r="O103" s="1424"/>
      <c r="P103" s="1425"/>
      <c r="Q103" s="1424"/>
      <c r="R103" s="1425"/>
      <c r="S103" s="1424"/>
      <c r="T103" s="1425"/>
      <c r="U103" s="1424"/>
      <c r="V103" s="1425"/>
      <c r="W103" s="1424"/>
      <c r="X103" s="1425"/>
      <c r="Y103" s="1596"/>
      <c r="Z103" s="1594"/>
      <c r="AA103" s="1596"/>
      <c r="AB103" s="1594"/>
      <c r="AC103" s="1596"/>
      <c r="AD103" s="1594"/>
      <c r="AE103" s="1596"/>
      <c r="AF103" s="1594"/>
      <c r="AG103" s="1596"/>
      <c r="AH103" s="1594"/>
      <c r="AI103" s="1596"/>
      <c r="AJ103" s="1594"/>
      <c r="AK103" s="1596"/>
      <c r="AL103" s="1594"/>
      <c r="AM103" s="1596"/>
      <c r="AN103" s="1599"/>
      <c r="AO103" s="1468">
        <v>0</v>
      </c>
      <c r="AP103" s="1468">
        <v>0</v>
      </c>
      <c r="AQ103" s="1428">
        <v>0</v>
      </c>
      <c r="AR103" s="1600"/>
      <c r="AS103" s="1428">
        <v>0</v>
      </c>
      <c r="AT103" s="1468">
        <v>0</v>
      </c>
      <c r="AU103" s="1468">
        <v>0</v>
      </c>
      <c r="AV103" s="1468">
        <v>0</v>
      </c>
      <c r="AW103" s="1468">
        <v>0</v>
      </c>
      <c r="AX103" t="str">
        <f t="shared" si="138"/>
        <v/>
      </c>
      <c r="CW103" s="25" t="str">
        <f t="shared" si="139"/>
        <v/>
      </c>
      <c r="CX103" s="25" t="str">
        <f t="shared" si="140"/>
        <v/>
      </c>
      <c r="CY103" s="25" t="str">
        <f t="shared" si="141"/>
        <v/>
      </c>
      <c r="CZ103" s="25" t="str">
        <f t="shared" si="142"/>
        <v/>
      </c>
      <c r="DA103" s="25" t="str">
        <f t="shared" si="143"/>
        <v/>
      </c>
      <c r="DB103" s="25" t="str">
        <f t="shared" si="144"/>
        <v/>
      </c>
      <c r="DC103" s="25" t="str">
        <f t="shared" si="145"/>
        <v/>
      </c>
      <c r="DD103" s="25" t="str">
        <f t="shared" si="146"/>
        <v/>
      </c>
      <c r="DE103"/>
      <c r="DG103" s="26">
        <f t="shared" si="156"/>
        <v>0</v>
      </c>
      <c r="DH103" s="26">
        <f t="shared" si="148"/>
        <v>0</v>
      </c>
      <c r="DI103" s="26">
        <f t="shared" si="149"/>
        <v>0</v>
      </c>
      <c r="DJ103" s="26">
        <f t="shared" si="150"/>
        <v>0</v>
      </c>
      <c r="DK103" s="26">
        <f t="shared" si="151"/>
        <v>0</v>
      </c>
      <c r="DL103" s="26">
        <f t="shared" si="152"/>
        <v>0</v>
      </c>
      <c r="DM103" s="26">
        <f t="shared" si="153"/>
        <v>0</v>
      </c>
      <c r="DN103" s="26">
        <f t="shared" si="154"/>
        <v>0</v>
      </c>
    </row>
    <row r="104" spans="1:118" x14ac:dyDescent="0.25">
      <c r="A104" s="1598" t="s">
        <v>136</v>
      </c>
      <c r="B104" s="1598"/>
      <c r="C104" s="1598"/>
      <c r="D104" s="1383">
        <f t="shared" si="136"/>
        <v>7</v>
      </c>
      <c r="E104" s="1465">
        <f t="shared" ref="E104:F106" si="157">SUM(Q104+S104+U104+W104+Y104+AA104+AC104+AE104+AG104+AI104+AK104+AM104)</f>
        <v>4</v>
      </c>
      <c r="F104" s="1466">
        <f t="shared" si="157"/>
        <v>3</v>
      </c>
      <c r="G104" s="1484"/>
      <c r="H104" s="1485"/>
      <c r="I104" s="1484"/>
      <c r="J104" s="1602"/>
      <c r="K104" s="1484"/>
      <c r="L104" s="1485"/>
      <c r="M104" s="1484"/>
      <c r="N104" s="1485"/>
      <c r="O104" s="1603"/>
      <c r="P104" s="1485"/>
      <c r="Q104" s="1424">
        <v>0</v>
      </c>
      <c r="R104" s="1425">
        <v>0</v>
      </c>
      <c r="S104" s="1424">
        <v>0</v>
      </c>
      <c r="T104" s="1425">
        <v>0</v>
      </c>
      <c r="U104" s="1424">
        <v>0</v>
      </c>
      <c r="V104" s="1425">
        <v>0</v>
      </c>
      <c r="W104" s="1424">
        <v>0</v>
      </c>
      <c r="X104" s="1425">
        <v>0</v>
      </c>
      <c r="Y104" s="1424">
        <v>0</v>
      </c>
      <c r="Z104" s="1425">
        <v>0</v>
      </c>
      <c r="AA104" s="1424">
        <v>0</v>
      </c>
      <c r="AB104" s="1425">
        <v>2</v>
      </c>
      <c r="AC104" s="1424">
        <v>0</v>
      </c>
      <c r="AD104" s="1425">
        <v>1</v>
      </c>
      <c r="AE104" s="1424">
        <v>2</v>
      </c>
      <c r="AF104" s="1425">
        <v>0</v>
      </c>
      <c r="AG104" s="1424">
        <v>1</v>
      </c>
      <c r="AH104" s="1425">
        <v>0</v>
      </c>
      <c r="AI104" s="1424">
        <v>0</v>
      </c>
      <c r="AJ104" s="1425">
        <v>0</v>
      </c>
      <c r="AK104" s="1424">
        <v>0</v>
      </c>
      <c r="AL104" s="1425">
        <v>0</v>
      </c>
      <c r="AM104" s="1424">
        <v>1</v>
      </c>
      <c r="AN104" s="1426">
        <v>0</v>
      </c>
      <c r="AO104" s="1468">
        <v>0</v>
      </c>
      <c r="AP104" s="1468">
        <v>0</v>
      </c>
      <c r="AQ104" s="1428">
        <v>7</v>
      </c>
      <c r="AR104" s="1428">
        <v>0</v>
      </c>
      <c r="AS104" s="1428">
        <v>0</v>
      </c>
      <c r="AT104" s="1468">
        <v>0</v>
      </c>
      <c r="AU104" s="1468">
        <v>0</v>
      </c>
      <c r="AV104" s="1468">
        <v>0</v>
      </c>
      <c r="AW104" s="1468">
        <v>0</v>
      </c>
      <c r="AX104" t="str">
        <f t="shared" si="138"/>
        <v/>
      </c>
      <c r="CW104" s="25" t="str">
        <f t="shared" si="139"/>
        <v/>
      </c>
      <c r="CX104" s="25" t="str">
        <f t="shared" si="140"/>
        <v/>
      </c>
      <c r="CY104" s="25" t="str">
        <f t="shared" si="141"/>
        <v/>
      </c>
      <c r="CZ104" s="25" t="str">
        <f t="shared" si="142"/>
        <v/>
      </c>
      <c r="DA104" s="25" t="str">
        <f t="shared" si="143"/>
        <v/>
      </c>
      <c r="DB104" s="25" t="str">
        <f t="shared" si="144"/>
        <v/>
      </c>
      <c r="DC104" s="25" t="str">
        <f t="shared" si="145"/>
        <v/>
      </c>
      <c r="DD104" s="25" t="str">
        <f t="shared" si="146"/>
        <v/>
      </c>
      <c r="DE104"/>
      <c r="DG104" s="26">
        <f t="shared" si="156"/>
        <v>0</v>
      </c>
      <c r="DH104" s="26">
        <f t="shared" si="148"/>
        <v>0</v>
      </c>
      <c r="DI104" s="26">
        <f t="shared" si="149"/>
        <v>0</v>
      </c>
      <c r="DJ104" s="26">
        <f t="shared" si="150"/>
        <v>0</v>
      </c>
      <c r="DK104" s="26">
        <f t="shared" si="151"/>
        <v>0</v>
      </c>
      <c r="DL104" s="26">
        <f t="shared" si="152"/>
        <v>0</v>
      </c>
      <c r="DM104" s="26">
        <f t="shared" si="153"/>
        <v>0</v>
      </c>
      <c r="DN104" s="26">
        <f t="shared" si="154"/>
        <v>0</v>
      </c>
    </row>
    <row r="105" spans="1:118" x14ac:dyDescent="0.25">
      <c r="A105" s="1598" t="s">
        <v>137</v>
      </c>
      <c r="B105" s="1598"/>
      <c r="C105" s="1598"/>
      <c r="D105" s="1383">
        <f t="shared" si="136"/>
        <v>21</v>
      </c>
      <c r="E105" s="1465">
        <f t="shared" si="157"/>
        <v>4</v>
      </c>
      <c r="F105" s="1466">
        <f t="shared" si="157"/>
        <v>17</v>
      </c>
      <c r="G105" s="1484"/>
      <c r="H105" s="1485"/>
      <c r="I105" s="1484"/>
      <c r="J105" s="1602"/>
      <c r="K105" s="1484"/>
      <c r="L105" s="1485"/>
      <c r="M105" s="1484"/>
      <c r="N105" s="1485"/>
      <c r="O105" s="1603"/>
      <c r="P105" s="1485"/>
      <c r="Q105" s="1424">
        <v>0</v>
      </c>
      <c r="R105" s="1425">
        <v>0</v>
      </c>
      <c r="S105" s="1424">
        <v>0</v>
      </c>
      <c r="T105" s="1425">
        <v>0</v>
      </c>
      <c r="U105" s="1424">
        <v>0</v>
      </c>
      <c r="V105" s="1425">
        <v>0</v>
      </c>
      <c r="W105" s="1424">
        <v>0</v>
      </c>
      <c r="X105" s="1425">
        <v>0</v>
      </c>
      <c r="Y105" s="1424">
        <v>1</v>
      </c>
      <c r="Z105" s="1425">
        <v>3</v>
      </c>
      <c r="AA105" s="1424">
        <v>0</v>
      </c>
      <c r="AB105" s="1425">
        <v>1</v>
      </c>
      <c r="AC105" s="1424">
        <v>0</v>
      </c>
      <c r="AD105" s="1425">
        <v>3</v>
      </c>
      <c r="AE105" s="1424">
        <v>0</v>
      </c>
      <c r="AF105" s="1425">
        <v>6</v>
      </c>
      <c r="AG105" s="1424">
        <v>1</v>
      </c>
      <c r="AH105" s="1425">
        <v>3</v>
      </c>
      <c r="AI105" s="1424">
        <v>0</v>
      </c>
      <c r="AJ105" s="1425">
        <v>1</v>
      </c>
      <c r="AK105" s="1424">
        <v>0</v>
      </c>
      <c r="AL105" s="1425">
        <v>0</v>
      </c>
      <c r="AM105" s="1424">
        <v>2</v>
      </c>
      <c r="AN105" s="1426">
        <v>0</v>
      </c>
      <c r="AO105" s="1468">
        <v>0</v>
      </c>
      <c r="AP105" s="1468">
        <v>0</v>
      </c>
      <c r="AQ105" s="1428">
        <v>21</v>
      </c>
      <c r="AR105" s="1428">
        <v>0</v>
      </c>
      <c r="AS105" s="1428">
        <v>0</v>
      </c>
      <c r="AT105" s="1468">
        <v>0</v>
      </c>
      <c r="AU105" s="1468">
        <v>0</v>
      </c>
      <c r="AV105" s="1468">
        <v>0</v>
      </c>
      <c r="AW105" s="1468">
        <v>0</v>
      </c>
      <c r="AX105" t="str">
        <f t="shared" si="138"/>
        <v/>
      </c>
      <c r="CW105" s="25" t="str">
        <f t="shared" si="139"/>
        <v/>
      </c>
      <c r="CX105" s="25" t="str">
        <f t="shared" si="140"/>
        <v/>
      </c>
      <c r="CY105" s="25" t="str">
        <f t="shared" si="141"/>
        <v/>
      </c>
      <c r="CZ105" s="25" t="str">
        <f t="shared" si="142"/>
        <v/>
      </c>
      <c r="DA105" s="25" t="str">
        <f t="shared" si="143"/>
        <v/>
      </c>
      <c r="DB105" s="25" t="str">
        <f t="shared" si="144"/>
        <v/>
      </c>
      <c r="DC105" s="25" t="str">
        <f t="shared" si="145"/>
        <v/>
      </c>
      <c r="DD105" s="25" t="str">
        <f t="shared" si="146"/>
        <v/>
      </c>
      <c r="DE105"/>
      <c r="DG105" s="26">
        <f t="shared" si="156"/>
        <v>0</v>
      </c>
      <c r="DH105" s="26">
        <f t="shared" si="148"/>
        <v>0</v>
      </c>
      <c r="DI105" s="26">
        <f t="shared" si="149"/>
        <v>0</v>
      </c>
      <c r="DJ105" s="26">
        <f t="shared" si="150"/>
        <v>0</v>
      </c>
      <c r="DK105" s="26">
        <f t="shared" si="151"/>
        <v>0</v>
      </c>
      <c r="DL105" s="26">
        <f t="shared" si="152"/>
        <v>0</v>
      </c>
      <c r="DM105" s="26">
        <f t="shared" si="153"/>
        <v>0</v>
      </c>
      <c r="DN105" s="26">
        <f t="shared" si="154"/>
        <v>0</v>
      </c>
    </row>
    <row r="106" spans="1:118" x14ac:dyDescent="0.25">
      <c r="A106" s="1598" t="s">
        <v>138</v>
      </c>
      <c r="B106" s="1598"/>
      <c r="C106" s="1598"/>
      <c r="D106" s="1383">
        <f t="shared" si="136"/>
        <v>17</v>
      </c>
      <c r="E106" s="1465">
        <f t="shared" si="157"/>
        <v>3</v>
      </c>
      <c r="F106" s="1466">
        <f t="shared" si="157"/>
        <v>14</v>
      </c>
      <c r="G106" s="1484"/>
      <c r="H106" s="1485"/>
      <c r="I106" s="1484"/>
      <c r="J106" s="1602"/>
      <c r="K106" s="1484"/>
      <c r="L106" s="1485"/>
      <c r="M106" s="1484"/>
      <c r="N106" s="1485"/>
      <c r="O106" s="1603"/>
      <c r="P106" s="1485"/>
      <c r="Q106" s="1424">
        <v>0</v>
      </c>
      <c r="R106" s="1425">
        <v>0</v>
      </c>
      <c r="S106" s="1424">
        <v>0</v>
      </c>
      <c r="T106" s="1425">
        <v>0</v>
      </c>
      <c r="U106" s="1424">
        <v>0</v>
      </c>
      <c r="V106" s="1425">
        <v>0</v>
      </c>
      <c r="W106" s="1424">
        <v>2</v>
      </c>
      <c r="X106" s="1425">
        <v>6</v>
      </c>
      <c r="Y106" s="1424">
        <v>1</v>
      </c>
      <c r="Z106" s="1425">
        <v>2</v>
      </c>
      <c r="AA106" s="1424">
        <v>0</v>
      </c>
      <c r="AB106" s="1425">
        <v>1</v>
      </c>
      <c r="AC106" s="1424">
        <v>0</v>
      </c>
      <c r="AD106" s="1425">
        <v>1</v>
      </c>
      <c r="AE106" s="1424">
        <v>0</v>
      </c>
      <c r="AF106" s="1425">
        <v>3</v>
      </c>
      <c r="AG106" s="1424">
        <v>0</v>
      </c>
      <c r="AH106" s="1425">
        <v>1</v>
      </c>
      <c r="AI106" s="1424">
        <v>0</v>
      </c>
      <c r="AJ106" s="1425">
        <v>0</v>
      </c>
      <c r="AK106" s="1424">
        <v>0</v>
      </c>
      <c r="AL106" s="1425">
        <v>0</v>
      </c>
      <c r="AM106" s="1424">
        <v>0</v>
      </c>
      <c r="AN106" s="1426">
        <v>0</v>
      </c>
      <c r="AO106" s="1468">
        <v>0</v>
      </c>
      <c r="AP106" s="1468">
        <v>0</v>
      </c>
      <c r="AQ106" s="1428">
        <v>17</v>
      </c>
      <c r="AR106" s="1428">
        <v>0</v>
      </c>
      <c r="AS106" s="1428">
        <v>0</v>
      </c>
      <c r="AT106" s="1468">
        <v>0</v>
      </c>
      <c r="AU106" s="1468">
        <v>0</v>
      </c>
      <c r="AV106" s="1468">
        <v>0</v>
      </c>
      <c r="AW106" s="1468">
        <v>0</v>
      </c>
      <c r="AX106" t="str">
        <f t="shared" si="138"/>
        <v/>
      </c>
      <c r="CW106" s="25" t="str">
        <f t="shared" si="139"/>
        <v/>
      </c>
      <c r="CX106" s="25" t="str">
        <f t="shared" si="140"/>
        <v/>
      </c>
      <c r="CY106" s="25" t="str">
        <f t="shared" si="141"/>
        <v/>
      </c>
      <c r="CZ106" s="25" t="str">
        <f t="shared" si="142"/>
        <v/>
      </c>
      <c r="DA106" s="25" t="str">
        <f t="shared" si="143"/>
        <v/>
      </c>
      <c r="DB106" s="25" t="str">
        <f t="shared" si="144"/>
        <v/>
      </c>
      <c r="DC106" s="25" t="str">
        <f t="shared" si="145"/>
        <v/>
      </c>
      <c r="DD106" s="25" t="str">
        <f t="shared" si="146"/>
        <v/>
      </c>
      <c r="DE106"/>
      <c r="DG106" s="26">
        <f t="shared" si="156"/>
        <v>0</v>
      </c>
      <c r="DH106" s="26">
        <f t="shared" si="148"/>
        <v>0</v>
      </c>
      <c r="DI106" s="26">
        <f t="shared" si="149"/>
        <v>0</v>
      </c>
      <c r="DJ106" s="26">
        <f t="shared" si="150"/>
        <v>0</v>
      </c>
      <c r="DK106" s="26">
        <f t="shared" si="151"/>
        <v>0</v>
      </c>
      <c r="DL106" s="26">
        <f t="shared" si="152"/>
        <v>0</v>
      </c>
      <c r="DM106" s="26">
        <f t="shared" si="153"/>
        <v>0</v>
      </c>
      <c r="DN106" s="26">
        <f t="shared" si="154"/>
        <v>0</v>
      </c>
    </row>
    <row r="107" spans="1:118" x14ac:dyDescent="0.25">
      <c r="A107" s="1590" t="s">
        <v>139</v>
      </c>
      <c r="B107" s="1591"/>
      <c r="C107" s="1592"/>
      <c r="D107" s="1383">
        <f t="shared" si="136"/>
        <v>0</v>
      </c>
      <c r="E107" s="1465">
        <f>SUM(Q107+S107+U107+W107+Y107)</f>
        <v>0</v>
      </c>
      <c r="F107" s="1466">
        <f>SUM(R107+T107+V107+X107+Z107)</f>
        <v>0</v>
      </c>
      <c r="G107" s="1593"/>
      <c r="H107" s="1594"/>
      <c r="I107" s="1593"/>
      <c r="J107" s="1595"/>
      <c r="K107" s="1593"/>
      <c r="L107" s="1594"/>
      <c r="M107" s="1593"/>
      <c r="N107" s="1594"/>
      <c r="O107" s="1596"/>
      <c r="P107" s="1594"/>
      <c r="Q107" s="1424"/>
      <c r="R107" s="1425"/>
      <c r="S107" s="1424"/>
      <c r="T107" s="1425"/>
      <c r="U107" s="1424"/>
      <c r="V107" s="1425"/>
      <c r="W107" s="1424"/>
      <c r="X107" s="1425"/>
      <c r="Y107" s="1424"/>
      <c r="Z107" s="1425"/>
      <c r="AA107" s="1596"/>
      <c r="AB107" s="1594"/>
      <c r="AC107" s="1596"/>
      <c r="AD107" s="1594"/>
      <c r="AE107" s="1596"/>
      <c r="AF107" s="1594"/>
      <c r="AG107" s="1596"/>
      <c r="AH107" s="1594"/>
      <c r="AI107" s="1596"/>
      <c r="AJ107" s="1594"/>
      <c r="AK107" s="1596"/>
      <c r="AL107" s="1594"/>
      <c r="AM107" s="1596"/>
      <c r="AN107" s="1599"/>
      <c r="AO107" s="1468">
        <v>0</v>
      </c>
      <c r="AP107" s="1468">
        <v>0</v>
      </c>
      <c r="AQ107" s="1428">
        <v>0</v>
      </c>
      <c r="AR107" s="1600"/>
      <c r="AS107" s="1428">
        <v>0</v>
      </c>
      <c r="AT107" s="1468">
        <v>0</v>
      </c>
      <c r="AU107" s="1468">
        <v>0</v>
      </c>
      <c r="AV107" s="1468">
        <v>0</v>
      </c>
      <c r="AW107" s="1468">
        <v>0</v>
      </c>
      <c r="AX107" t="str">
        <f t="shared" si="138"/>
        <v/>
      </c>
      <c r="CW107" s="25" t="str">
        <f t="shared" si="139"/>
        <v/>
      </c>
      <c r="CX107" s="25" t="str">
        <f t="shared" si="140"/>
        <v/>
      </c>
      <c r="CY107" s="25" t="str">
        <f t="shared" si="141"/>
        <v/>
      </c>
      <c r="CZ107" s="25" t="str">
        <f t="shared" si="142"/>
        <v/>
      </c>
      <c r="DA107" s="25" t="str">
        <f t="shared" si="143"/>
        <v/>
      </c>
      <c r="DB107" s="25" t="str">
        <f t="shared" si="144"/>
        <v/>
      </c>
      <c r="DC107" s="25" t="str">
        <f t="shared" si="145"/>
        <v/>
      </c>
      <c r="DD107" s="25" t="str">
        <f t="shared" si="146"/>
        <v/>
      </c>
      <c r="DE107"/>
      <c r="DG107" s="26">
        <f t="shared" si="156"/>
        <v>0</v>
      </c>
      <c r="DH107" s="26">
        <f t="shared" si="148"/>
        <v>0</v>
      </c>
      <c r="DI107" s="26">
        <f t="shared" si="149"/>
        <v>0</v>
      </c>
      <c r="DJ107" s="26">
        <f t="shared" si="150"/>
        <v>0</v>
      </c>
      <c r="DK107" s="26">
        <f t="shared" si="151"/>
        <v>0</v>
      </c>
      <c r="DL107" s="26">
        <f t="shared" si="152"/>
        <v>0</v>
      </c>
      <c r="DM107" s="26">
        <f t="shared" si="153"/>
        <v>0</v>
      </c>
      <c r="DN107" s="26">
        <f t="shared" si="154"/>
        <v>0</v>
      </c>
    </row>
    <row r="108" spans="1:118" x14ac:dyDescent="0.25">
      <c r="A108" s="1590" t="s">
        <v>140</v>
      </c>
      <c r="B108" s="1591"/>
      <c r="C108" s="1592"/>
      <c r="D108" s="1383">
        <f t="shared" si="136"/>
        <v>0</v>
      </c>
      <c r="E108" s="1465">
        <f>SUM(Q108+S108+U108+W108+Y108+AA108+AC108+AE108+AG108+AI108+AK108+AM108)</f>
        <v>0</v>
      </c>
      <c r="F108" s="1466">
        <f>SUM(R108+T108+V108+X108+Z108+AB108+AD108+AF108+AH108+AJ108+AL108+AN108)</f>
        <v>0</v>
      </c>
      <c r="G108" s="1593"/>
      <c r="H108" s="1594"/>
      <c r="I108" s="1593"/>
      <c r="J108" s="1595"/>
      <c r="K108" s="1593"/>
      <c r="L108" s="1594"/>
      <c r="M108" s="1593"/>
      <c r="N108" s="1594"/>
      <c r="O108" s="1596"/>
      <c r="P108" s="1594"/>
      <c r="Q108" s="1424"/>
      <c r="R108" s="1425"/>
      <c r="S108" s="1424"/>
      <c r="T108" s="1425"/>
      <c r="U108" s="1424"/>
      <c r="V108" s="1425"/>
      <c r="W108" s="1424"/>
      <c r="X108" s="1425"/>
      <c r="Y108" s="1424"/>
      <c r="Z108" s="1425"/>
      <c r="AA108" s="1424"/>
      <c r="AB108" s="1425"/>
      <c r="AC108" s="1424"/>
      <c r="AD108" s="1425"/>
      <c r="AE108" s="1424"/>
      <c r="AF108" s="1425"/>
      <c r="AG108" s="1424"/>
      <c r="AH108" s="1425"/>
      <c r="AI108" s="1424"/>
      <c r="AJ108" s="1425"/>
      <c r="AK108" s="1424"/>
      <c r="AL108" s="1425"/>
      <c r="AM108" s="1424"/>
      <c r="AN108" s="1426"/>
      <c r="AO108" s="1468"/>
      <c r="AP108" s="1468">
        <v>0</v>
      </c>
      <c r="AQ108" s="1428">
        <v>0</v>
      </c>
      <c r="AR108" s="1428">
        <v>0</v>
      </c>
      <c r="AS108" s="1428">
        <v>0</v>
      </c>
      <c r="AT108" s="1468">
        <v>0</v>
      </c>
      <c r="AU108" s="1468">
        <v>0</v>
      </c>
      <c r="AV108" s="1468">
        <v>0</v>
      </c>
      <c r="AW108" s="1468">
        <v>0</v>
      </c>
      <c r="AX108" t="str">
        <f t="shared" si="138"/>
        <v/>
      </c>
      <c r="CW108" s="25" t="str">
        <f t="shared" si="139"/>
        <v/>
      </c>
      <c r="CX108" s="25" t="str">
        <f t="shared" si="140"/>
        <v/>
      </c>
      <c r="CY108" s="25" t="str">
        <f t="shared" si="141"/>
        <v/>
      </c>
      <c r="CZ108" s="25" t="str">
        <f t="shared" si="142"/>
        <v/>
      </c>
      <c r="DA108" s="25" t="str">
        <f t="shared" si="143"/>
        <v/>
      </c>
      <c r="DB108" s="25" t="str">
        <f t="shared" si="144"/>
        <v/>
      </c>
      <c r="DC108" s="25" t="str">
        <f t="shared" si="145"/>
        <v/>
      </c>
      <c r="DD108" s="25" t="str">
        <f t="shared" si="146"/>
        <v/>
      </c>
      <c r="DE108"/>
      <c r="DG108" s="26">
        <f t="shared" si="156"/>
        <v>0</v>
      </c>
      <c r="DH108" s="26">
        <f t="shared" si="148"/>
        <v>0</v>
      </c>
      <c r="DI108" s="26">
        <f t="shared" si="149"/>
        <v>0</v>
      </c>
      <c r="DJ108" s="26">
        <f t="shared" si="150"/>
        <v>0</v>
      </c>
      <c r="DK108" s="26">
        <f t="shared" si="151"/>
        <v>0</v>
      </c>
      <c r="DL108" s="26">
        <f t="shared" si="152"/>
        <v>0</v>
      </c>
      <c r="DM108" s="26">
        <f t="shared" si="153"/>
        <v>0</v>
      </c>
      <c r="DN108" s="26">
        <f t="shared" si="154"/>
        <v>0</v>
      </c>
    </row>
    <row r="109" spans="1:118" x14ac:dyDescent="0.25">
      <c r="A109" s="1590" t="s">
        <v>141</v>
      </c>
      <c r="B109" s="1591"/>
      <c r="C109" s="1592"/>
      <c r="D109" s="1383">
        <f t="shared" si="136"/>
        <v>0</v>
      </c>
      <c r="E109" s="1465">
        <f>SUM(Q109+S109+U109+W109+Y109+AA109+AC109+AE109+AG109+AI109+AK109+AM109)</f>
        <v>0</v>
      </c>
      <c r="F109" s="1466">
        <f>SUM(R109+T109+V109+X109+Z109+AB109+AD109+AF109+AH109+AJ109+AL109+AN109)</f>
        <v>0</v>
      </c>
      <c r="G109" s="1593"/>
      <c r="H109" s="1594"/>
      <c r="I109" s="1593"/>
      <c r="J109" s="1595"/>
      <c r="K109" s="1593"/>
      <c r="L109" s="1594"/>
      <c r="M109" s="1593"/>
      <c r="N109" s="1594"/>
      <c r="O109" s="1596"/>
      <c r="P109" s="1594"/>
      <c r="Q109" s="1424"/>
      <c r="R109" s="1425"/>
      <c r="S109" s="1424"/>
      <c r="T109" s="1425"/>
      <c r="U109" s="1424"/>
      <c r="V109" s="1425"/>
      <c r="W109" s="1424"/>
      <c r="X109" s="1425"/>
      <c r="Y109" s="1424"/>
      <c r="Z109" s="1425"/>
      <c r="AA109" s="1424"/>
      <c r="AB109" s="1425"/>
      <c r="AC109" s="1424"/>
      <c r="AD109" s="1425"/>
      <c r="AE109" s="1424"/>
      <c r="AF109" s="1425"/>
      <c r="AG109" s="1424"/>
      <c r="AH109" s="1425"/>
      <c r="AI109" s="1424"/>
      <c r="AJ109" s="1425"/>
      <c r="AK109" s="1424"/>
      <c r="AL109" s="1425"/>
      <c r="AM109" s="1424"/>
      <c r="AN109" s="1426"/>
      <c r="AO109" s="1468"/>
      <c r="AP109" s="1468">
        <v>0</v>
      </c>
      <c r="AQ109" s="1428">
        <v>0</v>
      </c>
      <c r="AR109" s="1428">
        <v>0</v>
      </c>
      <c r="AS109" s="1428">
        <v>0</v>
      </c>
      <c r="AT109" s="1468">
        <v>0</v>
      </c>
      <c r="AU109" s="1468">
        <v>0</v>
      </c>
      <c r="AV109" s="1468">
        <v>0</v>
      </c>
      <c r="AW109" s="1468">
        <v>0</v>
      </c>
      <c r="AX109" t="str">
        <f t="shared" si="138"/>
        <v/>
      </c>
      <c r="CW109" s="25" t="str">
        <f t="shared" si="139"/>
        <v/>
      </c>
      <c r="CX109" s="25" t="str">
        <f t="shared" si="140"/>
        <v/>
      </c>
      <c r="CY109" s="25" t="str">
        <f t="shared" si="141"/>
        <v/>
      </c>
      <c r="CZ109" s="25" t="str">
        <f t="shared" si="142"/>
        <v/>
      </c>
      <c r="DA109" s="25" t="str">
        <f t="shared" si="143"/>
        <v/>
      </c>
      <c r="DB109" s="25" t="str">
        <f t="shared" si="144"/>
        <v/>
      </c>
      <c r="DC109" s="25" t="str">
        <f t="shared" si="145"/>
        <v/>
      </c>
      <c r="DD109" s="25" t="str">
        <f t="shared" si="146"/>
        <v/>
      </c>
      <c r="DE109"/>
      <c r="DG109" s="26">
        <f t="shared" si="156"/>
        <v>0</v>
      </c>
      <c r="DH109" s="26">
        <f t="shared" si="148"/>
        <v>0</v>
      </c>
      <c r="DI109" s="26">
        <f t="shared" si="149"/>
        <v>0</v>
      </c>
      <c r="DJ109" s="26">
        <f t="shared" si="150"/>
        <v>0</v>
      </c>
      <c r="DK109" s="26">
        <f t="shared" si="151"/>
        <v>0</v>
      </c>
      <c r="DL109" s="26">
        <f t="shared" si="152"/>
        <v>0</v>
      </c>
      <c r="DM109" s="26">
        <f t="shared" si="153"/>
        <v>0</v>
      </c>
      <c r="DN109" s="26">
        <f t="shared" si="154"/>
        <v>0</v>
      </c>
    </row>
    <row r="110" spans="1:118" x14ac:dyDescent="0.25">
      <c r="A110" s="1590" t="s">
        <v>142</v>
      </c>
      <c r="B110" s="1591"/>
      <c r="C110" s="1592"/>
      <c r="D110" s="1383">
        <f t="shared" si="136"/>
        <v>0</v>
      </c>
      <c r="E110" s="1465">
        <f t="shared" si="137"/>
        <v>0</v>
      </c>
      <c r="F110" s="1466">
        <f t="shared" si="137"/>
        <v>0</v>
      </c>
      <c r="G110" s="1601"/>
      <c r="H110" s="1604"/>
      <c r="I110" s="1467"/>
      <c r="J110" s="1487"/>
      <c r="K110" s="1467"/>
      <c r="L110" s="1425"/>
      <c r="M110" s="1467"/>
      <c r="N110" s="1425"/>
      <c r="O110" s="1424"/>
      <c r="P110" s="1425"/>
      <c r="Q110" s="1424"/>
      <c r="R110" s="1425"/>
      <c r="S110" s="1424"/>
      <c r="T110" s="1425"/>
      <c r="U110" s="1424"/>
      <c r="V110" s="1425"/>
      <c r="W110" s="1424"/>
      <c r="X110" s="1425"/>
      <c r="Y110" s="1424"/>
      <c r="Z110" s="1425"/>
      <c r="AA110" s="1424"/>
      <c r="AB110" s="1425"/>
      <c r="AC110" s="1424"/>
      <c r="AD110" s="1425"/>
      <c r="AE110" s="1424"/>
      <c r="AF110" s="1425"/>
      <c r="AG110" s="1424"/>
      <c r="AH110" s="1425"/>
      <c r="AI110" s="1424"/>
      <c r="AJ110" s="1425"/>
      <c r="AK110" s="1424"/>
      <c r="AL110" s="1425"/>
      <c r="AM110" s="1424"/>
      <c r="AN110" s="1426"/>
      <c r="AO110" s="1468"/>
      <c r="AP110" s="1468">
        <v>0</v>
      </c>
      <c r="AQ110" s="1428">
        <v>0</v>
      </c>
      <c r="AR110" s="1428">
        <v>0</v>
      </c>
      <c r="AS110" s="1428">
        <v>0</v>
      </c>
      <c r="AT110" s="1468">
        <v>0</v>
      </c>
      <c r="AU110" s="1468">
        <v>0</v>
      </c>
      <c r="AV110" s="1468">
        <v>0</v>
      </c>
      <c r="AW110" s="1468">
        <v>0</v>
      </c>
      <c r="AX110" t="str">
        <f t="shared" si="138"/>
        <v/>
      </c>
      <c r="CW110" s="25" t="str">
        <f t="shared" si="139"/>
        <v/>
      </c>
      <c r="CX110" s="25" t="str">
        <f t="shared" si="140"/>
        <v/>
      </c>
      <c r="CY110" s="25" t="str">
        <f t="shared" si="141"/>
        <v/>
      </c>
      <c r="CZ110" s="25" t="str">
        <f t="shared" si="142"/>
        <v/>
      </c>
      <c r="DA110" s="25" t="str">
        <f t="shared" si="143"/>
        <v/>
      </c>
      <c r="DB110" s="25" t="str">
        <f t="shared" si="144"/>
        <v/>
      </c>
      <c r="DC110" s="25" t="str">
        <f t="shared" si="145"/>
        <v/>
      </c>
      <c r="DD110" s="25" t="str">
        <f t="shared" si="146"/>
        <v/>
      </c>
      <c r="DE110"/>
      <c r="DG110" s="26">
        <f t="shared" si="156"/>
        <v>0</v>
      </c>
      <c r="DH110" s="26">
        <f t="shared" si="148"/>
        <v>0</v>
      </c>
      <c r="DI110" s="26">
        <f t="shared" si="149"/>
        <v>0</v>
      </c>
      <c r="DJ110" s="26">
        <f t="shared" si="150"/>
        <v>0</v>
      </c>
      <c r="DK110" s="26">
        <f t="shared" si="151"/>
        <v>0</v>
      </c>
      <c r="DL110" s="26">
        <f t="shared" si="152"/>
        <v>0</v>
      </c>
      <c r="DM110" s="26">
        <f t="shared" si="153"/>
        <v>0</v>
      </c>
      <c r="DN110" s="26">
        <f t="shared" si="154"/>
        <v>0</v>
      </c>
    </row>
    <row r="111" spans="1:118" x14ac:dyDescent="0.25">
      <c r="A111" s="1590" t="s">
        <v>143</v>
      </c>
      <c r="B111" s="1591"/>
      <c r="C111" s="1592"/>
      <c r="D111" s="1383">
        <f t="shared" si="136"/>
        <v>0</v>
      </c>
      <c r="E111" s="1465">
        <f t="shared" si="137"/>
        <v>0</v>
      </c>
      <c r="F111" s="1466">
        <f t="shared" si="137"/>
        <v>0</v>
      </c>
      <c r="G111" s="1601"/>
      <c r="H111" s="1604"/>
      <c r="I111" s="1467"/>
      <c r="J111" s="1487"/>
      <c r="K111" s="1467"/>
      <c r="L111" s="1425"/>
      <c r="M111" s="1467"/>
      <c r="N111" s="1425"/>
      <c r="O111" s="1424"/>
      <c r="P111" s="1425"/>
      <c r="Q111" s="1424"/>
      <c r="R111" s="1425"/>
      <c r="S111" s="1424"/>
      <c r="T111" s="1425"/>
      <c r="U111" s="1424"/>
      <c r="V111" s="1425"/>
      <c r="W111" s="1424"/>
      <c r="X111" s="1425"/>
      <c r="Y111" s="1424"/>
      <c r="Z111" s="1425"/>
      <c r="AA111" s="1424"/>
      <c r="AB111" s="1425"/>
      <c r="AC111" s="1424"/>
      <c r="AD111" s="1425"/>
      <c r="AE111" s="1424"/>
      <c r="AF111" s="1425"/>
      <c r="AG111" s="1424"/>
      <c r="AH111" s="1425"/>
      <c r="AI111" s="1424"/>
      <c r="AJ111" s="1425"/>
      <c r="AK111" s="1424"/>
      <c r="AL111" s="1425"/>
      <c r="AM111" s="1424"/>
      <c r="AN111" s="1426"/>
      <c r="AO111" s="1468"/>
      <c r="AP111" s="1468">
        <v>0</v>
      </c>
      <c r="AQ111" s="1428">
        <v>0</v>
      </c>
      <c r="AR111" s="1428">
        <v>0</v>
      </c>
      <c r="AS111" s="1428">
        <v>0</v>
      </c>
      <c r="AT111" s="1468">
        <v>0</v>
      </c>
      <c r="AU111" s="1468">
        <v>0</v>
      </c>
      <c r="AV111" s="1468">
        <v>0</v>
      </c>
      <c r="AW111" s="1468">
        <v>0</v>
      </c>
      <c r="AX111" t="str">
        <f t="shared" si="138"/>
        <v/>
      </c>
      <c r="CW111" s="25" t="str">
        <f t="shared" si="139"/>
        <v/>
      </c>
      <c r="CX111" s="25" t="str">
        <f t="shared" si="140"/>
        <v/>
      </c>
      <c r="CY111" s="25" t="str">
        <f t="shared" si="141"/>
        <v/>
      </c>
      <c r="CZ111" s="25" t="str">
        <f t="shared" si="142"/>
        <v/>
      </c>
      <c r="DA111" s="25" t="str">
        <f t="shared" si="143"/>
        <v/>
      </c>
      <c r="DB111" s="25" t="str">
        <f t="shared" si="144"/>
        <v/>
      </c>
      <c r="DC111" s="25" t="str">
        <f t="shared" si="145"/>
        <v/>
      </c>
      <c r="DD111" s="25" t="str">
        <f t="shared" si="146"/>
        <v/>
      </c>
      <c r="DE111"/>
      <c r="DG111" s="26">
        <f t="shared" si="156"/>
        <v>0</v>
      </c>
      <c r="DH111" s="26">
        <f t="shared" si="148"/>
        <v>0</v>
      </c>
      <c r="DI111" s="26">
        <f t="shared" si="149"/>
        <v>0</v>
      </c>
      <c r="DJ111" s="26">
        <f t="shared" si="150"/>
        <v>0</v>
      </c>
      <c r="DK111" s="26">
        <f t="shared" si="151"/>
        <v>0</v>
      </c>
      <c r="DL111" s="26">
        <f t="shared" si="152"/>
        <v>0</v>
      </c>
      <c r="DM111" s="26">
        <f t="shared" si="153"/>
        <v>0</v>
      </c>
      <c r="DN111" s="26">
        <f t="shared" si="154"/>
        <v>0</v>
      </c>
    </row>
    <row r="112" spans="1:118" x14ac:dyDescent="0.25">
      <c r="A112" s="1590" t="s">
        <v>144</v>
      </c>
      <c r="B112" s="1591"/>
      <c r="C112" s="1592"/>
      <c r="D112" s="1383">
        <f t="shared" si="136"/>
        <v>0</v>
      </c>
      <c r="E112" s="1465">
        <f t="shared" si="137"/>
        <v>0</v>
      </c>
      <c r="F112" s="1466">
        <f t="shared" si="137"/>
        <v>0</v>
      </c>
      <c r="G112" s="1601"/>
      <c r="H112" s="1604"/>
      <c r="I112" s="1467"/>
      <c r="J112" s="1487"/>
      <c r="K112" s="1467"/>
      <c r="L112" s="1425"/>
      <c r="M112" s="1467"/>
      <c r="N112" s="1425"/>
      <c r="O112" s="1424"/>
      <c r="P112" s="1425"/>
      <c r="Q112" s="1424"/>
      <c r="R112" s="1425"/>
      <c r="S112" s="1424"/>
      <c r="T112" s="1425"/>
      <c r="U112" s="1424"/>
      <c r="V112" s="1425"/>
      <c r="W112" s="1424"/>
      <c r="X112" s="1425"/>
      <c r="Y112" s="1424"/>
      <c r="Z112" s="1425"/>
      <c r="AA112" s="1424"/>
      <c r="AB112" s="1425"/>
      <c r="AC112" s="1424"/>
      <c r="AD112" s="1425"/>
      <c r="AE112" s="1424"/>
      <c r="AF112" s="1425"/>
      <c r="AG112" s="1424"/>
      <c r="AH112" s="1425"/>
      <c r="AI112" s="1424"/>
      <c r="AJ112" s="1425"/>
      <c r="AK112" s="1424"/>
      <c r="AL112" s="1425"/>
      <c r="AM112" s="1424"/>
      <c r="AN112" s="1426"/>
      <c r="AO112" s="1468"/>
      <c r="AP112" s="1468">
        <v>0</v>
      </c>
      <c r="AQ112" s="1428">
        <v>0</v>
      </c>
      <c r="AR112" s="1428">
        <v>0</v>
      </c>
      <c r="AS112" s="1428">
        <v>0</v>
      </c>
      <c r="AT112" s="1468">
        <v>0</v>
      </c>
      <c r="AU112" s="1468">
        <v>0</v>
      </c>
      <c r="AV112" s="1468">
        <v>0</v>
      </c>
      <c r="AW112" s="1468">
        <v>0</v>
      </c>
      <c r="AX112" t="str">
        <f t="shared" si="138"/>
        <v/>
      </c>
      <c r="CW112" s="25" t="str">
        <f t="shared" si="139"/>
        <v/>
      </c>
      <c r="CX112" s="25" t="str">
        <f t="shared" si="140"/>
        <v/>
      </c>
      <c r="CY112" s="25" t="str">
        <f t="shared" si="141"/>
        <v/>
      </c>
      <c r="CZ112" s="25" t="str">
        <f t="shared" si="142"/>
        <v/>
      </c>
      <c r="DA112" s="25" t="str">
        <f t="shared" si="143"/>
        <v/>
      </c>
      <c r="DB112" s="25" t="str">
        <f t="shared" si="144"/>
        <v/>
      </c>
      <c r="DC112" s="25" t="str">
        <f t="shared" si="145"/>
        <v/>
      </c>
      <c r="DD112" s="25" t="str">
        <f t="shared" si="146"/>
        <v/>
      </c>
      <c r="DE112"/>
      <c r="DG112" s="26">
        <f t="shared" si="156"/>
        <v>0</v>
      </c>
      <c r="DH112" s="26">
        <f t="shared" si="148"/>
        <v>0</v>
      </c>
      <c r="DI112" s="26">
        <f t="shared" si="149"/>
        <v>0</v>
      </c>
      <c r="DJ112" s="26">
        <f t="shared" si="150"/>
        <v>0</v>
      </c>
      <c r="DK112" s="26">
        <f t="shared" si="151"/>
        <v>0</v>
      </c>
      <c r="DL112" s="26">
        <f t="shared" si="152"/>
        <v>0</v>
      </c>
      <c r="DM112" s="26">
        <f t="shared" si="153"/>
        <v>0</v>
      </c>
      <c r="DN112" s="26">
        <f t="shared" si="154"/>
        <v>0</v>
      </c>
    </row>
    <row r="113" spans="1:118" x14ac:dyDescent="0.25">
      <c r="A113" s="1590" t="s">
        <v>145</v>
      </c>
      <c r="B113" s="1591"/>
      <c r="C113" s="1592"/>
      <c r="D113" s="1383">
        <f t="shared" si="136"/>
        <v>0</v>
      </c>
      <c r="E113" s="1465">
        <f t="shared" si="137"/>
        <v>0</v>
      </c>
      <c r="F113" s="1466">
        <f t="shared" si="137"/>
        <v>0</v>
      </c>
      <c r="G113" s="1601"/>
      <c r="H113" s="1604"/>
      <c r="I113" s="1467"/>
      <c r="J113" s="1487"/>
      <c r="K113" s="1467"/>
      <c r="L113" s="1425"/>
      <c r="M113" s="1467"/>
      <c r="N113" s="1425"/>
      <c r="O113" s="1424"/>
      <c r="P113" s="1425"/>
      <c r="Q113" s="1424"/>
      <c r="R113" s="1425"/>
      <c r="S113" s="1424"/>
      <c r="T113" s="1425"/>
      <c r="U113" s="1424"/>
      <c r="V113" s="1425"/>
      <c r="W113" s="1424"/>
      <c r="X113" s="1425"/>
      <c r="Y113" s="1424"/>
      <c r="Z113" s="1425"/>
      <c r="AA113" s="1424"/>
      <c r="AB113" s="1425"/>
      <c r="AC113" s="1424"/>
      <c r="AD113" s="1425"/>
      <c r="AE113" s="1424"/>
      <c r="AF113" s="1425"/>
      <c r="AG113" s="1424"/>
      <c r="AH113" s="1425"/>
      <c r="AI113" s="1424"/>
      <c r="AJ113" s="1425"/>
      <c r="AK113" s="1424"/>
      <c r="AL113" s="1425"/>
      <c r="AM113" s="1424"/>
      <c r="AN113" s="1426"/>
      <c r="AO113" s="1468"/>
      <c r="AP113" s="1468">
        <v>0</v>
      </c>
      <c r="AQ113" s="1428">
        <v>0</v>
      </c>
      <c r="AR113" s="1428">
        <v>0</v>
      </c>
      <c r="AS113" s="1428">
        <v>0</v>
      </c>
      <c r="AT113" s="1468">
        <v>0</v>
      </c>
      <c r="AU113" s="1468">
        <v>0</v>
      </c>
      <c r="AV113" s="1468">
        <v>0</v>
      </c>
      <c r="AW113" s="1468">
        <v>0</v>
      </c>
      <c r="AX113" t="str">
        <f t="shared" si="138"/>
        <v/>
      </c>
      <c r="CW113" s="25" t="str">
        <f t="shared" si="139"/>
        <v/>
      </c>
      <c r="CX113" s="25" t="str">
        <f t="shared" si="140"/>
        <v/>
      </c>
      <c r="CY113" s="25" t="str">
        <f t="shared" si="141"/>
        <v/>
      </c>
      <c r="CZ113" s="25" t="str">
        <f t="shared" si="142"/>
        <v/>
      </c>
      <c r="DA113" s="25" t="str">
        <f t="shared" si="143"/>
        <v/>
      </c>
      <c r="DB113" s="25" t="str">
        <f t="shared" si="144"/>
        <v/>
      </c>
      <c r="DC113" s="25" t="str">
        <f t="shared" si="145"/>
        <v/>
      </c>
      <c r="DD113" s="25" t="str">
        <f t="shared" si="146"/>
        <v/>
      </c>
      <c r="DE113"/>
      <c r="DG113" s="26">
        <f t="shared" si="156"/>
        <v>0</v>
      </c>
      <c r="DH113" s="26">
        <f t="shared" si="148"/>
        <v>0</v>
      </c>
      <c r="DI113" s="26">
        <f t="shared" si="149"/>
        <v>0</v>
      </c>
      <c r="DJ113" s="26">
        <f t="shared" si="150"/>
        <v>0</v>
      </c>
      <c r="DK113" s="26">
        <f t="shared" si="151"/>
        <v>0</v>
      </c>
      <c r="DL113" s="26">
        <f t="shared" si="152"/>
        <v>0</v>
      </c>
      <c r="DM113" s="26">
        <f t="shared" si="153"/>
        <v>0</v>
      </c>
      <c r="DN113" s="26">
        <f t="shared" si="154"/>
        <v>0</v>
      </c>
    </row>
    <row r="114" spans="1:118" x14ac:dyDescent="0.25">
      <c r="A114" s="1598" t="s">
        <v>146</v>
      </c>
      <c r="B114" s="1598"/>
      <c r="C114" s="1598"/>
      <c r="D114" s="1383">
        <f t="shared" si="136"/>
        <v>0</v>
      </c>
      <c r="E114" s="1465">
        <f>SUM(S114+U114+W114+Y114+AA114+AC114+AE114+AG114+AI114+AK114+AM114)</f>
        <v>0</v>
      </c>
      <c r="F114" s="1466">
        <f>SUM(T114+V114+X114+Z114+AB114+AD114+AF114+AH114+AJ114+AL114+AN114)</f>
        <v>0</v>
      </c>
      <c r="G114" s="1484"/>
      <c r="H114" s="1485"/>
      <c r="I114" s="1484"/>
      <c r="J114" s="1602"/>
      <c r="K114" s="1484"/>
      <c r="L114" s="1485"/>
      <c r="M114" s="1484"/>
      <c r="N114" s="1485"/>
      <c r="O114" s="1603"/>
      <c r="P114" s="1485"/>
      <c r="Q114" s="1603"/>
      <c r="R114" s="1485"/>
      <c r="S114" s="1424"/>
      <c r="T114" s="1425"/>
      <c r="U114" s="1424"/>
      <c r="V114" s="1425"/>
      <c r="W114" s="1424"/>
      <c r="X114" s="1425"/>
      <c r="Y114" s="1424"/>
      <c r="Z114" s="1425"/>
      <c r="AA114" s="1424"/>
      <c r="AB114" s="1425"/>
      <c r="AC114" s="1424"/>
      <c r="AD114" s="1425"/>
      <c r="AE114" s="1424"/>
      <c r="AF114" s="1425"/>
      <c r="AG114" s="1424"/>
      <c r="AH114" s="1425"/>
      <c r="AI114" s="1424"/>
      <c r="AJ114" s="1425"/>
      <c r="AK114" s="1424"/>
      <c r="AL114" s="1425"/>
      <c r="AM114" s="1424"/>
      <c r="AN114" s="1426"/>
      <c r="AO114" s="1468"/>
      <c r="AP114" s="1468">
        <v>0</v>
      </c>
      <c r="AQ114" s="1428">
        <v>0</v>
      </c>
      <c r="AR114" s="1428">
        <v>0</v>
      </c>
      <c r="AS114" s="1428">
        <v>0</v>
      </c>
      <c r="AT114" s="1468">
        <v>0</v>
      </c>
      <c r="AU114" s="1468">
        <v>0</v>
      </c>
      <c r="AV114" s="1468">
        <v>0</v>
      </c>
      <c r="AW114" s="1468">
        <v>0</v>
      </c>
      <c r="AX114" t="str">
        <f t="shared" si="138"/>
        <v/>
      </c>
      <c r="CW114" s="25" t="str">
        <f t="shared" si="139"/>
        <v/>
      </c>
      <c r="CX114" s="25" t="str">
        <f t="shared" si="140"/>
        <v/>
      </c>
      <c r="CY114" s="25" t="str">
        <f t="shared" si="141"/>
        <v/>
      </c>
      <c r="CZ114" s="25" t="str">
        <f t="shared" si="142"/>
        <v/>
      </c>
      <c r="DA114" s="25" t="str">
        <f t="shared" si="143"/>
        <v/>
      </c>
      <c r="DB114" s="25" t="str">
        <f t="shared" si="144"/>
        <v/>
      </c>
      <c r="DC114" s="25" t="str">
        <f t="shared" si="145"/>
        <v/>
      </c>
      <c r="DD114" s="25" t="str">
        <f t="shared" si="146"/>
        <v/>
      </c>
      <c r="DE114"/>
      <c r="DG114" s="26">
        <f t="shared" si="156"/>
        <v>0</v>
      </c>
      <c r="DH114" s="26">
        <f t="shared" si="148"/>
        <v>0</v>
      </c>
      <c r="DI114" s="26">
        <f t="shared" si="149"/>
        <v>0</v>
      </c>
      <c r="DJ114" s="26">
        <f t="shared" si="150"/>
        <v>0</v>
      </c>
      <c r="DK114" s="26">
        <f t="shared" si="151"/>
        <v>0</v>
      </c>
      <c r="DL114" s="26">
        <f t="shared" si="152"/>
        <v>0</v>
      </c>
      <c r="DM114" s="26">
        <f t="shared" si="153"/>
        <v>0</v>
      </c>
      <c r="DN114" s="26">
        <f t="shared" si="154"/>
        <v>0</v>
      </c>
    </row>
    <row r="115" spans="1:118" x14ac:dyDescent="0.25">
      <c r="A115" s="1598" t="s">
        <v>147</v>
      </c>
      <c r="B115" s="1598"/>
      <c r="C115" s="1598"/>
      <c r="D115" s="1383">
        <f t="shared" si="136"/>
        <v>7</v>
      </c>
      <c r="E115" s="1465">
        <f>SUM(S115+U115+W115+Y115+AA115+AC115+AE115+AG115+AI115+AK115+AM115)</f>
        <v>3</v>
      </c>
      <c r="F115" s="1466">
        <f>SUM(T115+V115+X115+Z115+AB115+AD115+AF115+AH115+AJ115+AL115+AN115)</f>
        <v>4</v>
      </c>
      <c r="G115" s="1593"/>
      <c r="H115" s="1594"/>
      <c r="I115" s="1593"/>
      <c r="J115" s="1595"/>
      <c r="K115" s="1593"/>
      <c r="L115" s="1594"/>
      <c r="M115" s="1593"/>
      <c r="N115" s="1594"/>
      <c r="O115" s="1596"/>
      <c r="P115" s="1594"/>
      <c r="Q115" s="1596"/>
      <c r="R115" s="1594"/>
      <c r="S115" s="1424">
        <v>0</v>
      </c>
      <c r="T115" s="1425">
        <v>0</v>
      </c>
      <c r="U115" s="1424">
        <v>0</v>
      </c>
      <c r="V115" s="1425">
        <v>0</v>
      </c>
      <c r="W115" s="1424">
        <v>1</v>
      </c>
      <c r="X115" s="1425">
        <v>0</v>
      </c>
      <c r="Y115" s="1424">
        <v>2</v>
      </c>
      <c r="Z115" s="1425">
        <v>3</v>
      </c>
      <c r="AA115" s="1424">
        <v>0</v>
      </c>
      <c r="AB115" s="1425">
        <v>1</v>
      </c>
      <c r="AC115" s="1424">
        <v>0</v>
      </c>
      <c r="AD115" s="1425">
        <v>0</v>
      </c>
      <c r="AE115" s="1424">
        <v>0</v>
      </c>
      <c r="AF115" s="1425">
        <v>0</v>
      </c>
      <c r="AG115" s="1424">
        <v>0</v>
      </c>
      <c r="AH115" s="1425">
        <v>0</v>
      </c>
      <c r="AI115" s="1424">
        <v>0</v>
      </c>
      <c r="AJ115" s="1425">
        <v>0</v>
      </c>
      <c r="AK115" s="1424">
        <v>0</v>
      </c>
      <c r="AL115" s="1425">
        <v>0</v>
      </c>
      <c r="AM115" s="1424">
        <v>0</v>
      </c>
      <c r="AN115" s="1426">
        <v>0</v>
      </c>
      <c r="AO115" s="1468">
        <v>0</v>
      </c>
      <c r="AP115" s="1468">
        <v>0</v>
      </c>
      <c r="AQ115" s="1428">
        <v>7</v>
      </c>
      <c r="AR115" s="1428">
        <v>0</v>
      </c>
      <c r="AS115" s="1428">
        <v>0</v>
      </c>
      <c r="AT115" s="1468">
        <v>0</v>
      </c>
      <c r="AU115" s="1468">
        <v>0</v>
      </c>
      <c r="AV115" s="1468">
        <v>0</v>
      </c>
      <c r="AW115" s="1468">
        <v>0</v>
      </c>
      <c r="AX115" t="str">
        <f t="shared" si="138"/>
        <v/>
      </c>
      <c r="CW115" s="25" t="str">
        <f t="shared" si="139"/>
        <v/>
      </c>
      <c r="CX115" s="25" t="str">
        <f t="shared" si="140"/>
        <v/>
      </c>
      <c r="CY115" s="25" t="str">
        <f t="shared" si="141"/>
        <v/>
      </c>
      <c r="CZ115" s="25" t="str">
        <f t="shared" si="142"/>
        <v/>
      </c>
      <c r="DA115" s="25" t="str">
        <f t="shared" si="143"/>
        <v/>
      </c>
      <c r="DB115" s="25" t="str">
        <f t="shared" si="144"/>
        <v/>
      </c>
      <c r="DC115" s="25" t="str">
        <f t="shared" si="145"/>
        <v/>
      </c>
      <c r="DD115" s="25" t="str">
        <f t="shared" si="146"/>
        <v/>
      </c>
      <c r="DE115"/>
      <c r="DG115" s="26">
        <f t="shared" si="156"/>
        <v>0</v>
      </c>
      <c r="DH115" s="26">
        <f t="shared" si="148"/>
        <v>0</v>
      </c>
      <c r="DI115" s="26">
        <f t="shared" si="149"/>
        <v>0</v>
      </c>
      <c r="DJ115" s="26">
        <f t="shared" si="150"/>
        <v>0</v>
      </c>
      <c r="DK115" s="26">
        <f t="shared" si="151"/>
        <v>0</v>
      </c>
      <c r="DL115" s="26">
        <f t="shared" si="152"/>
        <v>0</v>
      </c>
      <c r="DM115" s="26">
        <f t="shared" si="153"/>
        <v>0</v>
      </c>
      <c r="DN115" s="26">
        <f t="shared" si="154"/>
        <v>0</v>
      </c>
    </row>
    <row r="116" spans="1:118" x14ac:dyDescent="0.25">
      <c r="A116" s="1590" t="s">
        <v>148</v>
      </c>
      <c r="B116" s="1591"/>
      <c r="C116" s="1592"/>
      <c r="D116" s="1383">
        <f t="shared" si="136"/>
        <v>21</v>
      </c>
      <c r="E116" s="1465">
        <f>SUM(U116+W116+Y116+AA116+AC116+AE116+AG116+AI116+AK116+AM116)</f>
        <v>11</v>
      </c>
      <c r="F116" s="1466">
        <f>SUM(V116+X116+Z116+AB116+AD116+AF116+AH116+AJ116+AL116+AN116)</f>
        <v>10</v>
      </c>
      <c r="G116" s="1593"/>
      <c r="H116" s="1594"/>
      <c r="I116" s="1593"/>
      <c r="J116" s="1595"/>
      <c r="K116" s="1593"/>
      <c r="L116" s="1594"/>
      <c r="M116" s="1593"/>
      <c r="N116" s="1594"/>
      <c r="O116" s="1596"/>
      <c r="P116" s="1594"/>
      <c r="Q116" s="1596"/>
      <c r="R116" s="1594"/>
      <c r="S116" s="1596"/>
      <c r="T116" s="1594"/>
      <c r="U116" s="1424">
        <v>0</v>
      </c>
      <c r="V116" s="1425">
        <v>0</v>
      </c>
      <c r="W116" s="1424">
        <v>0</v>
      </c>
      <c r="X116" s="1425">
        <v>0</v>
      </c>
      <c r="Y116" s="1424">
        <v>8</v>
      </c>
      <c r="Z116" s="1425">
        <v>1</v>
      </c>
      <c r="AA116" s="1424">
        <v>0</v>
      </c>
      <c r="AB116" s="1425">
        <v>3</v>
      </c>
      <c r="AC116" s="1424">
        <v>0</v>
      </c>
      <c r="AD116" s="1425">
        <v>1</v>
      </c>
      <c r="AE116" s="1424">
        <v>0</v>
      </c>
      <c r="AF116" s="1425">
        <v>2</v>
      </c>
      <c r="AG116" s="1424">
        <v>2</v>
      </c>
      <c r="AH116" s="1425">
        <v>2</v>
      </c>
      <c r="AI116" s="1424">
        <v>1</v>
      </c>
      <c r="AJ116" s="1425">
        <v>1</v>
      </c>
      <c r="AK116" s="1424">
        <v>0</v>
      </c>
      <c r="AL116" s="1425">
        <v>0</v>
      </c>
      <c r="AM116" s="1424">
        <v>0</v>
      </c>
      <c r="AN116" s="1426">
        <v>0</v>
      </c>
      <c r="AO116" s="1468">
        <v>0</v>
      </c>
      <c r="AP116" s="1468">
        <v>0</v>
      </c>
      <c r="AQ116" s="1428">
        <v>21</v>
      </c>
      <c r="AR116" s="1428">
        <v>0</v>
      </c>
      <c r="AS116" s="1428">
        <v>0</v>
      </c>
      <c r="AT116" s="1468">
        <v>0</v>
      </c>
      <c r="AU116" s="1468">
        <v>0</v>
      </c>
      <c r="AV116" s="1468">
        <v>0</v>
      </c>
      <c r="AW116" s="1468">
        <v>0</v>
      </c>
      <c r="AX116" t="str">
        <f t="shared" si="138"/>
        <v/>
      </c>
      <c r="CW116" s="25" t="str">
        <f t="shared" si="139"/>
        <v/>
      </c>
      <c r="CX116" s="25" t="str">
        <f t="shared" si="140"/>
        <v/>
      </c>
      <c r="CY116" s="25" t="str">
        <f t="shared" si="141"/>
        <v/>
      </c>
      <c r="CZ116" s="25" t="str">
        <f t="shared" si="142"/>
        <v/>
      </c>
      <c r="DA116" s="25" t="str">
        <f t="shared" si="143"/>
        <v/>
      </c>
      <c r="DB116" s="25" t="str">
        <f t="shared" si="144"/>
        <v/>
      </c>
      <c r="DC116" s="25" t="str">
        <f t="shared" si="145"/>
        <v/>
      </c>
      <c r="DD116" s="25" t="str">
        <f t="shared" si="146"/>
        <v/>
      </c>
      <c r="DE116"/>
      <c r="DG116" s="26">
        <f t="shared" si="156"/>
        <v>0</v>
      </c>
      <c r="DH116" s="26">
        <f t="shared" si="148"/>
        <v>0</v>
      </c>
      <c r="DI116" s="26">
        <f t="shared" si="149"/>
        <v>0</v>
      </c>
      <c r="DJ116" s="26">
        <f t="shared" si="150"/>
        <v>0</v>
      </c>
      <c r="DK116" s="26">
        <f t="shared" si="151"/>
        <v>0</v>
      </c>
      <c r="DL116" s="26">
        <f t="shared" si="152"/>
        <v>0</v>
      </c>
      <c r="DM116" s="26">
        <f t="shared" si="153"/>
        <v>0</v>
      </c>
      <c r="DN116" s="26">
        <f t="shared" si="154"/>
        <v>0</v>
      </c>
    </row>
    <row r="117" spans="1:118" ht="15" customHeight="1" x14ac:dyDescent="0.25">
      <c r="A117" s="1590" t="s">
        <v>149</v>
      </c>
      <c r="B117" s="1591"/>
      <c r="C117" s="1592"/>
      <c r="D117" s="1383">
        <f t="shared" si="136"/>
        <v>0</v>
      </c>
      <c r="E117" s="1465">
        <f>SUM(Y117+AA117+AC117+AE117+AG117+AI117+AK117+AM117)</f>
        <v>0</v>
      </c>
      <c r="F117" s="1466">
        <f>SUM(Z117+AB117+AD117+AF117+AH117+AJ117+AL117+AN117)</f>
        <v>0</v>
      </c>
      <c r="G117" s="1593"/>
      <c r="H117" s="1594"/>
      <c r="I117" s="1593"/>
      <c r="J117" s="1595"/>
      <c r="K117" s="1593"/>
      <c r="L117" s="1594"/>
      <c r="M117" s="1593"/>
      <c r="N117" s="1594"/>
      <c r="O117" s="1596"/>
      <c r="P117" s="1594"/>
      <c r="Q117" s="1596"/>
      <c r="R117" s="1594"/>
      <c r="S117" s="1596"/>
      <c r="T117" s="1594"/>
      <c r="U117" s="1596"/>
      <c r="V117" s="1594"/>
      <c r="W117" s="1596"/>
      <c r="X117" s="1594"/>
      <c r="Y117" s="1424"/>
      <c r="Z117" s="1425"/>
      <c r="AA117" s="1424"/>
      <c r="AB117" s="1425"/>
      <c r="AC117" s="1424"/>
      <c r="AD117" s="1425"/>
      <c r="AE117" s="1424"/>
      <c r="AF117" s="1425"/>
      <c r="AG117" s="1424"/>
      <c r="AH117" s="1425"/>
      <c r="AI117" s="1424"/>
      <c r="AJ117" s="1425"/>
      <c r="AK117" s="1424"/>
      <c r="AL117" s="1425"/>
      <c r="AM117" s="1424"/>
      <c r="AN117" s="1426"/>
      <c r="AO117" s="1597"/>
      <c r="AP117" s="1468">
        <v>0</v>
      </c>
      <c r="AQ117" s="1428">
        <v>0</v>
      </c>
      <c r="AR117" s="1428">
        <v>0</v>
      </c>
      <c r="AS117" s="1428">
        <v>0</v>
      </c>
      <c r="AT117" s="1468">
        <v>0</v>
      </c>
      <c r="AU117" s="1468">
        <v>0</v>
      </c>
      <c r="AV117" s="1468">
        <v>0</v>
      </c>
      <c r="AW117" s="1468">
        <v>0</v>
      </c>
      <c r="AX117" t="str">
        <f t="shared" si="138"/>
        <v/>
      </c>
      <c r="CW117" s="182"/>
      <c r="CX117" s="25" t="str">
        <f t="shared" si="140"/>
        <v/>
      </c>
      <c r="CY117" s="25" t="str">
        <f t="shared" si="141"/>
        <v/>
      </c>
      <c r="CZ117" s="25" t="str">
        <f t="shared" si="142"/>
        <v/>
      </c>
      <c r="DA117" s="25" t="str">
        <f t="shared" si="143"/>
        <v/>
      </c>
      <c r="DB117" s="25" t="str">
        <f t="shared" si="144"/>
        <v/>
      </c>
      <c r="DC117" s="25" t="str">
        <f t="shared" si="145"/>
        <v/>
      </c>
      <c r="DD117" s="25" t="str">
        <f t="shared" si="146"/>
        <v/>
      </c>
      <c r="DE117"/>
      <c r="DG117" s="182"/>
      <c r="DH117" s="26">
        <f t="shared" si="148"/>
        <v>0</v>
      </c>
      <c r="DI117" s="26">
        <f t="shared" si="149"/>
        <v>0</v>
      </c>
      <c r="DJ117" s="26">
        <f t="shared" si="150"/>
        <v>0</v>
      </c>
      <c r="DK117" s="26">
        <f t="shared" si="151"/>
        <v>0</v>
      </c>
      <c r="DL117" s="26">
        <f t="shared" si="152"/>
        <v>0</v>
      </c>
      <c r="DM117" s="26">
        <f t="shared" si="153"/>
        <v>0</v>
      </c>
      <c r="DN117" s="26">
        <f t="shared" si="154"/>
        <v>0</v>
      </c>
    </row>
    <row r="118" spans="1:118" x14ac:dyDescent="0.25">
      <c r="A118" s="1589" t="s">
        <v>150</v>
      </c>
      <c r="B118" s="1589"/>
      <c r="C118" s="1589"/>
      <c r="D118" s="1383">
        <f t="shared" si="136"/>
        <v>10</v>
      </c>
      <c r="E118" s="1465">
        <f>SUM(G118+I118+K118+M118+O118+Q118+S118+U118+W118+Y118+AA118+AC118+AE118+AG118+AI118+AK118+AM118)</f>
        <v>4</v>
      </c>
      <c r="F118" s="1466">
        <f t="shared" si="137"/>
        <v>6</v>
      </c>
      <c r="G118" s="1467">
        <v>0</v>
      </c>
      <c r="H118" s="1425">
        <v>0</v>
      </c>
      <c r="I118" s="1467">
        <v>0</v>
      </c>
      <c r="J118" s="1487">
        <v>0</v>
      </c>
      <c r="K118" s="1467">
        <v>0</v>
      </c>
      <c r="L118" s="1425">
        <v>0</v>
      </c>
      <c r="M118" s="1467">
        <v>0</v>
      </c>
      <c r="N118" s="1425">
        <v>0</v>
      </c>
      <c r="O118" s="1424">
        <v>0</v>
      </c>
      <c r="P118" s="1425">
        <v>0</v>
      </c>
      <c r="Q118" s="1424">
        <v>0</v>
      </c>
      <c r="R118" s="1425">
        <v>0</v>
      </c>
      <c r="S118" s="1424">
        <v>0</v>
      </c>
      <c r="T118" s="1425">
        <v>0</v>
      </c>
      <c r="U118" s="1424">
        <v>0</v>
      </c>
      <c r="V118" s="1425">
        <v>0</v>
      </c>
      <c r="W118" s="1424">
        <v>0</v>
      </c>
      <c r="X118" s="1425">
        <v>0</v>
      </c>
      <c r="Y118" s="1424">
        <v>0</v>
      </c>
      <c r="Z118" s="1425">
        <v>0</v>
      </c>
      <c r="AA118" s="1424">
        <v>0</v>
      </c>
      <c r="AB118" s="1425">
        <v>0</v>
      </c>
      <c r="AC118" s="1424">
        <v>1</v>
      </c>
      <c r="AD118" s="1425">
        <v>0</v>
      </c>
      <c r="AE118" s="1424">
        <v>1</v>
      </c>
      <c r="AF118" s="1425">
        <v>2</v>
      </c>
      <c r="AG118" s="1424">
        <v>0</v>
      </c>
      <c r="AH118" s="1425">
        <v>0</v>
      </c>
      <c r="AI118" s="1424">
        <v>1</v>
      </c>
      <c r="AJ118" s="1425">
        <v>3</v>
      </c>
      <c r="AK118" s="1424">
        <v>1</v>
      </c>
      <c r="AL118" s="1425">
        <v>1</v>
      </c>
      <c r="AM118" s="1424">
        <v>0</v>
      </c>
      <c r="AN118" s="1426">
        <v>0</v>
      </c>
      <c r="AO118" s="1468">
        <v>0</v>
      </c>
      <c r="AP118" s="1468">
        <v>0</v>
      </c>
      <c r="AQ118" s="1428">
        <v>10</v>
      </c>
      <c r="AR118" s="1428">
        <v>0</v>
      </c>
      <c r="AS118" s="1428">
        <v>0</v>
      </c>
      <c r="AT118" s="1468">
        <v>0</v>
      </c>
      <c r="AU118" s="1468">
        <v>0</v>
      </c>
      <c r="AV118" s="1468">
        <v>0</v>
      </c>
      <c r="AW118" s="1468">
        <v>0</v>
      </c>
      <c r="AX118" t="str">
        <f t="shared" si="138"/>
        <v/>
      </c>
      <c r="CW118" s="25" t="str">
        <f t="shared" si="139"/>
        <v/>
      </c>
      <c r="CX118" s="25" t="str">
        <f t="shared" si="140"/>
        <v/>
      </c>
      <c r="CY118" s="25" t="str">
        <f t="shared" si="141"/>
        <v/>
      </c>
      <c r="CZ118" s="25" t="str">
        <f t="shared" si="142"/>
        <v/>
      </c>
      <c r="DA118" s="25" t="str">
        <f t="shared" si="143"/>
        <v/>
      </c>
      <c r="DB118" s="25" t="str">
        <f t="shared" si="144"/>
        <v/>
      </c>
      <c r="DC118" s="25" t="str">
        <f t="shared" si="145"/>
        <v/>
      </c>
      <c r="DD118" s="25" t="str">
        <f t="shared" si="146"/>
        <v/>
      </c>
      <c r="DE118"/>
      <c r="DG118" s="26">
        <f>IF(AND((W118+X118)&gt;0,AO118=""),1,IF(AO118&gt;(W118+X118),1,0))</f>
        <v>0</v>
      </c>
      <c r="DH118" s="26">
        <f t="shared" si="148"/>
        <v>0</v>
      </c>
      <c r="DI118" s="26">
        <f t="shared" si="149"/>
        <v>0</v>
      </c>
      <c r="DJ118" s="26">
        <f t="shared" si="150"/>
        <v>0</v>
      </c>
      <c r="DK118" s="26">
        <f t="shared" si="151"/>
        <v>0</v>
      </c>
      <c r="DL118" s="26">
        <f t="shared" si="152"/>
        <v>0</v>
      </c>
      <c r="DM118" s="26">
        <f t="shared" si="153"/>
        <v>0</v>
      </c>
      <c r="DN118" s="26">
        <f t="shared" si="154"/>
        <v>0</v>
      </c>
    </row>
    <row r="119" spans="1:118" ht="15" customHeight="1" x14ac:dyDescent="0.25">
      <c r="A119" s="800" t="s">
        <v>151</v>
      </c>
      <c r="B119" s="801"/>
      <c r="C119" s="883"/>
      <c r="D119" s="1383">
        <f t="shared" si="136"/>
        <v>19</v>
      </c>
      <c r="E119" s="1465">
        <f>SUM(Y119+AA119+AC119+AE119+AG119+AI119+AK119+AM119)</f>
        <v>5</v>
      </c>
      <c r="F119" s="1466">
        <f>SUM(Z119+AB119+AD119+AF119+AH119+AJ119+AL119+AN119)</f>
        <v>14</v>
      </c>
      <c r="G119" s="1593"/>
      <c r="H119" s="1594"/>
      <c r="I119" s="1593"/>
      <c r="J119" s="1595"/>
      <c r="K119" s="1593"/>
      <c r="L119" s="1594"/>
      <c r="M119" s="1593"/>
      <c r="N119" s="1594"/>
      <c r="O119" s="1596"/>
      <c r="P119" s="1594"/>
      <c r="Q119" s="1596"/>
      <c r="R119" s="1594"/>
      <c r="S119" s="1596"/>
      <c r="T119" s="1594"/>
      <c r="U119" s="1596"/>
      <c r="V119" s="1594"/>
      <c r="W119" s="1596"/>
      <c r="X119" s="1594"/>
      <c r="Y119" s="1424"/>
      <c r="Z119" s="1425"/>
      <c r="AA119" s="1424">
        <v>0</v>
      </c>
      <c r="AB119" s="1425">
        <v>4</v>
      </c>
      <c r="AC119" s="1424">
        <v>0</v>
      </c>
      <c r="AD119" s="1425">
        <v>2</v>
      </c>
      <c r="AE119" s="1424">
        <v>0</v>
      </c>
      <c r="AF119" s="1425">
        <v>2</v>
      </c>
      <c r="AG119" s="1424">
        <v>0</v>
      </c>
      <c r="AH119" s="1425">
        <v>0</v>
      </c>
      <c r="AI119" s="1424">
        <v>2</v>
      </c>
      <c r="AJ119" s="1425">
        <v>4</v>
      </c>
      <c r="AK119" s="1424">
        <v>3</v>
      </c>
      <c r="AL119" s="1425">
        <v>2</v>
      </c>
      <c r="AM119" s="1424">
        <v>0</v>
      </c>
      <c r="AN119" s="1426">
        <v>0</v>
      </c>
      <c r="AO119" s="1597"/>
      <c r="AP119" s="1468">
        <v>4</v>
      </c>
      <c r="AQ119" s="1428">
        <v>19</v>
      </c>
      <c r="AR119" s="1605">
        <v>0</v>
      </c>
      <c r="AS119" s="1428">
        <v>0</v>
      </c>
      <c r="AT119" s="1468">
        <v>0</v>
      </c>
      <c r="AU119" s="1468">
        <v>0</v>
      </c>
      <c r="AV119" s="1468">
        <v>0</v>
      </c>
      <c r="AW119" s="1468">
        <v>2</v>
      </c>
      <c r="AX119" t="str">
        <f t="shared" si="138"/>
        <v/>
      </c>
      <c r="CW119" s="182"/>
      <c r="CX119" s="25" t="str">
        <f t="shared" si="140"/>
        <v/>
      </c>
      <c r="CY119" s="25" t="str">
        <f t="shared" si="141"/>
        <v/>
      </c>
      <c r="CZ119" s="25" t="str">
        <f t="shared" si="142"/>
        <v/>
      </c>
      <c r="DA119" s="25" t="str">
        <f t="shared" si="143"/>
        <v/>
      </c>
      <c r="DB119" s="25" t="str">
        <f t="shared" si="144"/>
        <v/>
      </c>
      <c r="DC119" s="25" t="str">
        <f t="shared" si="145"/>
        <v/>
      </c>
      <c r="DD119" s="25" t="str">
        <f t="shared" si="146"/>
        <v/>
      </c>
      <c r="DE119"/>
      <c r="DG119" s="182"/>
      <c r="DH119" s="26">
        <f t="shared" si="148"/>
        <v>0</v>
      </c>
      <c r="DI119" s="26">
        <f t="shared" si="149"/>
        <v>0</v>
      </c>
      <c r="DJ119" s="26">
        <f t="shared" si="150"/>
        <v>0</v>
      </c>
      <c r="DK119" s="26">
        <f t="shared" si="151"/>
        <v>0</v>
      </c>
      <c r="DL119" s="26">
        <f t="shared" si="152"/>
        <v>0</v>
      </c>
      <c r="DM119" s="26">
        <f t="shared" si="153"/>
        <v>0</v>
      </c>
      <c r="DN119" s="26">
        <f t="shared" si="154"/>
        <v>0</v>
      </c>
    </row>
    <row r="120" spans="1:118" ht="15" customHeight="1" x14ac:dyDescent="0.25">
      <c r="A120" s="800" t="s">
        <v>152</v>
      </c>
      <c r="B120" s="801"/>
      <c r="C120" s="883"/>
      <c r="D120" s="1383">
        <f t="shared" si="136"/>
        <v>0</v>
      </c>
      <c r="E120" s="1465">
        <f t="shared" ref="E120:F125" si="158">SUM(Y120+AA120+AC120+AE120+AG120+AI120+AK120+AM120)</f>
        <v>0</v>
      </c>
      <c r="F120" s="1466">
        <f t="shared" si="158"/>
        <v>0</v>
      </c>
      <c r="G120" s="1593"/>
      <c r="H120" s="1594"/>
      <c r="I120" s="1593"/>
      <c r="J120" s="1595"/>
      <c r="K120" s="1593"/>
      <c r="L120" s="1594"/>
      <c r="M120" s="1593"/>
      <c r="N120" s="1594"/>
      <c r="O120" s="1596"/>
      <c r="P120" s="1594"/>
      <c r="Q120" s="1596"/>
      <c r="R120" s="1594"/>
      <c r="S120" s="1596"/>
      <c r="T120" s="1594"/>
      <c r="U120" s="1596"/>
      <c r="V120" s="1594"/>
      <c r="W120" s="1596"/>
      <c r="X120" s="1594"/>
      <c r="Y120" s="1424"/>
      <c r="Z120" s="1425"/>
      <c r="AA120" s="1424"/>
      <c r="AB120" s="1425"/>
      <c r="AC120" s="1424"/>
      <c r="AD120" s="1425"/>
      <c r="AE120" s="1424"/>
      <c r="AF120" s="1425"/>
      <c r="AG120" s="1424"/>
      <c r="AH120" s="1425"/>
      <c r="AI120" s="1424"/>
      <c r="AJ120" s="1425"/>
      <c r="AK120" s="1424"/>
      <c r="AL120" s="1425"/>
      <c r="AM120" s="1424"/>
      <c r="AN120" s="1426"/>
      <c r="AO120" s="1597"/>
      <c r="AP120" s="1468">
        <v>0</v>
      </c>
      <c r="AQ120" s="1428">
        <v>0</v>
      </c>
      <c r="AR120" s="1605">
        <v>0</v>
      </c>
      <c r="AS120" s="1428">
        <v>0</v>
      </c>
      <c r="AT120" s="1468">
        <v>0</v>
      </c>
      <c r="AU120" s="1468">
        <v>0</v>
      </c>
      <c r="AV120" s="1468">
        <v>0</v>
      </c>
      <c r="AW120" s="1468">
        <v>0</v>
      </c>
      <c r="AX120" t="str">
        <f t="shared" si="138"/>
        <v/>
      </c>
      <c r="CW120" s="182"/>
      <c r="CX120" s="25" t="str">
        <f t="shared" si="140"/>
        <v/>
      </c>
      <c r="CY120" s="25" t="str">
        <f t="shared" si="141"/>
        <v/>
      </c>
      <c r="CZ120" s="25" t="str">
        <f t="shared" si="142"/>
        <v/>
      </c>
      <c r="DA120" s="25" t="str">
        <f t="shared" si="143"/>
        <v/>
      </c>
      <c r="DB120" s="25" t="str">
        <f t="shared" si="144"/>
        <v/>
      </c>
      <c r="DC120" s="25" t="str">
        <f t="shared" si="145"/>
        <v/>
      </c>
      <c r="DD120" s="25" t="str">
        <f t="shared" si="146"/>
        <v/>
      </c>
      <c r="DE120"/>
      <c r="DG120" s="182"/>
      <c r="DH120" s="26">
        <f t="shared" si="148"/>
        <v>0</v>
      </c>
      <c r="DI120" s="26">
        <f t="shared" si="149"/>
        <v>0</v>
      </c>
      <c r="DJ120" s="26">
        <f t="shared" si="150"/>
        <v>0</v>
      </c>
      <c r="DK120" s="26">
        <f t="shared" si="151"/>
        <v>0</v>
      </c>
      <c r="DL120" s="26">
        <f t="shared" si="152"/>
        <v>0</v>
      </c>
      <c r="DM120" s="26">
        <f t="shared" si="153"/>
        <v>0</v>
      </c>
      <c r="DN120" s="26">
        <f t="shared" si="154"/>
        <v>0</v>
      </c>
    </row>
    <row r="121" spans="1:118" ht="15" customHeight="1" x14ac:dyDescent="0.25">
      <c r="A121" s="1589" t="s">
        <v>153</v>
      </c>
      <c r="B121" s="1589"/>
      <c r="C121" s="1589"/>
      <c r="D121" s="1383">
        <f t="shared" si="136"/>
        <v>15</v>
      </c>
      <c r="E121" s="1465">
        <f t="shared" si="158"/>
        <v>4</v>
      </c>
      <c r="F121" s="1466">
        <f t="shared" si="158"/>
        <v>11</v>
      </c>
      <c r="G121" s="1593"/>
      <c r="H121" s="1594"/>
      <c r="I121" s="1593"/>
      <c r="J121" s="1595"/>
      <c r="K121" s="1593"/>
      <c r="L121" s="1594"/>
      <c r="M121" s="1593"/>
      <c r="N121" s="1594"/>
      <c r="O121" s="1596"/>
      <c r="P121" s="1594"/>
      <c r="Q121" s="1596"/>
      <c r="R121" s="1594"/>
      <c r="S121" s="1596"/>
      <c r="T121" s="1594"/>
      <c r="U121" s="1596"/>
      <c r="V121" s="1594"/>
      <c r="W121" s="1596"/>
      <c r="X121" s="1594"/>
      <c r="Y121" s="1424">
        <v>1</v>
      </c>
      <c r="Z121" s="1425"/>
      <c r="AA121" s="1424"/>
      <c r="AB121" s="1425"/>
      <c r="AC121" s="1424"/>
      <c r="AD121" s="1425">
        <v>3</v>
      </c>
      <c r="AE121" s="1424">
        <v>2</v>
      </c>
      <c r="AF121" s="1425">
        <v>4</v>
      </c>
      <c r="AG121" s="1424"/>
      <c r="AH121" s="1425">
        <v>2</v>
      </c>
      <c r="AI121" s="1424">
        <v>1</v>
      </c>
      <c r="AJ121" s="1425">
        <v>2</v>
      </c>
      <c r="AK121" s="1424"/>
      <c r="AL121" s="1425"/>
      <c r="AM121" s="1424"/>
      <c r="AN121" s="1426"/>
      <c r="AO121" s="1597"/>
      <c r="AP121" s="1468">
        <v>0</v>
      </c>
      <c r="AQ121" s="1428">
        <v>15</v>
      </c>
      <c r="AR121" s="1428">
        <v>0</v>
      </c>
      <c r="AS121" s="1428">
        <v>0</v>
      </c>
      <c r="AT121" s="1468">
        <v>0</v>
      </c>
      <c r="AU121" s="1468">
        <v>0</v>
      </c>
      <c r="AV121" s="1468">
        <v>0</v>
      </c>
      <c r="AW121" s="1468">
        <v>0</v>
      </c>
      <c r="AX121" t="str">
        <f t="shared" si="138"/>
        <v/>
      </c>
      <c r="CW121" s="182"/>
      <c r="CX121" s="25" t="str">
        <f t="shared" si="140"/>
        <v/>
      </c>
      <c r="CY121" s="25" t="str">
        <f t="shared" si="141"/>
        <v/>
      </c>
      <c r="CZ121" s="25" t="str">
        <f t="shared" si="142"/>
        <v/>
      </c>
      <c r="DA121" s="25" t="str">
        <f t="shared" si="143"/>
        <v/>
      </c>
      <c r="DB121" s="25" t="str">
        <f t="shared" si="144"/>
        <v/>
      </c>
      <c r="DC121" s="25" t="str">
        <f t="shared" si="145"/>
        <v/>
      </c>
      <c r="DD121" s="25" t="str">
        <f t="shared" si="146"/>
        <v/>
      </c>
      <c r="DE121"/>
      <c r="DG121" s="182"/>
      <c r="DH121" s="26">
        <f t="shared" si="148"/>
        <v>0</v>
      </c>
      <c r="DI121" s="26">
        <f t="shared" si="149"/>
        <v>0</v>
      </c>
      <c r="DJ121" s="26">
        <f t="shared" si="150"/>
        <v>0</v>
      </c>
      <c r="DK121" s="26">
        <f t="shared" si="151"/>
        <v>0</v>
      </c>
      <c r="DL121" s="26">
        <f t="shared" si="152"/>
        <v>0</v>
      </c>
      <c r="DM121" s="26">
        <f t="shared" si="153"/>
        <v>0</v>
      </c>
      <c r="DN121" s="26">
        <f t="shared" si="154"/>
        <v>0</v>
      </c>
    </row>
    <row r="122" spans="1:118" ht="15" customHeight="1" x14ac:dyDescent="0.25">
      <c r="A122" s="1598" t="s">
        <v>154</v>
      </c>
      <c r="B122" s="1598"/>
      <c r="C122" s="1598"/>
      <c r="D122" s="1383">
        <f t="shared" si="136"/>
        <v>0</v>
      </c>
      <c r="E122" s="1465">
        <f t="shared" si="158"/>
        <v>0</v>
      </c>
      <c r="F122" s="1466">
        <f t="shared" si="158"/>
        <v>0</v>
      </c>
      <c r="G122" s="1593"/>
      <c r="H122" s="1594"/>
      <c r="I122" s="1593"/>
      <c r="J122" s="1595"/>
      <c r="K122" s="1593"/>
      <c r="L122" s="1594"/>
      <c r="M122" s="1593"/>
      <c r="N122" s="1594"/>
      <c r="O122" s="1596"/>
      <c r="P122" s="1594"/>
      <c r="Q122" s="1596"/>
      <c r="R122" s="1594"/>
      <c r="S122" s="1596"/>
      <c r="T122" s="1594"/>
      <c r="U122" s="1596"/>
      <c r="V122" s="1594"/>
      <c r="W122" s="1596"/>
      <c r="X122" s="1594"/>
      <c r="Y122" s="1424"/>
      <c r="Z122" s="1425"/>
      <c r="AA122" s="1424"/>
      <c r="AB122" s="1425"/>
      <c r="AC122" s="1424"/>
      <c r="AD122" s="1425"/>
      <c r="AE122" s="1424"/>
      <c r="AF122" s="1425"/>
      <c r="AG122" s="1424"/>
      <c r="AH122" s="1425"/>
      <c r="AI122" s="1424"/>
      <c r="AJ122" s="1425"/>
      <c r="AK122" s="1424"/>
      <c r="AL122" s="1425"/>
      <c r="AM122" s="1424"/>
      <c r="AN122" s="1426"/>
      <c r="AO122" s="1597"/>
      <c r="AP122" s="1468">
        <v>0</v>
      </c>
      <c r="AQ122" s="1428">
        <v>0</v>
      </c>
      <c r="AR122" s="1428">
        <v>0</v>
      </c>
      <c r="AS122" s="1428">
        <v>0</v>
      </c>
      <c r="AT122" s="1468">
        <v>0</v>
      </c>
      <c r="AU122" s="1468">
        <v>0</v>
      </c>
      <c r="AV122" s="1468">
        <v>0</v>
      </c>
      <c r="AW122" s="1468">
        <v>0</v>
      </c>
      <c r="AX122" t="str">
        <f t="shared" si="138"/>
        <v/>
      </c>
      <c r="CW122" s="182"/>
      <c r="CX122" s="25" t="str">
        <f t="shared" si="140"/>
        <v/>
      </c>
      <c r="CY122" s="25" t="str">
        <f t="shared" si="141"/>
        <v/>
      </c>
      <c r="CZ122" s="25" t="str">
        <f t="shared" si="142"/>
        <v/>
      </c>
      <c r="DA122" s="25" t="str">
        <f t="shared" si="143"/>
        <v/>
      </c>
      <c r="DB122" s="25" t="str">
        <f t="shared" si="144"/>
        <v/>
      </c>
      <c r="DC122" s="25" t="str">
        <f t="shared" si="145"/>
        <v/>
      </c>
      <c r="DD122" s="25" t="str">
        <f t="shared" si="146"/>
        <v/>
      </c>
      <c r="DE122"/>
      <c r="DG122" s="182"/>
      <c r="DH122" s="26">
        <f t="shared" si="148"/>
        <v>0</v>
      </c>
      <c r="DI122" s="26">
        <f t="shared" si="149"/>
        <v>0</v>
      </c>
      <c r="DJ122" s="26">
        <f t="shared" si="150"/>
        <v>0</v>
      </c>
      <c r="DK122" s="26">
        <f t="shared" si="151"/>
        <v>0</v>
      </c>
      <c r="DL122" s="26">
        <f t="shared" si="152"/>
        <v>0</v>
      </c>
      <c r="DM122" s="26">
        <f t="shared" si="153"/>
        <v>0</v>
      </c>
      <c r="DN122" s="26">
        <f t="shared" si="154"/>
        <v>0</v>
      </c>
    </row>
    <row r="123" spans="1:118" ht="15" customHeight="1" x14ac:dyDescent="0.25">
      <c r="A123" s="1598" t="s">
        <v>155</v>
      </c>
      <c r="B123" s="1598"/>
      <c r="C123" s="1598"/>
      <c r="D123" s="1383">
        <f t="shared" si="136"/>
        <v>0</v>
      </c>
      <c r="E123" s="1465">
        <f>SUM(Y123+AA123+AC123+AE123+AG123+AI123+AK123+AM123)</f>
        <v>0</v>
      </c>
      <c r="F123" s="1466">
        <f t="shared" si="158"/>
        <v>0</v>
      </c>
      <c r="G123" s="1593"/>
      <c r="H123" s="1594"/>
      <c r="I123" s="1593"/>
      <c r="J123" s="1595"/>
      <c r="K123" s="1593"/>
      <c r="L123" s="1594"/>
      <c r="M123" s="1593"/>
      <c r="N123" s="1594"/>
      <c r="O123" s="1596"/>
      <c r="P123" s="1594"/>
      <c r="Q123" s="1596"/>
      <c r="R123" s="1594"/>
      <c r="S123" s="1596"/>
      <c r="T123" s="1594"/>
      <c r="U123" s="1596"/>
      <c r="V123" s="1594"/>
      <c r="W123" s="1596"/>
      <c r="X123" s="1594"/>
      <c r="Y123" s="1424"/>
      <c r="Z123" s="1425"/>
      <c r="AA123" s="1424"/>
      <c r="AB123" s="1425"/>
      <c r="AC123" s="1424"/>
      <c r="AD123" s="1425"/>
      <c r="AE123" s="1424"/>
      <c r="AF123" s="1425"/>
      <c r="AG123" s="1424"/>
      <c r="AH123" s="1425"/>
      <c r="AI123" s="1424"/>
      <c r="AJ123" s="1425"/>
      <c r="AK123" s="1424"/>
      <c r="AL123" s="1425"/>
      <c r="AM123" s="1424"/>
      <c r="AN123" s="1426"/>
      <c r="AO123" s="1597"/>
      <c r="AP123" s="1468">
        <v>0</v>
      </c>
      <c r="AQ123" s="1428">
        <v>0</v>
      </c>
      <c r="AR123" s="1428">
        <v>0</v>
      </c>
      <c r="AS123" s="1428">
        <v>0</v>
      </c>
      <c r="AT123" s="1468">
        <v>0</v>
      </c>
      <c r="AU123" s="1468">
        <v>0</v>
      </c>
      <c r="AV123" s="1468">
        <v>0</v>
      </c>
      <c r="AW123" s="1468">
        <v>0</v>
      </c>
      <c r="AX123" t="str">
        <f t="shared" si="138"/>
        <v/>
      </c>
      <c r="CW123" s="182"/>
      <c r="CX123" s="25" t="str">
        <f t="shared" si="140"/>
        <v/>
      </c>
      <c r="CY123" s="25" t="str">
        <f t="shared" si="141"/>
        <v/>
      </c>
      <c r="CZ123" s="25" t="str">
        <f t="shared" si="142"/>
        <v/>
      </c>
      <c r="DA123" s="25" t="str">
        <f t="shared" si="143"/>
        <v/>
      </c>
      <c r="DB123" s="25" t="str">
        <f t="shared" si="144"/>
        <v/>
      </c>
      <c r="DC123" s="25" t="str">
        <f t="shared" si="145"/>
        <v/>
      </c>
      <c r="DD123" s="25" t="str">
        <f t="shared" si="146"/>
        <v/>
      </c>
      <c r="DE123"/>
      <c r="DG123" s="182"/>
      <c r="DH123" s="26">
        <f t="shared" si="148"/>
        <v>0</v>
      </c>
      <c r="DI123" s="26">
        <f t="shared" si="149"/>
        <v>0</v>
      </c>
      <c r="DJ123" s="26">
        <f t="shared" si="150"/>
        <v>0</v>
      </c>
      <c r="DK123" s="26">
        <f t="shared" si="151"/>
        <v>0</v>
      </c>
      <c r="DL123" s="26">
        <f t="shared" si="152"/>
        <v>0</v>
      </c>
      <c r="DM123" s="26">
        <f t="shared" si="153"/>
        <v>0</v>
      </c>
      <c r="DN123" s="26">
        <f t="shared" si="154"/>
        <v>0</v>
      </c>
    </row>
    <row r="124" spans="1:118" x14ac:dyDescent="0.25">
      <c r="A124" s="751" t="s">
        <v>156</v>
      </c>
      <c r="B124" s="752"/>
      <c r="C124" s="753"/>
      <c r="D124" s="1383">
        <f t="shared" si="136"/>
        <v>5</v>
      </c>
      <c r="E124" s="1465">
        <f t="shared" si="158"/>
        <v>3</v>
      </c>
      <c r="F124" s="1466">
        <f t="shared" si="158"/>
        <v>2</v>
      </c>
      <c r="G124" s="1593"/>
      <c r="H124" s="1594"/>
      <c r="I124" s="1593"/>
      <c r="J124" s="1595"/>
      <c r="K124" s="1593"/>
      <c r="L124" s="1594"/>
      <c r="M124" s="1593"/>
      <c r="N124" s="1594"/>
      <c r="O124" s="1596"/>
      <c r="P124" s="1594"/>
      <c r="Q124" s="1596"/>
      <c r="R124" s="1594"/>
      <c r="S124" s="1596"/>
      <c r="T124" s="1594"/>
      <c r="U124" s="1596"/>
      <c r="V124" s="1594"/>
      <c r="W124" s="1596"/>
      <c r="X124" s="1594"/>
      <c r="Y124" s="1424">
        <v>0</v>
      </c>
      <c r="Z124" s="1425">
        <v>0</v>
      </c>
      <c r="AA124" s="1424">
        <v>0</v>
      </c>
      <c r="AB124" s="1425">
        <v>0</v>
      </c>
      <c r="AC124" s="1424">
        <v>0</v>
      </c>
      <c r="AD124" s="1425">
        <v>0</v>
      </c>
      <c r="AE124" s="1424">
        <v>0</v>
      </c>
      <c r="AF124" s="1425">
        <v>0</v>
      </c>
      <c r="AG124" s="1424">
        <v>0</v>
      </c>
      <c r="AH124" s="1425">
        <v>0</v>
      </c>
      <c r="AI124" s="1424">
        <v>2</v>
      </c>
      <c r="AJ124" s="1425">
        <v>1</v>
      </c>
      <c r="AK124" s="1424">
        <v>0</v>
      </c>
      <c r="AL124" s="1425">
        <v>0</v>
      </c>
      <c r="AM124" s="1424">
        <v>1</v>
      </c>
      <c r="AN124" s="1426">
        <v>1</v>
      </c>
      <c r="AO124" s="1597"/>
      <c r="AP124" s="1468">
        <v>0</v>
      </c>
      <c r="AQ124" s="1428">
        <v>5</v>
      </c>
      <c r="AR124" s="1605">
        <v>0</v>
      </c>
      <c r="AS124" s="1428">
        <v>0</v>
      </c>
      <c r="AT124" s="1468">
        <v>0</v>
      </c>
      <c r="AU124" s="1468">
        <v>0</v>
      </c>
      <c r="AV124" s="1468">
        <v>0</v>
      </c>
      <c r="AW124" s="1468">
        <v>0</v>
      </c>
      <c r="AX124" t="str">
        <f t="shared" si="138"/>
        <v/>
      </c>
      <c r="CW124" s="182"/>
      <c r="CX124" s="25" t="str">
        <f t="shared" si="140"/>
        <v/>
      </c>
      <c r="CY124" s="25" t="str">
        <f t="shared" si="141"/>
        <v/>
      </c>
      <c r="CZ124" s="25" t="str">
        <f t="shared" si="142"/>
        <v/>
      </c>
      <c r="DA124" s="25" t="str">
        <f t="shared" si="143"/>
        <v/>
      </c>
      <c r="DB124" s="25" t="str">
        <f t="shared" si="144"/>
        <v/>
      </c>
      <c r="DC124" s="25" t="str">
        <f t="shared" si="145"/>
        <v/>
      </c>
      <c r="DD124" s="25" t="str">
        <f t="shared" si="146"/>
        <v/>
      </c>
      <c r="DE124"/>
      <c r="DG124" s="182"/>
      <c r="DH124" s="26">
        <f t="shared" si="148"/>
        <v>0</v>
      </c>
      <c r="DI124" s="26">
        <f t="shared" si="149"/>
        <v>0</v>
      </c>
      <c r="DJ124" s="26">
        <f t="shared" si="150"/>
        <v>0</v>
      </c>
      <c r="DK124" s="26">
        <f t="shared" si="151"/>
        <v>0</v>
      </c>
      <c r="DL124" s="26">
        <f t="shared" si="152"/>
        <v>0</v>
      </c>
      <c r="DM124" s="26">
        <f t="shared" si="153"/>
        <v>0</v>
      </c>
      <c r="DN124" s="26">
        <f t="shared" si="154"/>
        <v>0</v>
      </c>
    </row>
    <row r="125" spans="1:118" x14ac:dyDescent="0.25">
      <c r="A125" s="1590" t="s">
        <v>157</v>
      </c>
      <c r="B125" s="1591"/>
      <c r="C125" s="1592"/>
      <c r="D125" s="1383">
        <f t="shared" si="136"/>
        <v>0</v>
      </c>
      <c r="E125" s="1465">
        <f t="shared" si="158"/>
        <v>0</v>
      </c>
      <c r="F125" s="1466">
        <f t="shared" si="158"/>
        <v>0</v>
      </c>
      <c r="G125" s="1593"/>
      <c r="H125" s="1594"/>
      <c r="I125" s="1593"/>
      <c r="J125" s="1595"/>
      <c r="K125" s="1593"/>
      <c r="L125" s="1594"/>
      <c r="M125" s="1593"/>
      <c r="N125" s="1594"/>
      <c r="O125" s="1596"/>
      <c r="P125" s="1594"/>
      <c r="Q125" s="1596"/>
      <c r="R125" s="1594"/>
      <c r="S125" s="1596"/>
      <c r="T125" s="1594"/>
      <c r="U125" s="1596"/>
      <c r="V125" s="1594"/>
      <c r="W125" s="1596"/>
      <c r="X125" s="1594"/>
      <c r="Y125" s="1424"/>
      <c r="Z125" s="1425"/>
      <c r="AA125" s="1424"/>
      <c r="AB125" s="1425"/>
      <c r="AC125" s="1424"/>
      <c r="AD125" s="1425"/>
      <c r="AE125" s="1424"/>
      <c r="AF125" s="1425"/>
      <c r="AG125" s="1424"/>
      <c r="AH125" s="1425"/>
      <c r="AI125" s="1424"/>
      <c r="AJ125" s="1425"/>
      <c r="AK125" s="1424"/>
      <c r="AL125" s="1425"/>
      <c r="AM125" s="1424"/>
      <c r="AN125" s="1426"/>
      <c r="AO125" s="1597"/>
      <c r="AP125" s="1468">
        <v>0</v>
      </c>
      <c r="AQ125" s="1428">
        <v>0</v>
      </c>
      <c r="AR125" s="1605">
        <v>0</v>
      </c>
      <c r="AS125" s="1428">
        <v>0</v>
      </c>
      <c r="AT125" s="1468">
        <v>0</v>
      </c>
      <c r="AU125" s="1468">
        <v>0</v>
      </c>
      <c r="AV125" s="1468">
        <v>0</v>
      </c>
      <c r="AW125" s="1468">
        <v>0</v>
      </c>
      <c r="AX125" t="str">
        <f t="shared" si="138"/>
        <v/>
      </c>
      <c r="CW125" s="182"/>
      <c r="CX125" s="25" t="str">
        <f t="shared" si="140"/>
        <v/>
      </c>
      <c r="CY125" s="25" t="str">
        <f t="shared" si="141"/>
        <v/>
      </c>
      <c r="CZ125" s="25" t="str">
        <f t="shared" si="142"/>
        <v/>
      </c>
      <c r="DA125" s="25" t="str">
        <f t="shared" si="143"/>
        <v/>
      </c>
      <c r="DB125" s="25" t="str">
        <f t="shared" si="144"/>
        <v/>
      </c>
      <c r="DC125" s="25" t="str">
        <f t="shared" si="145"/>
        <v/>
      </c>
      <c r="DD125" s="25" t="str">
        <f t="shared" si="146"/>
        <v/>
      </c>
      <c r="DE125"/>
      <c r="DG125" s="182"/>
      <c r="DH125" s="26">
        <f t="shared" si="148"/>
        <v>0</v>
      </c>
      <c r="DI125" s="26">
        <f t="shared" si="149"/>
        <v>0</v>
      </c>
      <c r="DJ125" s="26">
        <f t="shared" si="150"/>
        <v>0</v>
      </c>
      <c r="DK125" s="26">
        <f t="shared" si="151"/>
        <v>0</v>
      </c>
      <c r="DL125" s="26">
        <f t="shared" si="152"/>
        <v>0</v>
      </c>
      <c r="DM125" s="26">
        <f t="shared" si="153"/>
        <v>0</v>
      </c>
      <c r="DN125" s="26">
        <f t="shared" si="154"/>
        <v>0</v>
      </c>
    </row>
    <row r="126" spans="1:118" x14ac:dyDescent="0.25">
      <c r="A126" s="1590" t="s">
        <v>158</v>
      </c>
      <c r="B126" s="1591"/>
      <c r="C126" s="1592"/>
      <c r="D126" s="1383">
        <f t="shared" si="136"/>
        <v>0</v>
      </c>
      <c r="E126" s="1465">
        <f t="shared" si="137"/>
        <v>0</v>
      </c>
      <c r="F126" s="1466">
        <f t="shared" si="137"/>
        <v>0</v>
      </c>
      <c r="G126" s="1601"/>
      <c r="H126" s="1604"/>
      <c r="I126" s="1601"/>
      <c r="J126" s="1606"/>
      <c r="K126" s="1601"/>
      <c r="L126" s="1604"/>
      <c r="M126" s="1601"/>
      <c r="N126" s="1604"/>
      <c r="O126" s="1607"/>
      <c r="P126" s="1425"/>
      <c r="Q126" s="1424"/>
      <c r="R126" s="1425"/>
      <c r="S126" s="1424"/>
      <c r="T126" s="1604"/>
      <c r="U126" s="1607"/>
      <c r="V126" s="1425"/>
      <c r="W126" s="1424"/>
      <c r="X126" s="1425"/>
      <c r="Y126" s="1424"/>
      <c r="Z126" s="1425"/>
      <c r="AA126" s="1424"/>
      <c r="AB126" s="1425"/>
      <c r="AC126" s="1424"/>
      <c r="AD126" s="1425"/>
      <c r="AE126" s="1424"/>
      <c r="AF126" s="1425"/>
      <c r="AG126" s="1424"/>
      <c r="AH126" s="1425"/>
      <c r="AI126" s="1424"/>
      <c r="AJ126" s="1425"/>
      <c r="AK126" s="1424"/>
      <c r="AL126" s="1425"/>
      <c r="AM126" s="1424"/>
      <c r="AN126" s="1426"/>
      <c r="AO126" s="1468"/>
      <c r="AP126" s="1608">
        <v>0</v>
      </c>
      <c r="AQ126" s="1605">
        <v>0</v>
      </c>
      <c r="AR126" s="1605">
        <v>0</v>
      </c>
      <c r="AS126" s="1428">
        <v>0</v>
      </c>
      <c r="AT126" s="1468">
        <v>0</v>
      </c>
      <c r="AU126" s="1468">
        <v>0</v>
      </c>
      <c r="AV126" s="1468">
        <v>0</v>
      </c>
      <c r="AW126" s="1468">
        <v>0</v>
      </c>
      <c r="AX126" t="str">
        <f t="shared" si="138"/>
        <v/>
      </c>
      <c r="CW126" s="25" t="str">
        <f t="shared" ref="CW126:CW140" si="159">IF(AND((W126+X126)&gt;0,AO126="")," * No olvide digitar la variable 12 años. Si no tiene digite Cero.",IF(AO126&gt;(W126+X126),"* Las Consultas de 12 años NO DEBEN ser mayor que el total de Consultas entre 10-14 años",""))</f>
        <v/>
      </c>
      <c r="CX126" s="25" t="str">
        <f t="shared" si="140"/>
        <v/>
      </c>
      <c r="CY126" s="25" t="str">
        <f t="shared" si="141"/>
        <v/>
      </c>
      <c r="CZ126" s="25" t="str">
        <f t="shared" si="142"/>
        <v/>
      </c>
      <c r="DA126" s="25" t="str">
        <f t="shared" si="143"/>
        <v/>
      </c>
      <c r="DB126" s="25" t="str">
        <f t="shared" si="144"/>
        <v/>
      </c>
      <c r="DC126" s="25" t="str">
        <f t="shared" si="145"/>
        <v/>
      </c>
      <c r="DD126" s="25" t="str">
        <f t="shared" si="146"/>
        <v/>
      </c>
      <c r="DE126"/>
      <c r="DG126" s="26">
        <f t="shared" ref="DG126:DG140" si="160">IF(AND((W126+X126)&gt;0,AO126=""),1,IF(AO126&gt;(W126+X126),1,0))</f>
        <v>0</v>
      </c>
      <c r="DH126" s="26">
        <f t="shared" si="148"/>
        <v>0</v>
      </c>
      <c r="DI126" s="26">
        <f t="shared" si="149"/>
        <v>0</v>
      </c>
      <c r="DJ126" s="26">
        <f t="shared" si="150"/>
        <v>0</v>
      </c>
      <c r="DK126" s="26">
        <f t="shared" si="151"/>
        <v>0</v>
      </c>
      <c r="DL126" s="26">
        <f t="shared" si="152"/>
        <v>0</v>
      </c>
      <c r="DM126" s="26">
        <f t="shared" si="153"/>
        <v>0</v>
      </c>
      <c r="DN126" s="26">
        <f t="shared" si="154"/>
        <v>0</v>
      </c>
    </row>
    <row r="127" spans="1:118" x14ac:dyDescent="0.25">
      <c r="A127" s="1590" t="s">
        <v>159</v>
      </c>
      <c r="B127" s="1591"/>
      <c r="C127" s="1592"/>
      <c r="D127" s="1383">
        <f t="shared" si="136"/>
        <v>0</v>
      </c>
      <c r="E127" s="1465">
        <f t="shared" si="137"/>
        <v>0</v>
      </c>
      <c r="F127" s="1466">
        <f t="shared" si="137"/>
        <v>0</v>
      </c>
      <c r="G127" s="1601"/>
      <c r="H127" s="1604"/>
      <c r="I127" s="1601"/>
      <c r="J127" s="1606"/>
      <c r="K127" s="1601"/>
      <c r="L127" s="1604"/>
      <c r="M127" s="1601"/>
      <c r="N127" s="1604"/>
      <c r="O127" s="1607"/>
      <c r="P127" s="1425"/>
      <c r="Q127" s="1424"/>
      <c r="R127" s="1425"/>
      <c r="S127" s="1424"/>
      <c r="T127" s="1604"/>
      <c r="U127" s="1607"/>
      <c r="V127" s="1425"/>
      <c r="W127" s="1424"/>
      <c r="X127" s="1425"/>
      <c r="Y127" s="1424"/>
      <c r="Z127" s="1425"/>
      <c r="AA127" s="1424"/>
      <c r="AB127" s="1425"/>
      <c r="AC127" s="1424"/>
      <c r="AD127" s="1425"/>
      <c r="AE127" s="1424"/>
      <c r="AF127" s="1425"/>
      <c r="AG127" s="1424"/>
      <c r="AH127" s="1425"/>
      <c r="AI127" s="1424"/>
      <c r="AJ127" s="1425"/>
      <c r="AK127" s="1424"/>
      <c r="AL127" s="1425"/>
      <c r="AM127" s="1424"/>
      <c r="AN127" s="1426"/>
      <c r="AO127" s="1468"/>
      <c r="AP127" s="1608">
        <v>0</v>
      </c>
      <c r="AQ127" s="1605">
        <v>0</v>
      </c>
      <c r="AR127" s="1605">
        <v>0</v>
      </c>
      <c r="AS127" s="1428">
        <v>0</v>
      </c>
      <c r="AT127" s="1468">
        <v>0</v>
      </c>
      <c r="AU127" s="1468">
        <v>0</v>
      </c>
      <c r="AV127" s="1468">
        <v>0</v>
      </c>
      <c r="AW127" s="1468">
        <v>0</v>
      </c>
      <c r="AX127" t="str">
        <f t="shared" si="138"/>
        <v/>
      </c>
      <c r="CW127" s="25" t="str">
        <f t="shared" si="159"/>
        <v/>
      </c>
      <c r="CX127" s="25" t="str">
        <f t="shared" si="140"/>
        <v/>
      </c>
      <c r="CY127" s="25" t="str">
        <f t="shared" si="141"/>
        <v/>
      </c>
      <c r="CZ127" s="25" t="str">
        <f t="shared" si="142"/>
        <v/>
      </c>
      <c r="DA127" s="25" t="str">
        <f t="shared" si="143"/>
        <v/>
      </c>
      <c r="DB127" s="25" t="str">
        <f t="shared" si="144"/>
        <v/>
      </c>
      <c r="DC127" s="25" t="str">
        <f t="shared" si="145"/>
        <v/>
      </c>
      <c r="DD127" s="25" t="str">
        <f t="shared" si="146"/>
        <v/>
      </c>
      <c r="DE127"/>
      <c r="DG127" s="26">
        <f t="shared" si="160"/>
        <v>0</v>
      </c>
      <c r="DH127" s="26">
        <f t="shared" si="148"/>
        <v>0</v>
      </c>
      <c r="DI127" s="26">
        <f t="shared" si="149"/>
        <v>0</v>
      </c>
      <c r="DJ127" s="26">
        <f t="shared" si="150"/>
        <v>0</v>
      </c>
      <c r="DK127" s="26">
        <f t="shared" si="151"/>
        <v>0</v>
      </c>
      <c r="DL127" s="26">
        <f t="shared" si="152"/>
        <v>0</v>
      </c>
      <c r="DM127" s="26">
        <f t="shared" si="153"/>
        <v>0</v>
      </c>
      <c r="DN127" s="26">
        <f t="shared" si="154"/>
        <v>0</v>
      </c>
    </row>
    <row r="128" spans="1:118" x14ac:dyDescent="0.25">
      <c r="A128" s="1590" t="s">
        <v>160</v>
      </c>
      <c r="B128" s="1591"/>
      <c r="C128" s="1592"/>
      <c r="D128" s="1383">
        <f t="shared" si="136"/>
        <v>0</v>
      </c>
      <c r="E128" s="1465">
        <f t="shared" si="137"/>
        <v>0</v>
      </c>
      <c r="F128" s="1466">
        <f t="shared" si="137"/>
        <v>0</v>
      </c>
      <c r="G128" s="1601"/>
      <c r="H128" s="1604"/>
      <c r="I128" s="1601"/>
      <c r="J128" s="1606"/>
      <c r="K128" s="1601"/>
      <c r="L128" s="1604"/>
      <c r="M128" s="1601"/>
      <c r="N128" s="1604"/>
      <c r="O128" s="1607"/>
      <c r="P128" s="1425"/>
      <c r="Q128" s="1424"/>
      <c r="R128" s="1425"/>
      <c r="S128" s="1424"/>
      <c r="T128" s="1604"/>
      <c r="U128" s="1607"/>
      <c r="V128" s="1425"/>
      <c r="W128" s="1424"/>
      <c r="X128" s="1425"/>
      <c r="Y128" s="1424"/>
      <c r="Z128" s="1425"/>
      <c r="AA128" s="1424"/>
      <c r="AB128" s="1425"/>
      <c r="AC128" s="1424"/>
      <c r="AD128" s="1425"/>
      <c r="AE128" s="1424"/>
      <c r="AF128" s="1425"/>
      <c r="AG128" s="1424"/>
      <c r="AH128" s="1425"/>
      <c r="AI128" s="1424"/>
      <c r="AJ128" s="1425"/>
      <c r="AK128" s="1424"/>
      <c r="AL128" s="1425"/>
      <c r="AM128" s="1424"/>
      <c r="AN128" s="1426"/>
      <c r="AO128" s="1468"/>
      <c r="AP128" s="1608">
        <v>0</v>
      </c>
      <c r="AQ128" s="1605">
        <v>0</v>
      </c>
      <c r="AR128" s="1605">
        <v>0</v>
      </c>
      <c r="AS128" s="1428">
        <v>0</v>
      </c>
      <c r="AT128" s="1468">
        <v>0</v>
      </c>
      <c r="AU128" s="1468">
        <v>0</v>
      </c>
      <c r="AV128" s="1468">
        <v>0</v>
      </c>
      <c r="AW128" s="1468">
        <v>0</v>
      </c>
      <c r="AX128" t="str">
        <f t="shared" si="138"/>
        <v/>
      </c>
      <c r="CW128" s="25" t="str">
        <f t="shared" si="159"/>
        <v/>
      </c>
      <c r="CX128" s="25" t="str">
        <f t="shared" si="140"/>
        <v/>
      </c>
      <c r="CY128" s="25" t="str">
        <f t="shared" si="141"/>
        <v/>
      </c>
      <c r="CZ128" s="25" t="str">
        <f t="shared" si="142"/>
        <v/>
      </c>
      <c r="DA128" s="25" t="str">
        <f t="shared" si="143"/>
        <v/>
      </c>
      <c r="DB128" s="25" t="str">
        <f t="shared" si="144"/>
        <v/>
      </c>
      <c r="DC128" s="25" t="str">
        <f t="shared" si="145"/>
        <v/>
      </c>
      <c r="DD128" s="25" t="str">
        <f t="shared" si="146"/>
        <v/>
      </c>
      <c r="DE128"/>
      <c r="DG128" s="26">
        <f t="shared" si="160"/>
        <v>0</v>
      </c>
      <c r="DH128" s="26">
        <f t="shared" si="148"/>
        <v>0</v>
      </c>
      <c r="DI128" s="26">
        <f t="shared" si="149"/>
        <v>0</v>
      </c>
      <c r="DJ128" s="26">
        <f t="shared" si="150"/>
        <v>0</v>
      </c>
      <c r="DK128" s="26">
        <f t="shared" si="151"/>
        <v>0</v>
      </c>
      <c r="DL128" s="26">
        <f t="shared" si="152"/>
        <v>0</v>
      </c>
      <c r="DM128" s="26">
        <f t="shared" si="153"/>
        <v>0</v>
      </c>
      <c r="DN128" s="26">
        <f t="shared" si="154"/>
        <v>0</v>
      </c>
    </row>
    <row r="129" spans="1:118" ht="15" customHeight="1" x14ac:dyDescent="0.25">
      <c r="A129" s="1590" t="s">
        <v>161</v>
      </c>
      <c r="B129" s="1591"/>
      <c r="C129" s="1592"/>
      <c r="D129" s="1383">
        <f t="shared" si="136"/>
        <v>0</v>
      </c>
      <c r="E129" s="1465">
        <f t="shared" si="137"/>
        <v>0</v>
      </c>
      <c r="F129" s="1466">
        <f t="shared" si="137"/>
        <v>0</v>
      </c>
      <c r="G129" s="1601"/>
      <c r="H129" s="1604"/>
      <c r="I129" s="1601"/>
      <c r="J129" s="1606"/>
      <c r="K129" s="1601"/>
      <c r="L129" s="1604"/>
      <c r="M129" s="1601"/>
      <c r="N129" s="1604"/>
      <c r="O129" s="1607"/>
      <c r="P129" s="1425"/>
      <c r="Q129" s="1424"/>
      <c r="R129" s="1425"/>
      <c r="S129" s="1424"/>
      <c r="T129" s="1604"/>
      <c r="U129" s="1607"/>
      <c r="V129" s="1425"/>
      <c r="W129" s="1424"/>
      <c r="X129" s="1425"/>
      <c r="Y129" s="1424"/>
      <c r="Z129" s="1425"/>
      <c r="AA129" s="1424"/>
      <c r="AB129" s="1425"/>
      <c r="AC129" s="1424"/>
      <c r="AD129" s="1425"/>
      <c r="AE129" s="1424"/>
      <c r="AF129" s="1425"/>
      <c r="AG129" s="1424"/>
      <c r="AH129" s="1425"/>
      <c r="AI129" s="1424"/>
      <c r="AJ129" s="1425"/>
      <c r="AK129" s="1424"/>
      <c r="AL129" s="1425"/>
      <c r="AM129" s="1424"/>
      <c r="AN129" s="1426"/>
      <c r="AO129" s="1468"/>
      <c r="AP129" s="1608">
        <v>0</v>
      </c>
      <c r="AQ129" s="1605">
        <v>0</v>
      </c>
      <c r="AR129" s="1605">
        <v>0</v>
      </c>
      <c r="AS129" s="1428">
        <v>0</v>
      </c>
      <c r="AT129" s="1468">
        <v>0</v>
      </c>
      <c r="AU129" s="1468">
        <v>0</v>
      </c>
      <c r="AV129" s="1468">
        <v>0</v>
      </c>
      <c r="AW129" s="1468">
        <v>0</v>
      </c>
      <c r="AX129" t="str">
        <f t="shared" si="138"/>
        <v/>
      </c>
      <c r="CW129" s="25" t="str">
        <f t="shared" si="159"/>
        <v/>
      </c>
      <c r="CX129" s="25" t="str">
        <f t="shared" si="140"/>
        <v/>
      </c>
      <c r="CY129" s="25" t="str">
        <f t="shared" si="141"/>
        <v/>
      </c>
      <c r="CZ129" s="25" t="str">
        <f t="shared" si="142"/>
        <v/>
      </c>
      <c r="DA129" s="25" t="str">
        <f t="shared" si="143"/>
        <v/>
      </c>
      <c r="DB129" s="25" t="str">
        <f t="shared" si="144"/>
        <v/>
      </c>
      <c r="DC129" s="25" t="str">
        <f t="shared" si="145"/>
        <v/>
      </c>
      <c r="DD129" s="25" t="str">
        <f t="shared" si="146"/>
        <v/>
      </c>
      <c r="DE129"/>
      <c r="DG129" s="26">
        <f t="shared" si="160"/>
        <v>0</v>
      </c>
      <c r="DH129" s="26">
        <f t="shared" si="148"/>
        <v>0</v>
      </c>
      <c r="DI129" s="26">
        <f t="shared" si="149"/>
        <v>0</v>
      </c>
      <c r="DJ129" s="26">
        <f t="shared" si="150"/>
        <v>0</v>
      </c>
      <c r="DK129" s="26">
        <f t="shared" si="151"/>
        <v>0</v>
      </c>
      <c r="DL129" s="26">
        <f t="shared" si="152"/>
        <v>0</v>
      </c>
      <c r="DM129" s="26">
        <f t="shared" si="153"/>
        <v>0</v>
      </c>
      <c r="DN129" s="26">
        <f t="shared" si="154"/>
        <v>0</v>
      </c>
    </row>
    <row r="130" spans="1:118" ht="15" customHeight="1" x14ac:dyDescent="0.25">
      <c r="A130" s="1590" t="s">
        <v>162</v>
      </c>
      <c r="B130" s="1591"/>
      <c r="C130" s="1592"/>
      <c r="D130" s="1383">
        <f t="shared" si="136"/>
        <v>0</v>
      </c>
      <c r="E130" s="1465">
        <f t="shared" si="137"/>
        <v>0</v>
      </c>
      <c r="F130" s="1466">
        <f t="shared" si="137"/>
        <v>0</v>
      </c>
      <c r="G130" s="1601"/>
      <c r="H130" s="1604"/>
      <c r="I130" s="1601"/>
      <c r="J130" s="1606"/>
      <c r="K130" s="1601"/>
      <c r="L130" s="1604"/>
      <c r="M130" s="1601"/>
      <c r="N130" s="1604"/>
      <c r="O130" s="1607"/>
      <c r="P130" s="1425"/>
      <c r="Q130" s="1424"/>
      <c r="R130" s="1425"/>
      <c r="S130" s="1424"/>
      <c r="T130" s="1604"/>
      <c r="U130" s="1607"/>
      <c r="V130" s="1425"/>
      <c r="W130" s="1424"/>
      <c r="X130" s="1425"/>
      <c r="Y130" s="1424"/>
      <c r="Z130" s="1425"/>
      <c r="AA130" s="1424"/>
      <c r="AB130" s="1425"/>
      <c r="AC130" s="1424"/>
      <c r="AD130" s="1425"/>
      <c r="AE130" s="1424"/>
      <c r="AF130" s="1425"/>
      <c r="AG130" s="1424"/>
      <c r="AH130" s="1425"/>
      <c r="AI130" s="1424"/>
      <c r="AJ130" s="1425"/>
      <c r="AK130" s="1424"/>
      <c r="AL130" s="1425"/>
      <c r="AM130" s="1424"/>
      <c r="AN130" s="1426"/>
      <c r="AO130" s="1468"/>
      <c r="AP130" s="1608">
        <v>0</v>
      </c>
      <c r="AQ130" s="1605">
        <v>0</v>
      </c>
      <c r="AR130" s="1605">
        <v>0</v>
      </c>
      <c r="AS130" s="1428">
        <v>0</v>
      </c>
      <c r="AT130" s="1468">
        <v>0</v>
      </c>
      <c r="AU130" s="1468">
        <v>0</v>
      </c>
      <c r="AV130" s="1468">
        <v>0</v>
      </c>
      <c r="AW130" s="1468">
        <v>0</v>
      </c>
      <c r="AX130" t="str">
        <f t="shared" si="138"/>
        <v/>
      </c>
      <c r="CW130" s="25" t="str">
        <f t="shared" si="159"/>
        <v/>
      </c>
      <c r="CX130" s="25" t="str">
        <f t="shared" si="140"/>
        <v/>
      </c>
      <c r="CY130" s="25" t="str">
        <f t="shared" si="141"/>
        <v/>
      </c>
      <c r="CZ130" s="25" t="str">
        <f t="shared" si="142"/>
        <v/>
      </c>
      <c r="DA130" s="25" t="str">
        <f t="shared" si="143"/>
        <v/>
      </c>
      <c r="DB130" s="25" t="str">
        <f t="shared" si="144"/>
        <v/>
      </c>
      <c r="DC130" s="25" t="str">
        <f t="shared" si="145"/>
        <v/>
      </c>
      <c r="DD130" s="25" t="str">
        <f t="shared" si="146"/>
        <v/>
      </c>
      <c r="DE130"/>
      <c r="DG130" s="26">
        <f t="shared" si="160"/>
        <v>0</v>
      </c>
      <c r="DH130" s="26">
        <f t="shared" si="148"/>
        <v>0</v>
      </c>
      <c r="DI130" s="26">
        <f t="shared" si="149"/>
        <v>0</v>
      </c>
      <c r="DJ130" s="26">
        <f t="shared" si="150"/>
        <v>0</v>
      </c>
      <c r="DK130" s="26">
        <f t="shared" si="151"/>
        <v>0</v>
      </c>
      <c r="DL130" s="26">
        <f t="shared" si="152"/>
        <v>0</v>
      </c>
      <c r="DM130" s="26">
        <f t="shared" si="153"/>
        <v>0</v>
      </c>
      <c r="DN130" s="26">
        <f t="shared" si="154"/>
        <v>0</v>
      </c>
    </row>
    <row r="131" spans="1:118" ht="15" customHeight="1" x14ac:dyDescent="0.25">
      <c r="A131" s="1590" t="s">
        <v>163</v>
      </c>
      <c r="B131" s="1591"/>
      <c r="C131" s="1592"/>
      <c r="D131" s="1383">
        <f t="shared" si="136"/>
        <v>0</v>
      </c>
      <c r="E131" s="1465">
        <f t="shared" si="137"/>
        <v>0</v>
      </c>
      <c r="F131" s="1466">
        <f t="shared" si="137"/>
        <v>0</v>
      </c>
      <c r="G131" s="1601"/>
      <c r="H131" s="1604"/>
      <c r="I131" s="1601"/>
      <c r="J131" s="1606"/>
      <c r="K131" s="1601"/>
      <c r="L131" s="1604"/>
      <c r="M131" s="1601"/>
      <c r="N131" s="1604"/>
      <c r="O131" s="1607"/>
      <c r="P131" s="1425"/>
      <c r="Q131" s="1424"/>
      <c r="R131" s="1425"/>
      <c r="S131" s="1424"/>
      <c r="T131" s="1604"/>
      <c r="U131" s="1607"/>
      <c r="V131" s="1425"/>
      <c r="W131" s="1424"/>
      <c r="X131" s="1425"/>
      <c r="Y131" s="1424"/>
      <c r="Z131" s="1425"/>
      <c r="AA131" s="1424"/>
      <c r="AB131" s="1425"/>
      <c r="AC131" s="1424"/>
      <c r="AD131" s="1425"/>
      <c r="AE131" s="1424"/>
      <c r="AF131" s="1425"/>
      <c r="AG131" s="1424"/>
      <c r="AH131" s="1425"/>
      <c r="AI131" s="1424"/>
      <c r="AJ131" s="1425"/>
      <c r="AK131" s="1424"/>
      <c r="AL131" s="1425"/>
      <c r="AM131" s="1424"/>
      <c r="AN131" s="1426"/>
      <c r="AO131" s="1468"/>
      <c r="AP131" s="1608">
        <v>0</v>
      </c>
      <c r="AQ131" s="1605">
        <v>0</v>
      </c>
      <c r="AR131" s="1605">
        <v>0</v>
      </c>
      <c r="AS131" s="1428">
        <v>0</v>
      </c>
      <c r="AT131" s="1468">
        <v>0</v>
      </c>
      <c r="AU131" s="1468">
        <v>0</v>
      </c>
      <c r="AV131" s="1468">
        <v>0</v>
      </c>
      <c r="AW131" s="1468">
        <v>0</v>
      </c>
      <c r="AX131" t="str">
        <f t="shared" si="138"/>
        <v/>
      </c>
      <c r="CW131" s="25" t="str">
        <f t="shared" si="159"/>
        <v/>
      </c>
      <c r="CX131" s="25" t="str">
        <f t="shared" si="140"/>
        <v/>
      </c>
      <c r="CY131" s="25" t="str">
        <f t="shared" si="141"/>
        <v/>
      </c>
      <c r="CZ131" s="25" t="str">
        <f t="shared" si="142"/>
        <v/>
      </c>
      <c r="DA131" s="25" t="str">
        <f t="shared" si="143"/>
        <v/>
      </c>
      <c r="DB131" s="25" t="str">
        <f t="shared" si="144"/>
        <v/>
      </c>
      <c r="DC131" s="25" t="str">
        <f t="shared" si="145"/>
        <v/>
      </c>
      <c r="DD131" s="25" t="str">
        <f t="shared" si="146"/>
        <v/>
      </c>
      <c r="DE131"/>
      <c r="DG131" s="26">
        <f t="shared" si="160"/>
        <v>0</v>
      </c>
      <c r="DH131" s="26">
        <f t="shared" si="148"/>
        <v>0</v>
      </c>
      <c r="DI131" s="26">
        <f t="shared" si="149"/>
        <v>0</v>
      </c>
      <c r="DJ131" s="26">
        <f t="shared" si="150"/>
        <v>0</v>
      </c>
      <c r="DK131" s="26">
        <f t="shared" si="151"/>
        <v>0</v>
      </c>
      <c r="DL131" s="26">
        <f t="shared" si="152"/>
        <v>0</v>
      </c>
      <c r="DM131" s="26">
        <f t="shared" si="153"/>
        <v>0</v>
      </c>
      <c r="DN131" s="26">
        <f t="shared" si="154"/>
        <v>0</v>
      </c>
    </row>
    <row r="132" spans="1:118" ht="15" customHeight="1" x14ac:dyDescent="0.25">
      <c r="A132" s="1598" t="s">
        <v>164</v>
      </c>
      <c r="B132" s="1598"/>
      <c r="C132" s="1598"/>
      <c r="D132" s="1383">
        <f t="shared" si="136"/>
        <v>0</v>
      </c>
      <c r="E132" s="1465">
        <f t="shared" si="137"/>
        <v>0</v>
      </c>
      <c r="F132" s="1466">
        <f t="shared" si="137"/>
        <v>0</v>
      </c>
      <c r="G132" s="1467"/>
      <c r="H132" s="1425"/>
      <c r="I132" s="1467"/>
      <c r="J132" s="1487"/>
      <c r="K132" s="1467"/>
      <c r="L132" s="1425"/>
      <c r="M132" s="1467"/>
      <c r="N132" s="1425"/>
      <c r="O132" s="1424"/>
      <c r="P132" s="1425"/>
      <c r="Q132" s="1424"/>
      <c r="R132" s="1425"/>
      <c r="S132" s="1424"/>
      <c r="T132" s="1425"/>
      <c r="U132" s="1424"/>
      <c r="V132" s="1425"/>
      <c r="W132" s="1424"/>
      <c r="X132" s="1425"/>
      <c r="Y132" s="1424"/>
      <c r="Z132" s="1425"/>
      <c r="AA132" s="1424"/>
      <c r="AB132" s="1425"/>
      <c r="AC132" s="1424"/>
      <c r="AD132" s="1425"/>
      <c r="AE132" s="1424"/>
      <c r="AF132" s="1425"/>
      <c r="AG132" s="1424"/>
      <c r="AH132" s="1425"/>
      <c r="AI132" s="1424"/>
      <c r="AJ132" s="1425"/>
      <c r="AK132" s="1424"/>
      <c r="AL132" s="1425"/>
      <c r="AM132" s="1424"/>
      <c r="AN132" s="1426"/>
      <c r="AO132" s="1468"/>
      <c r="AP132" s="1468">
        <v>0</v>
      </c>
      <c r="AQ132" s="1428">
        <v>0</v>
      </c>
      <c r="AR132" s="1428">
        <v>0</v>
      </c>
      <c r="AS132" s="1428">
        <v>0</v>
      </c>
      <c r="AT132" s="1468">
        <v>0</v>
      </c>
      <c r="AU132" s="1468">
        <v>0</v>
      </c>
      <c r="AV132" s="1468">
        <v>0</v>
      </c>
      <c r="AW132" s="1468">
        <v>0</v>
      </c>
      <c r="AX132" t="str">
        <f t="shared" si="138"/>
        <v/>
      </c>
      <c r="CW132" s="25" t="str">
        <f t="shared" si="159"/>
        <v/>
      </c>
      <c r="CX132" s="25" t="str">
        <f t="shared" si="140"/>
        <v/>
      </c>
      <c r="CY132" s="25" t="str">
        <f t="shared" si="141"/>
        <v/>
      </c>
      <c r="CZ132" s="25" t="str">
        <f t="shared" si="142"/>
        <v/>
      </c>
      <c r="DA132" s="25" t="str">
        <f t="shared" si="143"/>
        <v/>
      </c>
      <c r="DB132" s="25" t="str">
        <f t="shared" si="144"/>
        <v/>
      </c>
      <c r="DC132" s="25" t="str">
        <f t="shared" si="145"/>
        <v/>
      </c>
      <c r="DD132" s="25" t="str">
        <f t="shared" si="146"/>
        <v/>
      </c>
      <c r="DE132"/>
      <c r="DG132" s="26">
        <f t="shared" si="160"/>
        <v>0</v>
      </c>
      <c r="DH132" s="26">
        <f t="shared" si="148"/>
        <v>0</v>
      </c>
      <c r="DI132" s="26">
        <f t="shared" si="149"/>
        <v>0</v>
      </c>
      <c r="DJ132" s="26">
        <f t="shared" si="150"/>
        <v>0</v>
      </c>
      <c r="DK132" s="26">
        <f t="shared" si="151"/>
        <v>0</v>
      </c>
      <c r="DL132" s="26">
        <f t="shared" si="152"/>
        <v>0</v>
      </c>
      <c r="DM132" s="26">
        <f t="shared" si="153"/>
        <v>0</v>
      </c>
      <c r="DN132" s="26">
        <f t="shared" si="154"/>
        <v>0</v>
      </c>
    </row>
    <row r="133" spans="1:118" ht="15" customHeight="1" x14ac:dyDescent="0.25">
      <c r="A133" s="1590" t="s">
        <v>165</v>
      </c>
      <c r="B133" s="1591"/>
      <c r="C133" s="1592"/>
      <c r="D133" s="1383">
        <f t="shared" si="136"/>
        <v>0</v>
      </c>
      <c r="E133" s="1465">
        <f t="shared" si="137"/>
        <v>0</v>
      </c>
      <c r="F133" s="1466">
        <f t="shared" si="137"/>
        <v>0</v>
      </c>
      <c r="G133" s="1467"/>
      <c r="H133" s="1425"/>
      <c r="I133" s="1467"/>
      <c r="J133" s="1487"/>
      <c r="K133" s="1467"/>
      <c r="L133" s="1425"/>
      <c r="M133" s="1467"/>
      <c r="N133" s="1425"/>
      <c r="O133" s="1424"/>
      <c r="P133" s="1425"/>
      <c r="Q133" s="1424"/>
      <c r="R133" s="1425"/>
      <c r="S133" s="1424"/>
      <c r="T133" s="1425"/>
      <c r="U133" s="1424"/>
      <c r="V133" s="1425"/>
      <c r="W133" s="1424"/>
      <c r="X133" s="1425"/>
      <c r="Y133" s="1424"/>
      <c r="Z133" s="1425"/>
      <c r="AA133" s="1424"/>
      <c r="AB133" s="1425"/>
      <c r="AC133" s="1424"/>
      <c r="AD133" s="1425"/>
      <c r="AE133" s="1424"/>
      <c r="AF133" s="1425"/>
      <c r="AG133" s="1424"/>
      <c r="AH133" s="1425"/>
      <c r="AI133" s="1424"/>
      <c r="AJ133" s="1425"/>
      <c r="AK133" s="1424"/>
      <c r="AL133" s="1425"/>
      <c r="AM133" s="1424"/>
      <c r="AN133" s="1426"/>
      <c r="AO133" s="1468"/>
      <c r="AP133" s="1468">
        <v>0</v>
      </c>
      <c r="AQ133" s="1428">
        <v>0</v>
      </c>
      <c r="AR133" s="1428">
        <v>0</v>
      </c>
      <c r="AS133" s="1428">
        <v>0</v>
      </c>
      <c r="AT133" s="1468">
        <v>0</v>
      </c>
      <c r="AU133" s="1468">
        <v>0</v>
      </c>
      <c r="AV133" s="1468">
        <v>0</v>
      </c>
      <c r="AW133" s="1468">
        <v>0</v>
      </c>
      <c r="AX133" t="str">
        <f t="shared" si="138"/>
        <v/>
      </c>
      <c r="CW133" s="25" t="str">
        <f t="shared" si="159"/>
        <v/>
      </c>
      <c r="CX133" s="25" t="str">
        <f t="shared" si="140"/>
        <v/>
      </c>
      <c r="CY133" s="25" t="str">
        <f t="shared" si="141"/>
        <v/>
      </c>
      <c r="CZ133" s="25" t="str">
        <f t="shared" si="142"/>
        <v/>
      </c>
      <c r="DA133" s="25" t="str">
        <f t="shared" si="143"/>
        <v/>
      </c>
      <c r="DB133" s="25" t="str">
        <f t="shared" si="144"/>
        <v/>
      </c>
      <c r="DC133" s="25" t="str">
        <f t="shared" si="145"/>
        <v/>
      </c>
      <c r="DD133" s="25" t="str">
        <f t="shared" si="146"/>
        <v/>
      </c>
      <c r="DE133"/>
      <c r="DG133" s="26">
        <f t="shared" si="160"/>
        <v>0</v>
      </c>
      <c r="DH133" s="26">
        <f t="shared" si="148"/>
        <v>0</v>
      </c>
      <c r="DI133" s="26">
        <f t="shared" si="149"/>
        <v>0</v>
      </c>
      <c r="DJ133" s="26">
        <f t="shared" si="150"/>
        <v>0</v>
      </c>
      <c r="DK133" s="26">
        <f t="shared" si="151"/>
        <v>0</v>
      </c>
      <c r="DL133" s="26">
        <f t="shared" si="152"/>
        <v>0</v>
      </c>
      <c r="DM133" s="26">
        <f t="shared" si="153"/>
        <v>0</v>
      </c>
      <c r="DN133" s="26">
        <f t="shared" si="154"/>
        <v>0</v>
      </c>
    </row>
    <row r="134" spans="1:118" ht="15" customHeight="1" x14ac:dyDescent="0.25">
      <c r="A134" s="1590" t="s">
        <v>166</v>
      </c>
      <c r="B134" s="1591"/>
      <c r="C134" s="1592"/>
      <c r="D134" s="1383">
        <f t="shared" si="136"/>
        <v>1</v>
      </c>
      <c r="E134" s="1465">
        <f t="shared" si="137"/>
        <v>0</v>
      </c>
      <c r="F134" s="1466">
        <f t="shared" si="137"/>
        <v>1</v>
      </c>
      <c r="G134" s="185">
        <v>0</v>
      </c>
      <c r="H134" s="186">
        <v>0</v>
      </c>
      <c r="I134" s="185">
        <v>0</v>
      </c>
      <c r="J134" s="187">
        <v>0</v>
      </c>
      <c r="K134" s="185">
        <v>0</v>
      </c>
      <c r="L134" s="1425">
        <v>0</v>
      </c>
      <c r="M134" s="1467">
        <v>0</v>
      </c>
      <c r="N134" s="1425">
        <v>0</v>
      </c>
      <c r="O134" s="1424">
        <v>0</v>
      </c>
      <c r="P134" s="1425">
        <v>0</v>
      </c>
      <c r="Q134" s="1424">
        <v>0</v>
      </c>
      <c r="R134" s="1425">
        <v>0</v>
      </c>
      <c r="S134" s="1424">
        <v>0</v>
      </c>
      <c r="T134" s="1425">
        <v>0</v>
      </c>
      <c r="U134" s="1424">
        <v>0</v>
      </c>
      <c r="V134" s="1425">
        <v>0</v>
      </c>
      <c r="W134" s="1424">
        <v>0</v>
      </c>
      <c r="X134" s="1425">
        <v>0</v>
      </c>
      <c r="Y134" s="1424">
        <v>0</v>
      </c>
      <c r="Z134" s="1425">
        <v>0</v>
      </c>
      <c r="AA134" s="1424">
        <v>0</v>
      </c>
      <c r="AB134" s="1425">
        <v>0</v>
      </c>
      <c r="AC134" s="1424">
        <v>0</v>
      </c>
      <c r="AD134" s="1425">
        <v>0</v>
      </c>
      <c r="AE134" s="1424">
        <v>0</v>
      </c>
      <c r="AF134" s="1425">
        <v>1</v>
      </c>
      <c r="AG134" s="1424">
        <v>0</v>
      </c>
      <c r="AH134" s="1425">
        <v>0</v>
      </c>
      <c r="AI134" s="1424">
        <v>0</v>
      </c>
      <c r="AJ134" s="1425">
        <v>0</v>
      </c>
      <c r="AK134" s="1424">
        <v>0</v>
      </c>
      <c r="AL134" s="1425">
        <v>0</v>
      </c>
      <c r="AM134" s="1424">
        <v>0</v>
      </c>
      <c r="AN134" s="1426">
        <v>0</v>
      </c>
      <c r="AO134" s="1468">
        <v>0</v>
      </c>
      <c r="AP134" s="188">
        <v>0</v>
      </c>
      <c r="AQ134" s="1428">
        <v>1</v>
      </c>
      <c r="AR134" s="1428">
        <v>0</v>
      </c>
      <c r="AS134" s="189">
        <v>0</v>
      </c>
      <c r="AT134" s="1468">
        <v>0</v>
      </c>
      <c r="AU134" s="1468">
        <v>0</v>
      </c>
      <c r="AV134" s="1468">
        <v>0</v>
      </c>
      <c r="AW134" s="1468">
        <v>0</v>
      </c>
      <c r="AX134" t="str">
        <f t="shared" si="138"/>
        <v/>
      </c>
      <c r="CW134" s="25" t="str">
        <f t="shared" si="159"/>
        <v/>
      </c>
      <c r="CX134" s="25" t="str">
        <f t="shared" si="140"/>
        <v/>
      </c>
      <c r="CY134" s="25" t="str">
        <f t="shared" si="141"/>
        <v/>
      </c>
      <c r="CZ134" s="25" t="str">
        <f t="shared" si="142"/>
        <v/>
      </c>
      <c r="DA134" s="25" t="str">
        <f t="shared" si="143"/>
        <v/>
      </c>
      <c r="DB134" s="25" t="str">
        <f t="shared" si="144"/>
        <v/>
      </c>
      <c r="DC134" s="25" t="str">
        <f t="shared" si="145"/>
        <v/>
      </c>
      <c r="DD134" s="25" t="str">
        <f t="shared" si="146"/>
        <v/>
      </c>
      <c r="DE134"/>
      <c r="DG134" s="26">
        <f t="shared" si="160"/>
        <v>0</v>
      </c>
      <c r="DH134" s="26">
        <f t="shared" si="148"/>
        <v>0</v>
      </c>
      <c r="DI134" s="26">
        <f t="shared" si="149"/>
        <v>0</v>
      </c>
      <c r="DJ134" s="26">
        <f t="shared" si="150"/>
        <v>0</v>
      </c>
      <c r="DK134" s="26">
        <f t="shared" si="151"/>
        <v>0</v>
      </c>
      <c r="DL134" s="26">
        <f t="shared" si="152"/>
        <v>0</v>
      </c>
      <c r="DM134" s="26">
        <f t="shared" si="153"/>
        <v>0</v>
      </c>
      <c r="DN134" s="26">
        <f t="shared" si="154"/>
        <v>0</v>
      </c>
    </row>
    <row r="135" spans="1:118" x14ac:dyDescent="0.25">
      <c r="A135" s="1590" t="s">
        <v>167</v>
      </c>
      <c r="B135" s="1591"/>
      <c r="C135" s="1592"/>
      <c r="D135" s="1383">
        <f t="shared" si="136"/>
        <v>0</v>
      </c>
      <c r="E135" s="1465">
        <f t="shared" si="137"/>
        <v>0</v>
      </c>
      <c r="F135" s="1466">
        <f t="shared" si="137"/>
        <v>0</v>
      </c>
      <c r="G135" s="185"/>
      <c r="H135" s="186"/>
      <c r="I135" s="185"/>
      <c r="J135" s="187"/>
      <c r="K135" s="185"/>
      <c r="L135" s="1425"/>
      <c r="M135" s="1467"/>
      <c r="N135" s="1425"/>
      <c r="O135" s="1424"/>
      <c r="P135" s="1425"/>
      <c r="Q135" s="1424"/>
      <c r="R135" s="1425"/>
      <c r="S135" s="1424"/>
      <c r="T135" s="1425"/>
      <c r="U135" s="1424"/>
      <c r="V135" s="1425"/>
      <c r="W135" s="1424"/>
      <c r="X135" s="1425"/>
      <c r="Y135" s="1424"/>
      <c r="Z135" s="1425"/>
      <c r="AA135" s="1424"/>
      <c r="AB135" s="1425"/>
      <c r="AC135" s="1424"/>
      <c r="AD135" s="1425"/>
      <c r="AE135" s="1424"/>
      <c r="AF135" s="1425"/>
      <c r="AG135" s="1424"/>
      <c r="AH135" s="1425"/>
      <c r="AI135" s="1424"/>
      <c r="AJ135" s="1425"/>
      <c r="AK135" s="1424"/>
      <c r="AL135" s="1425"/>
      <c r="AM135" s="1424"/>
      <c r="AN135" s="1426"/>
      <c r="AO135" s="1468"/>
      <c r="AP135" s="188">
        <v>0</v>
      </c>
      <c r="AQ135" s="1428">
        <v>0</v>
      </c>
      <c r="AR135" s="1428">
        <v>0</v>
      </c>
      <c r="AS135" s="189">
        <v>0</v>
      </c>
      <c r="AT135" s="1468">
        <v>0</v>
      </c>
      <c r="AU135" s="1468">
        <v>0</v>
      </c>
      <c r="AV135" s="1468">
        <v>0</v>
      </c>
      <c r="AW135" s="1468">
        <v>0</v>
      </c>
      <c r="AX135" t="str">
        <f t="shared" si="138"/>
        <v/>
      </c>
      <c r="CW135" s="25" t="str">
        <f t="shared" si="159"/>
        <v/>
      </c>
      <c r="CX135" s="25" t="str">
        <f t="shared" si="140"/>
        <v/>
      </c>
      <c r="CY135" s="25" t="str">
        <f t="shared" si="141"/>
        <v/>
      </c>
      <c r="CZ135" s="25" t="str">
        <f t="shared" si="142"/>
        <v/>
      </c>
      <c r="DA135" s="25" t="str">
        <f t="shared" si="143"/>
        <v/>
      </c>
      <c r="DB135" s="25" t="str">
        <f t="shared" si="144"/>
        <v/>
      </c>
      <c r="DC135" s="25" t="str">
        <f t="shared" si="145"/>
        <v/>
      </c>
      <c r="DD135" s="25" t="str">
        <f t="shared" si="146"/>
        <v/>
      </c>
      <c r="DE135"/>
      <c r="DG135" s="26">
        <f t="shared" si="160"/>
        <v>0</v>
      </c>
      <c r="DH135" s="26">
        <f t="shared" si="148"/>
        <v>0</v>
      </c>
      <c r="DI135" s="26">
        <f t="shared" si="149"/>
        <v>0</v>
      </c>
      <c r="DJ135" s="26">
        <f t="shared" si="150"/>
        <v>0</v>
      </c>
      <c r="DK135" s="26">
        <f t="shared" si="151"/>
        <v>0</v>
      </c>
      <c r="DL135" s="26">
        <f t="shared" si="152"/>
        <v>0</v>
      </c>
      <c r="DM135" s="26">
        <f t="shared" si="153"/>
        <v>0</v>
      </c>
      <c r="DN135" s="26">
        <f t="shared" si="154"/>
        <v>0</v>
      </c>
    </row>
    <row r="136" spans="1:118" x14ac:dyDescent="0.25">
      <c r="A136" s="1590" t="s">
        <v>168</v>
      </c>
      <c r="B136" s="1591"/>
      <c r="C136" s="1592"/>
      <c r="D136" s="1383">
        <f t="shared" si="136"/>
        <v>0</v>
      </c>
      <c r="E136" s="1465">
        <f t="shared" si="137"/>
        <v>0</v>
      </c>
      <c r="F136" s="1466">
        <f t="shared" si="137"/>
        <v>0</v>
      </c>
      <c r="G136" s="185"/>
      <c r="H136" s="186"/>
      <c r="I136" s="185"/>
      <c r="J136" s="187"/>
      <c r="K136" s="185"/>
      <c r="L136" s="1425"/>
      <c r="M136" s="1467"/>
      <c r="N136" s="1425"/>
      <c r="O136" s="1424"/>
      <c r="P136" s="1425"/>
      <c r="Q136" s="1424"/>
      <c r="R136" s="1425"/>
      <c r="S136" s="1424"/>
      <c r="T136" s="1425"/>
      <c r="U136" s="1424"/>
      <c r="V136" s="1425"/>
      <c r="W136" s="1424"/>
      <c r="X136" s="1425"/>
      <c r="Y136" s="1424"/>
      <c r="Z136" s="1425"/>
      <c r="AA136" s="1424"/>
      <c r="AB136" s="1425"/>
      <c r="AC136" s="1424"/>
      <c r="AD136" s="1425"/>
      <c r="AE136" s="1424"/>
      <c r="AF136" s="1425"/>
      <c r="AG136" s="1424"/>
      <c r="AH136" s="1425"/>
      <c r="AI136" s="1424"/>
      <c r="AJ136" s="1425"/>
      <c r="AK136" s="1424"/>
      <c r="AL136" s="1425"/>
      <c r="AM136" s="1424"/>
      <c r="AN136" s="1426"/>
      <c r="AO136" s="1468"/>
      <c r="AP136" s="188">
        <v>0</v>
      </c>
      <c r="AQ136" s="1428">
        <v>0</v>
      </c>
      <c r="AR136" s="1428">
        <v>0</v>
      </c>
      <c r="AS136" s="189">
        <v>0</v>
      </c>
      <c r="AT136" s="1468">
        <v>0</v>
      </c>
      <c r="AU136" s="1468">
        <v>0</v>
      </c>
      <c r="AV136" s="1468">
        <v>0</v>
      </c>
      <c r="AW136" s="1468">
        <v>0</v>
      </c>
      <c r="AX136" t="str">
        <f t="shared" si="138"/>
        <v/>
      </c>
      <c r="CW136" s="25" t="str">
        <f t="shared" si="159"/>
        <v/>
      </c>
      <c r="CX136" s="25" t="str">
        <f t="shared" si="140"/>
        <v/>
      </c>
      <c r="CY136" s="25" t="str">
        <f t="shared" si="141"/>
        <v/>
      </c>
      <c r="CZ136" s="25" t="str">
        <f t="shared" si="142"/>
        <v/>
      </c>
      <c r="DA136" s="25" t="str">
        <f t="shared" si="143"/>
        <v/>
      </c>
      <c r="DB136" s="25" t="str">
        <f t="shared" si="144"/>
        <v/>
      </c>
      <c r="DC136" s="25" t="str">
        <f t="shared" si="145"/>
        <v/>
      </c>
      <c r="DD136" s="25" t="str">
        <f t="shared" si="146"/>
        <v/>
      </c>
      <c r="DE136"/>
      <c r="DG136" s="26">
        <f t="shared" si="160"/>
        <v>0</v>
      </c>
      <c r="DH136" s="26">
        <f t="shared" si="148"/>
        <v>0</v>
      </c>
      <c r="DI136" s="26">
        <f t="shared" si="149"/>
        <v>0</v>
      </c>
      <c r="DJ136" s="26">
        <f t="shared" si="150"/>
        <v>0</v>
      </c>
      <c r="DK136" s="26">
        <f t="shared" si="151"/>
        <v>0</v>
      </c>
      <c r="DL136" s="26">
        <f t="shared" si="152"/>
        <v>0</v>
      </c>
      <c r="DM136" s="26">
        <f t="shared" si="153"/>
        <v>0</v>
      </c>
      <c r="DN136" s="26">
        <f t="shared" si="154"/>
        <v>0</v>
      </c>
    </row>
    <row r="137" spans="1:118" x14ac:dyDescent="0.25">
      <c r="A137" s="1590" t="s">
        <v>169</v>
      </c>
      <c r="B137" s="1591"/>
      <c r="C137" s="1592"/>
      <c r="D137" s="1383">
        <f t="shared" si="136"/>
        <v>0</v>
      </c>
      <c r="E137" s="1465">
        <f t="shared" si="137"/>
        <v>0</v>
      </c>
      <c r="F137" s="1466">
        <f t="shared" si="137"/>
        <v>0</v>
      </c>
      <c r="G137" s="185"/>
      <c r="H137" s="186"/>
      <c r="I137" s="185"/>
      <c r="J137" s="187"/>
      <c r="K137" s="185"/>
      <c r="L137" s="1425"/>
      <c r="M137" s="1467"/>
      <c r="N137" s="1425"/>
      <c r="O137" s="1424"/>
      <c r="P137" s="1425"/>
      <c r="Q137" s="1424"/>
      <c r="R137" s="1425"/>
      <c r="S137" s="1424"/>
      <c r="T137" s="1425"/>
      <c r="U137" s="1424"/>
      <c r="V137" s="1425"/>
      <c r="W137" s="1424"/>
      <c r="X137" s="1425"/>
      <c r="Y137" s="1424"/>
      <c r="Z137" s="1425"/>
      <c r="AA137" s="1424"/>
      <c r="AB137" s="1425"/>
      <c r="AC137" s="1424"/>
      <c r="AD137" s="1425"/>
      <c r="AE137" s="1424"/>
      <c r="AF137" s="1425"/>
      <c r="AG137" s="1424"/>
      <c r="AH137" s="1425"/>
      <c r="AI137" s="1424"/>
      <c r="AJ137" s="1425"/>
      <c r="AK137" s="1424"/>
      <c r="AL137" s="1425"/>
      <c r="AM137" s="1424"/>
      <c r="AN137" s="1426"/>
      <c r="AO137" s="1468"/>
      <c r="AP137" s="188">
        <v>0</v>
      </c>
      <c r="AQ137" s="1428">
        <v>0</v>
      </c>
      <c r="AR137" s="1428">
        <v>0</v>
      </c>
      <c r="AS137" s="189">
        <v>0</v>
      </c>
      <c r="AT137" s="1468">
        <v>0</v>
      </c>
      <c r="AU137" s="1468">
        <v>0</v>
      </c>
      <c r="AV137" s="1468">
        <v>0</v>
      </c>
      <c r="AW137" s="1468">
        <v>0</v>
      </c>
      <c r="AX137" t="str">
        <f t="shared" si="138"/>
        <v/>
      </c>
      <c r="CW137" s="25" t="str">
        <f t="shared" si="159"/>
        <v/>
      </c>
      <c r="CX137" s="25" t="str">
        <f t="shared" si="140"/>
        <v/>
      </c>
      <c r="CY137" s="25" t="str">
        <f t="shared" si="141"/>
        <v/>
      </c>
      <c r="CZ137" s="25" t="str">
        <f t="shared" si="142"/>
        <v/>
      </c>
      <c r="DA137" s="25" t="str">
        <f t="shared" si="143"/>
        <v/>
      </c>
      <c r="DB137" s="25" t="str">
        <f t="shared" si="144"/>
        <v/>
      </c>
      <c r="DC137" s="25" t="str">
        <f t="shared" si="145"/>
        <v/>
      </c>
      <c r="DD137" s="25" t="str">
        <f t="shared" si="146"/>
        <v/>
      </c>
      <c r="DE137"/>
      <c r="DG137" s="26">
        <f t="shared" si="160"/>
        <v>0</v>
      </c>
      <c r="DH137" s="26">
        <f t="shared" si="148"/>
        <v>0</v>
      </c>
      <c r="DI137" s="26">
        <f t="shared" si="149"/>
        <v>0</v>
      </c>
      <c r="DJ137" s="26">
        <f t="shared" si="150"/>
        <v>0</v>
      </c>
      <c r="DK137" s="26">
        <f t="shared" si="151"/>
        <v>0</v>
      </c>
      <c r="DL137" s="26">
        <f t="shared" si="152"/>
        <v>0</v>
      </c>
      <c r="DM137" s="26">
        <f t="shared" si="153"/>
        <v>0</v>
      </c>
      <c r="DN137" s="26">
        <f t="shared" si="154"/>
        <v>0</v>
      </c>
    </row>
    <row r="138" spans="1:118" x14ac:dyDescent="0.25">
      <c r="A138" s="1590" t="s">
        <v>170</v>
      </c>
      <c r="B138" s="1591"/>
      <c r="C138" s="1592"/>
      <c r="D138" s="1383">
        <f t="shared" si="136"/>
        <v>0</v>
      </c>
      <c r="E138" s="1465">
        <f t="shared" si="137"/>
        <v>0</v>
      </c>
      <c r="F138" s="1466">
        <f t="shared" si="137"/>
        <v>0</v>
      </c>
      <c r="G138" s="185"/>
      <c r="H138" s="186"/>
      <c r="I138" s="185"/>
      <c r="J138" s="187"/>
      <c r="K138" s="185"/>
      <c r="L138" s="1425"/>
      <c r="M138" s="1467"/>
      <c r="N138" s="1425"/>
      <c r="O138" s="1424"/>
      <c r="P138" s="1425"/>
      <c r="Q138" s="1424"/>
      <c r="R138" s="1425"/>
      <c r="S138" s="1424"/>
      <c r="T138" s="1425"/>
      <c r="U138" s="1424"/>
      <c r="V138" s="1425"/>
      <c r="W138" s="1424"/>
      <c r="X138" s="1425"/>
      <c r="Y138" s="1424"/>
      <c r="Z138" s="1425"/>
      <c r="AA138" s="1424"/>
      <c r="AB138" s="1425"/>
      <c r="AC138" s="1424"/>
      <c r="AD138" s="1425"/>
      <c r="AE138" s="1424"/>
      <c r="AF138" s="1425"/>
      <c r="AG138" s="1424"/>
      <c r="AH138" s="1425"/>
      <c r="AI138" s="1424"/>
      <c r="AJ138" s="1425"/>
      <c r="AK138" s="1424"/>
      <c r="AL138" s="1425"/>
      <c r="AM138" s="1424"/>
      <c r="AN138" s="1426"/>
      <c r="AO138" s="1468"/>
      <c r="AP138" s="188">
        <v>0</v>
      </c>
      <c r="AQ138" s="1428">
        <v>0</v>
      </c>
      <c r="AR138" s="1428">
        <v>0</v>
      </c>
      <c r="AS138" s="189">
        <v>0</v>
      </c>
      <c r="AT138" s="1468">
        <v>0</v>
      </c>
      <c r="AU138" s="1468">
        <v>0</v>
      </c>
      <c r="AV138" s="1468">
        <v>0</v>
      </c>
      <c r="AW138" s="1468">
        <v>0</v>
      </c>
      <c r="AX138" t="str">
        <f t="shared" si="138"/>
        <v/>
      </c>
      <c r="CW138" s="25" t="str">
        <f t="shared" si="159"/>
        <v/>
      </c>
      <c r="CX138" s="25" t="str">
        <f t="shared" si="140"/>
        <v/>
      </c>
      <c r="CY138" s="25" t="str">
        <f t="shared" si="141"/>
        <v/>
      </c>
      <c r="CZ138" s="25" t="str">
        <f t="shared" si="142"/>
        <v/>
      </c>
      <c r="DA138" s="25" t="str">
        <f t="shared" si="143"/>
        <v/>
      </c>
      <c r="DB138" s="25" t="str">
        <f t="shared" si="144"/>
        <v/>
      </c>
      <c r="DC138" s="25" t="str">
        <f t="shared" si="145"/>
        <v/>
      </c>
      <c r="DD138" s="25" t="str">
        <f t="shared" si="146"/>
        <v/>
      </c>
      <c r="DE138"/>
      <c r="DG138" s="26">
        <f t="shared" si="160"/>
        <v>0</v>
      </c>
      <c r="DH138" s="26">
        <f t="shared" si="148"/>
        <v>0</v>
      </c>
      <c r="DI138" s="26">
        <f t="shared" si="149"/>
        <v>0</v>
      </c>
      <c r="DJ138" s="26">
        <f t="shared" si="150"/>
        <v>0</v>
      </c>
      <c r="DK138" s="26">
        <f t="shared" si="151"/>
        <v>0</v>
      </c>
      <c r="DL138" s="26">
        <f t="shared" si="152"/>
        <v>0</v>
      </c>
      <c r="DM138" s="26">
        <f t="shared" si="153"/>
        <v>0</v>
      </c>
      <c r="DN138" s="26">
        <f t="shared" si="154"/>
        <v>0</v>
      </c>
    </row>
    <row r="139" spans="1:118" x14ac:dyDescent="0.25">
      <c r="A139" s="1590" t="s">
        <v>171</v>
      </c>
      <c r="B139" s="1591"/>
      <c r="C139" s="1592"/>
      <c r="D139" s="1383">
        <f t="shared" si="136"/>
        <v>0</v>
      </c>
      <c r="E139" s="1465">
        <f t="shared" si="137"/>
        <v>0</v>
      </c>
      <c r="F139" s="1466">
        <f t="shared" si="137"/>
        <v>0</v>
      </c>
      <c r="G139" s="1601"/>
      <c r="H139" s="1604"/>
      <c r="I139" s="1601"/>
      <c r="J139" s="1487"/>
      <c r="K139" s="1467"/>
      <c r="L139" s="1425"/>
      <c r="M139" s="1467"/>
      <c r="N139" s="1425"/>
      <c r="O139" s="1424"/>
      <c r="P139" s="1425"/>
      <c r="Q139" s="1424"/>
      <c r="R139" s="1425"/>
      <c r="S139" s="1424"/>
      <c r="T139" s="1425"/>
      <c r="U139" s="1424"/>
      <c r="V139" s="1425"/>
      <c r="W139" s="1424"/>
      <c r="X139" s="1425"/>
      <c r="Y139" s="1424"/>
      <c r="Z139" s="1425"/>
      <c r="AA139" s="1424"/>
      <c r="AB139" s="1425"/>
      <c r="AC139" s="1424"/>
      <c r="AD139" s="1425"/>
      <c r="AE139" s="1424"/>
      <c r="AF139" s="1425"/>
      <c r="AG139" s="1424"/>
      <c r="AH139" s="1425"/>
      <c r="AI139" s="1424"/>
      <c r="AJ139" s="1425"/>
      <c r="AK139" s="1424"/>
      <c r="AL139" s="1425"/>
      <c r="AM139" s="1424"/>
      <c r="AN139" s="1426"/>
      <c r="AO139" s="1468"/>
      <c r="AP139" s="1468">
        <v>0</v>
      </c>
      <c r="AQ139" s="1428">
        <v>0</v>
      </c>
      <c r="AR139" s="1428">
        <v>0</v>
      </c>
      <c r="AS139" s="1428">
        <v>0</v>
      </c>
      <c r="AT139" s="1468">
        <v>0</v>
      </c>
      <c r="AU139" s="1468">
        <v>0</v>
      </c>
      <c r="AV139" s="1468">
        <v>0</v>
      </c>
      <c r="AW139" s="1468">
        <v>0</v>
      </c>
      <c r="AX139" t="str">
        <f t="shared" si="138"/>
        <v/>
      </c>
      <c r="CW139" s="25" t="str">
        <f t="shared" si="159"/>
        <v/>
      </c>
      <c r="CX139" s="25" t="str">
        <f t="shared" si="140"/>
        <v/>
      </c>
      <c r="CY139" s="25" t="str">
        <f t="shared" si="141"/>
        <v/>
      </c>
      <c r="CZ139" s="25" t="str">
        <f t="shared" si="142"/>
        <v/>
      </c>
      <c r="DA139" s="25" t="str">
        <f t="shared" si="143"/>
        <v/>
      </c>
      <c r="DB139" s="25" t="str">
        <f t="shared" si="144"/>
        <v/>
      </c>
      <c r="DC139" s="25" t="str">
        <f t="shared" si="145"/>
        <v/>
      </c>
      <c r="DD139" s="25" t="str">
        <f t="shared" si="146"/>
        <v/>
      </c>
      <c r="DE139"/>
      <c r="DG139" s="26">
        <f t="shared" si="160"/>
        <v>0</v>
      </c>
      <c r="DH139" s="26">
        <f t="shared" si="148"/>
        <v>0</v>
      </c>
      <c r="DI139" s="26">
        <f t="shared" si="149"/>
        <v>0</v>
      </c>
      <c r="DJ139" s="26">
        <f t="shared" si="150"/>
        <v>0</v>
      </c>
      <c r="DK139" s="26">
        <f t="shared" si="151"/>
        <v>0</v>
      </c>
      <c r="DL139" s="26">
        <f t="shared" si="152"/>
        <v>0</v>
      </c>
      <c r="DM139" s="26">
        <f t="shared" si="153"/>
        <v>0</v>
      </c>
      <c r="DN139" s="26">
        <f t="shared" si="154"/>
        <v>0</v>
      </c>
    </row>
    <row r="140" spans="1:118" x14ac:dyDescent="0.25">
      <c r="A140" s="1609" t="s">
        <v>172</v>
      </c>
      <c r="B140" s="764"/>
      <c r="C140" s="765"/>
      <c r="D140" s="1388">
        <f t="shared" si="136"/>
        <v>0</v>
      </c>
      <c r="E140" s="1471">
        <f t="shared" si="137"/>
        <v>0</v>
      </c>
      <c r="F140" s="1472">
        <f t="shared" si="137"/>
        <v>0</v>
      </c>
      <c r="G140" s="191"/>
      <c r="H140" s="192"/>
      <c r="I140" s="191"/>
      <c r="J140" s="493"/>
      <c r="K140" s="193"/>
      <c r="L140" s="1435"/>
      <c r="M140" s="1473"/>
      <c r="N140" s="1435"/>
      <c r="O140" s="1434"/>
      <c r="P140" s="1435"/>
      <c r="Q140" s="1434"/>
      <c r="R140" s="1435"/>
      <c r="S140" s="1434"/>
      <c r="T140" s="1435"/>
      <c r="U140" s="1434"/>
      <c r="V140" s="1435"/>
      <c r="W140" s="1434"/>
      <c r="X140" s="1435"/>
      <c r="Y140" s="1434"/>
      <c r="Z140" s="1435"/>
      <c r="AA140" s="1434"/>
      <c r="AB140" s="1435"/>
      <c r="AC140" s="1434"/>
      <c r="AD140" s="1435"/>
      <c r="AE140" s="1434"/>
      <c r="AF140" s="1435"/>
      <c r="AG140" s="1434"/>
      <c r="AH140" s="1435"/>
      <c r="AI140" s="1434"/>
      <c r="AJ140" s="1435"/>
      <c r="AK140" s="1434"/>
      <c r="AL140" s="1435"/>
      <c r="AM140" s="1434"/>
      <c r="AN140" s="1436"/>
      <c r="AO140" s="39"/>
      <c r="AP140" s="1468">
        <v>0</v>
      </c>
      <c r="AQ140" s="1428">
        <v>0</v>
      </c>
      <c r="AR140" s="1428">
        <v>0</v>
      </c>
      <c r="AS140" s="1428">
        <v>0</v>
      </c>
      <c r="AT140" s="1468">
        <v>0</v>
      </c>
      <c r="AU140" s="63">
        <v>0</v>
      </c>
      <c r="AV140" s="63">
        <v>0</v>
      </c>
      <c r="AW140" s="63">
        <v>0</v>
      </c>
      <c r="AX140" t="str">
        <f t="shared" si="138"/>
        <v/>
      </c>
      <c r="CW140" s="25" t="str">
        <f t="shared" si="159"/>
        <v/>
      </c>
      <c r="CX140" s="25" t="str">
        <f t="shared" si="140"/>
        <v/>
      </c>
      <c r="CY140" s="25" t="str">
        <f t="shared" si="141"/>
        <v/>
      </c>
      <c r="CZ140" s="25" t="str">
        <f t="shared" si="142"/>
        <v/>
      </c>
      <c r="DA140" s="25" t="str">
        <f t="shared" si="143"/>
        <v/>
      </c>
      <c r="DB140" s="25" t="str">
        <f t="shared" si="144"/>
        <v/>
      </c>
      <c r="DC140" s="25" t="str">
        <f t="shared" si="145"/>
        <v/>
      </c>
      <c r="DD140" s="25" t="str">
        <f t="shared" si="146"/>
        <v/>
      </c>
      <c r="DE140"/>
      <c r="DG140" s="26">
        <f t="shared" si="160"/>
        <v>0</v>
      </c>
      <c r="DH140" s="26">
        <f t="shared" si="148"/>
        <v>0</v>
      </c>
      <c r="DI140" s="26">
        <f t="shared" si="149"/>
        <v>0</v>
      </c>
      <c r="DJ140" s="26">
        <f t="shared" si="150"/>
        <v>0</v>
      </c>
      <c r="DK140" s="26">
        <f t="shared" si="151"/>
        <v>0</v>
      </c>
      <c r="DL140" s="26">
        <f t="shared" si="152"/>
        <v>0</v>
      </c>
      <c r="DM140" s="26">
        <f t="shared" si="153"/>
        <v>0</v>
      </c>
      <c r="DN140" s="26">
        <f t="shared" si="154"/>
        <v>0</v>
      </c>
    </row>
    <row r="141" spans="1:118" x14ac:dyDescent="0.25">
      <c r="A141" s="2050" t="s">
        <v>4</v>
      </c>
      <c r="B141" s="2051"/>
      <c r="C141" s="2057"/>
      <c r="D141" s="2174">
        <f t="shared" si="136"/>
        <v>618</v>
      </c>
      <c r="E141" s="2100">
        <f t="shared" si="137"/>
        <v>294</v>
      </c>
      <c r="F141" s="2175">
        <f t="shared" si="137"/>
        <v>324</v>
      </c>
      <c r="G141" s="2174">
        <f t="shared" ref="G141:AW141" si="161">SUM(G88:G140)</f>
        <v>3</v>
      </c>
      <c r="H141" s="2176">
        <f t="shared" si="161"/>
        <v>4</v>
      </c>
      <c r="I141" s="2174">
        <f t="shared" si="161"/>
        <v>2</v>
      </c>
      <c r="J141" s="2177">
        <f t="shared" si="161"/>
        <v>0</v>
      </c>
      <c r="K141" s="2174">
        <f t="shared" si="161"/>
        <v>7</v>
      </c>
      <c r="L141" s="2176">
        <f t="shared" si="161"/>
        <v>8</v>
      </c>
      <c r="M141" s="2178">
        <f t="shared" si="161"/>
        <v>7</v>
      </c>
      <c r="N141" s="2179">
        <f t="shared" si="161"/>
        <v>10</v>
      </c>
      <c r="O141" s="2180">
        <f t="shared" si="161"/>
        <v>7</v>
      </c>
      <c r="P141" s="2179">
        <f t="shared" si="161"/>
        <v>6</v>
      </c>
      <c r="Q141" s="2180">
        <f t="shared" si="161"/>
        <v>5</v>
      </c>
      <c r="R141" s="2179">
        <f t="shared" si="161"/>
        <v>5</v>
      </c>
      <c r="S141" s="2180">
        <f t="shared" si="161"/>
        <v>18</v>
      </c>
      <c r="T141" s="2179">
        <f t="shared" si="161"/>
        <v>9</v>
      </c>
      <c r="U141" s="2180">
        <f t="shared" si="161"/>
        <v>35</v>
      </c>
      <c r="V141" s="2179">
        <f t="shared" si="161"/>
        <v>14</v>
      </c>
      <c r="W141" s="2180">
        <f t="shared" si="161"/>
        <v>28</v>
      </c>
      <c r="X141" s="2179">
        <f t="shared" si="161"/>
        <v>34</v>
      </c>
      <c r="Y141" s="2180">
        <f t="shared" si="161"/>
        <v>72</v>
      </c>
      <c r="Z141" s="2179">
        <f t="shared" si="161"/>
        <v>35</v>
      </c>
      <c r="AA141" s="2180">
        <f t="shared" si="161"/>
        <v>10</v>
      </c>
      <c r="AB141" s="2179">
        <f t="shared" si="161"/>
        <v>50</v>
      </c>
      <c r="AC141" s="2180">
        <f t="shared" si="161"/>
        <v>17</v>
      </c>
      <c r="AD141" s="2179">
        <f t="shared" si="161"/>
        <v>36</v>
      </c>
      <c r="AE141" s="2180">
        <f t="shared" si="161"/>
        <v>17</v>
      </c>
      <c r="AF141" s="2179">
        <f t="shared" si="161"/>
        <v>34</v>
      </c>
      <c r="AG141" s="2180">
        <f t="shared" si="161"/>
        <v>16</v>
      </c>
      <c r="AH141" s="2179">
        <f t="shared" si="161"/>
        <v>24</v>
      </c>
      <c r="AI141" s="2180">
        <f t="shared" si="161"/>
        <v>19</v>
      </c>
      <c r="AJ141" s="2179">
        <f t="shared" si="161"/>
        <v>28</v>
      </c>
      <c r="AK141" s="2180">
        <f t="shared" si="161"/>
        <v>18</v>
      </c>
      <c r="AL141" s="2179">
        <f t="shared" si="161"/>
        <v>19</v>
      </c>
      <c r="AM141" s="2180">
        <f t="shared" si="161"/>
        <v>13</v>
      </c>
      <c r="AN141" s="2181">
        <f t="shared" si="161"/>
        <v>8</v>
      </c>
      <c r="AO141" s="2182">
        <f t="shared" si="161"/>
        <v>12</v>
      </c>
      <c r="AP141" s="2183">
        <f t="shared" si="161"/>
        <v>4</v>
      </c>
      <c r="AQ141" s="2183">
        <f t="shared" si="161"/>
        <v>569</v>
      </c>
      <c r="AR141" s="2183">
        <f t="shared" si="161"/>
        <v>0</v>
      </c>
      <c r="AS141" s="2183">
        <f t="shared" si="161"/>
        <v>0</v>
      </c>
      <c r="AT141" s="2183">
        <f t="shared" si="161"/>
        <v>11</v>
      </c>
      <c r="AU141" s="2183">
        <f t="shared" si="161"/>
        <v>0</v>
      </c>
      <c r="AV141" s="2183">
        <f t="shared" si="161"/>
        <v>0</v>
      </c>
      <c r="AW141" s="2183">
        <f t="shared" si="161"/>
        <v>2</v>
      </c>
      <c r="CW141"/>
      <c r="CX141" t="str">
        <f t="shared" ref="CX141" si="162">IF(AND(F141&gt;0,AP141="")," * Recuerde que las Embarazadas deben ser incluidas en el ingreso por rango etario. Digite Cero si no tiene","")</f>
        <v/>
      </c>
      <c r="CY141"/>
      <c r="CZ141"/>
      <c r="DA141"/>
      <c r="DB141"/>
      <c r="DC141"/>
      <c r="DD141"/>
      <c r="DE141"/>
      <c r="DG141"/>
      <c r="DH141"/>
      <c r="DI141"/>
      <c r="DJ141"/>
      <c r="DK141"/>
      <c r="DL141"/>
      <c r="DM141"/>
    </row>
    <row r="142" spans="1:118" x14ac:dyDescent="0.25">
      <c r="A142" s="43" t="s">
        <v>173</v>
      </c>
      <c r="B142" s="204"/>
      <c r="C142" s="204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CW142"/>
      <c r="CX142"/>
      <c r="CY142"/>
      <c r="CZ142"/>
      <c r="DA142"/>
      <c r="DB142"/>
      <c r="DC142"/>
      <c r="DD142"/>
      <c r="DE142"/>
      <c r="DG142"/>
      <c r="DH142"/>
      <c r="DI142"/>
      <c r="DJ142"/>
      <c r="DK142"/>
      <c r="DL142"/>
      <c r="DM142"/>
    </row>
    <row r="143" spans="1:118" ht="15" customHeight="1" x14ac:dyDescent="0.25">
      <c r="A143" s="2184" t="s">
        <v>174</v>
      </c>
      <c r="B143" s="2184"/>
      <c r="C143" s="2184"/>
      <c r="D143" s="2105" t="s">
        <v>4</v>
      </c>
      <c r="E143" s="638"/>
      <c r="F143" s="2076"/>
      <c r="G143" s="2050" t="s">
        <v>175</v>
      </c>
      <c r="H143" s="2051"/>
      <c r="I143" s="2051"/>
      <c r="J143" s="2051"/>
      <c r="K143" s="2051"/>
      <c r="L143" s="2051"/>
      <c r="M143" s="2051"/>
      <c r="N143" s="2051"/>
      <c r="O143" s="2051"/>
      <c r="P143" s="2051"/>
      <c r="Q143" s="2051"/>
      <c r="R143" s="2051"/>
      <c r="S143" s="2051"/>
      <c r="T143" s="2051"/>
      <c r="U143" s="2051"/>
      <c r="V143" s="2051"/>
      <c r="W143" s="2051"/>
      <c r="X143" s="2051"/>
      <c r="Y143" s="2051"/>
      <c r="Z143" s="2051"/>
      <c r="AA143" s="2051"/>
      <c r="AB143" s="2051"/>
      <c r="AC143" s="2051"/>
      <c r="AD143" s="2051"/>
      <c r="AE143" s="2051"/>
      <c r="AF143" s="2051"/>
      <c r="AG143" s="2051"/>
      <c r="AH143" s="2051"/>
      <c r="AI143" s="2051"/>
      <c r="AJ143" s="2051"/>
      <c r="AK143" s="2051"/>
      <c r="AL143" s="2051"/>
      <c r="AM143" s="2051"/>
      <c r="AN143" s="2051"/>
      <c r="AO143" s="2051"/>
      <c r="AP143" s="2052"/>
      <c r="AQ143" s="2057" t="s">
        <v>114</v>
      </c>
      <c r="AR143" s="2090" t="s">
        <v>7</v>
      </c>
      <c r="AS143" s="2090" t="s">
        <v>8</v>
      </c>
      <c r="AT143" s="2090" t="s">
        <v>42</v>
      </c>
      <c r="AU143" s="2171" t="s">
        <v>118</v>
      </c>
      <c r="AV143" s="2171" t="s">
        <v>12</v>
      </c>
      <c r="AW143" s="2171" t="s">
        <v>13</v>
      </c>
      <c r="AX143" s="2171" t="s">
        <v>10</v>
      </c>
      <c r="CW143"/>
      <c r="CX143"/>
      <c r="CY143"/>
      <c r="CZ143"/>
      <c r="DA143"/>
      <c r="DB143"/>
      <c r="DC143"/>
      <c r="DD143"/>
      <c r="DE143"/>
      <c r="DG143"/>
      <c r="DH143"/>
      <c r="DI143"/>
      <c r="DJ143"/>
      <c r="DK143"/>
      <c r="DL143"/>
      <c r="DM143"/>
    </row>
    <row r="144" spans="1:118" ht="15" customHeight="1" x14ac:dyDescent="0.25">
      <c r="A144" s="2184"/>
      <c r="B144" s="2184"/>
      <c r="C144" s="2184"/>
      <c r="D144" s="903"/>
      <c r="E144" s="640"/>
      <c r="F144" s="885"/>
      <c r="G144" s="2077" t="s">
        <v>14</v>
      </c>
      <c r="H144" s="2056"/>
      <c r="I144" s="2050" t="s">
        <v>15</v>
      </c>
      <c r="J144" s="2057"/>
      <c r="K144" s="2051" t="s">
        <v>16</v>
      </c>
      <c r="L144" s="2057"/>
      <c r="M144" s="2050" t="s">
        <v>17</v>
      </c>
      <c r="N144" s="2057"/>
      <c r="O144" s="2050" t="s">
        <v>18</v>
      </c>
      <c r="P144" s="2057"/>
      <c r="Q144" s="2050" t="s">
        <v>19</v>
      </c>
      <c r="R144" s="2057"/>
      <c r="S144" s="2050" t="s">
        <v>20</v>
      </c>
      <c r="T144" s="2057"/>
      <c r="U144" s="2050" t="s">
        <v>21</v>
      </c>
      <c r="V144" s="2057"/>
      <c r="W144" s="2050" t="s">
        <v>22</v>
      </c>
      <c r="X144" s="2057"/>
      <c r="Y144" s="2050" t="s">
        <v>23</v>
      </c>
      <c r="Z144" s="2058"/>
      <c r="AA144" s="2050" t="s">
        <v>24</v>
      </c>
      <c r="AB144" s="2058"/>
      <c r="AC144" s="2050" t="s">
        <v>25</v>
      </c>
      <c r="AD144" s="2058"/>
      <c r="AE144" s="2050" t="s">
        <v>26</v>
      </c>
      <c r="AF144" s="2058"/>
      <c r="AG144" s="2050" t="s">
        <v>27</v>
      </c>
      <c r="AH144" s="2058"/>
      <c r="AI144" s="2050" t="s">
        <v>28</v>
      </c>
      <c r="AJ144" s="2058"/>
      <c r="AK144" s="2050" t="s">
        <v>29</v>
      </c>
      <c r="AL144" s="2058"/>
      <c r="AM144" s="2050" t="s">
        <v>30</v>
      </c>
      <c r="AN144" s="2058"/>
      <c r="AO144" s="2050" t="s">
        <v>31</v>
      </c>
      <c r="AP144" s="2078"/>
      <c r="AQ144" s="2057"/>
      <c r="AR144" s="2090"/>
      <c r="AS144" s="2090"/>
      <c r="AT144" s="2090"/>
      <c r="AU144" s="2171"/>
      <c r="AV144" s="2171"/>
      <c r="AW144" s="2171"/>
      <c r="AX144" s="2171"/>
      <c r="CW144"/>
      <c r="CX144"/>
      <c r="CY144"/>
      <c r="CZ144"/>
      <c r="DA144"/>
      <c r="DB144"/>
      <c r="DC144"/>
      <c r="DD144"/>
      <c r="DE144"/>
      <c r="DG144"/>
      <c r="DH144"/>
      <c r="DI144"/>
      <c r="DJ144"/>
      <c r="DK144"/>
      <c r="DL144"/>
      <c r="DM144"/>
    </row>
    <row r="145" spans="1:118" x14ac:dyDescent="0.25">
      <c r="A145" s="2184"/>
      <c r="B145" s="2184"/>
      <c r="C145" s="2184"/>
      <c r="D145" s="2062" t="s">
        <v>176</v>
      </c>
      <c r="E145" s="2060" t="s">
        <v>33</v>
      </c>
      <c r="F145" s="2061" t="s">
        <v>34</v>
      </c>
      <c r="G145" s="2062" t="s">
        <v>33</v>
      </c>
      <c r="H145" s="2061" t="s">
        <v>34</v>
      </c>
      <c r="I145" s="2062" t="s">
        <v>33</v>
      </c>
      <c r="J145" s="2061" t="s">
        <v>34</v>
      </c>
      <c r="K145" s="2062" t="s">
        <v>33</v>
      </c>
      <c r="L145" s="2061" t="s">
        <v>34</v>
      </c>
      <c r="M145" s="2062" t="s">
        <v>33</v>
      </c>
      <c r="N145" s="2061" t="s">
        <v>34</v>
      </c>
      <c r="O145" s="2062" t="s">
        <v>33</v>
      </c>
      <c r="P145" s="2061" t="s">
        <v>34</v>
      </c>
      <c r="Q145" s="2062" t="s">
        <v>33</v>
      </c>
      <c r="R145" s="2061" t="s">
        <v>34</v>
      </c>
      <c r="S145" s="2062" t="s">
        <v>33</v>
      </c>
      <c r="T145" s="2061" t="s">
        <v>34</v>
      </c>
      <c r="U145" s="2062" t="s">
        <v>33</v>
      </c>
      <c r="V145" s="2061" t="s">
        <v>34</v>
      </c>
      <c r="W145" s="2062" t="s">
        <v>33</v>
      </c>
      <c r="X145" s="2061" t="s">
        <v>34</v>
      </c>
      <c r="Y145" s="2062" t="s">
        <v>33</v>
      </c>
      <c r="Z145" s="2061" t="s">
        <v>34</v>
      </c>
      <c r="AA145" s="2062" t="s">
        <v>33</v>
      </c>
      <c r="AB145" s="2061" t="s">
        <v>34</v>
      </c>
      <c r="AC145" s="2062" t="s">
        <v>33</v>
      </c>
      <c r="AD145" s="2061" t="s">
        <v>34</v>
      </c>
      <c r="AE145" s="2062" t="s">
        <v>33</v>
      </c>
      <c r="AF145" s="2061" t="s">
        <v>34</v>
      </c>
      <c r="AG145" s="2062" t="s">
        <v>33</v>
      </c>
      <c r="AH145" s="2061" t="s">
        <v>34</v>
      </c>
      <c r="AI145" s="2062" t="s">
        <v>33</v>
      </c>
      <c r="AJ145" s="2061" t="s">
        <v>34</v>
      </c>
      <c r="AK145" s="2062" t="s">
        <v>33</v>
      </c>
      <c r="AL145" s="2061" t="s">
        <v>34</v>
      </c>
      <c r="AM145" s="2062" t="s">
        <v>33</v>
      </c>
      <c r="AN145" s="2061" t="s">
        <v>34</v>
      </c>
      <c r="AO145" s="2062" t="s">
        <v>33</v>
      </c>
      <c r="AP145" s="2080" t="s">
        <v>34</v>
      </c>
      <c r="AQ145" s="2057"/>
      <c r="AR145" s="2090"/>
      <c r="AS145" s="2090"/>
      <c r="AT145" s="2090"/>
      <c r="AU145" s="2171"/>
      <c r="AV145" s="2171"/>
      <c r="AW145" s="2171"/>
      <c r="AX145" s="2171"/>
      <c r="CW145"/>
      <c r="CX145"/>
      <c r="CY145"/>
      <c r="CZ145"/>
      <c r="DA145"/>
      <c r="DB145"/>
      <c r="DC145"/>
      <c r="DD145"/>
      <c r="DE145"/>
      <c r="DG145"/>
      <c r="DH145"/>
      <c r="DI145"/>
      <c r="DJ145"/>
      <c r="DK145"/>
      <c r="DL145"/>
      <c r="DM145"/>
    </row>
    <row r="146" spans="1:118" ht="15" customHeight="1" x14ac:dyDescent="0.25">
      <c r="A146" s="2185" t="s">
        <v>177</v>
      </c>
      <c r="B146" s="2186"/>
      <c r="C146" s="2187"/>
      <c r="D146" s="2085">
        <f>E146+F146</f>
        <v>454</v>
      </c>
      <c r="E146" s="2085">
        <f>SUM(G146+I146+K146+M146+O146+Q146+S146+U146+W146+Y146+AA146+AC146+AE146+AG146+AI146+AK146+AM146+AO146)</f>
        <v>172</v>
      </c>
      <c r="F146" s="18">
        <f>SUM(H146+J146+L146+N146+P146+R146+T146+V146+X146+Z146+AB146+AD146+AF146+AH146+AJ146+AL146+AN146+AP146)</f>
        <v>282</v>
      </c>
      <c r="G146" s="2086">
        <v>0</v>
      </c>
      <c r="H146" s="52">
        <v>0</v>
      </c>
      <c r="I146" s="2070">
        <v>0</v>
      </c>
      <c r="J146" s="52">
        <v>0</v>
      </c>
      <c r="K146" s="2070">
        <v>0</v>
      </c>
      <c r="L146" s="52">
        <v>2</v>
      </c>
      <c r="M146" s="2070">
        <v>5</v>
      </c>
      <c r="N146" s="52">
        <v>0</v>
      </c>
      <c r="O146" s="205">
        <v>10</v>
      </c>
      <c r="P146" s="52">
        <v>10</v>
      </c>
      <c r="Q146" s="205">
        <v>0</v>
      </c>
      <c r="R146" s="52">
        <v>9</v>
      </c>
      <c r="S146" s="205">
        <v>2</v>
      </c>
      <c r="T146" s="52">
        <v>14</v>
      </c>
      <c r="U146" s="2070">
        <v>5</v>
      </c>
      <c r="V146" s="52">
        <v>0</v>
      </c>
      <c r="W146" s="2070">
        <v>6</v>
      </c>
      <c r="X146" s="52">
        <v>5</v>
      </c>
      <c r="Y146" s="2070">
        <v>9</v>
      </c>
      <c r="Z146" s="52">
        <v>12</v>
      </c>
      <c r="AA146" s="2070">
        <v>14</v>
      </c>
      <c r="AB146" s="52">
        <v>24</v>
      </c>
      <c r="AC146" s="2070">
        <v>1</v>
      </c>
      <c r="AD146" s="52">
        <v>16</v>
      </c>
      <c r="AE146" s="2070">
        <v>18</v>
      </c>
      <c r="AF146" s="52">
        <v>58</v>
      </c>
      <c r="AG146" s="2070">
        <v>6</v>
      </c>
      <c r="AH146" s="52">
        <v>45</v>
      </c>
      <c r="AI146" s="2070">
        <v>33</v>
      </c>
      <c r="AJ146" s="52">
        <v>40</v>
      </c>
      <c r="AK146" s="2070">
        <v>17</v>
      </c>
      <c r="AL146" s="52">
        <v>2</v>
      </c>
      <c r="AM146" s="2070">
        <v>40</v>
      </c>
      <c r="AN146" s="52">
        <v>42</v>
      </c>
      <c r="AO146" s="2070">
        <v>6</v>
      </c>
      <c r="AP146" s="55">
        <v>3</v>
      </c>
      <c r="AQ146" s="2097">
        <v>0</v>
      </c>
      <c r="AR146" s="20">
        <v>16</v>
      </c>
      <c r="AS146" s="24">
        <v>0</v>
      </c>
      <c r="AT146" s="24">
        <v>0</v>
      </c>
      <c r="AU146" s="24">
        <v>2</v>
      </c>
      <c r="AV146" s="24">
        <v>0</v>
      </c>
      <c r="AW146" s="24">
        <v>0</v>
      </c>
      <c r="AX146" s="24">
        <v>0</v>
      </c>
      <c r="AY146" t="str">
        <f>CW146&amp;CX146&amp;CY146&amp;CZ146&amp;DA146&amp;DB146&amp;DC146&amp;DD146</f>
        <v/>
      </c>
      <c r="CW146" s="25" t="str">
        <f>IF(AND((Y146+Z146)&gt;0,AQ146="")," * No olvide digitar la variable 12 años. Si no tiene digite Cero.",IF(AQ146&gt;(Y146+Z146),"* Las Consultas de 12 años NO DEBEN ser mayor que el total de Consultas entre 10-14 años",""))</f>
        <v/>
      </c>
      <c r="CX146" s="25" t="str">
        <f>IF(AND(F146&gt;0,AR146="")," * No olvide digitar la variable Embarazadas. Digite cero si no tiene.","")</f>
        <v/>
      </c>
      <c r="CY146" s="25" t="str">
        <f>IF(AR146&gt;F146," * Las Embarazadas NO DEBEN ser mayor al Total Mujeres. ","")</f>
        <v/>
      </c>
      <c r="CZ146" s="25" t="str">
        <f>IF(AND((AK146+AL146)&gt;0,AS146=""),"* No olvide digitar la variable 60 años. Si no tiene digite Cero.",IF(AS146&gt;(AK146+AL146)," * Las consultas de 60 años NO DEBEN ser mayor que el Total de consultas de entre 60-64 años",""))</f>
        <v/>
      </c>
      <c r="DA146" s="25" t="str">
        <f>IF(AND(D146&gt;0,AU146="")," * No olvide digitar la variable Usuarios con Discapacidad. Digite Cero si no tiene.",IF(AU146&gt;D146," * La variable Usuarios con Discapacidad No puede ser mayor al Total.",""))</f>
        <v/>
      </c>
      <c r="DB146" s="25" t="str">
        <f>IF(AND(D146&gt;0,AV146="")," * No olvide digitar la variable Niños, niñas adolescentes y Jóvenes SENAME. Digite Cero si no tiene.",IF(AV146&gt;D146," * La variable Niños, niñas adolescentes y Jóvenes SENAME No puede ser mayor al Total.",""))</f>
        <v/>
      </c>
      <c r="DC146" s="25" t="str">
        <f>IF(AND(D146&gt;0,AW146="")," * No olvide digitar la variable Niños, niñas adolescentes y Jóvenes Mejor Niñez. Digite Cero si no tiene.",IF(AW146&gt;D146," * La variable Niños, niñas adolescentes y Jóvenes mejor Niñez No puede ser mayor al Total.",""))</f>
        <v/>
      </c>
      <c r="DD146" s="25" t="str">
        <f>IF(AND(D146&gt;0,AX146="")," * No olvide digitar la variable Migrantes. Digite Cero si no tiene.",IF(AX146&gt;D146," * La variable Migrantes No puede ser mayor al Total.",""))</f>
        <v/>
      </c>
      <c r="DE146"/>
      <c r="DG146" s="26">
        <f>IF(AND((Y146+Z146)&gt;0,AQ146=""),1,IF(AQ146&gt;(Y146+Z146),1,0))</f>
        <v>0</v>
      </c>
      <c r="DH146" s="26">
        <f>IF(AND(F146&gt;0,AR146=""),1,0)</f>
        <v>0</v>
      </c>
      <c r="DI146" s="26">
        <f>IF(AR146&gt;F146,1,0)</f>
        <v>0</v>
      </c>
      <c r="DJ146" s="26">
        <f>IF(AND((AK146+AL146)&gt;0,AS146=""),1,IF(AS146&gt;(AK146+AL146),1,0))</f>
        <v>0</v>
      </c>
      <c r="DK146" s="26">
        <f>IF(AND(D146&gt;0,AU146=""),1,IF(AU146&gt;D146,1,0))</f>
        <v>0</v>
      </c>
      <c r="DL146" s="26">
        <f>IF(AND(D146&gt;0,AV146=""),1,IF(AV146&gt;D146,1,0))</f>
        <v>0</v>
      </c>
      <c r="DM146" s="26">
        <f>IF(AND(D146&gt;0,AW146=""),1,IF(AW146&gt;D146,1,0))</f>
        <v>0</v>
      </c>
      <c r="DN146" s="26">
        <f>IF(AND(D146&gt;0,AX146=""),1,IF(AX146&gt;D146,1,0))</f>
        <v>0</v>
      </c>
    </row>
    <row r="147" spans="1:118" ht="15" customHeight="1" x14ac:dyDescent="0.25">
      <c r="A147" s="1590" t="s">
        <v>178</v>
      </c>
      <c r="B147" s="1591"/>
      <c r="C147" s="1592"/>
      <c r="D147" s="1465">
        <f t="shared" ref="D147:D154" si="163">E147+F147</f>
        <v>104</v>
      </c>
      <c r="E147" s="1465">
        <f t="shared" ref="E147:F154" si="164">SUM(G147+I147+K147+M147+O147+Q147+S147+U147+W147+Y147+AA147+AC147+AE147+AG147+AI147+AK147+AM147+AO147)</f>
        <v>56</v>
      </c>
      <c r="F147" s="1466">
        <f t="shared" si="164"/>
        <v>48</v>
      </c>
      <c r="G147" s="1467">
        <v>0</v>
      </c>
      <c r="H147" s="1425">
        <v>0</v>
      </c>
      <c r="I147" s="1424">
        <v>0</v>
      </c>
      <c r="J147" s="1425">
        <v>0</v>
      </c>
      <c r="K147" s="1424">
        <v>0</v>
      </c>
      <c r="L147" s="1425">
        <v>0</v>
      </c>
      <c r="M147" s="1424">
        <v>0</v>
      </c>
      <c r="N147" s="1425">
        <v>0</v>
      </c>
      <c r="O147" s="1622">
        <v>2</v>
      </c>
      <c r="P147" s="1425">
        <v>2</v>
      </c>
      <c r="Q147" s="1622">
        <v>0</v>
      </c>
      <c r="R147" s="1425">
        <v>0</v>
      </c>
      <c r="S147" s="1622">
        <v>0</v>
      </c>
      <c r="T147" s="1425">
        <v>2</v>
      </c>
      <c r="U147" s="1424">
        <v>0</v>
      </c>
      <c r="V147" s="1425">
        <v>0</v>
      </c>
      <c r="W147" s="1424">
        <v>2</v>
      </c>
      <c r="X147" s="1425">
        <v>0</v>
      </c>
      <c r="Y147" s="1424">
        <v>8</v>
      </c>
      <c r="Z147" s="1425">
        <v>12</v>
      </c>
      <c r="AA147" s="1424">
        <v>12</v>
      </c>
      <c r="AB147" s="1425">
        <v>12</v>
      </c>
      <c r="AC147" s="1424">
        <v>4</v>
      </c>
      <c r="AD147" s="1425">
        <v>4</v>
      </c>
      <c r="AE147" s="1424">
        <v>12</v>
      </c>
      <c r="AF147" s="1425">
        <v>8</v>
      </c>
      <c r="AG147" s="1424">
        <v>4</v>
      </c>
      <c r="AH147" s="1425">
        <v>4</v>
      </c>
      <c r="AI147" s="1424">
        <v>8</v>
      </c>
      <c r="AJ147" s="1425">
        <v>0</v>
      </c>
      <c r="AK147" s="1424">
        <v>4</v>
      </c>
      <c r="AL147" s="1425">
        <v>4</v>
      </c>
      <c r="AM147" s="1424">
        <v>0</v>
      </c>
      <c r="AN147" s="1425">
        <v>0</v>
      </c>
      <c r="AO147" s="1424">
        <v>0</v>
      </c>
      <c r="AP147" s="1426">
        <v>0</v>
      </c>
      <c r="AQ147" s="1468">
        <v>0</v>
      </c>
      <c r="AR147" s="20">
        <v>0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0</v>
      </c>
      <c r="AY147" t="str">
        <f t="shared" ref="AY147:AY154" si="165">CW147&amp;CX147&amp;CY147&amp;CZ147&amp;DA147&amp;DB147&amp;DC147&amp;DD147&amp;DE147</f>
        <v/>
      </c>
      <c r="CW147" s="25" t="str">
        <f t="shared" ref="CW147:CW154" si="166">IF(AND((Y147+Z147)&gt;0,AQ147="")," * No olvide digitar la variable 12 años. Si no tiene digite Cero.",IF(AQ147&gt;(Y147+Z147),"* Las Consultas de 12 años NO DEBEN ser mayor que el total de Consultas entre 10-14 años",""))</f>
        <v/>
      </c>
      <c r="CX147" s="25" t="str">
        <f t="shared" ref="CX147:CX154" si="167">IF(AND(F147&gt;0,AR147="")," * No olvide digitar la variable Embarazadas. Digite cero si no tiene.","")</f>
        <v/>
      </c>
      <c r="CY147" s="25" t="str">
        <f t="shared" ref="CY147:CY154" si="168">IF(AR147&gt;F147," * Las Embarazadas NO DEBEN ser mayor al Total Mujeres. ","")</f>
        <v/>
      </c>
      <c r="CZ147" s="25" t="str">
        <f t="shared" ref="CZ147:CZ154" si="169">IF(AND((AK147+AL147)&gt;0,AS147=""),"* No olvide digitar la variable 60 años. Si no tiene digite Cero.",IF(AS147&gt;(AK147+AL147)," * Las consultas de 60 años NO DEBEN ser mayor que el Total de consultas de entre 60-64 años",""))</f>
        <v/>
      </c>
      <c r="DA147" s="25" t="str">
        <f t="shared" ref="DA147:DA154" si="170">IF(AND(D147&gt;0,AU147="")," * No olvide digitar la variable Usuarios con Discapacidad. Digite Cero si no tiene.",IF(AU147&gt;D147," * La variable Usuarios con Discapacidad No puede ser mayor al Total.",""))</f>
        <v/>
      </c>
      <c r="DB147" s="25" t="str">
        <f t="shared" ref="DB147:DB154" si="171">IF(AND(D147&gt;0,AV147="")," * No olvide digitar la variable Niños, niñas adolescentes y Jóvenes SENAME. Digite Cero si no tiene.",IF(AV147&gt;D147," * La variable Niños, niñas adolescentes y Jóvenes SENAME No puede ser mayor al Total.",""))</f>
        <v/>
      </c>
      <c r="DC147" s="25" t="str">
        <f t="shared" ref="DC147:DC154" si="172">IF(AND(D147&gt;0,AW147="")," * No olvide digitar la variable Niños, niñas adolescentes y Jóvenes Mejor Niñez. Digite Cero si no tiene.",IF(AW147&gt;D147," * La variable Niños, niñas adolescentes y Jóvenes mejor Niñez No puede ser mayor al Total.",""))</f>
        <v/>
      </c>
      <c r="DD147" s="25" t="str">
        <f t="shared" ref="DD147:DD154" si="173">IF(AND(D147&gt;0,AX147="")," * No olvide digitar la variable Migrantes. Digite Cero si no tiene.",IF(AX147&gt;D147," * La variable Migrantes No puede ser mayor al Total.",""))</f>
        <v/>
      </c>
      <c r="DE147"/>
      <c r="DG147" s="26">
        <f t="shared" ref="DG147:DG154" si="174">IF(AND((Y147+Z147)&gt;0,AQ147=""),1,IF(AQ147&gt;(Y147+Z147),1,0))</f>
        <v>0</v>
      </c>
      <c r="DH147" s="26">
        <f t="shared" ref="DH147:DH154" si="175">IF(AND(F147&gt;0,AR147=""),1,0)</f>
        <v>0</v>
      </c>
      <c r="DI147" s="26">
        <f t="shared" ref="DI147:DI154" si="176">IF(AR147&gt;F147,1,0)</f>
        <v>0</v>
      </c>
      <c r="DJ147" s="26">
        <f t="shared" ref="DJ147:DJ154" si="177">IF(AND((AK147+AL147)&gt;0,AS147=""),1,IF(AS147&gt;(AK147+AL147),1,0))</f>
        <v>0</v>
      </c>
      <c r="DK147" s="26">
        <f t="shared" ref="DK147:DK154" si="178">IF(AND(D147&gt;0,AU147=""),1,IF(AU147&gt;D147,1,0))</f>
        <v>0</v>
      </c>
      <c r="DL147" s="26">
        <f t="shared" ref="DL147:DL154" si="179">IF(AND(D147&gt;0,AV147=""),1,IF(AV147&gt;D147,1,0))</f>
        <v>0</v>
      </c>
      <c r="DM147" s="26">
        <f t="shared" ref="DM147:DM154" si="180">IF(AND(D147&gt;0,AW147=""),1,IF(AW147&gt;D147,1,0))</f>
        <v>0</v>
      </c>
      <c r="DN147" s="26">
        <f t="shared" ref="DN147:DN154" si="181">IF(AND(D147&gt;0,AX147=""),1,IF(AX147&gt;D147,1,0))</f>
        <v>0</v>
      </c>
    </row>
    <row r="148" spans="1:118" x14ac:dyDescent="0.25">
      <c r="A148" s="1419" t="s">
        <v>179</v>
      </c>
      <c r="B148" s="1420"/>
      <c r="C148" s="1421"/>
      <c r="D148" s="1465">
        <f t="shared" si="163"/>
        <v>0</v>
      </c>
      <c r="E148" s="1465">
        <f t="shared" si="164"/>
        <v>0</v>
      </c>
      <c r="F148" s="1466">
        <f t="shared" si="164"/>
        <v>0</v>
      </c>
      <c r="G148" s="1467">
        <v>0</v>
      </c>
      <c r="H148" s="1425">
        <v>0</v>
      </c>
      <c r="I148" s="1424">
        <v>0</v>
      </c>
      <c r="J148" s="1425">
        <v>0</v>
      </c>
      <c r="K148" s="1424">
        <v>0</v>
      </c>
      <c r="L148" s="1425">
        <v>0</v>
      </c>
      <c r="M148" s="1424">
        <v>0</v>
      </c>
      <c r="N148" s="1425">
        <v>0</v>
      </c>
      <c r="O148" s="1622">
        <v>0</v>
      </c>
      <c r="P148" s="1425">
        <v>0</v>
      </c>
      <c r="Q148" s="1622">
        <v>0</v>
      </c>
      <c r="R148" s="1425">
        <v>0</v>
      </c>
      <c r="S148" s="1622">
        <v>0</v>
      </c>
      <c r="T148" s="1425">
        <v>0</v>
      </c>
      <c r="U148" s="1424">
        <v>0</v>
      </c>
      <c r="V148" s="1425">
        <v>0</v>
      </c>
      <c r="W148" s="1424">
        <v>0</v>
      </c>
      <c r="X148" s="1425">
        <v>0</v>
      </c>
      <c r="Y148" s="1424">
        <v>0</v>
      </c>
      <c r="Z148" s="1425">
        <v>0</v>
      </c>
      <c r="AA148" s="1424">
        <v>0</v>
      </c>
      <c r="AB148" s="1425">
        <v>0</v>
      </c>
      <c r="AC148" s="1424">
        <v>0</v>
      </c>
      <c r="AD148" s="1425">
        <v>0</v>
      </c>
      <c r="AE148" s="1424">
        <v>0</v>
      </c>
      <c r="AF148" s="1425">
        <v>0</v>
      </c>
      <c r="AG148" s="1424">
        <v>0</v>
      </c>
      <c r="AH148" s="1425">
        <v>0</v>
      </c>
      <c r="AI148" s="1424">
        <v>0</v>
      </c>
      <c r="AJ148" s="1425">
        <v>0</v>
      </c>
      <c r="AK148" s="1424">
        <v>0</v>
      </c>
      <c r="AL148" s="1425">
        <v>0</v>
      </c>
      <c r="AM148" s="1424">
        <v>0</v>
      </c>
      <c r="AN148" s="1425">
        <v>0</v>
      </c>
      <c r="AO148" s="1424">
        <v>0</v>
      </c>
      <c r="AP148" s="1426">
        <v>0</v>
      </c>
      <c r="AQ148" s="1468">
        <v>0</v>
      </c>
      <c r="AR148" s="20">
        <v>0</v>
      </c>
      <c r="AS148" s="24">
        <v>0</v>
      </c>
      <c r="AT148" s="24">
        <v>0</v>
      </c>
      <c r="AU148" s="24">
        <v>0</v>
      </c>
      <c r="AV148" s="24">
        <v>0</v>
      </c>
      <c r="AW148" s="24">
        <v>0</v>
      </c>
      <c r="AX148" s="24">
        <v>0</v>
      </c>
      <c r="AY148" t="str">
        <f t="shared" si="165"/>
        <v/>
      </c>
      <c r="CW148" s="25" t="str">
        <f t="shared" si="166"/>
        <v/>
      </c>
      <c r="CX148" s="25" t="str">
        <f t="shared" si="167"/>
        <v/>
      </c>
      <c r="CY148" s="25" t="str">
        <f t="shared" si="168"/>
        <v/>
      </c>
      <c r="CZ148" s="25" t="str">
        <f t="shared" si="169"/>
        <v/>
      </c>
      <c r="DA148" s="25" t="str">
        <f t="shared" si="170"/>
        <v/>
      </c>
      <c r="DB148" s="25" t="str">
        <f t="shared" si="171"/>
        <v/>
      </c>
      <c r="DC148" s="25" t="str">
        <f t="shared" si="172"/>
        <v/>
      </c>
      <c r="DD148" s="25" t="str">
        <f t="shared" si="173"/>
        <v/>
      </c>
      <c r="DE148"/>
      <c r="DG148" s="26">
        <f t="shared" si="174"/>
        <v>0</v>
      </c>
      <c r="DH148" s="26">
        <f t="shared" si="175"/>
        <v>0</v>
      </c>
      <c r="DI148" s="26">
        <f t="shared" si="176"/>
        <v>0</v>
      </c>
      <c r="DJ148" s="26">
        <f t="shared" si="177"/>
        <v>0</v>
      </c>
      <c r="DK148" s="26">
        <f t="shared" si="178"/>
        <v>0</v>
      </c>
      <c r="DL148" s="26">
        <f t="shared" si="179"/>
        <v>0</v>
      </c>
      <c r="DM148" s="26">
        <f t="shared" si="180"/>
        <v>0</v>
      </c>
      <c r="DN148" s="26">
        <f t="shared" si="181"/>
        <v>0</v>
      </c>
    </row>
    <row r="149" spans="1:118" x14ac:dyDescent="0.25">
      <c r="A149" s="1419" t="s">
        <v>180</v>
      </c>
      <c r="B149" s="1420"/>
      <c r="C149" s="1421"/>
      <c r="D149" s="1465">
        <f t="shared" si="163"/>
        <v>0</v>
      </c>
      <c r="E149" s="1465">
        <f t="shared" si="164"/>
        <v>0</v>
      </c>
      <c r="F149" s="1466">
        <f t="shared" si="164"/>
        <v>0</v>
      </c>
      <c r="G149" s="1467">
        <v>0</v>
      </c>
      <c r="H149" s="1425">
        <v>0</v>
      </c>
      <c r="I149" s="1424">
        <v>0</v>
      </c>
      <c r="J149" s="1425">
        <v>0</v>
      </c>
      <c r="K149" s="1424">
        <v>0</v>
      </c>
      <c r="L149" s="1425">
        <v>0</v>
      </c>
      <c r="M149" s="1424">
        <v>0</v>
      </c>
      <c r="N149" s="1425">
        <v>0</v>
      </c>
      <c r="O149" s="1622">
        <v>0</v>
      </c>
      <c r="P149" s="1425">
        <v>0</v>
      </c>
      <c r="Q149" s="1622">
        <v>0</v>
      </c>
      <c r="R149" s="1425">
        <v>0</v>
      </c>
      <c r="S149" s="1622">
        <v>0</v>
      </c>
      <c r="T149" s="1425">
        <v>0</v>
      </c>
      <c r="U149" s="1424">
        <v>0</v>
      </c>
      <c r="V149" s="1425">
        <v>0</v>
      </c>
      <c r="W149" s="1424">
        <v>0</v>
      </c>
      <c r="X149" s="1425">
        <v>0</v>
      </c>
      <c r="Y149" s="1424">
        <v>0</v>
      </c>
      <c r="Z149" s="1425">
        <v>0</v>
      </c>
      <c r="AA149" s="1424">
        <v>0</v>
      </c>
      <c r="AB149" s="1425">
        <v>0</v>
      </c>
      <c r="AC149" s="1424">
        <v>0</v>
      </c>
      <c r="AD149" s="1425">
        <v>0</v>
      </c>
      <c r="AE149" s="1424">
        <v>0</v>
      </c>
      <c r="AF149" s="1425">
        <v>0</v>
      </c>
      <c r="AG149" s="1424">
        <v>0</v>
      </c>
      <c r="AH149" s="1425">
        <v>0</v>
      </c>
      <c r="AI149" s="1424">
        <v>0</v>
      </c>
      <c r="AJ149" s="1425">
        <v>0</v>
      </c>
      <c r="AK149" s="1424">
        <v>0</v>
      </c>
      <c r="AL149" s="1425">
        <v>0</v>
      </c>
      <c r="AM149" s="1424">
        <v>0</v>
      </c>
      <c r="AN149" s="1425">
        <v>0</v>
      </c>
      <c r="AO149" s="1424">
        <v>0</v>
      </c>
      <c r="AP149" s="1426">
        <v>0</v>
      </c>
      <c r="AQ149" s="1468">
        <v>0</v>
      </c>
      <c r="AR149" s="20">
        <v>0</v>
      </c>
      <c r="AS149" s="24">
        <v>0</v>
      </c>
      <c r="AT149" s="24">
        <v>0</v>
      </c>
      <c r="AU149" s="24">
        <v>0</v>
      </c>
      <c r="AV149" s="24">
        <v>0</v>
      </c>
      <c r="AW149" s="24">
        <v>0</v>
      </c>
      <c r="AX149" s="24">
        <v>0</v>
      </c>
      <c r="AY149" t="str">
        <f t="shared" si="165"/>
        <v/>
      </c>
      <c r="CW149" s="25" t="str">
        <f t="shared" si="166"/>
        <v/>
      </c>
      <c r="CX149" s="25" t="str">
        <f t="shared" si="167"/>
        <v/>
      </c>
      <c r="CY149" s="25" t="str">
        <f t="shared" si="168"/>
        <v/>
      </c>
      <c r="CZ149" s="25" t="str">
        <f t="shared" si="169"/>
        <v/>
      </c>
      <c r="DA149" s="25" t="str">
        <f t="shared" si="170"/>
        <v/>
      </c>
      <c r="DB149" s="25" t="str">
        <f t="shared" si="171"/>
        <v/>
      </c>
      <c r="DC149" s="25" t="str">
        <f t="shared" si="172"/>
        <v/>
      </c>
      <c r="DD149" s="25" t="str">
        <f t="shared" si="173"/>
        <v/>
      </c>
      <c r="DE149"/>
      <c r="DG149" s="26">
        <f t="shared" si="174"/>
        <v>0</v>
      </c>
      <c r="DH149" s="26">
        <f t="shared" si="175"/>
        <v>0</v>
      </c>
      <c r="DI149" s="26">
        <f t="shared" si="176"/>
        <v>0</v>
      </c>
      <c r="DJ149" s="26">
        <f t="shared" si="177"/>
        <v>0</v>
      </c>
      <c r="DK149" s="26">
        <f t="shared" si="178"/>
        <v>0</v>
      </c>
      <c r="DL149" s="26">
        <f t="shared" si="179"/>
        <v>0</v>
      </c>
      <c r="DM149" s="26">
        <f t="shared" si="180"/>
        <v>0</v>
      </c>
      <c r="DN149" s="26">
        <f t="shared" si="181"/>
        <v>0</v>
      </c>
    </row>
    <row r="150" spans="1:118" x14ac:dyDescent="0.25">
      <c r="A150" s="1331" t="s">
        <v>181</v>
      </c>
      <c r="B150" s="1623"/>
      <c r="C150" s="1332"/>
      <c r="D150" s="1465">
        <f t="shared" si="163"/>
        <v>18</v>
      </c>
      <c r="E150" s="1465">
        <f t="shared" si="164"/>
        <v>10</v>
      </c>
      <c r="F150" s="1466">
        <f t="shared" si="164"/>
        <v>8</v>
      </c>
      <c r="G150" s="1467">
        <v>0</v>
      </c>
      <c r="H150" s="1425">
        <v>0</v>
      </c>
      <c r="I150" s="1424">
        <v>0</v>
      </c>
      <c r="J150" s="1425">
        <v>0</v>
      </c>
      <c r="K150" s="1424">
        <v>0</v>
      </c>
      <c r="L150" s="1425">
        <v>0</v>
      </c>
      <c r="M150" s="1424">
        <v>0</v>
      </c>
      <c r="N150" s="1425">
        <v>0</v>
      </c>
      <c r="O150" s="1622">
        <v>0</v>
      </c>
      <c r="P150" s="1425">
        <v>0</v>
      </c>
      <c r="Q150" s="1622">
        <v>0</v>
      </c>
      <c r="R150" s="1425">
        <v>0</v>
      </c>
      <c r="S150" s="1622">
        <v>1</v>
      </c>
      <c r="T150" s="1425">
        <v>0</v>
      </c>
      <c r="U150" s="1424">
        <v>1</v>
      </c>
      <c r="V150" s="1425">
        <v>0</v>
      </c>
      <c r="W150" s="1424">
        <v>0</v>
      </c>
      <c r="X150" s="1425">
        <v>1</v>
      </c>
      <c r="Y150" s="1424">
        <v>5</v>
      </c>
      <c r="Z150" s="1425">
        <v>3</v>
      </c>
      <c r="AA150" s="1424">
        <v>3</v>
      </c>
      <c r="AB150" s="1425">
        <v>3</v>
      </c>
      <c r="AC150" s="1424">
        <v>0</v>
      </c>
      <c r="AD150" s="1425">
        <v>0</v>
      </c>
      <c r="AE150" s="1424">
        <v>0</v>
      </c>
      <c r="AF150" s="1425">
        <v>0</v>
      </c>
      <c r="AG150" s="1424">
        <v>0</v>
      </c>
      <c r="AH150" s="1425">
        <v>0</v>
      </c>
      <c r="AI150" s="1424">
        <v>0</v>
      </c>
      <c r="AJ150" s="1425">
        <v>1</v>
      </c>
      <c r="AK150" s="1424">
        <v>0</v>
      </c>
      <c r="AL150" s="1425">
        <v>0</v>
      </c>
      <c r="AM150" s="1424">
        <v>0</v>
      </c>
      <c r="AN150" s="1425">
        <v>0</v>
      </c>
      <c r="AO150" s="1424">
        <v>0</v>
      </c>
      <c r="AP150" s="1426">
        <v>0</v>
      </c>
      <c r="AQ150" s="1468">
        <v>0</v>
      </c>
      <c r="AR150" s="20">
        <v>0</v>
      </c>
      <c r="AS150" s="24">
        <v>0</v>
      </c>
      <c r="AT150" s="24">
        <v>0</v>
      </c>
      <c r="AU150" s="24">
        <v>0</v>
      </c>
      <c r="AV150" s="24">
        <v>0</v>
      </c>
      <c r="AW150" s="24">
        <v>0</v>
      </c>
      <c r="AX150" s="24">
        <v>0</v>
      </c>
      <c r="AY150" t="str">
        <f t="shared" si="165"/>
        <v/>
      </c>
      <c r="CW150" s="25" t="str">
        <f t="shared" si="166"/>
        <v/>
      </c>
      <c r="CX150" s="25" t="str">
        <f t="shared" si="167"/>
        <v/>
      </c>
      <c r="CY150" s="25" t="str">
        <f t="shared" si="168"/>
        <v/>
      </c>
      <c r="CZ150" s="25" t="str">
        <f t="shared" si="169"/>
        <v/>
      </c>
      <c r="DA150" s="25" t="str">
        <f t="shared" si="170"/>
        <v/>
      </c>
      <c r="DB150" s="25" t="str">
        <f t="shared" si="171"/>
        <v/>
      </c>
      <c r="DC150" s="25" t="str">
        <f t="shared" si="172"/>
        <v/>
      </c>
      <c r="DD150" s="25" t="str">
        <f t="shared" si="173"/>
        <v/>
      </c>
      <c r="DE150"/>
      <c r="DG150" s="26">
        <f t="shared" si="174"/>
        <v>0</v>
      </c>
      <c r="DH150" s="26">
        <f t="shared" si="175"/>
        <v>0</v>
      </c>
      <c r="DI150" s="26">
        <f t="shared" si="176"/>
        <v>0</v>
      </c>
      <c r="DJ150" s="26">
        <f t="shared" si="177"/>
        <v>0</v>
      </c>
      <c r="DK150" s="26">
        <f t="shared" si="178"/>
        <v>0</v>
      </c>
      <c r="DL150" s="26">
        <f t="shared" si="179"/>
        <v>0</v>
      </c>
      <c r="DM150" s="26">
        <f t="shared" si="180"/>
        <v>0</v>
      </c>
      <c r="DN150" s="26">
        <f t="shared" si="181"/>
        <v>0</v>
      </c>
    </row>
    <row r="151" spans="1:118" x14ac:dyDescent="0.25">
      <c r="A151" s="1331" t="s">
        <v>182</v>
      </c>
      <c r="B151" s="1623"/>
      <c r="C151" s="1332"/>
      <c r="D151" s="1465">
        <f t="shared" si="163"/>
        <v>99</v>
      </c>
      <c r="E151" s="1465">
        <f t="shared" si="164"/>
        <v>35</v>
      </c>
      <c r="F151" s="1466">
        <f t="shared" si="164"/>
        <v>64</v>
      </c>
      <c r="G151" s="1467">
        <v>0</v>
      </c>
      <c r="H151" s="1425">
        <v>0</v>
      </c>
      <c r="I151" s="1424">
        <v>0</v>
      </c>
      <c r="J151" s="1425">
        <v>0</v>
      </c>
      <c r="K151" s="1424">
        <v>0</v>
      </c>
      <c r="L151" s="1425">
        <v>0</v>
      </c>
      <c r="M151" s="1424">
        <v>0</v>
      </c>
      <c r="N151" s="1425">
        <v>0</v>
      </c>
      <c r="O151" s="1622">
        <v>0</v>
      </c>
      <c r="P151" s="1425">
        <v>0</v>
      </c>
      <c r="Q151" s="1622">
        <v>0</v>
      </c>
      <c r="R151" s="1425">
        <v>0</v>
      </c>
      <c r="S151" s="1622">
        <v>1</v>
      </c>
      <c r="T151" s="1425">
        <v>0</v>
      </c>
      <c r="U151" s="1424">
        <v>3</v>
      </c>
      <c r="V151" s="1425">
        <v>1</v>
      </c>
      <c r="W151" s="1424">
        <v>2</v>
      </c>
      <c r="X151" s="1425">
        <v>3</v>
      </c>
      <c r="Y151" s="1424">
        <v>8</v>
      </c>
      <c r="Z151" s="1425">
        <v>10</v>
      </c>
      <c r="AA151" s="1424">
        <v>12</v>
      </c>
      <c r="AB151" s="1425">
        <v>11</v>
      </c>
      <c r="AC151" s="1424">
        <v>4</v>
      </c>
      <c r="AD151" s="1425">
        <v>5</v>
      </c>
      <c r="AE151" s="1424">
        <v>2</v>
      </c>
      <c r="AF151" s="1425">
        <v>9</v>
      </c>
      <c r="AG151" s="1424">
        <v>1</v>
      </c>
      <c r="AH151" s="1425">
        <v>7</v>
      </c>
      <c r="AI151" s="1424">
        <v>2</v>
      </c>
      <c r="AJ151" s="1425">
        <v>10</v>
      </c>
      <c r="AK151" s="1424">
        <v>0</v>
      </c>
      <c r="AL151" s="1425">
        <v>0</v>
      </c>
      <c r="AM151" s="1424">
        <v>0</v>
      </c>
      <c r="AN151" s="1425">
        <v>6</v>
      </c>
      <c r="AO151" s="1424">
        <v>0</v>
      </c>
      <c r="AP151" s="1426">
        <v>2</v>
      </c>
      <c r="AQ151" s="1468">
        <v>0</v>
      </c>
      <c r="AR151" s="20">
        <v>0</v>
      </c>
      <c r="AS151" s="24">
        <v>0</v>
      </c>
      <c r="AT151" s="24">
        <v>0</v>
      </c>
      <c r="AU151" s="24">
        <v>2</v>
      </c>
      <c r="AV151" s="24">
        <v>0</v>
      </c>
      <c r="AW151" s="24">
        <v>0</v>
      </c>
      <c r="AX151" s="24">
        <v>0</v>
      </c>
      <c r="AY151" t="str">
        <f t="shared" si="165"/>
        <v/>
      </c>
      <c r="CW151" s="25" t="str">
        <f t="shared" si="166"/>
        <v/>
      </c>
      <c r="CX151" s="25" t="str">
        <f t="shared" si="167"/>
        <v/>
      </c>
      <c r="CY151" s="25" t="str">
        <f t="shared" si="168"/>
        <v/>
      </c>
      <c r="CZ151" s="25" t="str">
        <f t="shared" si="169"/>
        <v/>
      </c>
      <c r="DA151" s="25" t="str">
        <f t="shared" si="170"/>
        <v/>
      </c>
      <c r="DB151" s="25" t="str">
        <f t="shared" si="171"/>
        <v/>
      </c>
      <c r="DC151" s="25" t="str">
        <f t="shared" si="172"/>
        <v/>
      </c>
      <c r="DD151" s="25" t="str">
        <f t="shared" si="173"/>
        <v/>
      </c>
      <c r="DE151"/>
      <c r="DG151" s="26">
        <f t="shared" si="174"/>
        <v>0</v>
      </c>
      <c r="DH151" s="26">
        <f t="shared" si="175"/>
        <v>0</v>
      </c>
      <c r="DI151" s="26">
        <f t="shared" si="176"/>
        <v>0</v>
      </c>
      <c r="DJ151" s="26">
        <f t="shared" si="177"/>
        <v>0</v>
      </c>
      <c r="DK151" s="26">
        <f t="shared" si="178"/>
        <v>0</v>
      </c>
      <c r="DL151" s="26">
        <f t="shared" si="179"/>
        <v>0</v>
      </c>
      <c r="DM151" s="26">
        <f t="shared" si="180"/>
        <v>0</v>
      </c>
      <c r="DN151" s="26">
        <f t="shared" si="181"/>
        <v>0</v>
      </c>
    </row>
    <row r="152" spans="1:118" ht="15" customHeight="1" x14ac:dyDescent="0.25">
      <c r="A152" s="1331" t="s">
        <v>183</v>
      </c>
      <c r="B152" s="1623"/>
      <c r="C152" s="1332"/>
      <c r="D152" s="1465">
        <f t="shared" si="163"/>
        <v>27</v>
      </c>
      <c r="E152" s="1465">
        <f t="shared" si="164"/>
        <v>13</v>
      </c>
      <c r="F152" s="1466">
        <f t="shared" si="164"/>
        <v>14</v>
      </c>
      <c r="G152" s="1467">
        <v>0</v>
      </c>
      <c r="H152" s="1425">
        <v>0</v>
      </c>
      <c r="I152" s="1424">
        <v>0</v>
      </c>
      <c r="J152" s="1425">
        <v>0</v>
      </c>
      <c r="K152" s="1424">
        <v>0</v>
      </c>
      <c r="L152" s="1425">
        <v>0</v>
      </c>
      <c r="M152" s="1424">
        <v>0</v>
      </c>
      <c r="N152" s="1425">
        <v>0</v>
      </c>
      <c r="O152" s="1622">
        <v>0</v>
      </c>
      <c r="P152" s="1425">
        <v>0</v>
      </c>
      <c r="Q152" s="1622">
        <v>1</v>
      </c>
      <c r="R152" s="1425">
        <v>0</v>
      </c>
      <c r="S152" s="1622">
        <v>0</v>
      </c>
      <c r="T152" s="1425">
        <v>0</v>
      </c>
      <c r="U152" s="1424">
        <v>1</v>
      </c>
      <c r="V152" s="1425">
        <v>0</v>
      </c>
      <c r="W152" s="1424">
        <v>0</v>
      </c>
      <c r="X152" s="1425">
        <v>0</v>
      </c>
      <c r="Y152" s="1424">
        <v>2</v>
      </c>
      <c r="Z152" s="1425">
        <v>1</v>
      </c>
      <c r="AA152" s="1424">
        <v>3</v>
      </c>
      <c r="AB152" s="1425">
        <v>3</v>
      </c>
      <c r="AC152" s="1424">
        <v>1</v>
      </c>
      <c r="AD152" s="1425">
        <v>2</v>
      </c>
      <c r="AE152" s="1424">
        <v>1</v>
      </c>
      <c r="AF152" s="1425">
        <v>3</v>
      </c>
      <c r="AG152" s="1424">
        <v>1</v>
      </c>
      <c r="AH152" s="1425">
        <v>1</v>
      </c>
      <c r="AI152" s="1424">
        <v>1</v>
      </c>
      <c r="AJ152" s="1425">
        <v>2</v>
      </c>
      <c r="AK152" s="1424">
        <v>0</v>
      </c>
      <c r="AL152" s="1425">
        <v>0</v>
      </c>
      <c r="AM152" s="1424">
        <v>2</v>
      </c>
      <c r="AN152" s="1425">
        <v>2</v>
      </c>
      <c r="AO152" s="1424">
        <v>0</v>
      </c>
      <c r="AP152" s="1426">
        <v>0</v>
      </c>
      <c r="AQ152" s="1468">
        <v>0</v>
      </c>
      <c r="AR152" s="20">
        <v>0</v>
      </c>
      <c r="AS152" s="24">
        <v>0</v>
      </c>
      <c r="AT152" s="24">
        <v>0</v>
      </c>
      <c r="AU152" s="24">
        <v>0</v>
      </c>
      <c r="AV152" s="24">
        <v>0</v>
      </c>
      <c r="AW152" s="24">
        <v>0</v>
      </c>
      <c r="AX152" s="24">
        <v>0</v>
      </c>
      <c r="AY152" t="str">
        <f t="shared" si="165"/>
        <v/>
      </c>
      <c r="CW152" s="25" t="str">
        <f t="shared" si="166"/>
        <v/>
      </c>
      <c r="CX152" s="25" t="str">
        <f t="shared" si="167"/>
        <v/>
      </c>
      <c r="CY152" s="25" t="str">
        <f t="shared" si="168"/>
        <v/>
      </c>
      <c r="CZ152" s="25" t="str">
        <f t="shared" si="169"/>
        <v/>
      </c>
      <c r="DA152" s="25" t="str">
        <f t="shared" si="170"/>
        <v/>
      </c>
      <c r="DB152" s="25" t="str">
        <f t="shared" si="171"/>
        <v/>
      </c>
      <c r="DC152" s="25" t="str">
        <f t="shared" si="172"/>
        <v/>
      </c>
      <c r="DD152" s="25" t="str">
        <f t="shared" si="173"/>
        <v/>
      </c>
      <c r="DE152"/>
      <c r="DG152" s="26">
        <f t="shared" si="174"/>
        <v>0</v>
      </c>
      <c r="DH152" s="26">
        <f t="shared" si="175"/>
        <v>0</v>
      </c>
      <c r="DI152" s="26">
        <f t="shared" si="176"/>
        <v>0</v>
      </c>
      <c r="DJ152" s="26">
        <f t="shared" si="177"/>
        <v>0</v>
      </c>
      <c r="DK152" s="26">
        <f t="shared" si="178"/>
        <v>0</v>
      </c>
      <c r="DL152" s="26">
        <f t="shared" si="179"/>
        <v>0</v>
      </c>
      <c r="DM152" s="26">
        <f t="shared" si="180"/>
        <v>0</v>
      </c>
      <c r="DN152" s="26">
        <f t="shared" si="181"/>
        <v>0</v>
      </c>
    </row>
    <row r="153" spans="1:118" x14ac:dyDescent="0.25">
      <c r="A153" s="1419" t="s">
        <v>184</v>
      </c>
      <c r="B153" s="1420"/>
      <c r="C153" s="1421"/>
      <c r="D153" s="1465">
        <f t="shared" si="163"/>
        <v>0</v>
      </c>
      <c r="E153" s="1465">
        <f t="shared" si="164"/>
        <v>0</v>
      </c>
      <c r="F153" s="1466">
        <f t="shared" si="164"/>
        <v>0</v>
      </c>
      <c r="G153" s="1467"/>
      <c r="H153" s="1425"/>
      <c r="I153" s="1424"/>
      <c r="J153" s="1425"/>
      <c r="K153" s="1424"/>
      <c r="L153" s="1425"/>
      <c r="M153" s="1424"/>
      <c r="N153" s="1425"/>
      <c r="O153" s="1622"/>
      <c r="P153" s="1425"/>
      <c r="Q153" s="1622"/>
      <c r="R153" s="1425"/>
      <c r="S153" s="1622"/>
      <c r="T153" s="1425"/>
      <c r="U153" s="1424"/>
      <c r="V153" s="1425"/>
      <c r="W153" s="1424"/>
      <c r="X153" s="1425"/>
      <c r="Y153" s="1424"/>
      <c r="Z153" s="1425"/>
      <c r="AA153" s="1424"/>
      <c r="AB153" s="1425"/>
      <c r="AC153" s="1424"/>
      <c r="AD153" s="1425"/>
      <c r="AE153" s="1424"/>
      <c r="AF153" s="1425"/>
      <c r="AG153" s="1424"/>
      <c r="AH153" s="1425"/>
      <c r="AI153" s="1424"/>
      <c r="AJ153" s="1425"/>
      <c r="AK153" s="1424"/>
      <c r="AL153" s="1425"/>
      <c r="AM153" s="1424"/>
      <c r="AN153" s="1425"/>
      <c r="AO153" s="1424"/>
      <c r="AP153" s="1426"/>
      <c r="AQ153" s="1468">
        <v>0</v>
      </c>
      <c r="AR153" s="20">
        <v>0</v>
      </c>
      <c r="AS153" s="24">
        <v>0</v>
      </c>
      <c r="AT153" s="24">
        <v>0</v>
      </c>
      <c r="AU153" s="24"/>
      <c r="AV153" s="24">
        <v>0</v>
      </c>
      <c r="AW153" s="24">
        <v>0</v>
      </c>
      <c r="AX153" s="24">
        <v>0</v>
      </c>
      <c r="AY153" t="str">
        <f t="shared" si="165"/>
        <v/>
      </c>
      <c r="CW153" s="25" t="str">
        <f t="shared" si="166"/>
        <v/>
      </c>
      <c r="CX153" s="25" t="str">
        <f t="shared" si="167"/>
        <v/>
      </c>
      <c r="CY153" s="25" t="str">
        <f t="shared" si="168"/>
        <v/>
      </c>
      <c r="CZ153" s="25" t="str">
        <f t="shared" si="169"/>
        <v/>
      </c>
      <c r="DA153" s="25" t="str">
        <f t="shared" si="170"/>
        <v/>
      </c>
      <c r="DB153" s="25" t="str">
        <f t="shared" si="171"/>
        <v/>
      </c>
      <c r="DC153" s="25" t="str">
        <f t="shared" si="172"/>
        <v/>
      </c>
      <c r="DD153" s="25" t="str">
        <f t="shared" si="173"/>
        <v/>
      </c>
      <c r="DE153"/>
      <c r="DG153" s="26">
        <f t="shared" si="174"/>
        <v>0</v>
      </c>
      <c r="DH153" s="26">
        <f t="shared" si="175"/>
        <v>0</v>
      </c>
      <c r="DI153" s="26">
        <f t="shared" si="176"/>
        <v>0</v>
      </c>
      <c r="DJ153" s="26">
        <f t="shared" si="177"/>
        <v>0</v>
      </c>
      <c r="DK153" s="26">
        <f t="shared" si="178"/>
        <v>0</v>
      </c>
      <c r="DL153" s="26">
        <f t="shared" si="179"/>
        <v>0</v>
      </c>
      <c r="DM153" s="26">
        <f t="shared" si="180"/>
        <v>0</v>
      </c>
      <c r="DN153" s="26">
        <f t="shared" si="181"/>
        <v>0</v>
      </c>
    </row>
    <row r="154" spans="1:118" x14ac:dyDescent="0.25">
      <c r="A154" s="771" t="s">
        <v>185</v>
      </c>
      <c r="B154" s="771"/>
      <c r="C154" s="772"/>
      <c r="D154" s="1465">
        <f t="shared" si="163"/>
        <v>0</v>
      </c>
      <c r="E154" s="1465">
        <f>SUM(G154+I154+K154+M154+O154+Q154+S154+U154+W154+Y154+AA154+AC154+AE154+AG154+AI154+AK154+AM154+AO154)</f>
        <v>0</v>
      </c>
      <c r="F154" s="1466">
        <f t="shared" si="164"/>
        <v>0</v>
      </c>
      <c r="G154" s="1473">
        <v>0</v>
      </c>
      <c r="H154" s="1435">
        <v>0</v>
      </c>
      <c r="I154" s="1434">
        <v>0</v>
      </c>
      <c r="J154" s="1435">
        <v>0</v>
      </c>
      <c r="K154" s="1434">
        <v>0</v>
      </c>
      <c r="L154" s="1435">
        <v>0</v>
      </c>
      <c r="M154" s="1434">
        <v>0</v>
      </c>
      <c r="N154" s="1435">
        <v>0</v>
      </c>
      <c r="O154" s="1624">
        <v>0</v>
      </c>
      <c r="P154" s="1435">
        <v>0</v>
      </c>
      <c r="Q154" s="1624">
        <v>0</v>
      </c>
      <c r="R154" s="1435">
        <v>0</v>
      </c>
      <c r="S154" s="1624">
        <v>0</v>
      </c>
      <c r="T154" s="1435">
        <v>0</v>
      </c>
      <c r="U154" s="1434">
        <v>0</v>
      </c>
      <c r="V154" s="1435">
        <v>0</v>
      </c>
      <c r="W154" s="1434">
        <v>0</v>
      </c>
      <c r="X154" s="1435">
        <v>0</v>
      </c>
      <c r="Y154" s="1434">
        <v>0</v>
      </c>
      <c r="Z154" s="1435">
        <v>0</v>
      </c>
      <c r="AA154" s="1434">
        <v>0</v>
      </c>
      <c r="AB154" s="1435">
        <v>0</v>
      </c>
      <c r="AC154" s="1434">
        <v>0</v>
      </c>
      <c r="AD154" s="1435">
        <v>0</v>
      </c>
      <c r="AE154" s="1434">
        <v>0</v>
      </c>
      <c r="AF154" s="1435">
        <v>0</v>
      </c>
      <c r="AG154" s="1434">
        <v>0</v>
      </c>
      <c r="AH154" s="1435">
        <v>0</v>
      </c>
      <c r="AI154" s="1434">
        <v>0</v>
      </c>
      <c r="AJ154" s="1435">
        <v>0</v>
      </c>
      <c r="AK154" s="1434">
        <v>0</v>
      </c>
      <c r="AL154" s="1435">
        <v>0</v>
      </c>
      <c r="AM154" s="1434">
        <v>0</v>
      </c>
      <c r="AN154" s="1435">
        <v>0</v>
      </c>
      <c r="AO154" s="1434">
        <v>0</v>
      </c>
      <c r="AP154" s="1436">
        <v>0</v>
      </c>
      <c r="AQ154" s="188">
        <v>0</v>
      </c>
      <c r="AR154" s="1468">
        <v>0</v>
      </c>
      <c r="AS154" s="1428">
        <v>0</v>
      </c>
      <c r="AT154" s="189">
        <v>0</v>
      </c>
      <c r="AU154" s="189">
        <v>0</v>
      </c>
      <c r="AV154" s="189">
        <v>0</v>
      </c>
      <c r="AW154" s="189">
        <v>0</v>
      </c>
      <c r="AX154" s="189">
        <v>0</v>
      </c>
      <c r="AY154" t="str">
        <f t="shared" si="165"/>
        <v/>
      </c>
      <c r="CW154" s="25" t="str">
        <f t="shared" si="166"/>
        <v/>
      </c>
      <c r="CX154" s="25" t="str">
        <f t="shared" si="167"/>
        <v/>
      </c>
      <c r="CY154" s="25" t="str">
        <f t="shared" si="168"/>
        <v/>
      </c>
      <c r="CZ154" s="25" t="str">
        <f t="shared" si="169"/>
        <v/>
      </c>
      <c r="DA154" s="25" t="str">
        <f t="shared" si="170"/>
        <v/>
      </c>
      <c r="DB154" s="25" t="str">
        <f t="shared" si="171"/>
        <v/>
      </c>
      <c r="DC154" s="25" t="str">
        <f t="shared" si="172"/>
        <v/>
      </c>
      <c r="DD154" s="25" t="str">
        <f t="shared" si="173"/>
        <v/>
      </c>
      <c r="DE154"/>
      <c r="DG154" s="26">
        <f t="shared" si="174"/>
        <v>0</v>
      </c>
      <c r="DH154" s="26">
        <f t="shared" si="175"/>
        <v>0</v>
      </c>
      <c r="DI154" s="26">
        <f t="shared" si="176"/>
        <v>0</v>
      </c>
      <c r="DJ154" s="26">
        <f t="shared" si="177"/>
        <v>0</v>
      </c>
      <c r="DK154" s="26">
        <f t="shared" si="178"/>
        <v>0</v>
      </c>
      <c r="DL154" s="26">
        <f t="shared" si="179"/>
        <v>0</v>
      </c>
      <c r="DM154" s="26">
        <f t="shared" si="180"/>
        <v>0</v>
      </c>
      <c r="DN154" s="26">
        <f t="shared" si="181"/>
        <v>0</v>
      </c>
    </row>
    <row r="155" spans="1:118" x14ac:dyDescent="0.25">
      <c r="A155" s="2050" t="s">
        <v>4</v>
      </c>
      <c r="B155" s="2051"/>
      <c r="C155" s="2057"/>
      <c r="D155" s="2174">
        <f>SUM(D146:D154)</f>
        <v>702</v>
      </c>
      <c r="E155" s="2188">
        <f>SUM(E146:E154)</f>
        <v>286</v>
      </c>
      <c r="F155" s="2179">
        <f>SUM(F146:F154)</f>
        <v>416</v>
      </c>
      <c r="G155" s="2189">
        <f t="shared" ref="G155:AT155" si="182">SUM(G146:G154)</f>
        <v>0</v>
      </c>
      <c r="H155" s="2179">
        <f t="shared" si="182"/>
        <v>0</v>
      </c>
      <c r="I155" s="2189">
        <f t="shared" si="182"/>
        <v>0</v>
      </c>
      <c r="J155" s="2190">
        <f t="shared" si="182"/>
        <v>0</v>
      </c>
      <c r="K155" s="2189">
        <f t="shared" si="182"/>
        <v>0</v>
      </c>
      <c r="L155" s="2190">
        <f t="shared" si="182"/>
        <v>2</v>
      </c>
      <c r="M155" s="2189">
        <f t="shared" si="182"/>
        <v>5</v>
      </c>
      <c r="N155" s="2179">
        <f t="shared" si="182"/>
        <v>0</v>
      </c>
      <c r="O155" s="2189">
        <f t="shared" si="182"/>
        <v>12</v>
      </c>
      <c r="P155" s="2179">
        <f t="shared" si="182"/>
        <v>12</v>
      </c>
      <c r="Q155" s="2189">
        <f t="shared" si="182"/>
        <v>1</v>
      </c>
      <c r="R155" s="2179">
        <f t="shared" si="182"/>
        <v>9</v>
      </c>
      <c r="S155" s="2189">
        <f t="shared" si="182"/>
        <v>4</v>
      </c>
      <c r="T155" s="2179">
        <f t="shared" si="182"/>
        <v>16</v>
      </c>
      <c r="U155" s="2189">
        <f t="shared" si="182"/>
        <v>10</v>
      </c>
      <c r="V155" s="2179">
        <f t="shared" si="182"/>
        <v>1</v>
      </c>
      <c r="W155" s="2189">
        <f t="shared" si="182"/>
        <v>10</v>
      </c>
      <c r="X155" s="2179">
        <f t="shared" si="182"/>
        <v>9</v>
      </c>
      <c r="Y155" s="2189">
        <f t="shared" si="182"/>
        <v>32</v>
      </c>
      <c r="Z155" s="2179">
        <f t="shared" si="182"/>
        <v>38</v>
      </c>
      <c r="AA155" s="2189">
        <f t="shared" si="182"/>
        <v>44</v>
      </c>
      <c r="AB155" s="2179">
        <f t="shared" si="182"/>
        <v>53</v>
      </c>
      <c r="AC155" s="2189">
        <f t="shared" si="182"/>
        <v>10</v>
      </c>
      <c r="AD155" s="2179">
        <f t="shared" si="182"/>
        <v>27</v>
      </c>
      <c r="AE155" s="2189">
        <f t="shared" si="182"/>
        <v>33</v>
      </c>
      <c r="AF155" s="2179">
        <f t="shared" si="182"/>
        <v>78</v>
      </c>
      <c r="AG155" s="2189">
        <f t="shared" si="182"/>
        <v>12</v>
      </c>
      <c r="AH155" s="2179">
        <f t="shared" si="182"/>
        <v>57</v>
      </c>
      <c r="AI155" s="2189">
        <f t="shared" si="182"/>
        <v>44</v>
      </c>
      <c r="AJ155" s="2179">
        <f t="shared" si="182"/>
        <v>53</v>
      </c>
      <c r="AK155" s="2189">
        <f t="shared" si="182"/>
        <v>21</v>
      </c>
      <c r="AL155" s="2179">
        <f t="shared" si="182"/>
        <v>6</v>
      </c>
      <c r="AM155" s="2189">
        <f t="shared" si="182"/>
        <v>42</v>
      </c>
      <c r="AN155" s="2179">
        <f t="shared" si="182"/>
        <v>50</v>
      </c>
      <c r="AO155" s="2189">
        <f t="shared" si="182"/>
        <v>6</v>
      </c>
      <c r="AP155" s="2181">
        <f t="shared" si="182"/>
        <v>5</v>
      </c>
      <c r="AQ155" s="2179">
        <f t="shared" si="182"/>
        <v>0</v>
      </c>
      <c r="AR155" s="2180">
        <f t="shared" si="182"/>
        <v>16</v>
      </c>
      <c r="AS155" s="2179">
        <f t="shared" si="182"/>
        <v>0</v>
      </c>
      <c r="AT155" s="2191">
        <f t="shared" si="182"/>
        <v>0</v>
      </c>
      <c r="AU155" s="2191">
        <f>SUM(AU146:AU154)</f>
        <v>4</v>
      </c>
      <c r="AV155" s="2191">
        <f>SUM(AV146:AV154)</f>
        <v>0</v>
      </c>
      <c r="AW155" s="2191">
        <f>SUM(AW146:AW154)</f>
        <v>0</v>
      </c>
      <c r="AX155" s="2191">
        <f>SUM(AX146:AX154)</f>
        <v>0</v>
      </c>
      <c r="CW155"/>
      <c r="CX155"/>
      <c r="CY155"/>
      <c r="CZ155"/>
      <c r="DA155"/>
      <c r="DB155"/>
      <c r="DC155"/>
      <c r="DD155"/>
      <c r="DE155"/>
      <c r="DG155"/>
      <c r="DH155"/>
      <c r="DI155"/>
      <c r="DJ155"/>
      <c r="DK155"/>
      <c r="DL155"/>
      <c r="DM155"/>
    </row>
    <row r="156" spans="1:118" x14ac:dyDescent="0.25">
      <c r="A156" s="43" t="s">
        <v>186</v>
      </c>
      <c r="B156" s="212"/>
      <c r="C156" s="212"/>
      <c r="D156" s="212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4"/>
      <c r="R156" s="46"/>
      <c r="S156" s="10"/>
      <c r="T156" s="10"/>
      <c r="U156" s="10"/>
      <c r="V156" s="10"/>
      <c r="W156" s="10"/>
      <c r="X156" s="204"/>
      <c r="Y156" s="10"/>
      <c r="Z156" s="10"/>
      <c r="AA156" s="10"/>
      <c r="AB156" s="10"/>
      <c r="AC156" s="10"/>
      <c r="AD156" s="10"/>
      <c r="AE156" s="10"/>
      <c r="AF156" s="10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CW156"/>
      <c r="CX156"/>
      <c r="CY156"/>
      <c r="CZ156"/>
      <c r="DA156"/>
      <c r="DB156"/>
      <c r="DC156"/>
      <c r="DD156"/>
      <c r="DE156"/>
      <c r="DG156"/>
      <c r="DH156"/>
      <c r="DI156"/>
      <c r="DJ156"/>
      <c r="DK156"/>
      <c r="DL156"/>
      <c r="DM156"/>
    </row>
    <row r="157" spans="1:118" ht="15" customHeight="1" x14ac:dyDescent="0.25">
      <c r="A157" s="2044" t="s">
        <v>187</v>
      </c>
      <c r="B157" s="632"/>
      <c r="C157" s="2046"/>
      <c r="D157" s="2105" t="s">
        <v>4</v>
      </c>
      <c r="E157" s="638"/>
      <c r="F157" s="2076"/>
      <c r="G157" s="2050" t="s">
        <v>5</v>
      </c>
      <c r="H157" s="2051"/>
      <c r="I157" s="2051"/>
      <c r="J157" s="2051"/>
      <c r="K157" s="2051"/>
      <c r="L157" s="2051"/>
      <c r="M157" s="2051"/>
      <c r="N157" s="2051"/>
      <c r="O157" s="2051"/>
      <c r="P157" s="2051"/>
      <c r="Q157" s="2051"/>
      <c r="R157" s="2051"/>
      <c r="S157" s="2051"/>
      <c r="T157" s="2051"/>
      <c r="U157" s="2051"/>
      <c r="V157" s="2051"/>
      <c r="W157" s="2051"/>
      <c r="X157" s="2051"/>
      <c r="Y157" s="2051"/>
      <c r="Z157" s="2051"/>
      <c r="AA157" s="2051"/>
      <c r="AB157" s="2051"/>
      <c r="AC157" s="2051"/>
      <c r="AD157" s="2051"/>
      <c r="AE157" s="2051"/>
      <c r="AF157" s="2051"/>
      <c r="AG157" s="2051"/>
      <c r="AH157" s="2051"/>
      <c r="AI157" s="2051"/>
      <c r="AJ157" s="2051"/>
      <c r="AK157" s="2051"/>
      <c r="AL157" s="2051"/>
      <c r="AM157" s="2051"/>
      <c r="AN157" s="2051"/>
      <c r="AO157" s="2051"/>
      <c r="AP157" s="2057"/>
      <c r="AQ157" s="2053" t="s">
        <v>42</v>
      </c>
      <c r="AR157" s="2142" t="s">
        <v>9</v>
      </c>
      <c r="AS157" s="2171" t="s">
        <v>12</v>
      </c>
      <c r="AT157" s="2171" t="s">
        <v>13</v>
      </c>
      <c r="AU157" s="2172" t="s">
        <v>10</v>
      </c>
      <c r="AV157" s="2172" t="s">
        <v>188</v>
      </c>
      <c r="AW157" s="2049" t="s">
        <v>189</v>
      </c>
      <c r="CW157"/>
      <c r="CX157"/>
      <c r="CY157"/>
      <c r="CZ157"/>
      <c r="DA157"/>
      <c r="DB157"/>
      <c r="DC157"/>
      <c r="DD157"/>
      <c r="DE157"/>
      <c r="DG157"/>
      <c r="DH157"/>
      <c r="DI157"/>
      <c r="DJ157"/>
      <c r="DK157"/>
      <c r="DL157"/>
      <c r="DM157"/>
    </row>
    <row r="158" spans="1:118" ht="15" customHeight="1" x14ac:dyDescent="0.25">
      <c r="A158" s="783"/>
      <c r="B158" s="634"/>
      <c r="C158" s="635"/>
      <c r="D158" s="688"/>
      <c r="E158" s="689"/>
      <c r="F158" s="645"/>
      <c r="G158" s="2077" t="s">
        <v>14</v>
      </c>
      <c r="H158" s="2056"/>
      <c r="I158" s="2050" t="s">
        <v>15</v>
      </c>
      <c r="J158" s="2057"/>
      <c r="K158" s="2051" t="s">
        <v>16</v>
      </c>
      <c r="L158" s="2057"/>
      <c r="M158" s="2050" t="s">
        <v>17</v>
      </c>
      <c r="N158" s="2057"/>
      <c r="O158" s="2050" t="s">
        <v>18</v>
      </c>
      <c r="P158" s="2057"/>
      <c r="Q158" s="2050" t="s">
        <v>19</v>
      </c>
      <c r="R158" s="2057"/>
      <c r="S158" s="2050" t="s">
        <v>20</v>
      </c>
      <c r="T158" s="2057"/>
      <c r="U158" s="2050" t="s">
        <v>21</v>
      </c>
      <c r="V158" s="2057"/>
      <c r="W158" s="2050" t="s">
        <v>22</v>
      </c>
      <c r="X158" s="2057"/>
      <c r="Y158" s="2050" t="s">
        <v>23</v>
      </c>
      <c r="Z158" s="2058"/>
      <c r="AA158" s="2050" t="s">
        <v>24</v>
      </c>
      <c r="AB158" s="2058"/>
      <c r="AC158" s="2192" t="s">
        <v>25</v>
      </c>
      <c r="AD158" s="2193"/>
      <c r="AE158" s="2192" t="s">
        <v>26</v>
      </c>
      <c r="AF158" s="2193"/>
      <c r="AG158" s="2192" t="s">
        <v>27</v>
      </c>
      <c r="AH158" s="2193"/>
      <c r="AI158" s="2192" t="s">
        <v>28</v>
      </c>
      <c r="AJ158" s="2193"/>
      <c r="AK158" s="2050" t="s">
        <v>29</v>
      </c>
      <c r="AL158" s="2058"/>
      <c r="AM158" s="2050" t="s">
        <v>30</v>
      </c>
      <c r="AN158" s="2058"/>
      <c r="AO158" s="2050" t="s">
        <v>31</v>
      </c>
      <c r="AP158" s="2058"/>
      <c r="AQ158" s="694"/>
      <c r="AR158" s="712"/>
      <c r="AS158" s="2171"/>
      <c r="AT158" s="2171"/>
      <c r="AU158" s="741"/>
      <c r="AV158" s="741"/>
      <c r="AW158" s="650"/>
      <c r="CW158"/>
      <c r="CX158"/>
      <c r="CY158"/>
      <c r="CZ158"/>
      <c r="DA158"/>
      <c r="DB158"/>
      <c r="DC158"/>
      <c r="DD158"/>
      <c r="DE158"/>
      <c r="DG158"/>
      <c r="DH158"/>
      <c r="DI158"/>
      <c r="DJ158"/>
      <c r="DK158"/>
      <c r="DL158"/>
      <c r="DM158"/>
    </row>
    <row r="159" spans="1:118" x14ac:dyDescent="0.25">
      <c r="A159" s="894"/>
      <c r="B159" s="636"/>
      <c r="C159" s="884"/>
      <c r="D159" s="2059" t="s">
        <v>32</v>
      </c>
      <c r="E159" s="2107" t="s">
        <v>33</v>
      </c>
      <c r="F159" s="2061" t="s">
        <v>34</v>
      </c>
      <c r="G159" s="2060" t="s">
        <v>33</v>
      </c>
      <c r="H159" s="2061" t="s">
        <v>34</v>
      </c>
      <c r="I159" s="2062" t="s">
        <v>33</v>
      </c>
      <c r="J159" s="2061" t="s">
        <v>34</v>
      </c>
      <c r="K159" s="2062" t="s">
        <v>33</v>
      </c>
      <c r="L159" s="2061" t="s">
        <v>34</v>
      </c>
      <c r="M159" s="2062" t="s">
        <v>33</v>
      </c>
      <c r="N159" s="2061" t="s">
        <v>34</v>
      </c>
      <c r="O159" s="2062" t="s">
        <v>33</v>
      </c>
      <c r="P159" s="2061" t="s">
        <v>34</v>
      </c>
      <c r="Q159" s="2062" t="s">
        <v>33</v>
      </c>
      <c r="R159" s="2061" t="s">
        <v>34</v>
      </c>
      <c r="S159" s="2062" t="s">
        <v>33</v>
      </c>
      <c r="T159" s="2061" t="s">
        <v>34</v>
      </c>
      <c r="U159" s="2062" t="s">
        <v>33</v>
      </c>
      <c r="V159" s="2061" t="s">
        <v>34</v>
      </c>
      <c r="W159" s="2062" t="s">
        <v>33</v>
      </c>
      <c r="X159" s="2061" t="s">
        <v>34</v>
      </c>
      <c r="Y159" s="2062" t="s">
        <v>33</v>
      </c>
      <c r="Z159" s="2061" t="s">
        <v>34</v>
      </c>
      <c r="AA159" s="2062" t="s">
        <v>33</v>
      </c>
      <c r="AB159" s="2061" t="s">
        <v>34</v>
      </c>
      <c r="AC159" s="2062" t="s">
        <v>33</v>
      </c>
      <c r="AD159" s="2061" t="s">
        <v>34</v>
      </c>
      <c r="AE159" s="2062" t="s">
        <v>33</v>
      </c>
      <c r="AF159" s="2061" t="s">
        <v>34</v>
      </c>
      <c r="AG159" s="2062" t="s">
        <v>33</v>
      </c>
      <c r="AH159" s="2061" t="s">
        <v>34</v>
      </c>
      <c r="AI159" s="2062" t="s">
        <v>33</v>
      </c>
      <c r="AJ159" s="2061" t="s">
        <v>34</v>
      </c>
      <c r="AK159" s="2062" t="s">
        <v>33</v>
      </c>
      <c r="AL159" s="2061" t="s">
        <v>34</v>
      </c>
      <c r="AM159" s="2062" t="s">
        <v>33</v>
      </c>
      <c r="AN159" s="2061" t="s">
        <v>34</v>
      </c>
      <c r="AO159" s="2062" t="s">
        <v>33</v>
      </c>
      <c r="AP159" s="2061" t="s">
        <v>34</v>
      </c>
      <c r="AQ159" s="2063"/>
      <c r="AR159" s="904"/>
      <c r="AS159" s="2171"/>
      <c r="AT159" s="2171"/>
      <c r="AU159" s="1587"/>
      <c r="AV159" s="1587"/>
      <c r="AW159" s="889"/>
      <c r="CW159"/>
      <c r="CX159"/>
      <c r="CY159"/>
      <c r="CZ159"/>
      <c r="DA159"/>
      <c r="DB159"/>
      <c r="DC159"/>
      <c r="DD159"/>
      <c r="DE159"/>
      <c r="DG159"/>
      <c r="DH159"/>
      <c r="DI159"/>
      <c r="DJ159"/>
      <c r="DK159"/>
      <c r="DL159"/>
      <c r="DM159"/>
    </row>
    <row r="160" spans="1:118" ht="15" customHeight="1" x14ac:dyDescent="0.25">
      <c r="A160" s="2167" t="s">
        <v>190</v>
      </c>
      <c r="B160" s="2194" t="s">
        <v>191</v>
      </c>
      <c r="C160" s="2195"/>
      <c r="D160" s="2196">
        <f t="shared" ref="D160:D170" si="183">SUM(F160)</f>
        <v>0</v>
      </c>
      <c r="E160" s="216"/>
      <c r="F160" s="2197">
        <f>SUM(AD160+AF160+AH160+AJ160+AL160+AN160+AP160)</f>
        <v>0</v>
      </c>
      <c r="G160" s="2198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20"/>
      <c r="AD160" s="52"/>
      <c r="AE160" s="2199"/>
      <c r="AF160" s="52"/>
      <c r="AG160" s="2199"/>
      <c r="AH160" s="52"/>
      <c r="AI160" s="2199"/>
      <c r="AJ160" s="52"/>
      <c r="AK160" s="2199"/>
      <c r="AL160" s="52"/>
      <c r="AM160" s="2199"/>
      <c r="AN160" s="52"/>
      <c r="AO160" s="2199"/>
      <c r="AP160" s="52"/>
      <c r="AQ160" s="2200"/>
      <c r="AR160" s="52"/>
      <c r="AS160" s="2097"/>
      <c r="AT160" s="2097"/>
      <c r="AU160" s="2075"/>
      <c r="AV160" s="2201"/>
      <c r="AW160" s="2201"/>
      <c r="AX160" t="str">
        <f>CW160&amp;CW160&amp;CX160&amp;CY160&amp;CZ160&amp;DA160&amp;DB160&amp;DC160</f>
        <v/>
      </c>
      <c r="CW160"/>
      <c r="CX160" s="25" t="str">
        <f>IF(AND(D160&gt;0,AR160=""),"  * No olvide digitar la variable  Usuarios con Discapacidad. Digite Cero si no tiene.",IF(AR160&gt;D160," * La variable Usuarios con Discapacidad no pueden superar el Total Ambos Sexos.",""))</f>
        <v/>
      </c>
      <c r="CY160" s="25" t="str">
        <f>IF(AND(D160&gt;0,AS160=""),"  * No olvide digitar la variable Niños, niñas, adolescentes y jóvenes SENAME. Digite Cero si no tiene.",IF(AS160&gt;D160," * La variable Niños, niñas, adolescentes y jóvenes SENAME no pueden superar el Total Ambos Sexos.",""))</f>
        <v/>
      </c>
      <c r="CZ160" s="25" t="str">
        <f>IF(AND(D160&gt;0,AT160=""),"  * No olvide digitar la variable Niños, niñas, adolescentes y jóvenes Mejor Niñez. Digite Cero si no tiene.",IF(AT160&gt;D160," * La variable Niños, niñas, adolescentes y jóvenes Mejor Niñez  no pueden superar el Total Ambos Sexos.",""))</f>
        <v/>
      </c>
      <c r="DA160" s="25" t="str">
        <f>IF(AND(D160&gt;0,AU160=""),"  * No olvide digitar la variable Migrantes. Digite Cero si no tiene.",IF(AU160&gt;D160," * La variable Migrantes no pueden superar el Total Ambos Sexos.",""))</f>
        <v/>
      </c>
      <c r="DB160" s="224"/>
      <c r="DC160" s="224"/>
      <c r="DD160"/>
      <c r="DE160"/>
      <c r="DG160"/>
      <c r="DH160" s="26">
        <f>IF(AND(D160&gt;0,AR160=""),1,IF(AR160&gt;D160,1,0))</f>
        <v>0</v>
      </c>
      <c r="DI160" s="26">
        <f>IF(AND(D160&gt;0,AS160=""),1,IF(AS160&gt;D160,1,0))</f>
        <v>0</v>
      </c>
      <c r="DJ160" s="26">
        <f>IF(AND(D160&gt;0,AT160=""),1,IF(AT160&gt;D160,1,0))</f>
        <v>0</v>
      </c>
      <c r="DK160" s="26">
        <f>IF(AND(D160&gt;0,AU160=""),1,IF(AU160&gt;D160,1,0))</f>
        <v>0</v>
      </c>
      <c r="DL160" s="224"/>
      <c r="DM160" s="224"/>
    </row>
    <row r="161" spans="1:117" x14ac:dyDescent="0.25">
      <c r="A161" s="713"/>
      <c r="B161" s="1331" t="s">
        <v>95</v>
      </c>
      <c r="C161" s="1332"/>
      <c r="D161" s="1321">
        <f t="shared" si="183"/>
        <v>0</v>
      </c>
      <c r="E161" s="1639"/>
      <c r="F161" s="1640">
        <f t="shared" ref="F161:F170" si="184">SUM(AD161+AF161+AH161+AJ161+AL161+AN161+AP161)</f>
        <v>0</v>
      </c>
      <c r="G161" s="1603"/>
      <c r="H161" s="1641"/>
      <c r="I161" s="1641"/>
      <c r="J161" s="1641"/>
      <c r="K161" s="1641"/>
      <c r="L161" s="1641"/>
      <c r="M161" s="1641"/>
      <c r="N161" s="1641"/>
      <c r="O161" s="1641"/>
      <c r="P161" s="1641"/>
      <c r="Q161" s="1641"/>
      <c r="R161" s="1641"/>
      <c r="S161" s="1641"/>
      <c r="T161" s="1641"/>
      <c r="U161" s="1641"/>
      <c r="V161" s="1641"/>
      <c r="W161" s="1641"/>
      <c r="X161" s="1641"/>
      <c r="Y161" s="1641"/>
      <c r="Z161" s="1641"/>
      <c r="AA161" s="1641"/>
      <c r="AB161" s="1641"/>
      <c r="AC161" s="1642"/>
      <c r="AD161" s="22"/>
      <c r="AE161" s="1593"/>
      <c r="AF161" s="22"/>
      <c r="AG161" s="1593"/>
      <c r="AH161" s="22"/>
      <c r="AI161" s="1593"/>
      <c r="AJ161" s="22"/>
      <c r="AK161" s="1593"/>
      <c r="AL161" s="22"/>
      <c r="AM161" s="1593"/>
      <c r="AN161" s="22"/>
      <c r="AO161" s="1593"/>
      <c r="AP161" s="22"/>
      <c r="AQ161" s="230"/>
      <c r="AR161" s="22"/>
      <c r="AS161" s="20"/>
      <c r="AT161" s="20"/>
      <c r="AU161" s="1428"/>
      <c r="AV161" s="231"/>
      <c r="AW161" s="24"/>
      <c r="AX161" t="str">
        <f t="shared" ref="AX161:AX163" si="185">CW161&amp;CW161&amp;CX161&amp;CY161&amp;CZ161&amp;DA161&amp;DB161&amp;DC161</f>
        <v/>
      </c>
      <c r="CW161"/>
      <c r="CX161" s="25" t="str">
        <f t="shared" ref="CX161:CX163" si="186">IF(AND(D161&gt;0,AR161=""),"  * No olvide digitar la variable  Usuarios con Discapacidad. Digite Cero si no tiene.",IF(AR161&gt;D161," * La variable Usuarios con Discapacidad no pueden superar el Total Ambos Sexos.",""))</f>
        <v/>
      </c>
      <c r="CY161" s="25" t="str">
        <f t="shared" ref="CY161:CY163" si="187">IF(AND(D161&gt;0,AS161=""),"  * No olvide digitar la variable Niños, niñas, adolescentes y jóvenes SENAME. Digite Cero si no tiene.",IF(AS161&gt;D161," * La variable Niños, niñas, adolescentes y jóvenes SENAME no pueden superar el Total Ambos Sexos.",""))</f>
        <v/>
      </c>
      <c r="CZ161" s="25" t="str">
        <f t="shared" ref="CZ161:CZ163" si="188">IF(AND(D161&gt;0,AT161=""),"  * No olvide digitar la variable Niños, niñas, adolescentes y jóvenes Mejor Niñez. Digite Cero si no tiene.",IF(AT161&gt;D161," * La variable Niños, niñas, adolescentes y jóvenes Mejor Niñez  no pueden superar el Total Ambos Sexos.",""))</f>
        <v/>
      </c>
      <c r="DA161" s="25" t="str">
        <f t="shared" ref="DA161:DA163" si="189">IF(AND(D161&gt;0,AU161=""),"  * No olvide digitar la variable Migrantes. Digite Cero si no tiene.",IF(AU161&gt;D161," * La variable Migrantes no pueden superar el Total Ambos Sexos.",""))</f>
        <v/>
      </c>
      <c r="DB161" s="224"/>
      <c r="DC161" s="25" t="str">
        <f>IF(AND(D161&gt;0,AW161=""),"  * No olvide digitar la variable Paciente Diabético en control PSCV. Digite Cero si no tiene.",IF(AW161&gt;D161," * La variable Paciente Diabético en control PSCV no pueden superar el Total Ambos Sexos.",""))</f>
        <v/>
      </c>
      <c r="DD161"/>
      <c r="DE161"/>
      <c r="DG161"/>
      <c r="DH161" s="26">
        <f t="shared" ref="DH161:DH163" si="190">IF(AND(D161&gt;0,AR161=""),1,IF(AR161&gt;D161,1,0))</f>
        <v>0</v>
      </c>
      <c r="DI161" s="26">
        <f t="shared" ref="DI161:DI163" si="191">IF(AND(D161&gt;0,AS161=""),1,IF(AS161&gt;D161,1,0))</f>
        <v>0</v>
      </c>
      <c r="DJ161" s="26">
        <f t="shared" ref="DJ161:DJ163" si="192">IF(AND(D161&gt;0,AT161=""),1,IF(AT161&gt;D161,1,0))</f>
        <v>0</v>
      </c>
      <c r="DK161" s="26">
        <f t="shared" ref="DK161:DK163" si="193">IF(AND(D161&gt;0,AU161=""),1,IF(AU161&gt;D161,1,0))</f>
        <v>0</v>
      </c>
      <c r="DL161" s="224"/>
      <c r="DM161" s="26">
        <f>IF(AND(D161&gt;0,AW161=""),1,IF(AW161&gt;D161,1,0))</f>
        <v>0</v>
      </c>
    </row>
    <row r="162" spans="1:117" x14ac:dyDescent="0.25">
      <c r="A162" s="713"/>
      <c r="B162" s="1643" t="s">
        <v>93</v>
      </c>
      <c r="C162" s="1644"/>
      <c r="D162" s="1321">
        <f t="shared" si="183"/>
        <v>0</v>
      </c>
      <c r="E162" s="1639"/>
      <c r="F162" s="1640">
        <f t="shared" si="184"/>
        <v>0</v>
      </c>
      <c r="G162" s="1603"/>
      <c r="H162" s="1641"/>
      <c r="I162" s="1641"/>
      <c r="J162" s="1641"/>
      <c r="K162" s="1641"/>
      <c r="L162" s="1641"/>
      <c r="M162" s="1641"/>
      <c r="N162" s="1641"/>
      <c r="O162" s="1641"/>
      <c r="P162" s="1641"/>
      <c r="Q162" s="1641"/>
      <c r="R162" s="1641"/>
      <c r="S162" s="1641"/>
      <c r="T162" s="1641"/>
      <c r="U162" s="1641"/>
      <c r="V162" s="1641"/>
      <c r="W162" s="1641"/>
      <c r="X162" s="1641"/>
      <c r="Y162" s="1641"/>
      <c r="Z162" s="1641"/>
      <c r="AA162" s="1641"/>
      <c r="AB162" s="1641"/>
      <c r="AC162" s="1642"/>
      <c r="AD162" s="232"/>
      <c r="AE162" s="1593"/>
      <c r="AF162" s="232"/>
      <c r="AG162" s="1593"/>
      <c r="AH162" s="232"/>
      <c r="AI162" s="1593"/>
      <c r="AJ162" s="232"/>
      <c r="AK162" s="1593"/>
      <c r="AL162" s="232"/>
      <c r="AM162" s="1593"/>
      <c r="AN162" s="232"/>
      <c r="AO162" s="1593"/>
      <c r="AP162" s="232"/>
      <c r="AQ162" s="1427"/>
      <c r="AR162" s="1425"/>
      <c r="AS162" s="1468"/>
      <c r="AT162" s="1468"/>
      <c r="AU162" s="1428"/>
      <c r="AV162" s="234"/>
      <c r="AW162" s="235"/>
      <c r="AX162" t="str">
        <f t="shared" si="185"/>
        <v/>
      </c>
      <c r="CW162"/>
      <c r="CX162" s="25" t="str">
        <f t="shared" si="186"/>
        <v/>
      </c>
      <c r="CY162" s="25" t="str">
        <f t="shared" si="187"/>
        <v/>
      </c>
      <c r="CZ162" s="25" t="str">
        <f t="shared" si="188"/>
        <v/>
      </c>
      <c r="DA162" s="25" t="str">
        <f t="shared" si="189"/>
        <v/>
      </c>
      <c r="DB162" s="224"/>
      <c r="DC162" s="25" t="str">
        <f>IF(AND(D162&gt;0,AW162=""),"  * No olvide digitar la variable Paciente Diabético en control PSCV. Digite Cero si no tiene.",IF(AW162&gt;D162," * La variable Paciente Diabético en control PSCV no pueden superar el Total Ambos Sexos.",""))</f>
        <v/>
      </c>
      <c r="DD162"/>
      <c r="DE162"/>
      <c r="DG162"/>
      <c r="DH162" s="26">
        <f t="shared" si="190"/>
        <v>0</v>
      </c>
      <c r="DI162" s="26">
        <f t="shared" si="191"/>
        <v>0</v>
      </c>
      <c r="DJ162" s="26">
        <f t="shared" si="192"/>
        <v>0</v>
      </c>
      <c r="DK162" s="26">
        <f t="shared" si="193"/>
        <v>0</v>
      </c>
      <c r="DL162" s="224"/>
      <c r="DM162" s="26">
        <f>IF(AND(D162&gt;0,AW162=""),1,IF(AW162&gt;D162,1,0))</f>
        <v>0</v>
      </c>
    </row>
    <row r="163" spans="1:117" x14ac:dyDescent="0.25">
      <c r="A163" s="713"/>
      <c r="B163" s="1489" t="s">
        <v>156</v>
      </c>
      <c r="C163" s="686"/>
      <c r="D163" s="1334">
        <f t="shared" si="183"/>
        <v>0</v>
      </c>
      <c r="E163" s="1639"/>
      <c r="F163" s="237">
        <f t="shared" si="184"/>
        <v>0</v>
      </c>
      <c r="G163" s="1603"/>
      <c r="H163" s="1641"/>
      <c r="I163" s="1641"/>
      <c r="J163" s="1641"/>
      <c r="K163" s="1641"/>
      <c r="L163" s="1641"/>
      <c r="M163" s="1641"/>
      <c r="N163" s="1641"/>
      <c r="O163" s="1641"/>
      <c r="P163" s="1641"/>
      <c r="Q163" s="1641"/>
      <c r="R163" s="1641"/>
      <c r="S163" s="1641"/>
      <c r="T163" s="1641"/>
      <c r="U163" s="1641"/>
      <c r="V163" s="1641"/>
      <c r="W163" s="1641"/>
      <c r="X163" s="1641"/>
      <c r="Y163" s="1641"/>
      <c r="Z163" s="1641"/>
      <c r="AA163" s="1641"/>
      <c r="AB163" s="1641"/>
      <c r="AC163" s="1642"/>
      <c r="AD163" s="1435"/>
      <c r="AE163" s="1593"/>
      <c r="AF163" s="1435"/>
      <c r="AG163" s="1593"/>
      <c r="AH163" s="1435"/>
      <c r="AI163" s="1593"/>
      <c r="AJ163" s="1435"/>
      <c r="AK163" s="1593"/>
      <c r="AL163" s="1435"/>
      <c r="AM163" s="1593"/>
      <c r="AN163" s="1435"/>
      <c r="AO163" s="1593"/>
      <c r="AP163" s="1435"/>
      <c r="AQ163" s="1437"/>
      <c r="AR163" s="1435"/>
      <c r="AS163" s="39"/>
      <c r="AT163" s="39"/>
      <c r="AU163" s="1438"/>
      <c r="AV163" s="1645"/>
      <c r="AW163" s="1645"/>
      <c r="AX163" t="str">
        <f t="shared" si="185"/>
        <v/>
      </c>
      <c r="CW163"/>
      <c r="CX163" s="25" t="str">
        <f t="shared" si="186"/>
        <v/>
      </c>
      <c r="CY163" s="25" t="str">
        <f t="shared" si="187"/>
        <v/>
      </c>
      <c r="CZ163" s="25" t="str">
        <f t="shared" si="188"/>
        <v/>
      </c>
      <c r="DA163" s="25" t="str">
        <f t="shared" si="189"/>
        <v/>
      </c>
      <c r="DB163" s="224"/>
      <c r="DC163" s="224"/>
      <c r="DD163"/>
      <c r="DE163"/>
      <c r="DG163"/>
      <c r="DH163" s="26">
        <f t="shared" si="190"/>
        <v>0</v>
      </c>
      <c r="DI163" s="26">
        <f t="shared" si="191"/>
        <v>0</v>
      </c>
      <c r="DJ163" s="26">
        <f t="shared" si="192"/>
        <v>0</v>
      </c>
      <c r="DK163" s="26">
        <f t="shared" si="193"/>
        <v>0</v>
      </c>
      <c r="DL163" s="224"/>
      <c r="DM163" s="224"/>
    </row>
    <row r="164" spans="1:117" x14ac:dyDescent="0.25">
      <c r="A164" s="713"/>
      <c r="B164" s="2167" t="s">
        <v>192</v>
      </c>
      <c r="C164" s="2165" t="s">
        <v>4</v>
      </c>
      <c r="D164" s="2009">
        <f t="shared" si="183"/>
        <v>0</v>
      </c>
      <c r="E164" s="1639"/>
      <c r="F164" s="2202">
        <f t="shared" si="184"/>
        <v>0</v>
      </c>
      <c r="G164" s="1603"/>
      <c r="H164" s="1641"/>
      <c r="I164" s="1641"/>
      <c r="J164" s="1641"/>
      <c r="K164" s="1641"/>
      <c r="L164" s="1641"/>
      <c r="M164" s="1641"/>
      <c r="N164" s="1641"/>
      <c r="O164" s="1641"/>
      <c r="P164" s="1641"/>
      <c r="Q164" s="1641"/>
      <c r="R164" s="1641"/>
      <c r="S164" s="1641"/>
      <c r="T164" s="1641"/>
      <c r="U164" s="1641"/>
      <c r="V164" s="1641"/>
      <c r="W164" s="1641"/>
      <c r="X164" s="1641"/>
      <c r="Y164" s="1641"/>
      <c r="Z164" s="1641"/>
      <c r="AA164" s="1641"/>
      <c r="AB164" s="1641"/>
      <c r="AC164" s="1642"/>
      <c r="AD164" s="2175">
        <f>SUM(AD165:AD170)</f>
        <v>0</v>
      </c>
      <c r="AE164" s="1593"/>
      <c r="AF164" s="2175">
        <f t="shared" ref="AF164:AW164" si="194">SUM(AF165:AF170)</f>
        <v>0</v>
      </c>
      <c r="AG164" s="1593"/>
      <c r="AH164" s="2175">
        <f t="shared" si="194"/>
        <v>0</v>
      </c>
      <c r="AI164" s="1593"/>
      <c r="AJ164" s="2175">
        <f t="shared" si="194"/>
        <v>0</v>
      </c>
      <c r="AK164" s="1593"/>
      <c r="AL164" s="2175">
        <f t="shared" si="194"/>
        <v>0</v>
      </c>
      <c r="AM164" s="1593"/>
      <c r="AN164" s="2175">
        <f t="shared" si="194"/>
        <v>0</v>
      </c>
      <c r="AO164" s="1593"/>
      <c r="AP164" s="2175">
        <f t="shared" si="194"/>
        <v>0</v>
      </c>
      <c r="AQ164" s="2203">
        <f>SUM(AQ165:AQ170)</f>
        <v>0</v>
      </c>
      <c r="AR164" s="2175">
        <f t="shared" si="194"/>
        <v>0</v>
      </c>
      <c r="AS164" s="2101">
        <f>SUM(AS165:AS170)</f>
        <v>0</v>
      </c>
      <c r="AT164" s="2101">
        <f>SUM(AT165:AT170)</f>
        <v>0</v>
      </c>
      <c r="AU164" s="2101">
        <f>SUM(AU165:AU170)</f>
        <v>0</v>
      </c>
      <c r="AV164" s="2104">
        <f t="shared" si="194"/>
        <v>0</v>
      </c>
      <c r="AW164" s="2101">
        <f t="shared" si="194"/>
        <v>0</v>
      </c>
      <c r="CW164"/>
      <c r="CX164"/>
      <c r="CY164"/>
      <c r="CZ164"/>
      <c r="DA164" s="540"/>
      <c r="DB164"/>
      <c r="DC164"/>
      <c r="DD164"/>
      <c r="DE164"/>
      <c r="DG164"/>
      <c r="DH164"/>
      <c r="DI164"/>
      <c r="DJ164"/>
      <c r="DK164"/>
      <c r="DL164"/>
      <c r="DM164"/>
    </row>
    <row r="165" spans="1:117" x14ac:dyDescent="0.25">
      <c r="A165" s="713"/>
      <c r="B165" s="713"/>
      <c r="C165" s="244" t="s">
        <v>193</v>
      </c>
      <c r="D165" s="245">
        <f t="shared" si="183"/>
        <v>0</v>
      </c>
      <c r="E165" s="1639"/>
      <c r="F165" s="246">
        <f>SUM(AD165+AF165+AH165+AJ165+AL165+AN165+AP165)</f>
        <v>0</v>
      </c>
      <c r="G165" s="1603"/>
      <c r="H165" s="1641"/>
      <c r="I165" s="1641"/>
      <c r="J165" s="1641"/>
      <c r="K165" s="1641"/>
      <c r="L165" s="1641"/>
      <c r="M165" s="1641"/>
      <c r="N165" s="1641"/>
      <c r="O165" s="1641"/>
      <c r="P165" s="1641"/>
      <c r="Q165" s="1641"/>
      <c r="R165" s="1641"/>
      <c r="S165" s="1641"/>
      <c r="T165" s="1641"/>
      <c r="U165" s="1641"/>
      <c r="V165" s="1641"/>
      <c r="W165" s="1641"/>
      <c r="X165" s="1641"/>
      <c r="Y165" s="1641"/>
      <c r="Z165" s="1641"/>
      <c r="AA165" s="1641"/>
      <c r="AB165" s="1641"/>
      <c r="AC165" s="1642"/>
      <c r="AD165" s="22"/>
      <c r="AE165" s="1593"/>
      <c r="AF165" s="22"/>
      <c r="AG165" s="1593"/>
      <c r="AH165" s="22"/>
      <c r="AI165" s="1593"/>
      <c r="AJ165" s="22"/>
      <c r="AK165" s="1593"/>
      <c r="AL165" s="22"/>
      <c r="AM165" s="1593"/>
      <c r="AN165" s="22"/>
      <c r="AO165" s="1593"/>
      <c r="AP165" s="22"/>
      <c r="AQ165" s="230"/>
      <c r="AR165" s="22"/>
      <c r="AS165" s="20"/>
      <c r="AT165" s="20"/>
      <c r="AU165" s="20"/>
      <c r="AV165" s="24"/>
      <c r="AW165" s="20"/>
      <c r="AX165" t="str">
        <f t="shared" ref="AX165:AX196" si="195">CW165&amp;CX165&amp;CY165&amp;CZ165&amp;DA165&amp;DB165&amp;DC165&amp;DD165&amp;DE165</f>
        <v/>
      </c>
      <c r="CW165"/>
      <c r="CX165" s="25" t="str">
        <f t="shared" ref="CX165:CX175" si="196">IF(AND(D165&gt;0,AR165=""),"  * No olvide digitar la variable  Usuarios con Discapacidad. Digite Cero si no tiene.",IF(AR165&gt;D165," * La variable Usuarios con Discapacidad no pueden superar el Total Ambos Sexos.",""))</f>
        <v/>
      </c>
      <c r="CY165" s="25" t="str">
        <f t="shared" ref="CY165:CY175" si="197">IF(AND(D165&gt;0,AS165=""),"  * No olvide digitar la variable Niños, niñas, adolescentes y jóvenes SENAME. Digite Cero si no tiene.",IF(AS165&gt;D165," * La variable Niños, niñas, adolescentes y jóvenes SENAME no pueden superar el Total Ambos Sexos.",""))</f>
        <v/>
      </c>
      <c r="CZ165" s="25" t="str">
        <f t="shared" ref="CZ165:CZ175" si="198">IF(AND(D165&gt;0,AT165=""),"  * No olvide digitar la variable Niños, niñas, adolescentes y jóvenes Mejor Niñez. Digite Cero si no tiene.",IF(AT165&gt;D165," * La variable Niños, niñas, adolescentes y jóvenes Mejor Niñez  no pueden superar el Total Ambos Sexos.",""))</f>
        <v/>
      </c>
      <c r="DA165" s="25" t="str">
        <f t="shared" ref="DA165:DA175" si="199">IF(AND(D165&gt;0,AU165=""),"  * No olvide digitar la variable Migrantes. Digite Cero si no tiene.",IF(AU165&gt;D165," * La variable Migrantes no pueden superar el Total Ambos Sexos.",""))</f>
        <v/>
      </c>
      <c r="DB165" s="25" t="str">
        <f>IF(AND($D165&gt;0,AV165=""),"  * No olvide digitar la variable Egreso por Abandono. Digite Cero si no tiene.",IF(AV165&gt;$D165," * La variable Egreso por Abandono no pueden superar el Total Ambos Sexos.",""))</f>
        <v/>
      </c>
      <c r="DC165" s="25" t="str">
        <f t="shared" ref="DC165:DC175" si="200">IF(AND(D165&gt;0,AW165=""),"  * No olvide digitar la variable Paciente Diabético en control PSCV. Digite Cero si no tiene.",IF(AW165&gt;D165," * La variable Paciente Diabético en control PSCV no pueden superar el Total Ambos Sexos.",""))</f>
        <v/>
      </c>
      <c r="DD165"/>
      <c r="DE165"/>
      <c r="DG165"/>
      <c r="DH165" s="26">
        <f>IF(AND(D165&gt;0,AR165=""),1,IF(AR165&gt;D165,1,0))</f>
        <v>0</v>
      </c>
      <c r="DI165" s="26">
        <f>IF(AND(D165&gt;0,AS165=""),1,IF(AS165&gt;D165,1,0))</f>
        <v>0</v>
      </c>
      <c r="DJ165" s="26">
        <f>IF(AND(D165&gt;0,AT165=""),1,IF(AT165&gt;D165,1,0))</f>
        <v>0</v>
      </c>
      <c r="DK165" s="26">
        <f>IF(AND(D165&gt;0,AU165=""),1,IF(AU165&gt;D165,1,0))</f>
        <v>0</v>
      </c>
      <c r="DL165" s="26">
        <f>IF(AND(D165&gt;0,AV165=""),1,IF(AV165&gt;D165,1,0))</f>
        <v>0</v>
      </c>
      <c r="DM165" s="26">
        <f>IF(AND(D165&gt;0,AW165=""),1,IF(AW165&gt;D165,1,0))</f>
        <v>0</v>
      </c>
    </row>
    <row r="166" spans="1:117" x14ac:dyDescent="0.25">
      <c r="A166" s="713"/>
      <c r="B166" s="713"/>
      <c r="C166" s="1648" t="s">
        <v>194</v>
      </c>
      <c r="D166" s="245">
        <f t="shared" si="183"/>
        <v>0</v>
      </c>
      <c r="E166" s="1639"/>
      <c r="F166" s="1640">
        <f t="shared" si="184"/>
        <v>0</v>
      </c>
      <c r="G166" s="1603"/>
      <c r="H166" s="1641"/>
      <c r="I166" s="1641"/>
      <c r="J166" s="1641"/>
      <c r="K166" s="1641"/>
      <c r="L166" s="1641"/>
      <c r="M166" s="1641"/>
      <c r="N166" s="1641"/>
      <c r="O166" s="1641"/>
      <c r="P166" s="1641"/>
      <c r="Q166" s="1641"/>
      <c r="R166" s="1641"/>
      <c r="S166" s="1641"/>
      <c r="T166" s="1641"/>
      <c r="U166" s="1641"/>
      <c r="V166" s="1641"/>
      <c r="W166" s="1641"/>
      <c r="X166" s="1641"/>
      <c r="Y166" s="1641"/>
      <c r="Z166" s="1641"/>
      <c r="AA166" s="1641"/>
      <c r="AB166" s="1641"/>
      <c r="AC166" s="1642"/>
      <c r="AD166" s="22"/>
      <c r="AE166" s="1593"/>
      <c r="AF166" s="22"/>
      <c r="AG166" s="1593"/>
      <c r="AH166" s="22"/>
      <c r="AI166" s="1593"/>
      <c r="AJ166" s="22"/>
      <c r="AK166" s="1593"/>
      <c r="AL166" s="22"/>
      <c r="AM166" s="1593"/>
      <c r="AN166" s="22"/>
      <c r="AO166" s="1593"/>
      <c r="AP166" s="22"/>
      <c r="AQ166" s="230"/>
      <c r="AR166" s="22"/>
      <c r="AS166" s="20"/>
      <c r="AT166" s="20"/>
      <c r="AU166" s="20"/>
      <c r="AV166" s="24"/>
      <c r="AW166" s="20"/>
      <c r="AX166" t="str">
        <f t="shared" si="195"/>
        <v/>
      </c>
      <c r="CW166"/>
      <c r="CX166" s="25" t="str">
        <f t="shared" si="196"/>
        <v/>
      </c>
      <c r="CY166" s="25" t="str">
        <f t="shared" si="197"/>
        <v/>
      </c>
      <c r="CZ166" s="25" t="str">
        <f t="shared" si="198"/>
        <v/>
      </c>
      <c r="DA166" s="25" t="str">
        <f t="shared" si="199"/>
        <v/>
      </c>
      <c r="DB166" s="25" t="str">
        <f t="shared" ref="DB166:DB170" si="201">IF(AND($D166&gt;0,AV166=""),"  * No olvide digitar la variable Egreso por Abandono. Digite Cero si no tiene.",IF(AV166&gt;$D166," * La variable Egreso por Abandono no pueden superar el Total Ambos Sexos.",""))</f>
        <v/>
      </c>
      <c r="DC166" s="25" t="str">
        <f t="shared" si="200"/>
        <v/>
      </c>
      <c r="DD166"/>
      <c r="DE166"/>
      <c r="DG166"/>
      <c r="DH166" s="26">
        <f t="shared" ref="DH166:DH170" si="202">IF(AND(D166&gt;0,AR166=""),1,IF(AR166&gt;D166,1,0))</f>
        <v>0</v>
      </c>
      <c r="DI166" s="26">
        <f t="shared" ref="DI166:DI170" si="203">IF(AND(D166&gt;0,AS166=""),1,IF(AS166&gt;D166,1,0))</f>
        <v>0</v>
      </c>
      <c r="DJ166" s="26">
        <f t="shared" ref="DJ166:DJ170" si="204">IF(AND(D166&gt;0,AT166=""),1,IF(AT166&gt;D166,1,0))</f>
        <v>0</v>
      </c>
      <c r="DK166" s="26">
        <f t="shared" ref="DK166:DK170" si="205">IF(AND(D166&gt;0,AU166=""),1,IF(AU166&gt;D166,1,0))</f>
        <v>0</v>
      </c>
      <c r="DL166" s="26">
        <f t="shared" ref="DL166:DL170" si="206">IF(AND(D166&gt;0,AV166=""),1,IF(AV166&gt;D166,1,0))</f>
        <v>0</v>
      </c>
      <c r="DM166" s="26">
        <f t="shared" ref="DM166:DM170" si="207">IF(AND(D166&gt;0,AW166=""),1,IF(AW166&gt;D166,1,0))</f>
        <v>0</v>
      </c>
    </row>
    <row r="167" spans="1:117" x14ac:dyDescent="0.25">
      <c r="A167" s="713"/>
      <c r="B167" s="713"/>
      <c r="C167" s="244" t="s">
        <v>195</v>
      </c>
      <c r="D167" s="245">
        <f t="shared" si="183"/>
        <v>0</v>
      </c>
      <c r="E167" s="1639"/>
      <c r="F167" s="1640">
        <f t="shared" si="184"/>
        <v>0</v>
      </c>
      <c r="G167" s="1603"/>
      <c r="H167" s="1641"/>
      <c r="I167" s="1641"/>
      <c r="J167" s="1641"/>
      <c r="K167" s="1641"/>
      <c r="L167" s="1641"/>
      <c r="M167" s="1641"/>
      <c r="N167" s="1641"/>
      <c r="O167" s="1641"/>
      <c r="P167" s="1641"/>
      <c r="Q167" s="1641"/>
      <c r="R167" s="1641"/>
      <c r="S167" s="1641"/>
      <c r="T167" s="1641"/>
      <c r="U167" s="1641"/>
      <c r="V167" s="1641"/>
      <c r="W167" s="1641"/>
      <c r="X167" s="1641"/>
      <c r="Y167" s="1641"/>
      <c r="Z167" s="1641"/>
      <c r="AA167" s="1641"/>
      <c r="AB167" s="1641"/>
      <c r="AC167" s="1642"/>
      <c r="AD167" s="22"/>
      <c r="AE167" s="1593"/>
      <c r="AF167" s="22"/>
      <c r="AG167" s="1593"/>
      <c r="AH167" s="22"/>
      <c r="AI167" s="1593"/>
      <c r="AJ167" s="22"/>
      <c r="AK167" s="1593"/>
      <c r="AL167" s="22"/>
      <c r="AM167" s="1593"/>
      <c r="AN167" s="22"/>
      <c r="AO167" s="1593"/>
      <c r="AP167" s="22"/>
      <c r="AQ167" s="230"/>
      <c r="AR167" s="22"/>
      <c r="AS167" s="20"/>
      <c r="AT167" s="20"/>
      <c r="AU167" s="20"/>
      <c r="AV167" s="24"/>
      <c r="AW167" s="20"/>
      <c r="AX167" t="str">
        <f t="shared" si="195"/>
        <v/>
      </c>
      <c r="CW167"/>
      <c r="CX167" s="25" t="str">
        <f t="shared" si="196"/>
        <v/>
      </c>
      <c r="CY167" s="25" t="str">
        <f t="shared" si="197"/>
        <v/>
      </c>
      <c r="CZ167" s="25" t="str">
        <f t="shared" si="198"/>
        <v/>
      </c>
      <c r="DA167" s="25" t="str">
        <f t="shared" si="199"/>
        <v/>
      </c>
      <c r="DB167" s="25" t="str">
        <f t="shared" si="201"/>
        <v/>
      </c>
      <c r="DC167" s="25" t="str">
        <f t="shared" si="200"/>
        <v/>
      </c>
      <c r="DD167"/>
      <c r="DE167"/>
      <c r="DG167"/>
      <c r="DH167" s="26">
        <f t="shared" si="202"/>
        <v>0</v>
      </c>
      <c r="DI167" s="26">
        <f t="shared" si="203"/>
        <v>0</v>
      </c>
      <c r="DJ167" s="26">
        <f t="shared" si="204"/>
        <v>0</v>
      </c>
      <c r="DK167" s="26">
        <f t="shared" si="205"/>
        <v>0</v>
      </c>
      <c r="DL167" s="26">
        <f t="shared" si="206"/>
        <v>0</v>
      </c>
      <c r="DM167" s="26">
        <f t="shared" si="207"/>
        <v>0</v>
      </c>
    </row>
    <row r="168" spans="1:117" x14ac:dyDescent="0.25">
      <c r="A168" s="713"/>
      <c r="B168" s="713"/>
      <c r="C168" s="244" t="s">
        <v>196</v>
      </c>
      <c r="D168" s="245">
        <f t="shared" si="183"/>
        <v>0</v>
      </c>
      <c r="E168" s="1639"/>
      <c r="F168" s="1640">
        <f t="shared" si="184"/>
        <v>0</v>
      </c>
      <c r="G168" s="1603"/>
      <c r="H168" s="1641"/>
      <c r="I168" s="1641"/>
      <c r="J168" s="1641"/>
      <c r="K168" s="1641"/>
      <c r="L168" s="1641"/>
      <c r="M168" s="1641"/>
      <c r="N168" s="1641"/>
      <c r="O168" s="1641"/>
      <c r="P168" s="1641"/>
      <c r="Q168" s="1641"/>
      <c r="R168" s="1641"/>
      <c r="S168" s="1641"/>
      <c r="T168" s="1641"/>
      <c r="U168" s="1641"/>
      <c r="V168" s="1641"/>
      <c r="W168" s="1641"/>
      <c r="X168" s="1641"/>
      <c r="Y168" s="1641"/>
      <c r="Z168" s="1641"/>
      <c r="AA168" s="1641"/>
      <c r="AB168" s="1641"/>
      <c r="AC168" s="1642"/>
      <c r="AD168" s="22"/>
      <c r="AE168" s="1593"/>
      <c r="AF168" s="22"/>
      <c r="AG168" s="1593"/>
      <c r="AH168" s="22"/>
      <c r="AI168" s="1593"/>
      <c r="AJ168" s="22"/>
      <c r="AK168" s="1593"/>
      <c r="AL168" s="22"/>
      <c r="AM168" s="1593"/>
      <c r="AN168" s="22"/>
      <c r="AO168" s="1593"/>
      <c r="AP168" s="22"/>
      <c r="AQ168" s="230"/>
      <c r="AR168" s="1428"/>
      <c r="AS168" s="20"/>
      <c r="AT168" s="20"/>
      <c r="AU168" s="20"/>
      <c r="AV168" s="24"/>
      <c r="AW168" s="20"/>
      <c r="AX168" t="str">
        <f t="shared" si="195"/>
        <v/>
      </c>
      <c r="CW168"/>
      <c r="CX168" s="25" t="str">
        <f t="shared" si="196"/>
        <v/>
      </c>
      <c r="CY168" s="25" t="str">
        <f t="shared" si="197"/>
        <v/>
      </c>
      <c r="CZ168" s="25" t="str">
        <f t="shared" si="198"/>
        <v/>
      </c>
      <c r="DA168" s="25" t="str">
        <f t="shared" si="199"/>
        <v/>
      </c>
      <c r="DB168" s="25" t="str">
        <f t="shared" si="201"/>
        <v/>
      </c>
      <c r="DC168" s="25" t="str">
        <f t="shared" si="200"/>
        <v/>
      </c>
      <c r="DD168"/>
      <c r="DE168"/>
      <c r="DG168"/>
      <c r="DH168" s="26">
        <f t="shared" si="202"/>
        <v>0</v>
      </c>
      <c r="DI168" s="26">
        <f t="shared" si="203"/>
        <v>0</v>
      </c>
      <c r="DJ168" s="26">
        <f t="shared" si="204"/>
        <v>0</v>
      </c>
      <c r="DK168" s="26">
        <f t="shared" si="205"/>
        <v>0</v>
      </c>
      <c r="DL168" s="26">
        <f t="shared" si="206"/>
        <v>0</v>
      </c>
      <c r="DM168" s="26">
        <f t="shared" si="207"/>
        <v>0</v>
      </c>
    </row>
    <row r="169" spans="1:117" x14ac:dyDescent="0.25">
      <c r="A169" s="713"/>
      <c r="B169" s="713"/>
      <c r="C169" s="1648" t="s">
        <v>197</v>
      </c>
      <c r="D169" s="245">
        <f t="shared" si="183"/>
        <v>0</v>
      </c>
      <c r="E169" s="1639"/>
      <c r="F169" s="1640">
        <f t="shared" si="184"/>
        <v>0</v>
      </c>
      <c r="G169" s="1603"/>
      <c r="H169" s="1641"/>
      <c r="I169" s="1641"/>
      <c r="J169" s="1641"/>
      <c r="K169" s="1641"/>
      <c r="L169" s="1641"/>
      <c r="M169" s="1641"/>
      <c r="N169" s="1641"/>
      <c r="O169" s="1641"/>
      <c r="P169" s="1641"/>
      <c r="Q169" s="1641"/>
      <c r="R169" s="1641"/>
      <c r="S169" s="1641"/>
      <c r="T169" s="1641"/>
      <c r="U169" s="1641"/>
      <c r="V169" s="1641"/>
      <c r="W169" s="1641"/>
      <c r="X169" s="1641"/>
      <c r="Y169" s="1641"/>
      <c r="Z169" s="1641"/>
      <c r="AA169" s="1641"/>
      <c r="AB169" s="1641"/>
      <c r="AC169" s="1642"/>
      <c r="AD169" s="22"/>
      <c r="AE169" s="1593"/>
      <c r="AF169" s="22"/>
      <c r="AG169" s="1593"/>
      <c r="AH169" s="22"/>
      <c r="AI169" s="1593"/>
      <c r="AJ169" s="22"/>
      <c r="AK169" s="1593"/>
      <c r="AL169" s="22"/>
      <c r="AM169" s="1593"/>
      <c r="AN169" s="22"/>
      <c r="AO169" s="1593"/>
      <c r="AP169" s="22"/>
      <c r="AQ169" s="1427"/>
      <c r="AR169" s="24"/>
      <c r="AS169" s="1468"/>
      <c r="AT169" s="1468"/>
      <c r="AU169" s="20"/>
      <c r="AV169" s="24"/>
      <c r="AW169" s="20"/>
      <c r="AX169" t="str">
        <f t="shared" si="195"/>
        <v/>
      </c>
      <c r="CW169"/>
      <c r="CX169" s="25" t="str">
        <f t="shared" si="196"/>
        <v/>
      </c>
      <c r="CY169" s="25" t="str">
        <f t="shared" si="197"/>
        <v/>
      </c>
      <c r="CZ169" s="25" t="str">
        <f t="shared" si="198"/>
        <v/>
      </c>
      <c r="DA169" s="25" t="str">
        <f t="shared" si="199"/>
        <v/>
      </c>
      <c r="DB169" s="25" t="str">
        <f t="shared" si="201"/>
        <v/>
      </c>
      <c r="DC169" s="25" t="str">
        <f t="shared" si="200"/>
        <v/>
      </c>
      <c r="DD169"/>
      <c r="DE169"/>
      <c r="DG169"/>
      <c r="DH169" s="26">
        <f t="shared" si="202"/>
        <v>0</v>
      </c>
      <c r="DI169" s="26">
        <f t="shared" si="203"/>
        <v>0</v>
      </c>
      <c r="DJ169" s="26">
        <f t="shared" si="204"/>
        <v>0</v>
      </c>
      <c r="DK169" s="26">
        <f t="shared" si="205"/>
        <v>0</v>
      </c>
      <c r="DL169" s="26">
        <f t="shared" si="206"/>
        <v>0</v>
      </c>
      <c r="DM169" s="26">
        <f t="shared" si="207"/>
        <v>0</v>
      </c>
    </row>
    <row r="170" spans="1:117" x14ac:dyDescent="0.25">
      <c r="A170" s="945"/>
      <c r="B170" s="945"/>
      <c r="C170" s="244" t="s">
        <v>198</v>
      </c>
      <c r="D170" s="1334">
        <f t="shared" si="183"/>
        <v>0</v>
      </c>
      <c r="E170" s="1649"/>
      <c r="F170" s="249">
        <f t="shared" si="184"/>
        <v>0</v>
      </c>
      <c r="G170" s="1603"/>
      <c r="H170" s="1641"/>
      <c r="I170" s="1641"/>
      <c r="J170" s="1641"/>
      <c r="K170" s="1641"/>
      <c r="L170" s="1641"/>
      <c r="M170" s="1641"/>
      <c r="N170" s="1641"/>
      <c r="O170" s="1641"/>
      <c r="P170" s="1641"/>
      <c r="Q170" s="1641"/>
      <c r="R170" s="1641"/>
      <c r="S170" s="1641"/>
      <c r="T170" s="1641"/>
      <c r="U170" s="1641"/>
      <c r="V170" s="1641"/>
      <c r="W170" s="1641"/>
      <c r="X170" s="1641"/>
      <c r="Y170" s="1641"/>
      <c r="Z170" s="1641"/>
      <c r="AA170" s="1641"/>
      <c r="AB170" s="1641"/>
      <c r="AC170" s="1650"/>
      <c r="AD170" s="232"/>
      <c r="AE170" s="1651"/>
      <c r="AF170" s="232"/>
      <c r="AG170" s="1651"/>
      <c r="AH170" s="232"/>
      <c r="AI170" s="1651"/>
      <c r="AJ170" s="232"/>
      <c r="AK170" s="1651"/>
      <c r="AL170" s="232"/>
      <c r="AM170" s="1651"/>
      <c r="AN170" s="232"/>
      <c r="AO170" s="1651"/>
      <c r="AP170" s="232"/>
      <c r="AQ170" s="252"/>
      <c r="AR170" s="232"/>
      <c r="AS170" s="63"/>
      <c r="AT170" s="63"/>
      <c r="AU170" s="63"/>
      <c r="AV170" s="235"/>
      <c r="AW170" s="1438"/>
      <c r="AX170" t="str">
        <f t="shared" si="195"/>
        <v/>
      </c>
      <c r="CW170"/>
      <c r="CX170" s="25" t="str">
        <f t="shared" si="196"/>
        <v/>
      </c>
      <c r="CY170" s="25" t="str">
        <f t="shared" si="197"/>
        <v/>
      </c>
      <c r="CZ170" s="25" t="str">
        <f t="shared" si="198"/>
        <v/>
      </c>
      <c r="DA170" s="25" t="str">
        <f t="shared" si="199"/>
        <v/>
      </c>
      <c r="DB170" s="25" t="str">
        <f t="shared" si="201"/>
        <v/>
      </c>
      <c r="DC170" s="25" t="str">
        <f t="shared" si="200"/>
        <v/>
      </c>
      <c r="DD170"/>
      <c r="DE170"/>
      <c r="DG170"/>
      <c r="DH170" s="26">
        <f t="shared" si="202"/>
        <v>0</v>
      </c>
      <c r="DI170" s="26">
        <f t="shared" si="203"/>
        <v>0</v>
      </c>
      <c r="DJ170" s="26">
        <f t="shared" si="204"/>
        <v>0</v>
      </c>
      <c r="DK170" s="26">
        <f t="shared" si="205"/>
        <v>0</v>
      </c>
      <c r="DL170" s="26">
        <f t="shared" si="206"/>
        <v>0</v>
      </c>
      <c r="DM170" s="26">
        <f t="shared" si="207"/>
        <v>0</v>
      </c>
    </row>
    <row r="171" spans="1:117" ht="15" customHeight="1" x14ac:dyDescent="0.25">
      <c r="A171" s="2167" t="s">
        <v>199</v>
      </c>
      <c r="B171" s="2167" t="s">
        <v>200</v>
      </c>
      <c r="C171" s="2204" t="s">
        <v>95</v>
      </c>
      <c r="D171" s="245">
        <f t="shared" ref="D171:D175" si="208">SUM(E171)</f>
        <v>0</v>
      </c>
      <c r="E171" s="254">
        <f>SUM(AC171+AE171+AG171+AI171+AK171+AM171+AO171)</f>
        <v>0</v>
      </c>
      <c r="F171" s="2205"/>
      <c r="G171" s="256"/>
      <c r="H171" s="257"/>
      <c r="I171" s="257"/>
      <c r="J171" s="258"/>
      <c r="K171" s="257"/>
      <c r="L171" s="257"/>
      <c r="M171" s="257"/>
      <c r="N171" s="258"/>
      <c r="O171" s="257"/>
      <c r="P171" s="257"/>
      <c r="Q171" s="257"/>
      <c r="R171" s="258"/>
      <c r="S171" s="257"/>
      <c r="T171" s="257"/>
      <c r="U171" s="257"/>
      <c r="V171" s="258"/>
      <c r="W171" s="257"/>
      <c r="X171" s="257"/>
      <c r="Y171" s="257"/>
      <c r="Z171" s="258"/>
      <c r="AA171" s="257"/>
      <c r="AB171" s="259"/>
      <c r="AC171" s="2086"/>
      <c r="AD171" s="2206"/>
      <c r="AE171" s="2086"/>
      <c r="AF171" s="2206"/>
      <c r="AG171" s="2086"/>
      <c r="AH171" s="2206"/>
      <c r="AI171" s="2086"/>
      <c r="AJ171" s="2206"/>
      <c r="AK171" s="2086"/>
      <c r="AL171" s="2206"/>
      <c r="AM171" s="2086"/>
      <c r="AN171" s="2206"/>
      <c r="AO171" s="2086"/>
      <c r="AP171" s="2206"/>
      <c r="AQ171" s="2200"/>
      <c r="AR171" s="2097"/>
      <c r="AS171" s="2097"/>
      <c r="AT171" s="2097"/>
      <c r="AU171" s="2097"/>
      <c r="AV171" s="2201"/>
      <c r="AW171" s="20"/>
      <c r="AX171" t="str">
        <f t="shared" si="195"/>
        <v/>
      </c>
      <c r="CW171"/>
      <c r="CX171" s="25" t="str">
        <f t="shared" si="196"/>
        <v/>
      </c>
      <c r="CY171" s="25" t="str">
        <f t="shared" si="197"/>
        <v/>
      </c>
      <c r="CZ171" s="25" t="str">
        <f t="shared" si="198"/>
        <v/>
      </c>
      <c r="DA171" s="25" t="str">
        <f t="shared" si="199"/>
        <v/>
      </c>
      <c r="DB171" s="261"/>
      <c r="DC171" s="25" t="str">
        <f t="shared" si="200"/>
        <v/>
      </c>
      <c r="DD171"/>
      <c r="DE171"/>
      <c r="DG171"/>
      <c r="DH171" s="26">
        <f>IF(AND(D171&gt;0,AR171=""),1,IF(AR171&gt;D171,1,0))</f>
        <v>0</v>
      </c>
      <c r="DI171" s="26">
        <f>IF(AND(D171&gt;0,AS171=""),1,IF(AS171&gt;D171,1,0))</f>
        <v>0</v>
      </c>
      <c r="DJ171" s="26">
        <f>IF(AND(D171&gt;0,AT171=""),1,IF(AT171&gt;D171,1,0))</f>
        <v>0</v>
      </c>
      <c r="DK171" s="26">
        <f>IF(AND(D171&gt;0,AU171=""),1,IF(AU171&gt;D171,1,0))</f>
        <v>0</v>
      </c>
      <c r="DL171" s="261"/>
      <c r="DM171" s="26">
        <f>IF(AND(D171&gt;0,AW171=""),1,IF(AW171&gt;D171,1,0))</f>
        <v>0</v>
      </c>
    </row>
    <row r="172" spans="1:117" x14ac:dyDescent="0.25">
      <c r="A172" s="713"/>
      <c r="B172" s="713"/>
      <c r="C172" s="1648" t="s">
        <v>201</v>
      </c>
      <c r="D172" s="245">
        <f t="shared" si="208"/>
        <v>0</v>
      </c>
      <c r="E172" s="1655">
        <f>SUM(AC172+AE172+AG172+AI172+AK172+AM172+AO172)</f>
        <v>0</v>
      </c>
      <c r="F172" s="1656"/>
      <c r="G172" s="1603"/>
      <c r="H172" s="1641"/>
      <c r="I172" s="1641"/>
      <c r="J172" s="1642"/>
      <c r="K172" s="1641"/>
      <c r="L172" s="1641"/>
      <c r="M172" s="1641"/>
      <c r="N172" s="1642"/>
      <c r="O172" s="1641"/>
      <c r="P172" s="1641"/>
      <c r="Q172" s="1641"/>
      <c r="R172" s="1642"/>
      <c r="S172" s="1641"/>
      <c r="T172" s="1641"/>
      <c r="U172" s="1641"/>
      <c r="V172" s="1642"/>
      <c r="W172" s="1641"/>
      <c r="X172" s="1641"/>
      <c r="Y172" s="1641"/>
      <c r="Z172" s="1642"/>
      <c r="AA172" s="1641"/>
      <c r="AB172" s="1594"/>
      <c r="AC172" s="1467"/>
      <c r="AD172" s="264"/>
      <c r="AE172" s="1467"/>
      <c r="AF172" s="264"/>
      <c r="AG172" s="1467"/>
      <c r="AH172" s="264"/>
      <c r="AI172" s="1467"/>
      <c r="AJ172" s="264"/>
      <c r="AK172" s="1467"/>
      <c r="AL172" s="264"/>
      <c r="AM172" s="1467"/>
      <c r="AN172" s="264"/>
      <c r="AO172" s="1467"/>
      <c r="AP172" s="264"/>
      <c r="AQ172" s="1427"/>
      <c r="AR172" s="20"/>
      <c r="AS172" s="1468"/>
      <c r="AT172" s="1468"/>
      <c r="AU172" s="20"/>
      <c r="AV172" s="24"/>
      <c r="AW172" s="20"/>
      <c r="AX172" t="str">
        <f t="shared" si="195"/>
        <v/>
      </c>
      <c r="CW172"/>
      <c r="CX172" s="25" t="str">
        <f t="shared" si="196"/>
        <v/>
      </c>
      <c r="CY172" s="25" t="str">
        <f t="shared" si="197"/>
        <v/>
      </c>
      <c r="CZ172" s="25" t="str">
        <f t="shared" si="198"/>
        <v/>
      </c>
      <c r="DA172" s="25" t="str">
        <f t="shared" si="199"/>
        <v/>
      </c>
      <c r="DB172" s="25" t="str">
        <f>IF(AND($D172&gt;0,AV172=""),"  * No olvide digitar la variable Egreso por Abandono. Digite Cero si no tiene.",IF(AV172&gt;$D172," * La variable Egreso por Abandono no pueden superar el Total Ambos Sexos.",""))</f>
        <v/>
      </c>
      <c r="DC172" s="25" t="str">
        <f t="shared" si="200"/>
        <v/>
      </c>
      <c r="DD172"/>
      <c r="DE172"/>
      <c r="DG172"/>
      <c r="DH172" s="26">
        <f t="shared" ref="DH172:DH175" si="209">IF(AND(D172&gt;0,AR172=""),1,IF(AR172&gt;D172,1,0))</f>
        <v>0</v>
      </c>
      <c r="DI172" s="26">
        <f t="shared" ref="DI172:DI175" si="210">IF(AND(D172&gt;0,AS172=""),1,IF(AS172&gt;D172,1,0))</f>
        <v>0</v>
      </c>
      <c r="DJ172" s="26">
        <f t="shared" ref="DJ172:DJ175" si="211">IF(AND(D172&gt;0,AT172=""),1,IF(AT172&gt;D172,1,0))</f>
        <v>0</v>
      </c>
      <c r="DK172" s="26">
        <f t="shared" ref="DK172:DK175" si="212">IF(AND(D172&gt;0,AU172=""),1,IF(AU172&gt;D172,1,0))</f>
        <v>0</v>
      </c>
      <c r="DL172" s="26">
        <f t="shared" ref="DL172" si="213">IF(AND(D172&gt;0,AV172=""),1,IF(AV172&gt;D172,1,0))</f>
        <v>0</v>
      </c>
      <c r="DM172" s="26">
        <f t="shared" ref="DM172:DM175" si="214">IF(AND(D172&gt;0,AW172=""),1,IF(AW172&gt;D172,1,0))</f>
        <v>0</v>
      </c>
    </row>
    <row r="173" spans="1:117" x14ac:dyDescent="0.25">
      <c r="A173" s="713"/>
      <c r="B173" s="713"/>
      <c r="C173" s="265" t="s">
        <v>202</v>
      </c>
      <c r="D173" s="245">
        <f t="shared" si="208"/>
        <v>0</v>
      </c>
      <c r="E173" s="1655">
        <f>SUM(AC173+AE173+AG173+AI173+AK173+AM173+AO173)</f>
        <v>0</v>
      </c>
      <c r="F173" s="1657"/>
      <c r="G173" s="1603"/>
      <c r="H173" s="1641"/>
      <c r="I173" s="1641"/>
      <c r="J173" s="1642"/>
      <c r="K173" s="1641"/>
      <c r="L173" s="1641"/>
      <c r="M173" s="1641"/>
      <c r="N173" s="1642"/>
      <c r="O173" s="1641"/>
      <c r="P173" s="1641"/>
      <c r="Q173" s="1641"/>
      <c r="R173" s="1642"/>
      <c r="S173" s="1641"/>
      <c r="T173" s="1641"/>
      <c r="U173" s="1641"/>
      <c r="V173" s="1642"/>
      <c r="W173" s="1641"/>
      <c r="X173" s="1641"/>
      <c r="Y173" s="1641"/>
      <c r="Z173" s="1642"/>
      <c r="AA173" s="1641"/>
      <c r="AB173" s="1594"/>
      <c r="AC173" s="1467"/>
      <c r="AD173" s="264"/>
      <c r="AE173" s="1467"/>
      <c r="AF173" s="264"/>
      <c r="AG173" s="1467"/>
      <c r="AH173" s="264"/>
      <c r="AI173" s="1467"/>
      <c r="AJ173" s="264"/>
      <c r="AK173" s="1467"/>
      <c r="AL173" s="264"/>
      <c r="AM173" s="1467"/>
      <c r="AN173" s="264"/>
      <c r="AO173" s="1467"/>
      <c r="AP173" s="264"/>
      <c r="AQ173" s="1427"/>
      <c r="AR173" s="1468"/>
      <c r="AS173" s="1468"/>
      <c r="AT173" s="1468"/>
      <c r="AU173" s="20"/>
      <c r="AV173" s="231"/>
      <c r="AW173" s="20"/>
      <c r="AX173" t="str">
        <f t="shared" si="195"/>
        <v/>
      </c>
      <c r="CW173"/>
      <c r="CX173" s="25" t="str">
        <f t="shared" si="196"/>
        <v/>
      </c>
      <c r="CY173" s="25" t="str">
        <f t="shared" si="197"/>
        <v/>
      </c>
      <c r="CZ173" s="25" t="str">
        <f t="shared" si="198"/>
        <v/>
      </c>
      <c r="DA173" s="25" t="str">
        <f t="shared" si="199"/>
        <v/>
      </c>
      <c r="DB173" s="261"/>
      <c r="DC173" s="25" t="str">
        <f t="shared" si="200"/>
        <v/>
      </c>
      <c r="DD173"/>
      <c r="DE173"/>
      <c r="DG173"/>
      <c r="DH173" s="26">
        <f t="shared" si="209"/>
        <v>0</v>
      </c>
      <c r="DI173" s="26">
        <f t="shared" si="210"/>
        <v>0</v>
      </c>
      <c r="DJ173" s="26">
        <f t="shared" si="211"/>
        <v>0</v>
      </c>
      <c r="DK173" s="26">
        <f t="shared" si="212"/>
        <v>0</v>
      </c>
      <c r="DL173" s="261"/>
      <c r="DM173" s="26">
        <f t="shared" si="214"/>
        <v>0</v>
      </c>
    </row>
    <row r="174" spans="1:117" x14ac:dyDescent="0.25">
      <c r="A174" s="713"/>
      <c r="B174" s="713"/>
      <c r="C174" s="244" t="s">
        <v>93</v>
      </c>
      <c r="D174" s="245">
        <f t="shared" si="208"/>
        <v>0</v>
      </c>
      <c r="E174" s="1655">
        <f>SUM(AC174+AE174+AG174+AI174+AK174+AM174+AO174)</f>
        <v>0</v>
      </c>
      <c r="F174" s="1657"/>
      <c r="G174" s="1603"/>
      <c r="H174" s="1641"/>
      <c r="I174" s="1641"/>
      <c r="J174" s="1642"/>
      <c r="K174" s="1641"/>
      <c r="L174" s="1641"/>
      <c r="M174" s="1641"/>
      <c r="N174" s="1642"/>
      <c r="O174" s="1641"/>
      <c r="P174" s="1641"/>
      <c r="Q174" s="1641"/>
      <c r="R174" s="1642"/>
      <c r="S174" s="1641"/>
      <c r="T174" s="1641"/>
      <c r="U174" s="1641"/>
      <c r="V174" s="1642"/>
      <c r="W174" s="1641"/>
      <c r="X174" s="1641"/>
      <c r="Y174" s="1641"/>
      <c r="Z174" s="1642"/>
      <c r="AA174" s="1641"/>
      <c r="AB174" s="1594"/>
      <c r="AC174" s="185"/>
      <c r="AD174" s="267"/>
      <c r="AE174" s="185"/>
      <c r="AF174" s="267"/>
      <c r="AG174" s="185"/>
      <c r="AH174" s="267"/>
      <c r="AI174" s="185"/>
      <c r="AJ174" s="267"/>
      <c r="AK174" s="185"/>
      <c r="AL174" s="267"/>
      <c r="AM174" s="185"/>
      <c r="AN174" s="267"/>
      <c r="AO174" s="185"/>
      <c r="AP174" s="267"/>
      <c r="AQ174" s="268"/>
      <c r="AR174" s="188"/>
      <c r="AS174" s="188"/>
      <c r="AT174" s="188"/>
      <c r="AU174" s="63"/>
      <c r="AV174" s="234"/>
      <c r="AW174" s="63"/>
      <c r="AX174" t="str">
        <f t="shared" si="195"/>
        <v/>
      </c>
      <c r="CW174"/>
      <c r="CX174" s="25" t="str">
        <f t="shared" si="196"/>
        <v/>
      </c>
      <c r="CY174" s="25" t="str">
        <f t="shared" si="197"/>
        <v/>
      </c>
      <c r="CZ174" s="25" t="str">
        <f t="shared" si="198"/>
        <v/>
      </c>
      <c r="DA174" s="25" t="str">
        <f t="shared" si="199"/>
        <v/>
      </c>
      <c r="DB174" s="261"/>
      <c r="DC174" s="25" t="str">
        <f t="shared" si="200"/>
        <v/>
      </c>
      <c r="DD174"/>
      <c r="DE174"/>
      <c r="DG174"/>
      <c r="DH174" s="26">
        <f t="shared" si="209"/>
        <v>0</v>
      </c>
      <c r="DI174" s="26">
        <f t="shared" si="210"/>
        <v>0</v>
      </c>
      <c r="DJ174" s="26">
        <f t="shared" si="211"/>
        <v>0</v>
      </c>
      <c r="DK174" s="26">
        <f t="shared" si="212"/>
        <v>0</v>
      </c>
      <c r="DL174" s="261"/>
      <c r="DM174" s="26">
        <f t="shared" si="214"/>
        <v>0</v>
      </c>
    </row>
    <row r="175" spans="1:117" x14ac:dyDescent="0.25">
      <c r="A175" s="945"/>
      <c r="B175" s="713"/>
      <c r="C175" s="265" t="s">
        <v>156</v>
      </c>
      <c r="D175" s="1334">
        <f t="shared" si="208"/>
        <v>0</v>
      </c>
      <c r="E175" s="1395">
        <f>SUM(AC175+AE175+AG175+AI175+AK175+AM175+AO175)</f>
        <v>0</v>
      </c>
      <c r="F175" s="270"/>
      <c r="G175" s="1658"/>
      <c r="H175" s="1659"/>
      <c r="I175" s="1659"/>
      <c r="J175" s="1650"/>
      <c r="K175" s="1659"/>
      <c r="L175" s="1659"/>
      <c r="M175" s="1659"/>
      <c r="N175" s="1650"/>
      <c r="O175" s="1659"/>
      <c r="P175" s="1659"/>
      <c r="Q175" s="1659"/>
      <c r="R175" s="1650"/>
      <c r="S175" s="1659"/>
      <c r="T175" s="1659"/>
      <c r="U175" s="1659"/>
      <c r="V175" s="1650"/>
      <c r="W175" s="1659"/>
      <c r="X175" s="1659"/>
      <c r="Y175" s="1659"/>
      <c r="Z175" s="1650"/>
      <c r="AA175" s="1659"/>
      <c r="AB175" s="1660"/>
      <c r="AC175" s="1473"/>
      <c r="AD175" s="503"/>
      <c r="AE175" s="1473"/>
      <c r="AF175" s="503"/>
      <c r="AG175" s="1473"/>
      <c r="AH175" s="503"/>
      <c r="AI175" s="1473"/>
      <c r="AJ175" s="503"/>
      <c r="AK175" s="1473"/>
      <c r="AL175" s="503"/>
      <c r="AM175" s="1473"/>
      <c r="AN175" s="503"/>
      <c r="AO175" s="1473"/>
      <c r="AP175" s="503"/>
      <c r="AQ175" s="1437"/>
      <c r="AR175" s="39"/>
      <c r="AS175" s="39"/>
      <c r="AT175" s="39"/>
      <c r="AU175" s="39"/>
      <c r="AV175" s="1661"/>
      <c r="AW175" s="39"/>
      <c r="AX175" t="str">
        <f t="shared" si="195"/>
        <v/>
      </c>
      <c r="CW175"/>
      <c r="CX175" s="25" t="str">
        <f t="shared" si="196"/>
        <v/>
      </c>
      <c r="CY175" s="25" t="str">
        <f t="shared" si="197"/>
        <v/>
      </c>
      <c r="CZ175" s="25" t="str">
        <f t="shared" si="198"/>
        <v/>
      </c>
      <c r="DA175" s="25" t="str">
        <f t="shared" si="199"/>
        <v/>
      </c>
      <c r="DB175" s="261"/>
      <c r="DC175" s="25" t="str">
        <f t="shared" si="200"/>
        <v/>
      </c>
      <c r="DD175"/>
      <c r="DE175"/>
      <c r="DG175"/>
      <c r="DH175" s="26">
        <f t="shared" si="209"/>
        <v>0</v>
      </c>
      <c r="DI175" s="26">
        <f t="shared" si="210"/>
        <v>0</v>
      </c>
      <c r="DJ175" s="26">
        <f t="shared" si="211"/>
        <v>0</v>
      </c>
      <c r="DK175" s="26">
        <f t="shared" si="212"/>
        <v>0</v>
      </c>
      <c r="DL175" s="261"/>
      <c r="DM175" s="26">
        <f t="shared" si="214"/>
        <v>0</v>
      </c>
    </row>
    <row r="176" spans="1:117" ht="15" customHeight="1" x14ac:dyDescent="0.25">
      <c r="A176" s="2207" t="s">
        <v>203</v>
      </c>
      <c r="B176" s="2208" t="s">
        <v>204</v>
      </c>
      <c r="C176" s="2209" t="s">
        <v>205</v>
      </c>
      <c r="D176" s="2210">
        <f>SUM(E176:F176)</f>
        <v>0</v>
      </c>
      <c r="E176" s="497">
        <f>+G176+I176+K176+M176+O176+Q176+S176+U176+W176+Y176+AA176+AC176+AE176+AG176+AI176+AK176+AM176+AO176</f>
        <v>0</v>
      </c>
      <c r="F176" s="504">
        <f t="shared" ref="E176:F178" si="215">+H176+J176+L176+N176+P176+R176+T176+V176+X176+Z176+AB176+AD176+AF176+AH176+AJ176+AL176+AN176+AP176</f>
        <v>0</v>
      </c>
      <c r="G176" s="505">
        <f>SUM(G177:G178)</f>
        <v>0</v>
      </c>
      <c r="H176" s="506">
        <f t="shared" ref="H176:AS176" si="216">SUM(H177:H178)</f>
        <v>0</v>
      </c>
      <c r="I176" s="2211">
        <f t="shared" si="216"/>
        <v>0</v>
      </c>
      <c r="J176" s="506">
        <f t="shared" si="216"/>
        <v>0</v>
      </c>
      <c r="K176" s="2211">
        <f>SUM(K177:K178)</f>
        <v>0</v>
      </c>
      <c r="L176" s="283">
        <f t="shared" si="216"/>
        <v>0</v>
      </c>
      <c r="M176" s="2211">
        <f t="shared" si="216"/>
        <v>0</v>
      </c>
      <c r="N176" s="2212">
        <f t="shared" si="216"/>
        <v>0</v>
      </c>
      <c r="O176" s="2213">
        <f t="shared" si="216"/>
        <v>0</v>
      </c>
      <c r="P176" s="506">
        <f t="shared" si="216"/>
        <v>0</v>
      </c>
      <c r="Q176" s="2213">
        <f t="shared" si="216"/>
        <v>0</v>
      </c>
      <c r="R176" s="506">
        <f t="shared" si="216"/>
        <v>0</v>
      </c>
      <c r="S176" s="2213">
        <f t="shared" si="216"/>
        <v>0</v>
      </c>
      <c r="T176" s="506">
        <f t="shared" si="216"/>
        <v>0</v>
      </c>
      <c r="U176" s="2213">
        <f t="shared" si="216"/>
        <v>0</v>
      </c>
      <c r="V176" s="506">
        <f t="shared" si="216"/>
        <v>0</v>
      </c>
      <c r="W176" s="2213">
        <f t="shared" si="216"/>
        <v>0</v>
      </c>
      <c r="X176" s="506">
        <f t="shared" si="216"/>
        <v>0</v>
      </c>
      <c r="Y176" s="2213">
        <f t="shared" si="216"/>
        <v>0</v>
      </c>
      <c r="Z176" s="506">
        <f t="shared" si="216"/>
        <v>0</v>
      </c>
      <c r="AA176" s="2213">
        <f t="shared" si="216"/>
        <v>0</v>
      </c>
      <c r="AB176" s="506">
        <f t="shared" si="216"/>
        <v>0</v>
      </c>
      <c r="AC176" s="2211">
        <f>SUM(AC177:AC178)</f>
        <v>0</v>
      </c>
      <c r="AD176" s="506">
        <f t="shared" si="216"/>
        <v>0</v>
      </c>
      <c r="AE176" s="2211">
        <f t="shared" si="216"/>
        <v>0</v>
      </c>
      <c r="AF176" s="506">
        <f t="shared" si="216"/>
        <v>0</v>
      </c>
      <c r="AG176" s="2211">
        <f t="shared" si="216"/>
        <v>0</v>
      </c>
      <c r="AH176" s="506">
        <f t="shared" si="216"/>
        <v>0</v>
      </c>
      <c r="AI176" s="2211">
        <f t="shared" si="216"/>
        <v>0</v>
      </c>
      <c r="AJ176" s="506">
        <f t="shared" si="216"/>
        <v>0</v>
      </c>
      <c r="AK176" s="2211">
        <f t="shared" si="216"/>
        <v>0</v>
      </c>
      <c r="AL176" s="506">
        <f t="shared" si="216"/>
        <v>0</v>
      </c>
      <c r="AM176" s="2211">
        <f t="shared" si="216"/>
        <v>0</v>
      </c>
      <c r="AN176" s="506">
        <f t="shared" si="216"/>
        <v>0</v>
      </c>
      <c r="AO176" s="2211">
        <f t="shared" si="216"/>
        <v>0</v>
      </c>
      <c r="AP176" s="506">
        <f t="shared" si="216"/>
        <v>0</v>
      </c>
      <c r="AQ176" s="2214">
        <f t="shared" si="216"/>
        <v>0</v>
      </c>
      <c r="AR176" s="506">
        <f t="shared" si="216"/>
        <v>0</v>
      </c>
      <c r="AS176" s="506">
        <f t="shared" si="216"/>
        <v>0</v>
      </c>
      <c r="AT176" s="506">
        <f>SUM(AT177:AT178)</f>
        <v>0</v>
      </c>
      <c r="AU176" s="506">
        <f>SUM(AU177:AU178)</f>
        <v>0</v>
      </c>
      <c r="AV176" s="1665">
        <f>SUM(AV177:AV178)</f>
        <v>0</v>
      </c>
      <c r="AW176" s="506">
        <f>SUM(AW177:AW178)</f>
        <v>0</v>
      </c>
      <c r="CW176"/>
      <c r="CX176"/>
      <c r="CY176"/>
      <c r="CZ176"/>
      <c r="DA176" s="288"/>
      <c r="DB176"/>
      <c r="DC176"/>
      <c r="DD176"/>
      <c r="DE176"/>
      <c r="DG176"/>
      <c r="DH176"/>
      <c r="DI176"/>
      <c r="DJ176"/>
      <c r="DK176"/>
      <c r="DL176"/>
      <c r="DM176"/>
    </row>
    <row r="177" spans="1:117" x14ac:dyDescent="0.25">
      <c r="A177" s="791"/>
      <c r="B177" s="794"/>
      <c r="C177" s="2215" t="s">
        <v>206</v>
      </c>
      <c r="D177" s="245">
        <f>SUM(E177:F177)</f>
        <v>0</v>
      </c>
      <c r="E177" s="290">
        <f t="shared" si="215"/>
        <v>0</v>
      </c>
      <c r="F177" s="2216">
        <f t="shared" si="215"/>
        <v>0</v>
      </c>
      <c r="G177" s="2070"/>
      <c r="H177" s="52"/>
      <c r="I177" s="2086"/>
      <c r="J177" s="2097"/>
      <c r="K177" s="2086"/>
      <c r="L177" s="2217"/>
      <c r="M177" s="2086"/>
      <c r="N177" s="52"/>
      <c r="O177" s="2086"/>
      <c r="P177" s="20"/>
      <c r="Q177" s="2086"/>
      <c r="R177" s="20"/>
      <c r="S177" s="2086"/>
      <c r="T177" s="20"/>
      <c r="U177" s="2086"/>
      <c r="V177" s="20"/>
      <c r="W177" s="2086"/>
      <c r="X177" s="20"/>
      <c r="Y177" s="2086"/>
      <c r="Z177" s="20"/>
      <c r="AA177" s="19"/>
      <c r="AB177" s="20"/>
      <c r="AC177" s="19"/>
      <c r="AD177" s="20"/>
      <c r="AE177" s="19"/>
      <c r="AF177" s="20"/>
      <c r="AG177" s="19"/>
      <c r="AH177" s="20"/>
      <c r="AI177" s="19"/>
      <c r="AJ177" s="20"/>
      <c r="AK177" s="19"/>
      <c r="AL177" s="20"/>
      <c r="AM177" s="19"/>
      <c r="AN177" s="20"/>
      <c r="AO177" s="19"/>
      <c r="AP177" s="20"/>
      <c r="AQ177" s="230"/>
      <c r="AR177" s="20"/>
      <c r="AS177" s="20"/>
      <c r="AT177" s="20"/>
      <c r="AU177" s="20"/>
      <c r="AV177" s="24"/>
      <c r="AW177" s="20"/>
      <c r="AX177" t="str">
        <f t="shared" si="195"/>
        <v/>
      </c>
      <c r="CW177"/>
      <c r="CX177" s="25" t="str">
        <f t="shared" ref="CX177:CX196" si="217">IF(AND(D177&gt;0,AR177=""),"  * No olvide digitar la variable  Usuarios con Discapacidad. Digite Cero si no tiene.",IF(AR177&gt;D177," * La variable Usuarios con Discapacidad no pueden superar el Total Ambos Sexos.",""))</f>
        <v/>
      </c>
      <c r="CY177" s="25" t="str">
        <f t="shared" ref="CY177:CY186" si="218">IF(AND(D177&gt;0,AS177=""),"  * No olvide digitar la variable Niños, niñas, adolescentes y jóvenes SENAME. Digite Cero si no tiene.",IF(AS177&gt;D177," * La variable Niños, niñas, adolescentes y jóvenes SENAME no pueden superar el Total Ambos Sexos.",""))</f>
        <v/>
      </c>
      <c r="CZ177" s="25" t="str">
        <f t="shared" ref="CZ177:CZ186" si="219">IF(AND(D177&gt;0,AT177=""),"  * No olvide digitar la variable Niños, niñas, adolescentes y jóvenes Mejor Niñez. Digite Cero si no tiene.",IF(AT177&gt;D177," * La variable Niños, niñas, adolescentes y jóvenes Mejor Niñez  no pueden superar el Total Ambos Sexos.",""))</f>
        <v/>
      </c>
      <c r="DA177" s="25" t="str">
        <f t="shared" ref="DA177:DA196" si="220">IF(AND(D177&gt;0,AU177=""),"  * No olvide digitar la variable Migrantes. Digite Cero si no tiene.",IF(AU177&gt;D177," * La variable Migrantes no pueden superar el Total Ambos Sexos.",""))</f>
        <v/>
      </c>
      <c r="DB177" s="25" t="str">
        <f>IF(AND($D177&gt;0,AV177=""),"  * No olvide digitar la variable Egreso por Abandono. Digite Cero si no tiene.",IF(AV177&gt;$D177," * La variable Egreso por Abandono no pueden superar el Total Ambos Sexos.",""))</f>
        <v/>
      </c>
      <c r="DC177" s="25" t="str">
        <f t="shared" ref="DC177:DC196" si="221">IF(AND(D177&gt;0,AW177=""),"  * No olvide digitar la variable Paciente Diabético en control PSCV. Digite Cero si no tiene.",IF(AW177&gt;D177," * La variable Paciente Diabético en control PSCV no pueden superar el Total Ambos Sexos.",""))</f>
        <v/>
      </c>
      <c r="DD177"/>
      <c r="DE177"/>
      <c r="DG177"/>
      <c r="DH177" s="26">
        <f>IF(AND(D177&gt;0,AR177=""),1,IF(AR177&gt;D177,1,0))</f>
        <v>0</v>
      </c>
      <c r="DI177" s="26">
        <f>IF(AND(D177&gt;0,AS177=""),1,IF(AS177&gt;D177,1,0))</f>
        <v>0</v>
      </c>
      <c r="DJ177" s="26">
        <f>IF(AND(D177&gt;0,AT177=""),1,IF(AT177&gt;D177,1,0))</f>
        <v>0</v>
      </c>
      <c r="DK177" s="26">
        <f>IF(AND(D177&gt;0,AU177=""),1,IF(AU177&gt;D177,1,0))</f>
        <v>0</v>
      </c>
      <c r="DL177" s="26">
        <f>IF(AND(D177&gt;0,AV177=""),1,IF(AV177&gt;D177,1,0))</f>
        <v>0</v>
      </c>
      <c r="DM177" s="26">
        <f>IF(AND(D177&gt;0,AW177=""),1,IF(AW177&gt;D177,1,0))</f>
        <v>0</v>
      </c>
    </row>
    <row r="178" spans="1:117" x14ac:dyDescent="0.25">
      <c r="A178" s="1668"/>
      <c r="B178" s="1370"/>
      <c r="C178" s="293" t="s">
        <v>207</v>
      </c>
      <c r="D178" s="1334">
        <f>SUM(E178:F178)</f>
        <v>0</v>
      </c>
      <c r="E178" s="1395">
        <f t="shared" si="215"/>
        <v>0</v>
      </c>
      <c r="F178" s="294">
        <f t="shared" si="215"/>
        <v>0</v>
      </c>
      <c r="G178" s="1434"/>
      <c r="H178" s="1435"/>
      <c r="I178" s="1473"/>
      <c r="J178" s="39"/>
      <c r="K178" s="1473"/>
      <c r="L178" s="295"/>
      <c r="M178" s="1473"/>
      <c r="N178" s="1435"/>
      <c r="O178" s="1473"/>
      <c r="P178" s="39"/>
      <c r="Q178" s="1473"/>
      <c r="R178" s="39"/>
      <c r="S178" s="1473"/>
      <c r="T178" s="39"/>
      <c r="U178" s="1473"/>
      <c r="V178" s="39"/>
      <c r="W178" s="1473"/>
      <c r="X178" s="39"/>
      <c r="Y178" s="1473"/>
      <c r="Z178" s="39"/>
      <c r="AA178" s="1473"/>
      <c r="AB178" s="39"/>
      <c r="AC178" s="1473"/>
      <c r="AD178" s="39"/>
      <c r="AE178" s="1473"/>
      <c r="AF178" s="39"/>
      <c r="AG178" s="1473"/>
      <c r="AH178" s="39"/>
      <c r="AI178" s="1473"/>
      <c r="AJ178" s="39"/>
      <c r="AK178" s="1473"/>
      <c r="AL178" s="39"/>
      <c r="AM178" s="1473"/>
      <c r="AN178" s="39"/>
      <c r="AO178" s="1473"/>
      <c r="AP178" s="39"/>
      <c r="AQ178" s="1437"/>
      <c r="AR178" s="39"/>
      <c r="AS178" s="39"/>
      <c r="AT178" s="39"/>
      <c r="AU178" s="39"/>
      <c r="AV178" s="1438"/>
      <c r="AW178" s="39"/>
      <c r="AX178" t="str">
        <f t="shared" si="195"/>
        <v/>
      </c>
      <c r="CW178"/>
      <c r="CX178" s="25" t="str">
        <f t="shared" si="217"/>
        <v/>
      </c>
      <c r="CY178" s="25" t="str">
        <f t="shared" si="218"/>
        <v/>
      </c>
      <c r="CZ178" s="25" t="str">
        <f t="shared" si="219"/>
        <v/>
      </c>
      <c r="DA178" s="25" t="str">
        <f t="shared" si="220"/>
        <v/>
      </c>
      <c r="DB178" s="25" t="str">
        <f t="shared" ref="DB178:DB194" si="222">IF(AND($D178&gt;0,AV178=""),"  * No olvide digitar la variable Egreso por Abandono. Digite Cero si no tiene.",IF(AV178&gt;$D178," * La variable Egreso por Abandono no pueden superar el Total Ambos Sexos.",""))</f>
        <v/>
      </c>
      <c r="DC178" s="25" t="str">
        <f t="shared" si="221"/>
        <v/>
      </c>
      <c r="DD178"/>
      <c r="DE178"/>
      <c r="DG178"/>
      <c r="DH178" s="26">
        <f t="shared" ref="DH178:DH196" si="223">IF(AND(D178&gt;0,AR178=""),1,IF(AR178&gt;D178,1,0))</f>
        <v>0</v>
      </c>
      <c r="DI178" s="26">
        <f t="shared" ref="DI178:DI196" si="224">IF(AND(D178&gt;0,AS178=""),1,IF(AS178&gt;D178,1,0))</f>
        <v>0</v>
      </c>
      <c r="DJ178" s="26">
        <f t="shared" ref="DJ178:DJ196" si="225">IF(AND(D178&gt;0,AT178=""),1,IF(AT178&gt;D178,1,0))</f>
        <v>0</v>
      </c>
      <c r="DK178" s="26">
        <f t="shared" ref="DK178:DK196" si="226">IF(AND(D178&gt;0,AU178=""),1,IF(AU178&gt;D178,1,0))</f>
        <v>0</v>
      </c>
      <c r="DL178" s="26">
        <f t="shared" ref="DL178:DL194" si="227">IF(AND(D178&gt;0,AV178=""),1,IF(AV178&gt;D178,1,0))</f>
        <v>0</v>
      </c>
      <c r="DM178" s="26">
        <f t="shared" ref="DM178:DM196" si="228">IF(AND(D178&gt;0,AW178=""),1,IF(AW178&gt;D178,1,0))</f>
        <v>0</v>
      </c>
    </row>
    <row r="179" spans="1:117" ht="15" customHeight="1" x14ac:dyDescent="0.25">
      <c r="A179" s="2207" t="s">
        <v>208</v>
      </c>
      <c r="B179" s="2167" t="s">
        <v>209</v>
      </c>
      <c r="C179" s="2218" t="s">
        <v>210</v>
      </c>
      <c r="D179" s="245">
        <f>SUM(E179+F179)</f>
        <v>0</v>
      </c>
      <c r="E179" s="290">
        <f>SUM(AA179+AC179+AE179+AG179+AI179+AK179+AM179+AO179)</f>
        <v>0</v>
      </c>
      <c r="F179" s="297">
        <f>SUM(AB179+AD179+AF179+AH179+AJ179+AL179+AN179+AP179)</f>
        <v>0</v>
      </c>
      <c r="G179" s="2219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2220"/>
      <c r="Y179" s="220"/>
      <c r="Z179" s="220"/>
      <c r="AA179" s="300"/>
      <c r="AB179" s="20"/>
      <c r="AC179" s="19"/>
      <c r="AD179" s="20"/>
      <c r="AE179" s="19"/>
      <c r="AF179" s="20"/>
      <c r="AG179" s="19"/>
      <c r="AH179" s="20"/>
      <c r="AI179" s="19"/>
      <c r="AJ179" s="20"/>
      <c r="AK179" s="19"/>
      <c r="AL179" s="20"/>
      <c r="AM179" s="19"/>
      <c r="AN179" s="20"/>
      <c r="AO179" s="19"/>
      <c r="AP179" s="20"/>
      <c r="AQ179" s="230"/>
      <c r="AR179" s="22"/>
      <c r="AS179" s="20"/>
      <c r="AT179" s="20"/>
      <c r="AU179" s="20"/>
      <c r="AV179" s="24"/>
      <c r="AW179" s="20"/>
      <c r="AX179" t="str">
        <f t="shared" si="195"/>
        <v/>
      </c>
      <c r="CW179"/>
      <c r="CX179" s="25" t="str">
        <f t="shared" si="217"/>
        <v/>
      </c>
      <c r="CY179" s="25" t="str">
        <f t="shared" si="218"/>
        <v/>
      </c>
      <c r="CZ179" s="25" t="str">
        <f t="shared" si="219"/>
        <v/>
      </c>
      <c r="DA179" s="25" t="str">
        <f t="shared" si="220"/>
        <v/>
      </c>
      <c r="DB179" s="25" t="str">
        <f t="shared" si="222"/>
        <v/>
      </c>
      <c r="DC179" s="25" t="str">
        <f t="shared" si="221"/>
        <v/>
      </c>
      <c r="DD179"/>
      <c r="DE179"/>
      <c r="DG179"/>
      <c r="DH179" s="26">
        <f t="shared" si="223"/>
        <v>0</v>
      </c>
      <c r="DI179" s="26">
        <f t="shared" si="224"/>
        <v>0</v>
      </c>
      <c r="DJ179" s="26">
        <f t="shared" si="225"/>
        <v>0</v>
      </c>
      <c r="DK179" s="26">
        <f t="shared" si="226"/>
        <v>0</v>
      </c>
      <c r="DL179" s="26">
        <f t="shared" si="227"/>
        <v>0</v>
      </c>
      <c r="DM179" s="26">
        <f t="shared" si="228"/>
        <v>0</v>
      </c>
    </row>
    <row r="180" spans="1:117" x14ac:dyDescent="0.25">
      <c r="A180" s="791"/>
      <c r="B180" s="713"/>
      <c r="C180" s="1648" t="s">
        <v>211</v>
      </c>
      <c r="D180" s="301">
        <f>SUM(E180+F180)</f>
        <v>0</v>
      </c>
      <c r="E180" s="290">
        <f t="shared" ref="E180:F183" si="229">SUM(AA180+AC180+AE180+AG180+AI180+AK180+AM180+AO180)</f>
        <v>0</v>
      </c>
      <c r="F180" s="297">
        <f t="shared" si="229"/>
        <v>0</v>
      </c>
      <c r="G180" s="1596"/>
      <c r="H180" s="1642"/>
      <c r="I180" s="1642"/>
      <c r="J180" s="1642"/>
      <c r="K180" s="1642"/>
      <c r="L180" s="1642"/>
      <c r="M180" s="1642"/>
      <c r="N180" s="1642"/>
      <c r="O180" s="1642"/>
      <c r="P180" s="1642"/>
      <c r="Q180" s="1642"/>
      <c r="R180" s="1642"/>
      <c r="S180" s="1642"/>
      <c r="T180" s="1642"/>
      <c r="U180" s="1642"/>
      <c r="V180" s="1642"/>
      <c r="W180" s="1642"/>
      <c r="X180" s="1595"/>
      <c r="Y180" s="1642"/>
      <c r="Z180" s="1642"/>
      <c r="AA180" s="302"/>
      <c r="AB180" s="63"/>
      <c r="AC180" s="193"/>
      <c r="AD180" s="63"/>
      <c r="AE180" s="193"/>
      <c r="AF180" s="63"/>
      <c r="AG180" s="193"/>
      <c r="AH180" s="63"/>
      <c r="AI180" s="193"/>
      <c r="AJ180" s="63"/>
      <c r="AK180" s="193"/>
      <c r="AL180" s="63"/>
      <c r="AM180" s="193"/>
      <c r="AN180" s="63"/>
      <c r="AO180" s="193"/>
      <c r="AP180" s="63"/>
      <c r="AQ180" s="252"/>
      <c r="AR180" s="232"/>
      <c r="AS180" s="63"/>
      <c r="AT180" s="63"/>
      <c r="AU180" s="63"/>
      <c r="AV180" s="303"/>
      <c r="AW180" s="63"/>
      <c r="AX180" t="str">
        <f t="shared" si="195"/>
        <v/>
      </c>
      <c r="CW180"/>
      <c r="CX180" s="25" t="str">
        <f t="shared" si="217"/>
        <v/>
      </c>
      <c r="CY180" s="25" t="str">
        <f t="shared" si="218"/>
        <v/>
      </c>
      <c r="CZ180" s="25" t="str">
        <f t="shared" si="219"/>
        <v/>
      </c>
      <c r="DA180" s="25" t="str">
        <f t="shared" si="220"/>
        <v/>
      </c>
      <c r="DB180" s="304"/>
      <c r="DC180" s="25" t="str">
        <f t="shared" si="221"/>
        <v/>
      </c>
      <c r="DD180"/>
      <c r="DE180"/>
      <c r="DG180"/>
      <c r="DH180" s="26">
        <f t="shared" si="223"/>
        <v>0</v>
      </c>
      <c r="DI180" s="26">
        <f t="shared" si="224"/>
        <v>0</v>
      </c>
      <c r="DJ180" s="26">
        <f t="shared" si="225"/>
        <v>0</v>
      </c>
      <c r="DK180" s="26">
        <f t="shared" si="226"/>
        <v>0</v>
      </c>
      <c r="DL180" s="304"/>
      <c r="DM180" s="26">
        <f t="shared" si="228"/>
        <v>0</v>
      </c>
    </row>
    <row r="181" spans="1:117" x14ac:dyDescent="0.25">
      <c r="A181" s="791"/>
      <c r="B181" s="945"/>
      <c r="C181" s="305" t="s">
        <v>212</v>
      </c>
      <c r="D181" s="301">
        <f t="shared" ref="D181:D194" si="230">SUM(E181+F181)</f>
        <v>0</v>
      </c>
      <c r="E181" s="1395">
        <f>SUM(AA181+AC181+AE181+AG181+AI181+AK181+AM181+AO181)</f>
        <v>0</v>
      </c>
      <c r="F181" s="294">
        <f t="shared" si="229"/>
        <v>0</v>
      </c>
      <c r="G181" s="1596"/>
      <c r="H181" s="1642"/>
      <c r="I181" s="1642"/>
      <c r="J181" s="1642"/>
      <c r="K181" s="1642"/>
      <c r="L181" s="1642"/>
      <c r="M181" s="1642"/>
      <c r="N181" s="1642"/>
      <c r="O181" s="1642"/>
      <c r="P181" s="1642"/>
      <c r="Q181" s="1642"/>
      <c r="R181" s="1642"/>
      <c r="S181" s="1642"/>
      <c r="T181" s="1642"/>
      <c r="U181" s="1642"/>
      <c r="V181" s="1642"/>
      <c r="W181" s="1642"/>
      <c r="X181" s="1595"/>
      <c r="Y181" s="1642"/>
      <c r="Z181" s="1642"/>
      <c r="AA181" s="1434"/>
      <c r="AB181" s="39"/>
      <c r="AC181" s="1473"/>
      <c r="AD181" s="39"/>
      <c r="AE181" s="1473"/>
      <c r="AF181" s="39"/>
      <c r="AG181" s="1473"/>
      <c r="AH181" s="39"/>
      <c r="AI181" s="1473"/>
      <c r="AJ181" s="39"/>
      <c r="AK181" s="1473"/>
      <c r="AL181" s="39"/>
      <c r="AM181" s="1473"/>
      <c r="AN181" s="39"/>
      <c r="AO181" s="1473"/>
      <c r="AP181" s="39"/>
      <c r="AQ181" s="1437"/>
      <c r="AR181" s="1435"/>
      <c r="AS181" s="39"/>
      <c r="AT181" s="39"/>
      <c r="AU181" s="39"/>
      <c r="AV181" s="1661"/>
      <c r="AW181" s="39"/>
      <c r="AX181" t="str">
        <f t="shared" si="195"/>
        <v/>
      </c>
      <c r="CW181"/>
      <c r="CX181" s="25" t="str">
        <f t="shared" si="217"/>
        <v/>
      </c>
      <c r="CY181" s="25" t="str">
        <f t="shared" si="218"/>
        <v/>
      </c>
      <c r="CZ181" s="25" t="str">
        <f t="shared" si="219"/>
        <v/>
      </c>
      <c r="DA181" s="25" t="str">
        <f t="shared" si="220"/>
        <v/>
      </c>
      <c r="DB181" s="304"/>
      <c r="DC181" s="25" t="str">
        <f t="shared" si="221"/>
        <v/>
      </c>
      <c r="DD181"/>
      <c r="DE181"/>
      <c r="DG181"/>
      <c r="DH181" s="26">
        <f t="shared" si="223"/>
        <v>0</v>
      </c>
      <c r="DI181" s="26">
        <f t="shared" si="224"/>
        <v>0</v>
      </c>
      <c r="DJ181" s="26">
        <f t="shared" si="225"/>
        <v>0</v>
      </c>
      <c r="DK181" s="26">
        <f t="shared" si="226"/>
        <v>0</v>
      </c>
      <c r="DL181" s="304"/>
      <c r="DM181" s="26">
        <f t="shared" si="228"/>
        <v>0</v>
      </c>
    </row>
    <row r="182" spans="1:117" x14ac:dyDescent="0.25">
      <c r="A182" s="791"/>
      <c r="B182" s="2208" t="s">
        <v>213</v>
      </c>
      <c r="C182" s="2215" t="s">
        <v>210</v>
      </c>
      <c r="D182" s="2196">
        <f t="shared" si="230"/>
        <v>0</v>
      </c>
      <c r="E182" s="290">
        <f>SUM(AA182+AC182+AE182+AG182+AI182+AK182+AM182+AO182)</f>
        <v>0</v>
      </c>
      <c r="F182" s="297">
        <f t="shared" si="229"/>
        <v>0</v>
      </c>
      <c r="G182" s="1596"/>
      <c r="H182" s="1642"/>
      <c r="I182" s="1642"/>
      <c r="J182" s="1642"/>
      <c r="K182" s="1642"/>
      <c r="L182" s="1642"/>
      <c r="M182" s="1642"/>
      <c r="N182" s="1642"/>
      <c r="O182" s="1642"/>
      <c r="P182" s="1642"/>
      <c r="Q182" s="1642"/>
      <c r="R182" s="1642"/>
      <c r="S182" s="1642"/>
      <c r="T182" s="1642"/>
      <c r="U182" s="1642"/>
      <c r="V182" s="1642"/>
      <c r="W182" s="1642"/>
      <c r="X182" s="1595"/>
      <c r="Y182" s="1642"/>
      <c r="Z182" s="1642"/>
      <c r="AA182" s="205"/>
      <c r="AB182" s="2097"/>
      <c r="AC182" s="2086"/>
      <c r="AD182" s="2097"/>
      <c r="AE182" s="2086"/>
      <c r="AF182" s="2097"/>
      <c r="AG182" s="2086"/>
      <c r="AH182" s="2097"/>
      <c r="AI182" s="2086"/>
      <c r="AJ182" s="2097"/>
      <c r="AK182" s="2086"/>
      <c r="AL182" s="2097"/>
      <c r="AM182" s="2086"/>
      <c r="AN182" s="2097"/>
      <c r="AO182" s="2086"/>
      <c r="AP182" s="2097"/>
      <c r="AQ182" s="2200"/>
      <c r="AR182" s="52"/>
      <c r="AS182" s="2097"/>
      <c r="AT182" s="2097"/>
      <c r="AU182" s="2097"/>
      <c r="AV182" s="2075"/>
      <c r="AW182" s="2097"/>
      <c r="AX182" t="str">
        <f t="shared" si="195"/>
        <v/>
      </c>
      <c r="CW182"/>
      <c r="CX182" s="25" t="str">
        <f t="shared" si="217"/>
        <v/>
      </c>
      <c r="CY182" s="25" t="str">
        <f t="shared" si="218"/>
        <v/>
      </c>
      <c r="CZ182" s="25" t="str">
        <f t="shared" si="219"/>
        <v/>
      </c>
      <c r="DA182" s="25" t="str">
        <f t="shared" si="220"/>
        <v/>
      </c>
      <c r="DB182" s="25" t="str">
        <f t="shared" si="222"/>
        <v/>
      </c>
      <c r="DC182" s="25" t="str">
        <f t="shared" si="221"/>
        <v/>
      </c>
      <c r="DD182"/>
      <c r="DE182"/>
      <c r="DG182"/>
      <c r="DH182" s="26">
        <f t="shared" si="223"/>
        <v>0</v>
      </c>
      <c r="DI182" s="26">
        <f t="shared" si="224"/>
        <v>0</v>
      </c>
      <c r="DJ182" s="26">
        <f t="shared" si="225"/>
        <v>0</v>
      </c>
      <c r="DK182" s="26">
        <f t="shared" si="226"/>
        <v>0</v>
      </c>
      <c r="DL182" s="26">
        <f t="shared" si="227"/>
        <v>0</v>
      </c>
      <c r="DM182" s="26">
        <f t="shared" si="228"/>
        <v>0</v>
      </c>
    </row>
    <row r="183" spans="1:117" x14ac:dyDescent="0.25">
      <c r="A183" s="791"/>
      <c r="B183" s="1370"/>
      <c r="C183" s="1672" t="s">
        <v>214</v>
      </c>
      <c r="D183" s="2009">
        <f t="shared" si="230"/>
        <v>0</v>
      </c>
      <c r="E183" s="1395">
        <f>SUM(AA183+AC183+AE183+AG183+AI183+AK183+AM183+AO183)</f>
        <v>0</v>
      </c>
      <c r="F183" s="294">
        <f t="shared" si="229"/>
        <v>0</v>
      </c>
      <c r="G183" s="1596"/>
      <c r="H183" s="1642"/>
      <c r="I183" s="1642"/>
      <c r="J183" s="1642"/>
      <c r="K183" s="1642"/>
      <c r="L183" s="1642"/>
      <c r="M183" s="1642"/>
      <c r="N183" s="1642"/>
      <c r="O183" s="1642"/>
      <c r="P183" s="1642"/>
      <c r="Q183" s="1642"/>
      <c r="R183" s="1642"/>
      <c r="S183" s="1642"/>
      <c r="T183" s="1642"/>
      <c r="U183" s="1642"/>
      <c r="V183" s="1642"/>
      <c r="W183" s="1642"/>
      <c r="X183" s="1595"/>
      <c r="Y183" s="1642"/>
      <c r="Z183" s="1642"/>
      <c r="AA183" s="1624"/>
      <c r="AB183" s="39"/>
      <c r="AC183" s="1473"/>
      <c r="AD183" s="39"/>
      <c r="AE183" s="1473"/>
      <c r="AF183" s="39"/>
      <c r="AG183" s="1473"/>
      <c r="AH183" s="39"/>
      <c r="AI183" s="1473"/>
      <c r="AJ183" s="39"/>
      <c r="AK183" s="1473"/>
      <c r="AL183" s="39"/>
      <c r="AM183" s="1473"/>
      <c r="AN183" s="39"/>
      <c r="AO183" s="1473"/>
      <c r="AP183" s="39"/>
      <c r="AQ183" s="1437"/>
      <c r="AR183" s="1435"/>
      <c r="AS183" s="39"/>
      <c r="AT183" s="39"/>
      <c r="AU183" s="39"/>
      <c r="AV183" s="1661"/>
      <c r="AW183" s="39"/>
      <c r="AX183" t="str">
        <f t="shared" si="195"/>
        <v/>
      </c>
      <c r="CW183"/>
      <c r="CX183" s="25" t="str">
        <f t="shared" si="217"/>
        <v/>
      </c>
      <c r="CY183" s="25" t="str">
        <f t="shared" si="218"/>
        <v/>
      </c>
      <c r="CZ183" s="25" t="str">
        <f t="shared" si="219"/>
        <v/>
      </c>
      <c r="DA183" s="25" t="str">
        <f t="shared" si="220"/>
        <v/>
      </c>
      <c r="DB183" s="304"/>
      <c r="DC183" s="25" t="str">
        <f t="shared" si="221"/>
        <v/>
      </c>
      <c r="DD183"/>
      <c r="DE183"/>
      <c r="DG183"/>
      <c r="DH183" s="26">
        <f t="shared" si="223"/>
        <v>0</v>
      </c>
      <c r="DI183" s="26">
        <f t="shared" si="224"/>
        <v>0</v>
      </c>
      <c r="DJ183" s="26">
        <f t="shared" si="225"/>
        <v>0</v>
      </c>
      <c r="DK183" s="26">
        <f t="shared" si="226"/>
        <v>0</v>
      </c>
      <c r="DL183" s="304"/>
      <c r="DM183" s="26">
        <f t="shared" si="228"/>
        <v>0</v>
      </c>
    </row>
    <row r="184" spans="1:117" x14ac:dyDescent="0.25">
      <c r="A184" s="791"/>
      <c r="B184" s="2146" t="s">
        <v>95</v>
      </c>
      <c r="C184" s="2218" t="s">
        <v>210</v>
      </c>
      <c r="D184" s="245">
        <f t="shared" si="230"/>
        <v>0</v>
      </c>
      <c r="E184" s="290">
        <f t="shared" ref="E184:F186" si="231">SUM(AC184+AE184+AG184+AI184+AK184+AM184+AO184)</f>
        <v>0</v>
      </c>
      <c r="F184" s="297">
        <f t="shared" si="231"/>
        <v>0</v>
      </c>
      <c r="G184" s="1596"/>
      <c r="H184" s="1642"/>
      <c r="I184" s="1642"/>
      <c r="J184" s="1642"/>
      <c r="K184" s="1642"/>
      <c r="L184" s="1642"/>
      <c r="M184" s="1642"/>
      <c r="N184" s="1642"/>
      <c r="O184" s="1642"/>
      <c r="P184" s="1642"/>
      <c r="Q184" s="1642"/>
      <c r="R184" s="1642"/>
      <c r="S184" s="1642"/>
      <c r="T184" s="1642"/>
      <c r="U184" s="1642"/>
      <c r="V184" s="1642"/>
      <c r="W184" s="1642"/>
      <c r="X184" s="1595"/>
      <c r="Y184" s="1642"/>
      <c r="Z184" s="1642"/>
      <c r="AA184" s="220"/>
      <c r="AB184" s="220"/>
      <c r="AC184" s="2070"/>
      <c r="AD184" s="2097"/>
      <c r="AE184" s="2086"/>
      <c r="AF184" s="2097"/>
      <c r="AG184" s="2086"/>
      <c r="AH184" s="2097"/>
      <c r="AI184" s="2086"/>
      <c r="AJ184" s="2097"/>
      <c r="AK184" s="2086"/>
      <c r="AL184" s="2097"/>
      <c r="AM184" s="2086"/>
      <c r="AN184" s="2097"/>
      <c r="AO184" s="2086"/>
      <c r="AP184" s="2097"/>
      <c r="AQ184" s="2200"/>
      <c r="AR184" s="52"/>
      <c r="AS184" s="2097"/>
      <c r="AT184" s="2097"/>
      <c r="AU184" s="2097"/>
      <c r="AV184" s="2075"/>
      <c r="AW184" s="2097"/>
      <c r="AX184" t="str">
        <f t="shared" si="195"/>
        <v/>
      </c>
      <c r="CW184"/>
      <c r="CX184" s="25" t="str">
        <f t="shared" si="217"/>
        <v/>
      </c>
      <c r="CY184" s="25" t="str">
        <f t="shared" si="218"/>
        <v/>
      </c>
      <c r="CZ184" s="25" t="str">
        <f t="shared" si="219"/>
        <v/>
      </c>
      <c r="DA184" s="25" t="str">
        <f t="shared" si="220"/>
        <v/>
      </c>
      <c r="DB184" s="25" t="str">
        <f t="shared" si="222"/>
        <v/>
      </c>
      <c r="DC184" s="25" t="str">
        <f t="shared" si="221"/>
        <v/>
      </c>
      <c r="DD184"/>
      <c r="DE184"/>
      <c r="DG184"/>
      <c r="DH184" s="26">
        <f t="shared" si="223"/>
        <v>0</v>
      </c>
      <c r="DI184" s="26">
        <f t="shared" si="224"/>
        <v>0</v>
      </c>
      <c r="DJ184" s="26">
        <f t="shared" si="225"/>
        <v>0</v>
      </c>
      <c r="DK184" s="26">
        <f t="shared" si="226"/>
        <v>0</v>
      </c>
      <c r="DL184" s="26">
        <f t="shared" si="227"/>
        <v>0</v>
      </c>
      <c r="DM184" s="26">
        <f t="shared" si="228"/>
        <v>0</v>
      </c>
    </row>
    <row r="185" spans="1:117" x14ac:dyDescent="0.25">
      <c r="A185" s="791"/>
      <c r="B185" s="728"/>
      <c r="C185" s="1648" t="s">
        <v>215</v>
      </c>
      <c r="D185" s="301">
        <f t="shared" si="230"/>
        <v>0</v>
      </c>
      <c r="E185" s="290">
        <f t="shared" si="231"/>
        <v>0</v>
      </c>
      <c r="F185" s="297">
        <f t="shared" si="231"/>
        <v>0</v>
      </c>
      <c r="G185" s="1596"/>
      <c r="H185" s="1642"/>
      <c r="I185" s="1642"/>
      <c r="J185" s="1642"/>
      <c r="K185" s="1642"/>
      <c r="L185" s="1642"/>
      <c r="M185" s="1642"/>
      <c r="N185" s="1642"/>
      <c r="O185" s="1642"/>
      <c r="P185" s="1642"/>
      <c r="Q185" s="1642"/>
      <c r="R185" s="1642"/>
      <c r="S185" s="1642"/>
      <c r="T185" s="1642"/>
      <c r="U185" s="1642"/>
      <c r="V185" s="1642"/>
      <c r="W185" s="1642"/>
      <c r="X185" s="1595"/>
      <c r="Y185" s="1642"/>
      <c r="Z185" s="1642"/>
      <c r="AA185" s="1642"/>
      <c r="AB185" s="1642"/>
      <c r="AC185" s="302"/>
      <c r="AD185" s="63"/>
      <c r="AE185" s="193"/>
      <c r="AF185" s="63"/>
      <c r="AG185" s="193"/>
      <c r="AH185" s="63"/>
      <c r="AI185" s="193"/>
      <c r="AJ185" s="63"/>
      <c r="AK185" s="193"/>
      <c r="AL185" s="63"/>
      <c r="AM185" s="193"/>
      <c r="AN185" s="63"/>
      <c r="AO185" s="193"/>
      <c r="AP185" s="63"/>
      <c r="AQ185" s="252"/>
      <c r="AR185" s="232"/>
      <c r="AS185" s="63"/>
      <c r="AT185" s="63"/>
      <c r="AU185" s="63"/>
      <c r="AV185" s="234"/>
      <c r="AW185" s="63"/>
      <c r="AX185" t="str">
        <f t="shared" si="195"/>
        <v/>
      </c>
      <c r="CW185"/>
      <c r="CX185" s="25" t="str">
        <f t="shared" si="217"/>
        <v/>
      </c>
      <c r="CY185" s="25" t="str">
        <f t="shared" si="218"/>
        <v/>
      </c>
      <c r="CZ185" s="25" t="str">
        <f t="shared" si="219"/>
        <v/>
      </c>
      <c r="DA185" s="25" t="str">
        <f t="shared" si="220"/>
        <v/>
      </c>
      <c r="DB185" s="304"/>
      <c r="DC185" s="25" t="str">
        <f t="shared" si="221"/>
        <v/>
      </c>
      <c r="DD185"/>
      <c r="DE185"/>
      <c r="DG185"/>
      <c r="DH185" s="26">
        <f t="shared" si="223"/>
        <v>0</v>
      </c>
      <c r="DI185" s="26">
        <f t="shared" si="224"/>
        <v>0</v>
      </c>
      <c r="DJ185" s="26">
        <f t="shared" si="225"/>
        <v>0</v>
      </c>
      <c r="DK185" s="26">
        <f t="shared" si="226"/>
        <v>0</v>
      </c>
      <c r="DL185" s="304"/>
      <c r="DM185" s="26">
        <f t="shared" si="228"/>
        <v>0</v>
      </c>
    </row>
    <row r="186" spans="1:117" x14ac:dyDescent="0.25">
      <c r="A186" s="1668"/>
      <c r="B186" s="898"/>
      <c r="C186" s="1673" t="s">
        <v>216</v>
      </c>
      <c r="D186" s="301">
        <f t="shared" si="230"/>
        <v>0</v>
      </c>
      <c r="E186" s="1395">
        <f t="shared" si="231"/>
        <v>0</v>
      </c>
      <c r="F186" s="294">
        <f t="shared" si="231"/>
        <v>0</v>
      </c>
      <c r="G186" s="1596"/>
      <c r="H186" s="1642"/>
      <c r="I186" s="1642"/>
      <c r="J186" s="1642"/>
      <c r="K186" s="1642"/>
      <c r="L186" s="1642"/>
      <c r="M186" s="1642"/>
      <c r="N186" s="1642"/>
      <c r="O186" s="1642"/>
      <c r="P186" s="1642"/>
      <c r="Q186" s="1642"/>
      <c r="R186" s="1642"/>
      <c r="S186" s="1642"/>
      <c r="T186" s="1642"/>
      <c r="U186" s="1642"/>
      <c r="V186" s="1642"/>
      <c r="W186" s="1642"/>
      <c r="X186" s="1595"/>
      <c r="Y186" s="1642"/>
      <c r="Z186" s="1642"/>
      <c r="AA186" s="1642"/>
      <c r="AB186" s="1642"/>
      <c r="AC186" s="1434"/>
      <c r="AD186" s="39"/>
      <c r="AE186" s="1473"/>
      <c r="AF186" s="39"/>
      <c r="AG186" s="1473"/>
      <c r="AH186" s="39"/>
      <c r="AI186" s="1473"/>
      <c r="AJ186" s="39"/>
      <c r="AK186" s="1473"/>
      <c r="AL186" s="39"/>
      <c r="AM186" s="1473"/>
      <c r="AN186" s="39"/>
      <c r="AO186" s="1473"/>
      <c r="AP186" s="39"/>
      <c r="AQ186" s="1437"/>
      <c r="AR186" s="1435"/>
      <c r="AS186" s="39"/>
      <c r="AT186" s="39"/>
      <c r="AU186" s="39"/>
      <c r="AV186" s="1661"/>
      <c r="AW186" s="39"/>
      <c r="AX186" t="str">
        <f t="shared" si="195"/>
        <v/>
      </c>
      <c r="CW186"/>
      <c r="CX186" s="25" t="str">
        <f t="shared" si="217"/>
        <v/>
      </c>
      <c r="CY186" s="25" t="str">
        <f t="shared" si="218"/>
        <v/>
      </c>
      <c r="CZ186" s="25" t="str">
        <f t="shared" si="219"/>
        <v/>
      </c>
      <c r="DA186" s="25" t="str">
        <f t="shared" si="220"/>
        <v/>
      </c>
      <c r="DB186" s="304"/>
      <c r="DC186" s="25" t="str">
        <f t="shared" si="221"/>
        <v/>
      </c>
      <c r="DD186"/>
      <c r="DE186"/>
      <c r="DG186"/>
      <c r="DH186" s="26">
        <f t="shared" si="223"/>
        <v>0</v>
      </c>
      <c r="DI186" s="26">
        <f t="shared" si="224"/>
        <v>0</v>
      </c>
      <c r="DJ186" s="26">
        <f t="shared" si="225"/>
        <v>0</v>
      </c>
      <c r="DK186" s="26">
        <f t="shared" si="226"/>
        <v>0</v>
      </c>
      <c r="DL186" s="304"/>
      <c r="DM186" s="26">
        <f t="shared" si="228"/>
        <v>0</v>
      </c>
    </row>
    <row r="187" spans="1:117" ht="15" customHeight="1" x14ac:dyDescent="0.25">
      <c r="A187" s="2167" t="s">
        <v>217</v>
      </c>
      <c r="B187" s="2106" t="s">
        <v>218</v>
      </c>
      <c r="C187" s="2058"/>
      <c r="D187" s="2221">
        <f>SUM(E187+F187)</f>
        <v>0</v>
      </c>
      <c r="E187" s="2222">
        <f t="shared" ref="E187:F191" si="232">SUM(AK187)</f>
        <v>0</v>
      </c>
      <c r="F187" s="2223">
        <f t="shared" si="232"/>
        <v>0</v>
      </c>
      <c r="G187" s="1603"/>
      <c r="H187" s="1641"/>
      <c r="I187" s="1641"/>
      <c r="J187" s="1641"/>
      <c r="K187" s="1641"/>
      <c r="L187" s="1641"/>
      <c r="M187" s="1641"/>
      <c r="N187" s="1641"/>
      <c r="O187" s="1641"/>
      <c r="P187" s="1641"/>
      <c r="Q187" s="1641"/>
      <c r="R187" s="1641"/>
      <c r="S187" s="1641"/>
      <c r="T187" s="1641"/>
      <c r="U187" s="1641"/>
      <c r="V187" s="1641"/>
      <c r="W187" s="1641"/>
      <c r="X187" s="1602"/>
      <c r="Y187" s="1641"/>
      <c r="Z187" s="1641"/>
      <c r="AA187" s="1641"/>
      <c r="AB187" s="1641"/>
      <c r="AC187" s="2198"/>
      <c r="AD187" s="219"/>
      <c r="AE187" s="219"/>
      <c r="AF187" s="219"/>
      <c r="AG187" s="219"/>
      <c r="AH187" s="219"/>
      <c r="AI187" s="219"/>
      <c r="AJ187" s="311"/>
      <c r="AK187" s="2224"/>
      <c r="AL187" s="2225"/>
      <c r="AM187" s="2226"/>
      <c r="AN187" s="219"/>
      <c r="AO187" s="219"/>
      <c r="AP187" s="311"/>
      <c r="AQ187" s="2227"/>
      <c r="AR187" s="2228"/>
      <c r="AS187" s="1641"/>
      <c r="AT187" s="1602"/>
      <c r="AU187" s="2229"/>
      <c r="AV187" s="2229"/>
      <c r="AW187" s="2229"/>
      <c r="AX187" t="str">
        <f t="shared" si="195"/>
        <v/>
      </c>
      <c r="CW187"/>
      <c r="CX187" s="25" t="str">
        <f t="shared" si="217"/>
        <v/>
      </c>
      <c r="CY187" s="304"/>
      <c r="CZ187" s="304"/>
      <c r="DA187" s="25" t="str">
        <f t="shared" si="220"/>
        <v/>
      </c>
      <c r="DB187" s="25" t="str">
        <f t="shared" si="222"/>
        <v/>
      </c>
      <c r="DC187" s="25" t="str">
        <f t="shared" si="221"/>
        <v/>
      </c>
      <c r="DD187"/>
      <c r="DE187"/>
      <c r="DG187"/>
      <c r="DH187" s="26">
        <f t="shared" si="223"/>
        <v>0</v>
      </c>
      <c r="DI187" s="304"/>
      <c r="DJ187" s="304"/>
      <c r="DK187" s="26">
        <f t="shared" si="226"/>
        <v>0</v>
      </c>
      <c r="DL187" s="26">
        <f t="shared" si="227"/>
        <v>0</v>
      </c>
      <c r="DM187" s="26">
        <f t="shared" si="228"/>
        <v>0</v>
      </c>
    </row>
    <row r="188" spans="1:117" x14ac:dyDescent="0.25">
      <c r="A188" s="713"/>
      <c r="B188" s="713" t="s">
        <v>209</v>
      </c>
      <c r="C188" s="244" t="s">
        <v>210</v>
      </c>
      <c r="D188" s="2196">
        <f t="shared" si="230"/>
        <v>0</v>
      </c>
      <c r="E188" s="254">
        <f t="shared" si="232"/>
        <v>0</v>
      </c>
      <c r="F188" s="297">
        <f t="shared" si="232"/>
        <v>0</v>
      </c>
      <c r="G188" s="1603"/>
      <c r="H188" s="1641"/>
      <c r="I188" s="1641"/>
      <c r="J188" s="1641"/>
      <c r="K188" s="1641"/>
      <c r="L188" s="1641"/>
      <c r="M188" s="1641"/>
      <c r="N188" s="1641"/>
      <c r="O188" s="1641"/>
      <c r="P188" s="1641"/>
      <c r="Q188" s="1641"/>
      <c r="R188" s="1641"/>
      <c r="S188" s="1641"/>
      <c r="T188" s="1641"/>
      <c r="U188" s="1641"/>
      <c r="V188" s="1641"/>
      <c r="W188" s="1641"/>
      <c r="X188" s="1602"/>
      <c r="Y188" s="1641"/>
      <c r="Z188" s="1641"/>
      <c r="AA188" s="1641"/>
      <c r="AB188" s="1641"/>
      <c r="AC188" s="1603"/>
      <c r="AD188" s="1641"/>
      <c r="AE188" s="1641"/>
      <c r="AF188" s="1641"/>
      <c r="AG188" s="1641"/>
      <c r="AH188" s="1641"/>
      <c r="AI188" s="1641"/>
      <c r="AJ188" s="1485"/>
      <c r="AK188" s="19"/>
      <c r="AL188" s="20"/>
      <c r="AM188" s="1484"/>
      <c r="AN188" s="1641"/>
      <c r="AO188" s="1641"/>
      <c r="AP188" s="1485"/>
      <c r="AQ188" s="230"/>
      <c r="AR188" s="22"/>
      <c r="AS188" s="1641"/>
      <c r="AT188" s="1602"/>
      <c r="AU188" s="24"/>
      <c r="AV188" s="24"/>
      <c r="AW188" s="20"/>
      <c r="AX188" t="str">
        <f t="shared" si="195"/>
        <v/>
      </c>
      <c r="CW188"/>
      <c r="CX188" s="25" t="str">
        <f t="shared" si="217"/>
        <v/>
      </c>
      <c r="CY188" s="304"/>
      <c r="CZ188" s="304"/>
      <c r="DA188" s="25" t="str">
        <f t="shared" si="220"/>
        <v/>
      </c>
      <c r="DB188" s="25" t="str">
        <f t="shared" si="222"/>
        <v/>
      </c>
      <c r="DC188" s="25" t="str">
        <f t="shared" si="221"/>
        <v/>
      </c>
      <c r="DD188"/>
      <c r="DE188"/>
      <c r="DG188"/>
      <c r="DH188" s="26">
        <f t="shared" si="223"/>
        <v>0</v>
      </c>
      <c r="DI188" s="304"/>
      <c r="DJ188" s="304"/>
      <c r="DK188" s="26">
        <f t="shared" si="226"/>
        <v>0</v>
      </c>
      <c r="DL188" s="26">
        <f t="shared" si="227"/>
        <v>0</v>
      </c>
      <c r="DM188" s="26">
        <f t="shared" si="228"/>
        <v>0</v>
      </c>
    </row>
    <row r="189" spans="1:117" x14ac:dyDescent="0.25">
      <c r="A189" s="713"/>
      <c r="B189" s="713"/>
      <c r="C189" s="318" t="s">
        <v>219</v>
      </c>
      <c r="D189" s="1334">
        <f t="shared" si="230"/>
        <v>0</v>
      </c>
      <c r="E189" s="1395">
        <f t="shared" si="232"/>
        <v>0</v>
      </c>
      <c r="F189" s="294">
        <f t="shared" si="232"/>
        <v>0</v>
      </c>
      <c r="G189" s="1603"/>
      <c r="H189" s="1641"/>
      <c r="I189" s="1641"/>
      <c r="J189" s="1641"/>
      <c r="K189" s="1641"/>
      <c r="L189" s="1641"/>
      <c r="M189" s="1641"/>
      <c r="N189" s="1641"/>
      <c r="O189" s="1641"/>
      <c r="P189" s="1641"/>
      <c r="Q189" s="1641"/>
      <c r="R189" s="1641"/>
      <c r="S189" s="1641"/>
      <c r="T189" s="1641"/>
      <c r="U189" s="1641"/>
      <c r="V189" s="1641"/>
      <c r="W189" s="1641"/>
      <c r="X189" s="1602"/>
      <c r="Y189" s="1641"/>
      <c r="Z189" s="1641"/>
      <c r="AA189" s="1641"/>
      <c r="AB189" s="1641"/>
      <c r="AC189" s="1603"/>
      <c r="AD189" s="1641"/>
      <c r="AE189" s="1641"/>
      <c r="AF189" s="1641"/>
      <c r="AG189" s="1641"/>
      <c r="AH189" s="1641"/>
      <c r="AI189" s="1641"/>
      <c r="AJ189" s="1485"/>
      <c r="AK189" s="193"/>
      <c r="AL189" s="63"/>
      <c r="AM189" s="1484"/>
      <c r="AN189" s="1641"/>
      <c r="AO189" s="1641"/>
      <c r="AP189" s="1485"/>
      <c r="AQ189" s="252"/>
      <c r="AR189" s="232"/>
      <c r="AS189" s="1641"/>
      <c r="AT189" s="1602"/>
      <c r="AU189" s="1438"/>
      <c r="AV189" s="1661"/>
      <c r="AW189" s="1438"/>
      <c r="AX189" t="str">
        <f t="shared" si="195"/>
        <v/>
      </c>
      <c r="CW189"/>
      <c r="CX189" s="25" t="str">
        <f t="shared" si="217"/>
        <v/>
      </c>
      <c r="CY189" s="304"/>
      <c r="CZ189" s="304"/>
      <c r="DA189" s="25" t="str">
        <f t="shared" si="220"/>
        <v/>
      </c>
      <c r="DB189" s="304"/>
      <c r="DC189" s="25" t="str">
        <f t="shared" si="221"/>
        <v/>
      </c>
      <c r="DD189"/>
      <c r="DE189"/>
      <c r="DG189"/>
      <c r="DH189" s="26">
        <f t="shared" si="223"/>
        <v>0</v>
      </c>
      <c r="DI189" s="304"/>
      <c r="DJ189" s="304"/>
      <c r="DK189" s="26">
        <f t="shared" si="226"/>
        <v>0</v>
      </c>
      <c r="DL189" s="304"/>
      <c r="DM189" s="26">
        <f t="shared" si="228"/>
        <v>0</v>
      </c>
    </row>
    <row r="190" spans="1:117" x14ac:dyDescent="0.25">
      <c r="A190" s="713"/>
      <c r="B190" s="2167" t="s">
        <v>95</v>
      </c>
      <c r="C190" s="2218" t="s">
        <v>220</v>
      </c>
      <c r="D190" s="2196">
        <f t="shared" si="230"/>
        <v>0</v>
      </c>
      <c r="E190" s="290">
        <f t="shared" si="232"/>
        <v>0</v>
      </c>
      <c r="F190" s="297">
        <f t="shared" si="232"/>
        <v>0</v>
      </c>
      <c r="G190" s="1603"/>
      <c r="H190" s="1641"/>
      <c r="I190" s="1641"/>
      <c r="J190" s="1641"/>
      <c r="K190" s="1641"/>
      <c r="L190" s="1641"/>
      <c r="M190" s="1641"/>
      <c r="N190" s="1641"/>
      <c r="O190" s="1641"/>
      <c r="P190" s="1641"/>
      <c r="Q190" s="1641"/>
      <c r="R190" s="1641"/>
      <c r="S190" s="1641"/>
      <c r="T190" s="1641"/>
      <c r="U190" s="1641"/>
      <c r="V190" s="1641"/>
      <c r="W190" s="1641"/>
      <c r="X190" s="1602"/>
      <c r="Y190" s="1641"/>
      <c r="Z190" s="1641"/>
      <c r="AA190" s="1641"/>
      <c r="AB190" s="1641"/>
      <c r="AC190" s="1603"/>
      <c r="AD190" s="1641"/>
      <c r="AE190" s="1641"/>
      <c r="AF190" s="1641"/>
      <c r="AG190" s="1641"/>
      <c r="AH190" s="1641"/>
      <c r="AI190" s="1641"/>
      <c r="AJ190" s="1485"/>
      <c r="AK190" s="2086"/>
      <c r="AL190" s="2097"/>
      <c r="AM190" s="1484"/>
      <c r="AN190" s="1641"/>
      <c r="AO190" s="1641"/>
      <c r="AP190" s="1485"/>
      <c r="AQ190" s="2200"/>
      <c r="AR190" s="52"/>
      <c r="AS190" s="1641"/>
      <c r="AT190" s="1602"/>
      <c r="AU190" s="24"/>
      <c r="AV190" s="24"/>
      <c r="AW190" s="24"/>
      <c r="AX190" t="str">
        <f t="shared" si="195"/>
        <v/>
      </c>
      <c r="CW190"/>
      <c r="CX190" s="25" t="str">
        <f t="shared" si="217"/>
        <v/>
      </c>
      <c r="CY190" s="304"/>
      <c r="CZ190" s="304"/>
      <c r="DA190" s="25" t="str">
        <f t="shared" si="220"/>
        <v/>
      </c>
      <c r="DB190" s="25" t="str">
        <f t="shared" si="222"/>
        <v/>
      </c>
      <c r="DC190" s="25" t="str">
        <f t="shared" si="221"/>
        <v/>
      </c>
      <c r="DD190"/>
      <c r="DE190"/>
      <c r="DG190"/>
      <c r="DH190" s="26">
        <f t="shared" si="223"/>
        <v>0</v>
      </c>
      <c r="DI190" s="304"/>
      <c r="DJ190" s="304"/>
      <c r="DK190" s="26">
        <f t="shared" si="226"/>
        <v>0</v>
      </c>
      <c r="DL190" s="26">
        <f t="shared" si="227"/>
        <v>0</v>
      </c>
      <c r="DM190" s="26">
        <f t="shared" si="228"/>
        <v>0</v>
      </c>
    </row>
    <row r="191" spans="1:117" x14ac:dyDescent="0.25">
      <c r="A191" s="945"/>
      <c r="B191" s="945"/>
      <c r="C191" s="1681" t="s">
        <v>221</v>
      </c>
      <c r="D191" s="1334">
        <f t="shared" si="230"/>
        <v>0</v>
      </c>
      <c r="E191" s="290">
        <f t="shared" si="232"/>
        <v>0</v>
      </c>
      <c r="F191" s="297">
        <f t="shared" si="232"/>
        <v>0</v>
      </c>
      <c r="G191" s="1603"/>
      <c r="H191" s="1641"/>
      <c r="I191" s="1641"/>
      <c r="J191" s="1641"/>
      <c r="K191" s="1641"/>
      <c r="L191" s="1641"/>
      <c r="M191" s="1641"/>
      <c r="N191" s="1641"/>
      <c r="O191" s="1641"/>
      <c r="P191" s="1641"/>
      <c r="Q191" s="1641"/>
      <c r="R191" s="1641"/>
      <c r="S191" s="1641"/>
      <c r="T191" s="1641"/>
      <c r="U191" s="1641"/>
      <c r="V191" s="1641"/>
      <c r="W191" s="1641"/>
      <c r="X191" s="1602"/>
      <c r="Y191" s="1659"/>
      <c r="Z191" s="1659"/>
      <c r="AA191" s="1659"/>
      <c r="AB191" s="1659"/>
      <c r="AC191" s="1658"/>
      <c r="AD191" s="1659"/>
      <c r="AE191" s="1659"/>
      <c r="AF191" s="1659"/>
      <c r="AG191" s="1659"/>
      <c r="AH191" s="1659"/>
      <c r="AI191" s="1659"/>
      <c r="AJ191" s="1682"/>
      <c r="AK191" s="2230"/>
      <c r="AL191" s="507"/>
      <c r="AM191" s="1683"/>
      <c r="AN191" s="1659"/>
      <c r="AO191" s="1659"/>
      <c r="AP191" s="1682"/>
      <c r="AQ191" s="2231"/>
      <c r="AR191" s="2232"/>
      <c r="AS191" s="1683"/>
      <c r="AT191" s="1684"/>
      <c r="AU191" s="1685"/>
      <c r="AV191" s="1661"/>
      <c r="AW191" s="39"/>
      <c r="AX191" t="str">
        <f t="shared" si="195"/>
        <v/>
      </c>
      <c r="CW191"/>
      <c r="CX191" s="25" t="str">
        <f t="shared" si="217"/>
        <v/>
      </c>
      <c r="CY191" s="304"/>
      <c r="CZ191" s="304"/>
      <c r="DA191" s="25" t="str">
        <f t="shared" si="220"/>
        <v/>
      </c>
      <c r="DB191" s="304"/>
      <c r="DC191" s="25" t="str">
        <f t="shared" si="221"/>
        <v/>
      </c>
      <c r="DD191"/>
      <c r="DE191"/>
      <c r="DG191"/>
      <c r="DH191" s="26">
        <f t="shared" si="223"/>
        <v>0</v>
      </c>
      <c r="DI191" s="304"/>
      <c r="DJ191" s="304"/>
      <c r="DK191" s="26">
        <f t="shared" si="226"/>
        <v>0</v>
      </c>
      <c r="DL191" s="304"/>
      <c r="DM191" s="26">
        <f t="shared" si="228"/>
        <v>0</v>
      </c>
    </row>
    <row r="192" spans="1:117" ht="15" customHeight="1" x14ac:dyDescent="0.25">
      <c r="A192" s="2233" t="s">
        <v>222</v>
      </c>
      <c r="B192" s="2234" t="s">
        <v>223</v>
      </c>
      <c r="C192" s="2235" t="s">
        <v>224</v>
      </c>
      <c r="D192" s="2196">
        <f t="shared" si="230"/>
        <v>0</v>
      </c>
      <c r="E192" s="254">
        <f t="shared" ref="E192:F194" si="233">SUM(Y192+AA192+AC192+AE192+AG192+AI192+AK192+AM192+AO192)</f>
        <v>0</v>
      </c>
      <c r="F192" s="2197">
        <f t="shared" si="233"/>
        <v>0</v>
      </c>
      <c r="G192" s="1596"/>
      <c r="H192" s="1642"/>
      <c r="I192" s="1642"/>
      <c r="J192" s="1642"/>
      <c r="K192" s="1642"/>
      <c r="L192" s="1642"/>
      <c r="M192" s="1642"/>
      <c r="N192" s="1642"/>
      <c r="O192" s="1642"/>
      <c r="P192" s="1642"/>
      <c r="Q192" s="1642"/>
      <c r="R192" s="1642"/>
      <c r="S192" s="1642"/>
      <c r="T192" s="1642"/>
      <c r="U192" s="1642"/>
      <c r="V192" s="1642"/>
      <c r="W192" s="1642"/>
      <c r="X192" s="1594"/>
      <c r="Y192" s="19"/>
      <c r="Z192" s="20"/>
      <c r="AA192" s="19"/>
      <c r="AB192" s="20"/>
      <c r="AC192" s="19"/>
      <c r="AD192" s="20"/>
      <c r="AE192" s="19"/>
      <c r="AF192" s="20"/>
      <c r="AG192" s="19"/>
      <c r="AH192" s="20"/>
      <c r="AI192" s="19"/>
      <c r="AJ192" s="20"/>
      <c r="AK192" s="19"/>
      <c r="AL192" s="20"/>
      <c r="AM192" s="19"/>
      <c r="AN192" s="20"/>
      <c r="AO192" s="19"/>
      <c r="AP192" s="20"/>
      <c r="AQ192" s="230"/>
      <c r="AR192" s="22"/>
      <c r="AS192" s="20"/>
      <c r="AT192" s="20"/>
      <c r="AU192" s="20"/>
      <c r="AV192" s="24"/>
      <c r="AW192" s="20"/>
      <c r="AX192" t="str">
        <f t="shared" si="195"/>
        <v/>
      </c>
      <c r="CW192"/>
      <c r="CX192" s="25" t="str">
        <f t="shared" si="217"/>
        <v/>
      </c>
      <c r="CY192" s="25" t="str">
        <f t="shared" ref="CY192:CY196" si="234">IF(AND(D192&gt;0,AS192=""),"  * No olvide digitar la variable Niños, niñas, adolescentes y jóvenes SENAME. Digite Cero si no tiene.",IF(AS192&gt;D192," * La variable Niños, niñas, adolescentes y jóvenes SENAME no pueden superar el Total Ambos Sexos.",""))</f>
        <v/>
      </c>
      <c r="CZ192" s="25" t="str">
        <f t="shared" ref="CZ192:CZ196" si="235">IF(AND(D192&gt;0,AT192=""),"  * No olvide digitar la variable Niños, niñas, adolescentes y jóvenes Mejor Niñez. Digite Cero si no tiene.",IF(AT192&gt;D192," * La variable Niños, niñas, adolescentes y jóvenes Mejor Niñez  no pueden superar el Total Ambos Sexos.",""))</f>
        <v/>
      </c>
      <c r="DA192" s="25" t="str">
        <f t="shared" si="220"/>
        <v/>
      </c>
      <c r="DB192" s="25" t="str">
        <f t="shared" si="222"/>
        <v/>
      </c>
      <c r="DC192" s="25" t="str">
        <f t="shared" si="221"/>
        <v/>
      </c>
      <c r="DD192"/>
      <c r="DE192"/>
      <c r="DG192"/>
      <c r="DH192" s="26">
        <f t="shared" si="223"/>
        <v>0</v>
      </c>
      <c r="DI192" s="26">
        <f t="shared" si="224"/>
        <v>0</v>
      </c>
      <c r="DJ192" s="26">
        <f t="shared" si="225"/>
        <v>0</v>
      </c>
      <c r="DK192" s="26">
        <f t="shared" si="226"/>
        <v>0</v>
      </c>
      <c r="DL192" s="26">
        <f t="shared" si="227"/>
        <v>0</v>
      </c>
      <c r="DM192" s="26">
        <f t="shared" si="228"/>
        <v>0</v>
      </c>
    </row>
    <row r="193" spans="1:117" x14ac:dyDescent="0.25">
      <c r="A193" s="785"/>
      <c r="B193" s="788"/>
      <c r="C193" s="329" t="s">
        <v>225</v>
      </c>
      <c r="D193" s="1321">
        <f t="shared" si="230"/>
        <v>0</v>
      </c>
      <c r="E193" s="1655">
        <f t="shared" si="233"/>
        <v>0</v>
      </c>
      <c r="F193" s="1640">
        <f t="shared" si="233"/>
        <v>0</v>
      </c>
      <c r="G193" s="1596"/>
      <c r="H193" s="1642"/>
      <c r="I193" s="1642"/>
      <c r="J193" s="1642"/>
      <c r="K193" s="1642"/>
      <c r="L193" s="1642"/>
      <c r="M193" s="1642"/>
      <c r="N193" s="1642"/>
      <c r="O193" s="1642"/>
      <c r="P193" s="1642"/>
      <c r="Q193" s="1642"/>
      <c r="R193" s="1642"/>
      <c r="S193" s="1642"/>
      <c r="T193" s="1642"/>
      <c r="U193" s="1642"/>
      <c r="V193" s="1642"/>
      <c r="W193" s="1642"/>
      <c r="X193" s="1594"/>
      <c r="Y193" s="193"/>
      <c r="Z193" s="63"/>
      <c r="AA193" s="193"/>
      <c r="AB193" s="63"/>
      <c r="AC193" s="193"/>
      <c r="AD193" s="63"/>
      <c r="AE193" s="193"/>
      <c r="AF193" s="63"/>
      <c r="AG193" s="193"/>
      <c r="AH193" s="63"/>
      <c r="AI193" s="193"/>
      <c r="AJ193" s="63"/>
      <c r="AK193" s="193"/>
      <c r="AL193" s="63"/>
      <c r="AM193" s="193"/>
      <c r="AN193" s="63"/>
      <c r="AO193" s="193"/>
      <c r="AP193" s="63"/>
      <c r="AQ193" s="252"/>
      <c r="AR193" s="232"/>
      <c r="AS193" s="63"/>
      <c r="AT193" s="63"/>
      <c r="AU193" s="63"/>
      <c r="AV193" s="235"/>
      <c r="AW193" s="63"/>
      <c r="AX193" t="str">
        <f t="shared" si="195"/>
        <v/>
      </c>
      <c r="CW193"/>
      <c r="CX193" s="25" t="str">
        <f t="shared" si="217"/>
        <v/>
      </c>
      <c r="CY193" s="25" t="str">
        <f t="shared" si="234"/>
        <v/>
      </c>
      <c r="CZ193" s="25" t="str">
        <f t="shared" si="235"/>
        <v/>
      </c>
      <c r="DA193" s="25" t="str">
        <f t="shared" si="220"/>
        <v/>
      </c>
      <c r="DB193" s="25" t="str">
        <f t="shared" si="222"/>
        <v/>
      </c>
      <c r="DC193" s="25" t="str">
        <f t="shared" si="221"/>
        <v/>
      </c>
      <c r="DD193"/>
      <c r="DE193"/>
      <c r="DG193"/>
      <c r="DH193" s="26">
        <f t="shared" si="223"/>
        <v>0</v>
      </c>
      <c r="DI193" s="26">
        <f t="shared" si="224"/>
        <v>0</v>
      </c>
      <c r="DJ193" s="26">
        <f t="shared" si="225"/>
        <v>0</v>
      </c>
      <c r="DK193" s="26">
        <f t="shared" si="226"/>
        <v>0</v>
      </c>
      <c r="DL193" s="26">
        <f t="shared" si="227"/>
        <v>0</v>
      </c>
      <c r="DM193" s="26">
        <f t="shared" si="228"/>
        <v>0</v>
      </c>
    </row>
    <row r="194" spans="1:117" x14ac:dyDescent="0.25">
      <c r="A194" s="1687"/>
      <c r="B194" s="1688"/>
      <c r="C194" s="1689" t="s">
        <v>226</v>
      </c>
      <c r="D194" s="1334">
        <f t="shared" si="230"/>
        <v>0</v>
      </c>
      <c r="E194" s="1395">
        <f t="shared" si="233"/>
        <v>0</v>
      </c>
      <c r="F194" s="249">
        <f t="shared" si="233"/>
        <v>0</v>
      </c>
      <c r="G194" s="1596"/>
      <c r="H194" s="1642"/>
      <c r="I194" s="1642"/>
      <c r="J194" s="1642"/>
      <c r="K194" s="1642"/>
      <c r="L194" s="1642"/>
      <c r="M194" s="1642"/>
      <c r="N194" s="1642"/>
      <c r="O194" s="1642"/>
      <c r="P194" s="1642"/>
      <c r="Q194" s="1642"/>
      <c r="R194" s="1642"/>
      <c r="S194" s="1642"/>
      <c r="T194" s="1642"/>
      <c r="U194" s="1642"/>
      <c r="V194" s="1642"/>
      <c r="W194" s="1642"/>
      <c r="X194" s="1594"/>
      <c r="Y194" s="1473"/>
      <c r="Z194" s="39"/>
      <c r="AA194" s="1473"/>
      <c r="AB194" s="39"/>
      <c r="AC194" s="1473"/>
      <c r="AD194" s="39"/>
      <c r="AE194" s="1473"/>
      <c r="AF194" s="39"/>
      <c r="AG194" s="1473"/>
      <c r="AH194" s="39"/>
      <c r="AI194" s="1473"/>
      <c r="AJ194" s="39"/>
      <c r="AK194" s="1473"/>
      <c r="AL194" s="39"/>
      <c r="AM194" s="1473"/>
      <c r="AN194" s="39"/>
      <c r="AO194" s="1473"/>
      <c r="AP194" s="39"/>
      <c r="AQ194" s="1437"/>
      <c r="AR194" s="39"/>
      <c r="AS194" s="39"/>
      <c r="AT194" s="39"/>
      <c r="AU194" s="39"/>
      <c r="AV194" s="1438"/>
      <c r="AW194" s="39"/>
      <c r="AX194" t="str">
        <f t="shared" si="195"/>
        <v/>
      </c>
      <c r="CW194"/>
      <c r="CX194" s="25" t="str">
        <f t="shared" si="217"/>
        <v/>
      </c>
      <c r="CY194" s="25" t="str">
        <f t="shared" si="234"/>
        <v/>
      </c>
      <c r="CZ194" s="25" t="str">
        <f t="shared" si="235"/>
        <v/>
      </c>
      <c r="DA194" s="25" t="str">
        <f t="shared" si="220"/>
        <v/>
      </c>
      <c r="DB194" s="25" t="str">
        <f t="shared" si="222"/>
        <v/>
      </c>
      <c r="DC194" s="25" t="str">
        <f t="shared" si="221"/>
        <v/>
      </c>
      <c r="DD194"/>
      <c r="DE194"/>
      <c r="DG194"/>
      <c r="DH194" s="26">
        <f t="shared" si="223"/>
        <v>0</v>
      </c>
      <c r="DI194" s="26">
        <f t="shared" si="224"/>
        <v>0</v>
      </c>
      <c r="DJ194" s="26">
        <f t="shared" si="225"/>
        <v>0</v>
      </c>
      <c r="DK194" s="26">
        <f t="shared" si="226"/>
        <v>0</v>
      </c>
      <c r="DL194" s="26">
        <f t="shared" si="227"/>
        <v>0</v>
      </c>
      <c r="DM194" s="26">
        <f t="shared" si="228"/>
        <v>0</v>
      </c>
    </row>
    <row r="195" spans="1:117" ht="21" x14ac:dyDescent="0.25">
      <c r="A195" s="791" t="s">
        <v>227</v>
      </c>
      <c r="B195" s="2167" t="s">
        <v>228</v>
      </c>
      <c r="C195" s="2236" t="s">
        <v>229</v>
      </c>
      <c r="D195" s="245">
        <f>SUM(E195+F195)</f>
        <v>0</v>
      </c>
      <c r="E195" s="290">
        <f>SUM(AC195+AE195+AG195+AI195+AK195+AM195+AO195)</f>
        <v>0</v>
      </c>
      <c r="F195" s="246">
        <f>SUM(AD195+AF195+AH195+AJ195+AL195+AN195+AP195)</f>
        <v>0</v>
      </c>
      <c r="G195" s="1603"/>
      <c r="H195" s="1641"/>
      <c r="I195" s="1641"/>
      <c r="J195" s="1641"/>
      <c r="K195" s="1641"/>
      <c r="L195" s="1641"/>
      <c r="M195" s="1641"/>
      <c r="N195" s="1641"/>
      <c r="O195" s="1641"/>
      <c r="P195" s="1641"/>
      <c r="Q195" s="1641"/>
      <c r="R195" s="1641"/>
      <c r="S195" s="1641"/>
      <c r="T195" s="1641"/>
      <c r="U195" s="1641"/>
      <c r="V195" s="1641"/>
      <c r="W195" s="1641"/>
      <c r="X195" s="1641"/>
      <c r="Y195" s="219"/>
      <c r="Z195" s="219"/>
      <c r="AA195" s="219"/>
      <c r="AB195" s="219"/>
      <c r="AC195" s="2070"/>
      <c r="AD195" s="2097"/>
      <c r="AE195" s="2086"/>
      <c r="AF195" s="2097"/>
      <c r="AG195" s="2086"/>
      <c r="AH195" s="2097"/>
      <c r="AI195" s="2086"/>
      <c r="AJ195" s="2097"/>
      <c r="AK195" s="2086"/>
      <c r="AL195" s="2097"/>
      <c r="AM195" s="2086"/>
      <c r="AN195" s="2097"/>
      <c r="AO195" s="2086"/>
      <c r="AP195" s="2217"/>
      <c r="AQ195" s="2200"/>
      <c r="AR195" s="2097"/>
      <c r="AS195" s="2097"/>
      <c r="AT195" s="2097"/>
      <c r="AU195" s="2097"/>
      <c r="AV195" s="2237"/>
      <c r="AW195" s="2097"/>
      <c r="AX195" t="str">
        <f t="shared" si="195"/>
        <v/>
      </c>
      <c r="CW195"/>
      <c r="CX195" s="25" t="str">
        <f t="shared" si="217"/>
        <v/>
      </c>
      <c r="CY195" s="25" t="str">
        <f t="shared" si="234"/>
        <v/>
      </c>
      <c r="CZ195" s="25" t="str">
        <f t="shared" si="235"/>
        <v/>
      </c>
      <c r="DA195" s="25" t="str">
        <f t="shared" si="220"/>
        <v/>
      </c>
      <c r="DB195" s="304"/>
      <c r="DC195" s="25" t="str">
        <f t="shared" si="221"/>
        <v/>
      </c>
      <c r="DD195"/>
      <c r="DE195"/>
      <c r="DG195"/>
      <c r="DH195" s="26">
        <f t="shared" si="223"/>
        <v>0</v>
      </c>
      <c r="DI195" s="26">
        <f t="shared" si="224"/>
        <v>0</v>
      </c>
      <c r="DJ195" s="26">
        <f t="shared" si="225"/>
        <v>0</v>
      </c>
      <c r="DK195" s="26">
        <f t="shared" si="226"/>
        <v>0</v>
      </c>
      <c r="DL195" s="304"/>
      <c r="DM195" s="26">
        <f t="shared" si="228"/>
        <v>0</v>
      </c>
    </row>
    <row r="196" spans="1:117" ht="21" x14ac:dyDescent="0.25">
      <c r="A196" s="1668"/>
      <c r="B196" s="945"/>
      <c r="C196" s="1692" t="s">
        <v>230</v>
      </c>
      <c r="D196" s="1334">
        <f>SUM(E196+F196)</f>
        <v>0</v>
      </c>
      <c r="E196" s="1395">
        <f>SUM(AC196+AE196+AG196+AI196+AK196+AM196+AO196)</f>
        <v>0</v>
      </c>
      <c r="F196" s="249">
        <f>SUM(AD196+AF196+AH196+AJ196+AL196+AN196+AP196)</f>
        <v>0</v>
      </c>
      <c r="G196" s="1658"/>
      <c r="H196" s="1659"/>
      <c r="I196" s="1659"/>
      <c r="J196" s="1659"/>
      <c r="K196" s="1659"/>
      <c r="L196" s="1659"/>
      <c r="M196" s="1659"/>
      <c r="N196" s="1659"/>
      <c r="O196" s="1659"/>
      <c r="P196" s="1659"/>
      <c r="Q196" s="1659"/>
      <c r="R196" s="1659"/>
      <c r="S196" s="1659"/>
      <c r="T196" s="1659"/>
      <c r="U196" s="1659"/>
      <c r="V196" s="1659"/>
      <c r="W196" s="1659"/>
      <c r="X196" s="1659"/>
      <c r="Y196" s="1659"/>
      <c r="Z196" s="1659"/>
      <c r="AA196" s="1659"/>
      <c r="AB196" s="1659"/>
      <c r="AC196" s="1434"/>
      <c r="AD196" s="39"/>
      <c r="AE196" s="1473"/>
      <c r="AF196" s="39"/>
      <c r="AG196" s="1473"/>
      <c r="AH196" s="39"/>
      <c r="AI196" s="1473"/>
      <c r="AJ196" s="39"/>
      <c r="AK196" s="1473"/>
      <c r="AL196" s="39"/>
      <c r="AM196" s="1473"/>
      <c r="AN196" s="39"/>
      <c r="AO196" s="1473"/>
      <c r="AP196" s="295"/>
      <c r="AQ196" s="1437"/>
      <c r="AR196" s="39"/>
      <c r="AS196" s="39"/>
      <c r="AT196" s="39"/>
      <c r="AU196" s="39"/>
      <c r="AV196" s="1693"/>
      <c r="AW196" s="39"/>
      <c r="AX196" t="str">
        <f t="shared" si="195"/>
        <v/>
      </c>
      <c r="CW196"/>
      <c r="CX196" s="25" t="str">
        <f t="shared" si="217"/>
        <v/>
      </c>
      <c r="CY196" s="25" t="str">
        <f t="shared" si="234"/>
        <v/>
      </c>
      <c r="CZ196" s="25" t="str">
        <f t="shared" si="235"/>
        <v/>
      </c>
      <c r="DA196" s="25" t="str">
        <f t="shared" si="220"/>
        <v/>
      </c>
      <c r="DB196" s="304"/>
      <c r="DC196" s="25" t="str">
        <f t="shared" si="221"/>
        <v/>
      </c>
      <c r="DD196"/>
      <c r="DE196"/>
      <c r="DG196"/>
      <c r="DH196" s="26">
        <f t="shared" si="223"/>
        <v>0</v>
      </c>
      <c r="DI196" s="26">
        <f t="shared" si="224"/>
        <v>0</v>
      </c>
      <c r="DJ196" s="26">
        <f t="shared" si="225"/>
        <v>0</v>
      </c>
      <c r="DK196" s="26">
        <f t="shared" si="226"/>
        <v>0</v>
      </c>
      <c r="DL196" s="304"/>
      <c r="DM196" s="26">
        <f t="shared" si="228"/>
        <v>0</v>
      </c>
    </row>
    <row r="197" spans="1:117" x14ac:dyDescent="0.25">
      <c r="A197" s="43" t="s">
        <v>231</v>
      </c>
      <c r="B197" s="212"/>
      <c r="C197" s="212"/>
      <c r="D197" s="212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10"/>
      <c r="Z197" s="10"/>
      <c r="AA197" s="10"/>
      <c r="AB197" s="10"/>
      <c r="AC197" s="10"/>
      <c r="AD197" s="10"/>
      <c r="AE197" s="10"/>
      <c r="AF197" s="10"/>
      <c r="AG197" s="10"/>
      <c r="CW197"/>
      <c r="CX197"/>
      <c r="CY197"/>
      <c r="CZ197"/>
      <c r="DA197"/>
      <c r="DB197"/>
      <c r="DC197"/>
      <c r="DD197"/>
      <c r="DE197"/>
      <c r="DG197"/>
      <c r="DH197"/>
      <c r="DI197"/>
      <c r="DJ197"/>
      <c r="DK197"/>
      <c r="DL197"/>
      <c r="DM197"/>
    </row>
    <row r="198" spans="1:117" ht="15" customHeight="1" x14ac:dyDescent="0.25">
      <c r="A198" s="2044" t="s">
        <v>232</v>
      </c>
      <c r="B198" s="632"/>
      <c r="C198" s="2046"/>
      <c r="D198" s="2105" t="s">
        <v>4</v>
      </c>
      <c r="E198" s="638"/>
      <c r="F198" s="2076"/>
      <c r="G198" s="2050" t="s">
        <v>5</v>
      </c>
      <c r="H198" s="2051"/>
      <c r="I198" s="2051"/>
      <c r="J198" s="2051"/>
      <c r="K198" s="2051"/>
      <c r="L198" s="2051"/>
      <c r="M198" s="2051"/>
      <c r="N198" s="2051"/>
      <c r="O198" s="2051"/>
      <c r="P198" s="2051"/>
      <c r="Q198" s="2051"/>
      <c r="R198" s="2051"/>
      <c r="S198" s="2051"/>
      <c r="T198" s="2051"/>
      <c r="U198" s="2051"/>
      <c r="V198" s="2051"/>
      <c r="W198" s="2051"/>
      <c r="X198" s="2051"/>
      <c r="Y198" s="2051"/>
      <c r="Z198" s="2051"/>
      <c r="AA198" s="2051"/>
      <c r="AB198" s="2052"/>
      <c r="AC198" s="2238" t="s">
        <v>9</v>
      </c>
      <c r="AD198" s="2142" t="s">
        <v>233</v>
      </c>
      <c r="AE198" s="2142" t="s">
        <v>234</v>
      </c>
      <c r="AF198" s="2142" t="s">
        <v>235</v>
      </c>
      <c r="AG198" s="2142" t="s">
        <v>236</v>
      </c>
      <c r="CW198"/>
      <c r="CX198"/>
      <c r="CY198"/>
      <c r="CZ198"/>
      <c r="DA198"/>
      <c r="DB198"/>
      <c r="DC198"/>
      <c r="DD198"/>
      <c r="DE198"/>
      <c r="DG198"/>
      <c r="DH198"/>
      <c r="DI198"/>
      <c r="DJ198"/>
      <c r="DK198"/>
      <c r="DL198"/>
      <c r="DM198"/>
    </row>
    <row r="199" spans="1:117" x14ac:dyDescent="0.25">
      <c r="A199" s="783"/>
      <c r="B199" s="634"/>
      <c r="C199" s="635"/>
      <c r="D199" s="688"/>
      <c r="E199" s="689"/>
      <c r="F199" s="645"/>
      <c r="G199" s="2077" t="s">
        <v>14</v>
      </c>
      <c r="H199" s="2056"/>
      <c r="I199" s="2050" t="s">
        <v>15</v>
      </c>
      <c r="J199" s="2057"/>
      <c r="K199" s="2051" t="s">
        <v>16</v>
      </c>
      <c r="L199" s="2057"/>
      <c r="M199" s="2050" t="s">
        <v>17</v>
      </c>
      <c r="N199" s="2057"/>
      <c r="O199" s="2050" t="s">
        <v>18</v>
      </c>
      <c r="P199" s="2057"/>
      <c r="Q199" s="2050" t="s">
        <v>19</v>
      </c>
      <c r="R199" s="2057"/>
      <c r="S199" s="2050" t="s">
        <v>20</v>
      </c>
      <c r="T199" s="2057"/>
      <c r="U199" s="2050" t="s">
        <v>21</v>
      </c>
      <c r="V199" s="2057"/>
      <c r="W199" s="2050" t="s">
        <v>22</v>
      </c>
      <c r="X199" s="2057"/>
      <c r="Y199" s="2050" t="s">
        <v>23</v>
      </c>
      <c r="Z199" s="2058"/>
      <c r="AA199" s="2050" t="s">
        <v>24</v>
      </c>
      <c r="AB199" s="2058"/>
      <c r="AC199" s="797"/>
      <c r="AD199" s="712"/>
      <c r="AE199" s="712"/>
      <c r="AF199" s="712"/>
      <c r="AG199" s="712"/>
      <c r="CW199"/>
      <c r="CX199"/>
      <c r="CY199"/>
      <c r="CZ199"/>
      <c r="DA199"/>
      <c r="DB199"/>
      <c r="DC199"/>
      <c r="DD199"/>
      <c r="DE199"/>
      <c r="DG199"/>
      <c r="DH199"/>
      <c r="DI199"/>
      <c r="DJ199"/>
      <c r="DK199"/>
      <c r="DL199"/>
      <c r="DM199"/>
    </row>
    <row r="200" spans="1:117" x14ac:dyDescent="0.25">
      <c r="A200" s="894"/>
      <c r="B200" s="636"/>
      <c r="C200" s="884"/>
      <c r="D200" s="2059" t="s">
        <v>32</v>
      </c>
      <c r="E200" s="2107" t="s">
        <v>33</v>
      </c>
      <c r="F200" s="2061" t="s">
        <v>34</v>
      </c>
      <c r="G200" s="2109" t="s">
        <v>33</v>
      </c>
      <c r="H200" s="2061" t="s">
        <v>34</v>
      </c>
      <c r="I200" s="2109" t="s">
        <v>33</v>
      </c>
      <c r="J200" s="2061" t="s">
        <v>34</v>
      </c>
      <c r="K200" s="2062" t="s">
        <v>33</v>
      </c>
      <c r="L200" s="2061" t="s">
        <v>34</v>
      </c>
      <c r="M200" s="2062" t="s">
        <v>33</v>
      </c>
      <c r="N200" s="2061" t="s">
        <v>34</v>
      </c>
      <c r="O200" s="2062" t="s">
        <v>33</v>
      </c>
      <c r="P200" s="2061" t="s">
        <v>34</v>
      </c>
      <c r="Q200" s="2062" t="s">
        <v>33</v>
      </c>
      <c r="R200" s="2061" t="s">
        <v>34</v>
      </c>
      <c r="S200" s="2062" t="s">
        <v>33</v>
      </c>
      <c r="T200" s="2061" t="s">
        <v>34</v>
      </c>
      <c r="U200" s="2062" t="s">
        <v>33</v>
      </c>
      <c r="V200" s="2061" t="s">
        <v>34</v>
      </c>
      <c r="W200" s="2062" t="s">
        <v>33</v>
      </c>
      <c r="X200" s="2061" t="s">
        <v>34</v>
      </c>
      <c r="Y200" s="2062" t="s">
        <v>33</v>
      </c>
      <c r="Z200" s="2061" t="s">
        <v>34</v>
      </c>
      <c r="AA200" s="2062" t="s">
        <v>33</v>
      </c>
      <c r="AB200" s="2061" t="s">
        <v>34</v>
      </c>
      <c r="AC200" s="2239"/>
      <c r="AD200" s="904"/>
      <c r="AE200" s="904"/>
      <c r="AF200" s="904"/>
      <c r="AG200" s="904"/>
      <c r="CW200"/>
      <c r="CX200"/>
      <c r="CY200"/>
      <c r="CZ200"/>
      <c r="DA200"/>
      <c r="DB200"/>
      <c r="DC200"/>
      <c r="DD200"/>
      <c r="DE200"/>
      <c r="DG200"/>
      <c r="DH200"/>
      <c r="DI200"/>
      <c r="DJ200"/>
      <c r="DK200"/>
      <c r="DL200"/>
      <c r="DM200"/>
    </row>
    <row r="201" spans="1:117" x14ac:dyDescent="0.25">
      <c r="A201" s="2110" t="s">
        <v>237</v>
      </c>
      <c r="B201" s="2111"/>
      <c r="C201" s="2112"/>
      <c r="D201" s="2196">
        <f>SUM(E201+F201)</f>
        <v>0</v>
      </c>
      <c r="E201" s="335">
        <f>+K201+M201+O201+Q201+S201</f>
        <v>0</v>
      </c>
      <c r="F201" s="2068">
        <f>+L201+N201+P201+R201+T201</f>
        <v>0</v>
      </c>
      <c r="G201" s="2226"/>
      <c r="H201" s="2240"/>
      <c r="I201" s="2226"/>
      <c r="J201" s="2240"/>
      <c r="K201" s="2086"/>
      <c r="L201" s="2097"/>
      <c r="M201" s="2086"/>
      <c r="N201" s="2097"/>
      <c r="O201" s="2086"/>
      <c r="P201" s="2097"/>
      <c r="Q201" s="2086"/>
      <c r="R201" s="2097"/>
      <c r="S201" s="2086"/>
      <c r="T201" s="2097"/>
      <c r="U201" s="2199"/>
      <c r="V201" s="2206"/>
      <c r="W201" s="2199"/>
      <c r="X201" s="2206"/>
      <c r="Y201" s="2199"/>
      <c r="Z201" s="2206"/>
      <c r="AA201" s="2199"/>
      <c r="AB201" s="2241"/>
      <c r="AC201" s="2200"/>
      <c r="AD201" s="2069">
        <f t="shared" ref="AD201:AD206" si="236">SUM(AE201:AG201)</f>
        <v>0</v>
      </c>
      <c r="AE201" s="2097"/>
      <c r="AF201" s="2097"/>
      <c r="AG201" s="2097"/>
      <c r="AH201" t="str">
        <f>CW201&amp;CX201&amp;CY201&amp;CZ201&amp;DA201</f>
        <v/>
      </c>
      <c r="CW201"/>
      <c r="CX201" s="25" t="str">
        <f>IF(AND(D201&gt;0,AC201=""),"  * No olvide digitar la variable  Usuarios con Discapacidad. Digite Cero si no tiene.",IF(AC201&gt;D201," * La variable Usuarios con Discapacidad no pueden superar el Total Ambos Sexos.",""))</f>
        <v/>
      </c>
      <c r="CY201"/>
      <c r="CZ201" s="25" t="str">
        <f>IF((AE201+AF201+AG201)&gt;D201," * El total de actividades de JUNJI, INTEGRA y MINEDUC no puede ser mayor al Total Ambos Sexos.","")</f>
        <v/>
      </c>
      <c r="DA201"/>
      <c r="DB201"/>
      <c r="DC201"/>
      <c r="DD201"/>
      <c r="DE201"/>
      <c r="DG201"/>
      <c r="DH201"/>
      <c r="DI201"/>
      <c r="DJ201" s="26">
        <f>IF((AE201+AF201+AG201)&gt;D201,1,0)</f>
        <v>0</v>
      </c>
      <c r="DK201" s="26">
        <f>IF(AND(D201&gt;0,AC201=""),1,IF(AC201&gt;D201,1,0))</f>
        <v>0</v>
      </c>
      <c r="DL201"/>
      <c r="DM201"/>
    </row>
    <row r="202" spans="1:117" x14ac:dyDescent="0.25">
      <c r="A202" s="1331" t="s">
        <v>238</v>
      </c>
      <c r="B202" s="1623"/>
      <c r="C202" s="1332"/>
      <c r="D202" s="245">
        <f>SUM(E202+F202)</f>
        <v>0</v>
      </c>
      <c r="E202" s="1695">
        <f t="shared" ref="E202:F204" si="237">+K202+M202+O202+Q202+S202</f>
        <v>0</v>
      </c>
      <c r="F202" s="1422">
        <f t="shared" si="237"/>
        <v>0</v>
      </c>
      <c r="G202" s="342"/>
      <c r="H202" s="343"/>
      <c r="I202" s="342"/>
      <c r="J202" s="343"/>
      <c r="K202" s="19"/>
      <c r="L202" s="20"/>
      <c r="M202" s="19"/>
      <c r="N202" s="20"/>
      <c r="O202" s="19"/>
      <c r="P202" s="20"/>
      <c r="Q202" s="19"/>
      <c r="R202" s="20"/>
      <c r="S202" s="19"/>
      <c r="T202" s="20"/>
      <c r="U202" s="344"/>
      <c r="V202" s="264"/>
      <c r="W202" s="344"/>
      <c r="X202" s="264"/>
      <c r="Y202" s="344"/>
      <c r="Z202" s="264"/>
      <c r="AA202" s="344"/>
      <c r="AB202" s="345"/>
      <c r="AC202" s="230"/>
      <c r="AD202" s="1423">
        <f t="shared" si="236"/>
        <v>0</v>
      </c>
      <c r="AE202" s="20"/>
      <c r="AF202" s="20"/>
      <c r="AG202" s="20"/>
      <c r="AH202" t="str">
        <f t="shared" ref="AH202:AH206" si="238">CW202&amp;CX202&amp;CY202&amp;CZ202&amp;DA202</f>
        <v/>
      </c>
      <c r="CW202"/>
      <c r="CX202" s="25" t="str">
        <f t="shared" ref="CX202:CX204" si="239">IF(AND(D202&gt;0,AC202=""),"  * No olvide digitar la variable  Usuarios con Discapacidad. Digite Cero si no tiene.",IF(AC202&gt;D202," * La variable Usuarios con Discapacidad no pueden superar el Total Ambos Sexos.",""))</f>
        <v/>
      </c>
      <c r="CY202"/>
      <c r="CZ202" s="25" t="str">
        <f t="shared" ref="CZ202:CZ203" si="240">IF((AE202+AF202+AG202)&gt;D202," * El total de actividades de JUNJI, INTEGRA y MINEDUC no puede ser mayor al Total Ambos Sexos.","")</f>
        <v/>
      </c>
      <c r="DA202"/>
      <c r="DB202"/>
      <c r="DC202"/>
      <c r="DD202"/>
      <c r="DE202"/>
      <c r="DG202"/>
      <c r="DH202"/>
      <c r="DI202"/>
      <c r="DJ202" s="26">
        <f t="shared" ref="DJ202:DJ204" si="241">IF((AE202+AF202+AG202)&gt;D202,1,0)</f>
        <v>0</v>
      </c>
      <c r="DK202" s="26">
        <f t="shared" ref="DK202:DK204" si="242">IF(AND(D202&gt;0,AC202=""),1,IF(AC202&gt;D202,1,0))</f>
        <v>0</v>
      </c>
      <c r="DL202"/>
      <c r="DM202"/>
    </row>
    <row r="203" spans="1:117" x14ac:dyDescent="0.25">
      <c r="A203" s="722" t="s">
        <v>239</v>
      </c>
      <c r="B203" s="799"/>
      <c r="C203" s="723"/>
      <c r="D203" s="1321">
        <f>SUM(E203+F203)</f>
        <v>0</v>
      </c>
      <c r="E203" s="1696">
        <f t="shared" si="237"/>
        <v>0</v>
      </c>
      <c r="F203" s="348">
        <f t="shared" si="237"/>
        <v>0</v>
      </c>
      <c r="G203" s="342"/>
      <c r="H203" s="343"/>
      <c r="I203" s="342"/>
      <c r="J203" s="343"/>
      <c r="K203" s="19"/>
      <c r="L203" s="20"/>
      <c r="M203" s="19"/>
      <c r="N203" s="20"/>
      <c r="O203" s="19"/>
      <c r="P203" s="20"/>
      <c r="Q203" s="19"/>
      <c r="R203" s="20"/>
      <c r="S203" s="19"/>
      <c r="T203" s="20"/>
      <c r="U203" s="344"/>
      <c r="V203" s="264"/>
      <c r="W203" s="344"/>
      <c r="X203" s="264"/>
      <c r="Y203" s="344"/>
      <c r="Z203" s="264"/>
      <c r="AA203" s="344"/>
      <c r="AB203" s="345"/>
      <c r="AC203" s="230"/>
      <c r="AD203" s="1423">
        <f t="shared" si="236"/>
        <v>0</v>
      </c>
      <c r="AE203" s="20"/>
      <c r="AF203" s="20"/>
      <c r="AG203" s="20"/>
      <c r="AH203" t="str">
        <f t="shared" si="238"/>
        <v/>
      </c>
      <c r="CW203"/>
      <c r="CX203" s="25" t="str">
        <f t="shared" si="239"/>
        <v/>
      </c>
      <c r="CY203"/>
      <c r="CZ203" s="25" t="str">
        <f t="shared" si="240"/>
        <v/>
      </c>
      <c r="DA203"/>
      <c r="DB203"/>
      <c r="DC203"/>
      <c r="DD203"/>
      <c r="DE203"/>
      <c r="DG203"/>
      <c r="DH203"/>
      <c r="DI203"/>
      <c r="DJ203" s="26">
        <f t="shared" si="241"/>
        <v>0</v>
      </c>
      <c r="DK203" s="26">
        <f t="shared" si="242"/>
        <v>0</v>
      </c>
      <c r="DL203"/>
      <c r="DM203"/>
    </row>
    <row r="204" spans="1:117" x14ac:dyDescent="0.25">
      <c r="A204" s="1331" t="s">
        <v>240</v>
      </c>
      <c r="B204" s="1623"/>
      <c r="C204" s="1332"/>
      <c r="D204" s="1321">
        <f>SUM(E204+F204)</f>
        <v>0</v>
      </c>
      <c r="E204" s="1696">
        <f t="shared" si="237"/>
        <v>0</v>
      </c>
      <c r="F204" s="1697">
        <f t="shared" si="237"/>
        <v>0</v>
      </c>
      <c r="G204" s="1484"/>
      <c r="H204" s="1486"/>
      <c r="I204" s="1484"/>
      <c r="J204" s="1486"/>
      <c r="K204" s="1467"/>
      <c r="L204" s="1468"/>
      <c r="M204" s="1467"/>
      <c r="N204" s="1468"/>
      <c r="O204" s="1467"/>
      <c r="P204" s="1468"/>
      <c r="Q204" s="1467"/>
      <c r="R204" s="1468"/>
      <c r="S204" s="1467"/>
      <c r="T204" s="1468"/>
      <c r="U204" s="1593"/>
      <c r="V204" s="1698"/>
      <c r="W204" s="1593"/>
      <c r="X204" s="1698"/>
      <c r="Y204" s="1593"/>
      <c r="Z204" s="1698"/>
      <c r="AA204" s="1593"/>
      <c r="AB204" s="1699"/>
      <c r="AC204" s="1427"/>
      <c r="AD204" s="1423">
        <f t="shared" si="236"/>
        <v>0</v>
      </c>
      <c r="AE204" s="1468"/>
      <c r="AF204" s="1468"/>
      <c r="AG204" s="1468"/>
      <c r="AH204" t="str">
        <f t="shared" si="238"/>
        <v/>
      </c>
      <c r="CW204"/>
      <c r="CX204" s="25" t="str">
        <f t="shared" si="239"/>
        <v/>
      </c>
      <c r="CY204"/>
      <c r="CZ204" s="25" t="str">
        <f>IF((AE204+AF204+AG204)&gt;D204," * El total de actividades de JUNJI, INTEGRA y MINEDUC no puede ser mayor al Total Ambos Sexos.","")</f>
        <v/>
      </c>
      <c r="DA204"/>
      <c r="DB204"/>
      <c r="DC204"/>
      <c r="DD204"/>
      <c r="DE204"/>
      <c r="DG204"/>
      <c r="DH204"/>
      <c r="DI204"/>
      <c r="DJ204" s="26">
        <f t="shared" si="241"/>
        <v>0</v>
      </c>
      <c r="DK204" s="26">
        <f t="shared" si="242"/>
        <v>0</v>
      </c>
      <c r="DL204"/>
      <c r="DM204"/>
    </row>
    <row r="205" spans="1:117" ht="15" customHeight="1" x14ac:dyDescent="0.25">
      <c r="A205" s="800" t="s">
        <v>241</v>
      </c>
      <c r="B205" s="801"/>
      <c r="C205" s="801"/>
      <c r="D205" s="352"/>
      <c r="E205" s="353"/>
      <c r="F205" s="354"/>
      <c r="G205" s="355"/>
      <c r="H205" s="356"/>
      <c r="I205" s="357"/>
      <c r="J205" s="356"/>
      <c r="K205" s="357"/>
      <c r="L205" s="356"/>
      <c r="M205" s="357"/>
      <c r="N205" s="356"/>
      <c r="O205" s="357"/>
      <c r="P205" s="356"/>
      <c r="Q205" s="357"/>
      <c r="R205" s="356"/>
      <c r="S205" s="357"/>
      <c r="T205" s="356"/>
      <c r="U205" s="357"/>
      <c r="V205" s="356"/>
      <c r="W205" s="357"/>
      <c r="X205" s="356"/>
      <c r="Y205" s="357"/>
      <c r="Z205" s="356"/>
      <c r="AA205" s="357"/>
      <c r="AB205" s="358"/>
      <c r="AC205" s="359"/>
      <c r="AD205" s="360">
        <f t="shared" si="236"/>
        <v>0</v>
      </c>
      <c r="AE205" s="20"/>
      <c r="AF205" s="20"/>
      <c r="AG205" s="20"/>
      <c r="AH205" t="str">
        <f t="shared" si="238"/>
        <v/>
      </c>
      <c r="CW205"/>
      <c r="CX205"/>
      <c r="CY205"/>
      <c r="CZ205"/>
      <c r="DA205"/>
      <c r="DB205"/>
      <c r="DC205"/>
      <c r="DD205"/>
      <c r="DE205"/>
      <c r="DG205"/>
      <c r="DH205"/>
      <c r="DI205"/>
      <c r="DJ205"/>
      <c r="DK205"/>
      <c r="DL205"/>
      <c r="DM205"/>
    </row>
    <row r="206" spans="1:117" ht="15" customHeight="1" x14ac:dyDescent="0.25">
      <c r="A206" s="685" t="s">
        <v>242</v>
      </c>
      <c r="B206" s="685"/>
      <c r="C206" s="685"/>
      <c r="D206" s="1400"/>
      <c r="E206" s="1700"/>
      <c r="F206" s="270"/>
      <c r="G206" s="1683"/>
      <c r="H206" s="363"/>
      <c r="I206" s="1683"/>
      <c r="J206" s="363"/>
      <c r="K206" s="1683"/>
      <c r="L206" s="363"/>
      <c r="M206" s="1683"/>
      <c r="N206" s="363"/>
      <c r="O206" s="1683"/>
      <c r="P206" s="363"/>
      <c r="Q206" s="1683"/>
      <c r="R206" s="363"/>
      <c r="S206" s="1683"/>
      <c r="T206" s="363"/>
      <c r="U206" s="1683"/>
      <c r="V206" s="363"/>
      <c r="W206" s="1683"/>
      <c r="X206" s="363"/>
      <c r="Y206" s="1683"/>
      <c r="Z206" s="363"/>
      <c r="AA206" s="1683"/>
      <c r="AB206" s="1684"/>
      <c r="AC206" s="1701"/>
      <c r="AD206" s="1433">
        <f t="shared" si="236"/>
        <v>0</v>
      </c>
      <c r="AE206" s="1438"/>
      <c r="AF206" s="39"/>
      <c r="AG206" s="39"/>
      <c r="AH206" t="str">
        <f t="shared" si="238"/>
        <v/>
      </c>
      <c r="CW206"/>
      <c r="CX206"/>
      <c r="CY206"/>
      <c r="CZ206"/>
      <c r="DA206"/>
      <c r="DB206"/>
      <c r="DC206"/>
      <c r="DD206"/>
      <c r="DE206"/>
      <c r="DG206"/>
      <c r="DH206"/>
      <c r="DI206"/>
      <c r="DJ206"/>
      <c r="DK206"/>
      <c r="DL206"/>
      <c r="DM206"/>
    </row>
    <row r="207" spans="1:117" x14ac:dyDescent="0.25">
      <c r="A207" s="43" t="s">
        <v>243</v>
      </c>
      <c r="B207" s="365"/>
      <c r="C207" s="70"/>
      <c r="D207" s="46"/>
      <c r="E207" s="46"/>
      <c r="F207" s="43"/>
      <c r="G207" s="43"/>
      <c r="H207" s="43"/>
      <c r="I207" s="46"/>
      <c r="J207" s="2242"/>
      <c r="K207" s="367"/>
      <c r="L207" s="46"/>
      <c r="M207" s="368"/>
      <c r="N207" s="368"/>
      <c r="O207" s="539"/>
      <c r="P207" s="539"/>
      <c r="Q207" s="539"/>
      <c r="R207" s="539"/>
      <c r="S207" s="539"/>
      <c r="T207" s="539"/>
      <c r="U207" s="539"/>
      <c r="V207" s="539"/>
      <c r="W207" s="539"/>
      <c r="X207" s="539"/>
      <c r="Y207" s="539"/>
      <c r="Z207" s="539"/>
      <c r="AA207" s="539"/>
      <c r="AB207" s="539"/>
      <c r="AC207" s="539"/>
      <c r="AD207" s="539"/>
      <c r="AE207" s="539"/>
      <c r="AF207" s="539"/>
      <c r="AG207" s="539"/>
      <c r="AH207" s="539"/>
      <c r="AI207" s="539"/>
      <c r="AJ207" s="539"/>
      <c r="AK207" s="539"/>
      <c r="AL207" s="71"/>
      <c r="AM207" s="71"/>
      <c r="AN207" s="71"/>
      <c r="AO207" s="71"/>
      <c r="AP207" s="71"/>
      <c r="CW207"/>
      <c r="CX207"/>
      <c r="CY207"/>
      <c r="CZ207"/>
      <c r="DA207"/>
      <c r="DB207"/>
      <c r="DC207"/>
      <c r="DD207"/>
      <c r="DE207"/>
      <c r="DG207"/>
      <c r="DH207"/>
      <c r="DI207"/>
      <c r="DJ207"/>
      <c r="DK207"/>
      <c r="DL207"/>
      <c r="DM207"/>
    </row>
    <row r="208" spans="1:117" ht="15" customHeight="1" x14ac:dyDescent="0.25">
      <c r="A208" s="2044" t="s">
        <v>232</v>
      </c>
      <c r="B208" s="632"/>
      <c r="C208" s="2046"/>
      <c r="D208" s="2105" t="s">
        <v>4</v>
      </c>
      <c r="E208" s="638"/>
      <c r="F208" s="2243"/>
      <c r="G208" s="2244" t="s">
        <v>5</v>
      </c>
      <c r="H208" s="2051"/>
      <c r="I208" s="2051"/>
      <c r="J208" s="2051"/>
      <c r="K208" s="2051"/>
      <c r="L208" s="2051"/>
      <c r="M208" s="2051"/>
      <c r="N208" s="2051"/>
      <c r="O208" s="2051"/>
      <c r="P208" s="2051"/>
      <c r="Q208" s="2051"/>
      <c r="R208" s="2051"/>
      <c r="S208" s="2051"/>
      <c r="T208" s="2051"/>
      <c r="U208" s="2051"/>
      <c r="V208" s="2051"/>
      <c r="W208" s="2051"/>
      <c r="X208" s="2051"/>
      <c r="Y208" s="2051"/>
      <c r="Z208" s="2051"/>
      <c r="AA208" s="2051"/>
      <c r="AB208" s="2051"/>
      <c r="AC208" s="2051"/>
      <c r="AD208" s="2051"/>
      <c r="AE208" s="2051"/>
      <c r="AF208" s="2051"/>
      <c r="AG208" s="2051"/>
      <c r="AH208" s="2051"/>
      <c r="AI208" s="2051"/>
      <c r="AJ208" s="2051"/>
      <c r="AK208" s="2051"/>
      <c r="AL208" s="2051"/>
      <c r="AM208" s="2051"/>
      <c r="AN208" s="2051"/>
      <c r="AO208" s="2051"/>
      <c r="AP208" s="2057"/>
      <c r="CW208"/>
      <c r="CX208"/>
      <c r="CY208"/>
      <c r="CZ208"/>
      <c r="DA208"/>
      <c r="DB208"/>
      <c r="DC208"/>
      <c r="DD208"/>
      <c r="DE208"/>
      <c r="DG208"/>
      <c r="DH208"/>
      <c r="DI208"/>
      <c r="DJ208"/>
      <c r="DK208"/>
      <c r="DL208"/>
      <c r="DM208"/>
    </row>
    <row r="209" spans="1:117" ht="15" customHeight="1" x14ac:dyDescent="0.25">
      <c r="A209" s="783"/>
      <c r="B209" s="634"/>
      <c r="C209" s="635"/>
      <c r="D209" s="903"/>
      <c r="E209" s="640"/>
      <c r="F209" s="907"/>
      <c r="G209" s="2106" t="s">
        <v>14</v>
      </c>
      <c r="H209" s="2058"/>
      <c r="I209" s="2050" t="s">
        <v>15</v>
      </c>
      <c r="J209" s="2057"/>
      <c r="K209" s="2051" t="s">
        <v>16</v>
      </c>
      <c r="L209" s="2057"/>
      <c r="M209" s="2050" t="s">
        <v>17</v>
      </c>
      <c r="N209" s="2057"/>
      <c r="O209" s="2050" t="s">
        <v>18</v>
      </c>
      <c r="P209" s="2057"/>
      <c r="Q209" s="2050" t="s">
        <v>19</v>
      </c>
      <c r="R209" s="2057"/>
      <c r="S209" s="2050" t="s">
        <v>20</v>
      </c>
      <c r="T209" s="2057"/>
      <c r="U209" s="2050" t="s">
        <v>21</v>
      </c>
      <c r="V209" s="2057"/>
      <c r="W209" s="2050" t="s">
        <v>22</v>
      </c>
      <c r="X209" s="2057"/>
      <c r="Y209" s="2050" t="s">
        <v>23</v>
      </c>
      <c r="Z209" s="2058"/>
      <c r="AA209" s="2050" t="s">
        <v>24</v>
      </c>
      <c r="AB209" s="2058"/>
      <c r="AC209" s="2050" t="s">
        <v>244</v>
      </c>
      <c r="AD209" s="2058"/>
      <c r="AE209" s="2050" t="s">
        <v>245</v>
      </c>
      <c r="AF209" s="2058"/>
      <c r="AG209" s="2050" t="s">
        <v>246</v>
      </c>
      <c r="AH209" s="2058"/>
      <c r="AI209" s="2050" t="s">
        <v>247</v>
      </c>
      <c r="AJ209" s="2058"/>
      <c r="AK209" s="2050" t="s">
        <v>29</v>
      </c>
      <c r="AL209" s="2058"/>
      <c r="AM209" s="2050" t="s">
        <v>30</v>
      </c>
      <c r="AN209" s="2058"/>
      <c r="AO209" s="2050" t="s">
        <v>31</v>
      </c>
      <c r="AP209" s="2058"/>
      <c r="CW209"/>
      <c r="CX209"/>
      <c r="CY209"/>
      <c r="CZ209"/>
      <c r="DA209"/>
      <c r="DB209"/>
      <c r="DC209"/>
      <c r="DD209"/>
      <c r="DE209"/>
      <c r="DG209"/>
      <c r="DH209"/>
      <c r="DI209"/>
      <c r="DJ209"/>
      <c r="DK209"/>
      <c r="DL209"/>
      <c r="DM209"/>
    </row>
    <row r="210" spans="1:117" x14ac:dyDescent="0.25">
      <c r="A210" s="894"/>
      <c r="B210" s="636"/>
      <c r="C210" s="884"/>
      <c r="D210" s="2059" t="s">
        <v>32</v>
      </c>
      <c r="E210" s="2108" t="s">
        <v>33</v>
      </c>
      <c r="F210" s="369" t="s">
        <v>34</v>
      </c>
      <c r="G210" s="2062" t="s">
        <v>33</v>
      </c>
      <c r="H210" s="2061" t="s">
        <v>34</v>
      </c>
      <c r="I210" s="2062" t="s">
        <v>33</v>
      </c>
      <c r="J210" s="2061" t="s">
        <v>34</v>
      </c>
      <c r="K210" s="2062" t="s">
        <v>33</v>
      </c>
      <c r="L210" s="2061" t="s">
        <v>34</v>
      </c>
      <c r="M210" s="2062" t="s">
        <v>33</v>
      </c>
      <c r="N210" s="2061" t="s">
        <v>34</v>
      </c>
      <c r="O210" s="2062" t="s">
        <v>33</v>
      </c>
      <c r="P210" s="2061" t="s">
        <v>34</v>
      </c>
      <c r="Q210" s="2062" t="s">
        <v>33</v>
      </c>
      <c r="R210" s="2061" t="s">
        <v>34</v>
      </c>
      <c r="S210" s="2062" t="s">
        <v>33</v>
      </c>
      <c r="T210" s="2061" t="s">
        <v>34</v>
      </c>
      <c r="U210" s="2062" t="s">
        <v>33</v>
      </c>
      <c r="V210" s="2061" t="s">
        <v>34</v>
      </c>
      <c r="W210" s="2062" t="s">
        <v>33</v>
      </c>
      <c r="X210" s="2061" t="s">
        <v>34</v>
      </c>
      <c r="Y210" s="2062" t="s">
        <v>33</v>
      </c>
      <c r="Z210" s="2061" t="s">
        <v>34</v>
      </c>
      <c r="AA210" s="2062" t="s">
        <v>33</v>
      </c>
      <c r="AB210" s="2061" t="s">
        <v>34</v>
      </c>
      <c r="AC210" s="2062" t="s">
        <v>33</v>
      </c>
      <c r="AD210" s="2061" t="s">
        <v>34</v>
      </c>
      <c r="AE210" s="2062" t="s">
        <v>33</v>
      </c>
      <c r="AF210" s="2061" t="s">
        <v>34</v>
      </c>
      <c r="AG210" s="2062" t="s">
        <v>33</v>
      </c>
      <c r="AH210" s="2061" t="s">
        <v>34</v>
      </c>
      <c r="AI210" s="2062" t="s">
        <v>33</v>
      </c>
      <c r="AJ210" s="2061" t="s">
        <v>34</v>
      </c>
      <c r="AK210" s="2062" t="s">
        <v>33</v>
      </c>
      <c r="AL210" s="2061" t="s">
        <v>34</v>
      </c>
      <c r="AM210" s="2062" t="s">
        <v>33</v>
      </c>
      <c r="AN210" s="2061" t="s">
        <v>34</v>
      </c>
      <c r="AO210" s="2062" t="s">
        <v>33</v>
      </c>
      <c r="AP210" s="2061" t="s">
        <v>34</v>
      </c>
      <c r="CW210"/>
      <c r="CX210"/>
      <c r="CY210"/>
      <c r="CZ210"/>
      <c r="DA210"/>
      <c r="DB210"/>
      <c r="DC210"/>
      <c r="DD210"/>
      <c r="DE210"/>
      <c r="DG210"/>
      <c r="DH210"/>
      <c r="DI210"/>
      <c r="DJ210"/>
      <c r="DK210"/>
      <c r="DL210"/>
      <c r="DM210"/>
    </row>
    <row r="211" spans="1:117" ht="15" customHeight="1" x14ac:dyDescent="0.25">
      <c r="A211" s="2096" t="s">
        <v>248</v>
      </c>
      <c r="B211" s="674"/>
      <c r="C211" s="2245"/>
      <c r="D211" s="2067">
        <f>SUM(E211:F211)</f>
        <v>0</v>
      </c>
      <c r="E211" s="2068">
        <f>SUM(G211+I211+K211+M211+O211+Q211+S211+U211+W211+Y211+AA211+AC211+AE211+AG211+AI211+AK211+AM211+AO211)</f>
        <v>0</v>
      </c>
      <c r="F211" s="2246">
        <f t="shared" ref="E211:F214" si="243">SUM(H211+J211+L211+N211+P211+R211+T211+V211+X211+Z211+AB211+AD211+AF211+AH211+AJ211+AL211+AN211+AP211)</f>
        <v>0</v>
      </c>
      <c r="G211" s="2247"/>
      <c r="H211" s="52"/>
      <c r="I211" s="2070"/>
      <c r="J211" s="52"/>
      <c r="K211" s="2070"/>
      <c r="L211" s="52"/>
      <c r="M211" s="2070"/>
      <c r="N211" s="52"/>
      <c r="O211" s="2070"/>
      <c r="P211" s="52"/>
      <c r="Q211" s="2070"/>
      <c r="R211" s="52"/>
      <c r="S211" s="2070"/>
      <c r="T211" s="52"/>
      <c r="U211" s="2070"/>
      <c r="V211" s="52"/>
      <c r="W211" s="205"/>
      <c r="X211" s="52"/>
      <c r="Y211" s="2070"/>
      <c r="Z211" s="52"/>
      <c r="AA211" s="2070"/>
      <c r="AB211" s="52"/>
      <c r="AC211" s="2070"/>
      <c r="AD211" s="52"/>
      <c r="AE211" s="2070"/>
      <c r="AF211" s="52"/>
      <c r="AG211" s="2070"/>
      <c r="AH211" s="52"/>
      <c r="AI211" s="2070"/>
      <c r="AJ211" s="52"/>
      <c r="AK211" s="205"/>
      <c r="AL211" s="52"/>
      <c r="AM211" s="2070"/>
      <c r="AN211" s="52"/>
      <c r="AO211" s="2070"/>
      <c r="AP211" s="52"/>
      <c r="CW211"/>
      <c r="CX211"/>
      <c r="CY211"/>
      <c r="CZ211"/>
      <c r="DA211"/>
      <c r="DB211"/>
      <c r="DC211"/>
      <c r="DD211"/>
      <c r="DE211"/>
      <c r="DG211"/>
      <c r="DH211"/>
      <c r="DI211"/>
      <c r="DJ211"/>
      <c r="DK211"/>
      <c r="DL211"/>
      <c r="DM211"/>
    </row>
    <row r="212" spans="1:117" x14ac:dyDescent="0.25">
      <c r="A212" s="1419" t="s">
        <v>249</v>
      </c>
      <c r="B212" s="1420"/>
      <c r="C212" s="1421"/>
      <c r="D212" s="1383">
        <f>SUM(E212:F212)</f>
        <v>0</v>
      </c>
      <c r="E212" s="1422">
        <f t="shared" si="243"/>
        <v>0</v>
      </c>
      <c r="F212" s="1706">
        <f t="shared" si="243"/>
        <v>0</v>
      </c>
      <c r="G212" s="1707"/>
      <c r="H212" s="1425"/>
      <c r="I212" s="1424"/>
      <c r="J212" s="1425"/>
      <c r="K212" s="1424"/>
      <c r="L212" s="1425"/>
      <c r="M212" s="1424"/>
      <c r="N212" s="1425"/>
      <c r="O212" s="1424"/>
      <c r="P212" s="1425"/>
      <c r="Q212" s="1424"/>
      <c r="R212" s="1425"/>
      <c r="S212" s="1424"/>
      <c r="T212" s="1425"/>
      <c r="U212" s="1424"/>
      <c r="V212" s="1425"/>
      <c r="W212" s="1622"/>
      <c r="X212" s="1425"/>
      <c r="Y212" s="1424"/>
      <c r="Z212" s="1425"/>
      <c r="AA212" s="1424"/>
      <c r="AB212" s="1425"/>
      <c r="AC212" s="1424"/>
      <c r="AD212" s="1425"/>
      <c r="AE212" s="1424"/>
      <c r="AF212" s="1425"/>
      <c r="AG212" s="1424"/>
      <c r="AH212" s="1425"/>
      <c r="AI212" s="1424"/>
      <c r="AJ212" s="1425"/>
      <c r="AK212" s="1622"/>
      <c r="AL212" s="1425"/>
      <c r="AM212" s="1424"/>
      <c r="AN212" s="1425"/>
      <c r="AO212" s="1424"/>
      <c r="AP212" s="1425"/>
      <c r="CW212"/>
      <c r="CX212"/>
      <c r="CY212"/>
      <c r="CZ212"/>
      <c r="DA212"/>
      <c r="DB212"/>
      <c r="DC212"/>
      <c r="DD212"/>
      <c r="DE212"/>
      <c r="DG212"/>
      <c r="DH212"/>
      <c r="DI212"/>
      <c r="DJ212"/>
      <c r="DK212"/>
      <c r="DL212"/>
      <c r="DM212"/>
    </row>
    <row r="213" spans="1:117" x14ac:dyDescent="0.25">
      <c r="A213" s="1481" t="s">
        <v>250</v>
      </c>
      <c r="B213" s="1482"/>
      <c r="C213" s="1483"/>
      <c r="D213" s="1383">
        <f>SUM(E213:F213)</f>
        <v>0</v>
      </c>
      <c r="E213" s="1422">
        <f t="shared" si="243"/>
        <v>0</v>
      </c>
      <c r="F213" s="1706">
        <f t="shared" si="243"/>
        <v>0</v>
      </c>
      <c r="G213" s="1707"/>
      <c r="H213" s="1425"/>
      <c r="I213" s="1424"/>
      <c r="J213" s="1425"/>
      <c r="K213" s="1424"/>
      <c r="L213" s="1425"/>
      <c r="M213" s="1424"/>
      <c r="N213" s="1425"/>
      <c r="O213" s="1424"/>
      <c r="P213" s="1425"/>
      <c r="Q213" s="1424"/>
      <c r="R213" s="1425"/>
      <c r="S213" s="1424"/>
      <c r="T213" s="1425"/>
      <c r="U213" s="1424"/>
      <c r="V213" s="1425"/>
      <c r="W213" s="1622"/>
      <c r="X213" s="1425"/>
      <c r="Y213" s="1424"/>
      <c r="Z213" s="1425"/>
      <c r="AA213" s="1424"/>
      <c r="AB213" s="1425"/>
      <c r="AC213" s="1424"/>
      <c r="AD213" s="1425"/>
      <c r="AE213" s="1424"/>
      <c r="AF213" s="1425"/>
      <c r="AG213" s="1424"/>
      <c r="AH213" s="1425"/>
      <c r="AI213" s="1424"/>
      <c r="AJ213" s="1425"/>
      <c r="AK213" s="1622"/>
      <c r="AL213" s="1425"/>
      <c r="AM213" s="1424"/>
      <c r="AN213" s="1425"/>
      <c r="AO213" s="1424"/>
      <c r="AP213" s="1425"/>
      <c r="CW213"/>
      <c r="CX213"/>
      <c r="CY213"/>
      <c r="CZ213"/>
      <c r="DA213"/>
      <c r="DB213"/>
      <c r="DC213"/>
      <c r="DD213"/>
      <c r="DE213"/>
      <c r="DG213"/>
      <c r="DH213"/>
      <c r="DI213"/>
      <c r="DJ213"/>
      <c r="DK213"/>
      <c r="DL213"/>
      <c r="DM213"/>
    </row>
    <row r="214" spans="1:117" x14ac:dyDescent="0.25">
      <c r="A214" s="803" t="s">
        <v>251</v>
      </c>
      <c r="B214" s="803"/>
      <c r="C214" s="735"/>
      <c r="D214" s="1388">
        <f>SUM(E214:F214)</f>
        <v>0</v>
      </c>
      <c r="E214" s="541">
        <f t="shared" si="243"/>
        <v>0</v>
      </c>
      <c r="F214" s="1708">
        <f t="shared" si="243"/>
        <v>0</v>
      </c>
      <c r="G214" s="1709"/>
      <c r="H214" s="1435"/>
      <c r="I214" s="1434"/>
      <c r="J214" s="1435"/>
      <c r="K214" s="1434"/>
      <c r="L214" s="1435"/>
      <c r="M214" s="1434"/>
      <c r="N214" s="1435"/>
      <c r="O214" s="1434"/>
      <c r="P214" s="1435"/>
      <c r="Q214" s="1434"/>
      <c r="R214" s="1435"/>
      <c r="S214" s="1434"/>
      <c r="T214" s="1435"/>
      <c r="U214" s="1434"/>
      <c r="V214" s="1435"/>
      <c r="W214" s="1624"/>
      <c r="X214" s="1435"/>
      <c r="Y214" s="1434"/>
      <c r="Z214" s="1435"/>
      <c r="AA214" s="1434"/>
      <c r="AB214" s="1435"/>
      <c r="AC214" s="1434"/>
      <c r="AD214" s="1435"/>
      <c r="AE214" s="1434"/>
      <c r="AF214" s="1435"/>
      <c r="AG214" s="1434"/>
      <c r="AH214" s="1435"/>
      <c r="AI214" s="1434"/>
      <c r="AJ214" s="1435"/>
      <c r="AK214" s="1624"/>
      <c r="AL214" s="1435"/>
      <c r="AM214" s="1434"/>
      <c r="AN214" s="1435"/>
      <c r="AO214" s="1434"/>
      <c r="AP214" s="1435"/>
      <c r="CW214"/>
      <c r="CX214"/>
      <c r="CY214"/>
      <c r="CZ214"/>
      <c r="DA214"/>
      <c r="DB214"/>
      <c r="DC214"/>
      <c r="DD214"/>
      <c r="DE214"/>
      <c r="DG214"/>
      <c r="DH214"/>
      <c r="DI214"/>
      <c r="DJ214"/>
      <c r="DK214"/>
      <c r="DL214"/>
      <c r="DM214"/>
    </row>
    <row r="215" spans="1:117" x14ac:dyDescent="0.25">
      <c r="A215" s="43" t="s">
        <v>252</v>
      </c>
      <c r="B215" s="377"/>
      <c r="C215" s="377"/>
      <c r="D215" s="378"/>
      <c r="E215" s="378"/>
      <c r="F215" s="378"/>
      <c r="G215" s="379"/>
      <c r="H215" s="379"/>
      <c r="I215" s="379"/>
      <c r="J215" s="380"/>
      <c r="K215" s="1285"/>
      <c r="L215" s="379"/>
      <c r="M215" s="1285"/>
      <c r="N215" s="1286"/>
      <c r="O215" s="10"/>
      <c r="P215" s="10"/>
      <c r="Q215" s="10"/>
      <c r="R215" s="10"/>
      <c r="S215" s="10"/>
      <c r="T215" s="10"/>
      <c r="U215" s="10"/>
      <c r="V215" s="10"/>
      <c r="W215" s="10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CW215"/>
      <c r="CX215"/>
      <c r="CY215"/>
      <c r="CZ215"/>
      <c r="DA215"/>
      <c r="DB215"/>
      <c r="DC215"/>
      <c r="DD215"/>
      <c r="DE215"/>
      <c r="DG215"/>
      <c r="DH215"/>
      <c r="DI215"/>
      <c r="DJ215"/>
      <c r="DK215"/>
      <c r="DL215"/>
      <c r="DM215"/>
    </row>
    <row r="216" spans="1:117" ht="15" customHeight="1" x14ac:dyDescent="0.25">
      <c r="A216" s="2141" t="s">
        <v>253</v>
      </c>
      <c r="B216" s="804"/>
      <c r="C216" s="2142"/>
      <c r="D216" s="2105" t="s">
        <v>254</v>
      </c>
      <c r="E216" s="638"/>
      <c r="F216" s="2076"/>
      <c r="G216" s="2050" t="s">
        <v>5</v>
      </c>
      <c r="H216" s="2051"/>
      <c r="I216" s="2051"/>
      <c r="J216" s="2051"/>
      <c r="K216" s="2051"/>
      <c r="L216" s="2051"/>
      <c r="M216" s="2051"/>
      <c r="N216" s="2051"/>
      <c r="O216" s="2051"/>
      <c r="P216" s="2051"/>
      <c r="Q216" s="2051"/>
      <c r="R216" s="2051"/>
      <c r="S216" s="2051"/>
      <c r="T216" s="2051"/>
      <c r="U216" s="2051"/>
      <c r="V216" s="2051"/>
      <c r="W216" s="2051"/>
      <c r="X216" s="2051"/>
      <c r="Y216" s="2051"/>
      <c r="Z216" s="2051"/>
      <c r="AA216" s="2051"/>
      <c r="AB216" s="2051"/>
      <c r="AC216" s="2051"/>
      <c r="AD216" s="2051"/>
      <c r="AE216" s="2051"/>
      <c r="AF216" s="2051"/>
      <c r="AG216" s="2051"/>
      <c r="AH216" s="2051"/>
      <c r="AI216" s="2051"/>
      <c r="AJ216" s="2051"/>
      <c r="AK216" s="2051"/>
      <c r="AL216" s="2051"/>
      <c r="AM216" s="2051"/>
      <c r="AN216" s="2052"/>
      <c r="AO216" s="2248" t="s">
        <v>7</v>
      </c>
      <c r="AP216" s="2249" t="s">
        <v>255</v>
      </c>
      <c r="AQ216" s="2250" t="s">
        <v>256</v>
      </c>
      <c r="AR216" s="2251"/>
      <c r="AS216" s="2252" t="s">
        <v>257</v>
      </c>
      <c r="AT216" s="2253" t="s">
        <v>42</v>
      </c>
      <c r="AU216" s="2253" t="s">
        <v>258</v>
      </c>
      <c r="AV216" s="2254" t="s">
        <v>9</v>
      </c>
      <c r="AW216" s="2254" t="s">
        <v>259</v>
      </c>
      <c r="AX216" s="2251" t="s">
        <v>10</v>
      </c>
      <c r="CW216"/>
      <c r="CX216"/>
      <c r="CY216"/>
      <c r="CZ216"/>
      <c r="DA216"/>
      <c r="DB216"/>
      <c r="DC216"/>
      <c r="DD216"/>
      <c r="DE216"/>
      <c r="DG216"/>
      <c r="DH216"/>
      <c r="DI216"/>
      <c r="DJ216"/>
      <c r="DK216"/>
      <c r="DL216"/>
      <c r="DM216"/>
    </row>
    <row r="217" spans="1:117" ht="15" customHeight="1" x14ac:dyDescent="0.25">
      <c r="A217" s="711"/>
      <c r="B217" s="805"/>
      <c r="C217" s="712"/>
      <c r="D217" s="903"/>
      <c r="E217" s="640"/>
      <c r="F217" s="885"/>
      <c r="G217" s="2077" t="s">
        <v>119</v>
      </c>
      <c r="H217" s="2056"/>
      <c r="I217" s="2051" t="s">
        <v>16</v>
      </c>
      <c r="J217" s="2057"/>
      <c r="K217" s="2050" t="s">
        <v>17</v>
      </c>
      <c r="L217" s="2057"/>
      <c r="M217" s="2050" t="s">
        <v>18</v>
      </c>
      <c r="N217" s="2057"/>
      <c r="O217" s="2050" t="s">
        <v>19</v>
      </c>
      <c r="P217" s="2057"/>
      <c r="Q217" s="2050" t="s">
        <v>20</v>
      </c>
      <c r="R217" s="2057"/>
      <c r="S217" s="2050" t="s">
        <v>21</v>
      </c>
      <c r="T217" s="2057"/>
      <c r="U217" s="2050" t="s">
        <v>22</v>
      </c>
      <c r="V217" s="2057"/>
      <c r="W217" s="2050" t="s">
        <v>23</v>
      </c>
      <c r="X217" s="2058"/>
      <c r="Y217" s="2050" t="s">
        <v>24</v>
      </c>
      <c r="Z217" s="2058"/>
      <c r="AA217" s="2050" t="s">
        <v>244</v>
      </c>
      <c r="AB217" s="2058"/>
      <c r="AC217" s="2050" t="s">
        <v>245</v>
      </c>
      <c r="AD217" s="2058"/>
      <c r="AE217" s="2050" t="s">
        <v>246</v>
      </c>
      <c r="AF217" s="2058"/>
      <c r="AG217" s="2050" t="s">
        <v>247</v>
      </c>
      <c r="AH217" s="2058"/>
      <c r="AI217" s="2050" t="s">
        <v>29</v>
      </c>
      <c r="AJ217" s="2058"/>
      <c r="AK217" s="2050" t="s">
        <v>30</v>
      </c>
      <c r="AL217" s="2058"/>
      <c r="AM217" s="2050" t="s">
        <v>31</v>
      </c>
      <c r="AN217" s="2058"/>
      <c r="AO217" s="819"/>
      <c r="AP217" s="822"/>
      <c r="AQ217" s="2255" t="s">
        <v>260</v>
      </c>
      <c r="AR217" s="2256" t="s">
        <v>261</v>
      </c>
      <c r="AS217" s="826"/>
      <c r="AT217" s="812"/>
      <c r="AU217" s="812"/>
      <c r="AV217" s="815"/>
      <c r="AW217" s="815"/>
      <c r="AX217" s="2251"/>
      <c r="CW217"/>
      <c r="CX217"/>
      <c r="CY217"/>
      <c r="CZ217"/>
      <c r="DA217"/>
      <c r="DB217"/>
      <c r="DC217"/>
      <c r="DD217"/>
      <c r="DE217"/>
      <c r="DG217"/>
      <c r="DH217"/>
      <c r="DI217"/>
      <c r="DJ217"/>
      <c r="DK217"/>
      <c r="DL217"/>
      <c r="DM217"/>
    </row>
    <row r="218" spans="1:117" x14ac:dyDescent="0.25">
      <c r="A218" s="906"/>
      <c r="B218" s="807"/>
      <c r="C218" s="904"/>
      <c r="D218" s="2257" t="s">
        <v>32</v>
      </c>
      <c r="E218" s="2258" t="s">
        <v>33</v>
      </c>
      <c r="F218" s="538" t="s">
        <v>34</v>
      </c>
      <c r="G218" s="2062" t="s">
        <v>33</v>
      </c>
      <c r="H218" s="2061" t="s">
        <v>34</v>
      </c>
      <c r="I218" s="2062" t="s">
        <v>33</v>
      </c>
      <c r="J218" s="2061" t="s">
        <v>34</v>
      </c>
      <c r="K218" s="2062" t="s">
        <v>33</v>
      </c>
      <c r="L218" s="2061" t="s">
        <v>34</v>
      </c>
      <c r="M218" s="2062" t="s">
        <v>33</v>
      </c>
      <c r="N218" s="2061" t="s">
        <v>34</v>
      </c>
      <c r="O218" s="2062" t="s">
        <v>33</v>
      </c>
      <c r="P218" s="2061" t="s">
        <v>34</v>
      </c>
      <c r="Q218" s="2062" t="s">
        <v>33</v>
      </c>
      <c r="R218" s="2061" t="s">
        <v>34</v>
      </c>
      <c r="S218" s="2062" t="s">
        <v>33</v>
      </c>
      <c r="T218" s="2061" t="s">
        <v>34</v>
      </c>
      <c r="U218" s="2062" t="s">
        <v>33</v>
      </c>
      <c r="V218" s="2061" t="s">
        <v>34</v>
      </c>
      <c r="W218" s="2062" t="s">
        <v>33</v>
      </c>
      <c r="X218" s="2061" t="s">
        <v>34</v>
      </c>
      <c r="Y218" s="2062" t="s">
        <v>33</v>
      </c>
      <c r="Z218" s="2061" t="s">
        <v>34</v>
      </c>
      <c r="AA218" s="2062" t="s">
        <v>33</v>
      </c>
      <c r="AB218" s="2061" t="s">
        <v>34</v>
      </c>
      <c r="AC218" s="2062" t="s">
        <v>33</v>
      </c>
      <c r="AD218" s="2061" t="s">
        <v>34</v>
      </c>
      <c r="AE218" s="2062" t="s">
        <v>33</v>
      </c>
      <c r="AF218" s="2061" t="s">
        <v>34</v>
      </c>
      <c r="AG218" s="2062" t="s">
        <v>33</v>
      </c>
      <c r="AH218" s="2061" t="s">
        <v>34</v>
      </c>
      <c r="AI218" s="2062" t="s">
        <v>33</v>
      </c>
      <c r="AJ218" s="2061" t="s">
        <v>34</v>
      </c>
      <c r="AK218" s="2062" t="s">
        <v>33</v>
      </c>
      <c r="AL218" s="2061" t="s">
        <v>34</v>
      </c>
      <c r="AM218" s="2062" t="s">
        <v>33</v>
      </c>
      <c r="AN218" s="2061" t="s">
        <v>34</v>
      </c>
      <c r="AO218" s="2259"/>
      <c r="AP218" s="2260"/>
      <c r="AQ218" s="2261"/>
      <c r="AR218" s="2262"/>
      <c r="AS218" s="916"/>
      <c r="AT218" s="910"/>
      <c r="AU218" s="910"/>
      <c r="AV218" s="918"/>
      <c r="AW218" s="918"/>
      <c r="AX218" s="2251"/>
      <c r="CW218"/>
      <c r="CX218"/>
      <c r="CY218"/>
      <c r="CZ218"/>
      <c r="DA218"/>
      <c r="DB218"/>
      <c r="DC218"/>
      <c r="DD218"/>
      <c r="DE218"/>
      <c r="DG218"/>
      <c r="DH218"/>
      <c r="DI218"/>
      <c r="DJ218"/>
      <c r="DK218"/>
      <c r="DL218"/>
      <c r="DM218"/>
    </row>
    <row r="219" spans="1:117" x14ac:dyDescent="0.25">
      <c r="A219" s="2173" t="s">
        <v>262</v>
      </c>
      <c r="B219" s="2263" t="s">
        <v>263</v>
      </c>
      <c r="C219" s="2264"/>
      <c r="D219" s="2265">
        <f t="shared" ref="D219:D263" si="244">SUM(E219+F219)</f>
        <v>21</v>
      </c>
      <c r="E219" s="135">
        <f t="shared" ref="E219:F234" si="245">SUM(G219+I219+K219+M219+O219+Q219+S219+U219+W219+Y219+AA219+AC219+AE219+AG219+AI219+AK219+AM219)</f>
        <v>14</v>
      </c>
      <c r="F219" s="2114">
        <f t="shared" si="245"/>
        <v>7</v>
      </c>
      <c r="G219" s="2266">
        <v>0</v>
      </c>
      <c r="H219" s="386">
        <v>0</v>
      </c>
      <c r="I219" s="2267">
        <v>0</v>
      </c>
      <c r="J219" s="386">
        <v>0</v>
      </c>
      <c r="K219" s="2267">
        <v>0</v>
      </c>
      <c r="L219" s="386">
        <v>0</v>
      </c>
      <c r="M219" s="2267">
        <v>2</v>
      </c>
      <c r="N219" s="386">
        <v>0</v>
      </c>
      <c r="O219" s="2267">
        <v>0</v>
      </c>
      <c r="P219" s="386">
        <v>0</v>
      </c>
      <c r="Q219" s="2267">
        <v>0</v>
      </c>
      <c r="R219" s="386">
        <v>0</v>
      </c>
      <c r="S219" s="2267">
        <v>1</v>
      </c>
      <c r="T219" s="386">
        <v>0</v>
      </c>
      <c r="U219" s="2267">
        <v>4</v>
      </c>
      <c r="V219" s="2268">
        <v>3</v>
      </c>
      <c r="W219" s="2267">
        <v>3</v>
      </c>
      <c r="X219" s="2268">
        <v>1</v>
      </c>
      <c r="Y219" s="2267">
        <v>1</v>
      </c>
      <c r="Z219" s="2268">
        <v>0</v>
      </c>
      <c r="AA219" s="2267">
        <v>0</v>
      </c>
      <c r="AB219" s="2268">
        <v>1</v>
      </c>
      <c r="AC219" s="2267">
        <v>0</v>
      </c>
      <c r="AD219" s="2268">
        <v>0</v>
      </c>
      <c r="AE219" s="2267">
        <v>0</v>
      </c>
      <c r="AF219" s="2268">
        <v>0</v>
      </c>
      <c r="AG219" s="2267">
        <v>2</v>
      </c>
      <c r="AH219" s="2268">
        <v>1</v>
      </c>
      <c r="AI219" s="2267">
        <v>0</v>
      </c>
      <c r="AJ219" s="2268">
        <v>0</v>
      </c>
      <c r="AK219" s="2267">
        <v>0</v>
      </c>
      <c r="AL219" s="2268">
        <v>1</v>
      </c>
      <c r="AM219" s="2267">
        <v>1</v>
      </c>
      <c r="AN219" s="2268">
        <v>0</v>
      </c>
      <c r="AO219" s="2269">
        <v>0</v>
      </c>
      <c r="AP219" s="2270">
        <v>0</v>
      </c>
      <c r="AQ219" s="1307"/>
      <c r="AR219" s="1308"/>
      <c r="AS219" s="1309"/>
      <c r="AT219" s="2267">
        <v>0</v>
      </c>
      <c r="AU219" s="2267">
        <v>0</v>
      </c>
      <c r="AV219" s="387">
        <v>0</v>
      </c>
      <c r="AW219" s="387">
        <v>0</v>
      </c>
      <c r="AX219" s="2268">
        <v>0</v>
      </c>
      <c r="AY219" t="str">
        <f>CW219&amp;CX219&amp;CY219&amp;CZ219&amp;DA219&amp;DB219&amp;DC219</f>
        <v/>
      </c>
      <c r="CW219" s="25" t="str">
        <f>IF(AND(F219&gt;0,AO219=""),"  * No olvide digitar Embarazadas. Digite Cero si no tiene.",IF(AO219&gt;F219," * Las Embarazadas no pueden superar el Total Mujeres.",""))</f>
        <v/>
      </c>
      <c r="CX219" s="25" t="str">
        <f>IF(AND(D219&gt;0,AV219="")," * No olvide ingresar datos en Usuarios con Discapacidad. (Digite cero si no tiene).",IF(AV219&gt;D219," * La variable Usuarios con discapacidad No puede ser mayor al Total.",""))</f>
        <v/>
      </c>
      <c r="CY219" s="25" t="str">
        <f>IF(AND(D219&gt;0,AW219="")," * No olvide ingresar datos en Usuarios Oncológicos. (Digite cero si no tiene).",IF(AW219&gt;D219," * La variable Usuarios oncológicos No puede ser mayor al Total.",""))</f>
        <v/>
      </c>
      <c r="CZ219" s="25" t="str">
        <f>IF(AND((AI219+AJ219)&gt;0,AP219="")," * No olvide digitar la variable 60 años. Si no tiene digite Cero.",IF(AP219&gt;(AI219+AJ219), "* El número de pacientes de 60 años NO DEBE ser mayor a lo registrado en el grupo etario de 60 a 64 años.",""))</f>
        <v/>
      </c>
      <c r="DA219" s="25" t="str">
        <f t="shared" ref="DA219:DA282" si="246">IF(AND(D219&gt;0,AX219="")," * No olvide ingresar datos en Usuarios Migrantes. (Digite cero si no tiene).","")</f>
        <v/>
      </c>
      <c r="DB219" s="25" t="str">
        <f t="shared" ref="DB219:DB282" si="247">IF(AX219&gt;D219, "* Migrantes no puede ser mayor al Total","")</f>
        <v/>
      </c>
      <c r="DC219"/>
      <c r="DD219"/>
      <c r="DE219"/>
      <c r="DG219" s="26">
        <f>IF(AND(F219&gt;0,AO219=""),1,IF(AO219&gt;F219,1,0))</f>
        <v>0</v>
      </c>
      <c r="DH219" s="26">
        <f>IF(AND(D219&gt;0,AV219=""),1,IF(AV219&gt;D219,1,0))</f>
        <v>0</v>
      </c>
      <c r="DI219" s="26">
        <f>IF(AND(D219&gt;0,AW219=""),1,IF(AW219&gt;D219,1,0))</f>
        <v>0</v>
      </c>
      <c r="DJ219" s="26">
        <f>IF(AND((AI219+AJ219)&gt;0,AP219=""),1,IF(AP219&gt;(AI219+AJ219),1,0))</f>
        <v>0</v>
      </c>
      <c r="DK219" s="26">
        <f>IF(AND(D219&gt;0,AX219=""),1,0)</f>
        <v>0</v>
      </c>
      <c r="DL219" s="26">
        <f>IF(AX219&gt;D219,1,0)</f>
        <v>0</v>
      </c>
      <c r="DM219"/>
    </row>
    <row r="220" spans="1:117" x14ac:dyDescent="0.25">
      <c r="A220" s="1310"/>
      <c r="B220" s="1311" t="s">
        <v>264</v>
      </c>
      <c r="C220" s="838"/>
      <c r="D220" s="1312">
        <f>SUM(E220+F220)</f>
        <v>85</v>
      </c>
      <c r="E220" s="1313">
        <f t="shared" si="245"/>
        <v>38</v>
      </c>
      <c r="F220" s="132">
        <f t="shared" si="245"/>
        <v>47</v>
      </c>
      <c r="G220" s="1314">
        <v>2</v>
      </c>
      <c r="H220" s="1315">
        <v>2</v>
      </c>
      <c r="I220" s="1316">
        <v>0</v>
      </c>
      <c r="J220" s="1315">
        <v>0</v>
      </c>
      <c r="K220" s="1316">
        <v>0</v>
      </c>
      <c r="L220" s="1315">
        <v>0</v>
      </c>
      <c r="M220" s="1316">
        <v>2</v>
      </c>
      <c r="N220" s="1315">
        <v>3</v>
      </c>
      <c r="O220" s="1316">
        <v>0</v>
      </c>
      <c r="P220" s="1315">
        <v>2</v>
      </c>
      <c r="Q220" s="1316">
        <v>1</v>
      </c>
      <c r="R220" s="1315">
        <v>1</v>
      </c>
      <c r="S220" s="1316">
        <v>2</v>
      </c>
      <c r="T220" s="1315">
        <v>0</v>
      </c>
      <c r="U220" s="1316">
        <v>4</v>
      </c>
      <c r="V220" s="389">
        <v>3</v>
      </c>
      <c r="W220" s="1316">
        <v>2</v>
      </c>
      <c r="X220" s="389">
        <v>1</v>
      </c>
      <c r="Y220" s="1316">
        <v>2</v>
      </c>
      <c r="Z220" s="389">
        <v>2</v>
      </c>
      <c r="AA220" s="1316">
        <v>1</v>
      </c>
      <c r="AB220" s="389">
        <v>7</v>
      </c>
      <c r="AC220" s="1316">
        <v>1</v>
      </c>
      <c r="AD220" s="389">
        <v>3</v>
      </c>
      <c r="AE220" s="1316">
        <v>4</v>
      </c>
      <c r="AF220" s="389">
        <v>7</v>
      </c>
      <c r="AG220" s="1316">
        <v>6</v>
      </c>
      <c r="AH220" s="389">
        <v>10</v>
      </c>
      <c r="AI220" s="1316">
        <v>4</v>
      </c>
      <c r="AJ220" s="389">
        <v>3</v>
      </c>
      <c r="AK220" s="1316">
        <v>6</v>
      </c>
      <c r="AL220" s="389">
        <v>1</v>
      </c>
      <c r="AM220" s="1316">
        <v>1</v>
      </c>
      <c r="AN220" s="389">
        <v>2</v>
      </c>
      <c r="AO220" s="1317">
        <v>0</v>
      </c>
      <c r="AP220" s="1318">
        <v>0</v>
      </c>
      <c r="AQ220" s="1307"/>
      <c r="AR220" s="1308"/>
      <c r="AS220" s="1309"/>
      <c r="AT220" s="1316">
        <v>0</v>
      </c>
      <c r="AU220" s="1316">
        <v>0</v>
      </c>
      <c r="AV220" s="1319">
        <v>1</v>
      </c>
      <c r="AW220" s="1319">
        <v>0</v>
      </c>
      <c r="AX220" s="389">
        <v>0</v>
      </c>
      <c r="AY220" t="str">
        <f t="shared" ref="AY220:AY283" si="248">CW220&amp;CX220&amp;CY220&amp;CZ220&amp;DA220&amp;DB220&amp;DC220</f>
        <v/>
      </c>
      <c r="CW220" s="25" t="str">
        <f t="shared" ref="CW220:CW283" si="249">IF(AND(F220&gt;0,AO220=""),"  * No olvide digitar Embarazadas. Digite Cero si no tiene.",IF(AO220&gt;F220," * Las Embarazadas no pueden superar el Total Mujeres.",""))</f>
        <v/>
      </c>
      <c r="CX220" s="25" t="str">
        <f t="shared" ref="CX220:CX283" si="250">IF(AND(D220&gt;0,AV220="")," * No olvide ingresar datos en Usuarios con Discapacidad. (Digite cero si no tiene).",IF(AV220&gt;D220," * La variable Usuarios con discapacidad No puede ser mayor al Total.",""))</f>
        <v/>
      </c>
      <c r="CY220" s="25" t="str">
        <f t="shared" ref="CY220:CY283" si="251">IF(AND(D220&gt;0,AW220="")," * No olvide ingresar datos en Usuarios Oncológicos. (Digite cero si no tiene).",IF(AW220&gt;D220," * La variable Usuarios oncológicos No puede ser mayor al Total.",""))</f>
        <v/>
      </c>
      <c r="CZ220" s="25" t="str">
        <f t="shared" ref="CZ220:CZ283" si="252">IF(AND((AI220+AJ220)&gt;0,AP220="")," * No olvide digitar la variable 60 años. Si no tiene digite Cero.",IF(AP220&gt;(AI220+AJ220), "* El número de pacientes de 60 años NO DEBE ser mayor a lo registrado en el grupo etario de 60 a 64 años.",""))</f>
        <v/>
      </c>
      <c r="DA220" s="25" t="str">
        <f t="shared" si="246"/>
        <v/>
      </c>
      <c r="DB220" s="25" t="str">
        <f t="shared" si="247"/>
        <v/>
      </c>
      <c r="DC220"/>
      <c r="DD220"/>
      <c r="DE220"/>
      <c r="DG220" s="26">
        <f t="shared" ref="DG220:DG283" si="253">IF(AND(F220&gt;0,AO220=""),1,IF(AO220&gt;F220,1,0))</f>
        <v>0</v>
      </c>
      <c r="DH220" s="26">
        <f t="shared" ref="DH220:DH283" si="254">IF(AND(D220&gt;0,AV220=""),1,IF(AV220&gt;D220,1,0))</f>
        <v>0</v>
      </c>
      <c r="DI220" s="26">
        <f t="shared" ref="DI220:DI283" si="255">IF(AND(D220&gt;0,AW220=""),1,IF(AW220&gt;D220,1,0))</f>
        <v>0</v>
      </c>
      <c r="DJ220" s="26">
        <f t="shared" ref="DJ220:DJ283" si="256">IF(AND((AI220+AJ220)&gt;0,AP220=""),1,IF(AP220&gt;(AI220+AJ220),1,0))</f>
        <v>0</v>
      </c>
      <c r="DK220" s="26">
        <f t="shared" ref="DK220:DK283" si="257">IF(AND(D220&gt;0,AX220=""),1,0)</f>
        <v>0</v>
      </c>
      <c r="DL220" s="26">
        <f t="shared" ref="DL220:DL283" si="258">IF(AX220&gt;D220,1,0)</f>
        <v>0</v>
      </c>
      <c r="DM220"/>
    </row>
    <row r="221" spans="1:117" x14ac:dyDescent="0.25">
      <c r="A221" s="713" t="s">
        <v>265</v>
      </c>
      <c r="B221" s="830" t="s">
        <v>266</v>
      </c>
      <c r="C221" s="830"/>
      <c r="D221" s="245">
        <f t="shared" si="244"/>
        <v>0</v>
      </c>
      <c r="E221" s="390">
        <f t="shared" si="245"/>
        <v>0</v>
      </c>
      <c r="F221" s="391">
        <f t="shared" si="245"/>
        <v>0</v>
      </c>
      <c r="G221" s="392"/>
      <c r="H221" s="393"/>
      <c r="I221" s="394"/>
      <c r="J221" s="393"/>
      <c r="K221" s="394"/>
      <c r="L221" s="393"/>
      <c r="M221" s="394"/>
      <c r="N221" s="393"/>
      <c r="O221" s="394"/>
      <c r="P221" s="393"/>
      <c r="Q221" s="394"/>
      <c r="R221" s="393"/>
      <c r="S221" s="394"/>
      <c r="T221" s="393"/>
      <c r="U221" s="394"/>
      <c r="V221" s="395"/>
      <c r="W221" s="394"/>
      <c r="X221" s="395"/>
      <c r="Y221" s="394"/>
      <c r="Z221" s="395"/>
      <c r="AA221" s="394"/>
      <c r="AB221" s="395"/>
      <c r="AC221" s="394"/>
      <c r="AD221" s="395"/>
      <c r="AE221" s="394"/>
      <c r="AF221" s="395"/>
      <c r="AG221" s="394"/>
      <c r="AH221" s="395"/>
      <c r="AI221" s="394"/>
      <c r="AJ221" s="395"/>
      <c r="AK221" s="394"/>
      <c r="AL221" s="395"/>
      <c r="AM221" s="394"/>
      <c r="AN221" s="395"/>
      <c r="AO221" s="396"/>
      <c r="AP221" s="397"/>
      <c r="AQ221" s="392"/>
      <c r="AR221" s="393"/>
      <c r="AS221" s="2267"/>
      <c r="AT221" s="394">
        <v>0</v>
      </c>
      <c r="AU221" s="394">
        <v>0</v>
      </c>
      <c r="AV221" s="398">
        <v>0</v>
      </c>
      <c r="AW221" s="398">
        <v>0</v>
      </c>
      <c r="AX221" s="393">
        <v>0</v>
      </c>
      <c r="AY221" t="str">
        <f t="shared" si="248"/>
        <v/>
      </c>
      <c r="CW221" s="25" t="str">
        <f t="shared" si="249"/>
        <v/>
      </c>
      <c r="CX221" s="25" t="str">
        <f t="shared" si="250"/>
        <v/>
      </c>
      <c r="CY221" s="25" t="str">
        <f t="shared" si="251"/>
        <v/>
      </c>
      <c r="CZ221" s="25" t="str">
        <f t="shared" si="252"/>
        <v/>
      </c>
      <c r="DA221" s="25" t="str">
        <f t="shared" si="246"/>
        <v/>
      </c>
      <c r="DB221" s="25" t="str">
        <f t="shared" si="247"/>
        <v/>
      </c>
      <c r="DC221"/>
      <c r="DD221"/>
      <c r="DE221"/>
      <c r="DG221" s="26">
        <f t="shared" si="253"/>
        <v>0</v>
      </c>
      <c r="DH221" s="26">
        <f t="shared" si="254"/>
        <v>0</v>
      </c>
      <c r="DI221" s="26">
        <f t="shared" si="255"/>
        <v>0</v>
      </c>
      <c r="DJ221" s="26">
        <f t="shared" si="256"/>
        <v>0</v>
      </c>
      <c r="DK221" s="26">
        <f t="shared" si="257"/>
        <v>0</v>
      </c>
      <c r="DL221" s="26">
        <f t="shared" si="258"/>
        <v>0</v>
      </c>
      <c r="DM221"/>
    </row>
    <row r="222" spans="1:117" x14ac:dyDescent="0.25">
      <c r="A222" s="713"/>
      <c r="B222" s="1320" t="s">
        <v>267</v>
      </c>
      <c r="C222" s="1320"/>
      <c r="D222" s="1321">
        <f t="shared" si="244"/>
        <v>0</v>
      </c>
      <c r="E222" s="1322">
        <f t="shared" si="245"/>
        <v>0</v>
      </c>
      <c r="F222" s="1323">
        <f t="shared" si="245"/>
        <v>0</v>
      </c>
      <c r="G222" s="1324"/>
      <c r="H222" s="1325"/>
      <c r="I222" s="1326"/>
      <c r="J222" s="1325"/>
      <c r="K222" s="1326"/>
      <c r="L222" s="1325"/>
      <c r="M222" s="1326"/>
      <c r="N222" s="1325"/>
      <c r="O222" s="1326"/>
      <c r="P222" s="1325"/>
      <c r="Q222" s="1326"/>
      <c r="R222" s="1325"/>
      <c r="S222" s="1326"/>
      <c r="T222" s="1325"/>
      <c r="U222" s="1326"/>
      <c r="V222" s="1327"/>
      <c r="W222" s="1326"/>
      <c r="X222" s="1327"/>
      <c r="Y222" s="1326"/>
      <c r="Z222" s="1327"/>
      <c r="AA222" s="1326"/>
      <c r="AB222" s="1327"/>
      <c r="AC222" s="1326"/>
      <c r="AD222" s="1327"/>
      <c r="AE222" s="1326"/>
      <c r="AF222" s="1327"/>
      <c r="AG222" s="1326"/>
      <c r="AH222" s="1327"/>
      <c r="AI222" s="1326"/>
      <c r="AJ222" s="1327"/>
      <c r="AK222" s="1326"/>
      <c r="AL222" s="1327"/>
      <c r="AM222" s="1326"/>
      <c r="AN222" s="1327"/>
      <c r="AO222" s="1328"/>
      <c r="AP222" s="1329"/>
      <c r="AQ222" s="1307"/>
      <c r="AR222" s="1308"/>
      <c r="AS222" s="394"/>
      <c r="AT222" s="1326">
        <v>0</v>
      </c>
      <c r="AU222" s="1326">
        <v>0</v>
      </c>
      <c r="AV222" s="1330">
        <v>0</v>
      </c>
      <c r="AW222" s="1330">
        <v>0</v>
      </c>
      <c r="AX222" s="1325">
        <v>0</v>
      </c>
      <c r="AY222" t="str">
        <f t="shared" si="248"/>
        <v/>
      </c>
      <c r="CW222" s="25" t="str">
        <f t="shared" si="249"/>
        <v/>
      </c>
      <c r="CX222" s="25" t="str">
        <f t="shared" si="250"/>
        <v/>
      </c>
      <c r="CY222" s="25" t="str">
        <f t="shared" si="251"/>
        <v/>
      </c>
      <c r="CZ222" s="25" t="str">
        <f t="shared" si="252"/>
        <v/>
      </c>
      <c r="DA222" s="25" t="str">
        <f t="shared" si="246"/>
        <v/>
      </c>
      <c r="DB222" s="25" t="str">
        <f t="shared" si="247"/>
        <v/>
      </c>
      <c r="DC222"/>
      <c r="DD222"/>
      <c r="DE222"/>
      <c r="DG222" s="26">
        <f t="shared" si="253"/>
        <v>0</v>
      </c>
      <c r="DH222" s="26">
        <f t="shared" si="254"/>
        <v>0</v>
      </c>
      <c r="DI222" s="26">
        <f t="shared" si="255"/>
        <v>0</v>
      </c>
      <c r="DJ222" s="26">
        <f t="shared" si="256"/>
        <v>0</v>
      </c>
      <c r="DK222" s="26">
        <f t="shared" si="257"/>
        <v>0</v>
      </c>
      <c r="DL222" s="26">
        <f t="shared" si="258"/>
        <v>0</v>
      </c>
      <c r="DM222"/>
    </row>
    <row r="223" spans="1:117" x14ac:dyDescent="0.25">
      <c r="A223" s="713"/>
      <c r="B223" s="1320" t="s">
        <v>268</v>
      </c>
      <c r="C223" s="1320"/>
      <c r="D223" s="1321">
        <f t="shared" si="244"/>
        <v>0</v>
      </c>
      <c r="E223" s="1322">
        <f t="shared" si="245"/>
        <v>0</v>
      </c>
      <c r="F223" s="1323">
        <f t="shared" si="245"/>
        <v>0</v>
      </c>
      <c r="G223" s="1324"/>
      <c r="H223" s="1325"/>
      <c r="I223" s="1326"/>
      <c r="J223" s="1325"/>
      <c r="K223" s="1326"/>
      <c r="L223" s="1325"/>
      <c r="M223" s="1326"/>
      <c r="N223" s="1325"/>
      <c r="O223" s="1326"/>
      <c r="P223" s="1325"/>
      <c r="Q223" s="1326"/>
      <c r="R223" s="1325"/>
      <c r="S223" s="1326"/>
      <c r="T223" s="1325"/>
      <c r="U223" s="1326"/>
      <c r="V223" s="1327"/>
      <c r="W223" s="1326"/>
      <c r="X223" s="1327"/>
      <c r="Y223" s="1326"/>
      <c r="Z223" s="1327"/>
      <c r="AA223" s="1326"/>
      <c r="AB223" s="1327"/>
      <c r="AC223" s="1326"/>
      <c r="AD223" s="1327"/>
      <c r="AE223" s="1326"/>
      <c r="AF223" s="1327"/>
      <c r="AG223" s="1326"/>
      <c r="AH223" s="1327"/>
      <c r="AI223" s="1326"/>
      <c r="AJ223" s="1327"/>
      <c r="AK223" s="1326"/>
      <c r="AL223" s="1327"/>
      <c r="AM223" s="1326"/>
      <c r="AN223" s="1327"/>
      <c r="AO223" s="1328"/>
      <c r="AP223" s="1329"/>
      <c r="AQ223" s="1307"/>
      <c r="AR223" s="1308"/>
      <c r="AS223" s="1309"/>
      <c r="AT223" s="1326">
        <v>0</v>
      </c>
      <c r="AU223" s="1326">
        <v>0</v>
      </c>
      <c r="AV223" s="1330">
        <v>0</v>
      </c>
      <c r="AW223" s="1330">
        <v>0</v>
      </c>
      <c r="AX223" s="1325">
        <v>0</v>
      </c>
      <c r="AY223" t="str">
        <f t="shared" si="248"/>
        <v/>
      </c>
      <c r="CW223" s="25" t="str">
        <f t="shared" si="249"/>
        <v/>
      </c>
      <c r="CX223" s="25" t="str">
        <f t="shared" si="250"/>
        <v/>
      </c>
      <c r="CY223" s="25" t="str">
        <f t="shared" si="251"/>
        <v/>
      </c>
      <c r="CZ223" s="25" t="str">
        <f t="shared" si="252"/>
        <v/>
      </c>
      <c r="DA223" s="25" t="str">
        <f t="shared" si="246"/>
        <v/>
      </c>
      <c r="DB223" s="25" t="str">
        <f t="shared" si="247"/>
        <v/>
      </c>
      <c r="DC223"/>
      <c r="DD223"/>
      <c r="DE223"/>
      <c r="DG223" s="26">
        <f t="shared" si="253"/>
        <v>0</v>
      </c>
      <c r="DH223" s="26">
        <f t="shared" si="254"/>
        <v>0</v>
      </c>
      <c r="DI223" s="26">
        <f t="shared" si="255"/>
        <v>0</v>
      </c>
      <c r="DJ223" s="26">
        <f t="shared" si="256"/>
        <v>0</v>
      </c>
      <c r="DK223" s="26">
        <f t="shared" si="257"/>
        <v>0</v>
      </c>
      <c r="DL223" s="26">
        <f t="shared" si="258"/>
        <v>0</v>
      </c>
      <c r="DM223"/>
    </row>
    <row r="224" spans="1:117" x14ac:dyDescent="0.25">
      <c r="A224" s="713"/>
      <c r="B224" s="1331" t="s">
        <v>269</v>
      </c>
      <c r="C224" s="1332"/>
      <c r="D224" s="1321">
        <f t="shared" si="244"/>
        <v>0</v>
      </c>
      <c r="E224" s="1322">
        <f t="shared" si="245"/>
        <v>0</v>
      </c>
      <c r="F224" s="1323">
        <f t="shared" si="245"/>
        <v>0</v>
      </c>
      <c r="G224" s="401"/>
      <c r="H224" s="402"/>
      <c r="I224" s="403"/>
      <c r="J224" s="402"/>
      <c r="K224" s="403"/>
      <c r="L224" s="402"/>
      <c r="M224" s="403"/>
      <c r="N224" s="402"/>
      <c r="O224" s="403"/>
      <c r="P224" s="402"/>
      <c r="Q224" s="403"/>
      <c r="R224" s="402"/>
      <c r="S224" s="403"/>
      <c r="T224" s="402"/>
      <c r="U224" s="403"/>
      <c r="V224" s="404"/>
      <c r="W224" s="403"/>
      <c r="X224" s="404"/>
      <c r="Y224" s="403"/>
      <c r="Z224" s="404"/>
      <c r="AA224" s="403"/>
      <c r="AB224" s="404"/>
      <c r="AC224" s="403"/>
      <c r="AD224" s="404"/>
      <c r="AE224" s="403"/>
      <c r="AF224" s="404"/>
      <c r="AG224" s="403"/>
      <c r="AH224" s="404"/>
      <c r="AI224" s="403"/>
      <c r="AJ224" s="404"/>
      <c r="AK224" s="403"/>
      <c r="AL224" s="404"/>
      <c r="AM224" s="403"/>
      <c r="AN224" s="404"/>
      <c r="AO224" s="405"/>
      <c r="AP224" s="406"/>
      <c r="AQ224" s="407"/>
      <c r="AR224" s="408"/>
      <c r="AS224" s="409"/>
      <c r="AT224" s="403">
        <v>0</v>
      </c>
      <c r="AU224" s="403">
        <v>0</v>
      </c>
      <c r="AV224" s="410">
        <v>0</v>
      </c>
      <c r="AW224" s="410">
        <v>0</v>
      </c>
      <c r="AX224" s="402">
        <v>0</v>
      </c>
      <c r="AY224" t="str">
        <f t="shared" si="248"/>
        <v/>
      </c>
      <c r="CW224" s="25" t="str">
        <f t="shared" si="249"/>
        <v/>
      </c>
      <c r="CX224" s="25" t="str">
        <f t="shared" si="250"/>
        <v/>
      </c>
      <c r="CY224" s="25" t="str">
        <f t="shared" si="251"/>
        <v/>
      </c>
      <c r="CZ224" s="25" t="str">
        <f t="shared" si="252"/>
        <v/>
      </c>
      <c r="DA224" s="25" t="str">
        <f t="shared" si="246"/>
        <v/>
      </c>
      <c r="DB224" s="25" t="str">
        <f t="shared" si="247"/>
        <v/>
      </c>
      <c r="DC224"/>
      <c r="DD224"/>
      <c r="DE224"/>
      <c r="DG224" s="26">
        <f t="shared" si="253"/>
        <v>0</v>
      </c>
      <c r="DH224" s="26">
        <f t="shared" si="254"/>
        <v>0</v>
      </c>
      <c r="DI224" s="26">
        <f t="shared" si="255"/>
        <v>0</v>
      </c>
      <c r="DJ224" s="26">
        <f t="shared" si="256"/>
        <v>0</v>
      </c>
      <c r="DK224" s="26">
        <f t="shared" si="257"/>
        <v>0</v>
      </c>
      <c r="DL224" s="26">
        <f t="shared" si="258"/>
        <v>0</v>
      </c>
      <c r="DM224"/>
    </row>
    <row r="225" spans="1:117" ht="15" customHeight="1" x14ac:dyDescent="0.25">
      <c r="A225" s="713"/>
      <c r="B225" s="1331" t="s">
        <v>270</v>
      </c>
      <c r="C225" s="1332"/>
      <c r="D225" s="1321">
        <f t="shared" si="244"/>
        <v>0</v>
      </c>
      <c r="E225" s="1322">
        <f t="shared" si="245"/>
        <v>0</v>
      </c>
      <c r="F225" s="1323">
        <f t="shared" si="245"/>
        <v>0</v>
      </c>
      <c r="G225" s="401"/>
      <c r="H225" s="402"/>
      <c r="I225" s="403"/>
      <c r="J225" s="402"/>
      <c r="K225" s="403"/>
      <c r="L225" s="402"/>
      <c r="M225" s="403"/>
      <c r="N225" s="402"/>
      <c r="O225" s="403"/>
      <c r="P225" s="402"/>
      <c r="Q225" s="403"/>
      <c r="R225" s="402"/>
      <c r="S225" s="403"/>
      <c r="T225" s="402"/>
      <c r="U225" s="403"/>
      <c r="V225" s="404"/>
      <c r="W225" s="403"/>
      <c r="X225" s="404"/>
      <c r="Y225" s="403"/>
      <c r="Z225" s="404"/>
      <c r="AA225" s="403"/>
      <c r="AB225" s="404"/>
      <c r="AC225" s="403"/>
      <c r="AD225" s="404"/>
      <c r="AE225" s="403"/>
      <c r="AF225" s="404"/>
      <c r="AG225" s="403"/>
      <c r="AH225" s="404"/>
      <c r="AI225" s="403"/>
      <c r="AJ225" s="404"/>
      <c r="AK225" s="403"/>
      <c r="AL225" s="404"/>
      <c r="AM225" s="403"/>
      <c r="AN225" s="404"/>
      <c r="AO225" s="405"/>
      <c r="AP225" s="406"/>
      <c r="AQ225" s="407"/>
      <c r="AR225" s="408"/>
      <c r="AS225" s="409"/>
      <c r="AT225" s="403">
        <v>0</v>
      </c>
      <c r="AU225" s="403">
        <v>0</v>
      </c>
      <c r="AV225" s="410">
        <v>0</v>
      </c>
      <c r="AW225" s="410">
        <v>0</v>
      </c>
      <c r="AX225" s="402">
        <v>0</v>
      </c>
      <c r="AY225" t="str">
        <f t="shared" si="248"/>
        <v/>
      </c>
      <c r="CW225" s="25" t="str">
        <f t="shared" si="249"/>
        <v/>
      </c>
      <c r="CX225" s="25" t="str">
        <f t="shared" si="250"/>
        <v/>
      </c>
      <c r="CY225" s="25" t="str">
        <f t="shared" si="251"/>
        <v/>
      </c>
      <c r="CZ225" s="25" t="str">
        <f t="shared" si="252"/>
        <v/>
      </c>
      <c r="DA225" s="25" t="str">
        <f t="shared" si="246"/>
        <v/>
      </c>
      <c r="DB225" s="25" t="str">
        <f t="shared" si="247"/>
        <v/>
      </c>
      <c r="DC225"/>
      <c r="DD225"/>
      <c r="DE225"/>
      <c r="DG225" s="26">
        <f t="shared" si="253"/>
        <v>0</v>
      </c>
      <c r="DH225" s="26">
        <f t="shared" si="254"/>
        <v>0</v>
      </c>
      <c r="DI225" s="26">
        <f t="shared" si="255"/>
        <v>0</v>
      </c>
      <c r="DJ225" s="26">
        <f t="shared" si="256"/>
        <v>0</v>
      </c>
      <c r="DK225" s="26">
        <f t="shared" si="257"/>
        <v>0</v>
      </c>
      <c r="DL225" s="26">
        <f t="shared" si="258"/>
        <v>0</v>
      </c>
      <c r="DM225"/>
    </row>
    <row r="226" spans="1:117" x14ac:dyDescent="0.25">
      <c r="A226" s="945"/>
      <c r="B226" s="1333" t="s">
        <v>271</v>
      </c>
      <c r="C226" s="1333"/>
      <c r="D226" s="1334">
        <f t="shared" si="244"/>
        <v>0</v>
      </c>
      <c r="E226" s="1335">
        <f>SUM(I226+K226+M226+O226+Q226+S226+U226+W226+Y226+AA226+AC226+AE226+AG226+AI226+AK226+AM226)</f>
        <v>0</v>
      </c>
      <c r="F226" s="1336">
        <f>SUM(J226+L226+N226+P226+R226+T226+V226+X226+Z226+AB226+AD226+AF226+AH226+AJ226+AL226+AN226)</f>
        <v>0</v>
      </c>
      <c r="G226" s="1683"/>
      <c r="H226" s="363"/>
      <c r="I226" s="1316"/>
      <c r="J226" s="1315"/>
      <c r="K226" s="1316"/>
      <c r="L226" s="1315"/>
      <c r="M226" s="1316"/>
      <c r="N226" s="1315"/>
      <c r="O226" s="1316"/>
      <c r="P226" s="1315"/>
      <c r="Q226" s="1316"/>
      <c r="R226" s="1315"/>
      <c r="S226" s="1316"/>
      <c r="T226" s="1315"/>
      <c r="U226" s="1316"/>
      <c r="V226" s="389"/>
      <c r="W226" s="1316"/>
      <c r="X226" s="389"/>
      <c r="Y226" s="1316"/>
      <c r="Z226" s="389"/>
      <c r="AA226" s="1316"/>
      <c r="AB226" s="389"/>
      <c r="AC226" s="1316"/>
      <c r="AD226" s="389"/>
      <c r="AE226" s="1316"/>
      <c r="AF226" s="389"/>
      <c r="AG226" s="1316"/>
      <c r="AH226" s="389"/>
      <c r="AI226" s="1316"/>
      <c r="AJ226" s="389"/>
      <c r="AK226" s="1316"/>
      <c r="AL226" s="389"/>
      <c r="AM226" s="1316"/>
      <c r="AN226" s="389"/>
      <c r="AO226" s="1317"/>
      <c r="AP226" s="1318"/>
      <c r="AQ226" s="1338"/>
      <c r="AR226" s="1339"/>
      <c r="AS226" s="413"/>
      <c r="AT226" s="1316">
        <v>0</v>
      </c>
      <c r="AU226" s="1316">
        <v>0</v>
      </c>
      <c r="AV226" s="1319">
        <v>0</v>
      </c>
      <c r="AW226" s="1319">
        <v>0</v>
      </c>
      <c r="AX226" s="1315">
        <v>0</v>
      </c>
      <c r="AY226" t="str">
        <f t="shared" si="248"/>
        <v/>
      </c>
      <c r="CW226" s="25" t="str">
        <f t="shared" si="249"/>
        <v/>
      </c>
      <c r="CX226" s="25" t="str">
        <f t="shared" si="250"/>
        <v/>
      </c>
      <c r="CY226" s="25" t="str">
        <f t="shared" si="251"/>
        <v/>
      </c>
      <c r="CZ226" s="25" t="str">
        <f t="shared" si="252"/>
        <v/>
      </c>
      <c r="DA226" s="25" t="str">
        <f t="shared" si="246"/>
        <v/>
      </c>
      <c r="DB226" s="25" t="str">
        <f t="shared" si="247"/>
        <v/>
      </c>
      <c r="DC226"/>
      <c r="DD226"/>
      <c r="DE226"/>
      <c r="DG226" s="26">
        <f t="shared" si="253"/>
        <v>0</v>
      </c>
      <c r="DH226" s="26">
        <f t="shared" si="254"/>
        <v>0</v>
      </c>
      <c r="DI226" s="26">
        <f t="shared" si="255"/>
        <v>0</v>
      </c>
      <c r="DJ226" s="26">
        <f t="shared" si="256"/>
        <v>0</v>
      </c>
      <c r="DK226" s="26">
        <f t="shared" si="257"/>
        <v>0</v>
      </c>
      <c r="DL226" s="26">
        <f t="shared" si="258"/>
        <v>0</v>
      </c>
      <c r="DM226"/>
    </row>
    <row r="227" spans="1:117" x14ac:dyDescent="0.25">
      <c r="A227" s="2167" t="s">
        <v>272</v>
      </c>
      <c r="B227" s="830" t="s">
        <v>266</v>
      </c>
      <c r="C227" s="830"/>
      <c r="D227" s="2196">
        <f t="shared" si="244"/>
        <v>101</v>
      </c>
      <c r="E227" s="414">
        <f t="shared" si="245"/>
        <v>48</v>
      </c>
      <c r="F227" s="2271">
        <f t="shared" si="245"/>
        <v>53</v>
      </c>
      <c r="G227" s="2266">
        <v>4</v>
      </c>
      <c r="H227" s="386">
        <v>5</v>
      </c>
      <c r="I227" s="2267">
        <v>0</v>
      </c>
      <c r="J227" s="386">
        <v>0</v>
      </c>
      <c r="K227" s="2267">
        <v>0</v>
      </c>
      <c r="L227" s="386">
        <v>0</v>
      </c>
      <c r="M227" s="2267">
        <v>2</v>
      </c>
      <c r="N227" s="386">
        <v>1</v>
      </c>
      <c r="O227" s="2267">
        <v>0</v>
      </c>
      <c r="P227" s="386">
        <v>1</v>
      </c>
      <c r="Q227" s="2267">
        <v>0</v>
      </c>
      <c r="R227" s="386">
        <v>0</v>
      </c>
      <c r="S227" s="2267">
        <v>0</v>
      </c>
      <c r="T227" s="386">
        <v>0</v>
      </c>
      <c r="U227" s="2267">
        <v>3</v>
      </c>
      <c r="V227" s="2268">
        <v>1</v>
      </c>
      <c r="W227" s="2267">
        <v>5</v>
      </c>
      <c r="X227" s="2268">
        <v>2</v>
      </c>
      <c r="Y227" s="2267">
        <v>6</v>
      </c>
      <c r="Z227" s="2268">
        <v>15</v>
      </c>
      <c r="AA227" s="2267">
        <v>5</v>
      </c>
      <c r="AB227" s="2268">
        <v>8</v>
      </c>
      <c r="AC227" s="2267">
        <v>8</v>
      </c>
      <c r="AD227" s="2268">
        <v>8</v>
      </c>
      <c r="AE227" s="2267">
        <v>4</v>
      </c>
      <c r="AF227" s="2268">
        <v>5</v>
      </c>
      <c r="AG227" s="2267">
        <v>4</v>
      </c>
      <c r="AH227" s="2268">
        <v>3</v>
      </c>
      <c r="AI227" s="2267">
        <v>4</v>
      </c>
      <c r="AJ227" s="2268">
        <v>0</v>
      </c>
      <c r="AK227" s="2267">
        <v>1</v>
      </c>
      <c r="AL227" s="2268">
        <v>2</v>
      </c>
      <c r="AM227" s="2267">
        <v>2</v>
      </c>
      <c r="AN227" s="2268">
        <v>2</v>
      </c>
      <c r="AO227" s="396">
        <v>0</v>
      </c>
      <c r="AP227" s="397">
        <v>0</v>
      </c>
      <c r="AQ227" s="2266">
        <v>62</v>
      </c>
      <c r="AR227" s="393">
        <v>0</v>
      </c>
      <c r="AS227" s="2267">
        <v>18</v>
      </c>
      <c r="AT227" s="394">
        <v>0</v>
      </c>
      <c r="AU227" s="394">
        <v>0</v>
      </c>
      <c r="AV227" s="398">
        <v>1</v>
      </c>
      <c r="AW227" s="398">
        <v>0</v>
      </c>
      <c r="AX227" s="393">
        <v>0</v>
      </c>
      <c r="AY227" t="str">
        <f t="shared" si="248"/>
        <v/>
      </c>
      <c r="CW227" s="25" t="str">
        <f t="shared" si="249"/>
        <v/>
      </c>
      <c r="CX227" s="25" t="str">
        <f t="shared" si="250"/>
        <v/>
      </c>
      <c r="CY227" s="25" t="str">
        <f t="shared" si="251"/>
        <v/>
      </c>
      <c r="CZ227" s="25" t="str">
        <f t="shared" si="252"/>
        <v/>
      </c>
      <c r="DA227" s="25" t="str">
        <f t="shared" si="246"/>
        <v/>
      </c>
      <c r="DB227" s="25" t="str">
        <f t="shared" si="247"/>
        <v/>
      </c>
      <c r="DC227"/>
      <c r="DD227"/>
      <c r="DE227"/>
      <c r="DG227" s="26">
        <f t="shared" si="253"/>
        <v>0</v>
      </c>
      <c r="DH227" s="26">
        <f t="shared" si="254"/>
        <v>0</v>
      </c>
      <c r="DI227" s="26">
        <f t="shared" si="255"/>
        <v>0</v>
      </c>
      <c r="DJ227" s="26">
        <f t="shared" si="256"/>
        <v>0</v>
      </c>
      <c r="DK227" s="26">
        <f t="shared" si="257"/>
        <v>0</v>
      </c>
      <c r="DL227" s="26">
        <f t="shared" si="258"/>
        <v>0</v>
      </c>
      <c r="DM227"/>
    </row>
    <row r="228" spans="1:117" x14ac:dyDescent="0.25">
      <c r="A228" s="713"/>
      <c r="B228" s="1320" t="s">
        <v>267</v>
      </c>
      <c r="C228" s="1320"/>
      <c r="D228" s="1321">
        <f t="shared" si="244"/>
        <v>140</v>
      </c>
      <c r="E228" s="1322">
        <f t="shared" si="245"/>
        <v>66</v>
      </c>
      <c r="F228" s="1323">
        <f t="shared" si="245"/>
        <v>74</v>
      </c>
      <c r="G228" s="1324">
        <v>2</v>
      </c>
      <c r="H228" s="1325">
        <v>2</v>
      </c>
      <c r="I228" s="1326">
        <v>0</v>
      </c>
      <c r="J228" s="1325">
        <v>0</v>
      </c>
      <c r="K228" s="1326">
        <v>0</v>
      </c>
      <c r="L228" s="1325">
        <v>0</v>
      </c>
      <c r="M228" s="1326">
        <v>2</v>
      </c>
      <c r="N228" s="1325">
        <v>0</v>
      </c>
      <c r="O228" s="1326">
        <v>0</v>
      </c>
      <c r="P228" s="1325">
        <v>1</v>
      </c>
      <c r="Q228" s="1326">
        <v>1</v>
      </c>
      <c r="R228" s="1325">
        <v>1</v>
      </c>
      <c r="S228" s="1326">
        <v>0</v>
      </c>
      <c r="T228" s="1325">
        <v>0</v>
      </c>
      <c r="U228" s="1326">
        <v>1</v>
      </c>
      <c r="V228" s="1327">
        <v>1</v>
      </c>
      <c r="W228" s="1326">
        <v>7</v>
      </c>
      <c r="X228" s="1327">
        <v>3</v>
      </c>
      <c r="Y228" s="1326">
        <v>10</v>
      </c>
      <c r="Z228" s="1327">
        <v>17</v>
      </c>
      <c r="AA228" s="1326">
        <v>7</v>
      </c>
      <c r="AB228" s="1327">
        <v>13</v>
      </c>
      <c r="AC228" s="1326">
        <v>5</v>
      </c>
      <c r="AD228" s="1327">
        <v>12</v>
      </c>
      <c r="AE228" s="1326">
        <v>12</v>
      </c>
      <c r="AF228" s="1327">
        <v>6</v>
      </c>
      <c r="AG228" s="1326">
        <v>5</v>
      </c>
      <c r="AH228" s="1327">
        <v>7</v>
      </c>
      <c r="AI228" s="1326">
        <v>4</v>
      </c>
      <c r="AJ228" s="1327">
        <v>5</v>
      </c>
      <c r="AK228" s="1326">
        <v>5</v>
      </c>
      <c r="AL228" s="1327">
        <v>5</v>
      </c>
      <c r="AM228" s="1326">
        <v>5</v>
      </c>
      <c r="AN228" s="1327">
        <v>1</v>
      </c>
      <c r="AO228" s="1328">
        <v>0</v>
      </c>
      <c r="AP228" s="1329">
        <v>0</v>
      </c>
      <c r="AQ228" s="1307"/>
      <c r="AR228" s="1308"/>
      <c r="AS228" s="394">
        <v>19</v>
      </c>
      <c r="AT228" s="1326">
        <v>0</v>
      </c>
      <c r="AU228" s="1326">
        <v>0</v>
      </c>
      <c r="AV228" s="1330">
        <v>4</v>
      </c>
      <c r="AW228" s="1330">
        <v>0</v>
      </c>
      <c r="AX228" s="1325">
        <v>0</v>
      </c>
      <c r="AY228" t="str">
        <f t="shared" si="248"/>
        <v/>
      </c>
      <c r="CW228" s="25" t="str">
        <f t="shared" si="249"/>
        <v/>
      </c>
      <c r="CX228" s="25" t="str">
        <f t="shared" si="250"/>
        <v/>
      </c>
      <c r="CY228" s="25" t="str">
        <f t="shared" si="251"/>
        <v/>
      </c>
      <c r="CZ228" s="25" t="str">
        <f t="shared" si="252"/>
        <v/>
      </c>
      <c r="DA228" s="25" t="str">
        <f t="shared" si="246"/>
        <v/>
      </c>
      <c r="DB228" s="25" t="str">
        <f t="shared" si="247"/>
        <v/>
      </c>
      <c r="DC228"/>
      <c r="DD228"/>
      <c r="DE228"/>
      <c r="DG228" s="26">
        <f t="shared" si="253"/>
        <v>0</v>
      </c>
      <c r="DH228" s="26">
        <f t="shared" si="254"/>
        <v>0</v>
      </c>
      <c r="DI228" s="26">
        <f t="shared" si="255"/>
        <v>0</v>
      </c>
      <c r="DJ228" s="26">
        <f t="shared" si="256"/>
        <v>0</v>
      </c>
      <c r="DK228" s="26">
        <f t="shared" si="257"/>
        <v>0</v>
      </c>
      <c r="DL228" s="26">
        <f t="shared" si="258"/>
        <v>0</v>
      </c>
      <c r="DM228"/>
    </row>
    <row r="229" spans="1:117" x14ac:dyDescent="0.25">
      <c r="A229" s="713"/>
      <c r="B229" s="1320" t="s">
        <v>268</v>
      </c>
      <c r="C229" s="1320"/>
      <c r="D229" s="1321">
        <f t="shared" si="244"/>
        <v>93</v>
      </c>
      <c r="E229" s="1322">
        <f t="shared" si="245"/>
        <v>44</v>
      </c>
      <c r="F229" s="1323">
        <f t="shared" si="245"/>
        <v>49</v>
      </c>
      <c r="G229" s="1324">
        <v>2</v>
      </c>
      <c r="H229" s="1325">
        <v>5</v>
      </c>
      <c r="I229" s="1326">
        <v>0</v>
      </c>
      <c r="J229" s="1325">
        <v>0</v>
      </c>
      <c r="K229" s="1326">
        <v>0</v>
      </c>
      <c r="L229" s="1325">
        <v>0</v>
      </c>
      <c r="M229" s="1326">
        <v>2</v>
      </c>
      <c r="N229" s="1325">
        <v>0</v>
      </c>
      <c r="O229" s="1326">
        <v>0</v>
      </c>
      <c r="P229" s="1325">
        <v>0</v>
      </c>
      <c r="Q229" s="1326">
        <v>0</v>
      </c>
      <c r="R229" s="1325">
        <v>0</v>
      </c>
      <c r="S229" s="1326">
        <v>0</v>
      </c>
      <c r="T229" s="1325">
        <v>0</v>
      </c>
      <c r="U229" s="1326">
        <v>3</v>
      </c>
      <c r="V229" s="1327">
        <v>0</v>
      </c>
      <c r="W229" s="1326">
        <v>5</v>
      </c>
      <c r="X229" s="1327">
        <v>2</v>
      </c>
      <c r="Y229" s="1326">
        <v>6</v>
      </c>
      <c r="Z229" s="1327">
        <v>15</v>
      </c>
      <c r="AA229" s="1326">
        <v>5</v>
      </c>
      <c r="AB229" s="1327">
        <v>8</v>
      </c>
      <c r="AC229" s="1326">
        <v>8</v>
      </c>
      <c r="AD229" s="1327">
        <v>8</v>
      </c>
      <c r="AE229" s="1326">
        <v>4</v>
      </c>
      <c r="AF229" s="1327">
        <v>5</v>
      </c>
      <c r="AG229" s="1326">
        <v>3</v>
      </c>
      <c r="AH229" s="1327">
        <v>3</v>
      </c>
      <c r="AI229" s="1326">
        <v>3</v>
      </c>
      <c r="AJ229" s="1327">
        <v>0</v>
      </c>
      <c r="AK229" s="1326">
        <v>1</v>
      </c>
      <c r="AL229" s="1327">
        <v>2</v>
      </c>
      <c r="AM229" s="1326">
        <v>2</v>
      </c>
      <c r="AN229" s="1327">
        <v>1</v>
      </c>
      <c r="AO229" s="1328">
        <v>0</v>
      </c>
      <c r="AP229" s="1329">
        <v>0</v>
      </c>
      <c r="AQ229" s="1307"/>
      <c r="AR229" s="1308"/>
      <c r="AS229" s="1341"/>
      <c r="AT229" s="1326">
        <v>0</v>
      </c>
      <c r="AU229" s="1326">
        <v>0</v>
      </c>
      <c r="AV229" s="1330">
        <v>1</v>
      </c>
      <c r="AW229" s="1330">
        <v>0</v>
      </c>
      <c r="AX229" s="1325">
        <v>0</v>
      </c>
      <c r="AY229" t="str">
        <f t="shared" si="248"/>
        <v/>
      </c>
      <c r="CW229" s="25" t="str">
        <f t="shared" si="249"/>
        <v/>
      </c>
      <c r="CX229" s="25" t="str">
        <f t="shared" si="250"/>
        <v/>
      </c>
      <c r="CY229" s="25" t="str">
        <f t="shared" si="251"/>
        <v/>
      </c>
      <c r="CZ229" s="25" t="str">
        <f t="shared" si="252"/>
        <v/>
      </c>
      <c r="DA229" s="25" t="str">
        <f t="shared" si="246"/>
        <v/>
      </c>
      <c r="DB229" s="25" t="str">
        <f t="shared" si="247"/>
        <v/>
      </c>
      <c r="DC229"/>
      <c r="DD229"/>
      <c r="DE229"/>
      <c r="DG229" s="26">
        <f t="shared" si="253"/>
        <v>0</v>
      </c>
      <c r="DH229" s="26">
        <f t="shared" si="254"/>
        <v>0</v>
      </c>
      <c r="DI229" s="26">
        <f t="shared" si="255"/>
        <v>0</v>
      </c>
      <c r="DJ229" s="26">
        <f t="shared" si="256"/>
        <v>0</v>
      </c>
      <c r="DK229" s="26">
        <f t="shared" si="257"/>
        <v>0</v>
      </c>
      <c r="DL229" s="26">
        <f t="shared" si="258"/>
        <v>0</v>
      </c>
      <c r="DM229"/>
    </row>
    <row r="230" spans="1:117" x14ac:dyDescent="0.25">
      <c r="A230" s="713"/>
      <c r="B230" s="1331" t="s">
        <v>269</v>
      </c>
      <c r="C230" s="1332"/>
      <c r="D230" s="1321">
        <f t="shared" si="244"/>
        <v>52</v>
      </c>
      <c r="E230" s="1322">
        <f t="shared" si="245"/>
        <v>21</v>
      </c>
      <c r="F230" s="1323">
        <f t="shared" si="245"/>
        <v>31</v>
      </c>
      <c r="G230" s="401">
        <v>3</v>
      </c>
      <c r="H230" s="402">
        <v>2</v>
      </c>
      <c r="I230" s="403">
        <v>0</v>
      </c>
      <c r="J230" s="402">
        <v>0</v>
      </c>
      <c r="K230" s="403">
        <v>0</v>
      </c>
      <c r="L230" s="402">
        <v>0</v>
      </c>
      <c r="M230" s="403">
        <v>1</v>
      </c>
      <c r="N230" s="402">
        <v>0</v>
      </c>
      <c r="O230" s="403">
        <v>0</v>
      </c>
      <c r="P230" s="402">
        <v>2</v>
      </c>
      <c r="Q230" s="403">
        <v>0</v>
      </c>
      <c r="R230" s="402">
        <v>0</v>
      </c>
      <c r="S230" s="403">
        <v>0</v>
      </c>
      <c r="T230" s="402">
        <v>0</v>
      </c>
      <c r="U230" s="403">
        <v>0</v>
      </c>
      <c r="V230" s="404">
        <v>1</v>
      </c>
      <c r="W230" s="403">
        <v>4</v>
      </c>
      <c r="X230" s="404">
        <v>2</v>
      </c>
      <c r="Y230" s="403">
        <v>3</v>
      </c>
      <c r="Z230" s="404">
        <v>3</v>
      </c>
      <c r="AA230" s="403">
        <v>0</v>
      </c>
      <c r="AB230" s="404">
        <v>5</v>
      </c>
      <c r="AC230" s="403">
        <v>3</v>
      </c>
      <c r="AD230" s="404">
        <v>4</v>
      </c>
      <c r="AE230" s="403">
        <v>3</v>
      </c>
      <c r="AF230" s="404">
        <v>2</v>
      </c>
      <c r="AG230" s="403">
        <v>2</v>
      </c>
      <c r="AH230" s="404">
        <v>2</v>
      </c>
      <c r="AI230" s="403">
        <v>1</v>
      </c>
      <c r="AJ230" s="404">
        <v>3</v>
      </c>
      <c r="AK230" s="403">
        <v>0</v>
      </c>
      <c r="AL230" s="404">
        <v>4</v>
      </c>
      <c r="AM230" s="403">
        <v>1</v>
      </c>
      <c r="AN230" s="404">
        <v>1</v>
      </c>
      <c r="AO230" s="405">
        <v>0</v>
      </c>
      <c r="AP230" s="406">
        <v>0</v>
      </c>
      <c r="AQ230" s="1307"/>
      <c r="AR230" s="1308"/>
      <c r="AS230" s="1341"/>
      <c r="AT230" s="403">
        <v>0</v>
      </c>
      <c r="AU230" s="403">
        <v>0</v>
      </c>
      <c r="AV230" s="410">
        <v>3</v>
      </c>
      <c r="AW230" s="410">
        <v>0</v>
      </c>
      <c r="AX230" s="402">
        <v>0</v>
      </c>
      <c r="AY230" t="str">
        <f t="shared" si="248"/>
        <v/>
      </c>
      <c r="CW230" s="25" t="str">
        <f t="shared" si="249"/>
        <v/>
      </c>
      <c r="CX230" s="25" t="str">
        <f t="shared" si="250"/>
        <v/>
      </c>
      <c r="CY230" s="25" t="str">
        <f t="shared" si="251"/>
        <v/>
      </c>
      <c r="CZ230" s="25" t="str">
        <f t="shared" si="252"/>
        <v/>
      </c>
      <c r="DA230" s="25" t="str">
        <f t="shared" si="246"/>
        <v/>
      </c>
      <c r="DB230" s="25" t="str">
        <f t="shared" si="247"/>
        <v/>
      </c>
      <c r="DC230"/>
      <c r="DD230"/>
      <c r="DE230"/>
      <c r="DG230" s="26">
        <f t="shared" si="253"/>
        <v>0</v>
      </c>
      <c r="DH230" s="26">
        <f t="shared" si="254"/>
        <v>0</v>
      </c>
      <c r="DI230" s="26">
        <f t="shared" si="255"/>
        <v>0</v>
      </c>
      <c r="DJ230" s="26">
        <f t="shared" si="256"/>
        <v>0</v>
      </c>
      <c r="DK230" s="26">
        <f t="shared" si="257"/>
        <v>0</v>
      </c>
      <c r="DL230" s="26">
        <f t="shared" si="258"/>
        <v>0</v>
      </c>
      <c r="DM230"/>
    </row>
    <row r="231" spans="1:117" ht="15" customHeight="1" x14ac:dyDescent="0.25">
      <c r="A231" s="713"/>
      <c r="B231" s="1331" t="s">
        <v>270</v>
      </c>
      <c r="C231" s="1332"/>
      <c r="D231" s="1321">
        <f t="shared" si="244"/>
        <v>5</v>
      </c>
      <c r="E231" s="1322">
        <f t="shared" si="245"/>
        <v>3</v>
      </c>
      <c r="F231" s="1323">
        <f t="shared" si="245"/>
        <v>2</v>
      </c>
      <c r="G231" s="401">
        <v>0</v>
      </c>
      <c r="H231" s="402">
        <v>0</v>
      </c>
      <c r="I231" s="403">
        <v>0</v>
      </c>
      <c r="J231" s="402">
        <v>0</v>
      </c>
      <c r="K231" s="403">
        <v>0</v>
      </c>
      <c r="L231" s="402">
        <v>0</v>
      </c>
      <c r="M231" s="403">
        <v>0</v>
      </c>
      <c r="N231" s="402">
        <v>0</v>
      </c>
      <c r="O231" s="403">
        <v>0</v>
      </c>
      <c r="P231" s="402">
        <v>0</v>
      </c>
      <c r="Q231" s="403">
        <v>0</v>
      </c>
      <c r="R231" s="402">
        <v>0</v>
      </c>
      <c r="S231" s="403">
        <v>0</v>
      </c>
      <c r="T231" s="402">
        <v>0</v>
      </c>
      <c r="U231" s="403">
        <v>0</v>
      </c>
      <c r="V231" s="404">
        <v>0</v>
      </c>
      <c r="W231" s="403">
        <v>0</v>
      </c>
      <c r="X231" s="404">
        <v>0</v>
      </c>
      <c r="Y231" s="403">
        <v>1</v>
      </c>
      <c r="Z231" s="404">
        <v>0</v>
      </c>
      <c r="AA231" s="403">
        <v>0</v>
      </c>
      <c r="AB231" s="404">
        <v>0</v>
      </c>
      <c r="AC231" s="403">
        <v>0</v>
      </c>
      <c r="AD231" s="404">
        <v>0</v>
      </c>
      <c r="AE231" s="403">
        <v>0</v>
      </c>
      <c r="AF231" s="404">
        <v>0</v>
      </c>
      <c r="AG231" s="403">
        <v>2</v>
      </c>
      <c r="AH231" s="404">
        <v>0</v>
      </c>
      <c r="AI231" s="403">
        <v>0</v>
      </c>
      <c r="AJ231" s="404">
        <v>0</v>
      </c>
      <c r="AK231" s="403">
        <v>0</v>
      </c>
      <c r="AL231" s="404">
        <v>1</v>
      </c>
      <c r="AM231" s="403">
        <v>0</v>
      </c>
      <c r="AN231" s="404">
        <v>1</v>
      </c>
      <c r="AO231" s="405">
        <v>0</v>
      </c>
      <c r="AP231" s="406">
        <v>0</v>
      </c>
      <c r="AQ231" s="407"/>
      <c r="AR231" s="408"/>
      <c r="AS231" s="409"/>
      <c r="AT231" s="403">
        <v>0</v>
      </c>
      <c r="AU231" s="403">
        <v>0</v>
      </c>
      <c r="AV231" s="410">
        <v>0</v>
      </c>
      <c r="AW231" s="410">
        <v>0</v>
      </c>
      <c r="AX231" s="402">
        <v>0</v>
      </c>
      <c r="AY231" t="str">
        <f t="shared" si="248"/>
        <v/>
      </c>
      <c r="CW231" s="25" t="str">
        <f t="shared" si="249"/>
        <v/>
      </c>
      <c r="CX231" s="25" t="str">
        <f t="shared" si="250"/>
        <v/>
      </c>
      <c r="CY231" s="25" t="str">
        <f t="shared" si="251"/>
        <v/>
      </c>
      <c r="CZ231" s="25" t="str">
        <f t="shared" si="252"/>
        <v/>
      </c>
      <c r="DA231" s="25" t="str">
        <f t="shared" si="246"/>
        <v/>
      </c>
      <c r="DB231" s="25" t="str">
        <f t="shared" si="247"/>
        <v/>
      </c>
      <c r="DC231"/>
      <c r="DD231"/>
      <c r="DE231"/>
      <c r="DG231" s="26">
        <f t="shared" si="253"/>
        <v>0</v>
      </c>
      <c r="DH231" s="26">
        <f t="shared" si="254"/>
        <v>0</v>
      </c>
      <c r="DI231" s="26">
        <f t="shared" si="255"/>
        <v>0</v>
      </c>
      <c r="DJ231" s="26">
        <f t="shared" si="256"/>
        <v>0</v>
      </c>
      <c r="DK231" s="26">
        <f t="shared" si="257"/>
        <v>0</v>
      </c>
      <c r="DL231" s="26">
        <f t="shared" si="258"/>
        <v>0</v>
      </c>
      <c r="DM231"/>
    </row>
    <row r="232" spans="1:117" x14ac:dyDescent="0.25">
      <c r="A232" s="945"/>
      <c r="B232" s="1333" t="s">
        <v>271</v>
      </c>
      <c r="C232" s="1333"/>
      <c r="D232" s="1334">
        <f t="shared" si="244"/>
        <v>2</v>
      </c>
      <c r="E232" s="1335">
        <f>SUM(I232+K232+M232+O232+Q232+S232+U232+W232+Y232+AA232+AC232+AE232+AG232+AI232+AK232+AM232)</f>
        <v>0</v>
      </c>
      <c r="F232" s="1336">
        <f>SUM(J232+L232+N232+P232+R232+T232+V232+X232+Z232+AB232+AD232+AF232+AH232+AJ232+AL232+AN232)</f>
        <v>2</v>
      </c>
      <c r="G232" s="1683"/>
      <c r="H232" s="363"/>
      <c r="I232" s="1316">
        <v>0</v>
      </c>
      <c r="J232" s="1315">
        <v>0</v>
      </c>
      <c r="K232" s="1316">
        <v>0</v>
      </c>
      <c r="L232" s="1315">
        <v>0</v>
      </c>
      <c r="M232" s="1316">
        <v>0</v>
      </c>
      <c r="N232" s="1315">
        <v>1</v>
      </c>
      <c r="O232" s="1316">
        <v>0</v>
      </c>
      <c r="P232" s="1315">
        <v>0</v>
      </c>
      <c r="Q232" s="1316">
        <v>0</v>
      </c>
      <c r="R232" s="1315">
        <v>0</v>
      </c>
      <c r="S232" s="1316">
        <v>0</v>
      </c>
      <c r="T232" s="1315">
        <v>0</v>
      </c>
      <c r="U232" s="1316">
        <v>0</v>
      </c>
      <c r="V232" s="389">
        <v>0</v>
      </c>
      <c r="W232" s="1316">
        <v>0</v>
      </c>
      <c r="X232" s="389">
        <v>0</v>
      </c>
      <c r="Y232" s="1316">
        <v>0</v>
      </c>
      <c r="Z232" s="389">
        <v>0</v>
      </c>
      <c r="AA232" s="1316">
        <v>0</v>
      </c>
      <c r="AB232" s="389">
        <v>0</v>
      </c>
      <c r="AC232" s="1316">
        <v>0</v>
      </c>
      <c r="AD232" s="389">
        <v>1</v>
      </c>
      <c r="AE232" s="1316">
        <v>0</v>
      </c>
      <c r="AF232" s="389">
        <v>0</v>
      </c>
      <c r="AG232" s="1316">
        <v>0</v>
      </c>
      <c r="AH232" s="389">
        <v>0</v>
      </c>
      <c r="AI232" s="1316">
        <v>0</v>
      </c>
      <c r="AJ232" s="389">
        <v>0</v>
      </c>
      <c r="AK232" s="1316">
        <v>0</v>
      </c>
      <c r="AL232" s="389">
        <v>0</v>
      </c>
      <c r="AM232" s="1316">
        <v>0</v>
      </c>
      <c r="AN232" s="389">
        <v>0</v>
      </c>
      <c r="AO232" s="1317">
        <v>0</v>
      </c>
      <c r="AP232" s="1318">
        <v>0</v>
      </c>
      <c r="AQ232" s="1338"/>
      <c r="AR232" s="1339"/>
      <c r="AS232" s="413"/>
      <c r="AT232" s="1316">
        <v>0</v>
      </c>
      <c r="AU232" s="1316">
        <v>0</v>
      </c>
      <c r="AV232" s="1319">
        <v>0</v>
      </c>
      <c r="AW232" s="1319">
        <v>0</v>
      </c>
      <c r="AX232" s="1315">
        <v>0</v>
      </c>
      <c r="AY232" t="str">
        <f t="shared" si="248"/>
        <v/>
      </c>
      <c r="CW232" s="25" t="str">
        <f t="shared" si="249"/>
        <v/>
      </c>
      <c r="CX232" s="25" t="str">
        <f t="shared" si="250"/>
        <v/>
      </c>
      <c r="CY232" s="25" t="str">
        <f t="shared" si="251"/>
        <v/>
      </c>
      <c r="CZ232" s="25" t="str">
        <f t="shared" si="252"/>
        <v/>
      </c>
      <c r="DA232" s="25" t="str">
        <f t="shared" si="246"/>
        <v/>
      </c>
      <c r="DB232" s="25" t="str">
        <f t="shared" si="247"/>
        <v/>
      </c>
      <c r="DC232"/>
      <c r="DD232"/>
      <c r="DE232"/>
      <c r="DG232" s="26">
        <f t="shared" si="253"/>
        <v>0</v>
      </c>
      <c r="DH232" s="26">
        <f t="shared" si="254"/>
        <v>0</v>
      </c>
      <c r="DI232" s="26">
        <f t="shared" si="255"/>
        <v>0</v>
      </c>
      <c r="DJ232" s="26">
        <f t="shared" si="256"/>
        <v>0</v>
      </c>
      <c r="DK232" s="26">
        <f t="shared" si="257"/>
        <v>0</v>
      </c>
      <c r="DL232" s="26">
        <f t="shared" si="258"/>
        <v>0</v>
      </c>
      <c r="DM232"/>
    </row>
    <row r="233" spans="1:117" x14ac:dyDescent="0.25">
      <c r="A233" s="2167" t="s">
        <v>93</v>
      </c>
      <c r="B233" s="830" t="s">
        <v>266</v>
      </c>
      <c r="C233" s="830"/>
      <c r="D233" s="2196">
        <f t="shared" si="244"/>
        <v>38</v>
      </c>
      <c r="E233" s="414">
        <f t="shared" si="245"/>
        <v>11</v>
      </c>
      <c r="F233" s="2271">
        <f t="shared" si="245"/>
        <v>27</v>
      </c>
      <c r="G233" s="2266">
        <v>0</v>
      </c>
      <c r="H233" s="386">
        <v>0</v>
      </c>
      <c r="I233" s="2267">
        <v>0</v>
      </c>
      <c r="J233" s="386">
        <v>0</v>
      </c>
      <c r="K233" s="2267">
        <v>0</v>
      </c>
      <c r="L233" s="386">
        <v>0</v>
      </c>
      <c r="M233" s="2267">
        <v>0</v>
      </c>
      <c r="N233" s="386">
        <v>0</v>
      </c>
      <c r="O233" s="2267">
        <v>0</v>
      </c>
      <c r="P233" s="386">
        <v>0</v>
      </c>
      <c r="Q233" s="2267">
        <v>0</v>
      </c>
      <c r="R233" s="386">
        <v>0</v>
      </c>
      <c r="S233" s="2267">
        <v>0</v>
      </c>
      <c r="T233" s="386">
        <v>0</v>
      </c>
      <c r="U233" s="2267">
        <v>0</v>
      </c>
      <c r="V233" s="2268">
        <v>0</v>
      </c>
      <c r="W233" s="2267">
        <v>0</v>
      </c>
      <c r="X233" s="2268">
        <v>2</v>
      </c>
      <c r="Y233" s="2267">
        <v>2</v>
      </c>
      <c r="Z233" s="2268">
        <v>1</v>
      </c>
      <c r="AA233" s="2267">
        <v>2</v>
      </c>
      <c r="AB233" s="2268">
        <v>4</v>
      </c>
      <c r="AC233" s="2267">
        <v>0</v>
      </c>
      <c r="AD233" s="2268">
        <v>5</v>
      </c>
      <c r="AE233" s="2267">
        <v>3</v>
      </c>
      <c r="AF233" s="2268">
        <v>6</v>
      </c>
      <c r="AG233" s="2267">
        <v>2</v>
      </c>
      <c r="AH233" s="2268">
        <v>7</v>
      </c>
      <c r="AI233" s="2267">
        <v>1</v>
      </c>
      <c r="AJ233" s="2268">
        <v>0</v>
      </c>
      <c r="AK233" s="2267">
        <v>1</v>
      </c>
      <c r="AL233" s="2268">
        <v>2</v>
      </c>
      <c r="AM233" s="2267">
        <v>0</v>
      </c>
      <c r="AN233" s="2268">
        <v>0</v>
      </c>
      <c r="AO233" s="396">
        <v>0</v>
      </c>
      <c r="AP233" s="397">
        <v>0</v>
      </c>
      <c r="AQ233" s="2266">
        <v>30</v>
      </c>
      <c r="AR233" s="393">
        <v>0</v>
      </c>
      <c r="AS233" s="2267">
        <v>23</v>
      </c>
      <c r="AT233" s="394">
        <v>0</v>
      </c>
      <c r="AU233" s="394">
        <v>0</v>
      </c>
      <c r="AV233" s="398">
        <v>0</v>
      </c>
      <c r="AW233" s="398">
        <v>0</v>
      </c>
      <c r="AX233" s="393">
        <v>0</v>
      </c>
      <c r="AY233" t="str">
        <f t="shared" si="248"/>
        <v/>
      </c>
      <c r="CW233" s="25" t="str">
        <f t="shared" si="249"/>
        <v/>
      </c>
      <c r="CX233" s="25" t="str">
        <f t="shared" si="250"/>
        <v/>
      </c>
      <c r="CY233" s="25" t="str">
        <f t="shared" si="251"/>
        <v/>
      </c>
      <c r="CZ233" s="25" t="str">
        <f t="shared" si="252"/>
        <v/>
      </c>
      <c r="DA233" s="25" t="str">
        <f t="shared" si="246"/>
        <v/>
      </c>
      <c r="DB233" s="25" t="str">
        <f t="shared" si="247"/>
        <v/>
      </c>
      <c r="DC233"/>
      <c r="DD233"/>
      <c r="DE233"/>
      <c r="DG233" s="26">
        <f t="shared" si="253"/>
        <v>0</v>
      </c>
      <c r="DH233" s="26">
        <f t="shared" si="254"/>
        <v>0</v>
      </c>
      <c r="DI233" s="26">
        <f t="shared" si="255"/>
        <v>0</v>
      </c>
      <c r="DJ233" s="26">
        <f t="shared" si="256"/>
        <v>0</v>
      </c>
      <c r="DK233" s="26">
        <f t="shared" si="257"/>
        <v>0</v>
      </c>
      <c r="DL233" s="26">
        <f t="shared" si="258"/>
        <v>0</v>
      </c>
      <c r="DM233"/>
    </row>
    <row r="234" spans="1:117" x14ac:dyDescent="0.25">
      <c r="A234" s="713"/>
      <c r="B234" s="1320" t="s">
        <v>267</v>
      </c>
      <c r="C234" s="1320"/>
      <c r="D234" s="1321">
        <f t="shared" si="244"/>
        <v>105</v>
      </c>
      <c r="E234" s="1322">
        <f t="shared" si="245"/>
        <v>27</v>
      </c>
      <c r="F234" s="1323">
        <f t="shared" si="245"/>
        <v>78</v>
      </c>
      <c r="G234" s="1324">
        <v>0</v>
      </c>
      <c r="H234" s="1325">
        <v>0</v>
      </c>
      <c r="I234" s="1326">
        <v>0</v>
      </c>
      <c r="J234" s="1325">
        <v>0</v>
      </c>
      <c r="K234" s="1326">
        <v>0</v>
      </c>
      <c r="L234" s="1325">
        <v>0</v>
      </c>
      <c r="M234" s="1326">
        <v>0</v>
      </c>
      <c r="N234" s="1325">
        <v>0</v>
      </c>
      <c r="O234" s="1326">
        <v>0</v>
      </c>
      <c r="P234" s="1325">
        <v>0</v>
      </c>
      <c r="Q234" s="1326">
        <v>0</v>
      </c>
      <c r="R234" s="1325">
        <v>0</v>
      </c>
      <c r="S234" s="1326">
        <v>1</v>
      </c>
      <c r="T234" s="1325">
        <v>0</v>
      </c>
      <c r="U234" s="1326">
        <v>0</v>
      </c>
      <c r="V234" s="1327">
        <v>1</v>
      </c>
      <c r="W234" s="1326">
        <v>5</v>
      </c>
      <c r="X234" s="1327">
        <v>12</v>
      </c>
      <c r="Y234" s="1326">
        <v>4</v>
      </c>
      <c r="Z234" s="1327">
        <v>16</v>
      </c>
      <c r="AA234" s="1326">
        <v>2</v>
      </c>
      <c r="AB234" s="1327">
        <v>12</v>
      </c>
      <c r="AC234" s="1326">
        <v>1</v>
      </c>
      <c r="AD234" s="1327">
        <v>7</v>
      </c>
      <c r="AE234" s="1326">
        <v>5</v>
      </c>
      <c r="AF234" s="1327">
        <v>19</v>
      </c>
      <c r="AG234" s="1326">
        <v>4</v>
      </c>
      <c r="AH234" s="1327">
        <v>10</v>
      </c>
      <c r="AI234" s="1326">
        <v>1</v>
      </c>
      <c r="AJ234" s="1327">
        <v>1</v>
      </c>
      <c r="AK234" s="1326">
        <v>1</v>
      </c>
      <c r="AL234" s="1327">
        <v>0</v>
      </c>
      <c r="AM234" s="1326">
        <v>3</v>
      </c>
      <c r="AN234" s="1327">
        <v>0</v>
      </c>
      <c r="AO234" s="1328">
        <v>0</v>
      </c>
      <c r="AP234" s="1329">
        <v>0</v>
      </c>
      <c r="AQ234" s="1307"/>
      <c r="AR234" s="1308"/>
      <c r="AS234" s="394">
        <v>27</v>
      </c>
      <c r="AT234" s="1326">
        <v>0</v>
      </c>
      <c r="AU234" s="1326">
        <v>0</v>
      </c>
      <c r="AV234" s="1330">
        <v>0</v>
      </c>
      <c r="AW234" s="1330">
        <v>0</v>
      </c>
      <c r="AX234" s="1325">
        <v>0</v>
      </c>
      <c r="AY234" t="str">
        <f t="shared" si="248"/>
        <v/>
      </c>
      <c r="CW234" s="25" t="str">
        <f t="shared" si="249"/>
        <v/>
      </c>
      <c r="CX234" s="25" t="str">
        <f t="shared" si="250"/>
        <v/>
      </c>
      <c r="CY234" s="25" t="str">
        <f t="shared" si="251"/>
        <v/>
      </c>
      <c r="CZ234" s="25" t="str">
        <f t="shared" si="252"/>
        <v/>
      </c>
      <c r="DA234" s="25" t="str">
        <f t="shared" si="246"/>
        <v/>
      </c>
      <c r="DB234" s="25" t="str">
        <f t="shared" si="247"/>
        <v/>
      </c>
      <c r="DC234"/>
      <c r="DD234"/>
      <c r="DE234"/>
      <c r="DG234" s="26">
        <f t="shared" si="253"/>
        <v>0</v>
      </c>
      <c r="DH234" s="26">
        <f t="shared" si="254"/>
        <v>0</v>
      </c>
      <c r="DI234" s="26">
        <f t="shared" si="255"/>
        <v>0</v>
      </c>
      <c r="DJ234" s="26">
        <f t="shared" si="256"/>
        <v>0</v>
      </c>
      <c r="DK234" s="26">
        <f t="shared" si="257"/>
        <v>0</v>
      </c>
      <c r="DL234" s="26">
        <f t="shared" si="258"/>
        <v>0</v>
      </c>
      <c r="DM234"/>
    </row>
    <row r="235" spans="1:117" x14ac:dyDescent="0.25">
      <c r="A235" s="713"/>
      <c r="B235" s="1320" t="s">
        <v>268</v>
      </c>
      <c r="C235" s="1320"/>
      <c r="D235" s="1321">
        <f t="shared" si="244"/>
        <v>35</v>
      </c>
      <c r="E235" s="1322">
        <f t="shared" ref="E235:F262" si="259">SUM(G235+I235+K235+M235+O235+Q235+S235+U235+W235+Y235+AA235+AC235+AE235+AG235+AI235+AK235+AM235)</f>
        <v>8</v>
      </c>
      <c r="F235" s="1323">
        <f t="shared" si="259"/>
        <v>27</v>
      </c>
      <c r="G235" s="1324">
        <v>0</v>
      </c>
      <c r="H235" s="1325">
        <v>0</v>
      </c>
      <c r="I235" s="1326">
        <v>0</v>
      </c>
      <c r="J235" s="1325">
        <v>0</v>
      </c>
      <c r="K235" s="1326">
        <v>0</v>
      </c>
      <c r="L235" s="1325">
        <v>0</v>
      </c>
      <c r="M235" s="1326">
        <v>0</v>
      </c>
      <c r="N235" s="1325">
        <v>0</v>
      </c>
      <c r="O235" s="1326">
        <v>0</v>
      </c>
      <c r="P235" s="1325">
        <v>0</v>
      </c>
      <c r="Q235" s="1326">
        <v>0</v>
      </c>
      <c r="R235" s="1325">
        <v>0</v>
      </c>
      <c r="S235" s="1326">
        <v>0</v>
      </c>
      <c r="T235" s="1325">
        <v>0</v>
      </c>
      <c r="U235" s="1326">
        <v>0</v>
      </c>
      <c r="V235" s="1327">
        <v>0</v>
      </c>
      <c r="W235" s="1326">
        <v>0</v>
      </c>
      <c r="X235" s="1327">
        <v>3</v>
      </c>
      <c r="Y235" s="1326">
        <v>1</v>
      </c>
      <c r="Z235" s="1327">
        <v>1</v>
      </c>
      <c r="AA235" s="1326">
        <v>1</v>
      </c>
      <c r="AB235" s="1327">
        <v>5</v>
      </c>
      <c r="AC235" s="1326">
        <v>0</v>
      </c>
      <c r="AD235" s="1327">
        <v>5</v>
      </c>
      <c r="AE235" s="1326">
        <v>2</v>
      </c>
      <c r="AF235" s="1327">
        <v>6</v>
      </c>
      <c r="AG235" s="1326">
        <v>2</v>
      </c>
      <c r="AH235" s="1327">
        <v>6</v>
      </c>
      <c r="AI235" s="1326">
        <v>1</v>
      </c>
      <c r="AJ235" s="1327">
        <v>0</v>
      </c>
      <c r="AK235" s="1326">
        <v>1</v>
      </c>
      <c r="AL235" s="1327">
        <v>1</v>
      </c>
      <c r="AM235" s="1326">
        <v>0</v>
      </c>
      <c r="AN235" s="1327">
        <v>0</v>
      </c>
      <c r="AO235" s="1328">
        <v>0</v>
      </c>
      <c r="AP235" s="1329">
        <v>0</v>
      </c>
      <c r="AQ235" s="1307"/>
      <c r="AR235" s="1308"/>
      <c r="AS235" s="1341"/>
      <c r="AT235" s="1326">
        <v>0</v>
      </c>
      <c r="AU235" s="1326">
        <v>0</v>
      </c>
      <c r="AV235" s="1330">
        <v>0</v>
      </c>
      <c r="AW235" s="1330">
        <v>0</v>
      </c>
      <c r="AX235" s="1325">
        <v>0</v>
      </c>
      <c r="AY235" t="str">
        <f t="shared" si="248"/>
        <v/>
      </c>
      <c r="CW235" s="25" t="str">
        <f t="shared" si="249"/>
        <v/>
      </c>
      <c r="CX235" s="25" t="str">
        <f t="shared" si="250"/>
        <v/>
      </c>
      <c r="CY235" s="25" t="str">
        <f t="shared" si="251"/>
        <v/>
      </c>
      <c r="CZ235" s="25" t="str">
        <f t="shared" si="252"/>
        <v/>
      </c>
      <c r="DA235" s="25" t="str">
        <f t="shared" si="246"/>
        <v/>
      </c>
      <c r="DB235" s="25" t="str">
        <f t="shared" si="247"/>
        <v/>
      </c>
      <c r="DC235"/>
      <c r="DD235"/>
      <c r="DE235"/>
      <c r="DG235" s="26">
        <f t="shared" si="253"/>
        <v>0</v>
      </c>
      <c r="DH235" s="26">
        <f t="shared" si="254"/>
        <v>0</v>
      </c>
      <c r="DI235" s="26">
        <f t="shared" si="255"/>
        <v>0</v>
      </c>
      <c r="DJ235" s="26">
        <f t="shared" si="256"/>
        <v>0</v>
      </c>
      <c r="DK235" s="26">
        <f t="shared" si="257"/>
        <v>0</v>
      </c>
      <c r="DL235" s="26">
        <f t="shared" si="258"/>
        <v>0</v>
      </c>
      <c r="DM235"/>
    </row>
    <row r="236" spans="1:117" x14ac:dyDescent="0.25">
      <c r="A236" s="713"/>
      <c r="B236" s="1331" t="s">
        <v>269</v>
      </c>
      <c r="C236" s="1332"/>
      <c r="D236" s="1321">
        <f t="shared" si="244"/>
        <v>44</v>
      </c>
      <c r="E236" s="1322">
        <f t="shared" si="259"/>
        <v>10</v>
      </c>
      <c r="F236" s="1323">
        <f t="shared" si="259"/>
        <v>34</v>
      </c>
      <c r="G236" s="401">
        <v>0</v>
      </c>
      <c r="H236" s="402">
        <v>0</v>
      </c>
      <c r="I236" s="403">
        <v>0</v>
      </c>
      <c r="J236" s="402">
        <v>0</v>
      </c>
      <c r="K236" s="403">
        <v>0</v>
      </c>
      <c r="L236" s="402">
        <v>0</v>
      </c>
      <c r="M236" s="403">
        <v>0</v>
      </c>
      <c r="N236" s="402">
        <v>0</v>
      </c>
      <c r="O236" s="403">
        <v>0</v>
      </c>
      <c r="P236" s="402">
        <v>0</v>
      </c>
      <c r="Q236" s="403">
        <v>0</v>
      </c>
      <c r="R236" s="402">
        <v>0</v>
      </c>
      <c r="S236" s="403">
        <v>0</v>
      </c>
      <c r="T236" s="402">
        <v>0</v>
      </c>
      <c r="U236" s="403">
        <v>0</v>
      </c>
      <c r="V236" s="404">
        <v>0</v>
      </c>
      <c r="W236" s="403">
        <v>2</v>
      </c>
      <c r="X236" s="404">
        <v>6</v>
      </c>
      <c r="Y236" s="403">
        <v>2</v>
      </c>
      <c r="Z236" s="404">
        <v>6</v>
      </c>
      <c r="AA236" s="403">
        <v>0</v>
      </c>
      <c r="AB236" s="404">
        <v>3</v>
      </c>
      <c r="AC236" s="403">
        <v>0</v>
      </c>
      <c r="AD236" s="404">
        <v>5</v>
      </c>
      <c r="AE236" s="403">
        <v>2</v>
      </c>
      <c r="AF236" s="404">
        <v>10</v>
      </c>
      <c r="AG236" s="403">
        <v>2</v>
      </c>
      <c r="AH236" s="404">
        <v>3</v>
      </c>
      <c r="AI236" s="403">
        <v>0</v>
      </c>
      <c r="AJ236" s="404">
        <v>1</v>
      </c>
      <c r="AK236" s="403">
        <v>0</v>
      </c>
      <c r="AL236" s="404">
        <v>0</v>
      </c>
      <c r="AM236" s="403">
        <v>2</v>
      </c>
      <c r="AN236" s="404">
        <v>0</v>
      </c>
      <c r="AO236" s="405">
        <v>0</v>
      </c>
      <c r="AP236" s="406">
        <v>0</v>
      </c>
      <c r="AQ236" s="1307"/>
      <c r="AR236" s="1308"/>
      <c r="AS236" s="1341"/>
      <c r="AT236" s="403">
        <v>0</v>
      </c>
      <c r="AU236" s="403">
        <v>0</v>
      </c>
      <c r="AV236" s="410">
        <v>0</v>
      </c>
      <c r="AW236" s="410">
        <v>0</v>
      </c>
      <c r="AX236" s="402">
        <v>0</v>
      </c>
      <c r="AY236" t="str">
        <f t="shared" si="248"/>
        <v/>
      </c>
      <c r="CW236" s="25" t="str">
        <f t="shared" si="249"/>
        <v/>
      </c>
      <c r="CX236" s="25" t="str">
        <f t="shared" si="250"/>
        <v/>
      </c>
      <c r="CY236" s="25" t="str">
        <f t="shared" si="251"/>
        <v/>
      </c>
      <c r="CZ236" s="25" t="str">
        <f t="shared" si="252"/>
        <v/>
      </c>
      <c r="DA236" s="25" t="str">
        <f t="shared" si="246"/>
        <v/>
      </c>
      <c r="DB236" s="25" t="str">
        <f t="shared" si="247"/>
        <v/>
      </c>
      <c r="DC236"/>
      <c r="DD236"/>
      <c r="DE236"/>
      <c r="DG236" s="26">
        <f t="shared" si="253"/>
        <v>0</v>
      </c>
      <c r="DH236" s="26">
        <f t="shared" si="254"/>
        <v>0</v>
      </c>
      <c r="DI236" s="26">
        <f t="shared" si="255"/>
        <v>0</v>
      </c>
      <c r="DJ236" s="26">
        <f t="shared" si="256"/>
        <v>0</v>
      </c>
      <c r="DK236" s="26">
        <f t="shared" si="257"/>
        <v>0</v>
      </c>
      <c r="DL236" s="26">
        <f t="shared" si="258"/>
        <v>0</v>
      </c>
      <c r="DM236"/>
    </row>
    <row r="237" spans="1:117" ht="15" customHeight="1" x14ac:dyDescent="0.25">
      <c r="A237" s="713"/>
      <c r="B237" s="1331" t="s">
        <v>270</v>
      </c>
      <c r="C237" s="1332"/>
      <c r="D237" s="1321">
        <f t="shared" si="244"/>
        <v>3</v>
      </c>
      <c r="E237" s="1322">
        <f t="shared" si="259"/>
        <v>1</v>
      </c>
      <c r="F237" s="1323">
        <f t="shared" si="259"/>
        <v>2</v>
      </c>
      <c r="G237" s="401">
        <v>0</v>
      </c>
      <c r="H237" s="402">
        <v>0</v>
      </c>
      <c r="I237" s="403">
        <v>0</v>
      </c>
      <c r="J237" s="402">
        <v>0</v>
      </c>
      <c r="K237" s="403">
        <v>0</v>
      </c>
      <c r="L237" s="402">
        <v>0</v>
      </c>
      <c r="M237" s="403">
        <v>0</v>
      </c>
      <c r="N237" s="402">
        <v>0</v>
      </c>
      <c r="O237" s="403">
        <v>0</v>
      </c>
      <c r="P237" s="402">
        <v>0</v>
      </c>
      <c r="Q237" s="403">
        <v>0</v>
      </c>
      <c r="R237" s="402">
        <v>0</v>
      </c>
      <c r="S237" s="403">
        <v>0</v>
      </c>
      <c r="T237" s="402">
        <v>0</v>
      </c>
      <c r="U237" s="403">
        <v>0</v>
      </c>
      <c r="V237" s="404">
        <v>0</v>
      </c>
      <c r="W237" s="403">
        <v>0</v>
      </c>
      <c r="X237" s="404">
        <v>0</v>
      </c>
      <c r="Y237" s="403">
        <v>0</v>
      </c>
      <c r="Z237" s="404">
        <v>0</v>
      </c>
      <c r="AA237" s="403">
        <v>0</v>
      </c>
      <c r="AB237" s="404">
        <v>0</v>
      </c>
      <c r="AC237" s="403">
        <v>0</v>
      </c>
      <c r="AD237" s="404">
        <v>0</v>
      </c>
      <c r="AE237" s="403">
        <v>0</v>
      </c>
      <c r="AF237" s="404">
        <v>2</v>
      </c>
      <c r="AG237" s="403">
        <v>1</v>
      </c>
      <c r="AH237" s="404">
        <v>0</v>
      </c>
      <c r="AI237" s="403">
        <v>0</v>
      </c>
      <c r="AJ237" s="404">
        <v>0</v>
      </c>
      <c r="AK237" s="403">
        <v>0</v>
      </c>
      <c r="AL237" s="404">
        <v>0</v>
      </c>
      <c r="AM237" s="403">
        <v>0</v>
      </c>
      <c r="AN237" s="404">
        <v>0</v>
      </c>
      <c r="AO237" s="405">
        <v>0</v>
      </c>
      <c r="AP237" s="406">
        <v>0</v>
      </c>
      <c r="AQ237" s="407"/>
      <c r="AR237" s="408"/>
      <c r="AS237" s="409"/>
      <c r="AT237" s="403">
        <v>0</v>
      </c>
      <c r="AU237" s="403">
        <v>0</v>
      </c>
      <c r="AV237" s="410">
        <v>0</v>
      </c>
      <c r="AW237" s="410">
        <v>0</v>
      </c>
      <c r="AX237" s="402">
        <v>0</v>
      </c>
      <c r="AY237" t="str">
        <f t="shared" si="248"/>
        <v/>
      </c>
      <c r="CW237" s="25" t="str">
        <f t="shared" si="249"/>
        <v/>
      </c>
      <c r="CX237" s="25" t="str">
        <f t="shared" si="250"/>
        <v/>
      </c>
      <c r="CY237" s="25" t="str">
        <f t="shared" si="251"/>
        <v/>
      </c>
      <c r="CZ237" s="25" t="str">
        <f t="shared" si="252"/>
        <v/>
      </c>
      <c r="DA237" s="25" t="str">
        <f t="shared" si="246"/>
        <v/>
      </c>
      <c r="DB237" s="25" t="str">
        <f t="shared" si="247"/>
        <v/>
      </c>
      <c r="DC237"/>
      <c r="DD237"/>
      <c r="DE237"/>
      <c r="DG237" s="26">
        <f t="shared" si="253"/>
        <v>0</v>
      </c>
      <c r="DH237" s="26">
        <f t="shared" si="254"/>
        <v>0</v>
      </c>
      <c r="DI237" s="26">
        <f t="shared" si="255"/>
        <v>0</v>
      </c>
      <c r="DJ237" s="26">
        <f t="shared" si="256"/>
        <v>0</v>
      </c>
      <c r="DK237" s="26">
        <f t="shared" si="257"/>
        <v>0</v>
      </c>
      <c r="DL237" s="26">
        <f t="shared" si="258"/>
        <v>0</v>
      </c>
      <c r="DM237"/>
    </row>
    <row r="238" spans="1:117" x14ac:dyDescent="0.25">
      <c r="A238" s="945"/>
      <c r="B238" s="1333" t="s">
        <v>271</v>
      </c>
      <c r="C238" s="1333"/>
      <c r="D238" s="1334">
        <f t="shared" si="244"/>
        <v>0</v>
      </c>
      <c r="E238" s="1335">
        <f>SUM(I238+K238+M238+O238+Q238+S238+U238+W238+Y238+AA238+AC238+AE238+AG238+AI238+AK238+AM238)</f>
        <v>0</v>
      </c>
      <c r="F238" s="1336">
        <f>SUM(J238+L238+N238+P238+R238+T238+V238+X238+Z238+AB238+AD238+AF238+AH238+AJ238+AL238+AN238)</f>
        <v>0</v>
      </c>
      <c r="G238" s="1683"/>
      <c r="H238" s="363"/>
      <c r="I238" s="1316"/>
      <c r="J238" s="1315"/>
      <c r="K238" s="1316"/>
      <c r="L238" s="1315"/>
      <c r="M238" s="1316"/>
      <c r="N238" s="1315"/>
      <c r="O238" s="1316"/>
      <c r="P238" s="1315"/>
      <c r="Q238" s="1316"/>
      <c r="R238" s="1315"/>
      <c r="S238" s="1316"/>
      <c r="T238" s="1315"/>
      <c r="U238" s="1316"/>
      <c r="V238" s="389"/>
      <c r="W238" s="1316"/>
      <c r="X238" s="389"/>
      <c r="Y238" s="1316"/>
      <c r="Z238" s="389"/>
      <c r="AA238" s="1316"/>
      <c r="AB238" s="389"/>
      <c r="AC238" s="1316"/>
      <c r="AD238" s="389"/>
      <c r="AE238" s="1316"/>
      <c r="AF238" s="389"/>
      <c r="AG238" s="1316"/>
      <c r="AH238" s="389"/>
      <c r="AI238" s="1316"/>
      <c r="AJ238" s="389"/>
      <c r="AK238" s="1316"/>
      <c r="AL238" s="389"/>
      <c r="AM238" s="1316"/>
      <c r="AN238" s="389"/>
      <c r="AO238" s="1317">
        <v>0</v>
      </c>
      <c r="AP238" s="1318">
        <v>0</v>
      </c>
      <c r="AQ238" s="1338"/>
      <c r="AR238" s="1339"/>
      <c r="AS238" s="413"/>
      <c r="AT238" s="1316">
        <v>0</v>
      </c>
      <c r="AU238" s="1316">
        <v>0</v>
      </c>
      <c r="AV238" s="1319">
        <v>0</v>
      </c>
      <c r="AW238" s="1319">
        <v>0</v>
      </c>
      <c r="AX238" s="1315">
        <v>0</v>
      </c>
      <c r="AY238" t="str">
        <f t="shared" si="248"/>
        <v/>
      </c>
      <c r="CW238" s="25" t="str">
        <f t="shared" si="249"/>
        <v/>
      </c>
      <c r="CX238" s="25" t="str">
        <f t="shared" si="250"/>
        <v/>
      </c>
      <c r="CY238" s="25" t="str">
        <f t="shared" si="251"/>
        <v/>
      </c>
      <c r="CZ238" s="25" t="str">
        <f t="shared" si="252"/>
        <v/>
      </c>
      <c r="DA238" s="25" t="str">
        <f t="shared" si="246"/>
        <v/>
      </c>
      <c r="DB238" s="25" t="str">
        <f t="shared" si="247"/>
        <v/>
      </c>
      <c r="DC238"/>
      <c r="DD238"/>
      <c r="DE238"/>
      <c r="DG238" s="26">
        <f t="shared" si="253"/>
        <v>0</v>
      </c>
      <c r="DH238" s="26">
        <f t="shared" si="254"/>
        <v>0</v>
      </c>
      <c r="DI238" s="26">
        <f t="shared" si="255"/>
        <v>0</v>
      </c>
      <c r="DJ238" s="26">
        <f t="shared" si="256"/>
        <v>0</v>
      </c>
      <c r="DK238" s="26">
        <f t="shared" si="257"/>
        <v>0</v>
      </c>
      <c r="DL238" s="26">
        <f t="shared" si="258"/>
        <v>0</v>
      </c>
      <c r="DM238"/>
    </row>
    <row r="239" spans="1:117" x14ac:dyDescent="0.25">
      <c r="A239" s="2167" t="s">
        <v>99</v>
      </c>
      <c r="B239" s="830" t="s">
        <v>266</v>
      </c>
      <c r="C239" s="830"/>
      <c r="D239" s="2196">
        <f>SUM(E239+F239)</f>
        <v>24</v>
      </c>
      <c r="E239" s="414">
        <f t="shared" si="259"/>
        <v>14</v>
      </c>
      <c r="F239" s="2271">
        <f t="shared" si="259"/>
        <v>10</v>
      </c>
      <c r="G239" s="2266">
        <v>0</v>
      </c>
      <c r="H239" s="386">
        <v>1</v>
      </c>
      <c r="I239" s="2267">
        <v>1</v>
      </c>
      <c r="J239" s="386">
        <v>0</v>
      </c>
      <c r="K239" s="2267">
        <v>1</v>
      </c>
      <c r="L239" s="386">
        <v>0</v>
      </c>
      <c r="M239" s="2267">
        <v>2</v>
      </c>
      <c r="N239" s="386">
        <v>1</v>
      </c>
      <c r="O239" s="2267">
        <v>1</v>
      </c>
      <c r="P239" s="386">
        <v>0</v>
      </c>
      <c r="Q239" s="2267">
        <v>3</v>
      </c>
      <c r="R239" s="386">
        <v>5</v>
      </c>
      <c r="S239" s="2267">
        <v>0</v>
      </c>
      <c r="T239" s="386">
        <v>0</v>
      </c>
      <c r="U239" s="2267">
        <v>5</v>
      </c>
      <c r="V239" s="386">
        <v>2</v>
      </c>
      <c r="W239" s="2267">
        <v>0</v>
      </c>
      <c r="X239" s="386">
        <v>1</v>
      </c>
      <c r="Y239" s="2267">
        <v>1</v>
      </c>
      <c r="Z239" s="386">
        <v>0</v>
      </c>
      <c r="AA239" s="2267">
        <v>0</v>
      </c>
      <c r="AB239" s="386">
        <v>0</v>
      </c>
      <c r="AC239" s="2267">
        <v>0</v>
      </c>
      <c r="AD239" s="386">
        <v>0</v>
      </c>
      <c r="AE239" s="2267">
        <v>0</v>
      </c>
      <c r="AF239" s="386">
        <v>0</v>
      </c>
      <c r="AG239" s="2267">
        <v>0</v>
      </c>
      <c r="AH239" s="386">
        <v>0</v>
      </c>
      <c r="AI239" s="2267">
        <v>0</v>
      </c>
      <c r="AJ239" s="386">
        <v>0</v>
      </c>
      <c r="AK239" s="2267">
        <v>0</v>
      </c>
      <c r="AL239" s="386">
        <v>0</v>
      </c>
      <c r="AM239" s="2267">
        <v>0</v>
      </c>
      <c r="AN239" s="386">
        <v>0</v>
      </c>
      <c r="AO239" s="2269">
        <v>0</v>
      </c>
      <c r="AP239" s="2272"/>
      <c r="AQ239" s="2266">
        <v>7</v>
      </c>
      <c r="AR239" s="393">
        <v>0</v>
      </c>
      <c r="AS239" s="2267">
        <v>5</v>
      </c>
      <c r="AT239" s="394">
        <v>0</v>
      </c>
      <c r="AU239" s="394">
        <v>0</v>
      </c>
      <c r="AV239" s="398">
        <v>2</v>
      </c>
      <c r="AW239" s="398">
        <v>0</v>
      </c>
      <c r="AX239" s="393">
        <v>0</v>
      </c>
      <c r="AY239" t="str">
        <f t="shared" si="248"/>
        <v/>
      </c>
      <c r="CW239" s="25" t="str">
        <f t="shared" si="249"/>
        <v/>
      </c>
      <c r="CX239" s="25" t="str">
        <f t="shared" si="250"/>
        <v/>
      </c>
      <c r="CY239" s="25" t="str">
        <f t="shared" si="251"/>
        <v/>
      </c>
      <c r="CZ239" s="304"/>
      <c r="DA239" s="25" t="str">
        <f t="shared" si="246"/>
        <v/>
      </c>
      <c r="DB239" s="25" t="str">
        <f t="shared" si="247"/>
        <v/>
      </c>
      <c r="DC239"/>
      <c r="DD239"/>
      <c r="DE239"/>
      <c r="DG239" s="26">
        <f t="shared" si="253"/>
        <v>0</v>
      </c>
      <c r="DH239" s="26">
        <f t="shared" si="254"/>
        <v>0</v>
      </c>
      <c r="DI239" s="26">
        <f t="shared" si="255"/>
        <v>0</v>
      </c>
      <c r="DJ239" s="304"/>
      <c r="DK239" s="26">
        <f t="shared" si="257"/>
        <v>0</v>
      </c>
      <c r="DL239" s="26">
        <f t="shared" si="258"/>
        <v>0</v>
      </c>
      <c r="DM239"/>
    </row>
    <row r="240" spans="1:117" x14ac:dyDescent="0.25">
      <c r="A240" s="713"/>
      <c r="B240" s="1320" t="s">
        <v>267</v>
      </c>
      <c r="C240" s="1320"/>
      <c r="D240" s="1321">
        <f t="shared" si="244"/>
        <v>66</v>
      </c>
      <c r="E240" s="1322">
        <f t="shared" si="259"/>
        <v>40</v>
      </c>
      <c r="F240" s="1323">
        <f t="shared" si="259"/>
        <v>26</v>
      </c>
      <c r="G240" s="1324">
        <v>0</v>
      </c>
      <c r="H240" s="1325">
        <v>0</v>
      </c>
      <c r="I240" s="1326">
        <v>2</v>
      </c>
      <c r="J240" s="1325">
        <v>0</v>
      </c>
      <c r="K240" s="1326">
        <v>3</v>
      </c>
      <c r="L240" s="1325">
        <v>5</v>
      </c>
      <c r="M240" s="1326">
        <v>1</v>
      </c>
      <c r="N240" s="1325">
        <v>5</v>
      </c>
      <c r="O240" s="1326">
        <v>5</v>
      </c>
      <c r="P240" s="1325">
        <v>4</v>
      </c>
      <c r="Q240" s="1326">
        <v>5</v>
      </c>
      <c r="R240" s="1325">
        <v>2</v>
      </c>
      <c r="S240" s="1326">
        <v>5</v>
      </c>
      <c r="T240" s="1325">
        <v>5</v>
      </c>
      <c r="U240" s="1326">
        <v>10</v>
      </c>
      <c r="V240" s="1325">
        <v>3</v>
      </c>
      <c r="W240" s="1326">
        <v>5</v>
      </c>
      <c r="X240" s="1325">
        <v>0</v>
      </c>
      <c r="Y240" s="1326">
        <v>4</v>
      </c>
      <c r="Z240" s="1325">
        <v>1</v>
      </c>
      <c r="AA240" s="1326">
        <v>0</v>
      </c>
      <c r="AB240" s="1325">
        <v>0</v>
      </c>
      <c r="AC240" s="1326">
        <v>0</v>
      </c>
      <c r="AD240" s="1325">
        <v>1</v>
      </c>
      <c r="AE240" s="1326">
        <v>0</v>
      </c>
      <c r="AF240" s="1325">
        <v>0</v>
      </c>
      <c r="AG240" s="1326">
        <v>0</v>
      </c>
      <c r="AH240" s="1325">
        <v>0</v>
      </c>
      <c r="AI240" s="1326">
        <v>0</v>
      </c>
      <c r="AJ240" s="1325">
        <v>0</v>
      </c>
      <c r="AK240" s="1326">
        <v>0</v>
      </c>
      <c r="AL240" s="1325">
        <v>0</v>
      </c>
      <c r="AM240" s="1326">
        <v>0</v>
      </c>
      <c r="AN240" s="1325">
        <v>0</v>
      </c>
      <c r="AO240" s="1328">
        <v>0</v>
      </c>
      <c r="AP240" s="1343"/>
      <c r="AQ240" s="1307"/>
      <c r="AR240" s="1308"/>
      <c r="AS240" s="394">
        <v>20</v>
      </c>
      <c r="AT240" s="1326">
        <v>0</v>
      </c>
      <c r="AU240" s="1326">
        <v>0</v>
      </c>
      <c r="AV240" s="1330">
        <v>11</v>
      </c>
      <c r="AW240" s="1330">
        <v>0</v>
      </c>
      <c r="AX240" s="1325">
        <v>0</v>
      </c>
      <c r="AY240" t="str">
        <f t="shared" si="248"/>
        <v/>
      </c>
      <c r="CW240" s="25" t="str">
        <f t="shared" si="249"/>
        <v/>
      </c>
      <c r="CX240" s="25" t="str">
        <f t="shared" si="250"/>
        <v/>
      </c>
      <c r="CY240" s="25" t="str">
        <f t="shared" si="251"/>
        <v/>
      </c>
      <c r="CZ240" s="304"/>
      <c r="DA240" s="25" t="str">
        <f t="shared" si="246"/>
        <v/>
      </c>
      <c r="DB240" s="25" t="str">
        <f t="shared" si="247"/>
        <v/>
      </c>
      <c r="DC240"/>
      <c r="DD240"/>
      <c r="DE240"/>
      <c r="DG240" s="26">
        <f t="shared" si="253"/>
        <v>0</v>
      </c>
      <c r="DH240" s="26">
        <f t="shared" si="254"/>
        <v>0</v>
      </c>
      <c r="DI240" s="26">
        <f t="shared" si="255"/>
        <v>0</v>
      </c>
      <c r="DJ240" s="304"/>
      <c r="DK240" s="26">
        <f t="shared" si="257"/>
        <v>0</v>
      </c>
      <c r="DL240" s="26">
        <f t="shared" si="258"/>
        <v>0</v>
      </c>
      <c r="DM240"/>
    </row>
    <row r="241" spans="1:117" x14ac:dyDescent="0.25">
      <c r="A241" s="713"/>
      <c r="B241" s="1320" t="s">
        <v>268</v>
      </c>
      <c r="C241" s="1320"/>
      <c r="D241" s="1321">
        <f t="shared" si="244"/>
        <v>21</v>
      </c>
      <c r="E241" s="1322">
        <f t="shared" si="259"/>
        <v>13</v>
      </c>
      <c r="F241" s="1323">
        <f t="shared" si="259"/>
        <v>8</v>
      </c>
      <c r="G241" s="1324">
        <v>0</v>
      </c>
      <c r="H241" s="1325">
        <v>0</v>
      </c>
      <c r="I241" s="1326">
        <v>1</v>
      </c>
      <c r="J241" s="1325">
        <v>0</v>
      </c>
      <c r="K241" s="1326">
        <v>1</v>
      </c>
      <c r="L241" s="1325">
        <v>1</v>
      </c>
      <c r="M241" s="1326">
        <v>2</v>
      </c>
      <c r="N241" s="1325">
        <v>1</v>
      </c>
      <c r="O241" s="1326">
        <v>0</v>
      </c>
      <c r="P241" s="1325">
        <v>0</v>
      </c>
      <c r="Q241" s="1326">
        <v>3</v>
      </c>
      <c r="R241" s="1325">
        <v>3</v>
      </c>
      <c r="S241" s="1326">
        <v>0</v>
      </c>
      <c r="T241" s="1325">
        <v>0</v>
      </c>
      <c r="U241" s="1326">
        <v>5</v>
      </c>
      <c r="V241" s="1325">
        <v>2</v>
      </c>
      <c r="W241" s="1326">
        <v>0</v>
      </c>
      <c r="X241" s="1325">
        <v>1</v>
      </c>
      <c r="Y241" s="1326">
        <v>1</v>
      </c>
      <c r="Z241" s="1325">
        <v>0</v>
      </c>
      <c r="AA241" s="1326">
        <v>0</v>
      </c>
      <c r="AB241" s="1325">
        <v>0</v>
      </c>
      <c r="AC241" s="1326">
        <v>0</v>
      </c>
      <c r="AD241" s="1325">
        <v>0</v>
      </c>
      <c r="AE241" s="1326">
        <v>0</v>
      </c>
      <c r="AF241" s="1325">
        <v>0</v>
      </c>
      <c r="AG241" s="1326">
        <v>0</v>
      </c>
      <c r="AH241" s="1325">
        <v>0</v>
      </c>
      <c r="AI241" s="1326">
        <v>0</v>
      </c>
      <c r="AJ241" s="1325">
        <v>0</v>
      </c>
      <c r="AK241" s="1326">
        <v>0</v>
      </c>
      <c r="AL241" s="1325">
        <v>0</v>
      </c>
      <c r="AM241" s="1326">
        <v>0</v>
      </c>
      <c r="AN241" s="1325">
        <v>0</v>
      </c>
      <c r="AO241" s="1328">
        <v>0</v>
      </c>
      <c r="AP241" s="1343"/>
      <c r="AQ241" s="1307"/>
      <c r="AR241" s="1308"/>
      <c r="AS241" s="1341"/>
      <c r="AT241" s="1326">
        <v>0</v>
      </c>
      <c r="AU241" s="1326">
        <v>0</v>
      </c>
      <c r="AV241" s="1330">
        <v>1</v>
      </c>
      <c r="AW241" s="1330">
        <v>0</v>
      </c>
      <c r="AX241" s="1325">
        <v>0</v>
      </c>
      <c r="AY241" t="str">
        <f t="shared" si="248"/>
        <v/>
      </c>
      <c r="CW241" s="25" t="str">
        <f t="shared" si="249"/>
        <v/>
      </c>
      <c r="CX241" s="25" t="str">
        <f t="shared" si="250"/>
        <v/>
      </c>
      <c r="CY241" s="25" t="str">
        <f t="shared" si="251"/>
        <v/>
      </c>
      <c r="CZ241" s="304"/>
      <c r="DA241" s="25" t="str">
        <f t="shared" si="246"/>
        <v/>
      </c>
      <c r="DB241" s="25" t="str">
        <f t="shared" si="247"/>
        <v/>
      </c>
      <c r="DC241"/>
      <c r="DD241"/>
      <c r="DE241"/>
      <c r="DG241" s="26">
        <f t="shared" si="253"/>
        <v>0</v>
      </c>
      <c r="DH241" s="26">
        <f t="shared" si="254"/>
        <v>0</v>
      </c>
      <c r="DI241" s="26">
        <f t="shared" si="255"/>
        <v>0</v>
      </c>
      <c r="DJ241" s="304"/>
      <c r="DK241" s="26">
        <f t="shared" si="257"/>
        <v>0</v>
      </c>
      <c r="DL241" s="26">
        <f t="shared" si="258"/>
        <v>0</v>
      </c>
      <c r="DM241"/>
    </row>
    <row r="242" spans="1:117" x14ac:dyDescent="0.25">
      <c r="A242" s="713"/>
      <c r="B242" s="1331" t="s">
        <v>269</v>
      </c>
      <c r="C242" s="1332"/>
      <c r="D242" s="1321">
        <f t="shared" si="244"/>
        <v>13</v>
      </c>
      <c r="E242" s="1322">
        <f t="shared" si="259"/>
        <v>8</v>
      </c>
      <c r="F242" s="1323">
        <f t="shared" si="259"/>
        <v>5</v>
      </c>
      <c r="G242" s="401">
        <v>0</v>
      </c>
      <c r="H242" s="402">
        <v>1</v>
      </c>
      <c r="I242" s="403">
        <v>1</v>
      </c>
      <c r="J242" s="402">
        <v>0</v>
      </c>
      <c r="K242" s="403">
        <v>0</v>
      </c>
      <c r="L242" s="402">
        <v>0</v>
      </c>
      <c r="M242" s="403">
        <v>0</v>
      </c>
      <c r="N242" s="402">
        <v>1</v>
      </c>
      <c r="O242" s="403">
        <v>1</v>
      </c>
      <c r="P242" s="402">
        <v>1</v>
      </c>
      <c r="Q242" s="403">
        <v>0</v>
      </c>
      <c r="R242" s="402">
        <v>1</v>
      </c>
      <c r="S242" s="403">
        <v>0</v>
      </c>
      <c r="T242" s="402">
        <v>0</v>
      </c>
      <c r="U242" s="403">
        <v>2</v>
      </c>
      <c r="V242" s="402">
        <v>1</v>
      </c>
      <c r="W242" s="403">
        <v>3</v>
      </c>
      <c r="X242" s="402">
        <v>0</v>
      </c>
      <c r="Y242" s="403">
        <v>1</v>
      </c>
      <c r="Z242" s="402">
        <v>0</v>
      </c>
      <c r="AA242" s="403">
        <v>0</v>
      </c>
      <c r="AB242" s="402">
        <v>0</v>
      </c>
      <c r="AC242" s="403">
        <v>0</v>
      </c>
      <c r="AD242" s="402">
        <v>0</v>
      </c>
      <c r="AE242" s="403">
        <v>0</v>
      </c>
      <c r="AF242" s="402">
        <v>0</v>
      </c>
      <c r="AG242" s="403">
        <v>0</v>
      </c>
      <c r="AH242" s="402">
        <v>0</v>
      </c>
      <c r="AI242" s="403">
        <v>0</v>
      </c>
      <c r="AJ242" s="402">
        <v>0</v>
      </c>
      <c r="AK242" s="403">
        <v>0</v>
      </c>
      <c r="AL242" s="402">
        <v>0</v>
      </c>
      <c r="AM242" s="403">
        <v>0</v>
      </c>
      <c r="AN242" s="402">
        <v>0</v>
      </c>
      <c r="AO242" s="1328">
        <v>0</v>
      </c>
      <c r="AP242" s="1343"/>
      <c r="AQ242" s="1307"/>
      <c r="AR242" s="1308"/>
      <c r="AS242" s="1341"/>
      <c r="AT242" s="403">
        <v>0</v>
      </c>
      <c r="AU242" s="403">
        <v>0</v>
      </c>
      <c r="AV242" s="410">
        <v>3</v>
      </c>
      <c r="AW242" s="410">
        <v>0</v>
      </c>
      <c r="AX242" s="402">
        <v>0</v>
      </c>
      <c r="AY242" t="str">
        <f t="shared" si="248"/>
        <v/>
      </c>
      <c r="CW242" s="25" t="str">
        <f t="shared" si="249"/>
        <v/>
      </c>
      <c r="CX242" s="25" t="str">
        <f t="shared" si="250"/>
        <v/>
      </c>
      <c r="CY242" s="25" t="str">
        <f t="shared" si="251"/>
        <v/>
      </c>
      <c r="CZ242" s="304"/>
      <c r="DA242" s="25" t="str">
        <f t="shared" si="246"/>
        <v/>
      </c>
      <c r="DB242" s="25" t="str">
        <f t="shared" si="247"/>
        <v/>
      </c>
      <c r="DC242"/>
      <c r="DD242"/>
      <c r="DE242"/>
      <c r="DG242" s="26">
        <f t="shared" si="253"/>
        <v>0</v>
      </c>
      <c r="DH242" s="26">
        <f t="shared" si="254"/>
        <v>0</v>
      </c>
      <c r="DI242" s="26">
        <f t="shared" si="255"/>
        <v>0</v>
      </c>
      <c r="DJ242" s="304"/>
      <c r="DK242" s="26">
        <f t="shared" si="257"/>
        <v>0</v>
      </c>
      <c r="DL242" s="26">
        <f t="shared" si="258"/>
        <v>0</v>
      </c>
      <c r="DM242"/>
    </row>
    <row r="243" spans="1:117" ht="15" customHeight="1" x14ac:dyDescent="0.25">
      <c r="A243" s="713"/>
      <c r="B243" s="1331" t="s">
        <v>270</v>
      </c>
      <c r="C243" s="1332"/>
      <c r="D243" s="1321">
        <f t="shared" si="244"/>
        <v>0</v>
      </c>
      <c r="E243" s="1322">
        <f t="shared" si="259"/>
        <v>0</v>
      </c>
      <c r="F243" s="1323">
        <f t="shared" si="259"/>
        <v>0</v>
      </c>
      <c r="G243" s="401">
        <v>0</v>
      </c>
      <c r="H243" s="402">
        <v>0</v>
      </c>
      <c r="I243" s="403">
        <v>0</v>
      </c>
      <c r="J243" s="402">
        <v>0</v>
      </c>
      <c r="K243" s="403">
        <v>0</v>
      </c>
      <c r="L243" s="402">
        <v>0</v>
      </c>
      <c r="M243" s="403">
        <v>0</v>
      </c>
      <c r="N243" s="402">
        <v>0</v>
      </c>
      <c r="O243" s="403">
        <v>0</v>
      </c>
      <c r="P243" s="402">
        <v>0</v>
      </c>
      <c r="Q243" s="403">
        <v>0</v>
      </c>
      <c r="R243" s="402">
        <v>0</v>
      </c>
      <c r="S243" s="403">
        <v>0</v>
      </c>
      <c r="T243" s="402">
        <v>0</v>
      </c>
      <c r="U243" s="403">
        <v>0</v>
      </c>
      <c r="V243" s="402">
        <v>0</v>
      </c>
      <c r="W243" s="403">
        <v>0</v>
      </c>
      <c r="X243" s="402">
        <v>0</v>
      </c>
      <c r="Y243" s="403">
        <v>0</v>
      </c>
      <c r="Z243" s="402">
        <v>0</v>
      </c>
      <c r="AA243" s="403">
        <v>0</v>
      </c>
      <c r="AB243" s="402">
        <v>0</v>
      </c>
      <c r="AC243" s="403">
        <v>0</v>
      </c>
      <c r="AD243" s="402">
        <v>0</v>
      </c>
      <c r="AE243" s="403">
        <v>0</v>
      </c>
      <c r="AF243" s="402">
        <v>0</v>
      </c>
      <c r="AG243" s="403">
        <v>0</v>
      </c>
      <c r="AH243" s="402">
        <v>0</v>
      </c>
      <c r="AI243" s="403">
        <v>0</v>
      </c>
      <c r="AJ243" s="402">
        <v>0</v>
      </c>
      <c r="AK243" s="403">
        <v>0</v>
      </c>
      <c r="AL243" s="402">
        <v>0</v>
      </c>
      <c r="AM243" s="403">
        <v>0</v>
      </c>
      <c r="AN243" s="402">
        <v>0</v>
      </c>
      <c r="AO243" s="405">
        <v>0</v>
      </c>
      <c r="AP243" s="1343"/>
      <c r="AQ243" s="1307"/>
      <c r="AR243" s="1308"/>
      <c r="AS243" s="409"/>
      <c r="AT243" s="403">
        <v>0</v>
      </c>
      <c r="AU243" s="403">
        <v>0</v>
      </c>
      <c r="AV243" s="410">
        <v>0</v>
      </c>
      <c r="AW243" s="410">
        <v>0</v>
      </c>
      <c r="AX243" s="402">
        <v>0</v>
      </c>
      <c r="AY243" t="str">
        <f t="shared" si="248"/>
        <v/>
      </c>
      <c r="CW243" s="25" t="str">
        <f t="shared" si="249"/>
        <v/>
      </c>
      <c r="CX243" s="25" t="str">
        <f t="shared" si="250"/>
        <v/>
      </c>
      <c r="CY243" s="25" t="str">
        <f t="shared" si="251"/>
        <v/>
      </c>
      <c r="CZ243" s="304"/>
      <c r="DA243" s="25" t="str">
        <f t="shared" si="246"/>
        <v/>
      </c>
      <c r="DB243" s="25" t="str">
        <f t="shared" si="247"/>
        <v/>
      </c>
      <c r="DC243"/>
      <c r="DD243"/>
      <c r="DE243"/>
      <c r="DG243" s="26">
        <f t="shared" si="253"/>
        <v>0</v>
      </c>
      <c r="DH243" s="26">
        <f t="shared" si="254"/>
        <v>0</v>
      </c>
      <c r="DI243" s="26">
        <f t="shared" si="255"/>
        <v>0</v>
      </c>
      <c r="DJ243" s="304"/>
      <c r="DK243" s="26">
        <f t="shared" si="257"/>
        <v>0</v>
      </c>
      <c r="DL243" s="26">
        <f t="shared" si="258"/>
        <v>0</v>
      </c>
      <c r="DM243"/>
    </row>
    <row r="244" spans="1:117" x14ac:dyDescent="0.25">
      <c r="A244" s="945"/>
      <c r="B244" s="1333" t="s">
        <v>271</v>
      </c>
      <c r="C244" s="1333"/>
      <c r="D244" s="1334">
        <f t="shared" si="244"/>
        <v>1</v>
      </c>
      <c r="E244" s="1335">
        <f>SUM(I244+K244+M244+O244+Q244+S244+U244+W244+Y244+AA244+AC244+AE244+AG244+AI244+AK244+AM244)</f>
        <v>1</v>
      </c>
      <c r="F244" s="1336">
        <f>SUM(J244+L244+N244+P244+R244+T244+V244+X244+Z244+AB244+AD244+AF244+AH244+AJ244+AL244+AN244)</f>
        <v>0</v>
      </c>
      <c r="G244" s="1683"/>
      <c r="H244" s="363"/>
      <c r="I244" s="1316">
        <v>0</v>
      </c>
      <c r="J244" s="1315">
        <v>0</v>
      </c>
      <c r="K244" s="1316">
        <v>0</v>
      </c>
      <c r="L244" s="1315">
        <v>0</v>
      </c>
      <c r="M244" s="1316">
        <v>0</v>
      </c>
      <c r="N244" s="1315">
        <v>0</v>
      </c>
      <c r="O244" s="1316">
        <v>0</v>
      </c>
      <c r="P244" s="1315">
        <v>0</v>
      </c>
      <c r="Q244" s="1316">
        <v>0</v>
      </c>
      <c r="R244" s="1315">
        <v>0</v>
      </c>
      <c r="S244" s="1316">
        <v>0</v>
      </c>
      <c r="T244" s="1315">
        <v>0</v>
      </c>
      <c r="U244" s="1316">
        <v>1</v>
      </c>
      <c r="V244" s="1315">
        <v>0</v>
      </c>
      <c r="W244" s="1316">
        <v>0</v>
      </c>
      <c r="X244" s="1315">
        <v>0</v>
      </c>
      <c r="Y244" s="1316">
        <v>0</v>
      </c>
      <c r="Z244" s="1315">
        <v>0</v>
      </c>
      <c r="AA244" s="1316">
        <v>0</v>
      </c>
      <c r="AB244" s="1315">
        <v>0</v>
      </c>
      <c r="AC244" s="1316">
        <v>0</v>
      </c>
      <c r="AD244" s="1315">
        <v>0</v>
      </c>
      <c r="AE244" s="1316">
        <v>0</v>
      </c>
      <c r="AF244" s="1315">
        <v>0</v>
      </c>
      <c r="AG244" s="1316">
        <v>0</v>
      </c>
      <c r="AH244" s="1315">
        <v>0</v>
      </c>
      <c r="AI244" s="1316">
        <v>0</v>
      </c>
      <c r="AJ244" s="1315">
        <v>0</v>
      </c>
      <c r="AK244" s="1316">
        <v>0</v>
      </c>
      <c r="AL244" s="1315">
        <v>0</v>
      </c>
      <c r="AM244" s="1316">
        <v>0</v>
      </c>
      <c r="AN244" s="1315">
        <v>0</v>
      </c>
      <c r="AO244" s="1317">
        <v>0</v>
      </c>
      <c r="AP244" s="1344"/>
      <c r="AQ244" s="1338"/>
      <c r="AR244" s="1339"/>
      <c r="AS244" s="413"/>
      <c r="AT244" s="1316">
        <v>0</v>
      </c>
      <c r="AU244" s="1316">
        <v>0</v>
      </c>
      <c r="AV244" s="1319">
        <v>0</v>
      </c>
      <c r="AW244" s="1319">
        <v>0</v>
      </c>
      <c r="AX244" s="1315">
        <v>0</v>
      </c>
      <c r="AY244" t="str">
        <f t="shared" si="248"/>
        <v/>
      </c>
      <c r="CW244" s="25" t="str">
        <f t="shared" si="249"/>
        <v/>
      </c>
      <c r="CX244" s="25" t="str">
        <f t="shared" si="250"/>
        <v/>
      </c>
      <c r="CY244" s="25" t="str">
        <f t="shared" si="251"/>
        <v/>
      </c>
      <c r="CZ244" s="304"/>
      <c r="DA244" s="25" t="str">
        <f t="shared" si="246"/>
        <v/>
      </c>
      <c r="DB244" s="25" t="str">
        <f t="shared" si="247"/>
        <v/>
      </c>
      <c r="DC244"/>
      <c r="DD244"/>
      <c r="DE244"/>
      <c r="DG244" s="26">
        <f t="shared" si="253"/>
        <v>0</v>
      </c>
      <c r="DH244" s="26">
        <f t="shared" si="254"/>
        <v>0</v>
      </c>
      <c r="DI244" s="26">
        <f t="shared" si="255"/>
        <v>0</v>
      </c>
      <c r="DJ244" s="304"/>
      <c r="DK244" s="26">
        <f t="shared" si="257"/>
        <v>0</v>
      </c>
      <c r="DL244" s="26">
        <f t="shared" si="258"/>
        <v>0</v>
      </c>
      <c r="DM244"/>
    </row>
    <row r="245" spans="1:117" ht="15" customHeight="1" x14ac:dyDescent="0.25">
      <c r="A245" s="2167" t="s">
        <v>273</v>
      </c>
      <c r="B245" s="830" t="s">
        <v>266</v>
      </c>
      <c r="C245" s="830"/>
      <c r="D245" s="2196">
        <f t="shared" si="244"/>
        <v>4</v>
      </c>
      <c r="E245" s="414">
        <f t="shared" si="259"/>
        <v>2</v>
      </c>
      <c r="F245" s="2271">
        <f t="shared" si="259"/>
        <v>2</v>
      </c>
      <c r="G245" s="392">
        <v>0</v>
      </c>
      <c r="H245" s="393">
        <v>0</v>
      </c>
      <c r="I245" s="394">
        <v>0</v>
      </c>
      <c r="J245" s="393">
        <v>0</v>
      </c>
      <c r="K245" s="394">
        <v>0</v>
      </c>
      <c r="L245" s="393">
        <v>0</v>
      </c>
      <c r="M245" s="394">
        <v>0</v>
      </c>
      <c r="N245" s="393">
        <v>0</v>
      </c>
      <c r="O245" s="394">
        <v>0</v>
      </c>
      <c r="P245" s="393">
        <v>0</v>
      </c>
      <c r="Q245" s="394">
        <v>0</v>
      </c>
      <c r="R245" s="393">
        <v>0</v>
      </c>
      <c r="S245" s="394">
        <v>0</v>
      </c>
      <c r="T245" s="393">
        <v>0</v>
      </c>
      <c r="U245" s="394">
        <v>0</v>
      </c>
      <c r="V245" s="395">
        <v>0</v>
      </c>
      <c r="W245" s="394">
        <v>0</v>
      </c>
      <c r="X245" s="395">
        <v>2</v>
      </c>
      <c r="Y245" s="2267">
        <v>2</v>
      </c>
      <c r="Z245" s="2268">
        <v>0</v>
      </c>
      <c r="AA245" s="2267">
        <v>0</v>
      </c>
      <c r="AB245" s="2268">
        <v>0</v>
      </c>
      <c r="AC245" s="2267">
        <v>0</v>
      </c>
      <c r="AD245" s="2268">
        <v>0</v>
      </c>
      <c r="AE245" s="2267">
        <v>0</v>
      </c>
      <c r="AF245" s="2268">
        <v>0</v>
      </c>
      <c r="AG245" s="2267">
        <v>0</v>
      </c>
      <c r="AH245" s="2268">
        <v>0</v>
      </c>
      <c r="AI245" s="2267">
        <v>0</v>
      </c>
      <c r="AJ245" s="2268">
        <v>0</v>
      </c>
      <c r="AK245" s="2267">
        <v>0</v>
      </c>
      <c r="AL245" s="2268">
        <v>0</v>
      </c>
      <c r="AM245" s="2267">
        <v>0</v>
      </c>
      <c r="AN245" s="2268">
        <v>0</v>
      </c>
      <c r="AO245" s="2273"/>
      <c r="AP245" s="2272"/>
      <c r="AQ245" s="2266">
        <v>2</v>
      </c>
      <c r="AR245" s="393">
        <v>0</v>
      </c>
      <c r="AS245" s="2267">
        <v>0</v>
      </c>
      <c r="AT245" s="394">
        <v>0</v>
      </c>
      <c r="AU245" s="394">
        <v>0</v>
      </c>
      <c r="AV245" s="398">
        <v>0</v>
      </c>
      <c r="AW245" s="398">
        <v>0</v>
      </c>
      <c r="AX245" s="393">
        <v>0</v>
      </c>
      <c r="AY245" t="str">
        <f t="shared" si="248"/>
        <v/>
      </c>
      <c r="CW245" s="304"/>
      <c r="CX245" s="25" t="str">
        <f t="shared" si="250"/>
        <v/>
      </c>
      <c r="CY245" s="25" t="str">
        <f t="shared" si="251"/>
        <v/>
      </c>
      <c r="CZ245" s="304"/>
      <c r="DA245" s="25" t="str">
        <f t="shared" si="246"/>
        <v/>
      </c>
      <c r="DB245" s="25" t="str">
        <f t="shared" si="247"/>
        <v/>
      </c>
      <c r="DC245"/>
      <c r="DD245"/>
      <c r="DE245"/>
      <c r="DG245" s="304"/>
      <c r="DH245" s="26">
        <f t="shared" si="254"/>
        <v>0</v>
      </c>
      <c r="DI245" s="26">
        <f t="shared" si="255"/>
        <v>0</v>
      </c>
      <c r="DJ245" s="304"/>
      <c r="DK245" s="26">
        <f t="shared" si="257"/>
        <v>0</v>
      </c>
      <c r="DL245" s="26">
        <f t="shared" si="258"/>
        <v>0</v>
      </c>
      <c r="DM245"/>
    </row>
    <row r="246" spans="1:117" x14ac:dyDescent="0.25">
      <c r="A246" s="713"/>
      <c r="B246" s="1320" t="s">
        <v>267</v>
      </c>
      <c r="C246" s="1320"/>
      <c r="D246" s="1321">
        <f t="shared" si="244"/>
        <v>93</v>
      </c>
      <c r="E246" s="1322">
        <f t="shared" si="259"/>
        <v>44</v>
      </c>
      <c r="F246" s="1323">
        <f t="shared" si="259"/>
        <v>49</v>
      </c>
      <c r="G246" s="1324">
        <v>0</v>
      </c>
      <c r="H246" s="1325">
        <v>0</v>
      </c>
      <c r="I246" s="1326">
        <v>0</v>
      </c>
      <c r="J246" s="1325">
        <v>0</v>
      </c>
      <c r="K246" s="1326">
        <v>0</v>
      </c>
      <c r="L246" s="1325">
        <v>0</v>
      </c>
      <c r="M246" s="1326">
        <v>0</v>
      </c>
      <c r="N246" s="1325">
        <v>0</v>
      </c>
      <c r="O246" s="1326">
        <v>0</v>
      </c>
      <c r="P246" s="1325">
        <v>0</v>
      </c>
      <c r="Q246" s="1326">
        <v>0</v>
      </c>
      <c r="R246" s="1325">
        <v>0</v>
      </c>
      <c r="S246" s="1326">
        <v>0</v>
      </c>
      <c r="T246" s="1325">
        <v>0</v>
      </c>
      <c r="U246" s="1326">
        <v>0</v>
      </c>
      <c r="V246" s="1327">
        <v>0</v>
      </c>
      <c r="W246" s="1326">
        <v>5</v>
      </c>
      <c r="X246" s="1327">
        <v>8</v>
      </c>
      <c r="Y246" s="1326">
        <v>23</v>
      </c>
      <c r="Z246" s="1327">
        <v>22</v>
      </c>
      <c r="AA246" s="1326">
        <v>10</v>
      </c>
      <c r="AB246" s="1327">
        <v>18</v>
      </c>
      <c r="AC246" s="1326">
        <v>6</v>
      </c>
      <c r="AD246" s="1327">
        <v>0</v>
      </c>
      <c r="AE246" s="1326">
        <v>0</v>
      </c>
      <c r="AF246" s="1327">
        <v>1</v>
      </c>
      <c r="AG246" s="1326">
        <v>0</v>
      </c>
      <c r="AH246" s="1327">
        <v>0</v>
      </c>
      <c r="AI246" s="1326">
        <v>0</v>
      </c>
      <c r="AJ246" s="1327">
        <v>0</v>
      </c>
      <c r="AK246" s="1326">
        <v>0</v>
      </c>
      <c r="AL246" s="1327">
        <v>0</v>
      </c>
      <c r="AM246" s="1326">
        <v>0</v>
      </c>
      <c r="AN246" s="1327">
        <v>0</v>
      </c>
      <c r="AO246" s="1346"/>
      <c r="AP246" s="1343"/>
      <c r="AQ246" s="1307"/>
      <c r="AR246" s="1308"/>
      <c r="AS246" s="394">
        <v>15</v>
      </c>
      <c r="AT246" s="1326">
        <v>0</v>
      </c>
      <c r="AU246" s="1326">
        <v>0</v>
      </c>
      <c r="AV246" s="1330">
        <v>0</v>
      </c>
      <c r="AW246" s="1330">
        <v>0</v>
      </c>
      <c r="AX246" s="1325">
        <v>0</v>
      </c>
      <c r="AY246" t="str">
        <f t="shared" si="248"/>
        <v/>
      </c>
      <c r="CW246" s="304"/>
      <c r="CX246" s="25" t="str">
        <f t="shared" si="250"/>
        <v/>
      </c>
      <c r="CY246" s="25" t="str">
        <f t="shared" si="251"/>
        <v/>
      </c>
      <c r="CZ246" s="304"/>
      <c r="DA246" s="25" t="str">
        <f t="shared" si="246"/>
        <v/>
      </c>
      <c r="DB246" s="25" t="str">
        <f t="shared" si="247"/>
        <v/>
      </c>
      <c r="DC246"/>
      <c r="DD246"/>
      <c r="DE246"/>
      <c r="DG246" s="304"/>
      <c r="DH246" s="26">
        <f t="shared" si="254"/>
        <v>0</v>
      </c>
      <c r="DI246" s="26">
        <f t="shared" si="255"/>
        <v>0</v>
      </c>
      <c r="DJ246" s="304"/>
      <c r="DK246" s="26">
        <f t="shared" si="257"/>
        <v>0</v>
      </c>
      <c r="DL246" s="26">
        <f t="shared" si="258"/>
        <v>0</v>
      </c>
      <c r="DM246"/>
    </row>
    <row r="247" spans="1:117" x14ac:dyDescent="0.25">
      <c r="A247" s="713"/>
      <c r="B247" s="1320" t="s">
        <v>268</v>
      </c>
      <c r="C247" s="1320"/>
      <c r="D247" s="1321">
        <f t="shared" si="244"/>
        <v>7</v>
      </c>
      <c r="E247" s="1322">
        <f t="shared" si="259"/>
        <v>3</v>
      </c>
      <c r="F247" s="1323">
        <f t="shared" si="259"/>
        <v>4</v>
      </c>
      <c r="G247" s="1324">
        <v>0</v>
      </c>
      <c r="H247" s="1325">
        <v>0</v>
      </c>
      <c r="I247" s="1326">
        <v>0</v>
      </c>
      <c r="J247" s="1325">
        <v>0</v>
      </c>
      <c r="K247" s="1326">
        <v>0</v>
      </c>
      <c r="L247" s="1325">
        <v>0</v>
      </c>
      <c r="M247" s="1326">
        <v>0</v>
      </c>
      <c r="N247" s="1325">
        <v>0</v>
      </c>
      <c r="O247" s="1326">
        <v>0</v>
      </c>
      <c r="P247" s="1325">
        <v>0</v>
      </c>
      <c r="Q247" s="1326">
        <v>0</v>
      </c>
      <c r="R247" s="1325">
        <v>0</v>
      </c>
      <c r="S247" s="1326">
        <v>0</v>
      </c>
      <c r="T247" s="1325">
        <v>0</v>
      </c>
      <c r="U247" s="1326">
        <v>0</v>
      </c>
      <c r="V247" s="1327">
        <v>0</v>
      </c>
      <c r="W247" s="1326">
        <v>3</v>
      </c>
      <c r="X247" s="1327">
        <v>3</v>
      </c>
      <c r="Y247" s="1326">
        <v>0</v>
      </c>
      <c r="Z247" s="1327">
        <v>1</v>
      </c>
      <c r="AA247" s="1326">
        <v>0</v>
      </c>
      <c r="AB247" s="1327">
        <v>0</v>
      </c>
      <c r="AC247" s="1326">
        <v>0</v>
      </c>
      <c r="AD247" s="1327">
        <v>0</v>
      </c>
      <c r="AE247" s="1326">
        <v>0</v>
      </c>
      <c r="AF247" s="1327">
        <v>0</v>
      </c>
      <c r="AG247" s="1326">
        <v>0</v>
      </c>
      <c r="AH247" s="1327">
        <v>0</v>
      </c>
      <c r="AI247" s="1326">
        <v>0</v>
      </c>
      <c r="AJ247" s="1327">
        <v>0</v>
      </c>
      <c r="AK247" s="1326">
        <v>0</v>
      </c>
      <c r="AL247" s="1327">
        <v>0</v>
      </c>
      <c r="AM247" s="1326">
        <v>0</v>
      </c>
      <c r="AN247" s="1327">
        <v>0</v>
      </c>
      <c r="AO247" s="1346"/>
      <c r="AP247" s="1343"/>
      <c r="AQ247" s="1307"/>
      <c r="AR247" s="1308"/>
      <c r="AS247" s="1341"/>
      <c r="AT247" s="1326">
        <v>0</v>
      </c>
      <c r="AU247" s="1326">
        <v>0</v>
      </c>
      <c r="AV247" s="1330">
        <v>0</v>
      </c>
      <c r="AW247" s="1330">
        <v>0</v>
      </c>
      <c r="AX247" s="1325">
        <v>0</v>
      </c>
      <c r="AY247" t="str">
        <f t="shared" si="248"/>
        <v/>
      </c>
      <c r="CW247" s="304"/>
      <c r="CX247" s="25" t="str">
        <f t="shared" si="250"/>
        <v/>
      </c>
      <c r="CY247" s="25" t="str">
        <f t="shared" si="251"/>
        <v/>
      </c>
      <c r="CZ247" s="304"/>
      <c r="DA247" s="25" t="str">
        <f t="shared" si="246"/>
        <v/>
      </c>
      <c r="DB247" s="25" t="str">
        <f t="shared" si="247"/>
        <v/>
      </c>
      <c r="DC247"/>
      <c r="DD247"/>
      <c r="DE247"/>
      <c r="DG247" s="304"/>
      <c r="DH247" s="26">
        <f t="shared" si="254"/>
        <v>0</v>
      </c>
      <c r="DI247" s="26">
        <f t="shared" si="255"/>
        <v>0</v>
      </c>
      <c r="DJ247" s="304"/>
      <c r="DK247" s="26">
        <f t="shared" si="257"/>
        <v>0</v>
      </c>
      <c r="DL247" s="26">
        <f t="shared" si="258"/>
        <v>0</v>
      </c>
      <c r="DM247"/>
    </row>
    <row r="248" spans="1:117" x14ac:dyDescent="0.25">
      <c r="A248" s="713"/>
      <c r="B248" s="1331" t="s">
        <v>269</v>
      </c>
      <c r="C248" s="1332"/>
      <c r="D248" s="1321">
        <f t="shared" si="244"/>
        <v>0</v>
      </c>
      <c r="E248" s="1322">
        <f t="shared" si="259"/>
        <v>0</v>
      </c>
      <c r="F248" s="1323">
        <f t="shared" si="259"/>
        <v>0</v>
      </c>
      <c r="G248" s="401">
        <v>0</v>
      </c>
      <c r="H248" s="402">
        <v>0</v>
      </c>
      <c r="I248" s="403">
        <v>0</v>
      </c>
      <c r="J248" s="402">
        <v>0</v>
      </c>
      <c r="K248" s="403">
        <v>0</v>
      </c>
      <c r="L248" s="402">
        <v>0</v>
      </c>
      <c r="M248" s="403">
        <v>0</v>
      </c>
      <c r="N248" s="402">
        <v>0</v>
      </c>
      <c r="O248" s="403">
        <v>0</v>
      </c>
      <c r="P248" s="402">
        <v>0</v>
      </c>
      <c r="Q248" s="403">
        <v>0</v>
      </c>
      <c r="R248" s="402">
        <v>0</v>
      </c>
      <c r="S248" s="403">
        <v>0</v>
      </c>
      <c r="T248" s="402">
        <v>0</v>
      </c>
      <c r="U248" s="403">
        <v>0</v>
      </c>
      <c r="V248" s="404">
        <v>0</v>
      </c>
      <c r="W248" s="403">
        <v>0</v>
      </c>
      <c r="X248" s="404">
        <v>0</v>
      </c>
      <c r="Y248" s="403">
        <v>0</v>
      </c>
      <c r="Z248" s="404">
        <v>0</v>
      </c>
      <c r="AA248" s="403">
        <v>0</v>
      </c>
      <c r="AB248" s="404">
        <v>0</v>
      </c>
      <c r="AC248" s="403">
        <v>0</v>
      </c>
      <c r="AD248" s="404">
        <v>0</v>
      </c>
      <c r="AE248" s="403">
        <v>0</v>
      </c>
      <c r="AF248" s="404">
        <v>0</v>
      </c>
      <c r="AG248" s="403">
        <v>0</v>
      </c>
      <c r="AH248" s="404">
        <v>0</v>
      </c>
      <c r="AI248" s="403">
        <v>0</v>
      </c>
      <c r="AJ248" s="404">
        <v>0</v>
      </c>
      <c r="AK248" s="403">
        <v>0</v>
      </c>
      <c r="AL248" s="404">
        <v>0</v>
      </c>
      <c r="AM248" s="403">
        <v>0</v>
      </c>
      <c r="AN248" s="404">
        <v>0</v>
      </c>
      <c r="AO248" s="1346"/>
      <c r="AP248" s="1343"/>
      <c r="AQ248" s="1307"/>
      <c r="AR248" s="1308"/>
      <c r="AS248" s="1341"/>
      <c r="AT248" s="403">
        <v>0</v>
      </c>
      <c r="AU248" s="403">
        <v>0</v>
      </c>
      <c r="AV248" s="410">
        <v>0</v>
      </c>
      <c r="AW248" s="410">
        <v>0</v>
      </c>
      <c r="AX248" s="402">
        <v>0</v>
      </c>
      <c r="AY248" t="str">
        <f t="shared" si="248"/>
        <v/>
      </c>
      <c r="CW248" s="304"/>
      <c r="CX248" s="25" t="str">
        <f t="shared" si="250"/>
        <v/>
      </c>
      <c r="CY248" s="25" t="str">
        <f t="shared" si="251"/>
        <v/>
      </c>
      <c r="CZ248" s="304"/>
      <c r="DA248" s="25" t="str">
        <f t="shared" si="246"/>
        <v/>
      </c>
      <c r="DB248" s="25" t="str">
        <f t="shared" si="247"/>
        <v/>
      </c>
      <c r="DC248"/>
      <c r="DD248"/>
      <c r="DE248"/>
      <c r="DG248" s="304"/>
      <c r="DH248" s="26">
        <f t="shared" si="254"/>
        <v>0</v>
      </c>
      <c r="DI248" s="26">
        <f t="shared" si="255"/>
        <v>0</v>
      </c>
      <c r="DJ248" s="304"/>
      <c r="DK248" s="26">
        <f t="shared" si="257"/>
        <v>0</v>
      </c>
      <c r="DL248" s="26">
        <f t="shared" si="258"/>
        <v>0</v>
      </c>
      <c r="DM248"/>
    </row>
    <row r="249" spans="1:117" ht="15" customHeight="1" x14ac:dyDescent="0.25">
      <c r="A249" s="713"/>
      <c r="B249" s="1331" t="s">
        <v>270</v>
      </c>
      <c r="C249" s="1332"/>
      <c r="D249" s="1321">
        <f t="shared" si="244"/>
        <v>0</v>
      </c>
      <c r="E249" s="1322">
        <f t="shared" si="259"/>
        <v>0</v>
      </c>
      <c r="F249" s="1323">
        <f t="shared" si="259"/>
        <v>0</v>
      </c>
      <c r="G249" s="401">
        <v>0</v>
      </c>
      <c r="H249" s="402">
        <v>0</v>
      </c>
      <c r="I249" s="403">
        <v>0</v>
      </c>
      <c r="J249" s="402">
        <v>0</v>
      </c>
      <c r="K249" s="403">
        <v>0</v>
      </c>
      <c r="L249" s="402">
        <v>0</v>
      </c>
      <c r="M249" s="403">
        <v>0</v>
      </c>
      <c r="N249" s="402">
        <v>0</v>
      </c>
      <c r="O249" s="403">
        <v>0</v>
      </c>
      <c r="P249" s="402">
        <v>0</v>
      </c>
      <c r="Q249" s="403">
        <v>0</v>
      </c>
      <c r="R249" s="402">
        <v>0</v>
      </c>
      <c r="S249" s="403">
        <v>0</v>
      </c>
      <c r="T249" s="402">
        <v>0</v>
      </c>
      <c r="U249" s="403">
        <v>0</v>
      </c>
      <c r="V249" s="404">
        <v>0</v>
      </c>
      <c r="W249" s="403">
        <v>0</v>
      </c>
      <c r="X249" s="404">
        <v>0</v>
      </c>
      <c r="Y249" s="403">
        <v>0</v>
      </c>
      <c r="Z249" s="404">
        <v>0</v>
      </c>
      <c r="AA249" s="403">
        <v>0</v>
      </c>
      <c r="AB249" s="404">
        <v>0</v>
      </c>
      <c r="AC249" s="403">
        <v>0</v>
      </c>
      <c r="AD249" s="404">
        <v>0</v>
      </c>
      <c r="AE249" s="403">
        <v>0</v>
      </c>
      <c r="AF249" s="404">
        <v>0</v>
      </c>
      <c r="AG249" s="403">
        <v>0</v>
      </c>
      <c r="AH249" s="404">
        <v>0</v>
      </c>
      <c r="AI249" s="403">
        <v>0</v>
      </c>
      <c r="AJ249" s="404">
        <v>0</v>
      </c>
      <c r="AK249" s="403">
        <v>0</v>
      </c>
      <c r="AL249" s="404">
        <v>0</v>
      </c>
      <c r="AM249" s="403">
        <v>0</v>
      </c>
      <c r="AN249" s="404">
        <v>0</v>
      </c>
      <c r="AO249" s="1346"/>
      <c r="AP249" s="1343"/>
      <c r="AQ249" s="1307"/>
      <c r="AR249" s="1308"/>
      <c r="AS249" s="409"/>
      <c r="AT249" s="403">
        <v>0</v>
      </c>
      <c r="AU249" s="403">
        <v>0</v>
      </c>
      <c r="AV249" s="410">
        <v>0</v>
      </c>
      <c r="AW249" s="410">
        <v>0</v>
      </c>
      <c r="AX249" s="402">
        <v>0</v>
      </c>
      <c r="AY249" t="str">
        <f t="shared" si="248"/>
        <v/>
      </c>
      <c r="CW249" s="304"/>
      <c r="CX249" s="25" t="str">
        <f t="shared" si="250"/>
        <v/>
      </c>
      <c r="CY249" s="25" t="str">
        <f t="shared" si="251"/>
        <v/>
      </c>
      <c r="CZ249" s="304"/>
      <c r="DA249" s="25" t="str">
        <f t="shared" si="246"/>
        <v/>
      </c>
      <c r="DB249" s="25" t="str">
        <f t="shared" si="247"/>
        <v/>
      </c>
      <c r="DC249"/>
      <c r="DD249"/>
      <c r="DE249"/>
      <c r="DG249" s="304"/>
      <c r="DH249" s="26">
        <f t="shared" si="254"/>
        <v>0</v>
      </c>
      <c r="DI249" s="26">
        <f t="shared" si="255"/>
        <v>0</v>
      </c>
      <c r="DJ249" s="304"/>
      <c r="DK249" s="26">
        <f t="shared" si="257"/>
        <v>0</v>
      </c>
      <c r="DL249" s="26">
        <f t="shared" si="258"/>
        <v>0</v>
      </c>
      <c r="DM249"/>
    </row>
    <row r="250" spans="1:117" x14ac:dyDescent="0.25">
      <c r="A250" s="945"/>
      <c r="B250" s="1333" t="s">
        <v>271</v>
      </c>
      <c r="C250" s="1333"/>
      <c r="D250" s="1334">
        <f t="shared" si="244"/>
        <v>1</v>
      </c>
      <c r="E250" s="1335">
        <f t="shared" si="259"/>
        <v>0</v>
      </c>
      <c r="F250" s="1335">
        <f t="shared" si="259"/>
        <v>1</v>
      </c>
      <c r="G250" s="1314">
        <v>0</v>
      </c>
      <c r="H250" s="1315">
        <v>0</v>
      </c>
      <c r="I250" s="1316">
        <v>0</v>
      </c>
      <c r="J250" s="1315">
        <v>0</v>
      </c>
      <c r="K250" s="1316">
        <v>0</v>
      </c>
      <c r="L250" s="1315">
        <v>0</v>
      </c>
      <c r="M250" s="1316">
        <v>0</v>
      </c>
      <c r="N250" s="1315">
        <v>0</v>
      </c>
      <c r="O250" s="1316">
        <v>0</v>
      </c>
      <c r="P250" s="1315">
        <v>0</v>
      </c>
      <c r="Q250" s="1316">
        <v>0</v>
      </c>
      <c r="R250" s="1315">
        <v>0</v>
      </c>
      <c r="S250" s="1316">
        <v>0</v>
      </c>
      <c r="T250" s="1315">
        <v>0</v>
      </c>
      <c r="U250" s="1316">
        <v>0</v>
      </c>
      <c r="V250" s="389">
        <v>0</v>
      </c>
      <c r="W250" s="1316">
        <v>0</v>
      </c>
      <c r="X250" s="389">
        <v>0</v>
      </c>
      <c r="Y250" s="1316">
        <v>0</v>
      </c>
      <c r="Z250" s="389">
        <v>1</v>
      </c>
      <c r="AA250" s="1316">
        <v>0</v>
      </c>
      <c r="AB250" s="389">
        <v>0</v>
      </c>
      <c r="AC250" s="1316">
        <v>0</v>
      </c>
      <c r="AD250" s="389">
        <v>0</v>
      </c>
      <c r="AE250" s="1316">
        <v>0</v>
      </c>
      <c r="AF250" s="389">
        <v>0</v>
      </c>
      <c r="AG250" s="1316">
        <v>0</v>
      </c>
      <c r="AH250" s="389">
        <v>0</v>
      </c>
      <c r="AI250" s="1316">
        <v>0</v>
      </c>
      <c r="AJ250" s="389">
        <v>0</v>
      </c>
      <c r="AK250" s="1316">
        <v>0</v>
      </c>
      <c r="AL250" s="389">
        <v>0</v>
      </c>
      <c r="AM250" s="1316">
        <v>0</v>
      </c>
      <c r="AN250" s="389">
        <v>0</v>
      </c>
      <c r="AO250" s="1347"/>
      <c r="AP250" s="1344"/>
      <c r="AQ250" s="1338"/>
      <c r="AR250" s="1339"/>
      <c r="AS250" s="413"/>
      <c r="AT250" s="1316">
        <v>0</v>
      </c>
      <c r="AU250" s="1316">
        <v>0</v>
      </c>
      <c r="AV250" s="1319">
        <v>0</v>
      </c>
      <c r="AW250" s="1319">
        <v>0</v>
      </c>
      <c r="AX250" s="1315">
        <v>0</v>
      </c>
      <c r="AY250" t="str">
        <f t="shared" si="248"/>
        <v/>
      </c>
      <c r="CW250" s="304"/>
      <c r="CX250" s="25" t="str">
        <f t="shared" si="250"/>
        <v/>
      </c>
      <c r="CY250" s="25" t="str">
        <f t="shared" si="251"/>
        <v/>
      </c>
      <c r="CZ250" s="304"/>
      <c r="DA250" s="25" t="str">
        <f t="shared" si="246"/>
        <v/>
      </c>
      <c r="DB250" s="25" t="str">
        <f t="shared" si="247"/>
        <v/>
      </c>
      <c r="DC250"/>
      <c r="DD250"/>
      <c r="DE250"/>
      <c r="DG250" s="304"/>
      <c r="DH250" s="26">
        <f t="shared" si="254"/>
        <v>0</v>
      </c>
      <c r="DI250" s="26">
        <f t="shared" si="255"/>
        <v>0</v>
      </c>
      <c r="DJ250" s="304"/>
      <c r="DK250" s="26">
        <f t="shared" si="257"/>
        <v>0</v>
      </c>
      <c r="DL250" s="26">
        <f t="shared" si="258"/>
        <v>0</v>
      </c>
      <c r="DM250"/>
    </row>
    <row r="251" spans="1:117" ht="15" customHeight="1" x14ac:dyDescent="0.25">
      <c r="A251" s="2208" t="s">
        <v>274</v>
      </c>
      <c r="B251" s="830" t="s">
        <v>266</v>
      </c>
      <c r="C251" s="830"/>
      <c r="D251" s="2196">
        <f t="shared" si="244"/>
        <v>0</v>
      </c>
      <c r="E251" s="414">
        <f t="shared" si="259"/>
        <v>0</v>
      </c>
      <c r="F251" s="391">
        <f t="shared" si="259"/>
        <v>0</v>
      </c>
      <c r="G251" s="392"/>
      <c r="H251" s="393"/>
      <c r="I251" s="394"/>
      <c r="J251" s="393"/>
      <c r="K251" s="394"/>
      <c r="L251" s="393"/>
      <c r="M251" s="394"/>
      <c r="N251" s="393"/>
      <c r="O251" s="394"/>
      <c r="P251" s="393"/>
      <c r="Q251" s="394"/>
      <c r="R251" s="393"/>
      <c r="S251" s="394"/>
      <c r="T251" s="393"/>
      <c r="U251" s="394"/>
      <c r="V251" s="395"/>
      <c r="W251" s="394"/>
      <c r="X251" s="395"/>
      <c r="Y251" s="394"/>
      <c r="Z251" s="395"/>
      <c r="AA251" s="394"/>
      <c r="AB251" s="395"/>
      <c r="AC251" s="394"/>
      <c r="AD251" s="395"/>
      <c r="AE251" s="394"/>
      <c r="AF251" s="395"/>
      <c r="AG251" s="394"/>
      <c r="AH251" s="2268"/>
      <c r="AI251" s="2267"/>
      <c r="AJ251" s="2268"/>
      <c r="AK251" s="2267"/>
      <c r="AL251" s="2268"/>
      <c r="AM251" s="2267"/>
      <c r="AN251" s="2268"/>
      <c r="AO251" s="2274"/>
      <c r="AP251" s="2275"/>
      <c r="AQ251" s="2266"/>
      <c r="AR251" s="393"/>
      <c r="AS251" s="2267"/>
      <c r="AT251" s="394">
        <v>0</v>
      </c>
      <c r="AU251" s="394">
        <v>0</v>
      </c>
      <c r="AV251" s="398">
        <v>0</v>
      </c>
      <c r="AW251" s="398">
        <v>0</v>
      </c>
      <c r="AX251" s="393">
        <v>0</v>
      </c>
      <c r="AY251" t="str">
        <f t="shared" si="248"/>
        <v/>
      </c>
      <c r="CW251" s="304"/>
      <c r="CX251" s="25" t="str">
        <f t="shared" si="250"/>
        <v/>
      </c>
      <c r="CY251" s="25" t="str">
        <f t="shared" si="251"/>
        <v/>
      </c>
      <c r="CZ251" s="304"/>
      <c r="DA251" s="25" t="str">
        <f t="shared" si="246"/>
        <v/>
      </c>
      <c r="DB251" s="25" t="str">
        <f t="shared" si="247"/>
        <v/>
      </c>
      <c r="DC251"/>
      <c r="DD251"/>
      <c r="DE251"/>
      <c r="DG251" s="304"/>
      <c r="DH251" s="26">
        <f t="shared" si="254"/>
        <v>0</v>
      </c>
      <c r="DI251" s="26">
        <f t="shared" si="255"/>
        <v>0</v>
      </c>
      <c r="DJ251" s="304"/>
      <c r="DK251" s="26">
        <f t="shared" si="257"/>
        <v>0</v>
      </c>
      <c r="DL251" s="26">
        <f t="shared" si="258"/>
        <v>0</v>
      </c>
      <c r="DM251"/>
    </row>
    <row r="252" spans="1:117" x14ac:dyDescent="0.25">
      <c r="A252" s="794"/>
      <c r="B252" s="1320" t="s">
        <v>267</v>
      </c>
      <c r="C252" s="1320"/>
      <c r="D252" s="1321">
        <f t="shared" si="244"/>
        <v>0</v>
      </c>
      <c r="E252" s="1322">
        <f t="shared" si="259"/>
        <v>0</v>
      </c>
      <c r="F252" s="1323">
        <f t="shared" si="259"/>
        <v>0</v>
      </c>
      <c r="G252" s="1324"/>
      <c r="H252" s="1325"/>
      <c r="I252" s="1326"/>
      <c r="J252" s="1325"/>
      <c r="K252" s="1326"/>
      <c r="L252" s="1325"/>
      <c r="M252" s="1326"/>
      <c r="N252" s="1325"/>
      <c r="O252" s="1326"/>
      <c r="P252" s="1325"/>
      <c r="Q252" s="1326"/>
      <c r="R252" s="1325"/>
      <c r="S252" s="1326"/>
      <c r="T252" s="1325"/>
      <c r="U252" s="1326"/>
      <c r="V252" s="1327"/>
      <c r="W252" s="1326"/>
      <c r="X252" s="1327"/>
      <c r="Y252" s="1326"/>
      <c r="Z252" s="1327"/>
      <c r="AA252" s="1326"/>
      <c r="AB252" s="1327"/>
      <c r="AC252" s="1326"/>
      <c r="AD252" s="1327"/>
      <c r="AE252" s="1326"/>
      <c r="AF252" s="1327"/>
      <c r="AG252" s="1326"/>
      <c r="AH252" s="1327"/>
      <c r="AI252" s="1326"/>
      <c r="AJ252" s="1327"/>
      <c r="AK252" s="1326"/>
      <c r="AL252" s="1327"/>
      <c r="AM252" s="1326"/>
      <c r="AN252" s="1327"/>
      <c r="AO252" s="1350"/>
      <c r="AP252" s="1351"/>
      <c r="AQ252" s="1307"/>
      <c r="AR252" s="1308"/>
      <c r="AS252" s="394"/>
      <c r="AT252" s="1326">
        <v>0</v>
      </c>
      <c r="AU252" s="1326">
        <v>0</v>
      </c>
      <c r="AV252" s="1330">
        <v>0</v>
      </c>
      <c r="AW252" s="1330">
        <v>0</v>
      </c>
      <c r="AX252" s="1325">
        <v>0</v>
      </c>
      <c r="AY252" t="str">
        <f t="shared" si="248"/>
        <v/>
      </c>
      <c r="CW252" s="304"/>
      <c r="CX252" s="25" t="str">
        <f t="shared" si="250"/>
        <v/>
      </c>
      <c r="CY252" s="25" t="str">
        <f t="shared" si="251"/>
        <v/>
      </c>
      <c r="CZ252" s="304"/>
      <c r="DA252" s="25" t="str">
        <f t="shared" si="246"/>
        <v/>
      </c>
      <c r="DB252" s="25" t="str">
        <f t="shared" si="247"/>
        <v/>
      </c>
      <c r="DC252"/>
      <c r="DD252"/>
      <c r="DE252"/>
      <c r="DG252" s="304"/>
      <c r="DH252" s="26">
        <f t="shared" si="254"/>
        <v>0</v>
      </c>
      <c r="DI252" s="26">
        <f t="shared" si="255"/>
        <v>0</v>
      </c>
      <c r="DJ252" s="304"/>
      <c r="DK252" s="26">
        <f t="shared" si="257"/>
        <v>0</v>
      </c>
      <c r="DL252" s="26">
        <f t="shared" si="258"/>
        <v>0</v>
      </c>
      <c r="DM252"/>
    </row>
    <row r="253" spans="1:117" x14ac:dyDescent="0.25">
      <c r="A253" s="794"/>
      <c r="B253" s="1320" t="s">
        <v>268</v>
      </c>
      <c r="C253" s="1320"/>
      <c r="D253" s="1321">
        <f t="shared" si="244"/>
        <v>0</v>
      </c>
      <c r="E253" s="1322">
        <f t="shared" si="259"/>
        <v>0</v>
      </c>
      <c r="F253" s="1323">
        <f t="shared" si="259"/>
        <v>0</v>
      </c>
      <c r="G253" s="1324"/>
      <c r="H253" s="1325"/>
      <c r="I253" s="1326"/>
      <c r="J253" s="1325"/>
      <c r="K253" s="1326"/>
      <c r="L253" s="1325"/>
      <c r="M253" s="1326"/>
      <c r="N253" s="1325"/>
      <c r="O253" s="1326"/>
      <c r="P253" s="1325"/>
      <c r="Q253" s="1326"/>
      <c r="R253" s="1325"/>
      <c r="S253" s="1326"/>
      <c r="T253" s="1325"/>
      <c r="U253" s="1326"/>
      <c r="V253" s="1327"/>
      <c r="W253" s="1326"/>
      <c r="X253" s="1327"/>
      <c r="Y253" s="1326"/>
      <c r="Z253" s="1327"/>
      <c r="AA253" s="1326"/>
      <c r="AB253" s="1327"/>
      <c r="AC253" s="1326"/>
      <c r="AD253" s="1327"/>
      <c r="AE253" s="1326"/>
      <c r="AF253" s="1327"/>
      <c r="AG253" s="1326"/>
      <c r="AH253" s="1327"/>
      <c r="AI253" s="1326"/>
      <c r="AJ253" s="1327"/>
      <c r="AK253" s="1326"/>
      <c r="AL253" s="1327"/>
      <c r="AM253" s="1326"/>
      <c r="AN253" s="1327"/>
      <c r="AO253" s="1350"/>
      <c r="AP253" s="1351"/>
      <c r="AQ253" s="1307"/>
      <c r="AR253" s="1308"/>
      <c r="AS253" s="1341"/>
      <c r="AT253" s="1326">
        <v>0</v>
      </c>
      <c r="AU253" s="1326">
        <v>0</v>
      </c>
      <c r="AV253" s="1330">
        <v>0</v>
      </c>
      <c r="AW253" s="1330">
        <v>0</v>
      </c>
      <c r="AX253" s="1325">
        <v>0</v>
      </c>
      <c r="AY253" t="str">
        <f t="shared" si="248"/>
        <v/>
      </c>
      <c r="CW253" s="304"/>
      <c r="CX253" s="25" t="str">
        <f t="shared" si="250"/>
        <v/>
      </c>
      <c r="CY253" s="25" t="str">
        <f t="shared" si="251"/>
        <v/>
      </c>
      <c r="CZ253" s="304"/>
      <c r="DA253" s="25" t="str">
        <f t="shared" si="246"/>
        <v/>
      </c>
      <c r="DB253" s="25" t="str">
        <f t="shared" si="247"/>
        <v/>
      </c>
      <c r="DC253"/>
      <c r="DD253"/>
      <c r="DE253"/>
      <c r="DG253" s="304"/>
      <c r="DH253" s="26">
        <f t="shared" si="254"/>
        <v>0</v>
      </c>
      <c r="DI253" s="26">
        <f t="shared" si="255"/>
        <v>0</v>
      </c>
      <c r="DJ253" s="304"/>
      <c r="DK253" s="26">
        <f t="shared" si="257"/>
        <v>0</v>
      </c>
      <c r="DL253" s="26">
        <f t="shared" si="258"/>
        <v>0</v>
      </c>
      <c r="DM253"/>
    </row>
    <row r="254" spans="1:117" x14ac:dyDescent="0.25">
      <c r="A254" s="794"/>
      <c r="B254" s="1331" t="s">
        <v>269</v>
      </c>
      <c r="C254" s="1332"/>
      <c r="D254" s="1321">
        <f t="shared" si="244"/>
        <v>0</v>
      </c>
      <c r="E254" s="1322">
        <f t="shared" si="259"/>
        <v>0</v>
      </c>
      <c r="F254" s="1323">
        <f t="shared" si="259"/>
        <v>0</v>
      </c>
      <c r="G254" s="401"/>
      <c r="H254" s="402"/>
      <c r="I254" s="403"/>
      <c r="J254" s="402"/>
      <c r="K254" s="403"/>
      <c r="L254" s="402"/>
      <c r="M254" s="403"/>
      <c r="N254" s="402"/>
      <c r="O254" s="403"/>
      <c r="P254" s="402"/>
      <c r="Q254" s="403"/>
      <c r="R254" s="402"/>
      <c r="S254" s="403"/>
      <c r="T254" s="402"/>
      <c r="U254" s="403"/>
      <c r="V254" s="404"/>
      <c r="W254" s="403"/>
      <c r="X254" s="404"/>
      <c r="Y254" s="1326"/>
      <c r="Z254" s="1327"/>
      <c r="AA254" s="1326"/>
      <c r="AB254" s="1327"/>
      <c r="AC254" s="1326"/>
      <c r="AD254" s="1327"/>
      <c r="AE254" s="1326"/>
      <c r="AF254" s="1327"/>
      <c r="AG254" s="1326"/>
      <c r="AH254" s="1327"/>
      <c r="AI254" s="1326"/>
      <c r="AJ254" s="1327"/>
      <c r="AK254" s="1326"/>
      <c r="AL254" s="1327"/>
      <c r="AM254" s="1326"/>
      <c r="AN254" s="1327"/>
      <c r="AO254" s="1350"/>
      <c r="AP254" s="1351"/>
      <c r="AQ254" s="1307"/>
      <c r="AR254" s="1308"/>
      <c r="AS254" s="1341"/>
      <c r="AT254" s="1326">
        <v>0</v>
      </c>
      <c r="AU254" s="1326">
        <v>0</v>
      </c>
      <c r="AV254" s="1330">
        <v>0</v>
      </c>
      <c r="AW254" s="1330">
        <v>0</v>
      </c>
      <c r="AX254" s="1325">
        <v>0</v>
      </c>
      <c r="AY254" t="str">
        <f t="shared" si="248"/>
        <v/>
      </c>
      <c r="CW254" s="304"/>
      <c r="CX254" s="25" t="str">
        <f t="shared" si="250"/>
        <v/>
      </c>
      <c r="CY254" s="25" t="str">
        <f t="shared" si="251"/>
        <v/>
      </c>
      <c r="CZ254" s="304"/>
      <c r="DA254" s="25" t="str">
        <f t="shared" si="246"/>
        <v/>
      </c>
      <c r="DB254" s="25" t="str">
        <f t="shared" si="247"/>
        <v/>
      </c>
      <c r="DC254"/>
      <c r="DD254"/>
      <c r="DE254"/>
      <c r="DG254" s="304"/>
      <c r="DH254" s="26">
        <f t="shared" si="254"/>
        <v>0</v>
      </c>
      <c r="DI254" s="26">
        <f t="shared" si="255"/>
        <v>0</v>
      </c>
      <c r="DJ254" s="304"/>
      <c r="DK254" s="26">
        <f t="shared" si="257"/>
        <v>0</v>
      </c>
      <c r="DL254" s="26">
        <f t="shared" si="258"/>
        <v>0</v>
      </c>
      <c r="DM254"/>
    </row>
    <row r="255" spans="1:117" ht="15" customHeight="1" x14ac:dyDescent="0.25">
      <c r="A255" s="794"/>
      <c r="B255" s="1331" t="s">
        <v>270</v>
      </c>
      <c r="C255" s="1332"/>
      <c r="D255" s="1321">
        <f t="shared" si="244"/>
        <v>0</v>
      </c>
      <c r="E255" s="1322">
        <f t="shared" si="259"/>
        <v>0</v>
      </c>
      <c r="F255" s="1323">
        <f t="shared" si="259"/>
        <v>0</v>
      </c>
      <c r="G255" s="401"/>
      <c r="H255" s="402"/>
      <c r="I255" s="403"/>
      <c r="J255" s="402"/>
      <c r="K255" s="403"/>
      <c r="L255" s="402"/>
      <c r="M255" s="403"/>
      <c r="N255" s="402"/>
      <c r="O255" s="403"/>
      <c r="P255" s="402"/>
      <c r="Q255" s="403"/>
      <c r="R255" s="402"/>
      <c r="S255" s="403"/>
      <c r="T255" s="402"/>
      <c r="U255" s="403"/>
      <c r="V255" s="404"/>
      <c r="W255" s="403"/>
      <c r="X255" s="404"/>
      <c r="Y255" s="1326"/>
      <c r="Z255" s="1327"/>
      <c r="AA255" s="1326"/>
      <c r="AB255" s="1327"/>
      <c r="AC255" s="1326"/>
      <c r="AD255" s="1327"/>
      <c r="AE255" s="1326"/>
      <c r="AF255" s="1327"/>
      <c r="AG255" s="1326"/>
      <c r="AH255" s="1327"/>
      <c r="AI255" s="1326"/>
      <c r="AJ255" s="1327"/>
      <c r="AK255" s="1326"/>
      <c r="AL255" s="1327"/>
      <c r="AM255" s="1326"/>
      <c r="AN255" s="1327"/>
      <c r="AO255" s="1350"/>
      <c r="AP255" s="1351"/>
      <c r="AQ255" s="1307"/>
      <c r="AR255" s="1308"/>
      <c r="AS255" s="409"/>
      <c r="AT255" s="1326">
        <v>0</v>
      </c>
      <c r="AU255" s="1326">
        <v>0</v>
      </c>
      <c r="AV255" s="1330">
        <v>0</v>
      </c>
      <c r="AW255" s="1330">
        <v>0</v>
      </c>
      <c r="AX255" s="1325">
        <v>0</v>
      </c>
      <c r="AY255" t="str">
        <f t="shared" si="248"/>
        <v/>
      </c>
      <c r="CW255" s="304"/>
      <c r="CX255" s="25" t="str">
        <f t="shared" si="250"/>
        <v/>
      </c>
      <c r="CY255" s="25" t="str">
        <f t="shared" si="251"/>
        <v/>
      </c>
      <c r="CZ255" s="304"/>
      <c r="DA255" s="25" t="str">
        <f t="shared" si="246"/>
        <v/>
      </c>
      <c r="DB255" s="25" t="str">
        <f t="shared" si="247"/>
        <v/>
      </c>
      <c r="DC255"/>
      <c r="DD255"/>
      <c r="DE255"/>
      <c r="DG255" s="304"/>
      <c r="DH255" s="26">
        <f t="shared" si="254"/>
        <v>0</v>
      </c>
      <c r="DI255" s="26">
        <f t="shared" si="255"/>
        <v>0</v>
      </c>
      <c r="DJ255" s="304"/>
      <c r="DK255" s="26">
        <f t="shared" si="257"/>
        <v>0</v>
      </c>
      <c r="DL255" s="26">
        <f t="shared" si="258"/>
        <v>0</v>
      </c>
      <c r="DM255"/>
    </row>
    <row r="256" spans="1:117" x14ac:dyDescent="0.25">
      <c r="A256" s="1370"/>
      <c r="B256" s="1333" t="s">
        <v>271</v>
      </c>
      <c r="C256" s="1333"/>
      <c r="D256" s="2009">
        <f t="shared" si="244"/>
        <v>0</v>
      </c>
      <c r="E256" s="499">
        <f t="shared" si="259"/>
        <v>0</v>
      </c>
      <c r="F256" s="501">
        <f t="shared" si="259"/>
        <v>0</v>
      </c>
      <c r="G256" s="1314"/>
      <c r="H256" s="1315"/>
      <c r="I256" s="1316"/>
      <c r="J256" s="1315"/>
      <c r="K256" s="1316"/>
      <c r="L256" s="1315"/>
      <c r="M256" s="1316"/>
      <c r="N256" s="1315"/>
      <c r="O256" s="1316"/>
      <c r="P256" s="1315"/>
      <c r="Q256" s="1316"/>
      <c r="R256" s="1315"/>
      <c r="S256" s="1316"/>
      <c r="T256" s="1315"/>
      <c r="U256" s="1316"/>
      <c r="V256" s="389"/>
      <c r="W256" s="1316"/>
      <c r="X256" s="389"/>
      <c r="Y256" s="1316"/>
      <c r="Z256" s="389"/>
      <c r="AA256" s="1316"/>
      <c r="AB256" s="389"/>
      <c r="AC256" s="508"/>
      <c r="AD256" s="509"/>
      <c r="AE256" s="508"/>
      <c r="AF256" s="509"/>
      <c r="AG256" s="508"/>
      <c r="AH256" s="509"/>
      <c r="AI256" s="508"/>
      <c r="AJ256" s="509"/>
      <c r="AK256" s="508"/>
      <c r="AL256" s="509"/>
      <c r="AM256" s="508"/>
      <c r="AN256" s="509"/>
      <c r="AO256" s="2276"/>
      <c r="AP256" s="2277"/>
      <c r="AQ256" s="2010"/>
      <c r="AR256" s="2011"/>
      <c r="AS256" s="413"/>
      <c r="AT256" s="508">
        <v>0</v>
      </c>
      <c r="AU256" s="508">
        <v>0</v>
      </c>
      <c r="AV256" s="500">
        <v>0</v>
      </c>
      <c r="AW256" s="500">
        <v>0</v>
      </c>
      <c r="AX256" s="2278">
        <v>0</v>
      </c>
      <c r="AY256" t="str">
        <f t="shared" si="248"/>
        <v/>
      </c>
      <c r="CW256" s="304"/>
      <c r="CX256" s="25" t="str">
        <f t="shared" si="250"/>
        <v/>
      </c>
      <c r="CY256" s="25" t="str">
        <f t="shared" si="251"/>
        <v/>
      </c>
      <c r="CZ256" s="304"/>
      <c r="DA256" s="25" t="str">
        <f t="shared" si="246"/>
        <v/>
      </c>
      <c r="DB256" s="25" t="str">
        <f t="shared" si="247"/>
        <v/>
      </c>
      <c r="DC256"/>
      <c r="DD256"/>
      <c r="DE256"/>
      <c r="DG256" s="304"/>
      <c r="DH256" s="26">
        <f t="shared" si="254"/>
        <v>0</v>
      </c>
      <c r="DI256" s="26">
        <f t="shared" si="255"/>
        <v>0</v>
      </c>
      <c r="DJ256" s="304"/>
      <c r="DK256" s="26">
        <f t="shared" si="257"/>
        <v>0</v>
      </c>
      <c r="DL256" s="26">
        <f t="shared" si="258"/>
        <v>0</v>
      </c>
      <c r="DM256"/>
    </row>
    <row r="257" spans="1:117" x14ac:dyDescent="0.25">
      <c r="A257" s="2167" t="s">
        <v>101</v>
      </c>
      <c r="B257" s="830" t="s">
        <v>266</v>
      </c>
      <c r="C257" s="830"/>
      <c r="D257" s="245">
        <f t="shared" si="244"/>
        <v>55</v>
      </c>
      <c r="E257" s="390">
        <f t="shared" si="259"/>
        <v>22</v>
      </c>
      <c r="F257" s="391">
        <f t="shared" si="259"/>
        <v>33</v>
      </c>
      <c r="G257" s="392">
        <v>0</v>
      </c>
      <c r="H257" s="393">
        <v>0</v>
      </c>
      <c r="I257" s="394">
        <v>0</v>
      </c>
      <c r="J257" s="393">
        <v>0</v>
      </c>
      <c r="K257" s="394">
        <v>0</v>
      </c>
      <c r="L257" s="393">
        <v>0</v>
      </c>
      <c r="M257" s="394">
        <v>0</v>
      </c>
      <c r="N257" s="393">
        <v>0</v>
      </c>
      <c r="O257" s="394">
        <v>0</v>
      </c>
      <c r="P257" s="393">
        <v>1</v>
      </c>
      <c r="Q257" s="394">
        <v>0</v>
      </c>
      <c r="R257" s="393">
        <v>0</v>
      </c>
      <c r="S257" s="394">
        <v>0</v>
      </c>
      <c r="T257" s="393">
        <v>0</v>
      </c>
      <c r="U257" s="394">
        <v>0</v>
      </c>
      <c r="V257" s="395">
        <v>1</v>
      </c>
      <c r="W257" s="394">
        <v>2</v>
      </c>
      <c r="X257" s="395">
        <v>1</v>
      </c>
      <c r="Y257" s="394">
        <v>5</v>
      </c>
      <c r="Z257" s="395">
        <v>2</v>
      </c>
      <c r="AA257" s="394">
        <v>3</v>
      </c>
      <c r="AB257" s="395">
        <v>0</v>
      </c>
      <c r="AC257" s="394">
        <v>0</v>
      </c>
      <c r="AD257" s="395">
        <v>3</v>
      </c>
      <c r="AE257" s="394">
        <v>2</v>
      </c>
      <c r="AF257" s="395">
        <v>5</v>
      </c>
      <c r="AG257" s="394">
        <v>4</v>
      </c>
      <c r="AH257" s="395">
        <v>10</v>
      </c>
      <c r="AI257" s="394">
        <v>1</v>
      </c>
      <c r="AJ257" s="395">
        <v>7</v>
      </c>
      <c r="AK257" s="394">
        <v>4</v>
      </c>
      <c r="AL257" s="395">
        <v>3</v>
      </c>
      <c r="AM257" s="394">
        <v>1</v>
      </c>
      <c r="AN257" s="395">
        <v>0</v>
      </c>
      <c r="AO257" s="396">
        <v>0</v>
      </c>
      <c r="AP257" s="397">
        <v>0</v>
      </c>
      <c r="AQ257" s="392">
        <v>24</v>
      </c>
      <c r="AR257" s="393">
        <v>0</v>
      </c>
      <c r="AS257" s="2267">
        <v>10</v>
      </c>
      <c r="AT257" s="394">
        <v>0</v>
      </c>
      <c r="AU257" s="394">
        <v>0</v>
      </c>
      <c r="AV257" s="398">
        <v>0</v>
      </c>
      <c r="AW257" s="398">
        <v>0</v>
      </c>
      <c r="AX257" s="393">
        <v>0</v>
      </c>
      <c r="AY257" t="str">
        <f t="shared" si="248"/>
        <v/>
      </c>
      <c r="CW257" s="25" t="str">
        <f t="shared" si="249"/>
        <v/>
      </c>
      <c r="CX257" s="25" t="str">
        <f t="shared" si="250"/>
        <v/>
      </c>
      <c r="CY257" s="25" t="str">
        <f t="shared" si="251"/>
        <v/>
      </c>
      <c r="CZ257" s="25" t="str">
        <f t="shared" si="252"/>
        <v/>
      </c>
      <c r="DA257" s="25" t="str">
        <f t="shared" si="246"/>
        <v/>
      </c>
      <c r="DB257" s="25" t="str">
        <f t="shared" si="247"/>
        <v/>
      </c>
      <c r="DC257"/>
      <c r="DD257"/>
      <c r="DE257"/>
      <c r="DG257" s="26">
        <f t="shared" si="253"/>
        <v>0</v>
      </c>
      <c r="DH257" s="26">
        <f t="shared" si="254"/>
        <v>0</v>
      </c>
      <c r="DI257" s="26">
        <f t="shared" si="255"/>
        <v>0</v>
      </c>
      <c r="DJ257" s="26">
        <f t="shared" si="256"/>
        <v>0</v>
      </c>
      <c r="DK257" s="26">
        <f t="shared" si="257"/>
        <v>0</v>
      </c>
      <c r="DL257" s="26">
        <f t="shared" si="258"/>
        <v>0</v>
      </c>
      <c r="DM257"/>
    </row>
    <row r="258" spans="1:117" x14ac:dyDescent="0.25">
      <c r="A258" s="713"/>
      <c r="B258" s="1320" t="s">
        <v>267</v>
      </c>
      <c r="C258" s="1320"/>
      <c r="D258" s="1321">
        <f t="shared" si="244"/>
        <v>213</v>
      </c>
      <c r="E258" s="1322">
        <f t="shared" si="259"/>
        <v>71</v>
      </c>
      <c r="F258" s="1323">
        <f t="shared" si="259"/>
        <v>142</v>
      </c>
      <c r="G258" s="1324">
        <v>0</v>
      </c>
      <c r="H258" s="1325">
        <v>0</v>
      </c>
      <c r="I258" s="1326">
        <v>0</v>
      </c>
      <c r="J258" s="1325">
        <v>0</v>
      </c>
      <c r="K258" s="1326">
        <v>0</v>
      </c>
      <c r="L258" s="1325">
        <v>0</v>
      </c>
      <c r="M258" s="1326">
        <v>0</v>
      </c>
      <c r="N258" s="1325">
        <v>0</v>
      </c>
      <c r="O258" s="1326">
        <v>0</v>
      </c>
      <c r="P258" s="1325">
        <v>0</v>
      </c>
      <c r="Q258" s="1326">
        <v>0</v>
      </c>
      <c r="R258" s="1325">
        <v>0</v>
      </c>
      <c r="S258" s="1326">
        <v>0</v>
      </c>
      <c r="T258" s="1325">
        <v>0</v>
      </c>
      <c r="U258" s="1326">
        <v>0</v>
      </c>
      <c r="V258" s="1327">
        <v>0</v>
      </c>
      <c r="W258" s="1326">
        <v>1</v>
      </c>
      <c r="X258" s="1327">
        <v>4</v>
      </c>
      <c r="Y258" s="1326">
        <v>18</v>
      </c>
      <c r="Z258" s="1327">
        <v>8</v>
      </c>
      <c r="AA258" s="1326">
        <v>1</v>
      </c>
      <c r="AB258" s="1327">
        <v>7</v>
      </c>
      <c r="AC258" s="1326">
        <v>1</v>
      </c>
      <c r="AD258" s="1327">
        <v>17</v>
      </c>
      <c r="AE258" s="1326">
        <v>7</v>
      </c>
      <c r="AF258" s="1327">
        <v>28</v>
      </c>
      <c r="AG258" s="1326">
        <v>20</v>
      </c>
      <c r="AH258" s="1327">
        <v>40</v>
      </c>
      <c r="AI258" s="1326">
        <v>6</v>
      </c>
      <c r="AJ258" s="1327">
        <v>21</v>
      </c>
      <c r="AK258" s="1326">
        <v>12</v>
      </c>
      <c r="AL258" s="1327">
        <v>14</v>
      </c>
      <c r="AM258" s="1326">
        <v>5</v>
      </c>
      <c r="AN258" s="1327">
        <v>3</v>
      </c>
      <c r="AO258" s="1328">
        <v>0</v>
      </c>
      <c r="AP258" s="1329">
        <v>0</v>
      </c>
      <c r="AQ258" s="1307"/>
      <c r="AR258" s="1308"/>
      <c r="AS258" s="394">
        <v>28</v>
      </c>
      <c r="AT258" s="1326">
        <v>0</v>
      </c>
      <c r="AU258" s="1326">
        <v>0</v>
      </c>
      <c r="AV258" s="1330">
        <v>2</v>
      </c>
      <c r="AW258" s="1330">
        <v>0</v>
      </c>
      <c r="AX258" s="1325">
        <v>0</v>
      </c>
      <c r="AY258" t="str">
        <f t="shared" si="248"/>
        <v/>
      </c>
      <c r="CW258" s="25" t="str">
        <f t="shared" si="249"/>
        <v/>
      </c>
      <c r="CX258" s="25" t="str">
        <f t="shared" si="250"/>
        <v/>
      </c>
      <c r="CY258" s="25" t="str">
        <f t="shared" si="251"/>
        <v/>
      </c>
      <c r="CZ258" s="25" t="str">
        <f t="shared" si="252"/>
        <v/>
      </c>
      <c r="DA258" s="25" t="str">
        <f t="shared" si="246"/>
        <v/>
      </c>
      <c r="DB258" s="25" t="str">
        <f t="shared" si="247"/>
        <v/>
      </c>
      <c r="DC258"/>
      <c r="DD258"/>
      <c r="DE258"/>
      <c r="DG258" s="26">
        <f t="shared" si="253"/>
        <v>0</v>
      </c>
      <c r="DH258" s="26">
        <f t="shared" si="254"/>
        <v>0</v>
      </c>
      <c r="DI258" s="26">
        <f t="shared" si="255"/>
        <v>0</v>
      </c>
      <c r="DJ258" s="26">
        <f t="shared" si="256"/>
        <v>0</v>
      </c>
      <c r="DK258" s="26">
        <f t="shared" si="257"/>
        <v>0</v>
      </c>
      <c r="DL258" s="26">
        <f t="shared" si="258"/>
        <v>0</v>
      </c>
      <c r="DM258"/>
    </row>
    <row r="259" spans="1:117" x14ac:dyDescent="0.25">
      <c r="A259" s="713"/>
      <c r="B259" s="1320" t="s">
        <v>268</v>
      </c>
      <c r="C259" s="1320"/>
      <c r="D259" s="1321">
        <f t="shared" si="244"/>
        <v>56</v>
      </c>
      <c r="E259" s="1322">
        <f t="shared" si="259"/>
        <v>22</v>
      </c>
      <c r="F259" s="1323">
        <f t="shared" si="259"/>
        <v>34</v>
      </c>
      <c r="G259" s="1324">
        <v>0</v>
      </c>
      <c r="H259" s="1325">
        <v>0</v>
      </c>
      <c r="I259" s="1326">
        <v>0</v>
      </c>
      <c r="J259" s="1325">
        <v>0</v>
      </c>
      <c r="K259" s="1326">
        <v>0</v>
      </c>
      <c r="L259" s="1325">
        <v>0</v>
      </c>
      <c r="M259" s="1326">
        <v>0</v>
      </c>
      <c r="N259" s="1325">
        <v>0</v>
      </c>
      <c r="O259" s="1326">
        <v>0</v>
      </c>
      <c r="P259" s="1325">
        <v>1</v>
      </c>
      <c r="Q259" s="1326">
        <v>0</v>
      </c>
      <c r="R259" s="1325">
        <v>0</v>
      </c>
      <c r="S259" s="1326">
        <v>0</v>
      </c>
      <c r="T259" s="1325">
        <v>0</v>
      </c>
      <c r="U259" s="1326">
        <v>0</v>
      </c>
      <c r="V259" s="1327">
        <v>1</v>
      </c>
      <c r="W259" s="1326">
        <v>2</v>
      </c>
      <c r="X259" s="1327">
        <v>2</v>
      </c>
      <c r="Y259" s="1326">
        <v>5</v>
      </c>
      <c r="Z259" s="1327">
        <v>2</v>
      </c>
      <c r="AA259" s="1326">
        <v>3</v>
      </c>
      <c r="AB259" s="1327">
        <v>0</v>
      </c>
      <c r="AC259" s="1326">
        <v>0</v>
      </c>
      <c r="AD259" s="1327">
        <v>3</v>
      </c>
      <c r="AE259" s="1326">
        <v>2</v>
      </c>
      <c r="AF259" s="1327">
        <v>5</v>
      </c>
      <c r="AG259" s="1326">
        <v>4</v>
      </c>
      <c r="AH259" s="1327">
        <v>9</v>
      </c>
      <c r="AI259" s="1326">
        <v>1</v>
      </c>
      <c r="AJ259" s="1327">
        <v>7</v>
      </c>
      <c r="AK259" s="1326">
        <v>4</v>
      </c>
      <c r="AL259" s="1327">
        <v>4</v>
      </c>
      <c r="AM259" s="1326">
        <v>1</v>
      </c>
      <c r="AN259" s="1327">
        <v>0</v>
      </c>
      <c r="AO259" s="1328">
        <v>0</v>
      </c>
      <c r="AP259" s="1329">
        <v>0</v>
      </c>
      <c r="AQ259" s="1307"/>
      <c r="AR259" s="1308"/>
      <c r="AS259" s="1341"/>
      <c r="AT259" s="1326">
        <v>0</v>
      </c>
      <c r="AU259" s="1326">
        <v>0</v>
      </c>
      <c r="AV259" s="1330">
        <v>0</v>
      </c>
      <c r="AW259" s="1330">
        <v>0</v>
      </c>
      <c r="AX259" s="1325">
        <v>0</v>
      </c>
      <c r="AY259" t="str">
        <f t="shared" si="248"/>
        <v/>
      </c>
      <c r="CW259" s="25" t="str">
        <f t="shared" si="249"/>
        <v/>
      </c>
      <c r="CX259" s="25" t="str">
        <f t="shared" si="250"/>
        <v/>
      </c>
      <c r="CY259" s="25" t="str">
        <f t="shared" si="251"/>
        <v/>
      </c>
      <c r="CZ259" s="25" t="str">
        <f t="shared" si="252"/>
        <v/>
      </c>
      <c r="DA259" s="25" t="str">
        <f t="shared" si="246"/>
        <v/>
      </c>
      <c r="DB259" s="25" t="str">
        <f t="shared" si="247"/>
        <v/>
      </c>
      <c r="DC259"/>
      <c r="DD259"/>
      <c r="DE259"/>
      <c r="DG259" s="26">
        <f t="shared" si="253"/>
        <v>0</v>
      </c>
      <c r="DH259" s="26">
        <f t="shared" si="254"/>
        <v>0</v>
      </c>
      <c r="DI259" s="26">
        <f t="shared" si="255"/>
        <v>0</v>
      </c>
      <c r="DJ259" s="26">
        <f t="shared" si="256"/>
        <v>0</v>
      </c>
      <c r="DK259" s="26">
        <f t="shared" si="257"/>
        <v>0</v>
      </c>
      <c r="DL259" s="26">
        <f t="shared" si="258"/>
        <v>0</v>
      </c>
      <c r="DM259"/>
    </row>
    <row r="260" spans="1:117" x14ac:dyDescent="0.25">
      <c r="A260" s="713"/>
      <c r="B260" s="1331" t="s">
        <v>269</v>
      </c>
      <c r="C260" s="1332"/>
      <c r="D260" s="1321">
        <f t="shared" si="244"/>
        <v>41</v>
      </c>
      <c r="E260" s="1322">
        <f t="shared" si="259"/>
        <v>14</v>
      </c>
      <c r="F260" s="1323">
        <f t="shared" si="259"/>
        <v>27</v>
      </c>
      <c r="G260" s="401">
        <v>0</v>
      </c>
      <c r="H260" s="402">
        <v>0</v>
      </c>
      <c r="I260" s="403">
        <v>0</v>
      </c>
      <c r="J260" s="402">
        <v>0</v>
      </c>
      <c r="K260" s="403">
        <v>0</v>
      </c>
      <c r="L260" s="402">
        <v>0</v>
      </c>
      <c r="M260" s="403">
        <v>0</v>
      </c>
      <c r="N260" s="402">
        <v>0</v>
      </c>
      <c r="O260" s="403">
        <v>0</v>
      </c>
      <c r="P260" s="402">
        <v>1</v>
      </c>
      <c r="Q260" s="403">
        <v>0</v>
      </c>
      <c r="R260" s="402">
        <v>0</v>
      </c>
      <c r="S260" s="403">
        <v>0</v>
      </c>
      <c r="T260" s="402">
        <v>0</v>
      </c>
      <c r="U260" s="403">
        <v>0</v>
      </c>
      <c r="V260" s="404">
        <v>0</v>
      </c>
      <c r="W260" s="403">
        <v>1</v>
      </c>
      <c r="X260" s="404">
        <v>0</v>
      </c>
      <c r="Y260" s="403">
        <v>3</v>
      </c>
      <c r="Z260" s="404">
        <v>2</v>
      </c>
      <c r="AA260" s="403">
        <v>1</v>
      </c>
      <c r="AB260" s="404">
        <v>0</v>
      </c>
      <c r="AC260" s="403">
        <v>0</v>
      </c>
      <c r="AD260" s="404">
        <v>3</v>
      </c>
      <c r="AE260" s="403">
        <v>2</v>
      </c>
      <c r="AF260" s="404">
        <v>3</v>
      </c>
      <c r="AG260" s="403">
        <v>4</v>
      </c>
      <c r="AH260" s="404">
        <v>11</v>
      </c>
      <c r="AI260" s="403">
        <v>1</v>
      </c>
      <c r="AJ260" s="404">
        <v>3</v>
      </c>
      <c r="AK260" s="403">
        <v>2</v>
      </c>
      <c r="AL260" s="404">
        <v>3</v>
      </c>
      <c r="AM260" s="403">
        <v>0</v>
      </c>
      <c r="AN260" s="404">
        <v>1</v>
      </c>
      <c r="AO260" s="405">
        <v>0</v>
      </c>
      <c r="AP260" s="406">
        <v>0</v>
      </c>
      <c r="AQ260" s="407"/>
      <c r="AR260" s="408"/>
      <c r="AS260" s="1341"/>
      <c r="AT260" s="403">
        <v>0</v>
      </c>
      <c r="AU260" s="403">
        <v>0</v>
      </c>
      <c r="AV260" s="410">
        <v>0</v>
      </c>
      <c r="AW260" s="410">
        <v>0</v>
      </c>
      <c r="AX260" s="402">
        <v>0</v>
      </c>
      <c r="AY260" t="str">
        <f t="shared" si="248"/>
        <v/>
      </c>
      <c r="CW260" s="25" t="str">
        <f t="shared" si="249"/>
        <v/>
      </c>
      <c r="CX260" s="25" t="str">
        <f t="shared" si="250"/>
        <v/>
      </c>
      <c r="CY260" s="25" t="str">
        <f t="shared" si="251"/>
        <v/>
      </c>
      <c r="CZ260" s="25" t="str">
        <f t="shared" si="252"/>
        <v/>
      </c>
      <c r="DA260" s="25" t="str">
        <f t="shared" si="246"/>
        <v/>
      </c>
      <c r="DB260" s="25" t="str">
        <f t="shared" si="247"/>
        <v/>
      </c>
      <c r="DC260"/>
      <c r="DD260"/>
      <c r="DE260"/>
      <c r="DG260" s="26">
        <f t="shared" si="253"/>
        <v>0</v>
      </c>
      <c r="DH260" s="26">
        <f t="shared" si="254"/>
        <v>0</v>
      </c>
      <c r="DI260" s="26">
        <f t="shared" si="255"/>
        <v>0</v>
      </c>
      <c r="DJ260" s="26">
        <f t="shared" si="256"/>
        <v>0</v>
      </c>
      <c r="DK260" s="26">
        <f t="shared" si="257"/>
        <v>0</v>
      </c>
      <c r="DL260" s="26">
        <f t="shared" si="258"/>
        <v>0</v>
      </c>
      <c r="DM260"/>
    </row>
    <row r="261" spans="1:117" ht="15" customHeight="1" x14ac:dyDescent="0.25">
      <c r="A261" s="713"/>
      <c r="B261" s="1331" t="s">
        <v>270</v>
      </c>
      <c r="C261" s="1332"/>
      <c r="D261" s="1321">
        <f t="shared" si="244"/>
        <v>11</v>
      </c>
      <c r="E261" s="1322">
        <f t="shared" si="259"/>
        <v>3</v>
      </c>
      <c r="F261" s="1323">
        <f t="shared" si="259"/>
        <v>8</v>
      </c>
      <c r="G261" s="401">
        <v>0</v>
      </c>
      <c r="H261" s="402">
        <v>0</v>
      </c>
      <c r="I261" s="403">
        <v>0</v>
      </c>
      <c r="J261" s="402">
        <v>0</v>
      </c>
      <c r="K261" s="403">
        <v>0</v>
      </c>
      <c r="L261" s="402">
        <v>0</v>
      </c>
      <c r="M261" s="403">
        <v>0</v>
      </c>
      <c r="N261" s="402">
        <v>0</v>
      </c>
      <c r="O261" s="403">
        <v>0</v>
      </c>
      <c r="P261" s="402">
        <v>0</v>
      </c>
      <c r="Q261" s="403">
        <v>0</v>
      </c>
      <c r="R261" s="402">
        <v>0</v>
      </c>
      <c r="S261" s="403">
        <v>0</v>
      </c>
      <c r="T261" s="402">
        <v>0</v>
      </c>
      <c r="U261" s="403">
        <v>0</v>
      </c>
      <c r="V261" s="404">
        <v>0</v>
      </c>
      <c r="W261" s="403">
        <v>0</v>
      </c>
      <c r="X261" s="404">
        <v>0</v>
      </c>
      <c r="Y261" s="403">
        <v>0</v>
      </c>
      <c r="Z261" s="404">
        <v>0</v>
      </c>
      <c r="AA261" s="403">
        <v>0</v>
      </c>
      <c r="AB261" s="404">
        <v>0</v>
      </c>
      <c r="AC261" s="403">
        <v>0</v>
      </c>
      <c r="AD261" s="404">
        <v>1</v>
      </c>
      <c r="AE261" s="403">
        <v>1</v>
      </c>
      <c r="AF261" s="404">
        <v>1</v>
      </c>
      <c r="AG261" s="403">
        <v>0</v>
      </c>
      <c r="AH261" s="404">
        <v>3</v>
      </c>
      <c r="AI261" s="403">
        <v>1</v>
      </c>
      <c r="AJ261" s="404">
        <v>1</v>
      </c>
      <c r="AK261" s="403">
        <v>1</v>
      </c>
      <c r="AL261" s="404">
        <v>1</v>
      </c>
      <c r="AM261" s="403">
        <v>0</v>
      </c>
      <c r="AN261" s="404">
        <v>1</v>
      </c>
      <c r="AO261" s="405">
        <v>0</v>
      </c>
      <c r="AP261" s="406">
        <v>0</v>
      </c>
      <c r="AQ261" s="407"/>
      <c r="AR261" s="408"/>
      <c r="AS261" s="409"/>
      <c r="AT261" s="403">
        <v>0</v>
      </c>
      <c r="AU261" s="403">
        <v>0</v>
      </c>
      <c r="AV261" s="410">
        <v>0</v>
      </c>
      <c r="AW261" s="410">
        <v>0</v>
      </c>
      <c r="AX261" s="402">
        <v>0</v>
      </c>
      <c r="AY261" t="str">
        <f t="shared" si="248"/>
        <v/>
      </c>
      <c r="CW261" s="25" t="str">
        <f t="shared" si="249"/>
        <v/>
      </c>
      <c r="CX261" s="25" t="str">
        <f t="shared" si="250"/>
        <v/>
      </c>
      <c r="CY261" s="25" t="str">
        <f t="shared" si="251"/>
        <v/>
      </c>
      <c r="CZ261" s="25" t="str">
        <f t="shared" si="252"/>
        <v/>
      </c>
      <c r="DA261" s="25" t="str">
        <f t="shared" si="246"/>
        <v/>
      </c>
      <c r="DB261" s="25" t="str">
        <f t="shared" si="247"/>
        <v/>
      </c>
      <c r="DC261"/>
      <c r="DD261"/>
      <c r="DE261"/>
      <c r="DG261" s="26">
        <f t="shared" si="253"/>
        <v>0</v>
      </c>
      <c r="DH261" s="26">
        <f t="shared" si="254"/>
        <v>0</v>
      </c>
      <c r="DI261" s="26">
        <f t="shared" si="255"/>
        <v>0</v>
      </c>
      <c r="DJ261" s="26">
        <f t="shared" si="256"/>
        <v>0</v>
      </c>
      <c r="DK261" s="26">
        <f t="shared" si="257"/>
        <v>0</v>
      </c>
      <c r="DL261" s="26">
        <f t="shared" si="258"/>
        <v>0</v>
      </c>
      <c r="DM261"/>
    </row>
    <row r="262" spans="1:117" x14ac:dyDescent="0.25">
      <c r="A262" s="945"/>
      <c r="B262" s="1333" t="s">
        <v>271</v>
      </c>
      <c r="C262" s="1333"/>
      <c r="D262" s="301">
        <f t="shared" si="244"/>
        <v>0</v>
      </c>
      <c r="E262" s="419">
        <f t="shared" si="259"/>
        <v>0</v>
      </c>
      <c r="F262" s="420">
        <f t="shared" si="259"/>
        <v>0</v>
      </c>
      <c r="G262" s="401">
        <v>0</v>
      </c>
      <c r="H262" s="402">
        <v>0</v>
      </c>
      <c r="I262" s="403">
        <v>0</v>
      </c>
      <c r="J262" s="402">
        <v>0</v>
      </c>
      <c r="K262" s="403">
        <v>0</v>
      </c>
      <c r="L262" s="402">
        <v>0</v>
      </c>
      <c r="M262" s="403">
        <v>0</v>
      </c>
      <c r="N262" s="402">
        <v>0</v>
      </c>
      <c r="O262" s="403">
        <v>0</v>
      </c>
      <c r="P262" s="402">
        <v>0</v>
      </c>
      <c r="Q262" s="403">
        <v>0</v>
      </c>
      <c r="R262" s="402">
        <v>0</v>
      </c>
      <c r="S262" s="403">
        <v>0</v>
      </c>
      <c r="T262" s="402">
        <v>0</v>
      </c>
      <c r="U262" s="403">
        <v>0</v>
      </c>
      <c r="V262" s="404">
        <v>0</v>
      </c>
      <c r="W262" s="403">
        <v>0</v>
      </c>
      <c r="X262" s="404">
        <v>0</v>
      </c>
      <c r="Y262" s="403">
        <v>0</v>
      </c>
      <c r="Z262" s="404">
        <v>0</v>
      </c>
      <c r="AA262" s="403">
        <v>0</v>
      </c>
      <c r="AB262" s="404">
        <v>0</v>
      </c>
      <c r="AC262" s="403">
        <v>0</v>
      </c>
      <c r="AD262" s="404">
        <v>0</v>
      </c>
      <c r="AE262" s="403">
        <v>0</v>
      </c>
      <c r="AF262" s="404">
        <v>0</v>
      </c>
      <c r="AG262" s="403">
        <v>0</v>
      </c>
      <c r="AH262" s="404">
        <v>0</v>
      </c>
      <c r="AI262" s="403">
        <v>0</v>
      </c>
      <c r="AJ262" s="404">
        <v>0</v>
      </c>
      <c r="AK262" s="403">
        <v>0</v>
      </c>
      <c r="AL262" s="404">
        <v>0</v>
      </c>
      <c r="AM262" s="403">
        <v>0</v>
      </c>
      <c r="AN262" s="404">
        <v>0</v>
      </c>
      <c r="AO262" s="1317">
        <v>0</v>
      </c>
      <c r="AP262" s="1318">
        <v>0</v>
      </c>
      <c r="AQ262" s="1338"/>
      <c r="AR262" s="1339"/>
      <c r="AS262" s="413"/>
      <c r="AT262" s="1316">
        <v>0</v>
      </c>
      <c r="AU262" s="1316">
        <v>0</v>
      </c>
      <c r="AV262" s="1319">
        <v>0</v>
      </c>
      <c r="AW262" s="1319">
        <v>0</v>
      </c>
      <c r="AX262" s="1315">
        <v>0</v>
      </c>
      <c r="AY262" t="str">
        <f t="shared" si="248"/>
        <v/>
      </c>
      <c r="CW262" s="25" t="str">
        <f t="shared" si="249"/>
        <v/>
      </c>
      <c r="CX262" s="25" t="str">
        <f t="shared" si="250"/>
        <v/>
      </c>
      <c r="CY262" s="25" t="str">
        <f t="shared" si="251"/>
        <v/>
      </c>
      <c r="CZ262" s="25" t="str">
        <f t="shared" si="252"/>
        <v/>
      </c>
      <c r="DA262" s="25" t="str">
        <f t="shared" si="246"/>
        <v/>
      </c>
      <c r="DB262" s="25" t="str">
        <f t="shared" si="247"/>
        <v/>
      </c>
      <c r="DC262"/>
      <c r="DD262"/>
      <c r="DE262"/>
      <c r="DG262" s="26">
        <f t="shared" si="253"/>
        <v>0</v>
      </c>
      <c r="DH262" s="26">
        <f t="shared" si="254"/>
        <v>0</v>
      </c>
      <c r="DI262" s="26">
        <f t="shared" si="255"/>
        <v>0</v>
      </c>
      <c r="DJ262" s="26">
        <f t="shared" si="256"/>
        <v>0</v>
      </c>
      <c r="DK262" s="26">
        <f t="shared" si="257"/>
        <v>0</v>
      </c>
      <c r="DL262" s="26">
        <f t="shared" si="258"/>
        <v>0</v>
      </c>
      <c r="DM262"/>
    </row>
    <row r="263" spans="1:117" x14ac:dyDescent="0.25">
      <c r="A263" s="2167" t="s">
        <v>275</v>
      </c>
      <c r="B263" s="830" t="s">
        <v>266</v>
      </c>
      <c r="C263" s="830"/>
      <c r="D263" s="2196">
        <f t="shared" si="244"/>
        <v>20</v>
      </c>
      <c r="E263" s="414">
        <f t="shared" ref="E263:F280" si="260">+Y263+AA263+AC263+AE263+AG263+AI263+AK263+AM263</f>
        <v>8</v>
      </c>
      <c r="F263" s="2271">
        <f t="shared" si="260"/>
        <v>12</v>
      </c>
      <c r="G263" s="2279"/>
      <c r="H263" s="421"/>
      <c r="I263" s="2280"/>
      <c r="J263" s="421"/>
      <c r="K263" s="2280"/>
      <c r="L263" s="421"/>
      <c r="M263" s="2281"/>
      <c r="N263" s="422"/>
      <c r="O263" s="2282"/>
      <c r="P263" s="422"/>
      <c r="Q263" s="2280"/>
      <c r="R263" s="421"/>
      <c r="S263" s="2280"/>
      <c r="T263" s="421"/>
      <c r="U263" s="2281"/>
      <c r="V263" s="422"/>
      <c r="W263" s="2282"/>
      <c r="X263" s="422"/>
      <c r="Y263" s="2267">
        <v>2</v>
      </c>
      <c r="Z263" s="2268">
        <v>0</v>
      </c>
      <c r="AA263" s="2267">
        <v>0</v>
      </c>
      <c r="AB263" s="2268">
        <v>1</v>
      </c>
      <c r="AC263" s="2267">
        <v>2</v>
      </c>
      <c r="AD263" s="2268">
        <v>2</v>
      </c>
      <c r="AE263" s="2267">
        <v>1</v>
      </c>
      <c r="AF263" s="2268">
        <v>3</v>
      </c>
      <c r="AG263" s="2267">
        <v>1</v>
      </c>
      <c r="AH263" s="2268">
        <v>1</v>
      </c>
      <c r="AI263" s="2267">
        <v>1</v>
      </c>
      <c r="AJ263" s="2268">
        <v>1</v>
      </c>
      <c r="AK263" s="2267">
        <v>1</v>
      </c>
      <c r="AL263" s="2268">
        <v>4</v>
      </c>
      <c r="AM263" s="2267">
        <v>0</v>
      </c>
      <c r="AN263" s="2268">
        <v>0</v>
      </c>
      <c r="AO263" s="396">
        <v>0</v>
      </c>
      <c r="AP263" s="397">
        <v>0</v>
      </c>
      <c r="AQ263" s="2266">
        <v>0</v>
      </c>
      <c r="AR263" s="393">
        <v>0</v>
      </c>
      <c r="AS263" s="2267">
        <v>0</v>
      </c>
      <c r="AT263" s="394">
        <v>0</v>
      </c>
      <c r="AU263" s="394">
        <v>0</v>
      </c>
      <c r="AV263" s="398">
        <v>0</v>
      </c>
      <c r="AW263" s="398">
        <v>0</v>
      </c>
      <c r="AX263" s="393">
        <v>0</v>
      </c>
      <c r="AY263" t="str">
        <f t="shared" si="248"/>
        <v/>
      </c>
      <c r="CW263" s="25" t="str">
        <f t="shared" si="249"/>
        <v/>
      </c>
      <c r="CX263" s="25" t="str">
        <f t="shared" si="250"/>
        <v/>
      </c>
      <c r="CY263" s="25" t="str">
        <f t="shared" si="251"/>
        <v/>
      </c>
      <c r="CZ263" s="25" t="str">
        <f t="shared" si="252"/>
        <v/>
      </c>
      <c r="DA263" s="25" t="str">
        <f t="shared" si="246"/>
        <v/>
      </c>
      <c r="DB263" s="25" t="str">
        <f t="shared" si="247"/>
        <v/>
      </c>
      <c r="DC263"/>
      <c r="DD263"/>
      <c r="DE263"/>
      <c r="DG263" s="26">
        <f t="shared" si="253"/>
        <v>0</v>
      </c>
      <c r="DH263" s="26">
        <f t="shared" si="254"/>
        <v>0</v>
      </c>
      <c r="DI263" s="26">
        <f t="shared" si="255"/>
        <v>0</v>
      </c>
      <c r="DJ263" s="26">
        <f t="shared" si="256"/>
        <v>0</v>
      </c>
      <c r="DK263" s="26">
        <f t="shared" si="257"/>
        <v>0</v>
      </c>
      <c r="DL263" s="26">
        <f t="shared" si="258"/>
        <v>0</v>
      </c>
      <c r="DM263"/>
    </row>
    <row r="264" spans="1:117" x14ac:dyDescent="0.25">
      <c r="A264" s="713"/>
      <c r="B264" s="1320" t="s">
        <v>267</v>
      </c>
      <c r="C264" s="1320"/>
      <c r="D264" s="1321">
        <f>SUM(E264+F264)</f>
        <v>36</v>
      </c>
      <c r="E264" s="2283">
        <f t="shared" si="260"/>
        <v>11</v>
      </c>
      <c r="F264" s="2284">
        <f t="shared" si="260"/>
        <v>25</v>
      </c>
      <c r="G264" s="1358"/>
      <c r="H264" s="1359"/>
      <c r="I264" s="1360"/>
      <c r="J264" s="1359"/>
      <c r="K264" s="1360"/>
      <c r="L264" s="1359"/>
      <c r="M264" s="1341"/>
      <c r="N264" s="1308"/>
      <c r="O264" s="1341"/>
      <c r="P264" s="1308"/>
      <c r="Q264" s="1360"/>
      <c r="R264" s="1359"/>
      <c r="S264" s="1360"/>
      <c r="T264" s="1359"/>
      <c r="U264" s="1341"/>
      <c r="V264" s="1308"/>
      <c r="W264" s="1341"/>
      <c r="X264" s="1308"/>
      <c r="Y264" s="1326">
        <v>5</v>
      </c>
      <c r="Z264" s="1327">
        <v>0</v>
      </c>
      <c r="AA264" s="1326">
        <v>1</v>
      </c>
      <c r="AB264" s="1327">
        <v>2</v>
      </c>
      <c r="AC264" s="1326">
        <v>1</v>
      </c>
      <c r="AD264" s="1327">
        <v>1</v>
      </c>
      <c r="AE264" s="1326">
        <v>1</v>
      </c>
      <c r="AF264" s="1327">
        <v>3</v>
      </c>
      <c r="AG264" s="1326">
        <v>3</v>
      </c>
      <c r="AH264" s="1327">
        <v>11</v>
      </c>
      <c r="AI264" s="1326">
        <v>0</v>
      </c>
      <c r="AJ264" s="1327">
        <v>5</v>
      </c>
      <c r="AK264" s="1326">
        <v>0</v>
      </c>
      <c r="AL264" s="1327">
        <v>3</v>
      </c>
      <c r="AM264" s="1326">
        <v>0</v>
      </c>
      <c r="AN264" s="1327">
        <v>0</v>
      </c>
      <c r="AO264" s="1328">
        <v>0</v>
      </c>
      <c r="AP264" s="1329">
        <v>0</v>
      </c>
      <c r="AQ264" s="1307"/>
      <c r="AR264" s="1308"/>
      <c r="AS264" s="394">
        <v>5</v>
      </c>
      <c r="AT264" s="1326">
        <v>0</v>
      </c>
      <c r="AU264" s="1326">
        <v>0</v>
      </c>
      <c r="AV264" s="1330">
        <v>0</v>
      </c>
      <c r="AW264" s="1330">
        <v>0</v>
      </c>
      <c r="AX264" s="1325">
        <v>0</v>
      </c>
      <c r="AY264" t="str">
        <f t="shared" si="248"/>
        <v/>
      </c>
      <c r="CW264" s="25" t="str">
        <f t="shared" si="249"/>
        <v/>
      </c>
      <c r="CX264" s="25" t="str">
        <f t="shared" si="250"/>
        <v/>
      </c>
      <c r="CY264" s="25" t="str">
        <f t="shared" si="251"/>
        <v/>
      </c>
      <c r="CZ264" s="25" t="str">
        <f t="shared" si="252"/>
        <v/>
      </c>
      <c r="DA264" s="25" t="str">
        <f t="shared" si="246"/>
        <v/>
      </c>
      <c r="DB264" s="25" t="str">
        <f t="shared" si="247"/>
        <v/>
      </c>
      <c r="DC264"/>
      <c r="DD264"/>
      <c r="DE264"/>
      <c r="DG264" s="26">
        <f t="shared" si="253"/>
        <v>0</v>
      </c>
      <c r="DH264" s="26">
        <f t="shared" si="254"/>
        <v>0</v>
      </c>
      <c r="DI264" s="26">
        <f t="shared" si="255"/>
        <v>0</v>
      </c>
      <c r="DJ264" s="26">
        <f t="shared" si="256"/>
        <v>0</v>
      </c>
      <c r="DK264" s="26">
        <f t="shared" si="257"/>
        <v>0</v>
      </c>
      <c r="DL264" s="26">
        <f t="shared" si="258"/>
        <v>0</v>
      </c>
      <c r="DM264"/>
    </row>
    <row r="265" spans="1:117" x14ac:dyDescent="0.25">
      <c r="A265" s="713"/>
      <c r="B265" s="1320" t="s">
        <v>268</v>
      </c>
      <c r="C265" s="1320"/>
      <c r="D265" s="1321">
        <f t="shared" ref="D265:D304" si="261">SUM(E265+F265)</f>
        <v>21</v>
      </c>
      <c r="E265" s="2283">
        <f t="shared" si="260"/>
        <v>10</v>
      </c>
      <c r="F265" s="2284">
        <f t="shared" si="260"/>
        <v>11</v>
      </c>
      <c r="G265" s="1358"/>
      <c r="H265" s="1359"/>
      <c r="I265" s="1360"/>
      <c r="J265" s="1359"/>
      <c r="K265" s="1360"/>
      <c r="L265" s="1359"/>
      <c r="M265" s="1341"/>
      <c r="N265" s="1308"/>
      <c r="O265" s="1341"/>
      <c r="P265" s="1308"/>
      <c r="Q265" s="1360"/>
      <c r="R265" s="1359"/>
      <c r="S265" s="1360"/>
      <c r="T265" s="1359"/>
      <c r="U265" s="1341"/>
      <c r="V265" s="1308"/>
      <c r="W265" s="1341"/>
      <c r="X265" s="1308"/>
      <c r="Y265" s="1326">
        <v>3</v>
      </c>
      <c r="Z265" s="1327">
        <v>0</v>
      </c>
      <c r="AA265" s="1326">
        <v>0</v>
      </c>
      <c r="AB265" s="1327">
        <v>1</v>
      </c>
      <c r="AC265" s="1326">
        <v>2</v>
      </c>
      <c r="AD265" s="1327">
        <v>2</v>
      </c>
      <c r="AE265" s="1326">
        <v>1</v>
      </c>
      <c r="AF265" s="1327">
        <v>3</v>
      </c>
      <c r="AG265" s="1326">
        <v>1</v>
      </c>
      <c r="AH265" s="1327">
        <v>1</v>
      </c>
      <c r="AI265" s="1326">
        <v>1</v>
      </c>
      <c r="AJ265" s="1327">
        <v>0</v>
      </c>
      <c r="AK265" s="1326">
        <v>1</v>
      </c>
      <c r="AL265" s="1327">
        <v>4</v>
      </c>
      <c r="AM265" s="1326">
        <v>1</v>
      </c>
      <c r="AN265" s="1327">
        <v>0</v>
      </c>
      <c r="AO265" s="1328">
        <v>0</v>
      </c>
      <c r="AP265" s="1329">
        <v>0</v>
      </c>
      <c r="AQ265" s="1307"/>
      <c r="AR265" s="1308"/>
      <c r="AS265" s="1341"/>
      <c r="AT265" s="1326">
        <v>0</v>
      </c>
      <c r="AU265" s="1326">
        <v>0</v>
      </c>
      <c r="AV265" s="1330">
        <v>0</v>
      </c>
      <c r="AW265" s="1330">
        <v>0</v>
      </c>
      <c r="AX265" s="1325">
        <v>0</v>
      </c>
      <c r="AY265" t="str">
        <f t="shared" si="248"/>
        <v/>
      </c>
      <c r="CW265" s="25" t="str">
        <f t="shared" si="249"/>
        <v/>
      </c>
      <c r="CX265" s="25" t="str">
        <f t="shared" si="250"/>
        <v/>
      </c>
      <c r="CY265" s="25" t="str">
        <f t="shared" si="251"/>
        <v/>
      </c>
      <c r="CZ265" s="25" t="str">
        <f t="shared" si="252"/>
        <v/>
      </c>
      <c r="DA265" s="25" t="str">
        <f t="shared" si="246"/>
        <v/>
      </c>
      <c r="DB265" s="25" t="str">
        <f t="shared" si="247"/>
        <v/>
      </c>
      <c r="DC265"/>
      <c r="DD265"/>
      <c r="DE265"/>
      <c r="DG265" s="26">
        <f t="shared" si="253"/>
        <v>0</v>
      </c>
      <c r="DH265" s="26">
        <f t="shared" si="254"/>
        <v>0</v>
      </c>
      <c r="DI265" s="26">
        <f t="shared" si="255"/>
        <v>0</v>
      </c>
      <c r="DJ265" s="26">
        <f t="shared" si="256"/>
        <v>0</v>
      </c>
      <c r="DK265" s="26">
        <f t="shared" si="257"/>
        <v>0</v>
      </c>
      <c r="DL265" s="26">
        <f t="shared" si="258"/>
        <v>0</v>
      </c>
      <c r="DM265"/>
    </row>
    <row r="266" spans="1:117" x14ac:dyDescent="0.25">
      <c r="A266" s="713"/>
      <c r="B266" s="1331" t="s">
        <v>269</v>
      </c>
      <c r="C266" s="1332"/>
      <c r="D266" s="1321">
        <f t="shared" si="261"/>
        <v>13</v>
      </c>
      <c r="E266" s="2283">
        <f t="shared" si="260"/>
        <v>6</v>
      </c>
      <c r="F266" s="2284">
        <f t="shared" si="260"/>
        <v>7</v>
      </c>
      <c r="G266" s="425"/>
      <c r="H266" s="426"/>
      <c r="I266" s="427"/>
      <c r="J266" s="426"/>
      <c r="K266" s="427"/>
      <c r="L266" s="426"/>
      <c r="M266" s="1307"/>
      <c r="N266" s="1308"/>
      <c r="O266" s="1307"/>
      <c r="P266" s="1308"/>
      <c r="Q266" s="427"/>
      <c r="R266" s="426"/>
      <c r="S266" s="427"/>
      <c r="T266" s="426"/>
      <c r="U266" s="1307"/>
      <c r="V266" s="1308"/>
      <c r="W266" s="1307"/>
      <c r="X266" s="1308"/>
      <c r="Y266" s="403">
        <v>4</v>
      </c>
      <c r="Z266" s="404">
        <v>0</v>
      </c>
      <c r="AA266" s="403">
        <v>0</v>
      </c>
      <c r="AB266" s="404">
        <v>0</v>
      </c>
      <c r="AC266" s="403">
        <v>1</v>
      </c>
      <c r="AD266" s="404">
        <v>0</v>
      </c>
      <c r="AE266" s="403">
        <v>1</v>
      </c>
      <c r="AF266" s="404">
        <v>1</v>
      </c>
      <c r="AG266" s="403">
        <v>0</v>
      </c>
      <c r="AH266" s="404">
        <v>4</v>
      </c>
      <c r="AI266" s="403">
        <v>0</v>
      </c>
      <c r="AJ266" s="404">
        <v>2</v>
      </c>
      <c r="AK266" s="403">
        <v>0</v>
      </c>
      <c r="AL266" s="404">
        <v>0</v>
      </c>
      <c r="AM266" s="403">
        <v>0</v>
      </c>
      <c r="AN266" s="404">
        <v>0</v>
      </c>
      <c r="AO266" s="405">
        <v>0</v>
      </c>
      <c r="AP266" s="406">
        <v>0</v>
      </c>
      <c r="AQ266" s="1307"/>
      <c r="AR266" s="1308"/>
      <c r="AS266" s="1341"/>
      <c r="AT266" s="403">
        <v>0</v>
      </c>
      <c r="AU266" s="403">
        <v>0</v>
      </c>
      <c r="AV266" s="410">
        <v>0</v>
      </c>
      <c r="AW266" s="410">
        <v>0</v>
      </c>
      <c r="AX266" s="402">
        <v>0</v>
      </c>
      <c r="AY266" t="str">
        <f t="shared" si="248"/>
        <v/>
      </c>
      <c r="CW266" s="25" t="str">
        <f t="shared" si="249"/>
        <v/>
      </c>
      <c r="CX266" s="25" t="str">
        <f t="shared" si="250"/>
        <v/>
      </c>
      <c r="CY266" s="25" t="str">
        <f t="shared" si="251"/>
        <v/>
      </c>
      <c r="CZ266" s="25" t="str">
        <f t="shared" si="252"/>
        <v/>
      </c>
      <c r="DA266" s="25" t="str">
        <f t="shared" si="246"/>
        <v/>
      </c>
      <c r="DB266" s="25" t="str">
        <f t="shared" si="247"/>
        <v/>
      </c>
      <c r="DC266"/>
      <c r="DD266"/>
      <c r="DE266"/>
      <c r="DG266" s="26">
        <f t="shared" si="253"/>
        <v>0</v>
      </c>
      <c r="DH266" s="26">
        <f t="shared" si="254"/>
        <v>0</v>
      </c>
      <c r="DI266" s="26">
        <f t="shared" si="255"/>
        <v>0</v>
      </c>
      <c r="DJ266" s="26">
        <f t="shared" si="256"/>
        <v>0</v>
      </c>
      <c r="DK266" s="26">
        <f t="shared" si="257"/>
        <v>0</v>
      </c>
      <c r="DL266" s="26">
        <f t="shared" si="258"/>
        <v>0</v>
      </c>
      <c r="DM266"/>
    </row>
    <row r="267" spans="1:117" ht="15" customHeight="1" x14ac:dyDescent="0.25">
      <c r="A267" s="713"/>
      <c r="B267" s="1331" t="s">
        <v>270</v>
      </c>
      <c r="C267" s="1332"/>
      <c r="D267" s="1321">
        <f t="shared" si="261"/>
        <v>3</v>
      </c>
      <c r="E267" s="2283">
        <f t="shared" si="260"/>
        <v>1</v>
      </c>
      <c r="F267" s="2284">
        <f t="shared" si="260"/>
        <v>2</v>
      </c>
      <c r="G267" s="425"/>
      <c r="H267" s="426"/>
      <c r="I267" s="427"/>
      <c r="J267" s="426"/>
      <c r="K267" s="427"/>
      <c r="L267" s="426"/>
      <c r="M267" s="407"/>
      <c r="N267" s="408"/>
      <c r="O267" s="407"/>
      <c r="P267" s="408"/>
      <c r="Q267" s="427"/>
      <c r="R267" s="426"/>
      <c r="S267" s="427"/>
      <c r="T267" s="426"/>
      <c r="U267" s="407"/>
      <c r="V267" s="408"/>
      <c r="W267" s="407"/>
      <c r="X267" s="408"/>
      <c r="Y267" s="403">
        <v>0</v>
      </c>
      <c r="Z267" s="404">
        <v>0</v>
      </c>
      <c r="AA267" s="403">
        <v>0</v>
      </c>
      <c r="AB267" s="404">
        <v>0</v>
      </c>
      <c r="AC267" s="403">
        <v>0</v>
      </c>
      <c r="AD267" s="404">
        <v>1</v>
      </c>
      <c r="AE267" s="403">
        <v>0</v>
      </c>
      <c r="AF267" s="404">
        <v>0</v>
      </c>
      <c r="AG267" s="403">
        <v>0</v>
      </c>
      <c r="AH267" s="404">
        <v>1</v>
      </c>
      <c r="AI267" s="403">
        <v>1</v>
      </c>
      <c r="AJ267" s="404">
        <v>0</v>
      </c>
      <c r="AK267" s="403">
        <v>0</v>
      </c>
      <c r="AL267" s="404">
        <v>0</v>
      </c>
      <c r="AM267" s="403">
        <v>0</v>
      </c>
      <c r="AN267" s="404">
        <v>0</v>
      </c>
      <c r="AO267" s="405">
        <v>0</v>
      </c>
      <c r="AP267" s="406">
        <v>0</v>
      </c>
      <c r="AQ267" s="407"/>
      <c r="AR267" s="408"/>
      <c r="AS267" s="409"/>
      <c r="AT267" s="403">
        <v>0</v>
      </c>
      <c r="AU267" s="403">
        <v>0</v>
      </c>
      <c r="AV267" s="410">
        <v>0</v>
      </c>
      <c r="AW267" s="410">
        <v>0</v>
      </c>
      <c r="AX267" s="402">
        <v>0</v>
      </c>
      <c r="AY267" t="str">
        <f t="shared" si="248"/>
        <v/>
      </c>
      <c r="CW267" s="25" t="str">
        <f t="shared" si="249"/>
        <v/>
      </c>
      <c r="CX267" s="25" t="str">
        <f t="shared" si="250"/>
        <v/>
      </c>
      <c r="CY267" s="25" t="str">
        <f t="shared" si="251"/>
        <v/>
      </c>
      <c r="CZ267" s="25" t="str">
        <f t="shared" si="252"/>
        <v/>
      </c>
      <c r="DA267" s="25" t="str">
        <f t="shared" si="246"/>
        <v/>
      </c>
      <c r="DB267" s="25" t="str">
        <f t="shared" si="247"/>
        <v/>
      </c>
      <c r="DC267"/>
      <c r="DD267"/>
      <c r="DE267"/>
      <c r="DG267" s="26">
        <f t="shared" si="253"/>
        <v>0</v>
      </c>
      <c r="DH267" s="26">
        <f t="shared" si="254"/>
        <v>0</v>
      </c>
      <c r="DI267" s="26">
        <f t="shared" si="255"/>
        <v>0</v>
      </c>
      <c r="DJ267" s="26">
        <f t="shared" si="256"/>
        <v>0</v>
      </c>
      <c r="DK267" s="26">
        <f t="shared" si="257"/>
        <v>0</v>
      </c>
      <c r="DL267" s="26">
        <f t="shared" si="258"/>
        <v>0</v>
      </c>
      <c r="DM267"/>
    </row>
    <row r="268" spans="1:117" x14ac:dyDescent="0.25">
      <c r="A268" s="945"/>
      <c r="B268" s="1333" t="s">
        <v>271</v>
      </c>
      <c r="C268" s="1333"/>
      <c r="D268" s="1334">
        <f t="shared" si="261"/>
        <v>0</v>
      </c>
      <c r="E268" s="2285">
        <f t="shared" si="260"/>
        <v>0</v>
      </c>
      <c r="F268" s="2286">
        <f t="shared" si="260"/>
        <v>0</v>
      </c>
      <c r="G268" s="1363"/>
      <c r="H268" s="1364"/>
      <c r="I268" s="1365"/>
      <c r="J268" s="1364"/>
      <c r="K268" s="1365"/>
      <c r="L268" s="1364"/>
      <c r="M268" s="1363"/>
      <c r="N268" s="1364"/>
      <c r="O268" s="1363"/>
      <c r="P268" s="1364"/>
      <c r="Q268" s="1365"/>
      <c r="R268" s="1364"/>
      <c r="S268" s="1365"/>
      <c r="T268" s="1364"/>
      <c r="U268" s="1363"/>
      <c r="V268" s="1364"/>
      <c r="W268" s="1363"/>
      <c r="X268" s="1364"/>
      <c r="Y268" s="1316">
        <v>0</v>
      </c>
      <c r="Z268" s="389">
        <v>0</v>
      </c>
      <c r="AA268" s="1316">
        <v>0</v>
      </c>
      <c r="AB268" s="389">
        <v>0</v>
      </c>
      <c r="AC268" s="1316">
        <v>0</v>
      </c>
      <c r="AD268" s="389">
        <v>0</v>
      </c>
      <c r="AE268" s="1316">
        <v>0</v>
      </c>
      <c r="AF268" s="389">
        <v>0</v>
      </c>
      <c r="AG268" s="1316">
        <v>0</v>
      </c>
      <c r="AH268" s="389">
        <v>0</v>
      </c>
      <c r="AI268" s="1316">
        <v>0</v>
      </c>
      <c r="AJ268" s="389">
        <v>0</v>
      </c>
      <c r="AK268" s="1316">
        <v>0</v>
      </c>
      <c r="AL268" s="389">
        <v>0</v>
      </c>
      <c r="AM268" s="1316">
        <v>0</v>
      </c>
      <c r="AN268" s="389">
        <v>0</v>
      </c>
      <c r="AO268" s="1317">
        <v>0</v>
      </c>
      <c r="AP268" s="1318">
        <v>0</v>
      </c>
      <c r="AQ268" s="1338"/>
      <c r="AR268" s="1339"/>
      <c r="AS268" s="413"/>
      <c r="AT268" s="1316">
        <v>0</v>
      </c>
      <c r="AU268" s="1316">
        <v>0</v>
      </c>
      <c r="AV268" s="1319">
        <v>0</v>
      </c>
      <c r="AW268" s="1319">
        <v>0</v>
      </c>
      <c r="AX268" s="1315">
        <v>0</v>
      </c>
      <c r="AY268" t="str">
        <f t="shared" si="248"/>
        <v/>
      </c>
      <c r="CW268" s="25" t="str">
        <f t="shared" si="249"/>
        <v/>
      </c>
      <c r="CX268" s="25" t="str">
        <f t="shared" si="250"/>
        <v/>
      </c>
      <c r="CY268" s="25" t="str">
        <f t="shared" si="251"/>
        <v/>
      </c>
      <c r="CZ268" s="25" t="str">
        <f t="shared" si="252"/>
        <v/>
      </c>
      <c r="DA268" s="25" t="str">
        <f t="shared" si="246"/>
        <v/>
      </c>
      <c r="DB268" s="25" t="str">
        <f t="shared" si="247"/>
        <v/>
      </c>
      <c r="DC268"/>
      <c r="DD268"/>
      <c r="DE268"/>
      <c r="DG268" s="26">
        <f t="shared" si="253"/>
        <v>0</v>
      </c>
      <c r="DH268" s="26">
        <f t="shared" si="254"/>
        <v>0</v>
      </c>
      <c r="DI268" s="26">
        <f t="shared" si="255"/>
        <v>0</v>
      </c>
      <c r="DJ268" s="26">
        <f t="shared" si="256"/>
        <v>0</v>
      </c>
      <c r="DK268" s="26">
        <f t="shared" si="257"/>
        <v>0</v>
      </c>
      <c r="DL268" s="26">
        <f t="shared" si="258"/>
        <v>0</v>
      </c>
      <c r="DM268"/>
    </row>
    <row r="269" spans="1:117" x14ac:dyDescent="0.25">
      <c r="A269" s="2167" t="s">
        <v>276</v>
      </c>
      <c r="B269" s="830" t="s">
        <v>266</v>
      </c>
      <c r="C269" s="830"/>
      <c r="D269" s="245">
        <f t="shared" si="261"/>
        <v>27</v>
      </c>
      <c r="E269" s="2004">
        <f t="shared" si="260"/>
        <v>12</v>
      </c>
      <c r="F269" s="2005">
        <f t="shared" si="260"/>
        <v>15</v>
      </c>
      <c r="G269" s="432"/>
      <c r="H269" s="433"/>
      <c r="I269" s="434"/>
      <c r="J269" s="433"/>
      <c r="K269" s="434"/>
      <c r="L269" s="433"/>
      <c r="M269" s="435"/>
      <c r="N269" s="436"/>
      <c r="O269" s="435"/>
      <c r="P269" s="436"/>
      <c r="Q269" s="434"/>
      <c r="R269" s="433"/>
      <c r="S269" s="434"/>
      <c r="T269" s="433"/>
      <c r="U269" s="435"/>
      <c r="V269" s="436"/>
      <c r="W269" s="435"/>
      <c r="X269" s="436"/>
      <c r="Y269" s="394">
        <v>0</v>
      </c>
      <c r="Z269" s="395">
        <v>0</v>
      </c>
      <c r="AA269" s="394">
        <v>0</v>
      </c>
      <c r="AB269" s="395">
        <v>0</v>
      </c>
      <c r="AC269" s="394">
        <v>0</v>
      </c>
      <c r="AD269" s="395">
        <v>0</v>
      </c>
      <c r="AE269" s="394">
        <v>0</v>
      </c>
      <c r="AF269" s="395">
        <v>3</v>
      </c>
      <c r="AG269" s="394">
        <v>1</v>
      </c>
      <c r="AH269" s="395">
        <v>4</v>
      </c>
      <c r="AI269" s="394">
        <v>2</v>
      </c>
      <c r="AJ269" s="395">
        <v>2</v>
      </c>
      <c r="AK269" s="394">
        <v>7</v>
      </c>
      <c r="AL269" s="395">
        <v>6</v>
      </c>
      <c r="AM269" s="394">
        <v>2</v>
      </c>
      <c r="AN269" s="395">
        <v>0</v>
      </c>
      <c r="AO269" s="396">
        <v>0</v>
      </c>
      <c r="AP269" s="397">
        <v>0</v>
      </c>
      <c r="AQ269" s="392">
        <v>16</v>
      </c>
      <c r="AR269" s="393">
        <v>0</v>
      </c>
      <c r="AS269" s="2287">
        <v>7</v>
      </c>
      <c r="AT269" s="394">
        <v>0</v>
      </c>
      <c r="AU269" s="394">
        <v>0</v>
      </c>
      <c r="AV269" s="398">
        <v>0</v>
      </c>
      <c r="AW269" s="398">
        <v>0</v>
      </c>
      <c r="AX269" s="393">
        <v>0</v>
      </c>
      <c r="AY269" t="str">
        <f t="shared" si="248"/>
        <v/>
      </c>
      <c r="CW269" s="25" t="str">
        <f t="shared" si="249"/>
        <v/>
      </c>
      <c r="CX269" s="25" t="str">
        <f t="shared" si="250"/>
        <v/>
      </c>
      <c r="CY269" s="25" t="str">
        <f t="shared" si="251"/>
        <v/>
      </c>
      <c r="CZ269" s="25" t="str">
        <f t="shared" si="252"/>
        <v/>
      </c>
      <c r="DA269" s="25" t="str">
        <f t="shared" si="246"/>
        <v/>
      </c>
      <c r="DB269" s="25" t="str">
        <f t="shared" si="247"/>
        <v/>
      </c>
      <c r="DC269"/>
      <c r="DD269"/>
      <c r="DE269"/>
      <c r="DG269" s="26">
        <f t="shared" si="253"/>
        <v>0</v>
      </c>
      <c r="DH269" s="26">
        <f t="shared" si="254"/>
        <v>0</v>
      </c>
      <c r="DI269" s="26">
        <f t="shared" si="255"/>
        <v>0</v>
      </c>
      <c r="DJ269" s="26">
        <f t="shared" si="256"/>
        <v>0</v>
      </c>
      <c r="DK269" s="26">
        <f t="shared" si="257"/>
        <v>0</v>
      </c>
      <c r="DL269" s="26">
        <f t="shared" si="258"/>
        <v>0</v>
      </c>
      <c r="DM269"/>
    </row>
    <row r="270" spans="1:117" x14ac:dyDescent="0.25">
      <c r="A270" s="713"/>
      <c r="B270" s="1320" t="s">
        <v>267</v>
      </c>
      <c r="C270" s="1320"/>
      <c r="D270" s="1321">
        <f t="shared" si="261"/>
        <v>56</v>
      </c>
      <c r="E270" s="2283">
        <f t="shared" si="260"/>
        <v>19</v>
      </c>
      <c r="F270" s="2284">
        <f t="shared" si="260"/>
        <v>37</v>
      </c>
      <c r="G270" s="1358"/>
      <c r="H270" s="1359"/>
      <c r="I270" s="1360"/>
      <c r="J270" s="1359"/>
      <c r="K270" s="1360"/>
      <c r="L270" s="1359"/>
      <c r="M270" s="1341"/>
      <c r="N270" s="1308"/>
      <c r="O270" s="1341"/>
      <c r="P270" s="1308"/>
      <c r="Q270" s="1360"/>
      <c r="R270" s="1359"/>
      <c r="S270" s="1360"/>
      <c r="T270" s="1359"/>
      <c r="U270" s="1341"/>
      <c r="V270" s="1308"/>
      <c r="W270" s="1341"/>
      <c r="X270" s="1308"/>
      <c r="Y270" s="1326">
        <v>0</v>
      </c>
      <c r="Z270" s="1327">
        <v>0</v>
      </c>
      <c r="AA270" s="1326">
        <v>0</v>
      </c>
      <c r="AB270" s="1327">
        <v>0</v>
      </c>
      <c r="AC270" s="1326">
        <v>0</v>
      </c>
      <c r="AD270" s="1327">
        <v>3</v>
      </c>
      <c r="AE270" s="1326">
        <v>0</v>
      </c>
      <c r="AF270" s="1327">
        <v>5</v>
      </c>
      <c r="AG270" s="1326">
        <v>0</v>
      </c>
      <c r="AH270" s="1327">
        <v>8</v>
      </c>
      <c r="AI270" s="1326">
        <v>2</v>
      </c>
      <c r="AJ270" s="1327">
        <v>2</v>
      </c>
      <c r="AK270" s="1326">
        <v>9</v>
      </c>
      <c r="AL270" s="1327">
        <v>10</v>
      </c>
      <c r="AM270" s="1326">
        <v>8</v>
      </c>
      <c r="AN270" s="1327">
        <v>9</v>
      </c>
      <c r="AO270" s="1328">
        <v>2</v>
      </c>
      <c r="AP270" s="1329">
        <v>0</v>
      </c>
      <c r="AQ270" s="1307"/>
      <c r="AR270" s="1308"/>
      <c r="AS270" s="394">
        <v>12</v>
      </c>
      <c r="AT270" s="1326">
        <v>0</v>
      </c>
      <c r="AU270" s="1326">
        <v>0</v>
      </c>
      <c r="AV270" s="1330">
        <v>0</v>
      </c>
      <c r="AW270" s="1330">
        <v>0</v>
      </c>
      <c r="AX270" s="1325">
        <v>0</v>
      </c>
      <c r="AY270" t="str">
        <f t="shared" si="248"/>
        <v/>
      </c>
      <c r="CW270" s="25" t="str">
        <f t="shared" si="249"/>
        <v/>
      </c>
      <c r="CX270" s="25" t="str">
        <f t="shared" si="250"/>
        <v/>
      </c>
      <c r="CY270" s="25" t="str">
        <f t="shared" si="251"/>
        <v/>
      </c>
      <c r="CZ270" s="25" t="str">
        <f t="shared" si="252"/>
        <v/>
      </c>
      <c r="DA270" s="25" t="str">
        <f t="shared" si="246"/>
        <v/>
      </c>
      <c r="DB270" s="25" t="str">
        <f t="shared" si="247"/>
        <v/>
      </c>
      <c r="DC270"/>
      <c r="DD270"/>
      <c r="DE270"/>
      <c r="DG270" s="26">
        <f t="shared" si="253"/>
        <v>0</v>
      </c>
      <c r="DH270" s="26">
        <f t="shared" si="254"/>
        <v>0</v>
      </c>
      <c r="DI270" s="26">
        <f t="shared" si="255"/>
        <v>0</v>
      </c>
      <c r="DJ270" s="26">
        <f t="shared" si="256"/>
        <v>0</v>
      </c>
      <c r="DK270" s="26">
        <f t="shared" si="257"/>
        <v>0</v>
      </c>
      <c r="DL270" s="26">
        <f t="shared" si="258"/>
        <v>0</v>
      </c>
      <c r="DM270"/>
    </row>
    <row r="271" spans="1:117" x14ac:dyDescent="0.25">
      <c r="A271" s="713"/>
      <c r="B271" s="1320" t="s">
        <v>268</v>
      </c>
      <c r="C271" s="1320"/>
      <c r="D271" s="1321">
        <f t="shared" si="261"/>
        <v>37</v>
      </c>
      <c r="E271" s="2283">
        <f t="shared" si="260"/>
        <v>17</v>
      </c>
      <c r="F271" s="2284">
        <f t="shared" si="260"/>
        <v>20</v>
      </c>
      <c r="G271" s="1358"/>
      <c r="H271" s="1359"/>
      <c r="I271" s="1360"/>
      <c r="J271" s="1359"/>
      <c r="K271" s="1360"/>
      <c r="L271" s="1359"/>
      <c r="M271" s="1341"/>
      <c r="N271" s="1308"/>
      <c r="O271" s="1341"/>
      <c r="P271" s="1308"/>
      <c r="Q271" s="1360"/>
      <c r="R271" s="1359"/>
      <c r="S271" s="1360"/>
      <c r="T271" s="1359"/>
      <c r="U271" s="1341"/>
      <c r="V271" s="1308"/>
      <c r="W271" s="1341"/>
      <c r="X271" s="1308"/>
      <c r="Y271" s="1326">
        <v>0</v>
      </c>
      <c r="Z271" s="1327">
        <v>0</v>
      </c>
      <c r="AA271" s="1326">
        <v>0</v>
      </c>
      <c r="AB271" s="1327">
        <v>0</v>
      </c>
      <c r="AC271" s="1326">
        <v>0</v>
      </c>
      <c r="AD271" s="1327">
        <v>0</v>
      </c>
      <c r="AE271" s="1326">
        <v>0</v>
      </c>
      <c r="AF271" s="1327">
        <v>3</v>
      </c>
      <c r="AG271" s="1326">
        <v>2</v>
      </c>
      <c r="AH271" s="1327">
        <v>5</v>
      </c>
      <c r="AI271" s="1326">
        <v>5</v>
      </c>
      <c r="AJ271" s="1327">
        <v>4</v>
      </c>
      <c r="AK271" s="1326">
        <v>7</v>
      </c>
      <c r="AL271" s="1327">
        <v>6</v>
      </c>
      <c r="AM271" s="1326">
        <v>3</v>
      </c>
      <c r="AN271" s="1327">
        <v>2</v>
      </c>
      <c r="AO271" s="1328">
        <v>0</v>
      </c>
      <c r="AP271" s="1329">
        <v>0</v>
      </c>
      <c r="AQ271" s="1307"/>
      <c r="AR271" s="1308"/>
      <c r="AS271" s="1341"/>
      <c r="AT271" s="1326">
        <v>0</v>
      </c>
      <c r="AU271" s="1326">
        <v>0</v>
      </c>
      <c r="AV271" s="1330">
        <v>0</v>
      </c>
      <c r="AW271" s="1330">
        <v>0</v>
      </c>
      <c r="AX271" s="1325">
        <v>0</v>
      </c>
      <c r="AY271" t="str">
        <f t="shared" si="248"/>
        <v/>
      </c>
      <c r="CW271" s="25" t="str">
        <f t="shared" si="249"/>
        <v/>
      </c>
      <c r="CX271" s="25" t="str">
        <f t="shared" si="250"/>
        <v/>
      </c>
      <c r="CY271" s="25" t="str">
        <f t="shared" si="251"/>
        <v/>
      </c>
      <c r="CZ271" s="25" t="str">
        <f t="shared" si="252"/>
        <v/>
      </c>
      <c r="DA271" s="25" t="str">
        <f t="shared" si="246"/>
        <v/>
      </c>
      <c r="DB271" s="25" t="str">
        <f t="shared" si="247"/>
        <v/>
      </c>
      <c r="DC271"/>
      <c r="DD271"/>
      <c r="DE271"/>
      <c r="DG271" s="26">
        <f t="shared" si="253"/>
        <v>0</v>
      </c>
      <c r="DH271" s="26">
        <f t="shared" si="254"/>
        <v>0</v>
      </c>
      <c r="DI271" s="26">
        <f t="shared" si="255"/>
        <v>0</v>
      </c>
      <c r="DJ271" s="26">
        <f t="shared" si="256"/>
        <v>0</v>
      </c>
      <c r="DK271" s="26">
        <f t="shared" si="257"/>
        <v>0</v>
      </c>
      <c r="DL271" s="26">
        <f t="shared" si="258"/>
        <v>0</v>
      </c>
      <c r="DM271"/>
    </row>
    <row r="272" spans="1:117" x14ac:dyDescent="0.25">
      <c r="A272" s="713"/>
      <c r="B272" s="1331" t="s">
        <v>269</v>
      </c>
      <c r="C272" s="1332"/>
      <c r="D272" s="1321">
        <f t="shared" si="261"/>
        <v>17</v>
      </c>
      <c r="E272" s="2283">
        <f t="shared" si="260"/>
        <v>5</v>
      </c>
      <c r="F272" s="2284">
        <f t="shared" si="260"/>
        <v>12</v>
      </c>
      <c r="G272" s="425"/>
      <c r="H272" s="426"/>
      <c r="I272" s="427"/>
      <c r="J272" s="426"/>
      <c r="K272" s="427"/>
      <c r="L272" s="426"/>
      <c r="M272" s="1307"/>
      <c r="N272" s="1308"/>
      <c r="O272" s="1307"/>
      <c r="P272" s="1308"/>
      <c r="Q272" s="427"/>
      <c r="R272" s="426"/>
      <c r="S272" s="427"/>
      <c r="T272" s="426"/>
      <c r="U272" s="1307"/>
      <c r="V272" s="1308"/>
      <c r="W272" s="1307"/>
      <c r="X272" s="1308"/>
      <c r="Y272" s="403">
        <v>0</v>
      </c>
      <c r="Z272" s="404">
        <v>0</v>
      </c>
      <c r="AA272" s="403">
        <v>0</v>
      </c>
      <c r="AB272" s="404">
        <v>0</v>
      </c>
      <c r="AC272" s="403">
        <v>0</v>
      </c>
      <c r="AD272" s="404">
        <v>2</v>
      </c>
      <c r="AE272" s="403">
        <v>0</v>
      </c>
      <c r="AF272" s="404">
        <v>1</v>
      </c>
      <c r="AG272" s="403">
        <v>0</v>
      </c>
      <c r="AH272" s="404">
        <v>2</v>
      </c>
      <c r="AI272" s="403">
        <v>1</v>
      </c>
      <c r="AJ272" s="404">
        <v>2</v>
      </c>
      <c r="AK272" s="403">
        <v>1</v>
      </c>
      <c r="AL272" s="404">
        <v>3</v>
      </c>
      <c r="AM272" s="403">
        <v>3</v>
      </c>
      <c r="AN272" s="404">
        <v>2</v>
      </c>
      <c r="AO272" s="405">
        <v>2</v>
      </c>
      <c r="AP272" s="406">
        <v>0</v>
      </c>
      <c r="AQ272" s="1307"/>
      <c r="AR272" s="1308"/>
      <c r="AS272" s="1341"/>
      <c r="AT272" s="403">
        <v>0</v>
      </c>
      <c r="AU272" s="403">
        <v>0</v>
      </c>
      <c r="AV272" s="410">
        <v>0</v>
      </c>
      <c r="AW272" s="410">
        <v>0</v>
      </c>
      <c r="AX272" s="402">
        <v>0</v>
      </c>
      <c r="AY272" t="str">
        <f t="shared" si="248"/>
        <v/>
      </c>
      <c r="CW272" s="25" t="str">
        <f t="shared" si="249"/>
        <v/>
      </c>
      <c r="CX272" s="25" t="str">
        <f t="shared" si="250"/>
        <v/>
      </c>
      <c r="CY272" s="25" t="str">
        <f t="shared" si="251"/>
        <v/>
      </c>
      <c r="CZ272" s="25" t="str">
        <f t="shared" si="252"/>
        <v/>
      </c>
      <c r="DA272" s="25" t="str">
        <f t="shared" si="246"/>
        <v/>
      </c>
      <c r="DB272" s="25" t="str">
        <f t="shared" si="247"/>
        <v/>
      </c>
      <c r="DC272"/>
      <c r="DD272"/>
      <c r="DE272"/>
      <c r="DG272" s="26">
        <f t="shared" si="253"/>
        <v>0</v>
      </c>
      <c r="DH272" s="26">
        <f t="shared" si="254"/>
        <v>0</v>
      </c>
      <c r="DI272" s="26">
        <f t="shared" si="255"/>
        <v>0</v>
      </c>
      <c r="DJ272" s="26">
        <f t="shared" si="256"/>
        <v>0</v>
      </c>
      <c r="DK272" s="26">
        <f t="shared" si="257"/>
        <v>0</v>
      </c>
      <c r="DL272" s="26">
        <f t="shared" si="258"/>
        <v>0</v>
      </c>
      <c r="DM272"/>
    </row>
    <row r="273" spans="1:117" ht="15" customHeight="1" x14ac:dyDescent="0.25">
      <c r="A273" s="713"/>
      <c r="B273" s="1331" t="s">
        <v>270</v>
      </c>
      <c r="C273" s="1332"/>
      <c r="D273" s="1321">
        <f t="shared" si="261"/>
        <v>4</v>
      </c>
      <c r="E273" s="2283">
        <f t="shared" si="260"/>
        <v>2</v>
      </c>
      <c r="F273" s="2284">
        <f t="shared" si="260"/>
        <v>2</v>
      </c>
      <c r="G273" s="425"/>
      <c r="H273" s="426"/>
      <c r="I273" s="427"/>
      <c r="J273" s="426"/>
      <c r="K273" s="427"/>
      <c r="L273" s="426"/>
      <c r="M273" s="407"/>
      <c r="N273" s="408"/>
      <c r="O273" s="407"/>
      <c r="P273" s="408"/>
      <c r="Q273" s="427"/>
      <c r="R273" s="426"/>
      <c r="S273" s="427"/>
      <c r="T273" s="426"/>
      <c r="U273" s="407"/>
      <c r="V273" s="408"/>
      <c r="W273" s="407"/>
      <c r="X273" s="408"/>
      <c r="Y273" s="403">
        <v>0</v>
      </c>
      <c r="Z273" s="404">
        <v>0</v>
      </c>
      <c r="AA273" s="403">
        <v>0</v>
      </c>
      <c r="AB273" s="404">
        <v>0</v>
      </c>
      <c r="AC273" s="403">
        <v>0</v>
      </c>
      <c r="AD273" s="404">
        <v>0</v>
      </c>
      <c r="AE273" s="403">
        <v>1</v>
      </c>
      <c r="AF273" s="404">
        <v>1</v>
      </c>
      <c r="AG273" s="403">
        <v>0</v>
      </c>
      <c r="AH273" s="404">
        <v>0</v>
      </c>
      <c r="AI273" s="403">
        <v>1</v>
      </c>
      <c r="AJ273" s="404">
        <v>0</v>
      </c>
      <c r="AK273" s="403">
        <v>0</v>
      </c>
      <c r="AL273" s="404">
        <v>0</v>
      </c>
      <c r="AM273" s="403">
        <v>0</v>
      </c>
      <c r="AN273" s="404">
        <v>1</v>
      </c>
      <c r="AO273" s="405">
        <v>0</v>
      </c>
      <c r="AP273" s="406">
        <v>0</v>
      </c>
      <c r="AQ273" s="407"/>
      <c r="AR273" s="408"/>
      <c r="AS273" s="409"/>
      <c r="AT273" s="403">
        <v>0</v>
      </c>
      <c r="AU273" s="403">
        <v>0</v>
      </c>
      <c r="AV273" s="410">
        <v>0</v>
      </c>
      <c r="AW273" s="410">
        <v>0</v>
      </c>
      <c r="AX273" s="402">
        <v>0</v>
      </c>
      <c r="AY273" t="str">
        <f t="shared" si="248"/>
        <v/>
      </c>
      <c r="CW273" s="25" t="str">
        <f t="shared" si="249"/>
        <v/>
      </c>
      <c r="CX273" s="25" t="str">
        <f t="shared" si="250"/>
        <v/>
      </c>
      <c r="CY273" s="25" t="str">
        <f t="shared" si="251"/>
        <v/>
      </c>
      <c r="CZ273" s="25" t="str">
        <f t="shared" si="252"/>
        <v/>
      </c>
      <c r="DA273" s="25" t="str">
        <f t="shared" si="246"/>
        <v/>
      </c>
      <c r="DB273" s="25" t="str">
        <f t="shared" si="247"/>
        <v/>
      </c>
      <c r="DC273"/>
      <c r="DD273"/>
      <c r="DE273"/>
      <c r="DG273" s="26">
        <f t="shared" si="253"/>
        <v>0</v>
      </c>
      <c r="DH273" s="26">
        <f t="shared" si="254"/>
        <v>0</v>
      </c>
      <c r="DI273" s="26">
        <f t="shared" si="255"/>
        <v>0</v>
      </c>
      <c r="DJ273" s="26">
        <f t="shared" si="256"/>
        <v>0</v>
      </c>
      <c r="DK273" s="26">
        <f t="shared" si="257"/>
        <v>0</v>
      </c>
      <c r="DL273" s="26">
        <f t="shared" si="258"/>
        <v>0</v>
      </c>
      <c r="DM273"/>
    </row>
    <row r="274" spans="1:117" x14ac:dyDescent="0.25">
      <c r="A274" s="2288"/>
      <c r="B274" s="1333" t="s">
        <v>271</v>
      </c>
      <c r="C274" s="1333"/>
      <c r="D274" s="1334">
        <f t="shared" si="261"/>
        <v>0</v>
      </c>
      <c r="E274" s="2285">
        <f t="shared" si="260"/>
        <v>0</v>
      </c>
      <c r="F274" s="2286">
        <f t="shared" si="260"/>
        <v>0</v>
      </c>
      <c r="G274" s="1363"/>
      <c r="H274" s="1364"/>
      <c r="I274" s="1365"/>
      <c r="J274" s="1364"/>
      <c r="K274" s="1365"/>
      <c r="L274" s="1364"/>
      <c r="M274" s="1363"/>
      <c r="N274" s="1364"/>
      <c r="O274" s="1363"/>
      <c r="P274" s="1364"/>
      <c r="Q274" s="1365"/>
      <c r="R274" s="1364"/>
      <c r="S274" s="1365"/>
      <c r="T274" s="1364"/>
      <c r="U274" s="1363"/>
      <c r="V274" s="1364"/>
      <c r="W274" s="1363"/>
      <c r="X274" s="1364"/>
      <c r="Y274" s="1316">
        <v>0</v>
      </c>
      <c r="Z274" s="389">
        <v>0</v>
      </c>
      <c r="AA274" s="1316">
        <v>0</v>
      </c>
      <c r="AB274" s="389">
        <v>0</v>
      </c>
      <c r="AC274" s="1316">
        <v>0</v>
      </c>
      <c r="AD274" s="389">
        <v>0</v>
      </c>
      <c r="AE274" s="1316">
        <v>0</v>
      </c>
      <c r="AF274" s="389">
        <v>0</v>
      </c>
      <c r="AG274" s="1316">
        <v>0</v>
      </c>
      <c r="AH274" s="389">
        <v>0</v>
      </c>
      <c r="AI274" s="1316">
        <v>0</v>
      </c>
      <c r="AJ274" s="389">
        <v>0</v>
      </c>
      <c r="AK274" s="1316">
        <v>0</v>
      </c>
      <c r="AL274" s="389">
        <v>0</v>
      </c>
      <c r="AM274" s="1316">
        <v>0</v>
      </c>
      <c r="AN274" s="389">
        <v>0</v>
      </c>
      <c r="AO274" s="1317">
        <v>0</v>
      </c>
      <c r="AP274" s="1318">
        <v>0</v>
      </c>
      <c r="AQ274" s="1338"/>
      <c r="AR274" s="1339"/>
      <c r="AS274" s="413"/>
      <c r="AT274" s="1316">
        <v>0</v>
      </c>
      <c r="AU274" s="1316">
        <v>0</v>
      </c>
      <c r="AV274" s="1319">
        <v>0</v>
      </c>
      <c r="AW274" s="1319">
        <v>0</v>
      </c>
      <c r="AX274" s="1315">
        <v>0</v>
      </c>
      <c r="AY274" t="str">
        <f t="shared" si="248"/>
        <v/>
      </c>
      <c r="CW274" s="25" t="str">
        <f t="shared" si="249"/>
        <v/>
      </c>
      <c r="CX274" s="25" t="str">
        <f t="shared" si="250"/>
        <v/>
      </c>
      <c r="CY274" s="25" t="str">
        <f t="shared" si="251"/>
        <v/>
      </c>
      <c r="CZ274" s="25" t="str">
        <f t="shared" si="252"/>
        <v/>
      </c>
      <c r="DA274" s="25" t="str">
        <f t="shared" si="246"/>
        <v/>
      </c>
      <c r="DB274" s="25" t="str">
        <f t="shared" si="247"/>
        <v/>
      </c>
      <c r="DC274"/>
      <c r="DD274"/>
      <c r="DE274"/>
      <c r="DG274" s="26">
        <f t="shared" si="253"/>
        <v>0</v>
      </c>
      <c r="DH274" s="26">
        <f t="shared" si="254"/>
        <v>0</v>
      </c>
      <c r="DI274" s="26">
        <f t="shared" si="255"/>
        <v>0</v>
      </c>
      <c r="DJ274" s="26">
        <f t="shared" si="256"/>
        <v>0</v>
      </c>
      <c r="DK274" s="26">
        <f t="shared" si="257"/>
        <v>0</v>
      </c>
      <c r="DL274" s="26">
        <f t="shared" si="258"/>
        <v>0</v>
      </c>
      <c r="DM274"/>
    </row>
    <row r="275" spans="1:117" x14ac:dyDescent="0.25">
      <c r="A275" s="2208" t="s">
        <v>277</v>
      </c>
      <c r="B275" s="830" t="s">
        <v>266</v>
      </c>
      <c r="C275" s="830"/>
      <c r="D275" s="245">
        <f t="shared" si="261"/>
        <v>0</v>
      </c>
      <c r="E275" s="2004">
        <f t="shared" si="260"/>
        <v>0</v>
      </c>
      <c r="F275" s="2005">
        <f t="shared" si="260"/>
        <v>0</v>
      </c>
      <c r="G275" s="437"/>
      <c r="H275" s="436"/>
      <c r="I275" s="435"/>
      <c r="J275" s="436"/>
      <c r="K275" s="435"/>
      <c r="L275" s="436"/>
      <c r="M275" s="435"/>
      <c r="N275" s="436"/>
      <c r="O275" s="435"/>
      <c r="P275" s="436"/>
      <c r="Q275" s="435"/>
      <c r="R275" s="436"/>
      <c r="S275" s="435"/>
      <c r="T275" s="436"/>
      <c r="U275" s="435"/>
      <c r="V275" s="436"/>
      <c r="W275" s="435"/>
      <c r="X275" s="436"/>
      <c r="Y275" s="394"/>
      <c r="Z275" s="395"/>
      <c r="AA275" s="394"/>
      <c r="AB275" s="395"/>
      <c r="AC275" s="394"/>
      <c r="AD275" s="395"/>
      <c r="AE275" s="394"/>
      <c r="AF275" s="395"/>
      <c r="AG275" s="394"/>
      <c r="AH275" s="395"/>
      <c r="AI275" s="394"/>
      <c r="AJ275" s="395"/>
      <c r="AK275" s="394"/>
      <c r="AL275" s="395"/>
      <c r="AM275" s="394"/>
      <c r="AN275" s="395"/>
      <c r="AO275" s="396"/>
      <c r="AP275" s="397"/>
      <c r="AQ275" s="392"/>
      <c r="AR275" s="393"/>
      <c r="AS275" s="2267"/>
      <c r="AT275" s="394"/>
      <c r="AU275" s="394"/>
      <c r="AV275" s="398"/>
      <c r="AW275" s="398"/>
      <c r="AX275" s="393"/>
      <c r="AY275" t="str">
        <f t="shared" si="248"/>
        <v/>
      </c>
      <c r="CW275" s="25" t="str">
        <f t="shared" si="249"/>
        <v/>
      </c>
      <c r="CX275" s="25" t="str">
        <f t="shared" si="250"/>
        <v/>
      </c>
      <c r="CY275" s="25" t="str">
        <f t="shared" si="251"/>
        <v/>
      </c>
      <c r="CZ275" s="25" t="str">
        <f t="shared" si="252"/>
        <v/>
      </c>
      <c r="DA275" s="25" t="str">
        <f t="shared" si="246"/>
        <v/>
      </c>
      <c r="DB275" s="25" t="str">
        <f t="shared" si="247"/>
        <v/>
      </c>
      <c r="DC275"/>
      <c r="DD275"/>
      <c r="DE275"/>
      <c r="DG275" s="26">
        <f t="shared" si="253"/>
        <v>0</v>
      </c>
      <c r="DH275" s="26">
        <f t="shared" si="254"/>
        <v>0</v>
      </c>
      <c r="DI275" s="26">
        <f t="shared" si="255"/>
        <v>0</v>
      </c>
      <c r="DJ275" s="26">
        <f t="shared" si="256"/>
        <v>0</v>
      </c>
      <c r="DK275" s="26">
        <f t="shared" si="257"/>
        <v>0</v>
      </c>
      <c r="DL275" s="26">
        <f t="shared" si="258"/>
        <v>0</v>
      </c>
      <c r="DM275"/>
    </row>
    <row r="276" spans="1:117" x14ac:dyDescent="0.25">
      <c r="A276" s="794"/>
      <c r="B276" s="1320" t="s">
        <v>267</v>
      </c>
      <c r="C276" s="1320"/>
      <c r="D276" s="1321">
        <f t="shared" si="261"/>
        <v>0</v>
      </c>
      <c r="E276" s="2289">
        <f t="shared" si="260"/>
        <v>0</v>
      </c>
      <c r="F276" s="2290">
        <f t="shared" si="260"/>
        <v>0</v>
      </c>
      <c r="G276" s="1307"/>
      <c r="H276" s="1308"/>
      <c r="I276" s="1341"/>
      <c r="J276" s="1308"/>
      <c r="K276" s="1341"/>
      <c r="L276" s="1308"/>
      <c r="M276" s="1341"/>
      <c r="N276" s="1308"/>
      <c r="O276" s="1341"/>
      <c r="P276" s="1308"/>
      <c r="Q276" s="1341"/>
      <c r="R276" s="1308"/>
      <c r="S276" s="1341"/>
      <c r="T276" s="1308"/>
      <c r="U276" s="1341"/>
      <c r="V276" s="1308"/>
      <c r="W276" s="1341"/>
      <c r="X276" s="1308"/>
      <c r="Y276" s="1326"/>
      <c r="Z276" s="1327"/>
      <c r="AA276" s="1326"/>
      <c r="AB276" s="1327"/>
      <c r="AC276" s="1326"/>
      <c r="AD276" s="1327"/>
      <c r="AE276" s="1326"/>
      <c r="AF276" s="1327"/>
      <c r="AG276" s="1326"/>
      <c r="AH276" s="1327"/>
      <c r="AI276" s="1326"/>
      <c r="AJ276" s="1327"/>
      <c r="AK276" s="1326"/>
      <c r="AL276" s="1327"/>
      <c r="AM276" s="1326"/>
      <c r="AN276" s="1327"/>
      <c r="AO276" s="1328"/>
      <c r="AP276" s="1329"/>
      <c r="AQ276" s="1307"/>
      <c r="AR276" s="1308"/>
      <c r="AS276" s="394"/>
      <c r="AT276" s="1326"/>
      <c r="AU276" s="1326"/>
      <c r="AV276" s="1330"/>
      <c r="AW276" s="1330"/>
      <c r="AX276" s="1325"/>
      <c r="AY276" t="str">
        <f t="shared" si="248"/>
        <v/>
      </c>
      <c r="CW276" s="25" t="str">
        <f t="shared" si="249"/>
        <v/>
      </c>
      <c r="CX276" s="25" t="str">
        <f t="shared" si="250"/>
        <v/>
      </c>
      <c r="CY276" s="25" t="str">
        <f t="shared" si="251"/>
        <v/>
      </c>
      <c r="CZ276" s="25" t="str">
        <f t="shared" si="252"/>
        <v/>
      </c>
      <c r="DA276" s="25" t="str">
        <f t="shared" si="246"/>
        <v/>
      </c>
      <c r="DB276" s="25" t="str">
        <f t="shared" si="247"/>
        <v/>
      </c>
      <c r="DC276"/>
      <c r="DD276"/>
      <c r="DE276"/>
      <c r="DG276" s="26">
        <f t="shared" si="253"/>
        <v>0</v>
      </c>
      <c r="DH276" s="26">
        <f t="shared" si="254"/>
        <v>0</v>
      </c>
      <c r="DI276" s="26">
        <f t="shared" si="255"/>
        <v>0</v>
      </c>
      <c r="DJ276" s="26">
        <f t="shared" si="256"/>
        <v>0</v>
      </c>
      <c r="DK276" s="26">
        <f t="shared" si="257"/>
        <v>0</v>
      </c>
      <c r="DL276" s="26">
        <f t="shared" si="258"/>
        <v>0</v>
      </c>
      <c r="DM276"/>
    </row>
    <row r="277" spans="1:117" x14ac:dyDescent="0.25">
      <c r="A277" s="794"/>
      <c r="B277" s="1320" t="s">
        <v>268</v>
      </c>
      <c r="C277" s="1320"/>
      <c r="D277" s="1321">
        <f t="shared" si="261"/>
        <v>0</v>
      </c>
      <c r="E277" s="2289">
        <f t="shared" si="260"/>
        <v>0</v>
      </c>
      <c r="F277" s="2290">
        <f t="shared" si="260"/>
        <v>0</v>
      </c>
      <c r="G277" s="1307"/>
      <c r="H277" s="1308"/>
      <c r="I277" s="1341"/>
      <c r="J277" s="1308"/>
      <c r="K277" s="1341"/>
      <c r="L277" s="1308"/>
      <c r="M277" s="1341"/>
      <c r="N277" s="1308"/>
      <c r="O277" s="1341"/>
      <c r="P277" s="1308"/>
      <c r="Q277" s="1341"/>
      <c r="R277" s="1308"/>
      <c r="S277" s="1341"/>
      <c r="T277" s="1308"/>
      <c r="U277" s="1341"/>
      <c r="V277" s="1308"/>
      <c r="W277" s="1341"/>
      <c r="X277" s="1308"/>
      <c r="Y277" s="1326"/>
      <c r="Z277" s="1327"/>
      <c r="AA277" s="1326"/>
      <c r="AB277" s="1327"/>
      <c r="AC277" s="1326"/>
      <c r="AD277" s="1327"/>
      <c r="AE277" s="1326"/>
      <c r="AF277" s="1327"/>
      <c r="AG277" s="1326"/>
      <c r="AH277" s="1327"/>
      <c r="AI277" s="1326"/>
      <c r="AJ277" s="1327"/>
      <c r="AK277" s="1326"/>
      <c r="AL277" s="1327"/>
      <c r="AM277" s="1326"/>
      <c r="AN277" s="1327"/>
      <c r="AO277" s="1328"/>
      <c r="AP277" s="1329"/>
      <c r="AQ277" s="1307"/>
      <c r="AR277" s="1308"/>
      <c r="AS277" s="1341"/>
      <c r="AT277" s="1326"/>
      <c r="AU277" s="1326"/>
      <c r="AV277" s="1330"/>
      <c r="AW277" s="1330"/>
      <c r="AX277" s="1325"/>
      <c r="AY277" t="str">
        <f t="shared" si="248"/>
        <v/>
      </c>
      <c r="CW277" s="25" t="str">
        <f t="shared" si="249"/>
        <v/>
      </c>
      <c r="CX277" s="25" t="str">
        <f t="shared" si="250"/>
        <v/>
      </c>
      <c r="CY277" s="25" t="str">
        <f t="shared" si="251"/>
        <v/>
      </c>
      <c r="CZ277" s="25" t="str">
        <f t="shared" si="252"/>
        <v/>
      </c>
      <c r="DA277" s="25" t="str">
        <f t="shared" si="246"/>
        <v/>
      </c>
      <c r="DB277" s="25" t="str">
        <f t="shared" si="247"/>
        <v/>
      </c>
      <c r="DC277"/>
      <c r="DD277"/>
      <c r="DE277"/>
      <c r="DG277" s="26">
        <f t="shared" si="253"/>
        <v>0</v>
      </c>
      <c r="DH277" s="26">
        <f t="shared" si="254"/>
        <v>0</v>
      </c>
      <c r="DI277" s="26">
        <f t="shared" si="255"/>
        <v>0</v>
      </c>
      <c r="DJ277" s="26">
        <f t="shared" si="256"/>
        <v>0</v>
      </c>
      <c r="DK277" s="26">
        <f t="shared" si="257"/>
        <v>0</v>
      </c>
      <c r="DL277" s="26">
        <f t="shared" si="258"/>
        <v>0</v>
      </c>
      <c r="DM277"/>
    </row>
    <row r="278" spans="1:117" x14ac:dyDescent="0.25">
      <c r="A278" s="794"/>
      <c r="B278" s="1331" t="s">
        <v>269</v>
      </c>
      <c r="C278" s="1332"/>
      <c r="D278" s="1321">
        <f t="shared" si="261"/>
        <v>0</v>
      </c>
      <c r="E278" s="2291">
        <f t="shared" si="260"/>
        <v>0</v>
      </c>
      <c r="F278" s="2292">
        <f t="shared" si="260"/>
        <v>0</v>
      </c>
      <c r="G278" s="1307"/>
      <c r="H278" s="1308"/>
      <c r="I278" s="1341"/>
      <c r="J278" s="1308"/>
      <c r="K278" s="1341"/>
      <c r="L278" s="1308"/>
      <c r="M278" s="1341"/>
      <c r="N278" s="1308"/>
      <c r="O278" s="1341"/>
      <c r="P278" s="1308"/>
      <c r="Q278" s="1341"/>
      <c r="R278" s="1308"/>
      <c r="S278" s="1341"/>
      <c r="T278" s="1308"/>
      <c r="U278" s="1341"/>
      <c r="V278" s="1308"/>
      <c r="W278" s="1341"/>
      <c r="X278" s="1308"/>
      <c r="Y278" s="1326"/>
      <c r="Z278" s="1327"/>
      <c r="AA278" s="1326"/>
      <c r="AB278" s="1327"/>
      <c r="AC278" s="1326"/>
      <c r="AD278" s="1327"/>
      <c r="AE278" s="1326"/>
      <c r="AF278" s="1327"/>
      <c r="AG278" s="1326"/>
      <c r="AH278" s="1327"/>
      <c r="AI278" s="1326"/>
      <c r="AJ278" s="1327"/>
      <c r="AK278" s="1326"/>
      <c r="AL278" s="1327"/>
      <c r="AM278" s="1326"/>
      <c r="AN278" s="1327"/>
      <c r="AO278" s="405"/>
      <c r="AP278" s="406"/>
      <c r="AQ278" s="1307"/>
      <c r="AR278" s="1308"/>
      <c r="AS278" s="1341"/>
      <c r="AT278" s="403"/>
      <c r="AU278" s="403"/>
      <c r="AV278" s="410"/>
      <c r="AW278" s="410"/>
      <c r="AX278" s="402"/>
      <c r="AY278" t="str">
        <f t="shared" si="248"/>
        <v/>
      </c>
      <c r="CW278" s="25" t="str">
        <f t="shared" si="249"/>
        <v/>
      </c>
      <c r="CX278" s="25" t="str">
        <f t="shared" si="250"/>
        <v/>
      </c>
      <c r="CY278" s="25" t="str">
        <f t="shared" si="251"/>
        <v/>
      </c>
      <c r="CZ278" s="25" t="str">
        <f t="shared" si="252"/>
        <v/>
      </c>
      <c r="DA278" s="25" t="str">
        <f t="shared" si="246"/>
        <v/>
      </c>
      <c r="DB278" s="25" t="str">
        <f t="shared" si="247"/>
        <v/>
      </c>
      <c r="DC278"/>
      <c r="DD278"/>
      <c r="DE278"/>
      <c r="DG278" s="26">
        <f t="shared" si="253"/>
        <v>0</v>
      </c>
      <c r="DH278" s="26">
        <f t="shared" si="254"/>
        <v>0</v>
      </c>
      <c r="DI278" s="26">
        <f t="shared" si="255"/>
        <v>0</v>
      </c>
      <c r="DJ278" s="26">
        <f t="shared" si="256"/>
        <v>0</v>
      </c>
      <c r="DK278" s="26">
        <f t="shared" si="257"/>
        <v>0</v>
      </c>
      <c r="DL278" s="26">
        <f t="shared" si="258"/>
        <v>0</v>
      </c>
      <c r="DM278"/>
    </row>
    <row r="279" spans="1:117" ht="15" customHeight="1" x14ac:dyDescent="0.25">
      <c r="A279" s="794"/>
      <c r="B279" s="1331" t="s">
        <v>270</v>
      </c>
      <c r="C279" s="1332"/>
      <c r="D279" s="1321">
        <f t="shared" si="261"/>
        <v>0</v>
      </c>
      <c r="E279" s="2291">
        <f t="shared" si="260"/>
        <v>0</v>
      </c>
      <c r="F279" s="2292">
        <f t="shared" si="260"/>
        <v>0</v>
      </c>
      <c r="G279" s="440"/>
      <c r="H279" s="441"/>
      <c r="I279" s="442"/>
      <c r="J279" s="441"/>
      <c r="K279" s="442"/>
      <c r="L279" s="441"/>
      <c r="M279" s="442"/>
      <c r="N279" s="441"/>
      <c r="O279" s="442"/>
      <c r="P279" s="441"/>
      <c r="Q279" s="442"/>
      <c r="R279" s="441"/>
      <c r="S279" s="442"/>
      <c r="T279" s="441"/>
      <c r="U279" s="442"/>
      <c r="V279" s="441"/>
      <c r="W279" s="442"/>
      <c r="X279" s="441"/>
      <c r="Y279" s="403"/>
      <c r="Z279" s="404"/>
      <c r="AA279" s="403"/>
      <c r="AB279" s="404"/>
      <c r="AC279" s="403"/>
      <c r="AD279" s="404"/>
      <c r="AE279" s="403"/>
      <c r="AF279" s="404"/>
      <c r="AG279" s="403"/>
      <c r="AH279" s="404"/>
      <c r="AI279" s="403"/>
      <c r="AJ279" s="404"/>
      <c r="AK279" s="403"/>
      <c r="AL279" s="404"/>
      <c r="AM279" s="403"/>
      <c r="AN279" s="404"/>
      <c r="AO279" s="405"/>
      <c r="AP279" s="406"/>
      <c r="AQ279" s="407"/>
      <c r="AR279" s="408"/>
      <c r="AS279" s="409"/>
      <c r="AT279" s="403"/>
      <c r="AU279" s="403"/>
      <c r="AV279" s="410"/>
      <c r="AW279" s="410"/>
      <c r="AX279" s="402"/>
      <c r="AY279" t="str">
        <f t="shared" si="248"/>
        <v/>
      </c>
      <c r="CW279" s="25" t="str">
        <f t="shared" si="249"/>
        <v/>
      </c>
      <c r="CX279" s="25" t="str">
        <f t="shared" si="250"/>
        <v/>
      </c>
      <c r="CY279" s="25" t="str">
        <f t="shared" si="251"/>
        <v/>
      </c>
      <c r="CZ279" s="25" t="str">
        <f t="shared" si="252"/>
        <v/>
      </c>
      <c r="DA279" s="25" t="str">
        <f t="shared" si="246"/>
        <v/>
      </c>
      <c r="DB279" s="25" t="str">
        <f t="shared" si="247"/>
        <v/>
      </c>
      <c r="DC279"/>
      <c r="DD279"/>
      <c r="DE279"/>
      <c r="DG279" s="26">
        <f t="shared" si="253"/>
        <v>0</v>
      </c>
      <c r="DH279" s="26">
        <f t="shared" si="254"/>
        <v>0</v>
      </c>
      <c r="DI279" s="26">
        <f t="shared" si="255"/>
        <v>0</v>
      </c>
      <c r="DJ279" s="26">
        <f t="shared" si="256"/>
        <v>0</v>
      </c>
      <c r="DK279" s="26">
        <f t="shared" si="257"/>
        <v>0</v>
      </c>
      <c r="DL279" s="26">
        <f t="shared" si="258"/>
        <v>0</v>
      </c>
      <c r="DM279"/>
    </row>
    <row r="280" spans="1:117" x14ac:dyDescent="0.25">
      <c r="A280" s="1370"/>
      <c r="B280" s="1333" t="s">
        <v>271</v>
      </c>
      <c r="C280" s="1333"/>
      <c r="D280" s="2009">
        <f t="shared" si="261"/>
        <v>0</v>
      </c>
      <c r="E280" s="499">
        <f t="shared" si="260"/>
        <v>0</v>
      </c>
      <c r="F280" s="501">
        <f t="shared" si="260"/>
        <v>0</v>
      </c>
      <c r="G280" s="2010"/>
      <c r="H280" s="2011"/>
      <c r="I280" s="502"/>
      <c r="J280" s="2011"/>
      <c r="K280" s="502"/>
      <c r="L280" s="2011"/>
      <c r="M280" s="502"/>
      <c r="N280" s="2011"/>
      <c r="O280" s="502"/>
      <c r="P280" s="2011"/>
      <c r="Q280" s="502"/>
      <c r="R280" s="2011"/>
      <c r="S280" s="502"/>
      <c r="T280" s="2011"/>
      <c r="U280" s="502"/>
      <c r="V280" s="2011"/>
      <c r="W280" s="502"/>
      <c r="X280" s="2011"/>
      <c r="Y280" s="1316"/>
      <c r="Z280" s="389"/>
      <c r="AA280" s="1316"/>
      <c r="AB280" s="389"/>
      <c r="AC280" s="1316"/>
      <c r="AD280" s="389"/>
      <c r="AE280" s="1316"/>
      <c r="AF280" s="389"/>
      <c r="AG280" s="1316"/>
      <c r="AH280" s="389"/>
      <c r="AI280" s="1316"/>
      <c r="AJ280" s="389"/>
      <c r="AK280" s="1316"/>
      <c r="AL280" s="389"/>
      <c r="AM280" s="1316"/>
      <c r="AN280" s="389"/>
      <c r="AO280" s="1317"/>
      <c r="AP280" s="1318"/>
      <c r="AQ280" s="1338"/>
      <c r="AR280" s="1339"/>
      <c r="AS280" s="413"/>
      <c r="AT280" s="1316"/>
      <c r="AU280" s="1316"/>
      <c r="AV280" s="1319"/>
      <c r="AW280" s="1319"/>
      <c r="AX280" s="1315"/>
      <c r="AY280" t="str">
        <f t="shared" si="248"/>
        <v/>
      </c>
      <c r="CW280" s="25" t="str">
        <f t="shared" si="249"/>
        <v/>
      </c>
      <c r="CX280" s="25" t="str">
        <f t="shared" si="250"/>
        <v/>
      </c>
      <c r="CY280" s="25" t="str">
        <f t="shared" si="251"/>
        <v/>
      </c>
      <c r="CZ280" s="25" t="str">
        <f t="shared" si="252"/>
        <v/>
      </c>
      <c r="DA280" s="25" t="str">
        <f t="shared" si="246"/>
        <v/>
      </c>
      <c r="DB280" s="25" t="str">
        <f t="shared" si="247"/>
        <v/>
      </c>
      <c r="DC280"/>
      <c r="DD280"/>
      <c r="DE280"/>
      <c r="DG280" s="26">
        <f t="shared" si="253"/>
        <v>0</v>
      </c>
      <c r="DH280" s="26">
        <f t="shared" si="254"/>
        <v>0</v>
      </c>
      <c r="DI280" s="26">
        <f t="shared" si="255"/>
        <v>0</v>
      </c>
      <c r="DJ280" s="26">
        <f t="shared" si="256"/>
        <v>0</v>
      </c>
      <c r="DK280" s="26">
        <f t="shared" si="257"/>
        <v>0</v>
      </c>
      <c r="DL280" s="26">
        <f t="shared" si="258"/>
        <v>0</v>
      </c>
      <c r="DM280"/>
    </row>
    <row r="281" spans="1:117" x14ac:dyDescent="0.25">
      <c r="A281" s="2293" t="s">
        <v>278</v>
      </c>
      <c r="B281" s="830" t="s">
        <v>266</v>
      </c>
      <c r="C281" s="830"/>
      <c r="D281" s="245">
        <f t="shared" si="261"/>
        <v>0</v>
      </c>
      <c r="E281" s="390">
        <f t="shared" ref="E281:F298" si="262">SUM(G281+I281+K281+M281+O281+Q281+S281+U281+W281+Y281+AA281+AC281+AE281+AG281+AI281+AK281+AM281)</f>
        <v>0</v>
      </c>
      <c r="F281" s="391">
        <f t="shared" si="262"/>
        <v>0</v>
      </c>
      <c r="G281" s="392"/>
      <c r="H281" s="393"/>
      <c r="I281" s="394"/>
      <c r="J281" s="393"/>
      <c r="K281" s="394"/>
      <c r="L281" s="393"/>
      <c r="M281" s="394"/>
      <c r="N281" s="393"/>
      <c r="O281" s="394"/>
      <c r="P281" s="393"/>
      <c r="Q281" s="394"/>
      <c r="R281" s="393"/>
      <c r="S281" s="394"/>
      <c r="T281" s="393"/>
      <c r="U281" s="394"/>
      <c r="V281" s="395"/>
      <c r="W281" s="394"/>
      <c r="X281" s="395"/>
      <c r="Y281" s="394"/>
      <c r="Z281" s="395"/>
      <c r="AA281" s="394"/>
      <c r="AB281" s="395"/>
      <c r="AC281" s="394"/>
      <c r="AD281" s="395"/>
      <c r="AE281" s="394"/>
      <c r="AF281" s="395"/>
      <c r="AG281" s="394"/>
      <c r="AH281" s="395"/>
      <c r="AI281" s="394"/>
      <c r="AJ281" s="395"/>
      <c r="AK281" s="394"/>
      <c r="AL281" s="395"/>
      <c r="AM281" s="394"/>
      <c r="AN281" s="395"/>
      <c r="AO281" s="396"/>
      <c r="AP281" s="397"/>
      <c r="AQ281" s="392"/>
      <c r="AR281" s="393"/>
      <c r="AS281" s="2294"/>
      <c r="AT281" s="394"/>
      <c r="AU281" s="394"/>
      <c r="AV281" s="398"/>
      <c r="AW281" s="398"/>
      <c r="AX281" s="393"/>
      <c r="AY281" t="str">
        <f t="shared" si="248"/>
        <v/>
      </c>
      <c r="CW281" s="25" t="str">
        <f t="shared" si="249"/>
        <v/>
      </c>
      <c r="CX281" s="25" t="str">
        <f t="shared" si="250"/>
        <v/>
      </c>
      <c r="CY281" s="25" t="str">
        <f t="shared" si="251"/>
        <v/>
      </c>
      <c r="CZ281" s="25" t="str">
        <f t="shared" si="252"/>
        <v/>
      </c>
      <c r="DA281" s="25" t="str">
        <f t="shared" si="246"/>
        <v/>
      </c>
      <c r="DB281" s="25" t="str">
        <f t="shared" si="247"/>
        <v/>
      </c>
      <c r="DC281"/>
      <c r="DD281"/>
      <c r="DE281"/>
      <c r="DG281" s="26">
        <f t="shared" si="253"/>
        <v>0</v>
      </c>
      <c r="DH281" s="26">
        <f t="shared" si="254"/>
        <v>0</v>
      </c>
      <c r="DI281" s="26">
        <f t="shared" si="255"/>
        <v>0</v>
      </c>
      <c r="DJ281" s="26">
        <f t="shared" si="256"/>
        <v>0</v>
      </c>
      <c r="DK281" s="26">
        <f t="shared" si="257"/>
        <v>0</v>
      </c>
      <c r="DL281" s="26">
        <f t="shared" si="258"/>
        <v>0</v>
      </c>
      <c r="DM281"/>
    </row>
    <row r="282" spans="1:117" x14ac:dyDescent="0.25">
      <c r="A282" s="713"/>
      <c r="B282" s="1320" t="s">
        <v>267</v>
      </c>
      <c r="C282" s="1320"/>
      <c r="D282" s="1321">
        <f t="shared" si="261"/>
        <v>0</v>
      </c>
      <c r="E282" s="1322">
        <f t="shared" si="262"/>
        <v>0</v>
      </c>
      <c r="F282" s="1323">
        <f t="shared" si="262"/>
        <v>0</v>
      </c>
      <c r="G282" s="1324"/>
      <c r="H282" s="1325"/>
      <c r="I282" s="1326"/>
      <c r="J282" s="1325"/>
      <c r="K282" s="1326"/>
      <c r="L282" s="1325"/>
      <c r="M282" s="1326"/>
      <c r="N282" s="1325"/>
      <c r="O282" s="1326"/>
      <c r="P282" s="1325"/>
      <c r="Q282" s="1326"/>
      <c r="R282" s="1325"/>
      <c r="S282" s="1326"/>
      <c r="T282" s="1325"/>
      <c r="U282" s="1326"/>
      <c r="V282" s="1327"/>
      <c r="W282" s="1326"/>
      <c r="X282" s="1327"/>
      <c r="Y282" s="1326"/>
      <c r="Z282" s="1327"/>
      <c r="AA282" s="1326"/>
      <c r="AB282" s="1327"/>
      <c r="AC282" s="1326"/>
      <c r="AD282" s="1327"/>
      <c r="AE282" s="1326"/>
      <c r="AF282" s="1327"/>
      <c r="AG282" s="1326"/>
      <c r="AH282" s="1327"/>
      <c r="AI282" s="1326"/>
      <c r="AJ282" s="1327"/>
      <c r="AK282" s="1326"/>
      <c r="AL282" s="1327"/>
      <c r="AM282" s="1326"/>
      <c r="AN282" s="1327"/>
      <c r="AO282" s="1328"/>
      <c r="AP282" s="1329"/>
      <c r="AQ282" s="1307"/>
      <c r="AR282" s="1308"/>
      <c r="AS282" s="394"/>
      <c r="AT282" s="1326"/>
      <c r="AU282" s="1326"/>
      <c r="AV282" s="1330"/>
      <c r="AW282" s="1330"/>
      <c r="AX282" s="1325"/>
      <c r="AY282" t="str">
        <f t="shared" si="248"/>
        <v/>
      </c>
      <c r="CW282" s="25" t="str">
        <f t="shared" si="249"/>
        <v/>
      </c>
      <c r="CX282" s="25" t="str">
        <f t="shared" si="250"/>
        <v/>
      </c>
      <c r="CY282" s="25" t="str">
        <f t="shared" si="251"/>
        <v/>
      </c>
      <c r="CZ282" s="25" t="str">
        <f t="shared" si="252"/>
        <v/>
      </c>
      <c r="DA282" s="25" t="str">
        <f t="shared" si="246"/>
        <v/>
      </c>
      <c r="DB282" s="25" t="str">
        <f t="shared" si="247"/>
        <v/>
      </c>
      <c r="DC282"/>
      <c r="DD282"/>
      <c r="DE282"/>
      <c r="DG282" s="26">
        <f t="shared" si="253"/>
        <v>0</v>
      </c>
      <c r="DH282" s="26">
        <f t="shared" si="254"/>
        <v>0</v>
      </c>
      <c r="DI282" s="26">
        <f t="shared" si="255"/>
        <v>0</v>
      </c>
      <c r="DJ282" s="26">
        <f t="shared" si="256"/>
        <v>0</v>
      </c>
      <c r="DK282" s="26">
        <f t="shared" si="257"/>
        <v>0</v>
      </c>
      <c r="DL282" s="26">
        <f t="shared" si="258"/>
        <v>0</v>
      </c>
      <c r="DM282"/>
    </row>
    <row r="283" spans="1:117" x14ac:dyDescent="0.25">
      <c r="A283" s="713"/>
      <c r="B283" s="1320" t="s">
        <v>268</v>
      </c>
      <c r="C283" s="1320"/>
      <c r="D283" s="1321">
        <f t="shared" si="261"/>
        <v>0</v>
      </c>
      <c r="E283" s="1322">
        <f t="shared" si="262"/>
        <v>0</v>
      </c>
      <c r="F283" s="1323">
        <f t="shared" si="262"/>
        <v>0</v>
      </c>
      <c r="G283" s="1324"/>
      <c r="H283" s="1325"/>
      <c r="I283" s="1326"/>
      <c r="J283" s="1325"/>
      <c r="K283" s="1326"/>
      <c r="L283" s="1325"/>
      <c r="M283" s="1326"/>
      <c r="N283" s="1325"/>
      <c r="O283" s="1326"/>
      <c r="P283" s="1325"/>
      <c r="Q283" s="1326"/>
      <c r="R283" s="1325"/>
      <c r="S283" s="1326"/>
      <c r="T283" s="1325"/>
      <c r="U283" s="1326"/>
      <c r="V283" s="1327"/>
      <c r="W283" s="1326"/>
      <c r="X283" s="1327"/>
      <c r="Y283" s="1326"/>
      <c r="Z283" s="1327"/>
      <c r="AA283" s="1326"/>
      <c r="AB283" s="1327"/>
      <c r="AC283" s="1326"/>
      <c r="AD283" s="1327"/>
      <c r="AE283" s="1326"/>
      <c r="AF283" s="1327"/>
      <c r="AG283" s="1326"/>
      <c r="AH283" s="1327"/>
      <c r="AI283" s="1326"/>
      <c r="AJ283" s="1327"/>
      <c r="AK283" s="1326"/>
      <c r="AL283" s="1327"/>
      <c r="AM283" s="1326"/>
      <c r="AN283" s="1327"/>
      <c r="AO283" s="1328"/>
      <c r="AP283" s="1329"/>
      <c r="AQ283" s="1307"/>
      <c r="AR283" s="1308"/>
      <c r="AS283" s="1341"/>
      <c r="AT283" s="1326"/>
      <c r="AU283" s="1326"/>
      <c r="AV283" s="1330"/>
      <c r="AW283" s="1330"/>
      <c r="AX283" s="1325"/>
      <c r="AY283" t="str">
        <f t="shared" si="248"/>
        <v/>
      </c>
      <c r="CW283" s="25" t="str">
        <f t="shared" si="249"/>
        <v/>
      </c>
      <c r="CX283" s="25" t="str">
        <f t="shared" si="250"/>
        <v/>
      </c>
      <c r="CY283" s="25" t="str">
        <f t="shared" si="251"/>
        <v/>
      </c>
      <c r="CZ283" s="25" t="str">
        <f t="shared" si="252"/>
        <v/>
      </c>
      <c r="DA283" s="25" t="str">
        <f t="shared" ref="DA283:DA346" si="263">IF(AND(D283&gt;0,AX283="")," * No olvide ingresar datos en Usuarios Migrantes. (Digite cero si no tiene).","")</f>
        <v/>
      </c>
      <c r="DB283" s="25" t="str">
        <f t="shared" ref="DB283:DB346" si="264">IF(AX283&gt;D283, "* Migrantes no puede ser mayor al Total","")</f>
        <v/>
      </c>
      <c r="DC283"/>
      <c r="DD283"/>
      <c r="DE283"/>
      <c r="DG283" s="26">
        <f t="shared" si="253"/>
        <v>0</v>
      </c>
      <c r="DH283" s="26">
        <f t="shared" si="254"/>
        <v>0</v>
      </c>
      <c r="DI283" s="26">
        <f t="shared" si="255"/>
        <v>0</v>
      </c>
      <c r="DJ283" s="26">
        <f t="shared" si="256"/>
        <v>0</v>
      </c>
      <c r="DK283" s="26">
        <f t="shared" si="257"/>
        <v>0</v>
      </c>
      <c r="DL283" s="26">
        <f t="shared" si="258"/>
        <v>0</v>
      </c>
      <c r="DM283"/>
    </row>
    <row r="284" spans="1:117" x14ac:dyDescent="0.25">
      <c r="A284" s="713"/>
      <c r="B284" s="1331" t="s">
        <v>269</v>
      </c>
      <c r="C284" s="1332"/>
      <c r="D284" s="1321">
        <f t="shared" si="261"/>
        <v>0</v>
      </c>
      <c r="E284" s="1322">
        <f t="shared" si="262"/>
        <v>0</v>
      </c>
      <c r="F284" s="1323">
        <f t="shared" si="262"/>
        <v>0</v>
      </c>
      <c r="G284" s="401"/>
      <c r="H284" s="402"/>
      <c r="I284" s="403"/>
      <c r="J284" s="402"/>
      <c r="K284" s="403"/>
      <c r="L284" s="402"/>
      <c r="M284" s="403"/>
      <c r="N284" s="402"/>
      <c r="O284" s="403"/>
      <c r="P284" s="402"/>
      <c r="Q284" s="403"/>
      <c r="R284" s="402"/>
      <c r="S284" s="403"/>
      <c r="T284" s="402"/>
      <c r="U284" s="403"/>
      <c r="V284" s="404"/>
      <c r="W284" s="403"/>
      <c r="X284" s="404"/>
      <c r="Y284" s="403"/>
      <c r="Z284" s="404"/>
      <c r="AA284" s="403"/>
      <c r="AB284" s="404"/>
      <c r="AC284" s="403"/>
      <c r="AD284" s="404"/>
      <c r="AE284" s="403"/>
      <c r="AF284" s="404"/>
      <c r="AG284" s="403"/>
      <c r="AH284" s="404"/>
      <c r="AI284" s="403"/>
      <c r="AJ284" s="404"/>
      <c r="AK284" s="403"/>
      <c r="AL284" s="404"/>
      <c r="AM284" s="403"/>
      <c r="AN284" s="404"/>
      <c r="AO284" s="405"/>
      <c r="AP284" s="406"/>
      <c r="AQ284" s="1307"/>
      <c r="AR284" s="1308"/>
      <c r="AS284" s="1341"/>
      <c r="AT284" s="403"/>
      <c r="AU284" s="403"/>
      <c r="AV284" s="410"/>
      <c r="AW284" s="410"/>
      <c r="AX284" s="402"/>
      <c r="AY284" t="str">
        <f t="shared" ref="AY284:AY298" si="265">CW284&amp;CX284&amp;CY284&amp;CZ284&amp;DA284&amp;DB284&amp;DC284</f>
        <v/>
      </c>
      <c r="CW284" s="25" t="str">
        <f t="shared" ref="CW284:CW298" si="266">IF(AND(F284&gt;0,AO284=""),"  * No olvide digitar Embarazadas. Digite Cero si no tiene.",IF(AO284&gt;F284," * Las Embarazadas no pueden superar el Total Mujeres.",""))</f>
        <v/>
      </c>
      <c r="CX284" s="25" t="str">
        <f t="shared" ref="CX284:CX298" si="267">IF(AND(D284&gt;0,AV284="")," * No olvide ingresar datos en Usuarios con Discapacidad. (Digite cero si no tiene).",IF(AV284&gt;D284," * La variable Usuarios con discapacidad No puede ser mayor al Total.",""))</f>
        <v/>
      </c>
      <c r="CY284" s="25" t="str">
        <f t="shared" ref="CY284:CY298" si="268">IF(AND(D284&gt;0,AW284="")," * No olvide ingresar datos en Usuarios Oncológicos. (Digite cero si no tiene).",IF(AW284&gt;D284," * La variable Usuarios oncológicos No puede ser mayor al Total.",""))</f>
        <v/>
      </c>
      <c r="CZ284" s="25" t="str">
        <f t="shared" ref="CZ284:CZ298" si="269">IF(AND((AI284+AJ284)&gt;0,AP284="")," * No olvide digitar la variable 60 años. Si no tiene digite Cero.",IF(AP284&gt;(AI284+AJ284), "* El número de pacientes de 60 años NO DEBE ser mayor a lo registrado en el grupo etario de 60 a 64 años.",""))</f>
        <v/>
      </c>
      <c r="DA284" s="25" t="str">
        <f t="shared" si="263"/>
        <v/>
      </c>
      <c r="DB284" s="25" t="str">
        <f t="shared" si="264"/>
        <v/>
      </c>
      <c r="DC284"/>
      <c r="DD284"/>
      <c r="DE284"/>
      <c r="DG284" s="26">
        <f t="shared" ref="DG284:DG298" si="270">IF(AND(F284&gt;0,AO284=""),1,IF(AO284&gt;F284,1,0))</f>
        <v>0</v>
      </c>
      <c r="DH284" s="26">
        <f t="shared" ref="DH284:DH298" si="271">IF(AND(D284&gt;0,AV284=""),1,IF(AV284&gt;D284,1,0))</f>
        <v>0</v>
      </c>
      <c r="DI284" s="26">
        <f t="shared" ref="DI284:DI298" si="272">IF(AND(D284&gt;0,AW284=""),1,IF(AW284&gt;D284,1,0))</f>
        <v>0</v>
      </c>
      <c r="DJ284" s="26">
        <f t="shared" ref="DJ284:DJ298" si="273">IF(AND((AI284+AJ284)&gt;0,AP284=""),1,IF(AP284&gt;(AI284+AJ284),1,0))</f>
        <v>0</v>
      </c>
      <c r="DK284" s="26">
        <f t="shared" ref="DK284:DK298" si="274">IF(AND(D284&gt;0,AX284=""),1,0)</f>
        <v>0</v>
      </c>
      <c r="DL284" s="26">
        <f t="shared" ref="DL284:DL298" si="275">IF(AX284&gt;D284,1,0)</f>
        <v>0</v>
      </c>
      <c r="DM284"/>
    </row>
    <row r="285" spans="1:117" ht="15" customHeight="1" x14ac:dyDescent="0.25">
      <c r="A285" s="713"/>
      <c r="B285" s="1331" t="s">
        <v>270</v>
      </c>
      <c r="C285" s="1332"/>
      <c r="D285" s="1321">
        <f t="shared" si="261"/>
        <v>0</v>
      </c>
      <c r="E285" s="1322">
        <f t="shared" si="262"/>
        <v>0</v>
      </c>
      <c r="F285" s="1323">
        <f t="shared" si="262"/>
        <v>0</v>
      </c>
      <c r="G285" s="401"/>
      <c r="H285" s="402"/>
      <c r="I285" s="403"/>
      <c r="J285" s="402"/>
      <c r="K285" s="403"/>
      <c r="L285" s="402"/>
      <c r="M285" s="403"/>
      <c r="N285" s="402"/>
      <c r="O285" s="403"/>
      <c r="P285" s="402"/>
      <c r="Q285" s="403"/>
      <c r="R285" s="402"/>
      <c r="S285" s="403"/>
      <c r="T285" s="402"/>
      <c r="U285" s="403"/>
      <c r="V285" s="404"/>
      <c r="W285" s="403"/>
      <c r="X285" s="404"/>
      <c r="Y285" s="403"/>
      <c r="Z285" s="404"/>
      <c r="AA285" s="403"/>
      <c r="AB285" s="404"/>
      <c r="AC285" s="403"/>
      <c r="AD285" s="404"/>
      <c r="AE285" s="403"/>
      <c r="AF285" s="404"/>
      <c r="AG285" s="403"/>
      <c r="AH285" s="404"/>
      <c r="AI285" s="403"/>
      <c r="AJ285" s="404"/>
      <c r="AK285" s="403"/>
      <c r="AL285" s="404"/>
      <c r="AM285" s="403"/>
      <c r="AN285" s="404"/>
      <c r="AO285" s="405"/>
      <c r="AP285" s="406"/>
      <c r="AQ285" s="407"/>
      <c r="AR285" s="408"/>
      <c r="AS285" s="409"/>
      <c r="AT285" s="403"/>
      <c r="AU285" s="403"/>
      <c r="AV285" s="410"/>
      <c r="AW285" s="410"/>
      <c r="AX285" s="402"/>
      <c r="AY285" t="str">
        <f t="shared" si="265"/>
        <v/>
      </c>
      <c r="CW285" s="25" t="str">
        <f t="shared" si="266"/>
        <v/>
      </c>
      <c r="CX285" s="25" t="str">
        <f t="shared" si="267"/>
        <v/>
      </c>
      <c r="CY285" s="25" t="str">
        <f t="shared" si="268"/>
        <v/>
      </c>
      <c r="CZ285" s="25" t="str">
        <f t="shared" si="269"/>
        <v/>
      </c>
      <c r="DA285" s="25" t="str">
        <f t="shared" si="263"/>
        <v/>
      </c>
      <c r="DB285" s="25" t="str">
        <f t="shared" si="264"/>
        <v/>
      </c>
      <c r="DC285"/>
      <c r="DD285"/>
      <c r="DE285"/>
      <c r="DG285" s="26">
        <f t="shared" si="270"/>
        <v>0</v>
      </c>
      <c r="DH285" s="26">
        <f t="shared" si="271"/>
        <v>0</v>
      </c>
      <c r="DI285" s="26">
        <f t="shared" si="272"/>
        <v>0</v>
      </c>
      <c r="DJ285" s="26">
        <f t="shared" si="273"/>
        <v>0</v>
      </c>
      <c r="DK285" s="26">
        <f t="shared" si="274"/>
        <v>0</v>
      </c>
      <c r="DL285" s="26">
        <f t="shared" si="275"/>
        <v>0</v>
      </c>
      <c r="DM285"/>
    </row>
    <row r="286" spans="1:117" x14ac:dyDescent="0.25">
      <c r="A286" s="945"/>
      <c r="B286" s="1333" t="s">
        <v>271</v>
      </c>
      <c r="C286" s="1333"/>
      <c r="D286" s="1334">
        <f t="shared" si="261"/>
        <v>0</v>
      </c>
      <c r="E286" s="1335">
        <f t="shared" si="262"/>
        <v>0</v>
      </c>
      <c r="F286" s="1336">
        <f t="shared" si="262"/>
        <v>0</v>
      </c>
      <c r="G286" s="1314"/>
      <c r="H286" s="1315"/>
      <c r="I286" s="1316"/>
      <c r="J286" s="1315"/>
      <c r="K286" s="1316"/>
      <c r="L286" s="1315"/>
      <c r="M286" s="1316"/>
      <c r="N286" s="1315"/>
      <c r="O286" s="1316"/>
      <c r="P286" s="1315"/>
      <c r="Q286" s="1316"/>
      <c r="R286" s="1315"/>
      <c r="S286" s="1316"/>
      <c r="T286" s="1315"/>
      <c r="U286" s="1316"/>
      <c r="V286" s="389"/>
      <c r="W286" s="1316"/>
      <c r="X286" s="389"/>
      <c r="Y286" s="1316"/>
      <c r="Z286" s="389"/>
      <c r="AA286" s="1316"/>
      <c r="AB286" s="389"/>
      <c r="AC286" s="1316"/>
      <c r="AD286" s="389"/>
      <c r="AE286" s="1316"/>
      <c r="AF286" s="389"/>
      <c r="AG286" s="1316"/>
      <c r="AH286" s="389"/>
      <c r="AI286" s="1316"/>
      <c r="AJ286" s="389"/>
      <c r="AK286" s="1316"/>
      <c r="AL286" s="389"/>
      <c r="AM286" s="1316"/>
      <c r="AN286" s="389"/>
      <c r="AO286" s="1317"/>
      <c r="AP286" s="1318"/>
      <c r="AQ286" s="1338"/>
      <c r="AR286" s="1339"/>
      <c r="AS286" s="413"/>
      <c r="AT286" s="1316"/>
      <c r="AU286" s="1316"/>
      <c r="AV286" s="1319"/>
      <c r="AW286" s="1319"/>
      <c r="AX286" s="1315"/>
      <c r="AY286" t="str">
        <f t="shared" si="265"/>
        <v/>
      </c>
      <c r="CW286" s="25" t="str">
        <f t="shared" si="266"/>
        <v/>
      </c>
      <c r="CX286" s="25" t="str">
        <f t="shared" si="267"/>
        <v/>
      </c>
      <c r="CY286" s="25" t="str">
        <f t="shared" si="268"/>
        <v/>
      </c>
      <c r="CZ286" s="25" t="str">
        <f t="shared" si="269"/>
        <v/>
      </c>
      <c r="DA286" s="25" t="str">
        <f t="shared" si="263"/>
        <v/>
      </c>
      <c r="DB286" s="25" t="str">
        <f t="shared" si="264"/>
        <v/>
      </c>
      <c r="DC286"/>
      <c r="DD286"/>
      <c r="DE286"/>
      <c r="DG286" s="26">
        <f t="shared" si="270"/>
        <v>0</v>
      </c>
      <c r="DH286" s="26">
        <f t="shared" si="271"/>
        <v>0</v>
      </c>
      <c r="DI286" s="26">
        <f t="shared" si="272"/>
        <v>0</v>
      </c>
      <c r="DJ286" s="26">
        <f t="shared" si="273"/>
        <v>0</v>
      </c>
      <c r="DK286" s="26">
        <f t="shared" si="274"/>
        <v>0</v>
      </c>
      <c r="DL286" s="26">
        <f t="shared" si="275"/>
        <v>0</v>
      </c>
      <c r="DM286"/>
    </row>
    <row r="287" spans="1:117" x14ac:dyDescent="0.25">
      <c r="A287" s="2293" t="s">
        <v>102</v>
      </c>
      <c r="B287" s="830" t="s">
        <v>266</v>
      </c>
      <c r="C287" s="830"/>
      <c r="D287" s="245">
        <f t="shared" si="261"/>
        <v>0</v>
      </c>
      <c r="E287" s="390">
        <f t="shared" si="262"/>
        <v>0</v>
      </c>
      <c r="F287" s="391">
        <f t="shared" si="262"/>
        <v>0</v>
      </c>
      <c r="G287" s="392"/>
      <c r="H287" s="393"/>
      <c r="I287" s="394"/>
      <c r="J287" s="393"/>
      <c r="K287" s="394"/>
      <c r="L287" s="393"/>
      <c r="M287" s="394"/>
      <c r="N287" s="393"/>
      <c r="O287" s="394"/>
      <c r="P287" s="393"/>
      <c r="Q287" s="394"/>
      <c r="R287" s="393"/>
      <c r="S287" s="394"/>
      <c r="T287" s="393"/>
      <c r="U287" s="394"/>
      <c r="V287" s="395"/>
      <c r="W287" s="394"/>
      <c r="X287" s="395"/>
      <c r="Y287" s="394"/>
      <c r="Z287" s="395"/>
      <c r="AA287" s="394"/>
      <c r="AB287" s="395"/>
      <c r="AC287" s="394"/>
      <c r="AD287" s="395"/>
      <c r="AE287" s="394"/>
      <c r="AF287" s="395"/>
      <c r="AG287" s="394"/>
      <c r="AH287" s="395"/>
      <c r="AI287" s="394"/>
      <c r="AJ287" s="395"/>
      <c r="AK287" s="394"/>
      <c r="AL287" s="395"/>
      <c r="AM287" s="394"/>
      <c r="AN287" s="395"/>
      <c r="AO287" s="396"/>
      <c r="AP287" s="397"/>
      <c r="AQ287" s="392"/>
      <c r="AR287" s="393"/>
      <c r="AS287" s="2294"/>
      <c r="AT287" s="394"/>
      <c r="AU287" s="394"/>
      <c r="AV287" s="398"/>
      <c r="AW287" s="398"/>
      <c r="AX287" s="393"/>
      <c r="AY287" t="str">
        <f t="shared" si="265"/>
        <v/>
      </c>
      <c r="CW287" s="25" t="str">
        <f t="shared" si="266"/>
        <v/>
      </c>
      <c r="CX287" s="25" t="str">
        <f t="shared" si="267"/>
        <v/>
      </c>
      <c r="CY287" s="25" t="str">
        <f t="shared" si="268"/>
        <v/>
      </c>
      <c r="CZ287" s="25" t="str">
        <f t="shared" si="269"/>
        <v/>
      </c>
      <c r="DA287" s="25" t="str">
        <f t="shared" si="263"/>
        <v/>
      </c>
      <c r="DB287" s="25" t="str">
        <f t="shared" si="264"/>
        <v/>
      </c>
      <c r="DC287"/>
      <c r="DD287"/>
      <c r="DE287"/>
      <c r="DG287" s="26">
        <f t="shared" si="270"/>
        <v>0</v>
      </c>
      <c r="DH287" s="26">
        <f t="shared" si="271"/>
        <v>0</v>
      </c>
      <c r="DI287" s="26">
        <f t="shared" si="272"/>
        <v>0</v>
      </c>
      <c r="DJ287" s="26">
        <f t="shared" si="273"/>
        <v>0</v>
      </c>
      <c r="DK287" s="26">
        <f t="shared" si="274"/>
        <v>0</v>
      </c>
      <c r="DL287" s="26">
        <f t="shared" si="275"/>
        <v>0</v>
      </c>
      <c r="DM287"/>
    </row>
    <row r="288" spans="1:117" x14ac:dyDescent="0.25">
      <c r="A288" s="713"/>
      <c r="B288" s="1320" t="s">
        <v>267</v>
      </c>
      <c r="C288" s="1320"/>
      <c r="D288" s="1321">
        <f t="shared" si="261"/>
        <v>0</v>
      </c>
      <c r="E288" s="1322">
        <f t="shared" si="262"/>
        <v>0</v>
      </c>
      <c r="F288" s="1323">
        <f t="shared" si="262"/>
        <v>0</v>
      </c>
      <c r="G288" s="1324"/>
      <c r="H288" s="1325"/>
      <c r="I288" s="1326"/>
      <c r="J288" s="1325"/>
      <c r="K288" s="1326"/>
      <c r="L288" s="1325"/>
      <c r="M288" s="1326"/>
      <c r="N288" s="1325"/>
      <c r="O288" s="1326"/>
      <c r="P288" s="1325"/>
      <c r="Q288" s="1326"/>
      <c r="R288" s="1325"/>
      <c r="S288" s="1326"/>
      <c r="T288" s="1325"/>
      <c r="U288" s="1326"/>
      <c r="V288" s="1327"/>
      <c r="W288" s="1326"/>
      <c r="X288" s="1327"/>
      <c r="Y288" s="1326"/>
      <c r="Z288" s="1327"/>
      <c r="AA288" s="1326"/>
      <c r="AB288" s="1327"/>
      <c r="AC288" s="1326"/>
      <c r="AD288" s="1327"/>
      <c r="AE288" s="1326"/>
      <c r="AF288" s="1327"/>
      <c r="AG288" s="1326"/>
      <c r="AH288" s="1327"/>
      <c r="AI288" s="1326"/>
      <c r="AJ288" s="1327"/>
      <c r="AK288" s="1326"/>
      <c r="AL288" s="1327"/>
      <c r="AM288" s="1326"/>
      <c r="AN288" s="1327"/>
      <c r="AO288" s="1328"/>
      <c r="AP288" s="1329"/>
      <c r="AQ288" s="1307"/>
      <c r="AR288" s="1308"/>
      <c r="AS288" s="394"/>
      <c r="AT288" s="1326"/>
      <c r="AU288" s="1326"/>
      <c r="AV288" s="1330"/>
      <c r="AW288" s="1330"/>
      <c r="AX288" s="1325"/>
      <c r="AY288" t="str">
        <f t="shared" si="265"/>
        <v/>
      </c>
      <c r="CW288" s="25" t="str">
        <f t="shared" si="266"/>
        <v/>
      </c>
      <c r="CX288" s="25" t="str">
        <f t="shared" si="267"/>
        <v/>
      </c>
      <c r="CY288" s="25" t="str">
        <f t="shared" si="268"/>
        <v/>
      </c>
      <c r="CZ288" s="25" t="str">
        <f t="shared" si="269"/>
        <v/>
      </c>
      <c r="DA288" s="25" t="str">
        <f t="shared" si="263"/>
        <v/>
      </c>
      <c r="DB288" s="25" t="str">
        <f t="shared" si="264"/>
        <v/>
      </c>
      <c r="DC288"/>
      <c r="DD288"/>
      <c r="DE288"/>
      <c r="DG288" s="26">
        <f t="shared" si="270"/>
        <v>0</v>
      </c>
      <c r="DH288" s="26">
        <f t="shared" si="271"/>
        <v>0</v>
      </c>
      <c r="DI288" s="26">
        <f t="shared" si="272"/>
        <v>0</v>
      </c>
      <c r="DJ288" s="26">
        <f t="shared" si="273"/>
        <v>0</v>
      </c>
      <c r="DK288" s="26">
        <f t="shared" si="274"/>
        <v>0</v>
      </c>
      <c r="DL288" s="26">
        <f t="shared" si="275"/>
        <v>0</v>
      </c>
      <c r="DM288"/>
    </row>
    <row r="289" spans="1:117" x14ac:dyDescent="0.25">
      <c r="A289" s="713"/>
      <c r="B289" s="1320" t="s">
        <v>268</v>
      </c>
      <c r="C289" s="1320"/>
      <c r="D289" s="1321">
        <f t="shared" si="261"/>
        <v>0</v>
      </c>
      <c r="E289" s="1322">
        <f t="shared" si="262"/>
        <v>0</v>
      </c>
      <c r="F289" s="1323">
        <f t="shared" si="262"/>
        <v>0</v>
      </c>
      <c r="G289" s="1324"/>
      <c r="H289" s="1325"/>
      <c r="I289" s="1326"/>
      <c r="J289" s="1325"/>
      <c r="K289" s="1326"/>
      <c r="L289" s="1325"/>
      <c r="M289" s="1326"/>
      <c r="N289" s="1325"/>
      <c r="O289" s="1326"/>
      <c r="P289" s="1325"/>
      <c r="Q289" s="1326"/>
      <c r="R289" s="1325"/>
      <c r="S289" s="1326"/>
      <c r="T289" s="1325"/>
      <c r="U289" s="1326"/>
      <c r="V289" s="1327"/>
      <c r="W289" s="1326"/>
      <c r="X289" s="1327"/>
      <c r="Y289" s="1326"/>
      <c r="Z289" s="1327"/>
      <c r="AA289" s="1326"/>
      <c r="AB289" s="1327"/>
      <c r="AC289" s="1326"/>
      <c r="AD289" s="1327"/>
      <c r="AE289" s="1326"/>
      <c r="AF289" s="1327"/>
      <c r="AG289" s="1326"/>
      <c r="AH289" s="1327"/>
      <c r="AI289" s="1326"/>
      <c r="AJ289" s="1327"/>
      <c r="AK289" s="1326"/>
      <c r="AL289" s="1327"/>
      <c r="AM289" s="1326"/>
      <c r="AN289" s="1327"/>
      <c r="AO289" s="1328"/>
      <c r="AP289" s="1329"/>
      <c r="AQ289" s="1307"/>
      <c r="AR289" s="1308"/>
      <c r="AS289" s="1341"/>
      <c r="AT289" s="1326"/>
      <c r="AU289" s="1326"/>
      <c r="AV289" s="1330"/>
      <c r="AW289" s="1330"/>
      <c r="AX289" s="1325"/>
      <c r="AY289" t="str">
        <f t="shared" si="265"/>
        <v/>
      </c>
      <c r="CW289" s="25" t="str">
        <f t="shared" si="266"/>
        <v/>
      </c>
      <c r="CX289" s="25" t="str">
        <f t="shared" si="267"/>
        <v/>
      </c>
      <c r="CY289" s="25" t="str">
        <f t="shared" si="268"/>
        <v/>
      </c>
      <c r="CZ289" s="25" t="str">
        <f t="shared" si="269"/>
        <v/>
      </c>
      <c r="DA289" s="25" t="str">
        <f t="shared" si="263"/>
        <v/>
      </c>
      <c r="DB289" s="25" t="str">
        <f t="shared" si="264"/>
        <v/>
      </c>
      <c r="DC289"/>
      <c r="DD289"/>
      <c r="DE289"/>
      <c r="DG289" s="26">
        <f t="shared" si="270"/>
        <v>0</v>
      </c>
      <c r="DH289" s="26">
        <f t="shared" si="271"/>
        <v>0</v>
      </c>
      <c r="DI289" s="26">
        <f t="shared" si="272"/>
        <v>0</v>
      </c>
      <c r="DJ289" s="26">
        <f t="shared" si="273"/>
        <v>0</v>
      </c>
      <c r="DK289" s="26">
        <f t="shared" si="274"/>
        <v>0</v>
      </c>
      <c r="DL289" s="26">
        <f t="shared" si="275"/>
        <v>0</v>
      </c>
      <c r="DM289"/>
    </row>
    <row r="290" spans="1:117" x14ac:dyDescent="0.25">
      <c r="A290" s="713"/>
      <c r="B290" s="1331" t="s">
        <v>269</v>
      </c>
      <c r="C290" s="1332"/>
      <c r="D290" s="1321">
        <f t="shared" si="261"/>
        <v>0</v>
      </c>
      <c r="E290" s="1322">
        <f t="shared" si="262"/>
        <v>0</v>
      </c>
      <c r="F290" s="1323">
        <f t="shared" si="262"/>
        <v>0</v>
      </c>
      <c r="G290" s="401"/>
      <c r="H290" s="402"/>
      <c r="I290" s="403"/>
      <c r="J290" s="402"/>
      <c r="K290" s="403"/>
      <c r="L290" s="402"/>
      <c r="M290" s="403"/>
      <c r="N290" s="402"/>
      <c r="O290" s="403"/>
      <c r="P290" s="402"/>
      <c r="Q290" s="403"/>
      <c r="R290" s="402"/>
      <c r="S290" s="403"/>
      <c r="T290" s="402"/>
      <c r="U290" s="403"/>
      <c r="V290" s="404"/>
      <c r="W290" s="403"/>
      <c r="X290" s="404"/>
      <c r="Y290" s="403"/>
      <c r="Z290" s="404"/>
      <c r="AA290" s="403"/>
      <c r="AB290" s="404"/>
      <c r="AC290" s="403"/>
      <c r="AD290" s="404"/>
      <c r="AE290" s="403"/>
      <c r="AF290" s="404"/>
      <c r="AG290" s="403"/>
      <c r="AH290" s="404"/>
      <c r="AI290" s="403"/>
      <c r="AJ290" s="404"/>
      <c r="AK290" s="403"/>
      <c r="AL290" s="404"/>
      <c r="AM290" s="403"/>
      <c r="AN290" s="404"/>
      <c r="AO290" s="405"/>
      <c r="AP290" s="406"/>
      <c r="AQ290" s="1307"/>
      <c r="AR290" s="1308"/>
      <c r="AS290" s="1341"/>
      <c r="AT290" s="403"/>
      <c r="AU290" s="403"/>
      <c r="AV290" s="410"/>
      <c r="AW290" s="410"/>
      <c r="AX290" s="402"/>
      <c r="AY290" t="str">
        <f t="shared" si="265"/>
        <v/>
      </c>
      <c r="CW290" s="25" t="str">
        <f t="shared" si="266"/>
        <v/>
      </c>
      <c r="CX290" s="25" t="str">
        <f t="shared" si="267"/>
        <v/>
      </c>
      <c r="CY290" s="25" t="str">
        <f t="shared" si="268"/>
        <v/>
      </c>
      <c r="CZ290" s="25" t="str">
        <f t="shared" si="269"/>
        <v/>
      </c>
      <c r="DA290" s="25" t="str">
        <f t="shared" si="263"/>
        <v/>
      </c>
      <c r="DB290" s="25" t="str">
        <f t="shared" si="264"/>
        <v/>
      </c>
      <c r="DC290"/>
      <c r="DD290"/>
      <c r="DE290"/>
      <c r="DG290" s="26">
        <f t="shared" si="270"/>
        <v>0</v>
      </c>
      <c r="DH290" s="26">
        <f t="shared" si="271"/>
        <v>0</v>
      </c>
      <c r="DI290" s="26">
        <f t="shared" si="272"/>
        <v>0</v>
      </c>
      <c r="DJ290" s="26">
        <f t="shared" si="273"/>
        <v>0</v>
      </c>
      <c r="DK290" s="26">
        <f t="shared" si="274"/>
        <v>0</v>
      </c>
      <c r="DL290" s="26">
        <f t="shared" si="275"/>
        <v>0</v>
      </c>
      <c r="DM290"/>
    </row>
    <row r="291" spans="1:117" ht="15" customHeight="1" x14ac:dyDescent="0.25">
      <c r="A291" s="713"/>
      <c r="B291" s="1331" t="s">
        <v>270</v>
      </c>
      <c r="C291" s="1332"/>
      <c r="D291" s="1321">
        <f t="shared" si="261"/>
        <v>0</v>
      </c>
      <c r="E291" s="1322">
        <f t="shared" si="262"/>
        <v>0</v>
      </c>
      <c r="F291" s="1323">
        <f t="shared" si="262"/>
        <v>0</v>
      </c>
      <c r="G291" s="401"/>
      <c r="H291" s="402"/>
      <c r="I291" s="403"/>
      <c r="J291" s="402"/>
      <c r="K291" s="403"/>
      <c r="L291" s="402"/>
      <c r="M291" s="403"/>
      <c r="N291" s="402"/>
      <c r="O291" s="403"/>
      <c r="P291" s="402"/>
      <c r="Q291" s="403"/>
      <c r="R291" s="402"/>
      <c r="S291" s="403"/>
      <c r="T291" s="402"/>
      <c r="U291" s="403"/>
      <c r="V291" s="404"/>
      <c r="W291" s="403"/>
      <c r="X291" s="404"/>
      <c r="Y291" s="403"/>
      <c r="Z291" s="404"/>
      <c r="AA291" s="403"/>
      <c r="AB291" s="404"/>
      <c r="AC291" s="403"/>
      <c r="AD291" s="404"/>
      <c r="AE291" s="403"/>
      <c r="AF291" s="404"/>
      <c r="AG291" s="403"/>
      <c r="AH291" s="404"/>
      <c r="AI291" s="403"/>
      <c r="AJ291" s="404"/>
      <c r="AK291" s="403"/>
      <c r="AL291" s="404"/>
      <c r="AM291" s="403"/>
      <c r="AN291" s="404"/>
      <c r="AO291" s="405"/>
      <c r="AP291" s="406"/>
      <c r="AQ291" s="407"/>
      <c r="AR291" s="408"/>
      <c r="AS291" s="409"/>
      <c r="AT291" s="403"/>
      <c r="AU291" s="403"/>
      <c r="AV291" s="410"/>
      <c r="AW291" s="410"/>
      <c r="AX291" s="402"/>
      <c r="AY291" t="str">
        <f t="shared" si="265"/>
        <v/>
      </c>
      <c r="CW291" s="25" t="str">
        <f t="shared" si="266"/>
        <v/>
      </c>
      <c r="CX291" s="25" t="str">
        <f t="shared" si="267"/>
        <v/>
      </c>
      <c r="CY291" s="25" t="str">
        <f t="shared" si="268"/>
        <v/>
      </c>
      <c r="CZ291" s="25" t="str">
        <f t="shared" si="269"/>
        <v/>
      </c>
      <c r="DA291" s="25" t="str">
        <f t="shared" si="263"/>
        <v/>
      </c>
      <c r="DB291" s="25" t="str">
        <f t="shared" si="264"/>
        <v/>
      </c>
      <c r="DC291"/>
      <c r="DD291"/>
      <c r="DE291"/>
      <c r="DG291" s="26">
        <f t="shared" si="270"/>
        <v>0</v>
      </c>
      <c r="DH291" s="26">
        <f t="shared" si="271"/>
        <v>0</v>
      </c>
      <c r="DI291" s="26">
        <f t="shared" si="272"/>
        <v>0</v>
      </c>
      <c r="DJ291" s="26">
        <f t="shared" si="273"/>
        <v>0</v>
      </c>
      <c r="DK291" s="26">
        <f t="shared" si="274"/>
        <v>0</v>
      </c>
      <c r="DL291" s="26">
        <f t="shared" si="275"/>
        <v>0</v>
      </c>
      <c r="DM291"/>
    </row>
    <row r="292" spans="1:117" x14ac:dyDescent="0.25">
      <c r="A292" s="945"/>
      <c r="B292" s="1333" t="s">
        <v>271</v>
      </c>
      <c r="C292" s="1333"/>
      <c r="D292" s="1334">
        <f t="shared" si="261"/>
        <v>0</v>
      </c>
      <c r="E292" s="1335">
        <f t="shared" si="262"/>
        <v>0</v>
      </c>
      <c r="F292" s="1336">
        <f t="shared" si="262"/>
        <v>0</v>
      </c>
      <c r="G292" s="1314"/>
      <c r="H292" s="1315"/>
      <c r="I292" s="1316"/>
      <c r="J292" s="1315"/>
      <c r="K292" s="1316"/>
      <c r="L292" s="1315"/>
      <c r="M292" s="1316"/>
      <c r="N292" s="1315"/>
      <c r="O292" s="1316"/>
      <c r="P292" s="1315"/>
      <c r="Q292" s="1316"/>
      <c r="R292" s="1315"/>
      <c r="S292" s="1316"/>
      <c r="T292" s="1315"/>
      <c r="U292" s="1316"/>
      <c r="V292" s="389"/>
      <c r="W292" s="1316"/>
      <c r="X292" s="389"/>
      <c r="Y292" s="1316"/>
      <c r="Z292" s="389"/>
      <c r="AA292" s="1316"/>
      <c r="AB292" s="389"/>
      <c r="AC292" s="1316"/>
      <c r="AD292" s="389"/>
      <c r="AE292" s="1316"/>
      <c r="AF292" s="389"/>
      <c r="AG292" s="1316"/>
      <c r="AH292" s="389"/>
      <c r="AI292" s="1316"/>
      <c r="AJ292" s="389"/>
      <c r="AK292" s="1316"/>
      <c r="AL292" s="389"/>
      <c r="AM292" s="1316"/>
      <c r="AN292" s="389"/>
      <c r="AO292" s="1317"/>
      <c r="AP292" s="1318"/>
      <c r="AQ292" s="1338"/>
      <c r="AR292" s="1339"/>
      <c r="AS292" s="413"/>
      <c r="AT292" s="1316"/>
      <c r="AU292" s="1316"/>
      <c r="AV292" s="1319"/>
      <c r="AW292" s="1319"/>
      <c r="AX292" s="1315"/>
      <c r="AY292" t="str">
        <f t="shared" si="265"/>
        <v/>
      </c>
      <c r="CW292" s="25" t="str">
        <f t="shared" si="266"/>
        <v/>
      </c>
      <c r="CX292" s="25" t="str">
        <f t="shared" si="267"/>
        <v/>
      </c>
      <c r="CY292" s="25" t="str">
        <f t="shared" si="268"/>
        <v/>
      </c>
      <c r="CZ292" s="25" t="str">
        <f t="shared" si="269"/>
        <v/>
      </c>
      <c r="DA292" s="25" t="str">
        <f t="shared" si="263"/>
        <v/>
      </c>
      <c r="DB292" s="25" t="str">
        <f t="shared" si="264"/>
        <v/>
      </c>
      <c r="DC292"/>
      <c r="DD292"/>
      <c r="DE292"/>
      <c r="DG292" s="26">
        <f t="shared" si="270"/>
        <v>0</v>
      </c>
      <c r="DH292" s="26">
        <f t="shared" si="271"/>
        <v>0</v>
      </c>
      <c r="DI292" s="26">
        <f t="shared" si="272"/>
        <v>0</v>
      </c>
      <c r="DJ292" s="26">
        <f t="shared" si="273"/>
        <v>0</v>
      </c>
      <c r="DK292" s="26">
        <f t="shared" si="274"/>
        <v>0</v>
      </c>
      <c r="DL292" s="26">
        <f t="shared" si="275"/>
        <v>0</v>
      </c>
      <c r="DM292"/>
    </row>
    <row r="293" spans="1:117" ht="15" customHeight="1" x14ac:dyDescent="0.25">
      <c r="A293" s="2147" t="s">
        <v>104</v>
      </c>
      <c r="B293" s="2295" t="s">
        <v>266</v>
      </c>
      <c r="C293" s="2295"/>
      <c r="D293" s="2296">
        <f t="shared" si="261"/>
        <v>0</v>
      </c>
      <c r="E293" s="2297">
        <f t="shared" si="262"/>
        <v>0</v>
      </c>
      <c r="F293" s="2298">
        <f t="shared" si="262"/>
        <v>0</v>
      </c>
      <c r="G293" s="2299"/>
      <c r="H293" s="2300"/>
      <c r="I293" s="2301"/>
      <c r="J293" s="2300"/>
      <c r="K293" s="2301"/>
      <c r="L293" s="2300"/>
      <c r="M293" s="2301"/>
      <c r="N293" s="2300"/>
      <c r="O293" s="2301"/>
      <c r="P293" s="2300"/>
      <c r="Q293" s="2301"/>
      <c r="R293" s="2300"/>
      <c r="S293" s="2301"/>
      <c r="T293" s="2300"/>
      <c r="U293" s="2301"/>
      <c r="V293" s="2302"/>
      <c r="W293" s="2301"/>
      <c r="X293" s="2302"/>
      <c r="Y293" s="2301"/>
      <c r="Z293" s="2302"/>
      <c r="AA293" s="2301"/>
      <c r="AB293" s="2302"/>
      <c r="AC293" s="2301"/>
      <c r="AD293" s="2302"/>
      <c r="AE293" s="2301"/>
      <c r="AF293" s="2302"/>
      <c r="AG293" s="2301"/>
      <c r="AH293" s="2302"/>
      <c r="AI293" s="2301"/>
      <c r="AJ293" s="2302"/>
      <c r="AK293" s="2301"/>
      <c r="AL293" s="2302"/>
      <c r="AM293" s="2299"/>
      <c r="AN293" s="2303"/>
      <c r="AO293" s="2301"/>
      <c r="AP293" s="2304"/>
      <c r="AQ293" s="2299"/>
      <c r="AR293" s="2305"/>
      <c r="AS293" s="2294"/>
      <c r="AT293" s="2294"/>
      <c r="AU293" s="2294"/>
      <c r="AV293" s="387"/>
      <c r="AW293" s="387"/>
      <c r="AX293" s="386"/>
      <c r="AY293" t="str">
        <f t="shared" si="265"/>
        <v/>
      </c>
      <c r="CW293" s="25" t="str">
        <f t="shared" si="266"/>
        <v/>
      </c>
      <c r="CX293" s="25" t="str">
        <f t="shared" si="267"/>
        <v/>
      </c>
      <c r="CY293" s="25" t="str">
        <f t="shared" si="268"/>
        <v/>
      </c>
      <c r="CZ293" s="25" t="str">
        <f t="shared" si="269"/>
        <v/>
      </c>
      <c r="DA293" s="25" t="str">
        <f t="shared" si="263"/>
        <v/>
      </c>
      <c r="DB293" s="25" t="str">
        <f t="shared" si="264"/>
        <v/>
      </c>
      <c r="DC293"/>
      <c r="DD293"/>
      <c r="DE293"/>
      <c r="DG293" s="26">
        <f t="shared" si="270"/>
        <v>0</v>
      </c>
      <c r="DH293" s="26">
        <f t="shared" si="271"/>
        <v>0</v>
      </c>
      <c r="DI293" s="26">
        <f t="shared" si="272"/>
        <v>0</v>
      </c>
      <c r="DJ293" s="26">
        <f t="shared" si="273"/>
        <v>0</v>
      </c>
      <c r="DK293" s="26">
        <f t="shared" si="274"/>
        <v>0</v>
      </c>
      <c r="DL293" s="26">
        <f t="shared" si="275"/>
        <v>0</v>
      </c>
      <c r="DM293"/>
    </row>
    <row r="294" spans="1:117" x14ac:dyDescent="0.25">
      <c r="A294" s="729"/>
      <c r="B294" s="1320" t="s">
        <v>267</v>
      </c>
      <c r="C294" s="1320"/>
      <c r="D294" s="1383">
        <f t="shared" si="261"/>
        <v>0</v>
      </c>
      <c r="E294" s="1757">
        <f t="shared" si="262"/>
        <v>0</v>
      </c>
      <c r="F294" s="1758">
        <f t="shared" si="262"/>
        <v>0</v>
      </c>
      <c r="G294" s="1759"/>
      <c r="H294" s="1760"/>
      <c r="I294" s="1761"/>
      <c r="J294" s="1760"/>
      <c r="K294" s="1761"/>
      <c r="L294" s="1760"/>
      <c r="M294" s="1761"/>
      <c r="N294" s="1760"/>
      <c r="O294" s="1761"/>
      <c r="P294" s="1760"/>
      <c r="Q294" s="1761"/>
      <c r="R294" s="1760"/>
      <c r="S294" s="1761"/>
      <c r="T294" s="1760"/>
      <c r="U294" s="1761"/>
      <c r="V294" s="1762"/>
      <c r="W294" s="1761"/>
      <c r="X294" s="1762"/>
      <c r="Y294" s="1761"/>
      <c r="Z294" s="1762"/>
      <c r="AA294" s="1761"/>
      <c r="AB294" s="1762"/>
      <c r="AC294" s="1761"/>
      <c r="AD294" s="1762"/>
      <c r="AE294" s="1761"/>
      <c r="AF294" s="1762"/>
      <c r="AG294" s="1761"/>
      <c r="AH294" s="1762"/>
      <c r="AI294" s="1761"/>
      <c r="AJ294" s="1762"/>
      <c r="AK294" s="1761"/>
      <c r="AL294" s="1762"/>
      <c r="AM294" s="1759"/>
      <c r="AN294" s="1763"/>
      <c r="AO294" s="1761"/>
      <c r="AP294" s="1764"/>
      <c r="AQ294" s="1307"/>
      <c r="AR294" s="1308"/>
      <c r="AS294" s="394"/>
      <c r="AT294" s="1326"/>
      <c r="AU294" s="1326"/>
      <c r="AV294" s="1330"/>
      <c r="AW294" s="1330"/>
      <c r="AX294" s="1325"/>
      <c r="AY294" t="str">
        <f t="shared" si="265"/>
        <v/>
      </c>
      <c r="CW294" s="25" t="str">
        <f t="shared" si="266"/>
        <v/>
      </c>
      <c r="CX294" s="25" t="str">
        <f t="shared" si="267"/>
        <v/>
      </c>
      <c r="CY294" s="25" t="str">
        <f t="shared" si="268"/>
        <v/>
      </c>
      <c r="CZ294" s="25" t="str">
        <f t="shared" si="269"/>
        <v/>
      </c>
      <c r="DA294" s="25" t="str">
        <f t="shared" si="263"/>
        <v/>
      </c>
      <c r="DB294" s="25" t="str">
        <f t="shared" si="264"/>
        <v/>
      </c>
      <c r="DC294"/>
      <c r="DD294"/>
      <c r="DE294"/>
      <c r="DG294" s="26">
        <f t="shared" si="270"/>
        <v>0</v>
      </c>
      <c r="DH294" s="26">
        <f t="shared" si="271"/>
        <v>0</v>
      </c>
      <c r="DI294" s="26">
        <f t="shared" si="272"/>
        <v>0</v>
      </c>
      <c r="DJ294" s="26">
        <f t="shared" si="273"/>
        <v>0</v>
      </c>
      <c r="DK294" s="26">
        <f t="shared" si="274"/>
        <v>0</v>
      </c>
      <c r="DL294" s="26">
        <f t="shared" si="275"/>
        <v>0</v>
      </c>
      <c r="DM294"/>
    </row>
    <row r="295" spans="1:117" x14ac:dyDescent="0.25">
      <c r="A295" s="729"/>
      <c r="B295" s="1320" t="s">
        <v>268</v>
      </c>
      <c r="C295" s="1320"/>
      <c r="D295" s="1383">
        <f t="shared" si="261"/>
        <v>0</v>
      </c>
      <c r="E295" s="1757">
        <f t="shared" si="262"/>
        <v>0</v>
      </c>
      <c r="F295" s="1758">
        <f t="shared" si="262"/>
        <v>0</v>
      </c>
      <c r="G295" s="1759"/>
      <c r="H295" s="1760"/>
      <c r="I295" s="1761"/>
      <c r="J295" s="1760"/>
      <c r="K295" s="1761"/>
      <c r="L295" s="1760"/>
      <c r="M295" s="1761"/>
      <c r="N295" s="1760"/>
      <c r="O295" s="1761"/>
      <c r="P295" s="1760"/>
      <c r="Q295" s="1761"/>
      <c r="R295" s="1760"/>
      <c r="S295" s="1761"/>
      <c r="T295" s="1760"/>
      <c r="U295" s="1761"/>
      <c r="V295" s="1762"/>
      <c r="W295" s="1761"/>
      <c r="X295" s="1762"/>
      <c r="Y295" s="1761"/>
      <c r="Z295" s="1762"/>
      <c r="AA295" s="1761"/>
      <c r="AB295" s="1762"/>
      <c r="AC295" s="1761"/>
      <c r="AD295" s="1762"/>
      <c r="AE295" s="1761"/>
      <c r="AF295" s="1762"/>
      <c r="AG295" s="1761"/>
      <c r="AH295" s="1762"/>
      <c r="AI295" s="1761"/>
      <c r="AJ295" s="1762"/>
      <c r="AK295" s="1761"/>
      <c r="AL295" s="1762"/>
      <c r="AM295" s="1759"/>
      <c r="AN295" s="1763"/>
      <c r="AO295" s="1761"/>
      <c r="AP295" s="1764"/>
      <c r="AQ295" s="1307"/>
      <c r="AR295" s="1308"/>
      <c r="AS295" s="1341"/>
      <c r="AT295" s="1326"/>
      <c r="AU295" s="1326"/>
      <c r="AV295" s="1330"/>
      <c r="AW295" s="1330"/>
      <c r="AX295" s="1325"/>
      <c r="AY295" t="str">
        <f t="shared" si="265"/>
        <v/>
      </c>
      <c r="CW295" s="25" t="str">
        <f t="shared" si="266"/>
        <v/>
      </c>
      <c r="CX295" s="25" t="str">
        <f t="shared" si="267"/>
        <v/>
      </c>
      <c r="CY295" s="25" t="str">
        <f t="shared" si="268"/>
        <v/>
      </c>
      <c r="CZ295" s="25" t="str">
        <f t="shared" si="269"/>
        <v/>
      </c>
      <c r="DA295" s="25" t="str">
        <f t="shared" si="263"/>
        <v/>
      </c>
      <c r="DB295" s="25" t="str">
        <f t="shared" si="264"/>
        <v/>
      </c>
      <c r="DC295"/>
      <c r="DD295"/>
      <c r="DE295"/>
      <c r="DG295" s="26">
        <f t="shared" si="270"/>
        <v>0</v>
      </c>
      <c r="DH295" s="26">
        <f t="shared" si="271"/>
        <v>0</v>
      </c>
      <c r="DI295" s="26">
        <f t="shared" si="272"/>
        <v>0</v>
      </c>
      <c r="DJ295" s="26">
        <f t="shared" si="273"/>
        <v>0</v>
      </c>
      <c r="DK295" s="26">
        <f t="shared" si="274"/>
        <v>0</v>
      </c>
      <c r="DL295" s="26">
        <f t="shared" si="275"/>
        <v>0</v>
      </c>
      <c r="DM295"/>
    </row>
    <row r="296" spans="1:117" x14ac:dyDescent="0.25">
      <c r="A296" s="729"/>
      <c r="B296" s="1331" t="s">
        <v>269</v>
      </c>
      <c r="C296" s="1332"/>
      <c r="D296" s="1383">
        <f t="shared" si="261"/>
        <v>0</v>
      </c>
      <c r="E296" s="1757">
        <f t="shared" si="262"/>
        <v>0</v>
      </c>
      <c r="F296" s="1758">
        <f t="shared" si="262"/>
        <v>0</v>
      </c>
      <c r="G296" s="1765"/>
      <c r="H296" s="1766"/>
      <c r="I296" s="1767"/>
      <c r="J296" s="1766"/>
      <c r="K296" s="1767"/>
      <c r="L296" s="1766"/>
      <c r="M296" s="1767"/>
      <c r="N296" s="1766"/>
      <c r="O296" s="1767"/>
      <c r="P296" s="1766"/>
      <c r="Q296" s="1767"/>
      <c r="R296" s="1766"/>
      <c r="S296" s="1767"/>
      <c r="T296" s="1766"/>
      <c r="U296" s="1767"/>
      <c r="V296" s="1766"/>
      <c r="W296" s="1767"/>
      <c r="X296" s="1766"/>
      <c r="Y296" s="1767"/>
      <c r="Z296" s="1766"/>
      <c r="AA296" s="1767"/>
      <c r="AB296" s="1766"/>
      <c r="AC296" s="1767"/>
      <c r="AD296" s="1766"/>
      <c r="AE296" s="1767"/>
      <c r="AF296" s="1766"/>
      <c r="AG296" s="1767"/>
      <c r="AH296" s="1766"/>
      <c r="AI296" s="1767"/>
      <c r="AJ296" s="1766"/>
      <c r="AK296" s="1767"/>
      <c r="AL296" s="1766"/>
      <c r="AM296" s="1765"/>
      <c r="AN296" s="1768"/>
      <c r="AO296" s="2034"/>
      <c r="AP296" s="2035"/>
      <c r="AQ296" s="1307"/>
      <c r="AR296" s="1308"/>
      <c r="AS296" s="1341"/>
      <c r="AT296" s="2034"/>
      <c r="AU296" s="2034"/>
      <c r="AV296" s="2036"/>
      <c r="AW296" s="2036"/>
      <c r="AX296" s="2037"/>
      <c r="AY296" t="str">
        <f t="shared" si="265"/>
        <v/>
      </c>
      <c r="CW296" s="25" t="str">
        <f t="shared" si="266"/>
        <v/>
      </c>
      <c r="CX296" s="25" t="str">
        <f t="shared" si="267"/>
        <v/>
      </c>
      <c r="CY296" s="25" t="str">
        <f t="shared" si="268"/>
        <v/>
      </c>
      <c r="CZ296" s="25" t="str">
        <f t="shared" si="269"/>
        <v/>
      </c>
      <c r="DA296" s="25" t="str">
        <f t="shared" si="263"/>
        <v/>
      </c>
      <c r="DB296" s="25" t="str">
        <f t="shared" si="264"/>
        <v/>
      </c>
      <c r="DC296"/>
      <c r="DD296"/>
      <c r="DE296"/>
      <c r="DG296" s="26">
        <f t="shared" si="270"/>
        <v>0</v>
      </c>
      <c r="DH296" s="26">
        <f t="shared" si="271"/>
        <v>0</v>
      </c>
      <c r="DI296" s="26">
        <f t="shared" si="272"/>
        <v>0</v>
      </c>
      <c r="DJ296" s="26">
        <f t="shared" si="273"/>
        <v>0</v>
      </c>
      <c r="DK296" s="26">
        <f t="shared" si="274"/>
        <v>0</v>
      </c>
      <c r="DL296" s="26">
        <f t="shared" si="275"/>
        <v>0</v>
      </c>
      <c r="DM296"/>
    </row>
    <row r="297" spans="1:117" ht="15" customHeight="1" x14ac:dyDescent="0.25">
      <c r="A297" s="729"/>
      <c r="B297" s="1331" t="s">
        <v>270</v>
      </c>
      <c r="C297" s="1332"/>
      <c r="D297" s="1383">
        <f t="shared" si="261"/>
        <v>0</v>
      </c>
      <c r="E297" s="1757">
        <f t="shared" si="262"/>
        <v>0</v>
      </c>
      <c r="F297" s="1758">
        <f t="shared" si="262"/>
        <v>0</v>
      </c>
      <c r="G297" s="1765"/>
      <c r="H297" s="1766"/>
      <c r="I297" s="1767"/>
      <c r="J297" s="1766"/>
      <c r="K297" s="1767"/>
      <c r="L297" s="1766"/>
      <c r="M297" s="1767"/>
      <c r="N297" s="1766"/>
      <c r="O297" s="1767"/>
      <c r="P297" s="1766"/>
      <c r="Q297" s="1767"/>
      <c r="R297" s="1766"/>
      <c r="S297" s="1767"/>
      <c r="T297" s="1766"/>
      <c r="U297" s="1767"/>
      <c r="V297" s="1766"/>
      <c r="W297" s="1767"/>
      <c r="X297" s="1766"/>
      <c r="Y297" s="1767"/>
      <c r="Z297" s="1766"/>
      <c r="AA297" s="1767"/>
      <c r="AB297" s="1766"/>
      <c r="AC297" s="1767"/>
      <c r="AD297" s="1766"/>
      <c r="AE297" s="1767"/>
      <c r="AF297" s="1766"/>
      <c r="AG297" s="1767"/>
      <c r="AH297" s="1766"/>
      <c r="AI297" s="1767"/>
      <c r="AJ297" s="1766"/>
      <c r="AK297" s="1767"/>
      <c r="AL297" s="1766"/>
      <c r="AM297" s="1765"/>
      <c r="AN297" s="1768"/>
      <c r="AO297" s="494"/>
      <c r="AP297" s="451"/>
      <c r="AQ297" s="407"/>
      <c r="AR297" s="408"/>
      <c r="AS297" s="409"/>
      <c r="AT297" s="494"/>
      <c r="AU297" s="494"/>
      <c r="AV297" s="495"/>
      <c r="AW297" s="495"/>
      <c r="AX297" s="496"/>
      <c r="AY297" t="str">
        <f t="shared" si="265"/>
        <v/>
      </c>
      <c r="CW297" s="25" t="str">
        <f t="shared" si="266"/>
        <v/>
      </c>
      <c r="CX297" s="25" t="str">
        <f t="shared" si="267"/>
        <v/>
      </c>
      <c r="CY297" s="25" t="str">
        <f t="shared" si="268"/>
        <v/>
      </c>
      <c r="CZ297" s="25" t="str">
        <f t="shared" si="269"/>
        <v/>
      </c>
      <c r="DA297" s="25" t="str">
        <f t="shared" si="263"/>
        <v/>
      </c>
      <c r="DB297" s="25" t="str">
        <f t="shared" si="264"/>
        <v/>
      </c>
      <c r="DC297"/>
      <c r="DD297"/>
      <c r="DE297"/>
      <c r="DG297" s="26">
        <f t="shared" si="270"/>
        <v>0</v>
      </c>
      <c r="DH297" s="26">
        <f t="shared" si="271"/>
        <v>0</v>
      </c>
      <c r="DI297" s="26">
        <f t="shared" si="272"/>
        <v>0</v>
      </c>
      <c r="DJ297" s="26">
        <f t="shared" si="273"/>
        <v>0</v>
      </c>
      <c r="DK297" s="26">
        <f t="shared" si="274"/>
        <v>0</v>
      </c>
      <c r="DL297" s="26">
        <f t="shared" si="275"/>
        <v>0</v>
      </c>
      <c r="DM297"/>
    </row>
    <row r="298" spans="1:117" x14ac:dyDescent="0.25">
      <c r="A298" s="899"/>
      <c r="B298" s="1333" t="s">
        <v>271</v>
      </c>
      <c r="C298" s="1333"/>
      <c r="D298" s="1388">
        <f t="shared" si="261"/>
        <v>0</v>
      </c>
      <c r="E298" s="2038">
        <f t="shared" si="262"/>
        <v>0</v>
      </c>
      <c r="F298" s="2039">
        <f t="shared" si="262"/>
        <v>0</v>
      </c>
      <c r="G298" s="2040"/>
      <c r="H298" s="2041"/>
      <c r="I298" s="2042"/>
      <c r="J298" s="2041"/>
      <c r="K298" s="2042"/>
      <c r="L298" s="2041"/>
      <c r="M298" s="2042"/>
      <c r="N298" s="2041"/>
      <c r="O298" s="2042"/>
      <c r="P298" s="2041"/>
      <c r="Q298" s="2042"/>
      <c r="R298" s="2041"/>
      <c r="S298" s="2042"/>
      <c r="T298" s="2041"/>
      <c r="U298" s="2040"/>
      <c r="V298" s="2041"/>
      <c r="W298" s="2040"/>
      <c r="X298" s="2041"/>
      <c r="Y298" s="2040"/>
      <c r="Z298" s="2041"/>
      <c r="AA298" s="2040"/>
      <c r="AB298" s="2041"/>
      <c r="AC298" s="2040"/>
      <c r="AD298" s="2041"/>
      <c r="AE298" s="2040"/>
      <c r="AF298" s="2041"/>
      <c r="AG298" s="2040"/>
      <c r="AH298" s="2041"/>
      <c r="AI298" s="2040"/>
      <c r="AJ298" s="2041"/>
      <c r="AK298" s="2040"/>
      <c r="AL298" s="2041"/>
      <c r="AM298" s="2040"/>
      <c r="AN298" s="2043"/>
      <c r="AO298" s="1316"/>
      <c r="AP298" s="1318"/>
      <c r="AQ298" s="1338"/>
      <c r="AR298" s="1339"/>
      <c r="AS298" s="413"/>
      <c r="AT298" s="1316"/>
      <c r="AU298" s="1316"/>
      <c r="AV298" s="1319"/>
      <c r="AW298" s="1319"/>
      <c r="AX298" s="1315"/>
      <c r="AY298" t="str">
        <f t="shared" si="265"/>
        <v/>
      </c>
      <c r="CW298" s="25" t="str">
        <f t="shared" si="266"/>
        <v/>
      </c>
      <c r="CX298" s="25" t="str">
        <f t="shared" si="267"/>
        <v/>
      </c>
      <c r="CY298" s="25" t="str">
        <f t="shared" si="268"/>
        <v/>
      </c>
      <c r="CZ298" s="25" t="str">
        <f t="shared" si="269"/>
        <v/>
      </c>
      <c r="DA298" s="25" t="str">
        <f t="shared" si="263"/>
        <v/>
      </c>
      <c r="DB298" s="25" t="str">
        <f t="shared" si="264"/>
        <v/>
      </c>
      <c r="DC298"/>
      <c r="DD298"/>
      <c r="DE298"/>
      <c r="DG298" s="26">
        <f t="shared" si="270"/>
        <v>0</v>
      </c>
      <c r="DH298" s="26">
        <f t="shared" si="271"/>
        <v>0</v>
      </c>
      <c r="DI298" s="26">
        <f t="shared" si="272"/>
        <v>0</v>
      </c>
      <c r="DJ298" s="26">
        <f t="shared" si="273"/>
        <v>0</v>
      </c>
      <c r="DK298" s="26">
        <f t="shared" si="274"/>
        <v>0</v>
      </c>
      <c r="DL298" s="26">
        <f t="shared" si="275"/>
        <v>0</v>
      </c>
      <c r="DM298"/>
    </row>
    <row r="299" spans="1:117" x14ac:dyDescent="0.25">
      <c r="A299" s="852" t="s">
        <v>4</v>
      </c>
      <c r="B299" s="830" t="s">
        <v>266</v>
      </c>
      <c r="C299" s="830"/>
      <c r="D299" s="245">
        <f t="shared" si="261"/>
        <v>269</v>
      </c>
      <c r="E299" s="290">
        <f t="shared" ref="E299:F304" si="276">SUM(G299+I299+K299+M299+O299+Q299+S299+U299+W299+Y299+AA299+AC299+AE299+AG299+AI299+AK299+AM299)</f>
        <v>117</v>
      </c>
      <c r="F299" s="454">
        <f t="shared" si="276"/>
        <v>152</v>
      </c>
      <c r="G299" s="245">
        <f t="shared" ref="G299:X304" si="277">+G221+G227+G233+G239+G245+G251+G257+G281+G287+G293</f>
        <v>4</v>
      </c>
      <c r="H299" s="454">
        <f t="shared" si="277"/>
        <v>6</v>
      </c>
      <c r="I299" s="245">
        <f t="shared" si="277"/>
        <v>1</v>
      </c>
      <c r="J299" s="454">
        <f t="shared" si="277"/>
        <v>0</v>
      </c>
      <c r="K299" s="454">
        <f t="shared" si="277"/>
        <v>1</v>
      </c>
      <c r="L299" s="454">
        <f t="shared" si="277"/>
        <v>0</v>
      </c>
      <c r="M299" s="454">
        <f t="shared" si="277"/>
        <v>4</v>
      </c>
      <c r="N299" s="454">
        <f t="shared" si="277"/>
        <v>2</v>
      </c>
      <c r="O299" s="454">
        <f t="shared" si="277"/>
        <v>1</v>
      </c>
      <c r="P299" s="454">
        <f t="shared" si="277"/>
        <v>2</v>
      </c>
      <c r="Q299" s="454">
        <f t="shared" si="277"/>
        <v>3</v>
      </c>
      <c r="R299" s="454">
        <f t="shared" si="277"/>
        <v>5</v>
      </c>
      <c r="S299" s="454">
        <f t="shared" si="277"/>
        <v>0</v>
      </c>
      <c r="T299" s="454">
        <f t="shared" si="277"/>
        <v>0</v>
      </c>
      <c r="U299" s="454">
        <f t="shared" si="277"/>
        <v>8</v>
      </c>
      <c r="V299" s="454">
        <f t="shared" si="277"/>
        <v>4</v>
      </c>
      <c r="W299" s="454">
        <f t="shared" si="277"/>
        <v>7</v>
      </c>
      <c r="X299" s="454">
        <f t="shared" si="277"/>
        <v>8</v>
      </c>
      <c r="Y299" s="245">
        <f>+Y221+Y227+Y233+Y239+Y245+Y251+Y257+Y263+Y269+Y275+Y281+Y287+Y293</f>
        <v>18</v>
      </c>
      <c r="Z299" s="245">
        <f t="shared" ref="Z299:AN302" si="278">+Z221+Z227+Z233+Z239+Z245+Z251+Z257+Z263+Z269+Z275+Z281+Z287+Z293</f>
        <v>18</v>
      </c>
      <c r="AA299" s="245">
        <f t="shared" si="278"/>
        <v>10</v>
      </c>
      <c r="AB299" s="245">
        <f t="shared" si="278"/>
        <v>13</v>
      </c>
      <c r="AC299" s="245">
        <f t="shared" si="278"/>
        <v>10</v>
      </c>
      <c r="AD299" s="245">
        <f t="shared" si="278"/>
        <v>18</v>
      </c>
      <c r="AE299" s="245">
        <f t="shared" si="278"/>
        <v>10</v>
      </c>
      <c r="AF299" s="245">
        <f t="shared" si="278"/>
        <v>22</v>
      </c>
      <c r="AG299" s="245">
        <f t="shared" si="278"/>
        <v>12</v>
      </c>
      <c r="AH299" s="245">
        <f t="shared" si="278"/>
        <v>25</v>
      </c>
      <c r="AI299" s="245">
        <f t="shared" si="278"/>
        <v>9</v>
      </c>
      <c r="AJ299" s="245">
        <f t="shared" si="278"/>
        <v>10</v>
      </c>
      <c r="AK299" s="245">
        <f t="shared" si="278"/>
        <v>14</v>
      </c>
      <c r="AL299" s="245">
        <f t="shared" si="278"/>
        <v>17</v>
      </c>
      <c r="AM299" s="245">
        <f t="shared" si="278"/>
        <v>5</v>
      </c>
      <c r="AN299" s="455">
        <f t="shared" si="278"/>
        <v>2</v>
      </c>
      <c r="AO299" s="456">
        <f t="shared" ref="AO299:AO304" si="279">+AO221+AO227+AO233+AO239+AO257+AO263+AO269+AO275+AO281+AO287+AO293</f>
        <v>0</v>
      </c>
      <c r="AP299" s="457">
        <f>+AP221+AP227+AP233+AP257+AP263+AP269+AP275+AP281+AP287+AP293</f>
        <v>0</v>
      </c>
      <c r="AQ299" s="245">
        <f>SUM(AQ221+AQ227+AQ233+AQ239+AQ245+AQ251+AQ257+AQ263+AQ269+AQ275+AQ281+AQ287+AQ293)</f>
        <v>141</v>
      </c>
      <c r="AR299" s="297">
        <f>SUM(AR221+AR227+AR233+AR239+AR245+AR251+AR257+AR263+AR269+AR275+AR281+AR287+AR293)</f>
        <v>0</v>
      </c>
      <c r="AS299" s="456">
        <f t="shared" ref="AS299:AX302" si="280">+AS221+AS227+AS233+AS239+AS245+AS251+AS257+AS263+AS269+AS275+AS281+AS287+AS293</f>
        <v>63</v>
      </c>
      <c r="AT299" s="456">
        <f t="shared" si="280"/>
        <v>0</v>
      </c>
      <c r="AU299" s="456">
        <f t="shared" si="280"/>
        <v>0</v>
      </c>
      <c r="AV299" s="456">
        <f t="shared" si="280"/>
        <v>3</v>
      </c>
      <c r="AW299" s="456">
        <f t="shared" si="280"/>
        <v>0</v>
      </c>
      <c r="AX299" s="454">
        <f t="shared" si="280"/>
        <v>0</v>
      </c>
      <c r="CW299"/>
      <c r="CX299"/>
      <c r="CY299"/>
      <c r="CZ299"/>
      <c r="DA299"/>
      <c r="DB299"/>
      <c r="DC299"/>
      <c r="DD299"/>
      <c r="DE299"/>
      <c r="DG299"/>
      <c r="DH299"/>
      <c r="DI299"/>
      <c r="DJ299"/>
      <c r="DK299"/>
      <c r="DL299"/>
      <c r="DM299"/>
    </row>
    <row r="300" spans="1:117" x14ac:dyDescent="0.25">
      <c r="A300" s="852"/>
      <c r="B300" s="1320" t="s">
        <v>267</v>
      </c>
      <c r="C300" s="1320"/>
      <c r="D300" s="245">
        <f t="shared" si="261"/>
        <v>709</v>
      </c>
      <c r="E300" s="290">
        <f t="shared" si="276"/>
        <v>278</v>
      </c>
      <c r="F300" s="454">
        <f t="shared" si="276"/>
        <v>431</v>
      </c>
      <c r="G300" s="1321">
        <f t="shared" si="277"/>
        <v>2</v>
      </c>
      <c r="H300" s="1389">
        <f t="shared" si="277"/>
        <v>2</v>
      </c>
      <c r="I300" s="1321">
        <f t="shared" si="277"/>
        <v>2</v>
      </c>
      <c r="J300" s="1389">
        <f t="shared" si="277"/>
        <v>0</v>
      </c>
      <c r="K300" s="1389">
        <f t="shared" si="277"/>
        <v>3</v>
      </c>
      <c r="L300" s="1389">
        <f t="shared" si="277"/>
        <v>5</v>
      </c>
      <c r="M300" s="1389">
        <f t="shared" si="277"/>
        <v>3</v>
      </c>
      <c r="N300" s="1389">
        <f t="shared" si="277"/>
        <v>5</v>
      </c>
      <c r="O300" s="1389">
        <f t="shared" si="277"/>
        <v>5</v>
      </c>
      <c r="P300" s="1389">
        <f t="shared" si="277"/>
        <v>5</v>
      </c>
      <c r="Q300" s="1389">
        <f t="shared" si="277"/>
        <v>6</v>
      </c>
      <c r="R300" s="1389">
        <f t="shared" si="277"/>
        <v>3</v>
      </c>
      <c r="S300" s="1389">
        <f t="shared" si="277"/>
        <v>6</v>
      </c>
      <c r="T300" s="1389">
        <f t="shared" si="277"/>
        <v>5</v>
      </c>
      <c r="U300" s="1389">
        <f t="shared" si="277"/>
        <v>11</v>
      </c>
      <c r="V300" s="1389">
        <f t="shared" si="277"/>
        <v>5</v>
      </c>
      <c r="W300" s="1389">
        <f t="shared" si="277"/>
        <v>23</v>
      </c>
      <c r="X300" s="1389">
        <f t="shared" si="277"/>
        <v>27</v>
      </c>
      <c r="Y300" s="1321">
        <f>+Y222+Y228+Y234+Y240+Y246+Y252+Y258+Y264+Y270+Y276+Y282+Y288+Y294</f>
        <v>64</v>
      </c>
      <c r="Z300" s="1321">
        <f t="shared" si="278"/>
        <v>64</v>
      </c>
      <c r="AA300" s="1321">
        <f t="shared" si="278"/>
        <v>21</v>
      </c>
      <c r="AB300" s="1321">
        <f t="shared" si="278"/>
        <v>52</v>
      </c>
      <c r="AC300" s="1321">
        <f t="shared" si="278"/>
        <v>14</v>
      </c>
      <c r="AD300" s="1321">
        <f t="shared" si="278"/>
        <v>41</v>
      </c>
      <c r="AE300" s="1321">
        <f t="shared" si="278"/>
        <v>25</v>
      </c>
      <c r="AF300" s="1321">
        <f t="shared" si="278"/>
        <v>62</v>
      </c>
      <c r="AG300" s="1321">
        <f t="shared" si="278"/>
        <v>32</v>
      </c>
      <c r="AH300" s="1321">
        <f t="shared" si="278"/>
        <v>76</v>
      </c>
      <c r="AI300" s="1321">
        <f t="shared" si="278"/>
        <v>13</v>
      </c>
      <c r="AJ300" s="1321">
        <f t="shared" si="278"/>
        <v>34</v>
      </c>
      <c r="AK300" s="1321">
        <f t="shared" si="278"/>
        <v>27</v>
      </c>
      <c r="AL300" s="1321">
        <f t="shared" si="278"/>
        <v>32</v>
      </c>
      <c r="AM300" s="1321">
        <f t="shared" si="278"/>
        <v>21</v>
      </c>
      <c r="AN300" s="1390">
        <f t="shared" si="278"/>
        <v>13</v>
      </c>
      <c r="AO300" s="1391">
        <f t="shared" si="279"/>
        <v>2</v>
      </c>
      <c r="AP300" s="1392">
        <f>+AP222+AP228+AP234+AP258+AP264+AP270+AP276+AP282+AP288+AP294</f>
        <v>0</v>
      </c>
      <c r="AQ300" s="1393"/>
      <c r="AR300" s="1394"/>
      <c r="AS300" s="1391">
        <f t="shared" si="280"/>
        <v>126</v>
      </c>
      <c r="AT300" s="1391">
        <f t="shared" si="280"/>
        <v>0</v>
      </c>
      <c r="AU300" s="1391">
        <f t="shared" si="280"/>
        <v>0</v>
      </c>
      <c r="AV300" s="1391">
        <f t="shared" si="280"/>
        <v>17</v>
      </c>
      <c r="AW300" s="1391">
        <f t="shared" si="280"/>
        <v>0</v>
      </c>
      <c r="AX300" s="1389">
        <f t="shared" si="280"/>
        <v>0</v>
      </c>
      <c r="CW300"/>
      <c r="CX300"/>
      <c r="CY300"/>
      <c r="CZ300"/>
      <c r="DA300"/>
      <c r="DB300"/>
      <c r="DC300"/>
      <c r="DD300"/>
      <c r="DE300"/>
      <c r="DG300"/>
      <c r="DH300"/>
      <c r="DI300"/>
      <c r="DJ300"/>
      <c r="DK300"/>
      <c r="DL300"/>
      <c r="DM300"/>
    </row>
    <row r="301" spans="1:117" x14ac:dyDescent="0.25">
      <c r="A301" s="852"/>
      <c r="B301" s="1320" t="s">
        <v>268</v>
      </c>
      <c r="C301" s="1320"/>
      <c r="D301" s="245">
        <f t="shared" si="261"/>
        <v>270</v>
      </c>
      <c r="E301" s="290">
        <f t="shared" si="276"/>
        <v>117</v>
      </c>
      <c r="F301" s="454">
        <f t="shared" si="276"/>
        <v>153</v>
      </c>
      <c r="G301" s="1321">
        <f t="shared" si="277"/>
        <v>2</v>
      </c>
      <c r="H301" s="1389">
        <f t="shared" si="277"/>
        <v>5</v>
      </c>
      <c r="I301" s="1321">
        <f t="shared" si="277"/>
        <v>1</v>
      </c>
      <c r="J301" s="1389">
        <f t="shared" si="277"/>
        <v>0</v>
      </c>
      <c r="K301" s="1389">
        <f t="shared" si="277"/>
        <v>1</v>
      </c>
      <c r="L301" s="1389">
        <f t="shared" si="277"/>
        <v>1</v>
      </c>
      <c r="M301" s="1389">
        <f t="shared" si="277"/>
        <v>4</v>
      </c>
      <c r="N301" s="1389">
        <f t="shared" si="277"/>
        <v>1</v>
      </c>
      <c r="O301" s="1389">
        <f t="shared" si="277"/>
        <v>0</v>
      </c>
      <c r="P301" s="1389">
        <f t="shared" si="277"/>
        <v>1</v>
      </c>
      <c r="Q301" s="1389">
        <f t="shared" si="277"/>
        <v>3</v>
      </c>
      <c r="R301" s="1389">
        <f t="shared" si="277"/>
        <v>3</v>
      </c>
      <c r="S301" s="1389">
        <f t="shared" si="277"/>
        <v>0</v>
      </c>
      <c r="T301" s="1389">
        <f t="shared" si="277"/>
        <v>0</v>
      </c>
      <c r="U301" s="1389">
        <f t="shared" si="277"/>
        <v>8</v>
      </c>
      <c r="V301" s="1389">
        <f t="shared" si="277"/>
        <v>3</v>
      </c>
      <c r="W301" s="1389">
        <f t="shared" si="277"/>
        <v>10</v>
      </c>
      <c r="X301" s="1389">
        <f t="shared" si="277"/>
        <v>11</v>
      </c>
      <c r="Y301" s="1321">
        <f>+Y223+Y229+Y235+Y241+Y247+Y253+Y259+Y265+Y271+Y277+Y283+Y289+Y295</f>
        <v>16</v>
      </c>
      <c r="Z301" s="1321">
        <f t="shared" si="278"/>
        <v>19</v>
      </c>
      <c r="AA301" s="1321">
        <f t="shared" si="278"/>
        <v>9</v>
      </c>
      <c r="AB301" s="1321">
        <f t="shared" si="278"/>
        <v>14</v>
      </c>
      <c r="AC301" s="1321">
        <f t="shared" si="278"/>
        <v>10</v>
      </c>
      <c r="AD301" s="1321">
        <f t="shared" si="278"/>
        <v>18</v>
      </c>
      <c r="AE301" s="1321">
        <f t="shared" si="278"/>
        <v>9</v>
      </c>
      <c r="AF301" s="1321">
        <f t="shared" si="278"/>
        <v>22</v>
      </c>
      <c r="AG301" s="1321">
        <f t="shared" si="278"/>
        <v>12</v>
      </c>
      <c r="AH301" s="1321">
        <f t="shared" si="278"/>
        <v>24</v>
      </c>
      <c r="AI301" s="1321">
        <f t="shared" si="278"/>
        <v>11</v>
      </c>
      <c r="AJ301" s="1321">
        <f t="shared" si="278"/>
        <v>11</v>
      </c>
      <c r="AK301" s="1321">
        <f t="shared" si="278"/>
        <v>14</v>
      </c>
      <c r="AL301" s="1321">
        <f t="shared" si="278"/>
        <v>17</v>
      </c>
      <c r="AM301" s="1321">
        <f t="shared" si="278"/>
        <v>7</v>
      </c>
      <c r="AN301" s="1390">
        <f t="shared" si="278"/>
        <v>3</v>
      </c>
      <c r="AO301" s="1391">
        <f t="shared" si="279"/>
        <v>0</v>
      </c>
      <c r="AP301" s="1392">
        <f>+AP223+AP229+AP235+AP259+AP265+AP271+AP277+AP283+AP289+AP295</f>
        <v>0</v>
      </c>
      <c r="AQ301" s="1393"/>
      <c r="AR301" s="1394"/>
      <c r="AS301" s="1341"/>
      <c r="AT301" s="1391">
        <f t="shared" si="280"/>
        <v>0</v>
      </c>
      <c r="AU301" s="1391">
        <f t="shared" si="280"/>
        <v>0</v>
      </c>
      <c r="AV301" s="1391">
        <f t="shared" si="280"/>
        <v>2</v>
      </c>
      <c r="AW301" s="1391">
        <f t="shared" si="280"/>
        <v>0</v>
      </c>
      <c r="AX301" s="1389">
        <f t="shared" si="280"/>
        <v>0</v>
      </c>
      <c r="CW301"/>
      <c r="CX301"/>
      <c r="CY301"/>
      <c r="CZ301"/>
      <c r="DA301"/>
      <c r="DB301"/>
      <c r="DC301"/>
      <c r="DD301"/>
      <c r="DE301"/>
      <c r="DG301"/>
      <c r="DH301"/>
      <c r="DI301"/>
      <c r="DJ301"/>
      <c r="DK301"/>
      <c r="DL301"/>
      <c r="DM301"/>
    </row>
    <row r="302" spans="1:117" x14ac:dyDescent="0.25">
      <c r="A302" s="852"/>
      <c r="B302" s="1331" t="s">
        <v>269</v>
      </c>
      <c r="C302" s="1332"/>
      <c r="D302" s="245">
        <f t="shared" si="261"/>
        <v>180</v>
      </c>
      <c r="E302" s="290">
        <f t="shared" si="276"/>
        <v>64</v>
      </c>
      <c r="F302" s="454">
        <f t="shared" si="276"/>
        <v>116</v>
      </c>
      <c r="G302" s="1321">
        <f t="shared" si="277"/>
        <v>3</v>
      </c>
      <c r="H302" s="1389">
        <f t="shared" si="277"/>
        <v>3</v>
      </c>
      <c r="I302" s="1321">
        <f t="shared" si="277"/>
        <v>1</v>
      </c>
      <c r="J302" s="1389">
        <f t="shared" si="277"/>
        <v>0</v>
      </c>
      <c r="K302" s="1389">
        <f t="shared" si="277"/>
        <v>0</v>
      </c>
      <c r="L302" s="1389">
        <f t="shared" si="277"/>
        <v>0</v>
      </c>
      <c r="M302" s="1389">
        <f t="shared" si="277"/>
        <v>1</v>
      </c>
      <c r="N302" s="1389">
        <f t="shared" si="277"/>
        <v>1</v>
      </c>
      <c r="O302" s="1389">
        <f t="shared" si="277"/>
        <v>1</v>
      </c>
      <c r="P302" s="1389">
        <f t="shared" si="277"/>
        <v>4</v>
      </c>
      <c r="Q302" s="1389">
        <f t="shared" si="277"/>
        <v>0</v>
      </c>
      <c r="R302" s="1389">
        <f t="shared" si="277"/>
        <v>1</v>
      </c>
      <c r="S302" s="1389">
        <f t="shared" si="277"/>
        <v>0</v>
      </c>
      <c r="T302" s="1389">
        <f t="shared" si="277"/>
        <v>0</v>
      </c>
      <c r="U302" s="1389">
        <f t="shared" si="277"/>
        <v>2</v>
      </c>
      <c r="V302" s="1389">
        <f t="shared" si="277"/>
        <v>2</v>
      </c>
      <c r="W302" s="1389">
        <f t="shared" si="277"/>
        <v>10</v>
      </c>
      <c r="X302" s="1389">
        <f t="shared" si="277"/>
        <v>8</v>
      </c>
      <c r="Y302" s="1321">
        <f>+Y224+Y230+Y236+Y242+Y248+Y254+Y260+Y266+Y272+Y278+Y284+Y290+Y296</f>
        <v>13</v>
      </c>
      <c r="Z302" s="1321">
        <f t="shared" si="278"/>
        <v>11</v>
      </c>
      <c r="AA302" s="1321">
        <f t="shared" si="278"/>
        <v>1</v>
      </c>
      <c r="AB302" s="1321">
        <f t="shared" si="278"/>
        <v>8</v>
      </c>
      <c r="AC302" s="1321">
        <f t="shared" si="278"/>
        <v>4</v>
      </c>
      <c r="AD302" s="1321">
        <f t="shared" si="278"/>
        <v>14</v>
      </c>
      <c r="AE302" s="1321">
        <f t="shared" si="278"/>
        <v>8</v>
      </c>
      <c r="AF302" s="1321">
        <f t="shared" si="278"/>
        <v>17</v>
      </c>
      <c r="AG302" s="1321">
        <f t="shared" si="278"/>
        <v>8</v>
      </c>
      <c r="AH302" s="1321">
        <f t="shared" si="278"/>
        <v>22</v>
      </c>
      <c r="AI302" s="1321">
        <f t="shared" si="278"/>
        <v>3</v>
      </c>
      <c r="AJ302" s="1321">
        <f t="shared" si="278"/>
        <v>11</v>
      </c>
      <c r="AK302" s="1321">
        <f t="shared" si="278"/>
        <v>3</v>
      </c>
      <c r="AL302" s="1321">
        <f t="shared" si="278"/>
        <v>10</v>
      </c>
      <c r="AM302" s="1321">
        <f t="shared" si="278"/>
        <v>6</v>
      </c>
      <c r="AN302" s="1390">
        <f t="shared" si="278"/>
        <v>4</v>
      </c>
      <c r="AO302" s="1391">
        <f t="shared" si="279"/>
        <v>2</v>
      </c>
      <c r="AP302" s="1392">
        <f>+AP224+AP230+AP236+AP260+AP266+AP272+AP278+AP284+AP290+AP296</f>
        <v>0</v>
      </c>
      <c r="AQ302" s="1393"/>
      <c r="AR302" s="1394"/>
      <c r="AS302" s="1341"/>
      <c r="AT302" s="1391">
        <f t="shared" si="280"/>
        <v>0</v>
      </c>
      <c r="AU302" s="1391">
        <f t="shared" si="280"/>
        <v>0</v>
      </c>
      <c r="AV302" s="1391">
        <f t="shared" si="280"/>
        <v>6</v>
      </c>
      <c r="AW302" s="1391">
        <f t="shared" si="280"/>
        <v>0</v>
      </c>
      <c r="AX302" s="1389">
        <f t="shared" si="280"/>
        <v>0</v>
      </c>
      <c r="CW302"/>
      <c r="CX302"/>
      <c r="CY302"/>
      <c r="CZ302"/>
      <c r="DA302"/>
      <c r="DB302"/>
      <c r="DC302"/>
      <c r="DD302"/>
      <c r="DE302"/>
      <c r="DG302"/>
      <c r="DH302"/>
      <c r="DI302"/>
      <c r="DJ302"/>
      <c r="DK302"/>
      <c r="DL302"/>
      <c r="DM302"/>
    </row>
    <row r="303" spans="1:117" ht="15" customHeight="1" x14ac:dyDescent="0.25">
      <c r="A303" s="852"/>
      <c r="B303" s="1331" t="s">
        <v>270</v>
      </c>
      <c r="C303" s="1332"/>
      <c r="D303" s="245">
        <f t="shared" si="261"/>
        <v>26</v>
      </c>
      <c r="E303" s="290">
        <f t="shared" si="276"/>
        <v>10</v>
      </c>
      <c r="F303" s="454">
        <f t="shared" si="276"/>
        <v>16</v>
      </c>
      <c r="G303" s="1321">
        <f t="shared" si="277"/>
        <v>0</v>
      </c>
      <c r="H303" s="1389">
        <f t="shared" si="277"/>
        <v>0</v>
      </c>
      <c r="I303" s="1321">
        <f t="shared" si="277"/>
        <v>0</v>
      </c>
      <c r="J303" s="1389">
        <f t="shared" si="277"/>
        <v>0</v>
      </c>
      <c r="K303" s="1389">
        <f t="shared" si="277"/>
        <v>0</v>
      </c>
      <c r="L303" s="1389">
        <f t="shared" si="277"/>
        <v>0</v>
      </c>
      <c r="M303" s="1389">
        <f t="shared" si="277"/>
        <v>0</v>
      </c>
      <c r="N303" s="1389">
        <f t="shared" si="277"/>
        <v>0</v>
      </c>
      <c r="O303" s="1389">
        <f t="shared" si="277"/>
        <v>0</v>
      </c>
      <c r="P303" s="1389">
        <f t="shared" si="277"/>
        <v>0</v>
      </c>
      <c r="Q303" s="1389">
        <f t="shared" si="277"/>
        <v>0</v>
      </c>
      <c r="R303" s="1389">
        <f t="shared" si="277"/>
        <v>0</v>
      </c>
      <c r="S303" s="1389">
        <f t="shared" si="277"/>
        <v>0</v>
      </c>
      <c r="T303" s="1389">
        <f t="shared" si="277"/>
        <v>0</v>
      </c>
      <c r="U303" s="1389">
        <f t="shared" si="277"/>
        <v>0</v>
      </c>
      <c r="V303" s="1389">
        <f t="shared" si="277"/>
        <v>0</v>
      </c>
      <c r="W303" s="1389">
        <f t="shared" si="277"/>
        <v>0</v>
      </c>
      <c r="X303" s="1389">
        <f t="shared" si="277"/>
        <v>0</v>
      </c>
      <c r="Y303" s="1321">
        <f>+Y225+Y231+Y237+Y243+Y249+Y255+Y261+Y279+Y273+Y267+Y285+Y291+Y297</f>
        <v>1</v>
      </c>
      <c r="Z303" s="1321">
        <f t="shared" ref="Z303:AN303" si="281">+Z225+Z231+Z237+Z243+Z249+Z255+Z261+Z279+Z273+Z267+Z285+Z291+Z297</f>
        <v>0</v>
      </c>
      <c r="AA303" s="1321">
        <f t="shared" si="281"/>
        <v>0</v>
      </c>
      <c r="AB303" s="1321">
        <f t="shared" si="281"/>
        <v>0</v>
      </c>
      <c r="AC303" s="1321">
        <f t="shared" si="281"/>
        <v>0</v>
      </c>
      <c r="AD303" s="1321">
        <f t="shared" si="281"/>
        <v>2</v>
      </c>
      <c r="AE303" s="1321">
        <f t="shared" si="281"/>
        <v>2</v>
      </c>
      <c r="AF303" s="1321">
        <f t="shared" si="281"/>
        <v>4</v>
      </c>
      <c r="AG303" s="1321">
        <f t="shared" si="281"/>
        <v>3</v>
      </c>
      <c r="AH303" s="1321">
        <f t="shared" si="281"/>
        <v>4</v>
      </c>
      <c r="AI303" s="1321">
        <f t="shared" si="281"/>
        <v>3</v>
      </c>
      <c r="AJ303" s="1321">
        <f t="shared" si="281"/>
        <v>1</v>
      </c>
      <c r="AK303" s="1321">
        <f t="shared" si="281"/>
        <v>1</v>
      </c>
      <c r="AL303" s="1321">
        <f t="shared" si="281"/>
        <v>2</v>
      </c>
      <c r="AM303" s="1321">
        <f t="shared" si="281"/>
        <v>0</v>
      </c>
      <c r="AN303" s="1390">
        <f t="shared" si="281"/>
        <v>3</v>
      </c>
      <c r="AO303" s="1391">
        <f t="shared" si="279"/>
        <v>0</v>
      </c>
      <c r="AP303" s="1392">
        <f>+AP225+AP231+AP237+AP261+AP279+AP273+AP267+AP285+AP291+AP297</f>
        <v>0</v>
      </c>
      <c r="AQ303" s="1393"/>
      <c r="AR303" s="1394"/>
      <c r="AS303" s="409"/>
      <c r="AT303" s="1391">
        <f>+AT225+AT231+AT237+AT243+AT249+AT255+AT261+AT279+AT273+AT267+AT285+AT291+AT297</f>
        <v>0</v>
      </c>
      <c r="AU303" s="1391">
        <f>+AU225+AU231+AU237+AU243+AU249+AU255+AU261+AU279+AU273+AU267+AU285+AU291+AU297</f>
        <v>0</v>
      </c>
      <c r="AV303" s="1391">
        <f>+AV225+AV231+AV237+AV243+AV249+AV255+AV261+AV279+AV273+AV267+AV285+AV291+AV297</f>
        <v>0</v>
      </c>
      <c r="AW303" s="1391">
        <f>+AW225+AW231+AW237+AW243+AW249+AW255+AW261+AW279+AW273+AW267+AW285+AW291+AW297</f>
        <v>0</v>
      </c>
      <c r="AX303" s="1389">
        <f>+AX225+AX231+AX237+AX243+AX249+AX255+AX261+AX279+AX273+AX267+AX285+AX291+AX297</f>
        <v>0</v>
      </c>
      <c r="CW303"/>
      <c r="CX303"/>
      <c r="CY303"/>
      <c r="CZ303"/>
      <c r="DA303"/>
      <c r="DB303"/>
      <c r="DC303"/>
      <c r="DD303"/>
      <c r="DE303"/>
      <c r="DG303"/>
      <c r="DH303"/>
      <c r="DI303"/>
      <c r="DJ303"/>
      <c r="DK303"/>
      <c r="DL303"/>
      <c r="DM303"/>
    </row>
    <row r="304" spans="1:117" x14ac:dyDescent="0.25">
      <c r="A304" s="947"/>
      <c r="B304" s="1333" t="s">
        <v>271</v>
      </c>
      <c r="C304" s="1333"/>
      <c r="D304" s="1334">
        <f t="shared" si="261"/>
        <v>4</v>
      </c>
      <c r="E304" s="1395">
        <f t="shared" si="276"/>
        <v>1</v>
      </c>
      <c r="F304" s="1396">
        <f t="shared" si="276"/>
        <v>3</v>
      </c>
      <c r="G304" s="1334">
        <f t="shared" si="277"/>
        <v>0</v>
      </c>
      <c r="H304" s="1396">
        <f t="shared" si="277"/>
        <v>0</v>
      </c>
      <c r="I304" s="1334">
        <f t="shared" si="277"/>
        <v>0</v>
      </c>
      <c r="J304" s="1396">
        <f t="shared" si="277"/>
        <v>0</v>
      </c>
      <c r="K304" s="1396">
        <f t="shared" si="277"/>
        <v>0</v>
      </c>
      <c r="L304" s="1396">
        <f t="shared" si="277"/>
        <v>0</v>
      </c>
      <c r="M304" s="1396">
        <f t="shared" si="277"/>
        <v>0</v>
      </c>
      <c r="N304" s="1396">
        <f t="shared" si="277"/>
        <v>1</v>
      </c>
      <c r="O304" s="1396">
        <f t="shared" si="277"/>
        <v>0</v>
      </c>
      <c r="P304" s="1396">
        <f t="shared" si="277"/>
        <v>0</v>
      </c>
      <c r="Q304" s="1396">
        <f t="shared" si="277"/>
        <v>0</v>
      </c>
      <c r="R304" s="1396">
        <f t="shared" si="277"/>
        <v>0</v>
      </c>
      <c r="S304" s="1396">
        <f t="shared" si="277"/>
        <v>0</v>
      </c>
      <c r="T304" s="1396">
        <f t="shared" si="277"/>
        <v>0</v>
      </c>
      <c r="U304" s="1396">
        <f t="shared" si="277"/>
        <v>1</v>
      </c>
      <c r="V304" s="1396">
        <f t="shared" si="277"/>
        <v>0</v>
      </c>
      <c r="W304" s="1396">
        <f t="shared" si="277"/>
        <v>0</v>
      </c>
      <c r="X304" s="1396">
        <f t="shared" si="277"/>
        <v>0</v>
      </c>
      <c r="Y304" s="1334">
        <f>SUM(Y226+Y232+Y238+Y244+Y250+Y256+Y262+Y268+Y274+Y280+Y286+Y292+Y298)</f>
        <v>0</v>
      </c>
      <c r="Z304" s="1334">
        <f t="shared" ref="Z304:AN304" si="282">SUM(Z226+Z232+Z238+Z244+Z250+Z256+Z262+Z268+Z274+Z280+Z286+Z292+Z298)</f>
        <v>1</v>
      </c>
      <c r="AA304" s="1334">
        <f t="shared" si="282"/>
        <v>0</v>
      </c>
      <c r="AB304" s="1334">
        <f t="shared" si="282"/>
        <v>0</v>
      </c>
      <c r="AC304" s="1334">
        <f t="shared" si="282"/>
        <v>0</v>
      </c>
      <c r="AD304" s="1334">
        <f t="shared" si="282"/>
        <v>1</v>
      </c>
      <c r="AE304" s="1334">
        <f t="shared" si="282"/>
        <v>0</v>
      </c>
      <c r="AF304" s="1334">
        <f t="shared" si="282"/>
        <v>0</v>
      </c>
      <c r="AG304" s="1334">
        <f t="shared" si="282"/>
        <v>0</v>
      </c>
      <c r="AH304" s="1334">
        <f t="shared" si="282"/>
        <v>0</v>
      </c>
      <c r="AI304" s="1334">
        <f t="shared" si="282"/>
        <v>0</v>
      </c>
      <c r="AJ304" s="1334">
        <f t="shared" si="282"/>
        <v>0</v>
      </c>
      <c r="AK304" s="1334">
        <f t="shared" si="282"/>
        <v>0</v>
      </c>
      <c r="AL304" s="1334">
        <f t="shared" si="282"/>
        <v>0</v>
      </c>
      <c r="AM304" s="1334">
        <f t="shared" si="282"/>
        <v>0</v>
      </c>
      <c r="AN304" s="1397">
        <f t="shared" si="282"/>
        <v>0</v>
      </c>
      <c r="AO304" s="1398">
        <f t="shared" si="279"/>
        <v>0</v>
      </c>
      <c r="AP304" s="1399">
        <f>SUM(AP226+AP232+AP238+AP262+AP268+AP274+AP280+AP286+AP292+AP298)</f>
        <v>0</v>
      </c>
      <c r="AQ304" s="1400"/>
      <c r="AR304" s="1401"/>
      <c r="AS304" s="413"/>
      <c r="AT304" s="1398">
        <f>SUM(AT226+AT232+AT238+AT244+AT250+AT256+AT262+AT268+AT274+AT280+AT286+AT292+AT298)</f>
        <v>0</v>
      </c>
      <c r="AU304" s="1398">
        <f>SUM(AU226+AU232+AU238+AU244+AU250+AU256+AU262+AU268+AU274+AU280+AU286+AU292+AU298)</f>
        <v>0</v>
      </c>
      <c r="AV304" s="1398">
        <f>SUM(AV226+AV232+AV238+AV244+AV250+AV256+AV262+AV268+AV274+AV280+AV286+AV292+AV298)</f>
        <v>0</v>
      </c>
      <c r="AW304" s="1398">
        <f>SUM(AW226+AW232+AW238+AW244+AW250+AW256+AW262+AW268+AW274+AW280+AW286+AW292+AW298)</f>
        <v>0</v>
      </c>
      <c r="AX304" s="1396">
        <f>SUM(AX226+AX232+AX238+AX244+AX250+AX256+AX262+AX268+AX274+AX280+AX286+AX292+AX298)</f>
        <v>0</v>
      </c>
      <c r="CW304"/>
      <c r="CX304"/>
      <c r="CY304"/>
      <c r="CZ304"/>
      <c r="DA304"/>
      <c r="DB304"/>
      <c r="DC304"/>
      <c r="DD304"/>
      <c r="DE304"/>
      <c r="DG304"/>
      <c r="DH304"/>
      <c r="DI304"/>
      <c r="DJ304"/>
      <c r="DK304"/>
      <c r="DL304"/>
      <c r="DM304"/>
    </row>
    <row r="305" spans="1:117" x14ac:dyDescent="0.25">
      <c r="A305" s="43" t="s">
        <v>279</v>
      </c>
      <c r="B305" s="212"/>
      <c r="C305" s="212"/>
      <c r="D305" s="213"/>
      <c r="E305" s="213"/>
      <c r="F305" s="213"/>
      <c r="G305" s="213"/>
      <c r="H305" s="213"/>
      <c r="I305" s="213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10"/>
      <c r="AM305" s="10"/>
      <c r="AN305" s="9"/>
      <c r="AO305" s="9"/>
      <c r="AP305" s="9"/>
      <c r="AQ305" s="9"/>
      <c r="AR305" s="9"/>
      <c r="CW305"/>
      <c r="CX305"/>
      <c r="CY305"/>
      <c r="CZ305"/>
      <c r="DA305"/>
      <c r="DB305"/>
      <c r="DC305"/>
      <c r="DD305"/>
      <c r="DE305"/>
      <c r="DG305"/>
      <c r="DH305"/>
      <c r="DI305"/>
      <c r="DJ305"/>
      <c r="DK305"/>
      <c r="DL305"/>
      <c r="DM305"/>
    </row>
    <row r="306" spans="1:117" ht="15" customHeight="1" x14ac:dyDescent="0.25">
      <c r="A306" s="2044" t="s">
        <v>40</v>
      </c>
      <c r="B306" s="2045"/>
      <c r="C306" s="2046"/>
      <c r="D306" s="2047" t="s">
        <v>4</v>
      </c>
      <c r="E306" s="2048"/>
      <c r="F306" s="2049"/>
      <c r="G306" s="2050" t="s">
        <v>5</v>
      </c>
      <c r="H306" s="2051"/>
      <c r="I306" s="2051"/>
      <c r="J306" s="2051"/>
      <c r="K306" s="2051"/>
      <c r="L306" s="2051"/>
      <c r="M306" s="2051"/>
      <c r="N306" s="2051"/>
      <c r="O306" s="2051"/>
      <c r="P306" s="2051"/>
      <c r="Q306" s="2051"/>
      <c r="R306" s="2051"/>
      <c r="S306" s="2051"/>
      <c r="T306" s="2051"/>
      <c r="U306" s="2051"/>
      <c r="V306" s="2051"/>
      <c r="W306" s="2051"/>
      <c r="X306" s="2051"/>
      <c r="Y306" s="2051"/>
      <c r="Z306" s="2051"/>
      <c r="AA306" s="2051"/>
      <c r="AB306" s="2051"/>
      <c r="AC306" s="2051"/>
      <c r="AD306" s="2051"/>
      <c r="AE306" s="2051"/>
      <c r="AF306" s="2051"/>
      <c r="AG306" s="2051"/>
      <c r="AH306" s="2051"/>
      <c r="AI306" s="2051"/>
      <c r="AJ306" s="2051"/>
      <c r="AK306" s="2051"/>
      <c r="AL306" s="2051"/>
      <c r="AM306" s="2051"/>
      <c r="AN306" s="2051"/>
      <c r="AO306" s="2051"/>
      <c r="AP306" s="2052"/>
      <c r="AQ306" s="2053" t="s">
        <v>7</v>
      </c>
      <c r="AR306" s="2054" t="s">
        <v>280</v>
      </c>
      <c r="CW306"/>
      <c r="CX306"/>
      <c r="CY306"/>
      <c r="CZ306"/>
      <c r="DA306"/>
      <c r="DB306"/>
      <c r="DC306"/>
      <c r="DD306"/>
      <c r="DE306"/>
      <c r="DG306"/>
      <c r="DH306"/>
      <c r="DI306"/>
      <c r="DJ306"/>
      <c r="DK306"/>
      <c r="DL306"/>
      <c r="DM306"/>
    </row>
    <row r="307" spans="1:117" ht="15" customHeight="1" x14ac:dyDescent="0.25">
      <c r="A307" s="783"/>
      <c r="B307" s="634"/>
      <c r="C307" s="635"/>
      <c r="D307" s="943"/>
      <c r="E307" s="868"/>
      <c r="F307" s="889"/>
      <c r="G307" s="2055" t="s">
        <v>14</v>
      </c>
      <c r="H307" s="2056"/>
      <c r="I307" s="2050" t="s">
        <v>15</v>
      </c>
      <c r="J307" s="2057"/>
      <c r="K307" s="2051" t="s">
        <v>16</v>
      </c>
      <c r="L307" s="2057"/>
      <c r="M307" s="2050" t="s">
        <v>17</v>
      </c>
      <c r="N307" s="2057"/>
      <c r="O307" s="2050" t="s">
        <v>18</v>
      </c>
      <c r="P307" s="2057"/>
      <c r="Q307" s="2050" t="s">
        <v>19</v>
      </c>
      <c r="R307" s="2057"/>
      <c r="S307" s="2050" t="s">
        <v>20</v>
      </c>
      <c r="T307" s="2057"/>
      <c r="U307" s="2050" t="s">
        <v>21</v>
      </c>
      <c r="V307" s="2057"/>
      <c r="W307" s="2050" t="s">
        <v>22</v>
      </c>
      <c r="X307" s="2057"/>
      <c r="Y307" s="2050" t="s">
        <v>23</v>
      </c>
      <c r="Z307" s="2058"/>
      <c r="AA307" s="2050" t="s">
        <v>24</v>
      </c>
      <c r="AB307" s="2058"/>
      <c r="AC307" s="2050" t="s">
        <v>244</v>
      </c>
      <c r="AD307" s="2058"/>
      <c r="AE307" s="2050" t="s">
        <v>245</v>
      </c>
      <c r="AF307" s="2058"/>
      <c r="AG307" s="2050" t="s">
        <v>246</v>
      </c>
      <c r="AH307" s="2058"/>
      <c r="AI307" s="2050" t="s">
        <v>247</v>
      </c>
      <c r="AJ307" s="2058"/>
      <c r="AK307" s="2050" t="s">
        <v>29</v>
      </c>
      <c r="AL307" s="2058"/>
      <c r="AM307" s="2050" t="s">
        <v>30</v>
      </c>
      <c r="AN307" s="2058"/>
      <c r="AO307" s="2050" t="s">
        <v>31</v>
      </c>
      <c r="AP307" s="2058"/>
      <c r="AQ307" s="694"/>
      <c r="AR307" s="647"/>
      <c r="CW307"/>
      <c r="CX307"/>
      <c r="CY307"/>
      <c r="CZ307"/>
      <c r="DA307"/>
      <c r="DB307"/>
      <c r="DC307"/>
      <c r="DD307"/>
      <c r="DE307"/>
      <c r="DG307"/>
      <c r="DH307"/>
      <c r="DI307"/>
      <c r="DJ307"/>
      <c r="DK307"/>
      <c r="DL307"/>
      <c r="DM307"/>
    </row>
    <row r="308" spans="1:117" x14ac:dyDescent="0.25">
      <c r="A308" s="894"/>
      <c r="B308" s="636"/>
      <c r="C308" s="884"/>
      <c r="D308" s="2059" t="s">
        <v>32</v>
      </c>
      <c r="E308" s="543" t="s">
        <v>33</v>
      </c>
      <c r="F308" s="551" t="s">
        <v>34</v>
      </c>
      <c r="G308" s="2060" t="s">
        <v>33</v>
      </c>
      <c r="H308" s="2061" t="s">
        <v>34</v>
      </c>
      <c r="I308" s="2062" t="s">
        <v>33</v>
      </c>
      <c r="J308" s="2061" t="s">
        <v>34</v>
      </c>
      <c r="K308" s="2062" t="s">
        <v>33</v>
      </c>
      <c r="L308" s="2061" t="s">
        <v>34</v>
      </c>
      <c r="M308" s="2062" t="s">
        <v>33</v>
      </c>
      <c r="N308" s="2061" t="s">
        <v>34</v>
      </c>
      <c r="O308" s="2062" t="s">
        <v>33</v>
      </c>
      <c r="P308" s="2061" t="s">
        <v>34</v>
      </c>
      <c r="Q308" s="2062" t="s">
        <v>33</v>
      </c>
      <c r="R308" s="2061" t="s">
        <v>34</v>
      </c>
      <c r="S308" s="2062" t="s">
        <v>33</v>
      </c>
      <c r="T308" s="2061" t="s">
        <v>34</v>
      </c>
      <c r="U308" s="2062" t="s">
        <v>33</v>
      </c>
      <c r="V308" s="2061" t="s">
        <v>34</v>
      </c>
      <c r="W308" s="2062" t="s">
        <v>33</v>
      </c>
      <c r="X308" s="2061" t="s">
        <v>34</v>
      </c>
      <c r="Y308" s="2062" t="s">
        <v>33</v>
      </c>
      <c r="Z308" s="2061" t="s">
        <v>34</v>
      </c>
      <c r="AA308" s="2062" t="s">
        <v>33</v>
      </c>
      <c r="AB308" s="2061" t="s">
        <v>34</v>
      </c>
      <c r="AC308" s="2062" t="s">
        <v>33</v>
      </c>
      <c r="AD308" s="2061" t="s">
        <v>34</v>
      </c>
      <c r="AE308" s="2062" t="s">
        <v>33</v>
      </c>
      <c r="AF308" s="2061" t="s">
        <v>34</v>
      </c>
      <c r="AG308" s="2062" t="s">
        <v>33</v>
      </c>
      <c r="AH308" s="2061" t="s">
        <v>34</v>
      </c>
      <c r="AI308" s="2062" t="s">
        <v>33</v>
      </c>
      <c r="AJ308" s="2061" t="s">
        <v>34</v>
      </c>
      <c r="AK308" s="2062" t="s">
        <v>33</v>
      </c>
      <c r="AL308" s="2061" t="s">
        <v>34</v>
      </c>
      <c r="AM308" s="2062" t="s">
        <v>33</v>
      </c>
      <c r="AN308" s="2061" t="s">
        <v>34</v>
      </c>
      <c r="AO308" s="2062" t="s">
        <v>33</v>
      </c>
      <c r="AP308" s="2061" t="s">
        <v>34</v>
      </c>
      <c r="AQ308" s="2063"/>
      <c r="AR308" s="946"/>
      <c r="CW308"/>
      <c r="CX308"/>
      <c r="CY308"/>
      <c r="CZ308"/>
      <c r="DA308"/>
      <c r="DB308"/>
      <c r="DC308"/>
      <c r="DD308"/>
      <c r="DE308"/>
      <c r="DG308"/>
      <c r="DH308"/>
      <c r="DI308"/>
      <c r="DJ308"/>
      <c r="DK308"/>
      <c r="DL308"/>
      <c r="DM308"/>
    </row>
    <row r="309" spans="1:117" x14ac:dyDescent="0.25">
      <c r="A309" s="2306" t="s">
        <v>46</v>
      </c>
      <c r="B309" s="2065"/>
      <c r="C309" s="2066"/>
      <c r="D309" s="2296">
        <f>SUM(E309:F309)</f>
        <v>0</v>
      </c>
      <c r="E309" s="2068">
        <f t="shared" ref="E309:F313" si="283">SUM(G309+I309+K309+M309+O309+Q309+S309+U309+W309+Y309+AA309+AC309+AE309+AG309+AI309+AK309+AM309+AO309)</f>
        <v>0</v>
      </c>
      <c r="F309" s="2307">
        <f t="shared" si="283"/>
        <v>0</v>
      </c>
      <c r="G309" s="2070"/>
      <c r="H309" s="52"/>
      <c r="I309" s="2070"/>
      <c r="J309" s="52"/>
      <c r="K309" s="2070"/>
      <c r="L309" s="52"/>
      <c r="M309" s="2070"/>
      <c r="N309" s="52"/>
      <c r="O309" s="2070"/>
      <c r="P309" s="52"/>
      <c r="Q309" s="2070"/>
      <c r="R309" s="52"/>
      <c r="S309" s="2070"/>
      <c r="T309" s="52"/>
      <c r="U309" s="2070"/>
      <c r="V309" s="52"/>
      <c r="W309" s="2070"/>
      <c r="X309" s="52"/>
      <c r="Y309" s="2070"/>
      <c r="Z309" s="52"/>
      <c r="AA309" s="2070"/>
      <c r="AB309" s="52"/>
      <c r="AC309" s="2070"/>
      <c r="AD309" s="52"/>
      <c r="AE309" s="2070"/>
      <c r="AF309" s="52"/>
      <c r="AG309" s="2070"/>
      <c r="AH309" s="52"/>
      <c r="AI309" s="2070"/>
      <c r="AJ309" s="52"/>
      <c r="AK309" s="2070"/>
      <c r="AL309" s="52"/>
      <c r="AM309" s="2070"/>
      <c r="AN309" s="52"/>
      <c r="AO309" s="2070"/>
      <c r="AP309" s="55"/>
      <c r="AQ309" s="252"/>
      <c r="AR309" s="232"/>
      <c r="AS309" t="str">
        <f>CV309&amp;CW309&amp;CX309</f>
        <v/>
      </c>
      <c r="CV309" s="25" t="str">
        <f>IF(AND(F309&gt;0,AQ309="")," * No olvide digitar la variable Embarazadas. Digite cero si no tiene.","")</f>
        <v/>
      </c>
      <c r="CW309" s="25" t="str">
        <f>IF(AQ309&gt;F309," * Las Embarazadas NO DEBEN ser mayor al total de mujeres. ","")</f>
        <v/>
      </c>
      <c r="CX309" s="25" t="str">
        <f>IF(AND((AK309+AL309)&gt;0,AR309="")," * No olvide digitar la variable 60 años. Si no tiene digite Cero.",IF(AR309&gt;(AK309+AL309)," * Las actividades de 60 años NO DEBEN ser mayor que las actividades registradas en el rango etario de 60 a 64 años",""))</f>
        <v/>
      </c>
      <c r="CY309"/>
      <c r="CZ309"/>
      <c r="DA309"/>
      <c r="DB309"/>
      <c r="DC309"/>
      <c r="DD309"/>
      <c r="DE309"/>
      <c r="DG309" s="26">
        <f>IF(AND(F309&gt;0,AQ309=""),1,0)</f>
        <v>0</v>
      </c>
      <c r="DH309" s="26">
        <f>IF(AQ309&gt;F309,1,0)</f>
        <v>0</v>
      </c>
      <c r="DI309" s="26">
        <f>IF(AND((AK309+AL309)&gt;0,AR309=""),1,IF(AR309&gt;(AK309+AL309),1,0))</f>
        <v>0</v>
      </c>
      <c r="DJ309"/>
      <c r="DK309"/>
      <c r="DL309"/>
      <c r="DM309"/>
    </row>
    <row r="310" spans="1:117" x14ac:dyDescent="0.25">
      <c r="A310" s="1419" t="s">
        <v>281</v>
      </c>
      <c r="B310" s="1420"/>
      <c r="C310" s="1421"/>
      <c r="D310" s="1383">
        <f>SUM(E310:F310)</f>
        <v>0</v>
      </c>
      <c r="E310" s="1422">
        <f t="shared" si="283"/>
        <v>0</v>
      </c>
      <c r="F310" s="1423">
        <f t="shared" si="283"/>
        <v>0</v>
      </c>
      <c r="G310" s="1424"/>
      <c r="H310" s="1425"/>
      <c r="I310" s="1424"/>
      <c r="J310" s="1425"/>
      <c r="K310" s="1424"/>
      <c r="L310" s="1425"/>
      <c r="M310" s="1424"/>
      <c r="N310" s="1425"/>
      <c r="O310" s="1424"/>
      <c r="P310" s="1425"/>
      <c r="Q310" s="1424"/>
      <c r="R310" s="1425"/>
      <c r="S310" s="1424"/>
      <c r="T310" s="1425"/>
      <c r="U310" s="1424"/>
      <c r="V310" s="1425"/>
      <c r="W310" s="1424"/>
      <c r="X310" s="1425"/>
      <c r="Y310" s="1424"/>
      <c r="Z310" s="1425"/>
      <c r="AA310" s="1424"/>
      <c r="AB310" s="1425"/>
      <c r="AC310" s="1424"/>
      <c r="AD310" s="1425"/>
      <c r="AE310" s="1424"/>
      <c r="AF310" s="1425"/>
      <c r="AG310" s="1424"/>
      <c r="AH310" s="1425"/>
      <c r="AI310" s="1424"/>
      <c r="AJ310" s="1425"/>
      <c r="AK310" s="1424"/>
      <c r="AL310" s="1425"/>
      <c r="AM310" s="1424"/>
      <c r="AN310" s="1425"/>
      <c r="AO310" s="1424"/>
      <c r="AP310" s="1426"/>
      <c r="AQ310" s="1427"/>
      <c r="AR310" s="1428"/>
      <c r="AS310" t="str">
        <f t="shared" ref="AS310:AS313" si="284">CV310&amp;CW310&amp;CX310</f>
        <v/>
      </c>
      <c r="CV310" s="25" t="str">
        <f t="shared" ref="CV310:CV313" si="285">IF(AND(F310&gt;0,AQ310="")," * No olvide digitar la variable Embarazadas. Digite cero si no tiene.","")</f>
        <v/>
      </c>
      <c r="CW310" s="25" t="str">
        <f t="shared" ref="CW310:CW313" si="286">IF(AQ310&gt;F310," * Las Embarazadas NO DEBEN ser mayor al total de mujeres. ","")</f>
        <v/>
      </c>
      <c r="CX310" s="25" t="str">
        <f t="shared" ref="CX310:CX313" si="287">IF(AND((AK310+AL310)&gt;0,AR310="")," * No olvide digitar la variable 60 años. Si no tiene digite Cero.",IF(AR310&gt;(AK310+AL310)," * Las actividades de 60 años NO DEBEN ser mayor que las actividades registradas en el rango etario de 60 a 64 años",""))</f>
        <v/>
      </c>
      <c r="CY310"/>
      <c r="CZ310"/>
      <c r="DA310"/>
      <c r="DB310"/>
      <c r="DC310"/>
      <c r="DD310"/>
      <c r="DE310"/>
      <c r="DG310" s="26">
        <f t="shared" ref="DG310:DG313" si="288">IF(AND(F310&gt;0,AQ310=""),1,0)</f>
        <v>0</v>
      </c>
      <c r="DH310" s="26">
        <f t="shared" ref="DH310:DH313" si="289">IF(AQ310&gt;F310,1,0)</f>
        <v>0</v>
      </c>
      <c r="DI310" s="26">
        <f t="shared" ref="DI310:DI313" si="290">IF(AND((AK310+AL310)&gt;0,AR310=""),1,IF(AR310&gt;(AK310+AL310),1,0))</f>
        <v>0</v>
      </c>
      <c r="DJ310"/>
      <c r="DK310"/>
      <c r="DL310"/>
      <c r="DM310"/>
    </row>
    <row r="311" spans="1:117" x14ac:dyDescent="0.25">
      <c r="A311" s="1419" t="s">
        <v>282</v>
      </c>
      <c r="B311" s="1420"/>
      <c r="C311" s="1421"/>
      <c r="D311" s="1383">
        <f>SUM(E311:F311)</f>
        <v>0</v>
      </c>
      <c r="E311" s="1422">
        <f t="shared" si="283"/>
        <v>0</v>
      </c>
      <c r="F311" s="1423">
        <f t="shared" si="283"/>
        <v>0</v>
      </c>
      <c r="G311" s="1424"/>
      <c r="H311" s="1425"/>
      <c r="I311" s="1424"/>
      <c r="J311" s="1425"/>
      <c r="K311" s="1424"/>
      <c r="L311" s="1425"/>
      <c r="M311" s="1424"/>
      <c r="N311" s="1425"/>
      <c r="O311" s="1424"/>
      <c r="P311" s="1425"/>
      <c r="Q311" s="1424"/>
      <c r="R311" s="1425"/>
      <c r="S311" s="1424"/>
      <c r="T311" s="1425"/>
      <c r="U311" s="1424"/>
      <c r="V311" s="1425"/>
      <c r="W311" s="1424"/>
      <c r="X311" s="1425"/>
      <c r="Y311" s="1424"/>
      <c r="Z311" s="1425"/>
      <c r="AA311" s="1424"/>
      <c r="AB311" s="1425"/>
      <c r="AC311" s="1424"/>
      <c r="AD311" s="1425"/>
      <c r="AE311" s="1424"/>
      <c r="AF311" s="1425"/>
      <c r="AG311" s="1424"/>
      <c r="AH311" s="1425"/>
      <c r="AI311" s="1424"/>
      <c r="AJ311" s="1425"/>
      <c r="AK311" s="1424"/>
      <c r="AL311" s="1425"/>
      <c r="AM311" s="1424"/>
      <c r="AN311" s="1425"/>
      <c r="AO311" s="1424"/>
      <c r="AP311" s="1426"/>
      <c r="AQ311" s="1427"/>
      <c r="AR311" s="1428"/>
      <c r="AS311" t="str">
        <f t="shared" si="284"/>
        <v/>
      </c>
      <c r="CV311" s="25" t="str">
        <f t="shared" si="285"/>
        <v/>
      </c>
      <c r="CW311" s="25" t="str">
        <f t="shared" si="286"/>
        <v/>
      </c>
      <c r="CX311" s="25" t="str">
        <f t="shared" si="287"/>
        <v/>
      </c>
      <c r="CY311"/>
      <c r="CZ311"/>
      <c r="DA311"/>
      <c r="DB311"/>
      <c r="DC311"/>
      <c r="DD311"/>
      <c r="DE311"/>
      <c r="DG311" s="26">
        <f t="shared" si="288"/>
        <v>0</v>
      </c>
      <c r="DH311" s="26">
        <f t="shared" si="289"/>
        <v>0</v>
      </c>
      <c r="DI311" s="26">
        <f t="shared" si="290"/>
        <v>0</v>
      </c>
      <c r="DJ311"/>
      <c r="DK311"/>
      <c r="DL311"/>
      <c r="DM311"/>
    </row>
    <row r="312" spans="1:117" ht="15" customHeight="1" x14ac:dyDescent="0.25">
      <c r="A312" s="1429" t="s">
        <v>283</v>
      </c>
      <c r="B312" s="1430"/>
      <c r="C312" s="1431"/>
      <c r="D312" s="1383">
        <f>SUM(E312:F312)</f>
        <v>0</v>
      </c>
      <c r="E312" s="1422">
        <f t="shared" si="283"/>
        <v>0</v>
      </c>
      <c r="F312" s="1423">
        <f t="shared" si="283"/>
        <v>0</v>
      </c>
      <c r="G312" s="1424"/>
      <c r="H312" s="1425"/>
      <c r="I312" s="1424"/>
      <c r="J312" s="1425"/>
      <c r="K312" s="1424"/>
      <c r="L312" s="1425"/>
      <c r="M312" s="1424"/>
      <c r="N312" s="1425"/>
      <c r="O312" s="1424"/>
      <c r="P312" s="1425"/>
      <c r="Q312" s="1424"/>
      <c r="R312" s="1425"/>
      <c r="S312" s="1424"/>
      <c r="T312" s="1425"/>
      <c r="U312" s="1424"/>
      <c r="V312" s="1425"/>
      <c r="W312" s="1424"/>
      <c r="X312" s="1425"/>
      <c r="Y312" s="1424"/>
      <c r="Z312" s="1425"/>
      <c r="AA312" s="1424"/>
      <c r="AB312" s="1425"/>
      <c r="AC312" s="1424"/>
      <c r="AD312" s="1425"/>
      <c r="AE312" s="1424"/>
      <c r="AF312" s="1425"/>
      <c r="AG312" s="1424"/>
      <c r="AH312" s="1425"/>
      <c r="AI312" s="1424"/>
      <c r="AJ312" s="1425"/>
      <c r="AK312" s="1424"/>
      <c r="AL312" s="1425"/>
      <c r="AM312" s="1424"/>
      <c r="AN312" s="1425"/>
      <c r="AO312" s="1424"/>
      <c r="AP312" s="1426"/>
      <c r="AQ312" s="268"/>
      <c r="AR312" s="189"/>
      <c r="AS312" t="str">
        <f t="shared" si="284"/>
        <v/>
      </c>
      <c r="CV312" s="25" t="str">
        <f t="shared" si="285"/>
        <v/>
      </c>
      <c r="CW312" s="25" t="str">
        <f t="shared" si="286"/>
        <v/>
      </c>
      <c r="CX312" s="25" t="str">
        <f t="shared" si="287"/>
        <v/>
      </c>
      <c r="CY312"/>
      <c r="CZ312"/>
      <c r="DA312"/>
      <c r="DB312"/>
      <c r="DC312"/>
      <c r="DD312"/>
      <c r="DE312"/>
      <c r="DG312" s="26">
        <f t="shared" si="288"/>
        <v>0</v>
      </c>
      <c r="DH312" s="26">
        <f t="shared" si="289"/>
        <v>0</v>
      </c>
      <c r="DI312" s="26">
        <f t="shared" si="290"/>
        <v>0</v>
      </c>
      <c r="DJ312"/>
      <c r="DK312"/>
      <c r="DL312"/>
      <c r="DM312"/>
    </row>
    <row r="313" spans="1:117" x14ac:dyDescent="0.25">
      <c r="A313" s="1432" t="s">
        <v>284</v>
      </c>
      <c r="B313" s="803"/>
      <c r="C313" s="735"/>
      <c r="D313" s="1388">
        <f>SUM(E313:F313)</f>
        <v>0</v>
      </c>
      <c r="E313" s="541">
        <f t="shared" si="283"/>
        <v>0</v>
      </c>
      <c r="F313" s="1433">
        <f t="shared" si="283"/>
        <v>0</v>
      </c>
      <c r="G313" s="1434"/>
      <c r="H313" s="1435"/>
      <c r="I313" s="1434"/>
      <c r="J313" s="1435"/>
      <c r="K313" s="1434"/>
      <c r="L313" s="1435"/>
      <c r="M313" s="1434"/>
      <c r="N313" s="1435"/>
      <c r="O313" s="1434"/>
      <c r="P313" s="1435"/>
      <c r="Q313" s="1434"/>
      <c r="R313" s="1435"/>
      <c r="S313" s="1434"/>
      <c r="T313" s="1435"/>
      <c r="U313" s="1434"/>
      <c r="V313" s="1435"/>
      <c r="W313" s="1434"/>
      <c r="X313" s="1435"/>
      <c r="Y313" s="1434"/>
      <c r="Z313" s="1435"/>
      <c r="AA313" s="1434"/>
      <c r="AB313" s="1435"/>
      <c r="AC313" s="1434"/>
      <c r="AD313" s="1435"/>
      <c r="AE313" s="1434"/>
      <c r="AF313" s="1435"/>
      <c r="AG313" s="1434"/>
      <c r="AH313" s="1435"/>
      <c r="AI313" s="1434"/>
      <c r="AJ313" s="1435"/>
      <c r="AK313" s="1434"/>
      <c r="AL313" s="1435"/>
      <c r="AM313" s="1434"/>
      <c r="AN313" s="1435"/>
      <c r="AO313" s="1434"/>
      <c r="AP313" s="1436"/>
      <c r="AQ313" s="1437"/>
      <c r="AR313" s="1438"/>
      <c r="AS313" t="str">
        <f t="shared" si="284"/>
        <v/>
      </c>
      <c r="CV313" s="25" t="str">
        <f t="shared" si="285"/>
        <v/>
      </c>
      <c r="CW313" s="25" t="str">
        <f t="shared" si="286"/>
        <v/>
      </c>
      <c r="CX313" s="25" t="str">
        <f t="shared" si="287"/>
        <v/>
      </c>
      <c r="CY313"/>
      <c r="CZ313"/>
      <c r="DA313"/>
      <c r="DB313"/>
      <c r="DC313"/>
      <c r="DD313"/>
      <c r="DE313"/>
      <c r="DG313" s="26">
        <f t="shared" si="288"/>
        <v>0</v>
      </c>
      <c r="DH313" s="26">
        <f t="shared" si="289"/>
        <v>0</v>
      </c>
      <c r="DI313" s="26">
        <f t="shared" si="290"/>
        <v>0</v>
      </c>
      <c r="DJ313"/>
      <c r="DK313"/>
      <c r="DL313"/>
      <c r="DM313"/>
    </row>
    <row r="314" spans="1:117" ht="15.75" x14ac:dyDescent="0.25">
      <c r="A314" s="483" t="s">
        <v>285</v>
      </c>
      <c r="B314" s="484"/>
      <c r="C314" s="484"/>
      <c r="D314" s="485"/>
      <c r="E314" s="486"/>
      <c r="CW314"/>
      <c r="CX314"/>
      <c r="CY314"/>
      <c r="CZ314"/>
      <c r="DA314"/>
      <c r="DB314"/>
      <c r="DC314"/>
      <c r="DD314"/>
      <c r="DE314"/>
      <c r="DG314"/>
      <c r="DH314"/>
      <c r="DI314"/>
      <c r="DJ314"/>
      <c r="DK314"/>
      <c r="DL314"/>
      <c r="DM314"/>
    </row>
    <row r="315" spans="1:117" ht="31.5" x14ac:dyDescent="0.25">
      <c r="A315" s="2050" t="s">
        <v>286</v>
      </c>
      <c r="B315" s="2071"/>
      <c r="C315" s="2072" t="s">
        <v>287</v>
      </c>
      <c r="D315" s="2072" t="s">
        <v>288</v>
      </c>
      <c r="E315" s="2072" t="s">
        <v>289</v>
      </c>
      <c r="CW315"/>
      <c r="CX315"/>
      <c r="CY315"/>
      <c r="CZ315"/>
      <c r="DA315"/>
      <c r="DB315"/>
      <c r="DC315"/>
      <c r="DD315"/>
      <c r="DE315"/>
      <c r="DG315"/>
      <c r="DH315"/>
      <c r="DI315"/>
      <c r="DJ315"/>
      <c r="DK315"/>
      <c r="DL315"/>
      <c r="DM315"/>
    </row>
    <row r="316" spans="1:117" x14ac:dyDescent="0.25">
      <c r="A316" s="2308" t="s">
        <v>93</v>
      </c>
      <c r="B316" s="2074"/>
      <c r="C316" s="2309"/>
      <c r="D316" s="2309"/>
      <c r="E316" s="2309"/>
      <c r="CW316"/>
      <c r="CX316"/>
      <c r="CY316"/>
      <c r="CZ316"/>
      <c r="DA316"/>
      <c r="DB316"/>
      <c r="DC316"/>
      <c r="DD316"/>
      <c r="DE316"/>
      <c r="DG316"/>
      <c r="DH316"/>
      <c r="DI316"/>
      <c r="DJ316"/>
      <c r="DK316"/>
      <c r="DL316"/>
      <c r="DM316"/>
    </row>
    <row r="317" spans="1:117" x14ac:dyDescent="0.25">
      <c r="A317" s="1445" t="s">
        <v>290</v>
      </c>
      <c r="B317" s="1446"/>
      <c r="C317" s="1428"/>
      <c r="D317" s="1428"/>
      <c r="E317" s="1428"/>
      <c r="CW317"/>
      <c r="CX317"/>
      <c r="CY317"/>
      <c r="CZ317"/>
      <c r="DA317"/>
      <c r="DB317"/>
      <c r="DC317"/>
      <c r="DD317"/>
      <c r="DE317"/>
      <c r="DG317"/>
      <c r="DH317"/>
      <c r="DI317"/>
      <c r="DJ317"/>
      <c r="DK317"/>
      <c r="DL317"/>
      <c r="DM317"/>
    </row>
    <row r="318" spans="1:117" x14ac:dyDescent="0.25">
      <c r="A318" s="1447" t="s">
        <v>291</v>
      </c>
      <c r="B318" s="1448"/>
      <c r="C318" s="1428"/>
      <c r="D318" s="1428"/>
      <c r="E318" s="1428"/>
      <c r="CW318"/>
      <c r="CX318"/>
      <c r="CY318"/>
      <c r="CZ318"/>
      <c r="DA318"/>
      <c r="DB318"/>
      <c r="DC318"/>
      <c r="DD318"/>
      <c r="DE318"/>
      <c r="DG318"/>
      <c r="DH318"/>
      <c r="DI318"/>
      <c r="DJ318"/>
      <c r="DK318"/>
      <c r="DL318"/>
      <c r="DM318"/>
    </row>
    <row r="319" spans="1:117" x14ac:dyDescent="0.25">
      <c r="A319" s="1445" t="s">
        <v>99</v>
      </c>
      <c r="B319" s="1446"/>
      <c r="C319" s="1428"/>
      <c r="D319" s="1428"/>
      <c r="E319" s="1428"/>
      <c r="CW319"/>
      <c r="CX319"/>
      <c r="CY319"/>
      <c r="CZ319"/>
      <c r="DA319"/>
      <c r="DB319"/>
      <c r="DC319"/>
      <c r="DD319"/>
      <c r="DE319"/>
      <c r="DG319"/>
      <c r="DH319"/>
      <c r="DI319"/>
      <c r="DJ319"/>
      <c r="DK319"/>
      <c r="DL319"/>
      <c r="DM319"/>
    </row>
    <row r="320" spans="1:117" x14ac:dyDescent="0.25">
      <c r="A320" s="1445" t="s">
        <v>101</v>
      </c>
      <c r="B320" s="1446"/>
      <c r="C320" s="1428"/>
      <c r="D320" s="1428"/>
      <c r="E320" s="1428"/>
      <c r="CW320"/>
      <c r="CX320"/>
      <c r="CY320"/>
      <c r="CZ320"/>
      <c r="DA320"/>
      <c r="DB320"/>
      <c r="DC320"/>
      <c r="DD320"/>
      <c r="DE320"/>
      <c r="DG320"/>
      <c r="DH320"/>
      <c r="DI320"/>
      <c r="DJ320"/>
      <c r="DK320"/>
      <c r="DL320"/>
      <c r="DM320"/>
    </row>
    <row r="321" spans="1:117" x14ac:dyDescent="0.25">
      <c r="A321" s="1445" t="s">
        <v>292</v>
      </c>
      <c r="B321" s="1446"/>
      <c r="C321" s="1428"/>
      <c r="D321" s="1428"/>
      <c r="E321" s="1428"/>
      <c r="CW321"/>
      <c r="CX321"/>
      <c r="CY321"/>
      <c r="CZ321"/>
      <c r="DA321"/>
      <c r="DB321"/>
      <c r="DC321"/>
      <c r="DD321"/>
      <c r="DE321"/>
      <c r="DG321"/>
      <c r="DH321"/>
      <c r="DI321"/>
      <c r="DJ321"/>
      <c r="DK321"/>
      <c r="DL321"/>
      <c r="DM321"/>
    </row>
    <row r="322" spans="1:117" x14ac:dyDescent="0.25">
      <c r="A322" s="872" t="s">
        <v>98</v>
      </c>
      <c r="B322" s="873"/>
      <c r="C322" s="1428"/>
      <c r="D322" s="1428"/>
      <c r="E322" s="1428"/>
      <c r="CW322"/>
      <c r="CX322"/>
      <c r="CY322"/>
      <c r="CZ322"/>
      <c r="DA322"/>
      <c r="DB322"/>
      <c r="DC322"/>
      <c r="DD322"/>
      <c r="DE322"/>
      <c r="DG322"/>
      <c r="DH322"/>
      <c r="DI322"/>
      <c r="DJ322"/>
      <c r="DK322"/>
      <c r="DL322"/>
      <c r="DM322"/>
    </row>
    <row r="323" spans="1:117" ht="15" customHeight="1" x14ac:dyDescent="0.25">
      <c r="A323" s="1449" t="s">
        <v>293</v>
      </c>
      <c r="B323" s="1450"/>
      <c r="C323" s="1428"/>
      <c r="D323" s="1428"/>
      <c r="E323" s="1428"/>
      <c r="CW323"/>
      <c r="CX323"/>
      <c r="CY323"/>
      <c r="CZ323"/>
      <c r="DA323"/>
      <c r="DB323"/>
      <c r="DC323"/>
      <c r="DD323"/>
      <c r="DE323"/>
      <c r="DG323"/>
      <c r="DH323"/>
      <c r="DI323"/>
      <c r="DJ323"/>
      <c r="DK323"/>
      <c r="DL323"/>
      <c r="DM323"/>
    </row>
    <row r="324" spans="1:117" x14ac:dyDescent="0.25">
      <c r="A324" s="1449" t="s">
        <v>102</v>
      </c>
      <c r="B324" s="1450"/>
      <c r="C324" s="1428"/>
      <c r="D324" s="1428"/>
      <c r="E324" s="1428"/>
      <c r="CW324"/>
      <c r="CX324"/>
      <c r="CY324"/>
      <c r="CZ324"/>
      <c r="DA324"/>
      <c r="DB324"/>
      <c r="DC324"/>
      <c r="DD324"/>
      <c r="DE324"/>
      <c r="DG324"/>
      <c r="DH324"/>
      <c r="DI324"/>
      <c r="DJ324"/>
      <c r="DK324"/>
      <c r="DL324"/>
      <c r="DM324"/>
    </row>
    <row r="325" spans="1:117" x14ac:dyDescent="0.25">
      <c r="A325" s="1451" t="s">
        <v>103</v>
      </c>
      <c r="B325" s="877"/>
      <c r="C325" s="1438"/>
      <c r="D325" s="1438"/>
      <c r="E325" s="1438"/>
      <c r="CW325"/>
      <c r="CX325"/>
      <c r="CY325"/>
      <c r="CZ325"/>
      <c r="DA325"/>
      <c r="DB325"/>
      <c r="DC325"/>
      <c r="DD325"/>
      <c r="DE325"/>
      <c r="DG325"/>
      <c r="DH325"/>
      <c r="DI325"/>
      <c r="DJ325"/>
      <c r="DK325"/>
      <c r="DL325"/>
      <c r="DM325"/>
    </row>
    <row r="326" spans="1:117" x14ac:dyDescent="0.25">
      <c r="CW326"/>
      <c r="CX326"/>
      <c r="CY326"/>
      <c r="CZ326"/>
      <c r="DA326"/>
      <c r="DB326"/>
      <c r="DC326"/>
      <c r="DD326"/>
      <c r="DE326"/>
      <c r="DG326"/>
      <c r="DH326"/>
      <c r="DI326"/>
      <c r="DJ326"/>
      <c r="DK326"/>
      <c r="DL326"/>
      <c r="DM326"/>
    </row>
    <row r="327" spans="1:117" x14ac:dyDescent="0.25">
      <c r="CW327"/>
      <c r="CX327"/>
      <c r="CY327"/>
      <c r="CZ327"/>
      <c r="DA327"/>
      <c r="DB327"/>
      <c r="DC327"/>
      <c r="DD327"/>
      <c r="DE327"/>
      <c r="DG327"/>
      <c r="DH327"/>
      <c r="DI327"/>
      <c r="DJ327"/>
      <c r="DK327"/>
      <c r="DL327"/>
      <c r="DM327"/>
    </row>
    <row r="328" spans="1:117" x14ac:dyDescent="0.25">
      <c r="CW328"/>
      <c r="CX328"/>
      <c r="CY328"/>
      <c r="CZ328"/>
      <c r="DA328"/>
      <c r="DB328"/>
      <c r="DC328"/>
      <c r="DD328"/>
      <c r="DE328"/>
      <c r="DG328"/>
      <c r="DH328"/>
      <c r="DI328"/>
      <c r="DJ328"/>
      <c r="DK328"/>
      <c r="DL328"/>
      <c r="DM328"/>
    </row>
    <row r="329" spans="1:117" x14ac:dyDescent="0.25">
      <c r="CW329"/>
      <c r="CX329"/>
      <c r="CY329"/>
      <c r="CZ329"/>
      <c r="DA329"/>
      <c r="DB329"/>
      <c r="DC329"/>
      <c r="DD329"/>
      <c r="DE329"/>
      <c r="DG329"/>
      <c r="DH329"/>
      <c r="DI329"/>
      <c r="DJ329"/>
      <c r="DK329"/>
      <c r="DL329"/>
      <c r="DM329"/>
    </row>
    <row r="330" spans="1:117" x14ac:dyDescent="0.25">
      <c r="CW330"/>
      <c r="CX330"/>
      <c r="CY330"/>
      <c r="CZ330"/>
      <c r="DA330"/>
      <c r="DB330"/>
      <c r="DC330"/>
      <c r="DD330"/>
      <c r="DE330"/>
      <c r="DG330"/>
      <c r="DH330"/>
      <c r="DI330"/>
      <c r="DJ330"/>
      <c r="DK330"/>
      <c r="DL330"/>
      <c r="DM330"/>
    </row>
    <row r="331" spans="1:117" x14ac:dyDescent="0.25">
      <c r="CW331"/>
      <c r="CX331"/>
      <c r="CY331"/>
      <c r="CZ331"/>
      <c r="DA331"/>
      <c r="DB331"/>
      <c r="DC331"/>
      <c r="DD331"/>
      <c r="DE331"/>
      <c r="DG331"/>
      <c r="DH331"/>
      <c r="DI331"/>
      <c r="DJ331"/>
      <c r="DK331"/>
      <c r="DL331"/>
      <c r="DM331"/>
    </row>
    <row r="332" spans="1:117" x14ac:dyDescent="0.25">
      <c r="CW332"/>
      <c r="CX332"/>
      <c r="CY332"/>
      <c r="CZ332"/>
      <c r="DA332"/>
      <c r="DB332"/>
      <c r="DC332"/>
      <c r="DD332"/>
      <c r="DE332"/>
      <c r="DG332"/>
      <c r="DH332"/>
      <c r="DI332"/>
      <c r="DJ332"/>
      <c r="DK332"/>
      <c r="DL332"/>
      <c r="DM332"/>
    </row>
    <row r="333" spans="1:117" x14ac:dyDescent="0.25">
      <c r="CW333"/>
      <c r="CX333"/>
      <c r="CY333"/>
      <c r="CZ333"/>
      <c r="DA333"/>
      <c r="DB333"/>
      <c r="DC333"/>
      <c r="DD333"/>
      <c r="DE333"/>
      <c r="DG333"/>
      <c r="DH333"/>
      <c r="DI333"/>
      <c r="DJ333"/>
      <c r="DK333"/>
      <c r="DL333"/>
      <c r="DM333"/>
    </row>
    <row r="334" spans="1:117" x14ac:dyDescent="0.25">
      <c r="CW334"/>
      <c r="CX334"/>
      <c r="CY334"/>
      <c r="CZ334"/>
      <c r="DA334"/>
      <c r="DB334"/>
      <c r="DC334"/>
      <c r="DD334"/>
      <c r="DE334"/>
      <c r="DG334"/>
      <c r="DH334"/>
      <c r="DI334"/>
      <c r="DJ334"/>
      <c r="DK334"/>
      <c r="DL334"/>
      <c r="DM334"/>
    </row>
    <row r="335" spans="1:117" x14ac:dyDescent="0.25">
      <c r="CW335"/>
      <c r="CX335"/>
      <c r="CY335"/>
      <c r="CZ335"/>
      <c r="DA335"/>
      <c r="DB335"/>
      <c r="DC335"/>
      <c r="DD335"/>
      <c r="DE335"/>
      <c r="DG335"/>
      <c r="DH335"/>
      <c r="DI335"/>
      <c r="DJ335"/>
      <c r="DK335"/>
      <c r="DL335"/>
      <c r="DM335"/>
    </row>
    <row r="336" spans="1:117" x14ac:dyDescent="0.25">
      <c r="CW336"/>
      <c r="CX336"/>
      <c r="CY336"/>
      <c r="CZ336"/>
      <c r="DA336"/>
      <c r="DB336"/>
      <c r="DC336"/>
      <c r="DD336"/>
      <c r="DE336"/>
      <c r="DG336"/>
      <c r="DH336"/>
      <c r="DI336"/>
      <c r="DJ336"/>
      <c r="DK336"/>
      <c r="DL336"/>
      <c r="DM336"/>
    </row>
    <row r="337" spans="1:117" x14ac:dyDescent="0.25">
      <c r="CW337"/>
      <c r="CX337"/>
      <c r="CY337"/>
      <c r="CZ337"/>
      <c r="DA337"/>
      <c r="DB337"/>
      <c r="DC337"/>
      <c r="DD337"/>
      <c r="DE337"/>
      <c r="DG337"/>
      <c r="DH337"/>
      <c r="DI337"/>
      <c r="DJ337"/>
      <c r="DK337"/>
      <c r="DL337"/>
      <c r="DM337"/>
    </row>
    <row r="338" spans="1:117" x14ac:dyDescent="0.25">
      <c r="CW338"/>
      <c r="CX338"/>
      <c r="CY338"/>
      <c r="CZ338"/>
      <c r="DA338"/>
      <c r="DB338"/>
      <c r="DC338"/>
      <c r="DD338"/>
      <c r="DE338"/>
      <c r="DG338"/>
      <c r="DH338"/>
      <c r="DI338"/>
      <c r="DJ338"/>
      <c r="DK338"/>
      <c r="DL338"/>
      <c r="DM338"/>
    </row>
    <row r="339" spans="1:117" x14ac:dyDescent="0.25">
      <c r="CW339"/>
      <c r="CX339"/>
      <c r="CY339"/>
      <c r="CZ339"/>
      <c r="DA339"/>
      <c r="DB339"/>
      <c r="DC339"/>
      <c r="DD339"/>
      <c r="DE339"/>
      <c r="DG339"/>
      <c r="DH339"/>
      <c r="DI339"/>
      <c r="DJ339"/>
      <c r="DK339"/>
      <c r="DL339"/>
      <c r="DM339"/>
    </row>
    <row r="340" spans="1:117" x14ac:dyDescent="0.25">
      <c r="CW340"/>
      <c r="CX340"/>
      <c r="CY340"/>
      <c r="CZ340"/>
      <c r="DA340"/>
      <c r="DB340"/>
      <c r="DC340"/>
      <c r="DD340"/>
      <c r="DE340"/>
      <c r="DG340"/>
      <c r="DH340"/>
      <c r="DI340"/>
      <c r="DJ340"/>
      <c r="DK340"/>
      <c r="DL340"/>
      <c r="DM340"/>
    </row>
    <row r="341" spans="1:117" x14ac:dyDescent="0.25">
      <c r="CW341"/>
      <c r="CX341"/>
      <c r="CY341"/>
      <c r="CZ341"/>
      <c r="DA341"/>
      <c r="DB341"/>
      <c r="DC341"/>
      <c r="DD341"/>
      <c r="DE341"/>
      <c r="DG341"/>
      <c r="DH341"/>
      <c r="DI341"/>
      <c r="DJ341"/>
      <c r="DK341"/>
      <c r="DL341"/>
      <c r="DM341"/>
    </row>
    <row r="342" spans="1:117" x14ac:dyDescent="0.25">
      <c r="CW342"/>
      <c r="CX342"/>
      <c r="CY342"/>
      <c r="CZ342"/>
      <c r="DA342"/>
      <c r="DB342"/>
      <c r="DC342"/>
      <c r="DD342"/>
      <c r="DE342"/>
      <c r="DG342"/>
      <c r="DH342"/>
      <c r="DI342"/>
      <c r="DJ342"/>
      <c r="DK342"/>
      <c r="DL342"/>
      <c r="DM342"/>
    </row>
    <row r="343" spans="1:117" x14ac:dyDescent="0.25">
      <c r="CW343"/>
      <c r="CX343"/>
      <c r="CY343"/>
      <c r="CZ343"/>
      <c r="DA343"/>
      <c r="DB343"/>
      <c r="DC343"/>
      <c r="DD343"/>
      <c r="DE343"/>
      <c r="DG343"/>
      <c r="DH343"/>
      <c r="DI343"/>
      <c r="DJ343"/>
      <c r="DK343"/>
      <c r="DL343"/>
      <c r="DM343"/>
    </row>
    <row r="344" spans="1:117" x14ac:dyDescent="0.25">
      <c r="CW344"/>
      <c r="CX344"/>
      <c r="CY344"/>
      <c r="CZ344"/>
      <c r="DA344"/>
      <c r="DB344"/>
      <c r="DC344"/>
      <c r="DD344"/>
      <c r="DE344"/>
      <c r="DG344"/>
      <c r="DH344"/>
      <c r="DI344"/>
      <c r="DJ344"/>
      <c r="DK344"/>
      <c r="DL344"/>
      <c r="DM344"/>
    </row>
    <row r="345" spans="1:117" x14ac:dyDescent="0.25">
      <c r="CW345"/>
      <c r="CX345"/>
      <c r="CY345"/>
      <c r="CZ345"/>
      <c r="DA345"/>
      <c r="DB345"/>
      <c r="DC345"/>
      <c r="DD345"/>
      <c r="DE345"/>
      <c r="DG345"/>
      <c r="DH345"/>
      <c r="DI345"/>
      <c r="DJ345"/>
      <c r="DK345"/>
      <c r="DL345"/>
      <c r="DM345"/>
    </row>
    <row r="346" spans="1:117" x14ac:dyDescent="0.25">
      <c r="CW346"/>
      <c r="CX346"/>
      <c r="CY346"/>
      <c r="CZ346"/>
      <c r="DA346"/>
      <c r="DB346"/>
      <c r="DC346"/>
      <c r="DD346"/>
      <c r="DE346"/>
      <c r="DG346"/>
      <c r="DH346"/>
      <c r="DI346"/>
      <c r="DJ346"/>
      <c r="DK346"/>
      <c r="DL346"/>
      <c r="DM346"/>
    </row>
    <row r="347" spans="1:117" x14ac:dyDescent="0.25">
      <c r="CW347"/>
      <c r="CX347"/>
      <c r="CY347"/>
      <c r="CZ347"/>
      <c r="DA347"/>
      <c r="DB347"/>
      <c r="DC347"/>
      <c r="DD347"/>
      <c r="DE347"/>
      <c r="DG347"/>
      <c r="DH347"/>
      <c r="DI347"/>
      <c r="DJ347"/>
      <c r="DK347"/>
      <c r="DL347"/>
      <c r="DM347"/>
    </row>
    <row r="348" spans="1:117" x14ac:dyDescent="0.25">
      <c r="CW348"/>
      <c r="CX348"/>
      <c r="CY348"/>
      <c r="CZ348"/>
      <c r="DA348"/>
      <c r="DB348"/>
      <c r="DC348"/>
      <c r="DD348"/>
      <c r="DE348"/>
      <c r="DG348"/>
      <c r="DH348"/>
      <c r="DI348"/>
      <c r="DJ348"/>
      <c r="DK348"/>
      <c r="DL348"/>
      <c r="DM348"/>
    </row>
    <row r="349" spans="1:117" x14ac:dyDescent="0.25">
      <c r="CW349"/>
      <c r="CX349"/>
      <c r="CY349"/>
      <c r="CZ349"/>
      <c r="DA349"/>
      <c r="DB349"/>
      <c r="DC349"/>
      <c r="DD349"/>
      <c r="DE349"/>
      <c r="DG349"/>
      <c r="DH349"/>
      <c r="DI349"/>
      <c r="DJ349"/>
      <c r="DK349"/>
      <c r="DL349"/>
      <c r="DM349"/>
    </row>
    <row r="350" spans="1:117" x14ac:dyDescent="0.25">
      <c r="A350" s="489">
        <f>SUM(D12:D15,D19:D36,D41:D64,D82:D83,D67:D78,D88:D141,D146:D155,D160:D196,D201:D204,D211:D214,D219:D304,D309:D313,C316:E325)</f>
        <v>6088</v>
      </c>
      <c r="B350" s="490">
        <f>SUM(DG12:DO313)</f>
        <v>0</v>
      </c>
      <c r="CW350"/>
      <c r="CX350"/>
      <c r="CY350"/>
      <c r="CZ350"/>
      <c r="DA350"/>
      <c r="DB350"/>
      <c r="DC350"/>
      <c r="DD350"/>
      <c r="DE350"/>
      <c r="DG350"/>
      <c r="DH350"/>
      <c r="DI350"/>
      <c r="DJ350"/>
      <c r="DK350"/>
      <c r="DL350"/>
      <c r="DM350"/>
    </row>
    <row r="351" spans="1:117" x14ac:dyDescent="0.25">
      <c r="CW351"/>
      <c r="CX351"/>
      <c r="CY351"/>
      <c r="CZ351"/>
      <c r="DA351"/>
      <c r="DB351"/>
      <c r="DC351"/>
      <c r="DD351"/>
      <c r="DE351"/>
      <c r="DG351"/>
      <c r="DH351"/>
      <c r="DI351"/>
      <c r="DJ351"/>
      <c r="DK351"/>
      <c r="DL351"/>
      <c r="DM351"/>
    </row>
    <row r="352" spans="1:117" x14ac:dyDescent="0.25">
      <c r="CW352"/>
      <c r="CX352"/>
      <c r="CY352"/>
      <c r="CZ352"/>
      <c r="DA352"/>
      <c r="DB352"/>
      <c r="DC352"/>
      <c r="DD352"/>
      <c r="DE352"/>
      <c r="DG352"/>
      <c r="DH352"/>
      <c r="DI352"/>
      <c r="DJ352"/>
      <c r="DK352"/>
      <c r="DL352"/>
      <c r="DM352"/>
    </row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</sheetData>
  <mergeCells count="536">
    <mergeCell ref="A321:B321"/>
    <mergeCell ref="A322:B322"/>
    <mergeCell ref="A323:B323"/>
    <mergeCell ref="A324:B324"/>
    <mergeCell ref="A325:B325"/>
    <mergeCell ref="A315:B315"/>
    <mergeCell ref="A316:B316"/>
    <mergeCell ref="A317:B317"/>
    <mergeCell ref="A318:B318"/>
    <mergeCell ref="A319:B319"/>
    <mergeCell ref="A320:B320"/>
    <mergeCell ref="A309:C309"/>
    <mergeCell ref="A310:C310"/>
    <mergeCell ref="A311:C311"/>
    <mergeCell ref="A312:C312"/>
    <mergeCell ref="A313:C313"/>
    <mergeCell ref="AC307:AD307"/>
    <mergeCell ref="AE307:AF307"/>
    <mergeCell ref="AG307:AH307"/>
    <mergeCell ref="AI307:AJ307"/>
    <mergeCell ref="Q307:R307"/>
    <mergeCell ref="S307:T307"/>
    <mergeCell ref="U307:V307"/>
    <mergeCell ref="W307:X307"/>
    <mergeCell ref="Y307:Z307"/>
    <mergeCell ref="AA307:AB307"/>
    <mergeCell ref="A306:C308"/>
    <mergeCell ref="D306:F307"/>
    <mergeCell ref="G306:AP306"/>
    <mergeCell ref="AQ306:AQ308"/>
    <mergeCell ref="AR306:AR308"/>
    <mergeCell ref="G307:H307"/>
    <mergeCell ref="I307:J307"/>
    <mergeCell ref="K307:L307"/>
    <mergeCell ref="M307:N307"/>
    <mergeCell ref="O307:P307"/>
    <mergeCell ref="A299:A304"/>
    <mergeCell ref="B299:C299"/>
    <mergeCell ref="B300:C300"/>
    <mergeCell ref="B301:C301"/>
    <mergeCell ref="B302:C302"/>
    <mergeCell ref="B303:C303"/>
    <mergeCell ref="B304:C304"/>
    <mergeCell ref="AO307:AP307"/>
    <mergeCell ref="AK307:AL307"/>
    <mergeCell ref="AM307:AN307"/>
    <mergeCell ref="A293:A298"/>
    <mergeCell ref="B293:C293"/>
    <mergeCell ref="B294:C294"/>
    <mergeCell ref="B295:C295"/>
    <mergeCell ref="B296:C296"/>
    <mergeCell ref="B297:C297"/>
    <mergeCell ref="B298:C298"/>
    <mergeCell ref="A287:A292"/>
    <mergeCell ref="B287:C287"/>
    <mergeCell ref="B288:C288"/>
    <mergeCell ref="B289:C289"/>
    <mergeCell ref="B290:C290"/>
    <mergeCell ref="B291:C291"/>
    <mergeCell ref="B292:C292"/>
    <mergeCell ref="A281:A286"/>
    <mergeCell ref="B281:C281"/>
    <mergeCell ref="B282:C282"/>
    <mergeCell ref="B283:C283"/>
    <mergeCell ref="B284:C284"/>
    <mergeCell ref="B285:C285"/>
    <mergeCell ref="B286:C286"/>
    <mergeCell ref="A275:A280"/>
    <mergeCell ref="B275:C275"/>
    <mergeCell ref="B276:C276"/>
    <mergeCell ref="B277:C277"/>
    <mergeCell ref="B278:C278"/>
    <mergeCell ref="B279:C279"/>
    <mergeCell ref="B280:C280"/>
    <mergeCell ref="A269:A274"/>
    <mergeCell ref="B269:C269"/>
    <mergeCell ref="B270:C270"/>
    <mergeCell ref="B271:C271"/>
    <mergeCell ref="B272:C272"/>
    <mergeCell ref="B273:C273"/>
    <mergeCell ref="B274:C274"/>
    <mergeCell ref="A263:A268"/>
    <mergeCell ref="B263:C263"/>
    <mergeCell ref="B264:C264"/>
    <mergeCell ref="B265:C265"/>
    <mergeCell ref="B266:C266"/>
    <mergeCell ref="B267:C267"/>
    <mergeCell ref="B268:C268"/>
    <mergeCell ref="A257:A262"/>
    <mergeCell ref="B257:C257"/>
    <mergeCell ref="B258:C258"/>
    <mergeCell ref="B259:C259"/>
    <mergeCell ref="B260:C260"/>
    <mergeCell ref="B261:C261"/>
    <mergeCell ref="B262:C262"/>
    <mergeCell ref="A251:A256"/>
    <mergeCell ref="B251:C251"/>
    <mergeCell ref="B252:C252"/>
    <mergeCell ref="B253:C253"/>
    <mergeCell ref="B254:C254"/>
    <mergeCell ref="B255:C255"/>
    <mergeCell ref="B256:C256"/>
    <mergeCell ref="A245:A250"/>
    <mergeCell ref="B245:C245"/>
    <mergeCell ref="B246:C246"/>
    <mergeCell ref="B247:C247"/>
    <mergeCell ref="B248:C248"/>
    <mergeCell ref="B249:C249"/>
    <mergeCell ref="B250:C250"/>
    <mergeCell ref="A239:A244"/>
    <mergeCell ref="B239:C239"/>
    <mergeCell ref="B240:C240"/>
    <mergeCell ref="B241:C241"/>
    <mergeCell ref="B242:C242"/>
    <mergeCell ref="B243:C243"/>
    <mergeCell ref="B244:C244"/>
    <mergeCell ref="A233:A238"/>
    <mergeCell ref="B233:C233"/>
    <mergeCell ref="B234:C234"/>
    <mergeCell ref="B235:C235"/>
    <mergeCell ref="B236:C236"/>
    <mergeCell ref="B237:C237"/>
    <mergeCell ref="B238:C238"/>
    <mergeCell ref="A227:A232"/>
    <mergeCell ref="B227:C227"/>
    <mergeCell ref="B228:C228"/>
    <mergeCell ref="B229:C229"/>
    <mergeCell ref="B230:C230"/>
    <mergeCell ref="B231:C231"/>
    <mergeCell ref="B232:C232"/>
    <mergeCell ref="A221:A226"/>
    <mergeCell ref="B221:C221"/>
    <mergeCell ref="B222:C222"/>
    <mergeCell ref="B223:C223"/>
    <mergeCell ref="B224:C224"/>
    <mergeCell ref="B225:C225"/>
    <mergeCell ref="B226:C226"/>
    <mergeCell ref="AM217:AN217"/>
    <mergeCell ref="AQ217:AQ218"/>
    <mergeCell ref="A219:A220"/>
    <mergeCell ref="B219:C219"/>
    <mergeCell ref="B220:C220"/>
    <mergeCell ref="AA217:AB217"/>
    <mergeCell ref="AC217:AD217"/>
    <mergeCell ref="AE217:AF217"/>
    <mergeCell ref="AG217:AH217"/>
    <mergeCell ref="AI217:AJ217"/>
    <mergeCell ref="AK217:AL217"/>
    <mergeCell ref="AU216:AU218"/>
    <mergeCell ref="AV216:AV218"/>
    <mergeCell ref="AW216:AW218"/>
    <mergeCell ref="AX216:AX218"/>
    <mergeCell ref="G217:H217"/>
    <mergeCell ref="I217:J217"/>
    <mergeCell ref="K217:L217"/>
    <mergeCell ref="M217:N217"/>
    <mergeCell ref="O217:P217"/>
    <mergeCell ref="Q217:R217"/>
    <mergeCell ref="G216:AN216"/>
    <mergeCell ref="AO216:AO218"/>
    <mergeCell ref="AP216:AP218"/>
    <mergeCell ref="AQ216:AR216"/>
    <mergeCell ref="AS216:AS218"/>
    <mergeCell ref="AT216:AT218"/>
    <mergeCell ref="S217:T217"/>
    <mergeCell ref="U217:V217"/>
    <mergeCell ref="W217:X217"/>
    <mergeCell ref="Y217:Z217"/>
    <mergeCell ref="AR217:AR218"/>
    <mergeCell ref="A211:C211"/>
    <mergeCell ref="A212:C212"/>
    <mergeCell ref="A213:C213"/>
    <mergeCell ref="A214:C214"/>
    <mergeCell ref="A216:C218"/>
    <mergeCell ref="D216:F217"/>
    <mergeCell ref="AE209:AF209"/>
    <mergeCell ref="AG209:AH209"/>
    <mergeCell ref="AI209:AJ209"/>
    <mergeCell ref="A208:C210"/>
    <mergeCell ref="D208:F209"/>
    <mergeCell ref="G208:AP208"/>
    <mergeCell ref="G209:H209"/>
    <mergeCell ref="I209:J209"/>
    <mergeCell ref="K209:L209"/>
    <mergeCell ref="M209:N209"/>
    <mergeCell ref="O209:P209"/>
    <mergeCell ref="Q209:R209"/>
    <mergeCell ref="AK209:AL209"/>
    <mergeCell ref="AM209:AN209"/>
    <mergeCell ref="AO209:AP209"/>
    <mergeCell ref="S209:T209"/>
    <mergeCell ref="U209:V209"/>
    <mergeCell ref="W209:X209"/>
    <mergeCell ref="Y209:Z209"/>
    <mergeCell ref="AA209:AB209"/>
    <mergeCell ref="AC209:AD209"/>
    <mergeCell ref="A201:C201"/>
    <mergeCell ref="A202:C202"/>
    <mergeCell ref="A203:C203"/>
    <mergeCell ref="A204:C204"/>
    <mergeCell ref="A205:C205"/>
    <mergeCell ref="AD198:AD200"/>
    <mergeCell ref="AE198:AE200"/>
    <mergeCell ref="AF198:AF200"/>
    <mergeCell ref="A206:C206"/>
    <mergeCell ref="AG198:AG200"/>
    <mergeCell ref="G199:H199"/>
    <mergeCell ref="I199:J199"/>
    <mergeCell ref="K199:L199"/>
    <mergeCell ref="M199:N199"/>
    <mergeCell ref="O199:P199"/>
    <mergeCell ref="Q199:R199"/>
    <mergeCell ref="A195:A196"/>
    <mergeCell ref="B195:B196"/>
    <mergeCell ref="A198:C200"/>
    <mergeCell ref="D198:F199"/>
    <mergeCell ref="G198:AB198"/>
    <mergeCell ref="AC198:AC200"/>
    <mergeCell ref="S199:T199"/>
    <mergeCell ref="U199:V199"/>
    <mergeCell ref="W199:X199"/>
    <mergeCell ref="Y199:Z199"/>
    <mergeCell ref="AA199:AB199"/>
    <mergeCell ref="A187:A191"/>
    <mergeCell ref="B187:C187"/>
    <mergeCell ref="B188:B189"/>
    <mergeCell ref="B190:B191"/>
    <mergeCell ref="A192:A194"/>
    <mergeCell ref="B192:B194"/>
    <mergeCell ref="A171:A175"/>
    <mergeCell ref="B171:B175"/>
    <mergeCell ref="A176:A178"/>
    <mergeCell ref="B176:B178"/>
    <mergeCell ref="A179:A186"/>
    <mergeCell ref="B179:B181"/>
    <mergeCell ref="B182:B183"/>
    <mergeCell ref="B184:B186"/>
    <mergeCell ref="A160:A170"/>
    <mergeCell ref="B160:C160"/>
    <mergeCell ref="B161:C161"/>
    <mergeCell ref="B162:C162"/>
    <mergeCell ref="B163:C163"/>
    <mergeCell ref="B164:B170"/>
    <mergeCell ref="AA158:AB158"/>
    <mergeCell ref="AC158:AD158"/>
    <mergeCell ref="AE158:AF158"/>
    <mergeCell ref="A157:C159"/>
    <mergeCell ref="D157:F158"/>
    <mergeCell ref="AT157:AT159"/>
    <mergeCell ref="AU157:AU159"/>
    <mergeCell ref="AV157:AV159"/>
    <mergeCell ref="AW157:AW159"/>
    <mergeCell ref="G158:H158"/>
    <mergeCell ref="I158:J158"/>
    <mergeCell ref="K158:L158"/>
    <mergeCell ref="M158:N158"/>
    <mergeCell ref="O158:P158"/>
    <mergeCell ref="Q158:R158"/>
    <mergeCell ref="G157:AP157"/>
    <mergeCell ref="AQ157:AQ159"/>
    <mergeCell ref="AR157:AR159"/>
    <mergeCell ref="AS157:AS159"/>
    <mergeCell ref="S158:T158"/>
    <mergeCell ref="U158:V158"/>
    <mergeCell ref="W158:X158"/>
    <mergeCell ref="Y158:Z158"/>
    <mergeCell ref="AM158:AN158"/>
    <mergeCell ref="AO158:AP158"/>
    <mergeCell ref="AG158:AH158"/>
    <mergeCell ref="AI158:AJ158"/>
    <mergeCell ref="AK158:AL158"/>
    <mergeCell ref="A150:C150"/>
    <mergeCell ref="A151:C151"/>
    <mergeCell ref="A152:C152"/>
    <mergeCell ref="A153:C153"/>
    <mergeCell ref="A154:C154"/>
    <mergeCell ref="A155:C155"/>
    <mergeCell ref="AM144:AN144"/>
    <mergeCell ref="AO144:AP144"/>
    <mergeCell ref="A146:C146"/>
    <mergeCell ref="A147:C147"/>
    <mergeCell ref="A148:C148"/>
    <mergeCell ref="A149:C149"/>
    <mergeCell ref="AA144:AB144"/>
    <mergeCell ref="AC144:AD144"/>
    <mergeCell ref="AE144:AF144"/>
    <mergeCell ref="AG144:AH144"/>
    <mergeCell ref="AI144:AJ144"/>
    <mergeCell ref="AK144:AL144"/>
    <mergeCell ref="O144:P144"/>
    <mergeCell ref="Q144:R144"/>
    <mergeCell ref="S144:T144"/>
    <mergeCell ref="U144:V144"/>
    <mergeCell ref="W144:X144"/>
    <mergeCell ref="Y144:Z144"/>
    <mergeCell ref="AS143:AS145"/>
    <mergeCell ref="AT143:AT145"/>
    <mergeCell ref="AU143:AU145"/>
    <mergeCell ref="AV143:AV145"/>
    <mergeCell ref="AW143:AW145"/>
    <mergeCell ref="AX143:AX145"/>
    <mergeCell ref="A141:C141"/>
    <mergeCell ref="A143:C145"/>
    <mergeCell ref="D143:F144"/>
    <mergeCell ref="G143:AP143"/>
    <mergeCell ref="AQ143:AQ145"/>
    <mergeCell ref="AR143:AR145"/>
    <mergeCell ref="G144:H144"/>
    <mergeCell ref="I144:J144"/>
    <mergeCell ref="K144:L144"/>
    <mergeCell ref="M144:N144"/>
    <mergeCell ref="A135:C135"/>
    <mergeCell ref="A136:C136"/>
    <mergeCell ref="A137:C137"/>
    <mergeCell ref="A138:C138"/>
    <mergeCell ref="A139:C139"/>
    <mergeCell ref="A140:C140"/>
    <mergeCell ref="A129:C129"/>
    <mergeCell ref="A130:C130"/>
    <mergeCell ref="A131:C131"/>
    <mergeCell ref="A132:C132"/>
    <mergeCell ref="A133:C133"/>
    <mergeCell ref="A134:C134"/>
    <mergeCell ref="A123:C123"/>
    <mergeCell ref="A124:C124"/>
    <mergeCell ref="A125:C125"/>
    <mergeCell ref="A126:C126"/>
    <mergeCell ref="A127:C127"/>
    <mergeCell ref="A128:C128"/>
    <mergeCell ref="A117:C117"/>
    <mergeCell ref="A118:C118"/>
    <mergeCell ref="A119:C119"/>
    <mergeCell ref="A120:C120"/>
    <mergeCell ref="A121:C121"/>
    <mergeCell ref="A122:C122"/>
    <mergeCell ref="A111:C111"/>
    <mergeCell ref="A112:C112"/>
    <mergeCell ref="A113:C113"/>
    <mergeCell ref="A114:C114"/>
    <mergeCell ref="A115:C115"/>
    <mergeCell ref="A116:C116"/>
    <mergeCell ref="A105:C105"/>
    <mergeCell ref="A106:C106"/>
    <mergeCell ref="A107:C107"/>
    <mergeCell ref="A108:C108"/>
    <mergeCell ref="A109:C109"/>
    <mergeCell ref="A110:C110"/>
    <mergeCell ref="A99:C99"/>
    <mergeCell ref="A100:C100"/>
    <mergeCell ref="A101:C101"/>
    <mergeCell ref="A102:C102"/>
    <mergeCell ref="A103:C103"/>
    <mergeCell ref="A104:C104"/>
    <mergeCell ref="A93:C93"/>
    <mergeCell ref="A94:C94"/>
    <mergeCell ref="A95:C95"/>
    <mergeCell ref="A96:C96"/>
    <mergeCell ref="A97:C97"/>
    <mergeCell ref="A98:C98"/>
    <mergeCell ref="A88:C88"/>
    <mergeCell ref="A89:C89"/>
    <mergeCell ref="A90:C90"/>
    <mergeCell ref="A91:C91"/>
    <mergeCell ref="A92:C92"/>
    <mergeCell ref="AA86:AB86"/>
    <mergeCell ref="AC86:AD86"/>
    <mergeCell ref="AE86:AF86"/>
    <mergeCell ref="AG86:AH86"/>
    <mergeCell ref="AT85:AT87"/>
    <mergeCell ref="AU85:AU87"/>
    <mergeCell ref="AV85:AV87"/>
    <mergeCell ref="AW85:AW87"/>
    <mergeCell ref="G86:H86"/>
    <mergeCell ref="I86:J86"/>
    <mergeCell ref="K86:L86"/>
    <mergeCell ref="M86:N86"/>
    <mergeCell ref="O86:P86"/>
    <mergeCell ref="Q86:R86"/>
    <mergeCell ref="G85:AN85"/>
    <mergeCell ref="AO85:AO87"/>
    <mergeCell ref="AP85:AP87"/>
    <mergeCell ref="AQ85:AQ87"/>
    <mergeCell ref="AR85:AR87"/>
    <mergeCell ref="AS85:AS87"/>
    <mergeCell ref="S86:T86"/>
    <mergeCell ref="U86:V86"/>
    <mergeCell ref="W86:X86"/>
    <mergeCell ref="Y86:Z86"/>
    <mergeCell ref="AM86:AN86"/>
    <mergeCell ref="AI86:AJ86"/>
    <mergeCell ref="AK86:AL86"/>
    <mergeCell ref="A80:C81"/>
    <mergeCell ref="D80:F80"/>
    <mergeCell ref="A82:A83"/>
    <mergeCell ref="B82:C82"/>
    <mergeCell ref="B83:C83"/>
    <mergeCell ref="A85:C87"/>
    <mergeCell ref="D85:F86"/>
    <mergeCell ref="A73:C73"/>
    <mergeCell ref="A74:C74"/>
    <mergeCell ref="A75:C75"/>
    <mergeCell ref="A76:C76"/>
    <mergeCell ref="A77:C77"/>
    <mergeCell ref="A78:C78"/>
    <mergeCell ref="A68:A69"/>
    <mergeCell ref="B68:C68"/>
    <mergeCell ref="B69:C69"/>
    <mergeCell ref="A70:C70"/>
    <mergeCell ref="A71:C71"/>
    <mergeCell ref="A72:C72"/>
    <mergeCell ref="A55:B59"/>
    <mergeCell ref="A60:C60"/>
    <mergeCell ref="A61:B64"/>
    <mergeCell ref="G64:X64"/>
    <mergeCell ref="A66:C66"/>
    <mergeCell ref="A67:C67"/>
    <mergeCell ref="A45:C45"/>
    <mergeCell ref="A46:C46"/>
    <mergeCell ref="G46:R46"/>
    <mergeCell ref="A47:C47"/>
    <mergeCell ref="A48:B53"/>
    <mergeCell ref="A54:C54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O39:P39"/>
    <mergeCell ref="Q39:R39"/>
    <mergeCell ref="S39:T39"/>
    <mergeCell ref="U39:V39"/>
    <mergeCell ref="W39:X39"/>
    <mergeCell ref="Y39:Z39"/>
    <mergeCell ref="AS38:AS40"/>
    <mergeCell ref="AT38:AT40"/>
    <mergeCell ref="AU38:AU40"/>
    <mergeCell ref="AV38:AV40"/>
    <mergeCell ref="AW38:AW40"/>
    <mergeCell ref="AX38:AX40"/>
    <mergeCell ref="A36:C36"/>
    <mergeCell ref="A38:C40"/>
    <mergeCell ref="D38:F39"/>
    <mergeCell ref="G38:AP38"/>
    <mergeCell ref="AQ38:AQ40"/>
    <mergeCell ref="AR38:AR40"/>
    <mergeCell ref="G39:H39"/>
    <mergeCell ref="I39:J39"/>
    <mergeCell ref="K39:L39"/>
    <mergeCell ref="M39:N39"/>
    <mergeCell ref="AM39:AN39"/>
    <mergeCell ref="AO39:AP39"/>
    <mergeCell ref="AK39:AL39"/>
    <mergeCell ref="A30:C30"/>
    <mergeCell ref="A31:C31"/>
    <mergeCell ref="A32:C32"/>
    <mergeCell ref="A33:C33"/>
    <mergeCell ref="A34:C34"/>
    <mergeCell ref="A35:C35"/>
    <mergeCell ref="A24:C24"/>
    <mergeCell ref="A25:C25"/>
    <mergeCell ref="A26:C26"/>
    <mergeCell ref="A27:C27"/>
    <mergeCell ref="A28:C28"/>
    <mergeCell ref="A29:C29"/>
    <mergeCell ref="AX17:AX18"/>
    <mergeCell ref="A19:C19"/>
    <mergeCell ref="A20:C20"/>
    <mergeCell ref="A21:C21"/>
    <mergeCell ref="A22:C22"/>
    <mergeCell ref="A23:C23"/>
    <mergeCell ref="AR17:AR18"/>
    <mergeCell ref="AS17:AS18"/>
    <mergeCell ref="AT17:AT18"/>
    <mergeCell ref="AU17:AU18"/>
    <mergeCell ref="AV17:AV18"/>
    <mergeCell ref="AW17:AW18"/>
    <mergeCell ref="AG17:AH17"/>
    <mergeCell ref="AI17:AJ17"/>
    <mergeCell ref="AK17:AL17"/>
    <mergeCell ref="AM17:AN17"/>
    <mergeCell ref="AO17:AP17"/>
    <mergeCell ref="AQ17:AQ18"/>
    <mergeCell ref="U17:V17"/>
    <mergeCell ref="W17:X17"/>
    <mergeCell ref="Y17:Z17"/>
    <mergeCell ref="AA17:AB17"/>
    <mergeCell ref="AC17:AD17"/>
    <mergeCell ref="AE17:AF17"/>
    <mergeCell ref="AO10:AP10"/>
    <mergeCell ref="A12:C12"/>
    <mergeCell ref="U10:V10"/>
    <mergeCell ref="W10:X10"/>
    <mergeCell ref="Y10:Z10"/>
    <mergeCell ref="AA10:AB10"/>
    <mergeCell ref="AC10:AD10"/>
    <mergeCell ref="AE10:AF10"/>
    <mergeCell ref="I17:J17"/>
    <mergeCell ref="K17:L17"/>
    <mergeCell ref="M17:N17"/>
    <mergeCell ref="O17:P17"/>
    <mergeCell ref="Q17:R17"/>
    <mergeCell ref="S17:T17"/>
    <mergeCell ref="A13:C13"/>
    <mergeCell ref="A14:C14"/>
    <mergeCell ref="A15:C15"/>
    <mergeCell ref="A17:C18"/>
    <mergeCell ref="D17:F17"/>
    <mergeCell ref="G17:H17"/>
    <mergeCell ref="A6:P6"/>
    <mergeCell ref="DR6:EI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Q10:R10"/>
    <mergeCell ref="S10:T10"/>
    <mergeCell ref="AG10:AH10"/>
    <mergeCell ref="AI10:AJ10"/>
    <mergeCell ref="AK10:AL10"/>
    <mergeCell ref="AM10:AN10"/>
  </mergeCells>
  <dataValidations count="1">
    <dataValidation type="whole" operator="greaterThanOrEqual" allowBlank="1" showInputMessage="1" showErrorMessage="1" errorTitle="Error" error="Favor Ingrese sólo Números." sqref="G211:AP214 G12:AX15 E82:F83 G146:AX154 C316:E325 G19:AX35 D67:J78 G88:AW140 Y179:Z191 G179:X196 G160:AW175 Y192:AJ196 G177:Z178 AA177:AJ191 S41:X63 G201:AG206 G219:AX298 G309:AR313 G41:G64 H47:R63 H41:R45 AK177:AW196 Y41:AX64">
      <formula1>0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392"/>
  <sheetViews>
    <sheetView workbookViewId="0">
      <selection activeCell="A4" sqref="A4:A5"/>
    </sheetView>
  </sheetViews>
  <sheetFormatPr baseColWidth="10" defaultColWidth="11.42578125" defaultRowHeight="15" x14ac:dyDescent="0.25"/>
  <cols>
    <col min="1" max="1" width="38.5703125" customWidth="1"/>
    <col min="2" max="2" width="27.28515625" customWidth="1"/>
    <col min="3" max="3" width="51.42578125" customWidth="1"/>
    <col min="4" max="4" width="14.140625" customWidth="1"/>
    <col min="5" max="6" width="13.28515625" customWidth="1"/>
    <col min="7" max="7" width="14.42578125" customWidth="1"/>
    <col min="8" max="9" width="13.28515625" customWidth="1"/>
    <col min="13" max="40" width="11.42578125" customWidth="1"/>
    <col min="41" max="41" width="12.42578125" customWidth="1"/>
    <col min="42" max="42" width="12.140625" customWidth="1"/>
    <col min="43" max="43" width="13.7109375" customWidth="1"/>
    <col min="44" max="44" width="13.28515625" customWidth="1"/>
    <col min="45" max="45" width="14.28515625" customWidth="1"/>
    <col min="46" max="46" width="11.85546875" customWidth="1"/>
    <col min="47" max="47" width="12" customWidth="1"/>
    <col min="48" max="48" width="16.140625" customWidth="1"/>
    <col min="49" max="50" width="13.140625" customWidth="1"/>
    <col min="51" max="84" width="11.42578125" customWidth="1"/>
    <col min="100" max="100" width="11.42578125" hidden="1" customWidth="1"/>
    <col min="101" max="109" width="11.42578125" style="25" hidden="1" customWidth="1"/>
    <col min="110" max="110" width="11.42578125" hidden="1" customWidth="1"/>
    <col min="111" max="117" width="11.42578125" style="26" hidden="1" customWidth="1"/>
    <col min="118" max="120" width="11.42578125" hidden="1" customWidth="1"/>
    <col min="121" max="121" width="11.42578125" customWidth="1"/>
    <col min="130" max="130" width="10.140625" customWidth="1"/>
    <col min="136" max="169" width="11.42578125" customWidth="1"/>
  </cols>
  <sheetData>
    <row r="1" spans="1:139" x14ac:dyDescent="0.25">
      <c r="A1" s="1" t="s">
        <v>0</v>
      </c>
      <c r="CW1"/>
      <c r="CX1"/>
      <c r="CY1"/>
      <c r="CZ1"/>
      <c r="DA1"/>
      <c r="DB1"/>
      <c r="DC1"/>
      <c r="DD1"/>
      <c r="DE1"/>
      <c r="DG1"/>
      <c r="DH1"/>
      <c r="DI1"/>
      <c r="DJ1"/>
      <c r="DK1"/>
      <c r="DL1"/>
      <c r="DM1"/>
    </row>
    <row r="2" spans="1:139" x14ac:dyDescent="0.25">
      <c r="A2" s="1" t="str">
        <f>CONCATENATE("COMUNA: ",[6]NOMBRE!B2," - ","( ",[6]NOMBRE!C2,[6]NOMBRE!D2,[6]NOMBRE!E2,[6]NOMBRE!F2,[6]NOMBRE!G2," )")</f>
        <v>COMUNA: LINARES - ( 07401 )</v>
      </c>
      <c r="CW2"/>
      <c r="CX2"/>
      <c r="CY2"/>
      <c r="CZ2"/>
      <c r="DA2"/>
      <c r="DB2"/>
      <c r="DC2"/>
      <c r="DD2"/>
      <c r="DE2"/>
      <c r="DG2"/>
      <c r="DH2"/>
      <c r="DI2"/>
      <c r="DJ2"/>
      <c r="DK2"/>
      <c r="DL2"/>
      <c r="DM2"/>
    </row>
    <row r="3" spans="1:139" x14ac:dyDescent="0.25">
      <c r="A3" s="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  <c r="CW3"/>
      <c r="CX3"/>
      <c r="CY3"/>
      <c r="CZ3"/>
      <c r="DA3"/>
      <c r="DB3"/>
      <c r="DC3"/>
      <c r="DD3"/>
      <c r="DE3"/>
      <c r="DG3"/>
      <c r="DH3"/>
      <c r="DI3"/>
      <c r="DJ3"/>
      <c r="DK3"/>
      <c r="DL3"/>
      <c r="DM3"/>
    </row>
    <row r="4" spans="1:139" x14ac:dyDescent="0.25">
      <c r="A4" s="1" t="str">
        <f>CONCATENATE("MES: ",[6]NOMBRE!B6," - ","( ",[6]NOMBRE!C6,[6]NOMBRE!D6," )")</f>
        <v>MES: MAYO - ( 05 )</v>
      </c>
      <c r="CW4"/>
      <c r="CX4"/>
      <c r="CY4"/>
      <c r="CZ4"/>
      <c r="DA4"/>
      <c r="DB4"/>
      <c r="DC4"/>
      <c r="DD4"/>
      <c r="DE4"/>
      <c r="DG4"/>
      <c r="DH4"/>
      <c r="DI4"/>
      <c r="DJ4"/>
      <c r="DK4"/>
      <c r="DL4"/>
      <c r="DM4"/>
    </row>
    <row r="5" spans="1:139" x14ac:dyDescent="0.25">
      <c r="A5" s="1" t="str">
        <f>CONCATENATE("AÑO: ",[6]NOMBRE!B7)</f>
        <v>AÑO: 2024</v>
      </c>
      <c r="CW5"/>
      <c r="CX5"/>
      <c r="CY5"/>
      <c r="CZ5"/>
      <c r="DA5"/>
      <c r="DB5"/>
      <c r="DC5"/>
      <c r="DD5"/>
      <c r="DE5"/>
      <c r="DG5"/>
      <c r="DH5"/>
      <c r="DI5"/>
      <c r="DJ5"/>
      <c r="DK5"/>
      <c r="DL5"/>
      <c r="DM5"/>
    </row>
    <row r="6" spans="1:139" s="539" customFormat="1" ht="18" customHeight="1" x14ac:dyDescent="0.25">
      <c r="A6" s="630" t="s">
        <v>1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542"/>
      <c r="AX6" s="542"/>
      <c r="AY6" s="542"/>
      <c r="AZ6" s="542"/>
      <c r="BA6" s="542"/>
      <c r="BB6" s="542"/>
      <c r="BC6" s="542"/>
      <c r="BD6" s="542"/>
      <c r="BE6" s="542"/>
      <c r="BF6" s="542"/>
      <c r="BG6" s="542"/>
      <c r="BH6" s="542"/>
      <c r="BI6" s="542"/>
      <c r="BJ6" s="542"/>
      <c r="BK6" s="542"/>
      <c r="BL6" s="542"/>
      <c r="BM6" s="542"/>
      <c r="BN6" s="542"/>
      <c r="BO6" s="542"/>
      <c r="BP6" s="542"/>
      <c r="BQ6" s="542"/>
      <c r="BR6" s="542"/>
      <c r="BS6" s="542"/>
      <c r="BT6" s="542"/>
      <c r="BU6" s="542"/>
      <c r="BV6" s="542"/>
      <c r="BW6" s="542"/>
      <c r="BX6" s="542"/>
      <c r="BY6" s="542"/>
      <c r="BZ6" s="542"/>
      <c r="CA6" s="542"/>
      <c r="CB6" s="542"/>
      <c r="CC6" s="542"/>
      <c r="CD6" s="542"/>
      <c r="CE6" s="542"/>
      <c r="CF6" s="542"/>
      <c r="CG6" s="542"/>
      <c r="CH6" s="542"/>
      <c r="CI6" s="542"/>
      <c r="CJ6" s="542"/>
      <c r="CK6" s="542"/>
      <c r="CL6" s="542"/>
      <c r="CM6" s="542"/>
      <c r="CN6" s="542"/>
      <c r="CO6" s="542"/>
      <c r="CP6" s="542"/>
      <c r="CQ6" s="542"/>
      <c r="CR6" s="542"/>
      <c r="CS6" s="542"/>
      <c r="CT6" s="542"/>
      <c r="CU6" s="542"/>
      <c r="CV6" s="542"/>
      <c r="CW6" s="542"/>
      <c r="CX6" s="542"/>
      <c r="CY6" s="542"/>
      <c r="CZ6" s="542"/>
      <c r="DA6" s="542"/>
      <c r="DB6" s="542"/>
      <c r="DC6" s="542"/>
      <c r="DD6" s="542"/>
      <c r="DE6" s="542"/>
      <c r="DF6" s="542"/>
      <c r="DG6" s="542"/>
      <c r="DH6" s="542"/>
      <c r="DI6" s="542"/>
      <c r="DJ6" s="542"/>
      <c r="DK6" s="542"/>
      <c r="DL6" s="542"/>
      <c r="DM6" s="542"/>
      <c r="DN6" s="542"/>
      <c r="DO6" s="542"/>
      <c r="DP6" s="542"/>
      <c r="DQ6" s="542"/>
      <c r="DR6" s="631"/>
      <c r="DS6" s="631"/>
      <c r="DT6" s="631"/>
      <c r="DU6" s="631"/>
      <c r="DV6" s="631"/>
      <c r="DW6" s="631"/>
      <c r="DX6" s="631"/>
      <c r="DY6" s="631"/>
      <c r="DZ6" s="631"/>
      <c r="EA6" s="631"/>
      <c r="EB6" s="631"/>
      <c r="EC6" s="631"/>
      <c r="ED6" s="631"/>
      <c r="EE6" s="631"/>
      <c r="EF6" s="631"/>
      <c r="EG6" s="631"/>
      <c r="EH6" s="631"/>
      <c r="EI6" s="631"/>
    </row>
    <row r="7" spans="1:139" x14ac:dyDescent="0.25">
      <c r="CW7"/>
      <c r="CX7"/>
      <c r="CY7"/>
      <c r="CZ7"/>
      <c r="DA7"/>
      <c r="DB7"/>
      <c r="DC7"/>
      <c r="DD7"/>
      <c r="DE7"/>
      <c r="DG7"/>
      <c r="DH7"/>
      <c r="DI7"/>
      <c r="DJ7"/>
      <c r="DK7"/>
      <c r="DL7"/>
      <c r="DM7"/>
    </row>
    <row r="8" spans="1:139" ht="18" customHeight="1" x14ac:dyDescent="0.25">
      <c r="A8" s="5" t="s">
        <v>2</v>
      </c>
      <c r="B8" s="6"/>
      <c r="C8" s="6"/>
      <c r="D8" s="7"/>
      <c r="E8" s="7"/>
      <c r="F8" s="8"/>
      <c r="G8" s="539"/>
      <c r="H8" s="8"/>
      <c r="I8" s="8"/>
      <c r="J8" s="8"/>
      <c r="K8" s="8"/>
      <c r="L8" s="8"/>
      <c r="M8" s="8"/>
      <c r="N8" s="8"/>
      <c r="O8" s="8"/>
      <c r="P8" s="53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9"/>
      <c r="CW8"/>
      <c r="CX8"/>
      <c r="CY8"/>
      <c r="CZ8"/>
      <c r="DA8"/>
      <c r="DB8"/>
      <c r="DC8"/>
      <c r="DD8"/>
      <c r="DE8"/>
      <c r="DG8"/>
      <c r="DH8"/>
      <c r="DI8"/>
      <c r="DJ8"/>
      <c r="DK8"/>
      <c r="DL8"/>
      <c r="DM8"/>
    </row>
    <row r="9" spans="1:139" x14ac:dyDescent="0.25">
      <c r="A9" s="632" t="s">
        <v>3</v>
      </c>
      <c r="B9" s="632"/>
      <c r="C9" s="2046"/>
      <c r="D9" s="638" t="s">
        <v>4</v>
      </c>
      <c r="E9" s="638"/>
      <c r="F9" s="2076"/>
      <c r="G9" s="2050" t="s">
        <v>5</v>
      </c>
      <c r="H9" s="2051"/>
      <c r="I9" s="2051"/>
      <c r="J9" s="2051"/>
      <c r="K9" s="2051"/>
      <c r="L9" s="2051"/>
      <c r="M9" s="2051"/>
      <c r="N9" s="2051"/>
      <c r="O9" s="2051"/>
      <c r="P9" s="2051"/>
      <c r="Q9" s="2051"/>
      <c r="R9" s="2051"/>
      <c r="S9" s="2051"/>
      <c r="T9" s="2051"/>
      <c r="U9" s="2051"/>
      <c r="V9" s="2051"/>
      <c r="W9" s="2051"/>
      <c r="X9" s="2051"/>
      <c r="Y9" s="2051"/>
      <c r="Z9" s="2051"/>
      <c r="AA9" s="2051"/>
      <c r="AB9" s="2051"/>
      <c r="AC9" s="2051"/>
      <c r="AD9" s="2051"/>
      <c r="AE9" s="2051"/>
      <c r="AF9" s="2051"/>
      <c r="AG9" s="2051"/>
      <c r="AH9" s="2051"/>
      <c r="AI9" s="2051"/>
      <c r="AJ9" s="2051"/>
      <c r="AK9" s="2051"/>
      <c r="AL9" s="2051"/>
      <c r="AM9" s="2051"/>
      <c r="AN9" s="2051"/>
      <c r="AO9" s="2051"/>
      <c r="AP9" s="2052"/>
      <c r="AQ9" s="2076" t="s">
        <v>6</v>
      </c>
      <c r="AR9" s="2054" t="s">
        <v>7</v>
      </c>
      <c r="AS9" s="2054" t="s">
        <v>8</v>
      </c>
      <c r="AT9" s="2054" t="s">
        <v>9</v>
      </c>
      <c r="AU9" s="2054" t="s">
        <v>10</v>
      </c>
      <c r="AV9" s="2049" t="s">
        <v>11</v>
      </c>
      <c r="AW9" s="2054" t="s">
        <v>12</v>
      </c>
      <c r="AX9" s="2054" t="s">
        <v>13</v>
      </c>
      <c r="CW9"/>
      <c r="CX9"/>
      <c r="CY9"/>
      <c r="CZ9"/>
      <c r="DA9"/>
      <c r="DB9"/>
      <c r="DC9"/>
      <c r="DD9"/>
      <c r="DE9"/>
      <c r="DG9"/>
      <c r="DH9"/>
      <c r="DI9"/>
      <c r="DJ9"/>
      <c r="DK9"/>
      <c r="DL9"/>
      <c r="DM9"/>
    </row>
    <row r="10" spans="1:139" x14ac:dyDescent="0.25">
      <c r="A10" s="634"/>
      <c r="B10" s="634"/>
      <c r="C10" s="635"/>
      <c r="D10" s="640"/>
      <c r="E10" s="640"/>
      <c r="F10" s="885"/>
      <c r="G10" s="2077" t="s">
        <v>14</v>
      </c>
      <c r="H10" s="2056"/>
      <c r="I10" s="2050" t="s">
        <v>15</v>
      </c>
      <c r="J10" s="2057"/>
      <c r="K10" s="2051" t="s">
        <v>16</v>
      </c>
      <c r="L10" s="2057"/>
      <c r="M10" s="2050" t="s">
        <v>17</v>
      </c>
      <c r="N10" s="2057"/>
      <c r="O10" s="2050" t="s">
        <v>18</v>
      </c>
      <c r="P10" s="2057"/>
      <c r="Q10" s="2050" t="s">
        <v>19</v>
      </c>
      <c r="R10" s="2057"/>
      <c r="S10" s="2050" t="s">
        <v>20</v>
      </c>
      <c r="T10" s="2057"/>
      <c r="U10" s="2050" t="s">
        <v>21</v>
      </c>
      <c r="V10" s="2057"/>
      <c r="W10" s="2050" t="s">
        <v>22</v>
      </c>
      <c r="X10" s="2057"/>
      <c r="Y10" s="2050" t="s">
        <v>23</v>
      </c>
      <c r="Z10" s="2058"/>
      <c r="AA10" s="2050" t="s">
        <v>24</v>
      </c>
      <c r="AB10" s="2058"/>
      <c r="AC10" s="2050" t="s">
        <v>25</v>
      </c>
      <c r="AD10" s="2058"/>
      <c r="AE10" s="2050" t="s">
        <v>26</v>
      </c>
      <c r="AF10" s="2058"/>
      <c r="AG10" s="2050" t="s">
        <v>27</v>
      </c>
      <c r="AH10" s="2058"/>
      <c r="AI10" s="2050" t="s">
        <v>28</v>
      </c>
      <c r="AJ10" s="2058"/>
      <c r="AK10" s="2050" t="s">
        <v>29</v>
      </c>
      <c r="AL10" s="2058"/>
      <c r="AM10" s="2050" t="s">
        <v>30</v>
      </c>
      <c r="AN10" s="2058"/>
      <c r="AO10" s="2050" t="s">
        <v>31</v>
      </c>
      <c r="AP10" s="2078"/>
      <c r="AQ10" s="645"/>
      <c r="AR10" s="647"/>
      <c r="AS10" s="647"/>
      <c r="AT10" s="647"/>
      <c r="AU10" s="647"/>
      <c r="AV10" s="650"/>
      <c r="AW10" s="647"/>
      <c r="AX10" s="647"/>
      <c r="CW10"/>
      <c r="CX10"/>
      <c r="CY10"/>
      <c r="CZ10"/>
      <c r="DA10"/>
      <c r="DB10"/>
      <c r="DC10"/>
      <c r="DD10"/>
      <c r="DE10"/>
      <c r="DG10"/>
      <c r="DH10"/>
      <c r="DI10"/>
      <c r="DJ10"/>
      <c r="DK10"/>
      <c r="DL10"/>
      <c r="DM10"/>
    </row>
    <row r="11" spans="1:139" x14ac:dyDescent="0.25">
      <c r="A11" s="636"/>
      <c r="B11" s="636"/>
      <c r="C11" s="884"/>
      <c r="D11" s="2059" t="s">
        <v>32</v>
      </c>
      <c r="E11" s="2079" t="s">
        <v>33</v>
      </c>
      <c r="F11" s="2061" t="s">
        <v>34</v>
      </c>
      <c r="G11" s="2062" t="s">
        <v>33</v>
      </c>
      <c r="H11" s="2061" t="s">
        <v>34</v>
      </c>
      <c r="I11" s="2062" t="s">
        <v>33</v>
      </c>
      <c r="J11" s="2061" t="s">
        <v>34</v>
      </c>
      <c r="K11" s="2062" t="s">
        <v>33</v>
      </c>
      <c r="L11" s="2061" t="s">
        <v>34</v>
      </c>
      <c r="M11" s="2062" t="s">
        <v>33</v>
      </c>
      <c r="N11" s="2061" t="s">
        <v>34</v>
      </c>
      <c r="O11" s="2062" t="s">
        <v>33</v>
      </c>
      <c r="P11" s="2061" t="s">
        <v>34</v>
      </c>
      <c r="Q11" s="2062" t="s">
        <v>33</v>
      </c>
      <c r="R11" s="2061" t="s">
        <v>34</v>
      </c>
      <c r="S11" s="2062" t="s">
        <v>33</v>
      </c>
      <c r="T11" s="2061" t="s">
        <v>34</v>
      </c>
      <c r="U11" s="2062" t="s">
        <v>33</v>
      </c>
      <c r="V11" s="2061" t="s">
        <v>34</v>
      </c>
      <c r="W11" s="2062" t="s">
        <v>33</v>
      </c>
      <c r="X11" s="2061" t="s">
        <v>34</v>
      </c>
      <c r="Y11" s="2062" t="s">
        <v>33</v>
      </c>
      <c r="Z11" s="2061" t="s">
        <v>34</v>
      </c>
      <c r="AA11" s="2062" t="s">
        <v>33</v>
      </c>
      <c r="AB11" s="2061" t="s">
        <v>34</v>
      </c>
      <c r="AC11" s="2062" t="s">
        <v>33</v>
      </c>
      <c r="AD11" s="2061" t="s">
        <v>34</v>
      </c>
      <c r="AE11" s="2062" t="s">
        <v>33</v>
      </c>
      <c r="AF11" s="2061" t="s">
        <v>34</v>
      </c>
      <c r="AG11" s="2062" t="s">
        <v>33</v>
      </c>
      <c r="AH11" s="2061" t="s">
        <v>34</v>
      </c>
      <c r="AI11" s="2062" t="s">
        <v>33</v>
      </c>
      <c r="AJ11" s="2061" t="s">
        <v>34</v>
      </c>
      <c r="AK11" s="2062" t="s">
        <v>33</v>
      </c>
      <c r="AL11" s="2061" t="s">
        <v>34</v>
      </c>
      <c r="AM11" s="2062" t="s">
        <v>33</v>
      </c>
      <c r="AN11" s="2061" t="s">
        <v>34</v>
      </c>
      <c r="AO11" s="2062" t="s">
        <v>33</v>
      </c>
      <c r="AP11" s="2080" t="s">
        <v>34</v>
      </c>
      <c r="AQ11" s="885"/>
      <c r="AR11" s="946"/>
      <c r="AS11" s="946"/>
      <c r="AT11" s="946"/>
      <c r="AU11" s="946"/>
      <c r="AV11" s="889"/>
      <c r="AW11" s="946"/>
      <c r="AX11" s="946"/>
      <c r="CW11"/>
      <c r="CX11"/>
      <c r="CY11"/>
      <c r="CZ11"/>
      <c r="DA11"/>
      <c r="DB11"/>
      <c r="DC11"/>
      <c r="DD11"/>
      <c r="DE11"/>
      <c r="DG11"/>
      <c r="DH11"/>
      <c r="DI11"/>
      <c r="DJ11"/>
      <c r="DK11"/>
      <c r="DL11"/>
      <c r="DM11"/>
    </row>
    <row r="12" spans="1:139" ht="15" customHeight="1" x14ac:dyDescent="0.25">
      <c r="A12" s="2310" t="s">
        <v>35</v>
      </c>
      <c r="B12" s="2082"/>
      <c r="C12" s="2083"/>
      <c r="D12" s="2311">
        <f>SUM(E12+F12)</f>
        <v>0</v>
      </c>
      <c r="E12" s="2085">
        <f>SUM(G12+I12+K12+M12+O12+Q12+S12+U12+W12+Y12+AA12+AC12+AE12+AG12+AI12+AK12+AM12+AO12)</f>
        <v>0</v>
      </c>
      <c r="F12" s="18">
        <f t="shared" ref="E12:F15" si="0">SUM(H12+J12+L12+N12+P12+R12+T12+V12+X12+Z12+AB12+AD12+AF12+AH12+AJ12+AL12+AN12+AP12)</f>
        <v>0</v>
      </c>
      <c r="G12" s="19"/>
      <c r="H12" s="20"/>
      <c r="I12" s="2312"/>
      <c r="J12" s="20"/>
      <c r="K12" s="2312"/>
      <c r="L12" s="20"/>
      <c r="M12" s="19"/>
      <c r="N12" s="20"/>
      <c r="O12" s="19"/>
      <c r="P12" s="20"/>
      <c r="Q12" s="19"/>
      <c r="R12" s="22"/>
      <c r="S12" s="19"/>
      <c r="T12" s="22"/>
      <c r="U12" s="19"/>
      <c r="V12" s="22"/>
      <c r="W12" s="19"/>
      <c r="X12" s="22"/>
      <c r="Y12" s="19"/>
      <c r="Z12" s="22"/>
      <c r="AA12" s="19"/>
      <c r="AB12" s="22"/>
      <c r="AC12" s="19"/>
      <c r="AD12" s="22"/>
      <c r="AE12" s="19"/>
      <c r="AF12" s="22"/>
      <c r="AG12" s="19"/>
      <c r="AH12" s="22"/>
      <c r="AI12" s="19"/>
      <c r="AJ12" s="22"/>
      <c r="AK12" s="19"/>
      <c r="AL12" s="22"/>
      <c r="AM12" s="19"/>
      <c r="AN12" s="22"/>
      <c r="AO12" s="19"/>
      <c r="AP12" s="23"/>
      <c r="AQ12" s="20"/>
      <c r="AR12" s="20"/>
      <c r="AS12" s="24"/>
      <c r="AT12" s="24"/>
      <c r="AU12" s="24"/>
      <c r="AV12" s="24"/>
      <c r="AW12" s="24"/>
      <c r="AX12" s="24"/>
      <c r="AY12" t="str">
        <f>CW12&amp;CX12&amp;CY12&amp;CZ12&amp;DA12&amp;DB12&amp;DC12&amp;DD12&amp;DE12</f>
        <v/>
      </c>
      <c r="CW12" s="25" t="str">
        <f>IF(AND((Y12+Z12)&gt;0,AQ12="")," * No olvide digitar la variable 12 años. Si no tiene digite Cero.",IF(AQ12&gt;(Y12+Z12),"* Las Consultas de 12 años NO DEBEN ser mayor que el total de Consultas entre 10-14 años",""))</f>
        <v/>
      </c>
      <c r="CX12" s="25" t="str">
        <f>IF(AND(F12&gt;0,AR12="")," * No olvide digitar la variable Embarazadas. Digite cero si no tiene.","")</f>
        <v/>
      </c>
      <c r="CY12" s="25" t="str">
        <f>IF(AR12&gt;F12," * Las Embarazadas NO DEBEN ser mayor al Total de mujeres. ","")</f>
        <v/>
      </c>
      <c r="CZ12" s="25" t="str">
        <f>IF(AND((AK12+AL12)&gt;0,AS12="")," * No olvide digitar la variable 60 años. Si no tiene digite Cero.",IF(AS12&gt;(AK12+AL12)," * Las consultas de 60 años NO DEBEN ser mayor que el Total de consultas del grupo 60-64 años",""))</f>
        <v/>
      </c>
      <c r="DA12" s="25" t="str">
        <f>IF(AND(D12&gt;0,AT12="")," * No olvide digitar la variable Usuarios con Discapacidad. Digite Cero si no tiene.",IF(AT12&gt;D12," * La variable Usuarios con Discapacidad No puede ser mayor al Total Ambos Sexos.",""))</f>
        <v/>
      </c>
      <c r="DB12" s="25" t="str">
        <f>IF(AND(D12&gt;0,AU12="")," * No olvide digitar la variable Migrantes. Digite Cero si no tiene.",IF(AU12&gt;D12," * La variable Migrantes No puede ser mayor al Total Ambos Sexos.",""))</f>
        <v/>
      </c>
      <c r="DC12" s="25" t="str">
        <f>IF(AND(D12&gt;0,AV12="")," * No olvide digitar la variable Pacientes en control PSCV. Digite Cero si no tiene.",IF(AV12&gt;D12," * La variable Pacientes en control PSCV No puede ser mayor al Total Ambos Sexos.",""))</f>
        <v/>
      </c>
      <c r="DD12" s="25" t="str">
        <f>IF(AND(D12&gt;0,AW12="")," * No olvide digitar la variable Niños, niñas, adolescentes y jóvenes SENAME. Digite Cero si no tiene.",IF(AW12&gt;D12," * La variable Niños, niñas, adolescentes y jóvenes SENAME No puede ser mayor al Total.",""))</f>
        <v/>
      </c>
      <c r="DE12" s="25" t="str">
        <f t="shared" ref="DE12:DE14" si="1">IF(AND(D12&gt;0,AX12="")," * No olvide digitar la variable Niños, niñas, adolescentes y jóvenes Mejor Niñez. Digite Cero si no tiene.",IF(AX12&gt;D12," * La variable Niños, niñas, adolescentes y jóvenes Mejor Niñez no puede ser mayor al Total.",""))</f>
        <v/>
      </c>
      <c r="DG12" s="26">
        <f>IF(AND((Y12+Z12)&gt;0,AQ12=""),1,IF(AQ12&gt;(Y12+Z12),1,0))</f>
        <v>0</v>
      </c>
      <c r="DH12" s="26">
        <f>IF(AND(F12&gt;0,AR12=""),1,0)</f>
        <v>0</v>
      </c>
      <c r="DI12" s="26">
        <f>IF(AR12&gt;F12,1,0)</f>
        <v>0</v>
      </c>
      <c r="DJ12" s="26">
        <f>IF(AND((AK12+AL12)&gt;0,AS12=""),1,IF(AS12&gt;(AK12+AL12),1,0))</f>
        <v>0</v>
      </c>
      <c r="DK12" s="26">
        <f>IF(AND(D12&gt;0,AT12=""),1,IF(AT12&gt;D12,1,0))</f>
        <v>0</v>
      </c>
      <c r="DL12" s="26">
        <f>IF(AND(D12&gt;0,AU12=""),1,IF(AU12&gt;D12,1,0))</f>
        <v>0</v>
      </c>
      <c r="DM12" s="26">
        <f>IF(AND(D12&gt;0,AV12=""),1,IF(AV12&gt;D12,1,0))</f>
        <v>0</v>
      </c>
      <c r="DN12" s="26">
        <f>IF(AND(D12&gt;0,AW12=""),1,IF(AW12&gt;D12,1,0))</f>
        <v>0</v>
      </c>
      <c r="DO12" s="26">
        <f>IF(AND(D12&gt;0,AX12=""),1,IF(AX12&gt;D12,1,0))</f>
        <v>0</v>
      </c>
    </row>
    <row r="13" spans="1:139" ht="15" customHeight="1" x14ac:dyDescent="0.25">
      <c r="A13" s="1461" t="s">
        <v>36</v>
      </c>
      <c r="B13" s="1462"/>
      <c r="C13" s="1463"/>
      <c r="D13" s="1464">
        <f>SUM(E13+F13)</f>
        <v>0</v>
      </c>
      <c r="E13" s="1465">
        <f t="shared" si="0"/>
        <v>0</v>
      </c>
      <c r="F13" s="1466">
        <f>SUM(H13+J13+L13+N13+P13+R13+T13+V13+X13+Z13+AB13+AD13+AF13+AH13+AJ13+AL13+AN13+AP13)</f>
        <v>0</v>
      </c>
      <c r="G13" s="1467"/>
      <c r="H13" s="1468"/>
      <c r="I13" s="1467"/>
      <c r="J13" s="1468"/>
      <c r="K13" s="1467"/>
      <c r="L13" s="1468"/>
      <c r="M13" s="1467"/>
      <c r="N13" s="1468"/>
      <c r="O13" s="1467"/>
      <c r="P13" s="1468"/>
      <c r="Q13" s="1467"/>
      <c r="R13" s="1425"/>
      <c r="S13" s="1467"/>
      <c r="T13" s="1425"/>
      <c r="U13" s="1467"/>
      <c r="V13" s="1425"/>
      <c r="W13" s="1467"/>
      <c r="X13" s="1425"/>
      <c r="Y13" s="1467"/>
      <c r="Z13" s="1425"/>
      <c r="AA13" s="1467"/>
      <c r="AB13" s="1425"/>
      <c r="AC13" s="1467"/>
      <c r="AD13" s="1425"/>
      <c r="AE13" s="1467"/>
      <c r="AF13" s="1425"/>
      <c r="AG13" s="1467"/>
      <c r="AH13" s="1425"/>
      <c r="AI13" s="1467"/>
      <c r="AJ13" s="1425"/>
      <c r="AK13" s="1467"/>
      <c r="AL13" s="1425"/>
      <c r="AM13" s="1467"/>
      <c r="AN13" s="1425"/>
      <c r="AO13" s="1467"/>
      <c r="AP13" s="1426"/>
      <c r="AQ13" s="1468"/>
      <c r="AR13" s="1468"/>
      <c r="AS13" s="1428"/>
      <c r="AT13" s="1428"/>
      <c r="AU13" s="1428"/>
      <c r="AV13" s="1428"/>
      <c r="AW13" s="1428"/>
      <c r="AX13" s="1428"/>
      <c r="AY13" t="str">
        <f t="shared" ref="AY13:AY15" si="2">CW13&amp;CX13&amp;CY13&amp;CZ13&amp;DA13&amp;DB13&amp;DC13&amp;DD13&amp;DE13</f>
        <v/>
      </c>
      <c r="CW13" s="25" t="str">
        <f t="shared" ref="CW13:CW15" si="3">IF(AND((Y13+Z13)&gt;0,AQ13="")," * No olvide digitar la variable 12 años. Si no tiene digite Cero.",IF(AQ13&gt;(Y13+Z13),"* Las Consultas de 12 años NO DEBEN ser mayor que el total de Consultas entre 10-14 años",""))</f>
        <v/>
      </c>
      <c r="CX13" s="25" t="str">
        <f t="shared" ref="CX13:CX15" si="4">IF(AND(F13&gt;0,AR13="")," * No olvide digitar la variable Embarazadas. Digite cero si no tiene.","")</f>
        <v/>
      </c>
      <c r="CY13" s="25" t="str">
        <f t="shared" ref="CY13:CY15" si="5">IF(AR13&gt;F13," * Las Embarazadas NO DEBEN ser mayor al Total de mujeres. ","")</f>
        <v/>
      </c>
      <c r="CZ13" s="25" t="str">
        <f t="shared" ref="CZ13:CZ15" si="6">IF(AND((AK13+AL13)&gt;0,AS13="")," * No olvide digitar la variable 60 años. Si no tiene digite Cero.",IF(AS13&gt;(AK13+AL13)," * Las consultas de 60 años NO DEBEN ser mayor que el Total de consultas del grupo 60-64 años",""))</f>
        <v/>
      </c>
      <c r="DA13" s="25" t="str">
        <f t="shared" ref="DA13:DA15" si="7">IF(AND(D13&gt;0,AT13="")," * No olvide digitar la variable Usuarios con Discapacidad. Digite Cero si no tiene.",IF(AT13&gt;D13," * La variable Usuarios con Discapacidad No puede ser mayor al Total Ambos Sexos.",""))</f>
        <v/>
      </c>
      <c r="DB13" s="25" t="str">
        <f t="shared" ref="DB13:DB15" si="8">IF(AND(D13&gt;0,AU13="")," * No olvide digitar la variable Migrantes. Digite Cero si no tiene.",IF(AU13&gt;D13," * La variable Migrantes No puede ser mayor al Total Ambos Sexos.",""))</f>
        <v/>
      </c>
      <c r="DC13" s="25" t="str">
        <f t="shared" ref="DC13:DC15" si="9">IF(AND(D13&gt;0,AV13="")," * No olvide digitar la variable Pacientes en control PSCV. Digite Cero si no tiene.",IF(AV13&gt;D13," * La variable Pacientes en control PSCV No puede ser mayor al Total Ambos Sexos.",""))</f>
        <v/>
      </c>
      <c r="DD13" s="25" t="str">
        <f t="shared" ref="DD13:DD15" si="10">IF(AND(D13&gt;0,AW13="")," * No olvide digitar la variable Niños, niñas, adolescentes y jóvenes SENAME. Digite Cero si no tiene.",IF(AW13&gt;D13," * La variable Niños, niñas, adolescentes y jóvenes SENAME No puede ser mayor al Total.",""))</f>
        <v/>
      </c>
      <c r="DE13" s="25" t="str">
        <f t="shared" si="1"/>
        <v/>
      </c>
      <c r="DG13" s="26">
        <f t="shared" ref="DG13:DG15" si="11">IF(AND((Y13+Z13)&gt;0,AQ13=""),1,IF(AQ13&gt;(Y13+Z13),1,0))</f>
        <v>0</v>
      </c>
      <c r="DH13" s="26">
        <f t="shared" ref="DH13:DH15" si="12">IF(AND(F13&gt;0,AR13=""),1,0)</f>
        <v>0</v>
      </c>
      <c r="DI13" s="26">
        <f t="shared" ref="DI13:DI15" si="13">IF(AR13&gt;F13,1,0)</f>
        <v>0</v>
      </c>
      <c r="DJ13" s="26">
        <f t="shared" ref="DJ13:DJ15" si="14">IF(AND((AK13+AL13)&gt;0,AS13=""),1,IF(AS13&gt;(AK13+AL13),1,0))</f>
        <v>0</v>
      </c>
      <c r="DK13" s="26">
        <f t="shared" ref="DK13:DK15" si="15">IF(AND(D13&gt;0,AT13=""),1,IF(AT13&gt;D13,1,0))</f>
        <v>0</v>
      </c>
      <c r="DL13" s="26">
        <f t="shared" ref="DL13:DL15" si="16">IF(AND(D13&gt;0,AU13=""),1,IF(AU13&gt;D13,1,0))</f>
        <v>0</v>
      </c>
      <c r="DM13" s="26">
        <f t="shared" ref="DM13:DM15" si="17">IF(AND(D13&gt;0,AV13=""),1,IF(AV13&gt;D13,1,0))</f>
        <v>0</v>
      </c>
      <c r="DN13" s="26">
        <f t="shared" ref="DN13:DN15" si="18">IF(AND(D13&gt;0,AW13=""),1,IF(AW13&gt;D13,1,0))</f>
        <v>0</v>
      </c>
      <c r="DO13" s="26">
        <f t="shared" ref="DO13:DO15" si="19">IF(AND(D13&gt;0,AX13=""),1,IF(AX13&gt;D13,1,0))</f>
        <v>0</v>
      </c>
    </row>
    <row r="14" spans="1:139" ht="15" customHeight="1" x14ac:dyDescent="0.25">
      <c r="A14" s="1461" t="s">
        <v>37</v>
      </c>
      <c r="B14" s="1462"/>
      <c r="C14" s="1463"/>
      <c r="D14" s="1464">
        <f>SUM(E14+F14)</f>
        <v>0</v>
      </c>
      <c r="E14" s="1465">
        <f t="shared" si="0"/>
        <v>0</v>
      </c>
      <c r="F14" s="1466">
        <f t="shared" si="0"/>
        <v>0</v>
      </c>
      <c r="G14" s="1467"/>
      <c r="H14" s="1468"/>
      <c r="I14" s="1467"/>
      <c r="J14" s="1468"/>
      <c r="K14" s="1467"/>
      <c r="L14" s="1468"/>
      <c r="M14" s="1467"/>
      <c r="N14" s="1425"/>
      <c r="O14" s="1467"/>
      <c r="P14" s="1425"/>
      <c r="Q14" s="1467"/>
      <c r="R14" s="1425"/>
      <c r="S14" s="1467"/>
      <c r="T14" s="1425"/>
      <c r="U14" s="1467"/>
      <c r="V14" s="1425"/>
      <c r="W14" s="1467"/>
      <c r="X14" s="1425"/>
      <c r="Y14" s="1467"/>
      <c r="Z14" s="1425"/>
      <c r="AA14" s="1467"/>
      <c r="AB14" s="1425"/>
      <c r="AC14" s="1467"/>
      <c r="AD14" s="1425"/>
      <c r="AE14" s="1467"/>
      <c r="AF14" s="1425"/>
      <c r="AG14" s="1467"/>
      <c r="AH14" s="1425"/>
      <c r="AI14" s="1467"/>
      <c r="AJ14" s="1425"/>
      <c r="AK14" s="1467"/>
      <c r="AL14" s="1425"/>
      <c r="AM14" s="1467"/>
      <c r="AN14" s="1425"/>
      <c r="AO14" s="1467"/>
      <c r="AP14" s="1426"/>
      <c r="AQ14" s="1468"/>
      <c r="AR14" s="1468"/>
      <c r="AS14" s="1428"/>
      <c r="AT14" s="1428"/>
      <c r="AU14" s="1428"/>
      <c r="AV14" s="1428"/>
      <c r="AW14" s="1428"/>
      <c r="AX14" s="1428"/>
      <c r="AY14" t="str">
        <f t="shared" si="2"/>
        <v/>
      </c>
      <c r="CW14" s="25" t="str">
        <f t="shared" si="3"/>
        <v/>
      </c>
      <c r="CX14" s="25" t="str">
        <f t="shared" si="4"/>
        <v/>
      </c>
      <c r="CY14" s="25" t="str">
        <f t="shared" si="5"/>
        <v/>
      </c>
      <c r="CZ14" s="25" t="str">
        <f t="shared" si="6"/>
        <v/>
      </c>
      <c r="DA14" s="25" t="str">
        <f t="shared" si="7"/>
        <v/>
      </c>
      <c r="DB14" s="25" t="str">
        <f t="shared" si="8"/>
        <v/>
      </c>
      <c r="DC14" s="25" t="str">
        <f t="shared" si="9"/>
        <v/>
      </c>
      <c r="DD14" s="25" t="str">
        <f t="shared" si="10"/>
        <v/>
      </c>
      <c r="DE14" s="25" t="str">
        <f t="shared" si="1"/>
        <v/>
      </c>
      <c r="DG14" s="26">
        <f t="shared" si="11"/>
        <v>0</v>
      </c>
      <c r="DH14" s="26">
        <f t="shared" si="12"/>
        <v>0</v>
      </c>
      <c r="DI14" s="26">
        <f t="shared" si="13"/>
        <v>0</v>
      </c>
      <c r="DJ14" s="26">
        <f t="shared" si="14"/>
        <v>0</v>
      </c>
      <c r="DK14" s="26">
        <f t="shared" si="15"/>
        <v>0</v>
      </c>
      <c r="DL14" s="26">
        <f t="shared" si="16"/>
        <v>0</v>
      </c>
      <c r="DM14" s="26">
        <f t="shared" si="17"/>
        <v>0</v>
      </c>
      <c r="DN14" s="26">
        <f t="shared" si="18"/>
        <v>0</v>
      </c>
      <c r="DO14" s="26">
        <f t="shared" si="19"/>
        <v>0</v>
      </c>
    </row>
    <row r="15" spans="1:139" ht="15" customHeight="1" x14ac:dyDescent="0.25">
      <c r="A15" s="1469" t="s">
        <v>38</v>
      </c>
      <c r="B15" s="665"/>
      <c r="C15" s="666"/>
      <c r="D15" s="1470">
        <f>SUM(E15+F15)</f>
        <v>0</v>
      </c>
      <c r="E15" s="1471">
        <f>SUM(G15+I15+K15+M15+O15+Q15+S15+U15+W15+Y15+AA15+AC15+AE15+AG15+AI15+AK15+AM15+AO15)</f>
        <v>0</v>
      </c>
      <c r="F15" s="1472">
        <f t="shared" si="0"/>
        <v>0</v>
      </c>
      <c r="G15" s="1473"/>
      <c r="H15" s="39"/>
      <c r="I15" s="1473"/>
      <c r="J15" s="39"/>
      <c r="K15" s="1473"/>
      <c r="L15" s="39"/>
      <c r="M15" s="1473"/>
      <c r="N15" s="1435"/>
      <c r="O15" s="1473"/>
      <c r="P15" s="1435"/>
      <c r="Q15" s="1473"/>
      <c r="R15" s="1435"/>
      <c r="S15" s="1473"/>
      <c r="T15" s="1435"/>
      <c r="U15" s="1473"/>
      <c r="V15" s="1435"/>
      <c r="W15" s="1473"/>
      <c r="X15" s="1435"/>
      <c r="Y15" s="1473"/>
      <c r="Z15" s="1435"/>
      <c r="AA15" s="1473"/>
      <c r="AB15" s="1435"/>
      <c r="AC15" s="1473"/>
      <c r="AD15" s="1435"/>
      <c r="AE15" s="1473"/>
      <c r="AF15" s="1435"/>
      <c r="AG15" s="1473"/>
      <c r="AH15" s="1435"/>
      <c r="AI15" s="1473"/>
      <c r="AJ15" s="1435"/>
      <c r="AK15" s="1473"/>
      <c r="AL15" s="1435"/>
      <c r="AM15" s="1473"/>
      <c r="AN15" s="1435"/>
      <c r="AO15" s="1473"/>
      <c r="AP15" s="1436"/>
      <c r="AQ15" s="39"/>
      <c r="AR15" s="39"/>
      <c r="AS15" s="1438"/>
      <c r="AT15" s="1438"/>
      <c r="AU15" s="1438"/>
      <c r="AV15" s="1438"/>
      <c r="AW15" s="1438"/>
      <c r="AX15" s="1438"/>
      <c r="AY15" t="str">
        <f t="shared" si="2"/>
        <v/>
      </c>
      <c r="CW15" s="25" t="str">
        <f t="shared" si="3"/>
        <v/>
      </c>
      <c r="CX15" s="25" t="str">
        <f t="shared" si="4"/>
        <v/>
      </c>
      <c r="CY15" s="25" t="str">
        <f t="shared" si="5"/>
        <v/>
      </c>
      <c r="CZ15" s="25" t="str">
        <f t="shared" si="6"/>
        <v/>
      </c>
      <c r="DA15" s="25" t="str">
        <f t="shared" si="7"/>
        <v/>
      </c>
      <c r="DB15" s="25" t="str">
        <f t="shared" si="8"/>
        <v/>
      </c>
      <c r="DC15" s="25" t="str">
        <f t="shared" si="9"/>
        <v/>
      </c>
      <c r="DD15" s="25" t="str">
        <f t="shared" si="10"/>
        <v/>
      </c>
      <c r="DE15" s="25" t="str">
        <f>IF(AND(D15&gt;0,AX15="")," * No olvide digitar la variable Niños, niñas, adolescentes y jóvenes Mejor Niñez. Digite Cero si no tiene.",IF(AX15&gt;D15," * La variable Niños, niñas, adolescentes y jóvenes Mejor Niñez no puede ser mayor al Total.",""))</f>
        <v/>
      </c>
      <c r="DG15" s="26">
        <f t="shared" si="11"/>
        <v>0</v>
      </c>
      <c r="DH15" s="26">
        <f t="shared" si="12"/>
        <v>0</v>
      </c>
      <c r="DI15" s="26">
        <f t="shared" si="13"/>
        <v>0</v>
      </c>
      <c r="DJ15" s="26">
        <f t="shared" si="14"/>
        <v>0</v>
      </c>
      <c r="DK15" s="26">
        <f t="shared" si="15"/>
        <v>0</v>
      </c>
      <c r="DL15" s="26">
        <f t="shared" si="16"/>
        <v>0</v>
      </c>
      <c r="DM15" s="26">
        <f t="shared" si="17"/>
        <v>0</v>
      </c>
      <c r="DN15" s="26">
        <f t="shared" si="18"/>
        <v>0</v>
      </c>
      <c r="DO15" s="26">
        <f t="shared" si="19"/>
        <v>0</v>
      </c>
    </row>
    <row r="16" spans="1:139" ht="18" customHeight="1" x14ac:dyDescent="0.25">
      <c r="A16" s="43" t="s">
        <v>39</v>
      </c>
      <c r="B16" s="44"/>
      <c r="C16" s="44"/>
      <c r="D16" s="8"/>
      <c r="E16" s="8"/>
      <c r="F16" s="8"/>
      <c r="G16" s="2087"/>
      <c r="H16" s="2087"/>
      <c r="I16" s="8"/>
      <c r="J16" s="8"/>
      <c r="K16" s="8"/>
      <c r="L16" s="8"/>
      <c r="M16" s="8"/>
      <c r="N16" s="8"/>
      <c r="O16" s="8"/>
      <c r="P16" s="46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CW16"/>
      <c r="CX16"/>
      <c r="CY16"/>
      <c r="CZ16"/>
      <c r="DA16"/>
      <c r="DB16"/>
      <c r="DC16"/>
      <c r="DD16"/>
      <c r="DE16"/>
      <c r="DG16"/>
      <c r="DH16"/>
      <c r="DI16"/>
      <c r="DJ16"/>
      <c r="DK16"/>
      <c r="DL16"/>
      <c r="DM16"/>
    </row>
    <row r="17" spans="1:119" ht="15" customHeight="1" x14ac:dyDescent="0.25">
      <c r="A17" s="2044" t="s">
        <v>40</v>
      </c>
      <c r="B17" s="632"/>
      <c r="C17" s="2046"/>
      <c r="D17" s="2050" t="s">
        <v>41</v>
      </c>
      <c r="E17" s="2051"/>
      <c r="F17" s="2057"/>
      <c r="G17" s="2088" t="s">
        <v>14</v>
      </c>
      <c r="H17" s="2089"/>
      <c r="I17" s="2057" t="s">
        <v>15</v>
      </c>
      <c r="J17" s="2090"/>
      <c r="K17" s="2050" t="s">
        <v>16</v>
      </c>
      <c r="L17" s="2057"/>
      <c r="M17" s="2057" t="s">
        <v>17</v>
      </c>
      <c r="N17" s="2090"/>
      <c r="O17" s="2050" t="s">
        <v>18</v>
      </c>
      <c r="P17" s="2057"/>
      <c r="Q17" s="2050" t="s">
        <v>19</v>
      </c>
      <c r="R17" s="2057"/>
      <c r="S17" s="2050" t="s">
        <v>20</v>
      </c>
      <c r="T17" s="2057"/>
      <c r="U17" s="2050" t="s">
        <v>21</v>
      </c>
      <c r="V17" s="2057"/>
      <c r="W17" s="2051" t="s">
        <v>22</v>
      </c>
      <c r="X17" s="2051"/>
      <c r="Y17" s="2050" t="s">
        <v>23</v>
      </c>
      <c r="Z17" s="2058"/>
      <c r="AA17" s="2051" t="s">
        <v>24</v>
      </c>
      <c r="AB17" s="2091"/>
      <c r="AC17" s="2051" t="s">
        <v>25</v>
      </c>
      <c r="AD17" s="2091"/>
      <c r="AE17" s="2051" t="s">
        <v>26</v>
      </c>
      <c r="AF17" s="2091"/>
      <c r="AG17" s="2051" t="s">
        <v>27</v>
      </c>
      <c r="AH17" s="2091"/>
      <c r="AI17" s="2051" t="s">
        <v>28</v>
      </c>
      <c r="AJ17" s="2091"/>
      <c r="AK17" s="2051" t="s">
        <v>29</v>
      </c>
      <c r="AL17" s="2091"/>
      <c r="AM17" s="2051" t="s">
        <v>30</v>
      </c>
      <c r="AN17" s="2058"/>
      <c r="AO17" s="2051" t="s">
        <v>31</v>
      </c>
      <c r="AP17" s="2078"/>
      <c r="AQ17" s="2076" t="s">
        <v>6</v>
      </c>
      <c r="AR17" s="2076" t="s">
        <v>7</v>
      </c>
      <c r="AS17" s="2054" t="s">
        <v>8</v>
      </c>
      <c r="AT17" s="2054" t="s">
        <v>42</v>
      </c>
      <c r="AU17" s="2076" t="s">
        <v>9</v>
      </c>
      <c r="AV17" s="2092" t="s">
        <v>10</v>
      </c>
      <c r="AW17" s="2092" t="s">
        <v>12</v>
      </c>
      <c r="AX17" s="2092" t="s">
        <v>13</v>
      </c>
      <c r="CW17"/>
      <c r="CX17"/>
      <c r="CY17"/>
      <c r="CZ17"/>
      <c r="DA17"/>
      <c r="DB17"/>
      <c r="DC17"/>
      <c r="DD17"/>
      <c r="DE17"/>
      <c r="DG17"/>
      <c r="DH17"/>
      <c r="DI17"/>
      <c r="DJ17"/>
      <c r="DK17"/>
      <c r="DL17"/>
      <c r="DM17"/>
    </row>
    <row r="18" spans="1:119" x14ac:dyDescent="0.25">
      <c r="A18" s="894"/>
      <c r="B18" s="636"/>
      <c r="C18" s="884"/>
      <c r="D18" s="2062" t="s">
        <v>32</v>
      </c>
      <c r="E18" s="2060" t="s">
        <v>33</v>
      </c>
      <c r="F18" s="538" t="s">
        <v>34</v>
      </c>
      <c r="G18" s="2062" t="s">
        <v>33</v>
      </c>
      <c r="H18" s="2061" t="s">
        <v>34</v>
      </c>
      <c r="I18" s="2093" t="s">
        <v>33</v>
      </c>
      <c r="J18" s="538" t="s">
        <v>34</v>
      </c>
      <c r="K18" s="2093" t="s">
        <v>33</v>
      </c>
      <c r="L18" s="2094" t="s">
        <v>34</v>
      </c>
      <c r="M18" s="2093" t="s">
        <v>33</v>
      </c>
      <c r="N18" s="538" t="s">
        <v>34</v>
      </c>
      <c r="O18" s="2093" t="s">
        <v>33</v>
      </c>
      <c r="P18" s="538" t="s">
        <v>34</v>
      </c>
      <c r="Q18" s="2093" t="s">
        <v>33</v>
      </c>
      <c r="R18" s="538" t="s">
        <v>34</v>
      </c>
      <c r="S18" s="2093" t="s">
        <v>33</v>
      </c>
      <c r="T18" s="538" t="s">
        <v>34</v>
      </c>
      <c r="U18" s="2062" t="s">
        <v>33</v>
      </c>
      <c r="V18" s="2061" t="s">
        <v>34</v>
      </c>
      <c r="W18" s="2060" t="s">
        <v>33</v>
      </c>
      <c r="X18" s="2095" t="s">
        <v>34</v>
      </c>
      <c r="Y18" s="2062" t="s">
        <v>33</v>
      </c>
      <c r="Z18" s="2061" t="s">
        <v>34</v>
      </c>
      <c r="AA18" s="2060" t="s">
        <v>33</v>
      </c>
      <c r="AB18" s="2095" t="s">
        <v>34</v>
      </c>
      <c r="AC18" s="2062" t="s">
        <v>33</v>
      </c>
      <c r="AD18" s="2061" t="s">
        <v>34</v>
      </c>
      <c r="AE18" s="2060" t="s">
        <v>33</v>
      </c>
      <c r="AF18" s="2095" t="s">
        <v>34</v>
      </c>
      <c r="AG18" s="2062" t="s">
        <v>33</v>
      </c>
      <c r="AH18" s="2061" t="s">
        <v>34</v>
      </c>
      <c r="AI18" s="2060" t="s">
        <v>33</v>
      </c>
      <c r="AJ18" s="2095" t="s">
        <v>34</v>
      </c>
      <c r="AK18" s="2062" t="s">
        <v>33</v>
      </c>
      <c r="AL18" s="2061" t="s">
        <v>34</v>
      </c>
      <c r="AM18" s="2060" t="s">
        <v>33</v>
      </c>
      <c r="AN18" s="2061" t="s">
        <v>34</v>
      </c>
      <c r="AO18" s="2060" t="s">
        <v>33</v>
      </c>
      <c r="AP18" s="2080" t="s">
        <v>34</v>
      </c>
      <c r="AQ18" s="645"/>
      <c r="AR18" s="682"/>
      <c r="AS18" s="946"/>
      <c r="AT18" s="946"/>
      <c r="AU18" s="885"/>
      <c r="AV18" s="948"/>
      <c r="AW18" s="948"/>
      <c r="AX18" s="948"/>
      <c r="CW18"/>
      <c r="CX18"/>
      <c r="CY18"/>
      <c r="CZ18"/>
      <c r="DA18"/>
      <c r="DB18"/>
      <c r="DC18"/>
      <c r="DD18"/>
      <c r="DE18"/>
      <c r="DG18"/>
      <c r="DH18"/>
      <c r="DI18"/>
      <c r="DJ18"/>
      <c r="DK18"/>
      <c r="DL18"/>
      <c r="DM18"/>
    </row>
    <row r="19" spans="1:119" ht="15" customHeight="1" x14ac:dyDescent="0.25">
      <c r="A19" s="2313" t="s">
        <v>43</v>
      </c>
      <c r="B19" s="674"/>
      <c r="C19" s="675"/>
      <c r="D19" s="2311">
        <f>SUM(E19+F19)</f>
        <v>0</v>
      </c>
      <c r="E19" s="2085">
        <f>SUM(G19+I19+K19+M19+O19+Q19+S19+U19+W19+Y19+AA19+AC19+AE19+AG19+AI19+AK19+AM19+AO19)</f>
        <v>0</v>
      </c>
      <c r="F19" s="18">
        <f>SUM(H19+J19+L19+N19+P19+R19+T19+V19+X19+Z19+AB19+AD19+AF19+AH19+AJ19+AL19+AN19+AP19)</f>
        <v>0</v>
      </c>
      <c r="G19" s="2312"/>
      <c r="H19" s="52"/>
      <c r="I19" s="2312"/>
      <c r="J19" s="2097"/>
      <c r="K19" s="2312"/>
      <c r="L19" s="52"/>
      <c r="M19" s="2312"/>
      <c r="N19" s="2097"/>
      <c r="O19" s="2312"/>
      <c r="P19" s="52"/>
      <c r="Q19" s="2312"/>
      <c r="R19" s="52"/>
      <c r="S19" s="2312"/>
      <c r="T19" s="52"/>
      <c r="U19" s="2312"/>
      <c r="V19" s="52"/>
      <c r="W19" s="2070"/>
      <c r="X19" s="2314"/>
      <c r="Y19" s="2312"/>
      <c r="Z19" s="52"/>
      <c r="AA19" s="2070"/>
      <c r="AB19" s="2314"/>
      <c r="AC19" s="2312"/>
      <c r="AD19" s="52"/>
      <c r="AE19" s="2070"/>
      <c r="AF19" s="2314"/>
      <c r="AG19" s="2312"/>
      <c r="AH19" s="52"/>
      <c r="AI19" s="2070"/>
      <c r="AJ19" s="2314"/>
      <c r="AK19" s="2312"/>
      <c r="AL19" s="52"/>
      <c r="AM19" s="2070"/>
      <c r="AN19" s="52"/>
      <c r="AO19" s="2070"/>
      <c r="AP19" s="55"/>
      <c r="AQ19" s="2097"/>
      <c r="AR19" s="2097"/>
      <c r="AS19" s="2309"/>
      <c r="AT19" s="2309"/>
      <c r="AU19" s="2309"/>
      <c r="AV19" s="2309"/>
      <c r="AW19" s="2309"/>
      <c r="AX19" s="2309"/>
      <c r="AY19" t="str">
        <f>CW19&amp;CX19&amp;CY19&amp;CZ19&amp;DA19&amp;DB19&amp;DC19&amp;DD19&amp;DE19</f>
        <v/>
      </c>
      <c r="CW19" s="25" t="str">
        <f t="shared" ref="CW19:CW35" si="20">IF(AND((Y19+Z19)&gt;0,AQ19="")," * No olvide digitar la variable 12 años. Si no tiene digite Cero.",IF(AQ19&gt;(Y19+Z19),"* Las Consultas de 12 años NO DEBEN ser mayor que el total de Consultas entre 10-14 años",""))</f>
        <v/>
      </c>
      <c r="CX19" s="25" t="str">
        <f>IF(AND(F19&gt;0,AR19="")," * No olvide digitar la variable Embarazadas. Digite cero si no tiene.","")</f>
        <v/>
      </c>
      <c r="CY19" s="25" t="str">
        <f>IF(AR19&gt;F19," * Las Embarazadas NO DEBEN ser mayor al total de mujeres. ","")</f>
        <v/>
      </c>
      <c r="CZ19" s="25" t="str">
        <f t="shared" ref="CZ19:CZ35" si="21">IF(AND((AK19+AL19)&gt;0,AS19="")," * No olvide digitar la variable 60 años. Si no tiene digite Cero.",IF(AS19&gt;(AK19+AL19)," * Las consultas de 60 años NO DEBEN ser mayor que el Total de consultas del grupo 60-64 años",""))</f>
        <v/>
      </c>
      <c r="DA19"/>
      <c r="DB19" s="25" t="str">
        <f>IF(AND(D19&gt;0,AU19="")," * No olvide digitar la variable Usuarios con Discapacidad. Digite Cero si no tiene.",IF(AU19&gt;D19," * La variable Usuarios con Discapacidad No puede ser mayor al Total Ambos Sexos.",""))</f>
        <v/>
      </c>
      <c r="DC19" s="25" t="str">
        <f>IF(AND(D19&gt;0,AV19="")," * No olvide digitar la variable Migrantes. Digite Cero si no tiene.",IF(AV19&gt;D19," * La variable Migrantes No puede ser mayor al Total Ambos Sexos.",""))</f>
        <v/>
      </c>
      <c r="DD19" s="25" t="str">
        <f>IF(AND(D19&gt;0,AW19="")," * No olvide digitar la variable Niños, niñas, adolescentes y jóvenes SENAME. Digite Cero si no tiene.",IF(AW19&gt;D19," * La variable Niños, niñas, adolescentes y jóvenes SENAME No puede ser mayor al Total.",""))</f>
        <v/>
      </c>
      <c r="DE19" s="25" t="str">
        <f>IF(AND(D19&gt;0,AX19="")," * No olvide digitar la variable Niños, niñas, adolescentes y jóvenes Mejor Niñez. Digite Cero si no tiene.",IF(AX19&gt;D19," * La variable Niños, niñas, adolescentes y jóvenes Mejor Niñez. No puede ser mayor al Total.",""))</f>
        <v/>
      </c>
      <c r="DG19" s="26">
        <f t="shared" ref="DG19:DG35" si="22">IF(AND((Y19+Z19)&gt;0,AQ19=""),1,IF(AQ19&gt;(Y19+Z19),1,0))</f>
        <v>0</v>
      </c>
      <c r="DH19" s="26">
        <f>IF(AND(F19&gt;0,AR19=""),1,0)</f>
        <v>0</v>
      </c>
      <c r="DI19" s="26">
        <f>IF(AR19&gt;F19,1,0)</f>
        <v>0</v>
      </c>
      <c r="DJ19" s="26">
        <f t="shared" ref="DJ19:DJ35" si="23">IF(AND((AK19+AL19)&gt;0,AS19=""),1,IF(AS19&gt;(AK19+AL19),1,0))</f>
        <v>0</v>
      </c>
      <c r="DK19"/>
      <c r="DL19" s="26">
        <f>IF(AND(D19&gt;0,AU19=""),1,IF(AU19&gt;D19,1,0))</f>
        <v>0</v>
      </c>
      <c r="DM19" s="26">
        <f t="shared" ref="DM19:DM35" si="24">IF(AND(D19&gt;0,AV19=""),1,IF(AV19&gt;D19,1,0))</f>
        <v>0</v>
      </c>
      <c r="DN19" s="26">
        <f t="shared" ref="DN19:DN35" si="25">IF(AND(D19&gt;0,AW19=""),1,IF(AW19&gt;D19,1,0))</f>
        <v>0</v>
      </c>
      <c r="DO19" s="26">
        <f t="shared" ref="DO19:DO35" si="26">IF(AND(D19&gt;0,AX19=""),1,IF(AX19&gt;D19,1,0))</f>
        <v>0</v>
      </c>
    </row>
    <row r="20" spans="1:119" x14ac:dyDescent="0.25">
      <c r="A20" s="1481" t="s">
        <v>44</v>
      </c>
      <c r="B20" s="1482"/>
      <c r="C20" s="1483"/>
      <c r="D20" s="1464">
        <f t="shared" ref="D20:D35" si="27">SUM(E20+F20)</f>
        <v>0</v>
      </c>
      <c r="E20" s="1465">
        <f>SUM(U20+W20+Y20+AA20+AC20+AE20+AG20+AI20+AK20+AM20+AO20)</f>
        <v>0</v>
      </c>
      <c r="F20" s="1466">
        <f>SUM(V20+X20+Z20+AB20+AD20+AF20+AH20+AJ20+AL20+AN20+AP20)</f>
        <v>0</v>
      </c>
      <c r="G20" s="1484"/>
      <c r="H20" s="1485"/>
      <c r="I20" s="1484"/>
      <c r="J20" s="1486"/>
      <c r="K20" s="1484"/>
      <c r="L20" s="1485"/>
      <c r="M20" s="1484"/>
      <c r="N20" s="1486"/>
      <c r="O20" s="1484"/>
      <c r="P20" s="1485"/>
      <c r="Q20" s="1484"/>
      <c r="R20" s="1485"/>
      <c r="S20" s="1484"/>
      <c r="T20" s="1485"/>
      <c r="U20" s="1467"/>
      <c r="V20" s="1425"/>
      <c r="W20" s="1424"/>
      <c r="X20" s="1487"/>
      <c r="Y20" s="1467"/>
      <c r="Z20" s="1425"/>
      <c r="AA20" s="1424"/>
      <c r="AB20" s="1487"/>
      <c r="AC20" s="1467"/>
      <c r="AD20" s="1425"/>
      <c r="AE20" s="1424"/>
      <c r="AF20" s="1487"/>
      <c r="AG20" s="1467"/>
      <c r="AH20" s="1425"/>
      <c r="AI20" s="1424"/>
      <c r="AJ20" s="1487"/>
      <c r="AK20" s="1467"/>
      <c r="AL20" s="1425"/>
      <c r="AM20" s="1424"/>
      <c r="AN20" s="1425"/>
      <c r="AO20" s="1424"/>
      <c r="AP20" s="1426"/>
      <c r="AQ20" s="1468"/>
      <c r="AR20" s="1468"/>
      <c r="AS20" s="1428"/>
      <c r="AT20" s="1428"/>
      <c r="AU20" s="1428"/>
      <c r="AV20" s="1428"/>
      <c r="AW20" s="1428"/>
      <c r="AX20" s="1428"/>
      <c r="AY20" t="str">
        <f t="shared" ref="AY20:AY35" si="28">CW20&amp;CX20&amp;CY20&amp;CZ20&amp;DA20&amp;DB20&amp;DC20&amp;DD20&amp;DE20</f>
        <v/>
      </c>
      <c r="CW20" s="25" t="str">
        <f t="shared" si="20"/>
        <v/>
      </c>
      <c r="CX20" s="25" t="str">
        <f t="shared" ref="CX20:CX35" si="29">IF(AND(F20&gt;0,AR20="")," * No olvide digitar la variable Embarazadas. Digite cero si no tiene.","")</f>
        <v/>
      </c>
      <c r="CY20" s="25" t="str">
        <f t="shared" ref="CY20:CY35" si="30">IF(AR20&gt;F20," * Las Embarazadas NO DEBEN ser mayor al total de mujeres. ","")</f>
        <v/>
      </c>
      <c r="CZ20" s="25" t="str">
        <f t="shared" si="21"/>
        <v/>
      </c>
      <c r="DA20"/>
      <c r="DB20" s="25" t="str">
        <f t="shared" ref="DB20:DB35" si="31">IF(AND(D20&gt;0,AU20="")," * No olvide digitar la variable Usuarios con Discapacidad. Digite Cero si no tiene.",IF(AU20&gt;D20," * La variable Usuarios con Discapacidad No puede ser mayor al Total Ambos Sexos.",""))</f>
        <v/>
      </c>
      <c r="DC20" s="25" t="str">
        <f t="shared" ref="DC20:DC35" si="32">IF(AND(D20&gt;0,AV20="")," * No olvide digitar la variable Migrantes. Digite Cero si no tiene.",IF(AV20&gt;D20," * La variable Migrantes No puede ser mayor al Total Ambos Sexos.",""))</f>
        <v/>
      </c>
      <c r="DD20" s="25" t="str">
        <f t="shared" ref="DD20:DD35" si="33">IF(AND(D20&gt;0,AW20="")," * No olvide digitar la variable Niños, niñas, adolescentes y jóvenes SENAME. Digite Cero si no tiene.",IF(AW20&gt;D20," * La variable Niños, niñas, adolescentes y jóvenes SENAME No puede ser mayor al Total.",""))</f>
        <v/>
      </c>
      <c r="DE20" s="25" t="str">
        <f t="shared" ref="DE20:DE35" si="34">IF(AND(D20&gt;0,AX20="")," * No olvide digitar la variable Niños, niñas, adolescentes y jóvenes Mejor Niñez. Digite Cero si no tiene.",IF(AX20&gt;D20," * La variable Niños, niñas, adolescentes y jóvenes Mejor Niñez. No puede ser mayor al Total.",""))</f>
        <v/>
      </c>
      <c r="DG20" s="26">
        <f t="shared" si="22"/>
        <v>0</v>
      </c>
      <c r="DH20" s="26">
        <f t="shared" ref="DH20:DH35" si="35">IF(AND(F20&gt;0,AR20=""),1,0)</f>
        <v>0</v>
      </c>
      <c r="DI20" s="26">
        <f t="shared" ref="DI20:DI35" si="36">IF(AR20&gt;F20,1,0)</f>
        <v>0</v>
      </c>
      <c r="DJ20" s="26">
        <f t="shared" si="23"/>
        <v>0</v>
      </c>
      <c r="DK20"/>
      <c r="DL20" s="26">
        <f t="shared" ref="DL20:DL35" si="37">IF(AND(D20&gt;0,AU20=""),1,IF(AU20&gt;D20,1,0))</f>
        <v>0</v>
      </c>
      <c r="DM20" s="26">
        <f t="shared" si="24"/>
        <v>0</v>
      </c>
      <c r="DN20" s="26">
        <f t="shared" si="25"/>
        <v>0</v>
      </c>
      <c r="DO20" s="26">
        <f t="shared" si="26"/>
        <v>0</v>
      </c>
    </row>
    <row r="21" spans="1:119" x14ac:dyDescent="0.25">
      <c r="A21" s="1419" t="s">
        <v>45</v>
      </c>
      <c r="B21" s="1420"/>
      <c r="C21" s="1421"/>
      <c r="D21" s="1464">
        <f t="shared" si="27"/>
        <v>130</v>
      </c>
      <c r="E21" s="1465">
        <f t="shared" ref="E21:F31" si="38">SUM(G21+I21+K21+M21+O21+Q21+S21+U21+W21+Y21+AA21+AC21+AE21+AG21+AI21+AK21+AM21+AO21)</f>
        <v>50</v>
      </c>
      <c r="F21" s="1466">
        <f t="shared" si="38"/>
        <v>80</v>
      </c>
      <c r="G21" s="1467">
        <v>0</v>
      </c>
      <c r="H21" s="1425">
        <v>0</v>
      </c>
      <c r="I21" s="1467">
        <v>0</v>
      </c>
      <c r="J21" s="1468">
        <v>0</v>
      </c>
      <c r="K21" s="1467">
        <v>0</v>
      </c>
      <c r="L21" s="1425">
        <v>0</v>
      </c>
      <c r="M21" s="1467">
        <v>4</v>
      </c>
      <c r="N21" s="1468">
        <v>1</v>
      </c>
      <c r="O21" s="1467">
        <v>3</v>
      </c>
      <c r="P21" s="1425">
        <v>1</v>
      </c>
      <c r="Q21" s="1467">
        <v>3</v>
      </c>
      <c r="R21" s="1425">
        <v>2</v>
      </c>
      <c r="S21" s="1467">
        <v>0</v>
      </c>
      <c r="T21" s="1425">
        <v>0</v>
      </c>
      <c r="U21" s="1467">
        <v>0</v>
      </c>
      <c r="V21" s="1425">
        <v>1</v>
      </c>
      <c r="W21" s="1424">
        <v>2</v>
      </c>
      <c r="X21" s="1487">
        <v>1</v>
      </c>
      <c r="Y21" s="1467">
        <v>7</v>
      </c>
      <c r="Z21" s="1425">
        <v>5</v>
      </c>
      <c r="AA21" s="1424">
        <v>6</v>
      </c>
      <c r="AB21" s="1487">
        <v>3</v>
      </c>
      <c r="AC21" s="1467">
        <v>2</v>
      </c>
      <c r="AD21" s="1425">
        <v>4</v>
      </c>
      <c r="AE21" s="1424">
        <v>2</v>
      </c>
      <c r="AF21" s="1487">
        <v>5</v>
      </c>
      <c r="AG21" s="1467">
        <v>4</v>
      </c>
      <c r="AH21" s="1425">
        <v>22</v>
      </c>
      <c r="AI21" s="1424">
        <v>7</v>
      </c>
      <c r="AJ21" s="1487">
        <v>13</v>
      </c>
      <c r="AK21" s="1467">
        <v>3</v>
      </c>
      <c r="AL21" s="1425">
        <v>8</v>
      </c>
      <c r="AM21" s="1424">
        <v>3</v>
      </c>
      <c r="AN21" s="1425">
        <v>10</v>
      </c>
      <c r="AO21" s="1424">
        <v>4</v>
      </c>
      <c r="AP21" s="1426">
        <v>4</v>
      </c>
      <c r="AQ21" s="1468">
        <v>0</v>
      </c>
      <c r="AR21" s="1468">
        <v>2</v>
      </c>
      <c r="AS21" s="1428">
        <v>0</v>
      </c>
      <c r="AT21" s="1428">
        <v>0</v>
      </c>
      <c r="AU21" s="1428">
        <v>2</v>
      </c>
      <c r="AV21" s="1428">
        <v>1</v>
      </c>
      <c r="AW21" s="1428">
        <v>0</v>
      </c>
      <c r="AX21" s="1428">
        <v>0</v>
      </c>
      <c r="AY21" t="str">
        <f t="shared" si="28"/>
        <v/>
      </c>
      <c r="CW21" s="25" t="str">
        <f t="shared" si="20"/>
        <v/>
      </c>
      <c r="CX21" s="25" t="str">
        <f t="shared" si="29"/>
        <v/>
      </c>
      <c r="CY21" s="25" t="str">
        <f t="shared" si="30"/>
        <v/>
      </c>
      <c r="CZ21" s="25" t="str">
        <f t="shared" si="21"/>
        <v/>
      </c>
      <c r="DA21"/>
      <c r="DB21" s="25" t="str">
        <f t="shared" si="31"/>
        <v/>
      </c>
      <c r="DC21" s="25" t="str">
        <f t="shared" si="32"/>
        <v/>
      </c>
      <c r="DD21" s="25" t="str">
        <f t="shared" si="33"/>
        <v/>
      </c>
      <c r="DE21" s="25" t="str">
        <f t="shared" si="34"/>
        <v/>
      </c>
      <c r="DG21" s="26">
        <f t="shared" si="22"/>
        <v>0</v>
      </c>
      <c r="DH21" s="26">
        <f t="shared" si="35"/>
        <v>0</v>
      </c>
      <c r="DI21" s="26">
        <f t="shared" si="36"/>
        <v>0</v>
      </c>
      <c r="DJ21" s="26">
        <f t="shared" si="23"/>
        <v>0</v>
      </c>
      <c r="DK21"/>
      <c r="DL21" s="26">
        <f t="shared" si="37"/>
        <v>0</v>
      </c>
      <c r="DM21" s="26">
        <f t="shared" si="24"/>
        <v>0</v>
      </c>
      <c r="DN21" s="26">
        <f t="shared" si="25"/>
        <v>0</v>
      </c>
      <c r="DO21" s="26">
        <f t="shared" si="26"/>
        <v>0</v>
      </c>
    </row>
    <row r="22" spans="1:119" x14ac:dyDescent="0.25">
      <c r="A22" s="1419" t="s">
        <v>46</v>
      </c>
      <c r="B22" s="1420"/>
      <c r="C22" s="1421"/>
      <c r="D22" s="1464">
        <f t="shared" si="27"/>
        <v>17</v>
      </c>
      <c r="E22" s="1465">
        <f t="shared" si="38"/>
        <v>0</v>
      </c>
      <c r="F22" s="1466">
        <f t="shared" si="38"/>
        <v>17</v>
      </c>
      <c r="G22" s="1467">
        <v>0</v>
      </c>
      <c r="H22" s="1425">
        <v>0</v>
      </c>
      <c r="I22" s="1467">
        <v>0</v>
      </c>
      <c r="J22" s="1468">
        <v>0</v>
      </c>
      <c r="K22" s="1467">
        <v>0</v>
      </c>
      <c r="L22" s="1425">
        <v>0</v>
      </c>
      <c r="M22" s="1467">
        <v>0</v>
      </c>
      <c r="N22" s="1468">
        <v>5</v>
      </c>
      <c r="O22" s="1467">
        <v>0</v>
      </c>
      <c r="P22" s="1425">
        <v>4</v>
      </c>
      <c r="Q22" s="1467">
        <v>0</v>
      </c>
      <c r="R22" s="1425">
        <v>6</v>
      </c>
      <c r="S22" s="1467">
        <v>0</v>
      </c>
      <c r="T22" s="1425">
        <v>0</v>
      </c>
      <c r="U22" s="1467">
        <v>0</v>
      </c>
      <c r="V22" s="1425">
        <v>2</v>
      </c>
      <c r="W22" s="1424">
        <v>0</v>
      </c>
      <c r="X22" s="1487">
        <v>0</v>
      </c>
      <c r="Y22" s="1467">
        <v>0</v>
      </c>
      <c r="Z22" s="1425">
        <v>0</v>
      </c>
      <c r="AA22" s="1424">
        <v>0</v>
      </c>
      <c r="AB22" s="1487">
        <v>0</v>
      </c>
      <c r="AC22" s="1467">
        <v>0</v>
      </c>
      <c r="AD22" s="1425">
        <v>0</v>
      </c>
      <c r="AE22" s="1424">
        <v>0</v>
      </c>
      <c r="AF22" s="1487">
        <v>0</v>
      </c>
      <c r="AG22" s="1467">
        <v>0</v>
      </c>
      <c r="AH22" s="1425">
        <v>0</v>
      </c>
      <c r="AI22" s="1424">
        <v>0</v>
      </c>
      <c r="AJ22" s="1487">
        <v>0</v>
      </c>
      <c r="AK22" s="1467">
        <v>0</v>
      </c>
      <c r="AL22" s="1425">
        <v>0</v>
      </c>
      <c r="AM22" s="1424">
        <v>0</v>
      </c>
      <c r="AN22" s="1425">
        <v>0</v>
      </c>
      <c r="AO22" s="1424">
        <v>0</v>
      </c>
      <c r="AP22" s="1426">
        <v>0</v>
      </c>
      <c r="AQ22" s="1468">
        <v>0</v>
      </c>
      <c r="AR22" s="1468">
        <v>0</v>
      </c>
      <c r="AS22" s="1428">
        <v>0</v>
      </c>
      <c r="AT22" s="1428">
        <v>0</v>
      </c>
      <c r="AU22" s="1428">
        <v>0</v>
      </c>
      <c r="AV22" s="1428">
        <v>0</v>
      </c>
      <c r="AW22" s="1428">
        <v>2</v>
      </c>
      <c r="AX22" s="1428">
        <v>0</v>
      </c>
      <c r="AY22" t="str">
        <f t="shared" si="28"/>
        <v/>
      </c>
      <c r="CW22" s="25" t="str">
        <f t="shared" si="20"/>
        <v/>
      </c>
      <c r="CX22" s="25" t="str">
        <f t="shared" si="29"/>
        <v/>
      </c>
      <c r="CY22" s="25" t="str">
        <f t="shared" si="30"/>
        <v/>
      </c>
      <c r="CZ22" s="25" t="str">
        <f t="shared" si="21"/>
        <v/>
      </c>
      <c r="DA22"/>
      <c r="DB22" s="25" t="str">
        <f t="shared" si="31"/>
        <v/>
      </c>
      <c r="DC22" s="25" t="str">
        <f t="shared" si="32"/>
        <v/>
      </c>
      <c r="DD22" s="25" t="str">
        <f t="shared" si="33"/>
        <v/>
      </c>
      <c r="DE22" s="25" t="str">
        <f t="shared" si="34"/>
        <v/>
      </c>
      <c r="DG22" s="26">
        <f t="shared" si="22"/>
        <v>0</v>
      </c>
      <c r="DH22" s="26">
        <f t="shared" si="35"/>
        <v>0</v>
      </c>
      <c r="DI22" s="26">
        <f t="shared" si="36"/>
        <v>0</v>
      </c>
      <c r="DJ22" s="26">
        <f t="shared" si="23"/>
        <v>0</v>
      </c>
      <c r="DK22"/>
      <c r="DL22" s="26">
        <f t="shared" si="37"/>
        <v>0</v>
      </c>
      <c r="DM22" s="26">
        <f t="shared" si="24"/>
        <v>0</v>
      </c>
      <c r="DN22" s="26">
        <f t="shared" si="25"/>
        <v>0</v>
      </c>
      <c r="DO22" s="26">
        <f t="shared" si="26"/>
        <v>0</v>
      </c>
    </row>
    <row r="23" spans="1:119" x14ac:dyDescent="0.25">
      <c r="A23" s="1419" t="s">
        <v>47</v>
      </c>
      <c r="B23" s="1420"/>
      <c r="C23" s="1421"/>
      <c r="D23" s="1464">
        <f t="shared" si="27"/>
        <v>31</v>
      </c>
      <c r="E23" s="1465">
        <f t="shared" si="38"/>
        <v>18</v>
      </c>
      <c r="F23" s="1466">
        <f t="shared" si="38"/>
        <v>13</v>
      </c>
      <c r="G23" s="1467">
        <v>0</v>
      </c>
      <c r="H23" s="1425">
        <v>0</v>
      </c>
      <c r="I23" s="1467">
        <v>0</v>
      </c>
      <c r="J23" s="1468">
        <v>0</v>
      </c>
      <c r="K23" s="1467">
        <v>0</v>
      </c>
      <c r="L23" s="1425">
        <v>0</v>
      </c>
      <c r="M23" s="1467">
        <v>4</v>
      </c>
      <c r="N23" s="1468">
        <v>1</v>
      </c>
      <c r="O23" s="1467">
        <v>3</v>
      </c>
      <c r="P23" s="1425">
        <v>2</v>
      </c>
      <c r="Q23" s="1467">
        <v>0</v>
      </c>
      <c r="R23" s="1425">
        <v>0</v>
      </c>
      <c r="S23" s="1467">
        <v>4</v>
      </c>
      <c r="T23" s="1425">
        <v>0</v>
      </c>
      <c r="U23" s="1467">
        <v>2</v>
      </c>
      <c r="V23" s="1425">
        <v>1</v>
      </c>
      <c r="W23" s="1424">
        <v>1</v>
      </c>
      <c r="X23" s="1487">
        <v>2</v>
      </c>
      <c r="Y23" s="1467">
        <v>1</v>
      </c>
      <c r="Z23" s="1425">
        <v>1</v>
      </c>
      <c r="AA23" s="1424">
        <v>1</v>
      </c>
      <c r="AB23" s="1487">
        <v>0</v>
      </c>
      <c r="AC23" s="1467">
        <v>0</v>
      </c>
      <c r="AD23" s="1425">
        <v>1</v>
      </c>
      <c r="AE23" s="1424">
        <v>0</v>
      </c>
      <c r="AF23" s="1487">
        <v>0</v>
      </c>
      <c r="AG23" s="1467">
        <v>0</v>
      </c>
      <c r="AH23" s="1425">
        <v>1</v>
      </c>
      <c r="AI23" s="1424">
        <v>0</v>
      </c>
      <c r="AJ23" s="1487">
        <v>2</v>
      </c>
      <c r="AK23" s="1467">
        <v>0</v>
      </c>
      <c r="AL23" s="1425">
        <v>0</v>
      </c>
      <c r="AM23" s="1424">
        <v>2</v>
      </c>
      <c r="AN23" s="1425">
        <v>1</v>
      </c>
      <c r="AO23" s="1424">
        <v>0</v>
      </c>
      <c r="AP23" s="1426">
        <v>1</v>
      </c>
      <c r="AQ23" s="1468">
        <v>0</v>
      </c>
      <c r="AR23" s="1468">
        <v>0</v>
      </c>
      <c r="AS23" s="1428">
        <v>0</v>
      </c>
      <c r="AT23" s="1428">
        <v>0</v>
      </c>
      <c r="AU23" s="1428">
        <v>0</v>
      </c>
      <c r="AV23" s="1428">
        <v>0</v>
      </c>
      <c r="AW23" s="1428">
        <v>0</v>
      </c>
      <c r="AX23" s="1428">
        <v>0</v>
      </c>
      <c r="AY23" t="str">
        <f t="shared" si="28"/>
        <v/>
      </c>
      <c r="CW23" s="25" t="str">
        <f t="shared" si="20"/>
        <v/>
      </c>
      <c r="CX23" s="25" t="str">
        <f t="shared" si="29"/>
        <v/>
      </c>
      <c r="CY23" s="25" t="str">
        <f t="shared" si="30"/>
        <v/>
      </c>
      <c r="CZ23" s="25" t="str">
        <f t="shared" si="21"/>
        <v/>
      </c>
      <c r="DA23"/>
      <c r="DB23" s="25" t="str">
        <f t="shared" si="31"/>
        <v/>
      </c>
      <c r="DC23" s="25" t="str">
        <f t="shared" si="32"/>
        <v/>
      </c>
      <c r="DD23" s="25" t="str">
        <f t="shared" si="33"/>
        <v/>
      </c>
      <c r="DE23" s="25" t="str">
        <f t="shared" si="34"/>
        <v/>
      </c>
      <c r="DG23" s="26">
        <f t="shared" si="22"/>
        <v>0</v>
      </c>
      <c r="DH23" s="26">
        <f t="shared" si="35"/>
        <v>0</v>
      </c>
      <c r="DI23" s="26">
        <f t="shared" si="36"/>
        <v>0</v>
      </c>
      <c r="DJ23" s="26">
        <f t="shared" si="23"/>
        <v>0</v>
      </c>
      <c r="DK23"/>
      <c r="DL23" s="26">
        <f t="shared" si="37"/>
        <v>0</v>
      </c>
      <c r="DM23" s="26">
        <f t="shared" si="24"/>
        <v>0</v>
      </c>
      <c r="DN23" s="26">
        <f t="shared" si="25"/>
        <v>0</v>
      </c>
      <c r="DO23" s="26">
        <f t="shared" si="26"/>
        <v>0</v>
      </c>
    </row>
    <row r="24" spans="1:119" ht="15" customHeight="1" x14ac:dyDescent="0.25">
      <c r="A24" s="1419" t="s">
        <v>48</v>
      </c>
      <c r="B24" s="1420"/>
      <c r="C24" s="1421"/>
      <c r="D24" s="1464">
        <f t="shared" si="27"/>
        <v>0</v>
      </c>
      <c r="E24" s="1465">
        <f t="shared" si="38"/>
        <v>0</v>
      </c>
      <c r="F24" s="1466">
        <f t="shared" si="38"/>
        <v>0</v>
      </c>
      <c r="G24" s="1467"/>
      <c r="H24" s="1425"/>
      <c r="I24" s="1467"/>
      <c r="J24" s="1468"/>
      <c r="K24" s="1467"/>
      <c r="L24" s="1425"/>
      <c r="M24" s="1467"/>
      <c r="N24" s="1468"/>
      <c r="O24" s="1467"/>
      <c r="P24" s="1425"/>
      <c r="Q24" s="1467"/>
      <c r="R24" s="1425"/>
      <c r="S24" s="1467"/>
      <c r="T24" s="1425"/>
      <c r="U24" s="1467"/>
      <c r="V24" s="1425"/>
      <c r="W24" s="1424"/>
      <c r="X24" s="1487"/>
      <c r="Y24" s="1467"/>
      <c r="Z24" s="1425"/>
      <c r="AA24" s="1424"/>
      <c r="AB24" s="1487"/>
      <c r="AC24" s="1467"/>
      <c r="AD24" s="1425"/>
      <c r="AE24" s="1424"/>
      <c r="AF24" s="1487"/>
      <c r="AG24" s="1467"/>
      <c r="AH24" s="1425"/>
      <c r="AI24" s="1424"/>
      <c r="AJ24" s="1487"/>
      <c r="AK24" s="1467"/>
      <c r="AL24" s="1425"/>
      <c r="AM24" s="1424"/>
      <c r="AN24" s="1425"/>
      <c r="AO24" s="1424"/>
      <c r="AP24" s="1426"/>
      <c r="AQ24" s="1468">
        <v>0</v>
      </c>
      <c r="AR24" s="1468">
        <v>0</v>
      </c>
      <c r="AS24" s="1428">
        <v>0</v>
      </c>
      <c r="AT24" s="1428">
        <v>0</v>
      </c>
      <c r="AU24" s="1428">
        <v>0</v>
      </c>
      <c r="AV24" s="1428">
        <v>0</v>
      </c>
      <c r="AW24" s="1428">
        <v>0</v>
      </c>
      <c r="AX24" s="1428">
        <v>0</v>
      </c>
      <c r="AY24" t="str">
        <f t="shared" si="28"/>
        <v/>
      </c>
      <c r="CW24" s="25" t="str">
        <f t="shared" si="20"/>
        <v/>
      </c>
      <c r="CX24" s="25" t="str">
        <f t="shared" si="29"/>
        <v/>
      </c>
      <c r="CY24" s="25" t="str">
        <f t="shared" si="30"/>
        <v/>
      </c>
      <c r="CZ24" s="25" t="str">
        <f t="shared" si="21"/>
        <v/>
      </c>
      <c r="DA24"/>
      <c r="DB24" s="25" t="str">
        <f t="shared" si="31"/>
        <v/>
      </c>
      <c r="DC24" s="25" t="str">
        <f t="shared" si="32"/>
        <v/>
      </c>
      <c r="DD24" s="25" t="str">
        <f t="shared" si="33"/>
        <v/>
      </c>
      <c r="DE24" s="25" t="str">
        <f t="shared" si="34"/>
        <v/>
      </c>
      <c r="DG24" s="26">
        <f t="shared" si="22"/>
        <v>0</v>
      </c>
      <c r="DH24" s="26">
        <f t="shared" si="35"/>
        <v>0</v>
      </c>
      <c r="DI24" s="26">
        <f t="shared" si="36"/>
        <v>0</v>
      </c>
      <c r="DJ24" s="26">
        <f t="shared" si="23"/>
        <v>0</v>
      </c>
      <c r="DK24"/>
      <c r="DL24" s="26">
        <f t="shared" si="37"/>
        <v>0</v>
      </c>
      <c r="DM24" s="26">
        <f t="shared" si="24"/>
        <v>0</v>
      </c>
      <c r="DN24" s="26">
        <f t="shared" si="25"/>
        <v>0</v>
      </c>
      <c r="DO24" s="26">
        <f t="shared" si="26"/>
        <v>0</v>
      </c>
    </row>
    <row r="25" spans="1:119" x14ac:dyDescent="0.25">
      <c r="A25" s="1419" t="s">
        <v>49</v>
      </c>
      <c r="B25" s="1420"/>
      <c r="C25" s="1421"/>
      <c r="D25" s="1464">
        <f t="shared" si="27"/>
        <v>0</v>
      </c>
      <c r="E25" s="1465">
        <f t="shared" si="38"/>
        <v>0</v>
      </c>
      <c r="F25" s="1466">
        <f t="shared" si="38"/>
        <v>0</v>
      </c>
      <c r="G25" s="1467"/>
      <c r="H25" s="1425"/>
      <c r="I25" s="1467"/>
      <c r="J25" s="1468"/>
      <c r="K25" s="1467"/>
      <c r="L25" s="1425"/>
      <c r="M25" s="1467"/>
      <c r="N25" s="1468"/>
      <c r="O25" s="1467"/>
      <c r="P25" s="1425"/>
      <c r="Q25" s="1467"/>
      <c r="R25" s="1425"/>
      <c r="S25" s="1467"/>
      <c r="T25" s="1425"/>
      <c r="U25" s="1467"/>
      <c r="V25" s="1425"/>
      <c r="W25" s="1424"/>
      <c r="X25" s="1487"/>
      <c r="Y25" s="1467"/>
      <c r="Z25" s="1425"/>
      <c r="AA25" s="1424"/>
      <c r="AB25" s="1487"/>
      <c r="AC25" s="1467"/>
      <c r="AD25" s="1425"/>
      <c r="AE25" s="1424"/>
      <c r="AF25" s="1487"/>
      <c r="AG25" s="1467"/>
      <c r="AH25" s="1425"/>
      <c r="AI25" s="1424"/>
      <c r="AJ25" s="1487"/>
      <c r="AK25" s="1467"/>
      <c r="AL25" s="1425"/>
      <c r="AM25" s="1424"/>
      <c r="AN25" s="1425"/>
      <c r="AO25" s="1424"/>
      <c r="AP25" s="1426"/>
      <c r="AQ25" s="1468">
        <v>0</v>
      </c>
      <c r="AR25" s="1468">
        <v>0</v>
      </c>
      <c r="AS25" s="1428">
        <v>0</v>
      </c>
      <c r="AT25" s="1428">
        <v>0</v>
      </c>
      <c r="AU25" s="1428">
        <v>0</v>
      </c>
      <c r="AV25" s="1428">
        <v>0</v>
      </c>
      <c r="AW25" s="1428">
        <v>0</v>
      </c>
      <c r="AX25" s="1428">
        <v>0</v>
      </c>
      <c r="AY25" t="str">
        <f t="shared" si="28"/>
        <v/>
      </c>
      <c r="CW25" s="25" t="str">
        <f t="shared" si="20"/>
        <v/>
      </c>
      <c r="CX25" s="25" t="str">
        <f t="shared" si="29"/>
        <v/>
      </c>
      <c r="CY25" s="25" t="str">
        <f t="shared" si="30"/>
        <v/>
      </c>
      <c r="CZ25" s="25" t="str">
        <f t="shared" si="21"/>
        <v/>
      </c>
      <c r="DA25"/>
      <c r="DB25" s="25" t="str">
        <f t="shared" si="31"/>
        <v/>
      </c>
      <c r="DC25" s="25" t="str">
        <f t="shared" si="32"/>
        <v/>
      </c>
      <c r="DD25" s="25" t="str">
        <f t="shared" si="33"/>
        <v/>
      </c>
      <c r="DE25" s="25" t="str">
        <f t="shared" si="34"/>
        <v/>
      </c>
      <c r="DG25" s="26">
        <f t="shared" si="22"/>
        <v>0</v>
      </c>
      <c r="DH25" s="26">
        <f t="shared" si="35"/>
        <v>0</v>
      </c>
      <c r="DI25" s="26">
        <f t="shared" si="36"/>
        <v>0</v>
      </c>
      <c r="DJ25" s="26">
        <f t="shared" si="23"/>
        <v>0</v>
      </c>
      <c r="DK25"/>
      <c r="DL25" s="26">
        <f t="shared" si="37"/>
        <v>0</v>
      </c>
      <c r="DM25" s="26">
        <f t="shared" si="24"/>
        <v>0</v>
      </c>
      <c r="DN25" s="26">
        <f t="shared" si="25"/>
        <v>0</v>
      </c>
      <c r="DO25" s="26">
        <f t="shared" si="26"/>
        <v>0</v>
      </c>
    </row>
    <row r="26" spans="1:119" x14ac:dyDescent="0.25">
      <c r="A26" s="1419" t="s">
        <v>50</v>
      </c>
      <c r="B26" s="1420"/>
      <c r="C26" s="1421"/>
      <c r="D26" s="1488">
        <f t="shared" si="27"/>
        <v>5</v>
      </c>
      <c r="E26" s="1465">
        <f t="shared" si="38"/>
        <v>3</v>
      </c>
      <c r="F26" s="1466">
        <f t="shared" si="38"/>
        <v>2</v>
      </c>
      <c r="G26" s="1467">
        <v>0</v>
      </c>
      <c r="H26" s="1425">
        <v>0</v>
      </c>
      <c r="I26" s="1467">
        <v>0</v>
      </c>
      <c r="J26" s="1468">
        <v>0</v>
      </c>
      <c r="K26" s="1467">
        <v>0</v>
      </c>
      <c r="L26" s="1425">
        <v>0</v>
      </c>
      <c r="M26" s="1467">
        <v>0</v>
      </c>
      <c r="N26" s="1468">
        <v>0</v>
      </c>
      <c r="O26" s="1467">
        <v>1</v>
      </c>
      <c r="P26" s="1425">
        <v>0</v>
      </c>
      <c r="Q26" s="1467">
        <v>0</v>
      </c>
      <c r="R26" s="1425">
        <v>0</v>
      </c>
      <c r="S26" s="1467">
        <v>0</v>
      </c>
      <c r="T26" s="1425">
        <v>0</v>
      </c>
      <c r="U26" s="1467">
        <v>0</v>
      </c>
      <c r="V26" s="1425">
        <v>0</v>
      </c>
      <c r="W26" s="1424">
        <v>0</v>
      </c>
      <c r="X26" s="1487">
        <v>0</v>
      </c>
      <c r="Y26" s="1467">
        <v>0</v>
      </c>
      <c r="Z26" s="1425">
        <v>0</v>
      </c>
      <c r="AA26" s="1424">
        <v>0</v>
      </c>
      <c r="AB26" s="1487">
        <v>0</v>
      </c>
      <c r="AC26" s="1467">
        <v>0</v>
      </c>
      <c r="AD26" s="1425">
        <v>0</v>
      </c>
      <c r="AE26" s="1424">
        <v>0</v>
      </c>
      <c r="AF26" s="1487">
        <v>0</v>
      </c>
      <c r="AG26" s="1467">
        <v>0</v>
      </c>
      <c r="AH26" s="1425">
        <v>2</v>
      </c>
      <c r="AI26" s="1424">
        <v>0</v>
      </c>
      <c r="AJ26" s="1487">
        <v>0</v>
      </c>
      <c r="AK26" s="1467">
        <v>0</v>
      </c>
      <c r="AL26" s="1425">
        <v>0</v>
      </c>
      <c r="AM26" s="1424">
        <v>1</v>
      </c>
      <c r="AN26" s="1425">
        <v>0</v>
      </c>
      <c r="AO26" s="1424">
        <v>1</v>
      </c>
      <c r="AP26" s="1426">
        <v>0</v>
      </c>
      <c r="AQ26" s="1468">
        <v>0</v>
      </c>
      <c r="AR26" s="1468">
        <v>0</v>
      </c>
      <c r="AS26" s="1468">
        <v>0</v>
      </c>
      <c r="AT26" s="1468">
        <v>0</v>
      </c>
      <c r="AU26" s="1468">
        <v>2</v>
      </c>
      <c r="AV26" s="1468">
        <v>0</v>
      </c>
      <c r="AW26" s="1468">
        <v>0</v>
      </c>
      <c r="AX26" s="1468">
        <v>0</v>
      </c>
      <c r="AY26" t="str">
        <f t="shared" si="28"/>
        <v/>
      </c>
      <c r="CW26" s="25" t="str">
        <f t="shared" si="20"/>
        <v/>
      </c>
      <c r="CX26" s="25" t="str">
        <f t="shared" si="29"/>
        <v/>
      </c>
      <c r="CY26" s="25" t="str">
        <f t="shared" si="30"/>
        <v/>
      </c>
      <c r="CZ26" s="25" t="str">
        <f t="shared" si="21"/>
        <v/>
      </c>
      <c r="DA26"/>
      <c r="DB26" s="25" t="str">
        <f t="shared" si="31"/>
        <v/>
      </c>
      <c r="DC26" s="25" t="str">
        <f t="shared" si="32"/>
        <v/>
      </c>
      <c r="DD26" s="25" t="str">
        <f t="shared" si="33"/>
        <v/>
      </c>
      <c r="DE26" s="25" t="str">
        <f t="shared" si="34"/>
        <v/>
      </c>
      <c r="DG26" s="26">
        <f t="shared" si="22"/>
        <v>0</v>
      </c>
      <c r="DH26" s="26">
        <f t="shared" si="35"/>
        <v>0</v>
      </c>
      <c r="DI26" s="26">
        <f t="shared" si="36"/>
        <v>0</v>
      </c>
      <c r="DJ26" s="26">
        <f t="shared" si="23"/>
        <v>0</v>
      </c>
      <c r="DK26"/>
      <c r="DL26" s="26">
        <f t="shared" si="37"/>
        <v>0</v>
      </c>
      <c r="DM26" s="26">
        <f t="shared" si="24"/>
        <v>0</v>
      </c>
      <c r="DN26" s="26">
        <f t="shared" si="25"/>
        <v>0</v>
      </c>
      <c r="DO26" s="26">
        <f t="shared" si="26"/>
        <v>0</v>
      </c>
    </row>
    <row r="27" spans="1:119" x14ac:dyDescent="0.25">
      <c r="A27" s="1419" t="s">
        <v>51</v>
      </c>
      <c r="B27" s="1420"/>
      <c r="C27" s="1421"/>
      <c r="D27" s="1488">
        <f t="shared" si="27"/>
        <v>0</v>
      </c>
      <c r="E27" s="1465">
        <f t="shared" si="38"/>
        <v>0</v>
      </c>
      <c r="F27" s="1466">
        <f t="shared" si="38"/>
        <v>0</v>
      </c>
      <c r="G27" s="1467"/>
      <c r="H27" s="1425"/>
      <c r="I27" s="1467"/>
      <c r="J27" s="1468"/>
      <c r="K27" s="1467"/>
      <c r="L27" s="1425"/>
      <c r="M27" s="1467"/>
      <c r="N27" s="1468"/>
      <c r="O27" s="1467"/>
      <c r="P27" s="1425"/>
      <c r="Q27" s="1467"/>
      <c r="R27" s="1425"/>
      <c r="S27" s="1467"/>
      <c r="T27" s="1425"/>
      <c r="U27" s="1467"/>
      <c r="V27" s="1425"/>
      <c r="W27" s="1424"/>
      <c r="X27" s="1487"/>
      <c r="Y27" s="1467"/>
      <c r="Z27" s="1425"/>
      <c r="AA27" s="1424"/>
      <c r="AB27" s="1487"/>
      <c r="AC27" s="1467"/>
      <c r="AD27" s="1425"/>
      <c r="AE27" s="1424"/>
      <c r="AF27" s="1487"/>
      <c r="AG27" s="1467"/>
      <c r="AH27" s="1425"/>
      <c r="AI27" s="1424"/>
      <c r="AJ27" s="1487"/>
      <c r="AK27" s="1467"/>
      <c r="AL27" s="1425"/>
      <c r="AM27" s="1424"/>
      <c r="AN27" s="1425"/>
      <c r="AO27" s="1424"/>
      <c r="AP27" s="1426"/>
      <c r="AQ27" s="1468">
        <v>0</v>
      </c>
      <c r="AR27" s="1468">
        <v>0</v>
      </c>
      <c r="AS27" s="1428">
        <v>0</v>
      </c>
      <c r="AT27" s="1428">
        <v>0</v>
      </c>
      <c r="AU27" s="1428">
        <v>0</v>
      </c>
      <c r="AV27" s="1428">
        <v>0</v>
      </c>
      <c r="AW27" s="1428">
        <v>0</v>
      </c>
      <c r="AX27" s="1428">
        <v>0</v>
      </c>
      <c r="AY27" t="str">
        <f t="shared" si="28"/>
        <v/>
      </c>
      <c r="CW27" s="25" t="str">
        <f t="shared" si="20"/>
        <v/>
      </c>
      <c r="CX27" s="25" t="str">
        <f t="shared" si="29"/>
        <v/>
      </c>
      <c r="CY27" s="25" t="str">
        <f t="shared" si="30"/>
        <v/>
      </c>
      <c r="CZ27" s="25" t="str">
        <f t="shared" si="21"/>
        <v/>
      </c>
      <c r="DA27"/>
      <c r="DB27" s="25" t="str">
        <f t="shared" si="31"/>
        <v/>
      </c>
      <c r="DC27" s="25" t="str">
        <f t="shared" si="32"/>
        <v/>
      </c>
      <c r="DD27" s="25" t="str">
        <f t="shared" si="33"/>
        <v/>
      </c>
      <c r="DE27" s="25" t="str">
        <f t="shared" si="34"/>
        <v/>
      </c>
      <c r="DG27" s="26">
        <f t="shared" si="22"/>
        <v>0</v>
      </c>
      <c r="DH27" s="26">
        <f t="shared" si="35"/>
        <v>0</v>
      </c>
      <c r="DI27" s="26">
        <f t="shared" si="36"/>
        <v>0</v>
      </c>
      <c r="DJ27" s="26">
        <f t="shared" si="23"/>
        <v>0</v>
      </c>
      <c r="DK27"/>
      <c r="DL27" s="26">
        <f t="shared" si="37"/>
        <v>0</v>
      </c>
      <c r="DM27" s="26">
        <f t="shared" si="24"/>
        <v>0</v>
      </c>
      <c r="DN27" s="26">
        <f t="shared" si="25"/>
        <v>0</v>
      </c>
      <c r="DO27" s="26">
        <f t="shared" si="26"/>
        <v>0</v>
      </c>
    </row>
    <row r="28" spans="1:119" x14ac:dyDescent="0.25">
      <c r="A28" s="1419" t="s">
        <v>52</v>
      </c>
      <c r="B28" s="1420"/>
      <c r="C28" s="1421"/>
      <c r="D28" s="1464">
        <f>SUM(E28+F28)</f>
        <v>0</v>
      </c>
      <c r="E28" s="1465">
        <f t="shared" si="38"/>
        <v>0</v>
      </c>
      <c r="F28" s="1466">
        <f t="shared" si="38"/>
        <v>0</v>
      </c>
      <c r="G28" s="1467"/>
      <c r="H28" s="1425"/>
      <c r="I28" s="1467"/>
      <c r="J28" s="1468"/>
      <c r="K28" s="1467"/>
      <c r="L28" s="1425"/>
      <c r="M28" s="1467"/>
      <c r="N28" s="1468"/>
      <c r="O28" s="1467"/>
      <c r="P28" s="1425"/>
      <c r="Q28" s="1467"/>
      <c r="R28" s="1425"/>
      <c r="S28" s="1467"/>
      <c r="T28" s="1425"/>
      <c r="U28" s="1467"/>
      <c r="V28" s="1425"/>
      <c r="W28" s="1424"/>
      <c r="X28" s="1487"/>
      <c r="Y28" s="1467"/>
      <c r="Z28" s="1425"/>
      <c r="AA28" s="1424"/>
      <c r="AB28" s="1487"/>
      <c r="AC28" s="1467"/>
      <c r="AD28" s="1425"/>
      <c r="AE28" s="1424"/>
      <c r="AF28" s="1487"/>
      <c r="AG28" s="1467"/>
      <c r="AH28" s="1425"/>
      <c r="AI28" s="1424"/>
      <c r="AJ28" s="1487"/>
      <c r="AK28" s="1467"/>
      <c r="AL28" s="1425"/>
      <c r="AM28" s="1424"/>
      <c r="AN28" s="1425"/>
      <c r="AO28" s="1424"/>
      <c r="AP28" s="1426"/>
      <c r="AQ28" s="1468">
        <v>0</v>
      </c>
      <c r="AR28" s="1468">
        <v>0</v>
      </c>
      <c r="AS28" s="1468">
        <v>0</v>
      </c>
      <c r="AT28" s="1468">
        <v>0</v>
      </c>
      <c r="AU28" s="1468">
        <v>0</v>
      </c>
      <c r="AV28" s="1468">
        <v>0</v>
      </c>
      <c r="AW28" s="1468">
        <v>0</v>
      </c>
      <c r="AX28" s="1468">
        <v>0</v>
      </c>
      <c r="AY28" t="str">
        <f t="shared" si="28"/>
        <v/>
      </c>
      <c r="CW28" s="25" t="str">
        <f t="shared" si="20"/>
        <v/>
      </c>
      <c r="CX28" s="25" t="str">
        <f t="shared" si="29"/>
        <v/>
      </c>
      <c r="CY28" s="25" t="str">
        <f t="shared" si="30"/>
        <v/>
      </c>
      <c r="CZ28" s="25" t="str">
        <f t="shared" si="21"/>
        <v/>
      </c>
      <c r="DA28"/>
      <c r="DB28" s="25" t="str">
        <f t="shared" si="31"/>
        <v/>
      </c>
      <c r="DC28" s="25" t="str">
        <f t="shared" si="32"/>
        <v/>
      </c>
      <c r="DD28" s="25" t="str">
        <f t="shared" si="33"/>
        <v/>
      </c>
      <c r="DE28" s="25" t="str">
        <f t="shared" si="34"/>
        <v/>
      </c>
      <c r="DG28" s="26">
        <f t="shared" si="22"/>
        <v>0</v>
      </c>
      <c r="DH28" s="26">
        <f t="shared" si="35"/>
        <v>0</v>
      </c>
      <c r="DI28" s="26">
        <f t="shared" si="36"/>
        <v>0</v>
      </c>
      <c r="DJ28" s="26">
        <f t="shared" si="23"/>
        <v>0</v>
      </c>
      <c r="DK28"/>
      <c r="DL28" s="26">
        <f t="shared" si="37"/>
        <v>0</v>
      </c>
      <c r="DM28" s="26">
        <f t="shared" si="24"/>
        <v>0</v>
      </c>
      <c r="DN28" s="26">
        <f t="shared" si="25"/>
        <v>0</v>
      </c>
      <c r="DO28" s="26">
        <f t="shared" si="26"/>
        <v>0</v>
      </c>
    </row>
    <row r="29" spans="1:119" x14ac:dyDescent="0.25">
      <c r="A29" s="1419" t="s">
        <v>53</v>
      </c>
      <c r="B29" s="1420"/>
      <c r="C29" s="1421"/>
      <c r="D29" s="1464">
        <f t="shared" si="27"/>
        <v>41</v>
      </c>
      <c r="E29" s="1465">
        <f t="shared" si="38"/>
        <v>16</v>
      </c>
      <c r="F29" s="1466">
        <f t="shared" si="38"/>
        <v>25</v>
      </c>
      <c r="G29" s="1467">
        <v>0</v>
      </c>
      <c r="H29" s="1425">
        <v>0</v>
      </c>
      <c r="I29" s="1467">
        <v>0</v>
      </c>
      <c r="J29" s="1468">
        <v>0</v>
      </c>
      <c r="K29" s="1467">
        <v>0</v>
      </c>
      <c r="L29" s="1425">
        <v>0</v>
      </c>
      <c r="M29" s="1467">
        <v>0</v>
      </c>
      <c r="N29" s="1468">
        <v>0</v>
      </c>
      <c r="O29" s="1467">
        <v>0</v>
      </c>
      <c r="P29" s="1425">
        <v>0</v>
      </c>
      <c r="Q29" s="1467">
        <v>0</v>
      </c>
      <c r="R29" s="1425">
        <v>0</v>
      </c>
      <c r="S29" s="1467">
        <v>0</v>
      </c>
      <c r="T29" s="1425">
        <v>0</v>
      </c>
      <c r="U29" s="1467">
        <v>0</v>
      </c>
      <c r="V29" s="1425">
        <v>0</v>
      </c>
      <c r="W29" s="1424">
        <v>0</v>
      </c>
      <c r="X29" s="1487">
        <v>0</v>
      </c>
      <c r="Y29" s="1467">
        <v>0</v>
      </c>
      <c r="Z29" s="1425">
        <v>0</v>
      </c>
      <c r="AA29" s="1424">
        <v>0</v>
      </c>
      <c r="AB29" s="1487">
        <v>0</v>
      </c>
      <c r="AC29" s="1467">
        <v>0</v>
      </c>
      <c r="AD29" s="1425">
        <v>0</v>
      </c>
      <c r="AE29" s="1424">
        <v>5</v>
      </c>
      <c r="AF29" s="1487">
        <v>0</v>
      </c>
      <c r="AG29" s="1467">
        <v>1</v>
      </c>
      <c r="AH29" s="1425">
        <v>4</v>
      </c>
      <c r="AI29" s="1424">
        <v>5</v>
      </c>
      <c r="AJ29" s="1487">
        <v>8</v>
      </c>
      <c r="AK29" s="1467">
        <v>2</v>
      </c>
      <c r="AL29" s="1425">
        <v>2</v>
      </c>
      <c r="AM29" s="1424">
        <v>3</v>
      </c>
      <c r="AN29" s="1425">
        <v>6</v>
      </c>
      <c r="AO29" s="1424">
        <v>0</v>
      </c>
      <c r="AP29" s="1426">
        <v>5</v>
      </c>
      <c r="AQ29" s="1468">
        <v>0</v>
      </c>
      <c r="AR29" s="1468">
        <v>0</v>
      </c>
      <c r="AS29" s="1468">
        <v>0</v>
      </c>
      <c r="AT29" s="1468">
        <v>0</v>
      </c>
      <c r="AU29" s="1468">
        <v>0</v>
      </c>
      <c r="AV29" s="1468">
        <v>0</v>
      </c>
      <c r="AW29" s="1468">
        <v>0</v>
      </c>
      <c r="AX29" s="1468">
        <v>0</v>
      </c>
      <c r="AY29" t="str">
        <f t="shared" si="28"/>
        <v/>
      </c>
      <c r="CW29" s="25" t="str">
        <f t="shared" si="20"/>
        <v/>
      </c>
      <c r="CX29" s="25" t="str">
        <f t="shared" si="29"/>
        <v/>
      </c>
      <c r="CY29" s="25" t="str">
        <f t="shared" si="30"/>
        <v/>
      </c>
      <c r="CZ29" s="25" t="str">
        <f t="shared" si="21"/>
        <v/>
      </c>
      <c r="DA29"/>
      <c r="DB29" s="25" t="str">
        <f t="shared" si="31"/>
        <v/>
      </c>
      <c r="DC29" s="25" t="str">
        <f t="shared" si="32"/>
        <v/>
      </c>
      <c r="DD29" s="25" t="str">
        <f t="shared" si="33"/>
        <v/>
      </c>
      <c r="DE29" s="25" t="str">
        <f t="shared" si="34"/>
        <v/>
      </c>
      <c r="DG29" s="26">
        <f t="shared" si="22"/>
        <v>0</v>
      </c>
      <c r="DH29" s="26">
        <f t="shared" si="35"/>
        <v>0</v>
      </c>
      <c r="DI29" s="26">
        <f t="shared" si="36"/>
        <v>0</v>
      </c>
      <c r="DJ29" s="26">
        <f t="shared" si="23"/>
        <v>0</v>
      </c>
      <c r="DK29"/>
      <c r="DL29" s="26">
        <f t="shared" si="37"/>
        <v>0</v>
      </c>
      <c r="DM29" s="26">
        <f t="shared" si="24"/>
        <v>0</v>
      </c>
      <c r="DN29" s="26">
        <f t="shared" si="25"/>
        <v>0</v>
      </c>
      <c r="DO29" s="26">
        <f t="shared" si="26"/>
        <v>0</v>
      </c>
    </row>
    <row r="30" spans="1:119" x14ac:dyDescent="0.25">
      <c r="A30" s="1419" t="s">
        <v>54</v>
      </c>
      <c r="B30" s="1420"/>
      <c r="C30" s="1421"/>
      <c r="D30" s="1464">
        <f t="shared" si="27"/>
        <v>0</v>
      </c>
      <c r="E30" s="1465">
        <f t="shared" si="38"/>
        <v>0</v>
      </c>
      <c r="F30" s="1466">
        <f t="shared" si="38"/>
        <v>0</v>
      </c>
      <c r="G30" s="1467"/>
      <c r="H30" s="1425"/>
      <c r="I30" s="1467"/>
      <c r="J30" s="1468"/>
      <c r="K30" s="1467"/>
      <c r="L30" s="1425"/>
      <c r="M30" s="1467"/>
      <c r="N30" s="1468"/>
      <c r="O30" s="1467"/>
      <c r="P30" s="1425"/>
      <c r="Q30" s="1467"/>
      <c r="R30" s="1425"/>
      <c r="S30" s="1467"/>
      <c r="T30" s="1425"/>
      <c r="U30" s="1467"/>
      <c r="V30" s="1425"/>
      <c r="W30" s="1424"/>
      <c r="X30" s="1487"/>
      <c r="Y30" s="1467"/>
      <c r="Z30" s="1425"/>
      <c r="AA30" s="1424"/>
      <c r="AB30" s="1487"/>
      <c r="AC30" s="1467"/>
      <c r="AD30" s="1425"/>
      <c r="AE30" s="1424"/>
      <c r="AF30" s="1487"/>
      <c r="AG30" s="1467"/>
      <c r="AH30" s="1425"/>
      <c r="AI30" s="1424"/>
      <c r="AJ30" s="1487"/>
      <c r="AK30" s="1467"/>
      <c r="AL30" s="1425"/>
      <c r="AM30" s="1424"/>
      <c r="AN30" s="1425"/>
      <c r="AO30" s="1424"/>
      <c r="AP30" s="1426"/>
      <c r="AQ30" s="1468">
        <v>0</v>
      </c>
      <c r="AR30" s="1468">
        <v>0</v>
      </c>
      <c r="AS30" s="1468">
        <v>0</v>
      </c>
      <c r="AT30" s="1468">
        <v>0</v>
      </c>
      <c r="AU30" s="1468">
        <v>0</v>
      </c>
      <c r="AV30" s="1468">
        <v>0</v>
      </c>
      <c r="AW30" s="1468">
        <v>0</v>
      </c>
      <c r="AX30" s="1468">
        <v>0</v>
      </c>
      <c r="AY30" t="str">
        <f t="shared" si="28"/>
        <v/>
      </c>
      <c r="CW30" s="25" t="str">
        <f t="shared" si="20"/>
        <v/>
      </c>
      <c r="CX30" s="25" t="str">
        <f t="shared" si="29"/>
        <v/>
      </c>
      <c r="CY30" s="25" t="str">
        <f t="shared" si="30"/>
        <v/>
      </c>
      <c r="CZ30" s="25" t="str">
        <f t="shared" si="21"/>
        <v/>
      </c>
      <c r="DA30"/>
      <c r="DB30" s="25" t="str">
        <f t="shared" si="31"/>
        <v/>
      </c>
      <c r="DC30" s="25" t="str">
        <f t="shared" si="32"/>
        <v/>
      </c>
      <c r="DD30" s="25" t="str">
        <f t="shared" si="33"/>
        <v/>
      </c>
      <c r="DE30" s="25" t="str">
        <f t="shared" si="34"/>
        <v/>
      </c>
      <c r="DG30" s="26">
        <f t="shared" si="22"/>
        <v>0</v>
      </c>
      <c r="DH30" s="26">
        <f t="shared" si="35"/>
        <v>0</v>
      </c>
      <c r="DI30" s="26">
        <f t="shared" si="36"/>
        <v>0</v>
      </c>
      <c r="DJ30" s="26">
        <f t="shared" si="23"/>
        <v>0</v>
      </c>
      <c r="DK30"/>
      <c r="DL30" s="26">
        <f t="shared" si="37"/>
        <v>0</v>
      </c>
      <c r="DM30" s="26">
        <f t="shared" si="24"/>
        <v>0</v>
      </c>
      <c r="DN30" s="26">
        <f t="shared" si="25"/>
        <v>0</v>
      </c>
      <c r="DO30" s="26">
        <f t="shared" si="26"/>
        <v>0</v>
      </c>
    </row>
    <row r="31" spans="1:119" x14ac:dyDescent="0.25">
      <c r="A31" s="1419" t="s">
        <v>55</v>
      </c>
      <c r="B31" s="1420"/>
      <c r="C31" s="1421"/>
      <c r="D31" s="1464">
        <f t="shared" si="27"/>
        <v>18</v>
      </c>
      <c r="E31" s="1465">
        <f t="shared" si="38"/>
        <v>4</v>
      </c>
      <c r="F31" s="1466">
        <f t="shared" si="38"/>
        <v>14</v>
      </c>
      <c r="G31" s="1467">
        <v>0</v>
      </c>
      <c r="H31" s="1425">
        <v>0</v>
      </c>
      <c r="I31" s="1467">
        <v>0</v>
      </c>
      <c r="J31" s="1468">
        <v>0</v>
      </c>
      <c r="K31" s="1467">
        <v>0</v>
      </c>
      <c r="L31" s="1425">
        <v>0</v>
      </c>
      <c r="M31" s="1467">
        <v>0</v>
      </c>
      <c r="N31" s="1468">
        <v>0</v>
      </c>
      <c r="O31" s="1467">
        <v>0</v>
      </c>
      <c r="P31" s="1425">
        <v>0</v>
      </c>
      <c r="Q31" s="1467">
        <v>0</v>
      </c>
      <c r="R31" s="1425">
        <v>0</v>
      </c>
      <c r="S31" s="1467">
        <v>0</v>
      </c>
      <c r="T31" s="1425">
        <v>0</v>
      </c>
      <c r="U31" s="1467">
        <v>0</v>
      </c>
      <c r="V31" s="1425">
        <v>0</v>
      </c>
      <c r="W31" s="1424">
        <v>0</v>
      </c>
      <c r="X31" s="1487">
        <v>0</v>
      </c>
      <c r="Y31" s="1467">
        <v>0</v>
      </c>
      <c r="Z31" s="1425">
        <v>0</v>
      </c>
      <c r="AA31" s="1424">
        <v>0</v>
      </c>
      <c r="AB31" s="1487">
        <v>0</v>
      </c>
      <c r="AC31" s="1467">
        <v>0</v>
      </c>
      <c r="AD31" s="1425">
        <v>0</v>
      </c>
      <c r="AE31" s="1424">
        <v>1</v>
      </c>
      <c r="AF31" s="1487">
        <v>1</v>
      </c>
      <c r="AG31" s="1467">
        <v>3</v>
      </c>
      <c r="AH31" s="1425">
        <v>4</v>
      </c>
      <c r="AI31" s="1424">
        <v>0</v>
      </c>
      <c r="AJ31" s="1487">
        <v>9</v>
      </c>
      <c r="AK31" s="1467">
        <v>0</v>
      </c>
      <c r="AL31" s="1425">
        <v>0</v>
      </c>
      <c r="AM31" s="1424">
        <v>0</v>
      </c>
      <c r="AN31" s="1425">
        <v>0</v>
      </c>
      <c r="AO31" s="1424">
        <v>0</v>
      </c>
      <c r="AP31" s="1426">
        <v>0</v>
      </c>
      <c r="AQ31" s="1468">
        <v>0</v>
      </c>
      <c r="AR31" s="1468">
        <v>0</v>
      </c>
      <c r="AS31" s="1468">
        <v>0</v>
      </c>
      <c r="AT31" s="1468">
        <v>0</v>
      </c>
      <c r="AU31" s="1468">
        <v>0</v>
      </c>
      <c r="AV31" s="1468">
        <v>0</v>
      </c>
      <c r="AW31" s="1468">
        <v>0</v>
      </c>
      <c r="AX31" s="1468">
        <v>0</v>
      </c>
      <c r="AY31" t="str">
        <f t="shared" si="28"/>
        <v/>
      </c>
      <c r="CW31" s="25" t="str">
        <f t="shared" si="20"/>
        <v/>
      </c>
      <c r="CX31" s="25" t="str">
        <f t="shared" si="29"/>
        <v/>
      </c>
      <c r="CY31" s="25" t="str">
        <f t="shared" si="30"/>
        <v/>
      </c>
      <c r="CZ31" s="25" t="str">
        <f t="shared" si="21"/>
        <v/>
      </c>
      <c r="DA31"/>
      <c r="DB31" s="25" t="str">
        <f t="shared" si="31"/>
        <v/>
      </c>
      <c r="DC31" s="25" t="str">
        <f t="shared" si="32"/>
        <v/>
      </c>
      <c r="DD31" s="25" t="str">
        <f t="shared" si="33"/>
        <v/>
      </c>
      <c r="DE31" s="25" t="str">
        <f t="shared" si="34"/>
        <v/>
      </c>
      <c r="DG31" s="26">
        <f t="shared" si="22"/>
        <v>0</v>
      </c>
      <c r="DH31" s="26">
        <f t="shared" si="35"/>
        <v>0</v>
      </c>
      <c r="DI31" s="26">
        <f t="shared" si="36"/>
        <v>0</v>
      </c>
      <c r="DJ31" s="26">
        <f t="shared" si="23"/>
        <v>0</v>
      </c>
      <c r="DK31"/>
      <c r="DL31" s="26">
        <f t="shared" si="37"/>
        <v>0</v>
      </c>
      <c r="DM31" s="26">
        <f t="shared" si="24"/>
        <v>0</v>
      </c>
      <c r="DN31" s="26">
        <f t="shared" si="25"/>
        <v>0</v>
      </c>
      <c r="DO31" s="26">
        <f t="shared" si="26"/>
        <v>0</v>
      </c>
    </row>
    <row r="32" spans="1:119" ht="15" customHeight="1" x14ac:dyDescent="0.25">
      <c r="A32" s="1419" t="s">
        <v>56</v>
      </c>
      <c r="B32" s="1420"/>
      <c r="C32" s="1421"/>
      <c r="D32" s="1464">
        <f>SUM(E32+F32)</f>
        <v>0</v>
      </c>
      <c r="E32" s="1465">
        <f>SUM(U32+W32+Y32+AA32+AC32+AE32+AG32+AI32+AK32+AM32+AO32)</f>
        <v>0</v>
      </c>
      <c r="F32" s="1466">
        <f>SUM(V32+X32+Z32+AB32+AD32+AF32+AH32+AJ32+AL32+AN32+AP32)</f>
        <v>0</v>
      </c>
      <c r="G32" s="1484"/>
      <c r="H32" s="1485"/>
      <c r="I32" s="1484"/>
      <c r="J32" s="1486"/>
      <c r="K32" s="1484"/>
      <c r="L32" s="1485"/>
      <c r="M32" s="1484"/>
      <c r="N32" s="1486"/>
      <c r="O32" s="1484"/>
      <c r="P32" s="1485"/>
      <c r="Q32" s="1484"/>
      <c r="R32" s="1485"/>
      <c r="S32" s="1484"/>
      <c r="T32" s="1485"/>
      <c r="U32" s="1467"/>
      <c r="V32" s="1425"/>
      <c r="W32" s="1424"/>
      <c r="X32" s="1487"/>
      <c r="Y32" s="1467"/>
      <c r="Z32" s="1425"/>
      <c r="AA32" s="1424"/>
      <c r="AB32" s="1487"/>
      <c r="AC32" s="1467"/>
      <c r="AD32" s="1425"/>
      <c r="AE32" s="1424"/>
      <c r="AF32" s="1487"/>
      <c r="AG32" s="1467"/>
      <c r="AH32" s="1425"/>
      <c r="AI32" s="1424"/>
      <c r="AJ32" s="1487"/>
      <c r="AK32" s="1467"/>
      <c r="AL32" s="1425"/>
      <c r="AM32" s="1424"/>
      <c r="AN32" s="1425"/>
      <c r="AO32" s="1424"/>
      <c r="AP32" s="1426"/>
      <c r="AQ32" s="1468"/>
      <c r="AR32" s="1468"/>
      <c r="AS32" s="1468"/>
      <c r="AT32" s="1468"/>
      <c r="AU32" s="1468"/>
      <c r="AV32" s="1468"/>
      <c r="AW32" s="1468"/>
      <c r="AX32" s="1468"/>
      <c r="AY32" t="str">
        <f t="shared" si="28"/>
        <v/>
      </c>
      <c r="CW32" s="25" t="str">
        <f t="shared" si="20"/>
        <v/>
      </c>
      <c r="CX32" s="25" t="str">
        <f t="shared" si="29"/>
        <v/>
      </c>
      <c r="CY32" s="25" t="str">
        <f t="shared" si="30"/>
        <v/>
      </c>
      <c r="CZ32" s="25" t="str">
        <f t="shared" si="21"/>
        <v/>
      </c>
      <c r="DA32"/>
      <c r="DB32" s="25" t="str">
        <f t="shared" si="31"/>
        <v/>
      </c>
      <c r="DC32" s="25" t="str">
        <f t="shared" si="32"/>
        <v/>
      </c>
      <c r="DD32" s="25" t="str">
        <f t="shared" si="33"/>
        <v/>
      </c>
      <c r="DE32" s="25" t="str">
        <f t="shared" si="34"/>
        <v/>
      </c>
      <c r="DG32" s="26">
        <f t="shared" si="22"/>
        <v>0</v>
      </c>
      <c r="DH32" s="26">
        <f t="shared" si="35"/>
        <v>0</v>
      </c>
      <c r="DI32" s="26">
        <f t="shared" si="36"/>
        <v>0</v>
      </c>
      <c r="DJ32" s="26">
        <f t="shared" si="23"/>
        <v>0</v>
      </c>
      <c r="DK32"/>
      <c r="DL32" s="26">
        <f t="shared" si="37"/>
        <v>0</v>
      </c>
      <c r="DM32" s="26">
        <f t="shared" si="24"/>
        <v>0</v>
      </c>
      <c r="DN32" s="26">
        <f t="shared" si="25"/>
        <v>0</v>
      </c>
      <c r="DO32" s="26">
        <f t="shared" si="26"/>
        <v>0</v>
      </c>
    </row>
    <row r="33" spans="1:119" x14ac:dyDescent="0.25">
      <c r="A33" s="1419" t="s">
        <v>57</v>
      </c>
      <c r="B33" s="1420"/>
      <c r="C33" s="1421"/>
      <c r="D33" s="1464">
        <f>SUM(E33+F33)</f>
        <v>0</v>
      </c>
      <c r="E33" s="1465">
        <f t="shared" ref="E33:F35" si="39">SUM(G33+I33+K33+M33+O33+Q33+S33+U33+W33+Y33+AA33+AC33+AE33+AG33+AI33+AK33+AM33+AO33)</f>
        <v>0</v>
      </c>
      <c r="F33" s="1466">
        <f t="shared" si="39"/>
        <v>0</v>
      </c>
      <c r="G33" s="1467"/>
      <c r="H33" s="1425"/>
      <c r="I33" s="1467"/>
      <c r="J33" s="1468"/>
      <c r="K33" s="1467"/>
      <c r="L33" s="1425"/>
      <c r="M33" s="1467"/>
      <c r="N33" s="1468"/>
      <c r="O33" s="1467"/>
      <c r="P33" s="1425"/>
      <c r="Q33" s="1467"/>
      <c r="R33" s="1425"/>
      <c r="S33" s="1467"/>
      <c r="T33" s="1425"/>
      <c r="U33" s="1467"/>
      <c r="V33" s="1425"/>
      <c r="W33" s="1424"/>
      <c r="X33" s="1487"/>
      <c r="Y33" s="1467"/>
      <c r="Z33" s="1425"/>
      <c r="AA33" s="1424"/>
      <c r="AB33" s="1487"/>
      <c r="AC33" s="1467"/>
      <c r="AD33" s="1425"/>
      <c r="AE33" s="1424"/>
      <c r="AF33" s="1487"/>
      <c r="AG33" s="1467"/>
      <c r="AH33" s="1425"/>
      <c r="AI33" s="1424"/>
      <c r="AJ33" s="1487"/>
      <c r="AK33" s="1467"/>
      <c r="AL33" s="1425"/>
      <c r="AM33" s="1424"/>
      <c r="AN33" s="1425"/>
      <c r="AO33" s="1424"/>
      <c r="AP33" s="1426"/>
      <c r="AQ33" s="1468"/>
      <c r="AR33" s="1468"/>
      <c r="AS33" s="1468"/>
      <c r="AT33" s="1468"/>
      <c r="AU33" s="1468"/>
      <c r="AV33" s="1468"/>
      <c r="AW33" s="1468"/>
      <c r="AX33" s="1468"/>
      <c r="AY33" t="str">
        <f t="shared" si="28"/>
        <v/>
      </c>
      <c r="CW33" s="25" t="str">
        <f t="shared" si="20"/>
        <v/>
      </c>
      <c r="CX33" s="25" t="str">
        <f t="shared" si="29"/>
        <v/>
      </c>
      <c r="CY33" s="25" t="str">
        <f t="shared" si="30"/>
        <v/>
      </c>
      <c r="CZ33" s="25" t="str">
        <f t="shared" si="21"/>
        <v/>
      </c>
      <c r="DA33"/>
      <c r="DB33" s="25" t="str">
        <f t="shared" si="31"/>
        <v/>
      </c>
      <c r="DC33" s="25" t="str">
        <f t="shared" si="32"/>
        <v/>
      </c>
      <c r="DD33" s="25" t="str">
        <f t="shared" si="33"/>
        <v/>
      </c>
      <c r="DE33" s="25" t="str">
        <f t="shared" si="34"/>
        <v/>
      </c>
      <c r="DG33" s="26">
        <f t="shared" si="22"/>
        <v>0</v>
      </c>
      <c r="DH33" s="26">
        <f t="shared" si="35"/>
        <v>0</v>
      </c>
      <c r="DI33" s="26">
        <f t="shared" si="36"/>
        <v>0</v>
      </c>
      <c r="DJ33" s="26">
        <f t="shared" si="23"/>
        <v>0</v>
      </c>
      <c r="DK33"/>
      <c r="DL33" s="26">
        <f t="shared" si="37"/>
        <v>0</v>
      </c>
      <c r="DM33" s="26">
        <f t="shared" si="24"/>
        <v>0</v>
      </c>
      <c r="DN33" s="26">
        <f t="shared" si="25"/>
        <v>0</v>
      </c>
      <c r="DO33" s="26">
        <f t="shared" si="26"/>
        <v>0</v>
      </c>
    </row>
    <row r="34" spans="1:119" x14ac:dyDescent="0.25">
      <c r="A34" s="1419" t="s">
        <v>58</v>
      </c>
      <c r="B34" s="1420"/>
      <c r="C34" s="1421"/>
      <c r="D34" s="1464">
        <f t="shared" si="27"/>
        <v>0</v>
      </c>
      <c r="E34" s="1465">
        <f t="shared" si="39"/>
        <v>0</v>
      </c>
      <c r="F34" s="1466">
        <f t="shared" si="39"/>
        <v>0</v>
      </c>
      <c r="G34" s="1467"/>
      <c r="H34" s="1425"/>
      <c r="I34" s="1467"/>
      <c r="J34" s="1468"/>
      <c r="K34" s="1467"/>
      <c r="L34" s="1425"/>
      <c r="M34" s="1467"/>
      <c r="N34" s="1468"/>
      <c r="O34" s="1467"/>
      <c r="P34" s="1425"/>
      <c r="Q34" s="1467"/>
      <c r="R34" s="1425"/>
      <c r="S34" s="1467"/>
      <c r="T34" s="1425"/>
      <c r="U34" s="1467"/>
      <c r="V34" s="1425"/>
      <c r="W34" s="1424"/>
      <c r="X34" s="1487"/>
      <c r="Y34" s="1467"/>
      <c r="Z34" s="1425"/>
      <c r="AA34" s="1424"/>
      <c r="AB34" s="1487"/>
      <c r="AC34" s="1467"/>
      <c r="AD34" s="1425"/>
      <c r="AE34" s="1424"/>
      <c r="AF34" s="1487"/>
      <c r="AG34" s="1467"/>
      <c r="AH34" s="1425"/>
      <c r="AI34" s="1424"/>
      <c r="AJ34" s="1487"/>
      <c r="AK34" s="1467"/>
      <c r="AL34" s="1425"/>
      <c r="AM34" s="1424"/>
      <c r="AN34" s="1425"/>
      <c r="AO34" s="1424"/>
      <c r="AP34" s="1426"/>
      <c r="AQ34" s="1468"/>
      <c r="AR34" s="1468"/>
      <c r="AS34" s="1468"/>
      <c r="AT34" s="1468"/>
      <c r="AU34" s="1468"/>
      <c r="AV34" s="1468"/>
      <c r="AW34" s="1468"/>
      <c r="AX34" s="1468"/>
      <c r="AY34" t="str">
        <f t="shared" si="28"/>
        <v/>
      </c>
      <c r="CW34" s="25" t="str">
        <f t="shared" si="20"/>
        <v/>
      </c>
      <c r="CX34" s="25" t="str">
        <f t="shared" si="29"/>
        <v/>
      </c>
      <c r="CY34" s="25" t="str">
        <f t="shared" si="30"/>
        <v/>
      </c>
      <c r="CZ34" s="25" t="str">
        <f t="shared" si="21"/>
        <v/>
      </c>
      <c r="DA34"/>
      <c r="DB34" s="25" t="str">
        <f t="shared" si="31"/>
        <v/>
      </c>
      <c r="DC34" s="25" t="str">
        <f t="shared" si="32"/>
        <v/>
      </c>
      <c r="DD34" s="25" t="str">
        <f t="shared" si="33"/>
        <v/>
      </c>
      <c r="DE34" s="25" t="str">
        <f t="shared" si="34"/>
        <v/>
      </c>
      <c r="DG34" s="26">
        <f t="shared" si="22"/>
        <v>0</v>
      </c>
      <c r="DH34" s="26">
        <f t="shared" si="35"/>
        <v>0</v>
      </c>
      <c r="DI34" s="26">
        <f t="shared" si="36"/>
        <v>0</v>
      </c>
      <c r="DJ34" s="26">
        <f t="shared" si="23"/>
        <v>0</v>
      </c>
      <c r="DK34"/>
      <c r="DL34" s="26">
        <f t="shared" si="37"/>
        <v>0</v>
      </c>
      <c r="DM34" s="26">
        <f t="shared" si="24"/>
        <v>0</v>
      </c>
      <c r="DN34" s="26">
        <f t="shared" si="25"/>
        <v>0</v>
      </c>
      <c r="DO34" s="26">
        <f t="shared" si="26"/>
        <v>0</v>
      </c>
    </row>
    <row r="35" spans="1:119" ht="15" customHeight="1" x14ac:dyDescent="0.25">
      <c r="A35" s="1489" t="s">
        <v>59</v>
      </c>
      <c r="B35" s="685"/>
      <c r="C35" s="686"/>
      <c r="D35" s="1470">
        <f t="shared" si="27"/>
        <v>0</v>
      </c>
      <c r="E35" s="1471">
        <f t="shared" si="39"/>
        <v>0</v>
      </c>
      <c r="F35" s="1472">
        <f t="shared" si="39"/>
        <v>0</v>
      </c>
      <c r="G35" s="1473"/>
      <c r="H35" s="1435"/>
      <c r="I35" s="1473"/>
      <c r="J35" s="39"/>
      <c r="K35" s="1473"/>
      <c r="L35" s="1435"/>
      <c r="M35" s="1473"/>
      <c r="N35" s="39"/>
      <c r="O35" s="1473"/>
      <c r="P35" s="1435"/>
      <c r="Q35" s="1473"/>
      <c r="R35" s="1435"/>
      <c r="S35" s="1473"/>
      <c r="T35" s="1435"/>
      <c r="U35" s="1473"/>
      <c r="V35" s="1435"/>
      <c r="W35" s="1434"/>
      <c r="X35" s="1490"/>
      <c r="Y35" s="1473"/>
      <c r="Z35" s="1435"/>
      <c r="AA35" s="1434"/>
      <c r="AB35" s="1490"/>
      <c r="AC35" s="1473"/>
      <c r="AD35" s="1435"/>
      <c r="AE35" s="1434"/>
      <c r="AF35" s="1490"/>
      <c r="AG35" s="1473"/>
      <c r="AH35" s="1435"/>
      <c r="AI35" s="1434"/>
      <c r="AJ35" s="1490"/>
      <c r="AK35" s="1473"/>
      <c r="AL35" s="1435"/>
      <c r="AM35" s="1434"/>
      <c r="AN35" s="1435"/>
      <c r="AO35" s="1434"/>
      <c r="AP35" s="1436"/>
      <c r="AQ35" s="63"/>
      <c r="AR35" s="63"/>
      <c r="AS35" s="63"/>
      <c r="AT35" s="63"/>
      <c r="AU35" s="63"/>
      <c r="AV35" s="63"/>
      <c r="AW35" s="63"/>
      <c r="AX35" s="63"/>
      <c r="AY35" t="str">
        <f t="shared" si="28"/>
        <v/>
      </c>
      <c r="CW35" s="25" t="str">
        <f t="shared" si="20"/>
        <v/>
      </c>
      <c r="CX35" s="25" t="str">
        <f t="shared" si="29"/>
        <v/>
      </c>
      <c r="CY35" s="25" t="str">
        <f t="shared" si="30"/>
        <v/>
      </c>
      <c r="CZ35" s="25" t="str">
        <f t="shared" si="21"/>
        <v/>
      </c>
      <c r="DA35"/>
      <c r="DB35" s="25" t="str">
        <f t="shared" si="31"/>
        <v/>
      </c>
      <c r="DC35" s="25" t="str">
        <f t="shared" si="32"/>
        <v/>
      </c>
      <c r="DD35" s="25" t="str">
        <f t="shared" si="33"/>
        <v/>
      </c>
      <c r="DE35" s="25" t="str">
        <f t="shared" si="34"/>
        <v/>
      </c>
      <c r="DG35" s="26">
        <f t="shared" si="22"/>
        <v>0</v>
      </c>
      <c r="DH35" s="26">
        <f t="shared" si="35"/>
        <v>0</v>
      </c>
      <c r="DI35" s="26">
        <f t="shared" si="36"/>
        <v>0</v>
      </c>
      <c r="DJ35" s="26">
        <f t="shared" si="23"/>
        <v>0</v>
      </c>
      <c r="DK35"/>
      <c r="DL35" s="26">
        <f t="shared" si="37"/>
        <v>0</v>
      </c>
      <c r="DM35" s="26">
        <f t="shared" si="24"/>
        <v>0</v>
      </c>
      <c r="DN35" s="26">
        <f t="shared" si="25"/>
        <v>0</v>
      </c>
      <c r="DO35" s="26">
        <f t="shared" si="26"/>
        <v>0</v>
      </c>
    </row>
    <row r="36" spans="1:119" x14ac:dyDescent="0.25">
      <c r="A36" s="2090" t="s">
        <v>60</v>
      </c>
      <c r="B36" s="2090"/>
      <c r="C36" s="2090"/>
      <c r="D36" s="2099">
        <f t="shared" ref="D36:AV36" si="40">SUM(D19:D35)</f>
        <v>242</v>
      </c>
      <c r="E36" s="2100">
        <f t="shared" si="40"/>
        <v>91</v>
      </c>
      <c r="F36" s="2101">
        <f t="shared" si="40"/>
        <v>151</v>
      </c>
      <c r="G36" s="2099">
        <f t="shared" si="40"/>
        <v>0</v>
      </c>
      <c r="H36" s="2101">
        <f t="shared" si="40"/>
        <v>0</v>
      </c>
      <c r="I36" s="2099">
        <f t="shared" si="40"/>
        <v>0</v>
      </c>
      <c r="J36" s="2101">
        <f t="shared" si="40"/>
        <v>0</v>
      </c>
      <c r="K36" s="2099">
        <f t="shared" si="40"/>
        <v>0</v>
      </c>
      <c r="L36" s="2101">
        <f t="shared" si="40"/>
        <v>0</v>
      </c>
      <c r="M36" s="2099">
        <f t="shared" si="40"/>
        <v>8</v>
      </c>
      <c r="N36" s="2101">
        <f t="shared" si="40"/>
        <v>7</v>
      </c>
      <c r="O36" s="2099">
        <f t="shared" si="40"/>
        <v>7</v>
      </c>
      <c r="P36" s="2101">
        <f t="shared" si="40"/>
        <v>7</v>
      </c>
      <c r="Q36" s="2099">
        <f t="shared" si="40"/>
        <v>3</v>
      </c>
      <c r="R36" s="2101">
        <f t="shared" si="40"/>
        <v>8</v>
      </c>
      <c r="S36" s="2099">
        <f t="shared" si="40"/>
        <v>4</v>
      </c>
      <c r="T36" s="2101">
        <f t="shared" si="40"/>
        <v>0</v>
      </c>
      <c r="U36" s="2099">
        <f t="shared" si="40"/>
        <v>2</v>
      </c>
      <c r="V36" s="2101">
        <f t="shared" si="40"/>
        <v>4</v>
      </c>
      <c r="W36" s="2100">
        <f t="shared" si="40"/>
        <v>3</v>
      </c>
      <c r="X36" s="2102">
        <f t="shared" si="40"/>
        <v>3</v>
      </c>
      <c r="Y36" s="2099">
        <f t="shared" si="40"/>
        <v>8</v>
      </c>
      <c r="Z36" s="2101">
        <f t="shared" si="40"/>
        <v>6</v>
      </c>
      <c r="AA36" s="2100">
        <f t="shared" si="40"/>
        <v>7</v>
      </c>
      <c r="AB36" s="2102">
        <f t="shared" si="40"/>
        <v>3</v>
      </c>
      <c r="AC36" s="2099">
        <f t="shared" si="40"/>
        <v>2</v>
      </c>
      <c r="AD36" s="2101">
        <f t="shared" si="40"/>
        <v>5</v>
      </c>
      <c r="AE36" s="2099">
        <f t="shared" si="40"/>
        <v>8</v>
      </c>
      <c r="AF36" s="2102">
        <f t="shared" si="40"/>
        <v>6</v>
      </c>
      <c r="AG36" s="2099">
        <f t="shared" si="40"/>
        <v>8</v>
      </c>
      <c r="AH36" s="2101">
        <f t="shared" si="40"/>
        <v>33</v>
      </c>
      <c r="AI36" s="2099">
        <f t="shared" si="40"/>
        <v>12</v>
      </c>
      <c r="AJ36" s="2102">
        <f t="shared" si="40"/>
        <v>32</v>
      </c>
      <c r="AK36" s="2099">
        <f t="shared" si="40"/>
        <v>5</v>
      </c>
      <c r="AL36" s="2101">
        <f t="shared" si="40"/>
        <v>10</v>
      </c>
      <c r="AM36" s="2099">
        <f t="shared" si="40"/>
        <v>9</v>
      </c>
      <c r="AN36" s="2101">
        <f t="shared" si="40"/>
        <v>17</v>
      </c>
      <c r="AO36" s="2099">
        <f t="shared" si="40"/>
        <v>5</v>
      </c>
      <c r="AP36" s="2103">
        <f t="shared" si="40"/>
        <v>10</v>
      </c>
      <c r="AQ36" s="2101">
        <f t="shared" si="40"/>
        <v>0</v>
      </c>
      <c r="AR36" s="2101">
        <f t="shared" si="40"/>
        <v>2</v>
      </c>
      <c r="AS36" s="2104">
        <f t="shared" si="40"/>
        <v>0</v>
      </c>
      <c r="AT36" s="2104">
        <f t="shared" si="40"/>
        <v>0</v>
      </c>
      <c r="AU36" s="2104">
        <f t="shared" si="40"/>
        <v>4</v>
      </c>
      <c r="AV36" s="2104">
        <f t="shared" si="40"/>
        <v>1</v>
      </c>
      <c r="AW36" s="2104">
        <f>SUM(AW19:AW35)</f>
        <v>2</v>
      </c>
      <c r="AX36" s="2104">
        <f>SUM(AX19:AX35)</f>
        <v>0</v>
      </c>
      <c r="CW36"/>
      <c r="CX36"/>
      <c r="CY36"/>
      <c r="CZ36"/>
      <c r="DA36"/>
      <c r="DB36"/>
      <c r="DC36"/>
      <c r="DD36"/>
      <c r="DE36"/>
      <c r="DG36"/>
      <c r="DH36"/>
      <c r="DI36"/>
      <c r="DJ36"/>
      <c r="DK36"/>
      <c r="DL36"/>
      <c r="DM36"/>
    </row>
    <row r="37" spans="1:119" x14ac:dyDescent="0.25">
      <c r="A37" s="43" t="s">
        <v>61</v>
      </c>
      <c r="B37" s="70"/>
      <c r="C37" s="70"/>
      <c r="D37" s="46"/>
      <c r="E37" s="539"/>
      <c r="F37" s="539"/>
      <c r="G37" s="539"/>
      <c r="H37" s="539"/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39"/>
      <c r="T37" s="539"/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39"/>
      <c r="AF37" s="539"/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71"/>
      <c r="AS37" s="71"/>
      <c r="AT37" s="71"/>
      <c r="AU37" s="539"/>
      <c r="AV37" s="539"/>
      <c r="AW37" s="539"/>
      <c r="AX37" s="539"/>
      <c r="CW37"/>
      <c r="CX37"/>
      <c r="CY37"/>
      <c r="CZ37"/>
      <c r="DA37"/>
      <c r="DB37"/>
      <c r="DC37"/>
      <c r="DD37"/>
      <c r="DE37"/>
      <c r="DG37"/>
      <c r="DH37"/>
      <c r="DI37"/>
      <c r="DJ37"/>
      <c r="DK37"/>
      <c r="DL37"/>
      <c r="DM37"/>
    </row>
    <row r="38" spans="1:119" ht="15" customHeight="1" x14ac:dyDescent="0.25">
      <c r="A38" s="2105" t="s">
        <v>62</v>
      </c>
      <c r="B38" s="638"/>
      <c r="C38" s="638"/>
      <c r="D38" s="2105" t="s">
        <v>63</v>
      </c>
      <c r="E38" s="638"/>
      <c r="F38" s="2076"/>
      <c r="G38" s="2050" t="s">
        <v>5</v>
      </c>
      <c r="H38" s="2051"/>
      <c r="I38" s="2051"/>
      <c r="J38" s="2051"/>
      <c r="K38" s="2051"/>
      <c r="L38" s="2051"/>
      <c r="M38" s="2051"/>
      <c r="N38" s="2051"/>
      <c r="O38" s="2051"/>
      <c r="P38" s="2051"/>
      <c r="Q38" s="2051"/>
      <c r="R38" s="2051"/>
      <c r="S38" s="2051"/>
      <c r="T38" s="2051"/>
      <c r="U38" s="2051"/>
      <c r="V38" s="2051"/>
      <c r="W38" s="2051"/>
      <c r="X38" s="2051"/>
      <c r="Y38" s="2051"/>
      <c r="Z38" s="2051"/>
      <c r="AA38" s="2051"/>
      <c r="AB38" s="2051"/>
      <c r="AC38" s="2051"/>
      <c r="AD38" s="2051"/>
      <c r="AE38" s="2051"/>
      <c r="AF38" s="2051"/>
      <c r="AG38" s="2051"/>
      <c r="AH38" s="2051"/>
      <c r="AI38" s="2051"/>
      <c r="AJ38" s="2051"/>
      <c r="AK38" s="2051"/>
      <c r="AL38" s="2051"/>
      <c r="AM38" s="2051"/>
      <c r="AN38" s="2051"/>
      <c r="AO38" s="2051"/>
      <c r="AP38" s="2052"/>
      <c r="AQ38" s="2053" t="s">
        <v>6</v>
      </c>
      <c r="AR38" s="2076" t="s">
        <v>7</v>
      </c>
      <c r="AS38" s="2076" t="s">
        <v>8</v>
      </c>
      <c r="AT38" s="2076" t="s">
        <v>9</v>
      </c>
      <c r="AU38" s="2054" t="s">
        <v>64</v>
      </c>
      <c r="AV38" s="2054" t="s">
        <v>13</v>
      </c>
      <c r="AW38" s="2054" t="s">
        <v>10</v>
      </c>
      <c r="AX38" s="2054" t="s">
        <v>65</v>
      </c>
      <c r="CW38"/>
      <c r="CX38"/>
      <c r="CY38"/>
      <c r="CZ38"/>
      <c r="DA38"/>
      <c r="DB38"/>
      <c r="DC38"/>
      <c r="DD38"/>
      <c r="DE38"/>
      <c r="DG38"/>
      <c r="DH38"/>
      <c r="DI38"/>
      <c r="DJ38"/>
      <c r="DK38"/>
      <c r="DL38"/>
      <c r="DM38"/>
    </row>
    <row r="39" spans="1:119" ht="15" customHeight="1" x14ac:dyDescent="0.25">
      <c r="A39" s="688"/>
      <c r="B39" s="689"/>
      <c r="C39" s="690"/>
      <c r="D39" s="691"/>
      <c r="E39" s="692"/>
      <c r="F39" s="885"/>
      <c r="G39" s="2106" t="s">
        <v>14</v>
      </c>
      <c r="H39" s="2058"/>
      <c r="I39" s="2050" t="s">
        <v>15</v>
      </c>
      <c r="J39" s="2057"/>
      <c r="K39" s="2051" t="s">
        <v>16</v>
      </c>
      <c r="L39" s="2057"/>
      <c r="M39" s="2050" t="s">
        <v>17</v>
      </c>
      <c r="N39" s="2057"/>
      <c r="O39" s="2050" t="s">
        <v>18</v>
      </c>
      <c r="P39" s="2057"/>
      <c r="Q39" s="2050" t="s">
        <v>19</v>
      </c>
      <c r="R39" s="2057"/>
      <c r="S39" s="2050" t="s">
        <v>20</v>
      </c>
      <c r="T39" s="2057"/>
      <c r="U39" s="2050" t="s">
        <v>21</v>
      </c>
      <c r="V39" s="2057"/>
      <c r="W39" s="2050" t="s">
        <v>22</v>
      </c>
      <c r="X39" s="2057"/>
      <c r="Y39" s="2050" t="s">
        <v>23</v>
      </c>
      <c r="Z39" s="2058"/>
      <c r="AA39" s="2050" t="s">
        <v>24</v>
      </c>
      <c r="AB39" s="2058"/>
      <c r="AC39" s="2050" t="s">
        <v>25</v>
      </c>
      <c r="AD39" s="2058"/>
      <c r="AE39" s="2050" t="s">
        <v>26</v>
      </c>
      <c r="AF39" s="2058"/>
      <c r="AG39" s="2050" t="s">
        <v>27</v>
      </c>
      <c r="AH39" s="2058"/>
      <c r="AI39" s="2050" t="s">
        <v>28</v>
      </c>
      <c r="AJ39" s="2058"/>
      <c r="AK39" s="2050" t="s">
        <v>29</v>
      </c>
      <c r="AL39" s="2058"/>
      <c r="AM39" s="2050" t="s">
        <v>30</v>
      </c>
      <c r="AN39" s="2058"/>
      <c r="AO39" s="2050" t="s">
        <v>31</v>
      </c>
      <c r="AP39" s="2078"/>
      <c r="AQ39" s="694"/>
      <c r="AR39" s="645"/>
      <c r="AS39" s="645"/>
      <c r="AT39" s="645"/>
      <c r="AU39" s="647"/>
      <c r="AV39" s="647"/>
      <c r="AW39" s="647"/>
      <c r="AX39" s="647"/>
      <c r="CW39"/>
      <c r="CX39"/>
      <c r="CY39"/>
      <c r="CZ39"/>
      <c r="DA39"/>
      <c r="DB39"/>
      <c r="DC39"/>
      <c r="DD39"/>
      <c r="DE39"/>
      <c r="DG39"/>
      <c r="DH39"/>
      <c r="DI39"/>
      <c r="DJ39"/>
      <c r="DK39"/>
      <c r="DL39"/>
      <c r="DM39"/>
    </row>
    <row r="40" spans="1:119" x14ac:dyDescent="0.25">
      <c r="A40" s="690"/>
      <c r="B40" s="690"/>
      <c r="C40" s="645"/>
      <c r="D40" s="2059" t="s">
        <v>32</v>
      </c>
      <c r="E40" s="2107" t="s">
        <v>33</v>
      </c>
      <c r="F40" s="2108" t="s">
        <v>34</v>
      </c>
      <c r="G40" s="2059" t="s">
        <v>33</v>
      </c>
      <c r="H40" s="2108" t="s">
        <v>34</v>
      </c>
      <c r="I40" s="2059" t="s">
        <v>33</v>
      </c>
      <c r="J40" s="2108" t="s">
        <v>34</v>
      </c>
      <c r="K40" s="2079" t="s">
        <v>33</v>
      </c>
      <c r="L40" s="2108" t="s">
        <v>34</v>
      </c>
      <c r="M40" s="2107" t="s">
        <v>33</v>
      </c>
      <c r="N40" s="2108" t="s">
        <v>34</v>
      </c>
      <c r="O40" s="2107" t="s">
        <v>33</v>
      </c>
      <c r="P40" s="2108" t="s">
        <v>34</v>
      </c>
      <c r="Q40" s="2107" t="s">
        <v>33</v>
      </c>
      <c r="R40" s="2108" t="s">
        <v>34</v>
      </c>
      <c r="S40" s="2107" t="s">
        <v>33</v>
      </c>
      <c r="T40" s="2108" t="s">
        <v>34</v>
      </c>
      <c r="U40" s="2109" t="s">
        <v>33</v>
      </c>
      <c r="V40" s="2061" t="s">
        <v>34</v>
      </c>
      <c r="W40" s="2109" t="s">
        <v>33</v>
      </c>
      <c r="X40" s="2061" t="s">
        <v>34</v>
      </c>
      <c r="Y40" s="2109" t="s">
        <v>33</v>
      </c>
      <c r="Z40" s="2061" t="s">
        <v>34</v>
      </c>
      <c r="AA40" s="2109" t="s">
        <v>33</v>
      </c>
      <c r="AB40" s="2061" t="s">
        <v>34</v>
      </c>
      <c r="AC40" s="2109" t="s">
        <v>33</v>
      </c>
      <c r="AD40" s="2061" t="s">
        <v>34</v>
      </c>
      <c r="AE40" s="2109" t="s">
        <v>33</v>
      </c>
      <c r="AF40" s="2061" t="s">
        <v>34</v>
      </c>
      <c r="AG40" s="2109" t="s">
        <v>33</v>
      </c>
      <c r="AH40" s="2061" t="s">
        <v>34</v>
      </c>
      <c r="AI40" s="2109" t="s">
        <v>33</v>
      </c>
      <c r="AJ40" s="2061" t="s">
        <v>34</v>
      </c>
      <c r="AK40" s="2109" t="s">
        <v>33</v>
      </c>
      <c r="AL40" s="2061" t="s">
        <v>34</v>
      </c>
      <c r="AM40" s="2109" t="s">
        <v>33</v>
      </c>
      <c r="AN40" s="2061" t="s">
        <v>34</v>
      </c>
      <c r="AO40" s="2109" t="s">
        <v>33</v>
      </c>
      <c r="AP40" s="2080" t="s">
        <v>34</v>
      </c>
      <c r="AQ40" s="2063"/>
      <c r="AR40" s="885"/>
      <c r="AS40" s="885"/>
      <c r="AT40" s="885"/>
      <c r="AU40" s="946"/>
      <c r="AV40" s="946"/>
      <c r="AW40" s="946"/>
      <c r="AX40" s="946"/>
      <c r="CW40"/>
      <c r="CX40"/>
      <c r="CY40"/>
      <c r="CZ40"/>
      <c r="DA40"/>
      <c r="DB40"/>
      <c r="DC40"/>
      <c r="DD40"/>
      <c r="DE40"/>
      <c r="DG40"/>
      <c r="DH40"/>
      <c r="DI40"/>
      <c r="DJ40"/>
      <c r="DK40"/>
      <c r="DL40"/>
      <c r="DM40"/>
    </row>
    <row r="41" spans="1:119" x14ac:dyDescent="0.25">
      <c r="A41" s="2315" t="s">
        <v>66</v>
      </c>
      <c r="B41" s="2111"/>
      <c r="C41" s="2112"/>
      <c r="D41" s="2316">
        <f>SUM(E41+F41)</f>
        <v>8</v>
      </c>
      <c r="E41" s="76">
        <f>+S41+Y41+AA41+AC41+AE41+AG41+AI41+AK41+AM41+AO41</f>
        <v>3</v>
      </c>
      <c r="F41" s="2114">
        <f>+T41+Z41+AB41+AD41+AF41+AH41+AJ41+AL41+AN41+AP41</f>
        <v>5</v>
      </c>
      <c r="G41" s="1504"/>
      <c r="H41" s="1505"/>
      <c r="I41" s="1504"/>
      <c r="J41" s="1505"/>
      <c r="K41" s="1504"/>
      <c r="L41" s="1505"/>
      <c r="M41" s="1504"/>
      <c r="N41" s="1505"/>
      <c r="O41" s="1504"/>
      <c r="P41" s="1505"/>
      <c r="Q41" s="1504"/>
      <c r="R41" s="1505"/>
      <c r="S41" s="2317"/>
      <c r="T41" s="80"/>
      <c r="U41" s="1504"/>
      <c r="V41" s="1505"/>
      <c r="W41" s="1504"/>
      <c r="X41" s="1505"/>
      <c r="Y41" s="2317">
        <v>0</v>
      </c>
      <c r="Z41" s="80">
        <v>0</v>
      </c>
      <c r="AA41" s="2116">
        <v>0</v>
      </c>
      <c r="AB41" s="80">
        <v>0</v>
      </c>
      <c r="AC41" s="2318">
        <v>0</v>
      </c>
      <c r="AD41" s="80">
        <v>0</v>
      </c>
      <c r="AE41" s="2116">
        <v>0</v>
      </c>
      <c r="AF41" s="80">
        <v>0</v>
      </c>
      <c r="AG41" s="2317">
        <v>0</v>
      </c>
      <c r="AH41" s="80">
        <v>2</v>
      </c>
      <c r="AI41" s="2317">
        <v>0</v>
      </c>
      <c r="AJ41" s="80">
        <v>2</v>
      </c>
      <c r="AK41" s="2116">
        <v>1</v>
      </c>
      <c r="AL41" s="80">
        <v>0</v>
      </c>
      <c r="AM41" s="2318">
        <v>1</v>
      </c>
      <c r="AN41" s="80">
        <v>1</v>
      </c>
      <c r="AO41" s="2118">
        <v>1</v>
      </c>
      <c r="AP41" s="81">
        <v>0</v>
      </c>
      <c r="AQ41" s="2319">
        <v>0</v>
      </c>
      <c r="AR41" s="2143">
        <v>0</v>
      </c>
      <c r="AS41" s="2143">
        <v>0</v>
      </c>
      <c r="AT41" s="2143">
        <v>0</v>
      </c>
      <c r="AU41" s="2143">
        <v>0</v>
      </c>
      <c r="AV41" s="2143">
        <v>0</v>
      </c>
      <c r="AW41" s="2143">
        <v>0</v>
      </c>
      <c r="AX41" s="2320">
        <v>0</v>
      </c>
      <c r="AY41" t="str">
        <f>CW41&amp;CX41&amp;CY41&amp;CZ41&amp;DA41&amp;DB41&amp;DC41&amp;DD41&amp;DE41</f>
        <v/>
      </c>
      <c r="CW41" s="25" t="str">
        <f t="shared" ref="CW41:CW42" si="41">IF(AND((Y41+Z41)&gt;0,AQ41="")," * No olvide digitar la variable 12 años. Si no tiene digite Cero.",IF(AQ41&gt;(Y41+Z41),"* Las Consultas de 12 años NO DEBEN ser mayor que el total de Consultas entre 10-14 años",""))</f>
        <v/>
      </c>
      <c r="CX41" s="25" t="str">
        <f>IF(AND(F41&gt;0,AR41="")," * No olvide digitar la variable Embarazadas. Digite cero si no tiene.","")</f>
        <v/>
      </c>
      <c r="CY41" s="25" t="str">
        <f>IF(AR41&gt;F41," * Las Embarazadas NO DEBEN ser mayor al total de mujeres. ","")</f>
        <v/>
      </c>
      <c r="CZ41" s="25" t="str">
        <f t="shared" ref="CZ41" si="42">IF(AND((AK41+AL41)&gt;0,AS41="")," * No olvide digitar la variable 60 años. Si no tiene digite Cero.",IF(AS41&gt;(AK41+AL41)," * Las consultas de 60 años NO DEBEN ser mayor que el Total de consultas del grupo 60-64 años",""))</f>
        <v/>
      </c>
      <c r="DA41" s="25" t="str">
        <f>IF(AND(D41&gt;0,AT41="")," * No olvide digitar la variable Usuarios con Discapacidad. Digite Cero si no tiene.",IF(AT41&gt;D41," * La variable Usuarios con Discapacidad No puede ser mayor al Total Ambos Sexos.",""))</f>
        <v/>
      </c>
      <c r="DB41" s="25" t="str">
        <f>IF(AND(D41&gt;0,AU41="")," * No olvide digitar la variable Niños, niñas, adolescentes y jóvenes población SENAME. Digite Cero si no tiene.",IF(AU41&gt;D41," * La variable Niños, niñas, adolescentes y jóvenes población SENAME No puede ser mayor al Total Ambos Sexos.",""))</f>
        <v/>
      </c>
      <c r="DC41" s="25" t="str">
        <f>IF(AND(D41&gt;0,AV41="")," * No olvide digitar la variable Niños, niñas, adolescentes y jóvenes Mejor Niñez. Digite Cero si no tiene.",IF(AV41&gt;D41," * La variable Niños, niñas, adolescentes y jóvenes Mejor Niñez No puede ser mayor al Total Ambos Sexos.",""))</f>
        <v/>
      </c>
      <c r="DD41" s="25" t="str">
        <f>IF(AND(D41&gt;0,AW41="")," * No olvide digitar la variable Migrantes. Digite Cero si no tiene.",IF(AW41&gt;D41," * La variable Migrantes No puede ser mayor al Total.",""))</f>
        <v/>
      </c>
      <c r="DE41" s="25" t="str">
        <f>IF(AND(D41&gt;0,AX41="")," * No olvide digitar la variable  Pacientes en control PSCV. Digite Cero si no tiene.",IF(AX41&gt;D41," * La variable  Pacientes en control PSCV No puede ser mayor al Total.",""))</f>
        <v/>
      </c>
      <c r="DG41" s="26">
        <f t="shared" ref="DG41:DG42" si="43">IF(AND((Y41+Z41)&gt;0,AQ41=""),1,IF(AQ41&gt;(Y41+Z41),1,0))</f>
        <v>0</v>
      </c>
      <c r="DH41" s="26">
        <f>IF(AND(F41&gt;0,AR41=""),1,0)</f>
        <v>0</v>
      </c>
      <c r="DI41" s="26">
        <f>IF(AR41&gt;F41,1,0)</f>
        <v>0</v>
      </c>
      <c r="DJ41" s="26">
        <f t="shared" ref="DJ41" si="44">IF(AND((AK41+AL41)&gt;0,AS41=""),1,IF(AS41&gt;(AK41+AL41),1,0))</f>
        <v>0</v>
      </c>
      <c r="DK41" s="26">
        <f>IF(AND(D41&gt;0,AT41=""),1,IF(AT41&gt;D41,1,0))</f>
        <v>0</v>
      </c>
      <c r="DL41" s="26">
        <f>IF(AND(D41&gt;0,AU41=""),1,IF(AU41&gt;D41,1,0))</f>
        <v>0</v>
      </c>
      <c r="DM41" s="26">
        <f>IF(AND(D41&gt;0,AV41=""),1,IF(AV41&gt;D41,1,0))</f>
        <v>0</v>
      </c>
      <c r="DN41" s="26">
        <f>IF(AND(D41&gt;0,AW41=""),1,IF(AW41&gt;D41,1,0))</f>
        <v>0</v>
      </c>
      <c r="DO41" s="26">
        <f>IF(AND(D41&gt;0,AX41=""),1,IF(AX41&gt;D41,1,0))</f>
        <v>0</v>
      </c>
    </row>
    <row r="42" spans="1:119" ht="15" customHeight="1" x14ac:dyDescent="0.25">
      <c r="A42" s="1419" t="s">
        <v>67</v>
      </c>
      <c r="B42" s="1420"/>
      <c r="C42" s="1421"/>
      <c r="D42" s="82">
        <f>SUM(E42+F42)</f>
        <v>0</v>
      </c>
      <c r="E42" s="83">
        <f>+G42+I42+K42+M42+O42+Q42+S42+U42+W42+Y42+AA42</f>
        <v>0</v>
      </c>
      <c r="F42" s="84">
        <f>+H42+J42+L42+N42+P42+R42+T42+V42+X42+Z42+AB42</f>
        <v>0</v>
      </c>
      <c r="G42" s="85"/>
      <c r="H42" s="86"/>
      <c r="I42" s="85"/>
      <c r="J42" s="87"/>
      <c r="K42" s="85"/>
      <c r="L42" s="86"/>
      <c r="M42" s="85"/>
      <c r="N42" s="86"/>
      <c r="O42" s="85"/>
      <c r="P42" s="86"/>
      <c r="Q42" s="85"/>
      <c r="R42" s="88"/>
      <c r="S42" s="85"/>
      <c r="T42" s="88"/>
      <c r="U42" s="85"/>
      <c r="V42" s="86"/>
      <c r="W42" s="85"/>
      <c r="X42" s="88"/>
      <c r="Y42" s="85"/>
      <c r="Z42" s="88"/>
      <c r="AA42" s="85"/>
      <c r="AB42" s="86"/>
      <c r="AC42" s="1504"/>
      <c r="AD42" s="1512"/>
      <c r="AE42" s="1513"/>
      <c r="AF42" s="1512"/>
      <c r="AG42" s="1504"/>
      <c r="AH42" s="1505"/>
      <c r="AI42" s="1504"/>
      <c r="AJ42" s="1505"/>
      <c r="AK42" s="1513"/>
      <c r="AL42" s="1514"/>
      <c r="AM42" s="1504"/>
      <c r="AN42" s="1512"/>
      <c r="AO42" s="1513"/>
      <c r="AP42" s="1515"/>
      <c r="AQ42" s="1516"/>
      <c r="AR42" s="1517"/>
      <c r="AS42" s="1505"/>
      <c r="AT42" s="86"/>
      <c r="AU42" s="86"/>
      <c r="AV42" s="86"/>
      <c r="AW42" s="86"/>
      <c r="AX42" s="93"/>
      <c r="AY42" t="str">
        <f t="shared" ref="AY42:AY63" si="45">CW42&amp;CX42&amp;CY42&amp;CZ42&amp;DA42&amp;DB42&amp;DC42&amp;DD42&amp;DE42</f>
        <v/>
      </c>
      <c r="CW42" s="25" t="str">
        <f t="shared" si="41"/>
        <v/>
      </c>
      <c r="CX42" s="25" t="str">
        <f t="shared" ref="CX42:CX45" si="46">IF(AND(F42&gt;0,AR42="")," * No olvide digitar la variable Embarazadas. Digite cero si no tiene.","")</f>
        <v/>
      </c>
      <c r="CY42" s="25" t="str">
        <f>IF(AR42&gt;F42," * Las Embarazadas NO DEBEN ser mayor al total de mujeres. ","")</f>
        <v/>
      </c>
      <c r="CZ42"/>
      <c r="DA42" s="25" t="str">
        <f t="shared" ref="DA42:DA45" si="47">IF(AND(D42&gt;0,AT42="")," * No olvide digitar la variable Usuarios con Discapacidad. Digite Cero si no tiene.",IF(AT42&gt;D42," * La variable Usuarios con Discapacidad No puede ser mayor al Total Ambos Sexos.",""))</f>
        <v/>
      </c>
      <c r="DB42" s="25" t="str">
        <f t="shared" ref="DB42:DB45" si="48">IF(AND(D42&gt;0,AU42="")," * No olvide digitar la variable Niños, niñas, adolescentes y jóvenes población SENAME. Digite Cero si no tiene.",IF(AU42&gt;D42," * La variable Niños, niñas, adolescentes y jóvenes población SENAME No puede ser mayor al Total Ambos Sexos.",""))</f>
        <v/>
      </c>
      <c r="DC42" s="25" t="str">
        <f t="shared" ref="DC42:DC45" si="49">IF(AND(D42&gt;0,AV42="")," * No olvide digitar la variable Niños, niñas, adolescentes y jóvenes Mejor Niñez. Digite Cero si no tiene.",IF(AV42&gt;D42," * La variable Niños, niñas, adolescentes y jóvenes Mejor Niñez No puede ser mayor al Total Ambos Sexos.",""))</f>
        <v/>
      </c>
      <c r="DD42" s="25" t="str">
        <f t="shared" ref="DD42:DD45" si="50">IF(AND(D42&gt;0,AW42="")," * No olvide digitar la variable Migrantes. Digite Cero si no tiene.",IF(AW42&gt;D42," * La variable Migrantes No puede ser mayor al Total.",""))</f>
        <v/>
      </c>
      <c r="DE42" s="25" t="str">
        <f t="shared" ref="DE42:DE63" si="51">IF(AND(D42&gt;0,AX42="")," * No olvide digitar la variable  Pacientes en control PSCV. Digite Cero si no tiene.",IF(AX42&gt;D42," * La variable  Pacientes en control PSCV No puede ser mayor al Total.",""))</f>
        <v/>
      </c>
      <c r="DG42" s="26">
        <f t="shared" si="43"/>
        <v>0</v>
      </c>
      <c r="DH42" s="26">
        <f t="shared" ref="DH42:DH45" si="52">IF(AND(F42&gt;0,AR42=""),1,0)</f>
        <v>0</v>
      </c>
      <c r="DI42" s="26">
        <f t="shared" ref="DI42:DI45" si="53">IF(AR42&gt;F42,1,0)</f>
        <v>0</v>
      </c>
      <c r="DJ42"/>
      <c r="DK42" s="26">
        <f t="shared" ref="DK42:DK45" si="54">IF(AND(D42&gt;0,AT42=""),1,IF(AT42&gt;D42,1,0))</f>
        <v>0</v>
      </c>
      <c r="DL42" s="26">
        <f t="shared" ref="DL42:DL45" si="55">IF(AND(D42&gt;0,AU42=""),1,IF(AU42&gt;D42,1,0))</f>
        <v>0</v>
      </c>
      <c r="DM42" s="26">
        <f t="shared" ref="DM42:DM45" si="56">IF(AND(D42&gt;0,AV42=""),1,IF(AV42&gt;D42,1,0))</f>
        <v>0</v>
      </c>
      <c r="DN42" s="26">
        <f t="shared" ref="DN42:DN45" si="57">IF(AND(D42&gt;0,AW42=""),1,IF(AW42&gt;D42,1,0))</f>
        <v>0</v>
      </c>
      <c r="DO42" s="26">
        <f t="shared" ref="DO42:DO45" si="58">IF(AND(D42&gt;0,AX42=""),1,IF(AX42&gt;D42,1,0))</f>
        <v>0</v>
      </c>
    </row>
    <row r="43" spans="1:119" ht="15" customHeight="1" x14ac:dyDescent="0.25">
      <c r="A43" s="1419" t="s">
        <v>68</v>
      </c>
      <c r="B43" s="1420"/>
      <c r="C43" s="1421"/>
      <c r="D43" s="82">
        <f>SUM(E43+F43)</f>
        <v>0</v>
      </c>
      <c r="E43" s="83">
        <f>+G43+I43+K43+M43+O43+Q43+S43+U43+W43+Y43+AA43</f>
        <v>0</v>
      </c>
      <c r="F43" s="84">
        <f>+H43+J43+L43+N43+P43+R43+T43+V43+X43+Z43+AB43</f>
        <v>0</v>
      </c>
      <c r="G43" s="85"/>
      <c r="H43" s="86"/>
      <c r="I43" s="85"/>
      <c r="J43" s="87"/>
      <c r="K43" s="85"/>
      <c r="L43" s="86"/>
      <c r="M43" s="85"/>
      <c r="N43" s="86"/>
      <c r="O43" s="85"/>
      <c r="P43" s="86"/>
      <c r="Q43" s="85"/>
      <c r="R43" s="88"/>
      <c r="S43" s="85"/>
      <c r="T43" s="88"/>
      <c r="U43" s="85"/>
      <c r="V43" s="86"/>
      <c r="W43" s="85"/>
      <c r="X43" s="88"/>
      <c r="Y43" s="85"/>
      <c r="Z43" s="88"/>
      <c r="AA43" s="85"/>
      <c r="AB43" s="86"/>
      <c r="AC43" s="1504"/>
      <c r="AD43" s="1512"/>
      <c r="AE43" s="1513"/>
      <c r="AF43" s="1512"/>
      <c r="AG43" s="1504"/>
      <c r="AH43" s="1505"/>
      <c r="AI43" s="1504"/>
      <c r="AJ43" s="1505"/>
      <c r="AK43" s="1513"/>
      <c r="AL43" s="1514"/>
      <c r="AM43" s="1504"/>
      <c r="AN43" s="1512"/>
      <c r="AO43" s="1513"/>
      <c r="AP43" s="1515"/>
      <c r="AQ43" s="1518"/>
      <c r="AR43" s="1519"/>
      <c r="AS43" s="1505"/>
      <c r="AT43" s="86"/>
      <c r="AU43" s="86"/>
      <c r="AV43" s="86"/>
      <c r="AW43" s="86"/>
      <c r="AX43" s="93"/>
      <c r="AY43" t="str">
        <f t="shared" si="45"/>
        <v/>
      </c>
      <c r="CW43"/>
      <c r="CX43" s="25" t="str">
        <f t="shared" si="46"/>
        <v/>
      </c>
      <c r="CY43" s="25" t="str">
        <f t="shared" ref="CY43:CY44" si="59">IF(AR43&gt;F43," * Las Embarazadas NO DEBEN ser mayor al total de mujeres. ","")</f>
        <v/>
      </c>
      <c r="CZ43"/>
      <c r="DA43" s="25" t="str">
        <f t="shared" si="47"/>
        <v/>
      </c>
      <c r="DB43" s="25" t="str">
        <f t="shared" si="48"/>
        <v/>
      </c>
      <c r="DC43" s="25" t="str">
        <f t="shared" si="49"/>
        <v/>
      </c>
      <c r="DD43" s="25" t="str">
        <f t="shared" si="50"/>
        <v/>
      </c>
      <c r="DE43" s="25" t="str">
        <f t="shared" si="51"/>
        <v/>
      </c>
      <c r="DG43"/>
      <c r="DH43" s="26">
        <f t="shared" si="52"/>
        <v>0</v>
      </c>
      <c r="DI43" s="26">
        <f t="shared" si="53"/>
        <v>0</v>
      </c>
      <c r="DJ43"/>
      <c r="DK43" s="26">
        <f t="shared" si="54"/>
        <v>0</v>
      </c>
      <c r="DL43" s="26">
        <f t="shared" si="55"/>
        <v>0</v>
      </c>
      <c r="DM43" s="26">
        <f t="shared" si="56"/>
        <v>0</v>
      </c>
      <c r="DN43" s="26">
        <f t="shared" si="57"/>
        <v>0</v>
      </c>
      <c r="DO43" s="26">
        <f t="shared" si="58"/>
        <v>0</v>
      </c>
    </row>
    <row r="44" spans="1:119" x14ac:dyDescent="0.25">
      <c r="A44" s="1419" t="s">
        <v>69</v>
      </c>
      <c r="B44" s="1420"/>
      <c r="C44" s="1421"/>
      <c r="D44" s="1520">
        <f>SUM(E44+F44)</f>
        <v>0</v>
      </c>
      <c r="E44" s="1521">
        <f>+S44+U44+W44+Y44+AA44+AC44+AE44+AG44+AI44+AK44+AM44+AO44</f>
        <v>0</v>
      </c>
      <c r="F44" s="1522">
        <f>+T44+V44+X44+Z44+AB44+AD44+AF44+AH44+AJ44+AL44+AN44+AP44</f>
        <v>0</v>
      </c>
      <c r="G44" s="1504"/>
      <c r="H44" s="1505"/>
      <c r="I44" s="1504"/>
      <c r="J44" s="1505"/>
      <c r="K44" s="1504"/>
      <c r="L44" s="1505"/>
      <c r="M44" s="1504"/>
      <c r="N44" s="1505"/>
      <c r="O44" s="1504"/>
      <c r="P44" s="1505"/>
      <c r="Q44" s="1504"/>
      <c r="R44" s="1505"/>
      <c r="S44" s="85"/>
      <c r="T44" s="88"/>
      <c r="U44" s="85"/>
      <c r="V44" s="88"/>
      <c r="W44" s="85"/>
      <c r="X44" s="88"/>
      <c r="Y44" s="1523"/>
      <c r="Z44" s="1524"/>
      <c r="AA44" s="1525"/>
      <c r="AB44" s="1526"/>
      <c r="AC44" s="1523"/>
      <c r="AD44" s="1524"/>
      <c r="AE44" s="1525"/>
      <c r="AF44" s="1524"/>
      <c r="AG44" s="1523"/>
      <c r="AH44" s="1524"/>
      <c r="AI44" s="1523"/>
      <c r="AJ44" s="1524"/>
      <c r="AK44" s="1525"/>
      <c r="AL44" s="1526"/>
      <c r="AM44" s="1523"/>
      <c r="AN44" s="1524"/>
      <c r="AO44" s="1525"/>
      <c r="AP44" s="1527"/>
      <c r="AQ44" s="1516"/>
      <c r="AR44" s="86"/>
      <c r="AS44" s="1517"/>
      <c r="AT44" s="1517"/>
      <c r="AU44" s="1517"/>
      <c r="AV44" s="1517"/>
      <c r="AW44" s="1517"/>
      <c r="AX44" s="1519"/>
      <c r="AY44" t="str">
        <f t="shared" si="45"/>
        <v/>
      </c>
      <c r="CW44" s="25" t="str">
        <f t="shared" ref="CW44:CW45" si="60">IF(AND((Y44+Z44)&gt;0,AQ44="")," * No olvide digitar la variable 12 años. Si no tiene digite Cero.",IF(AQ44&gt;(Y44+Z44),"* Las Consultas de 12 años NO DEBEN ser mayor que el total de Consultas entre 10-14 años",""))</f>
        <v/>
      </c>
      <c r="CX44" s="25" t="str">
        <f t="shared" si="46"/>
        <v/>
      </c>
      <c r="CY44" s="25" t="str">
        <f t="shared" si="59"/>
        <v/>
      </c>
      <c r="CZ44" s="25" t="str">
        <f t="shared" ref="CZ44" si="61">IF(AND((AK44+AL44)&gt;0,AS44="")," * No olvide digitar la variable 60 años. Si no tiene digite Cero.",IF(AS44&gt;(AK44+AL44)," * Las consultas de 60 años NO DEBEN ser mayor que el Total de consultas del grupo 60-64 años",""))</f>
        <v/>
      </c>
      <c r="DA44" s="25" t="str">
        <f t="shared" si="47"/>
        <v/>
      </c>
      <c r="DB44" s="25" t="str">
        <f t="shared" si="48"/>
        <v/>
      </c>
      <c r="DC44" s="25" t="str">
        <f t="shared" si="49"/>
        <v/>
      </c>
      <c r="DD44" s="25" t="str">
        <f t="shared" si="50"/>
        <v/>
      </c>
      <c r="DE44" s="25" t="str">
        <f t="shared" si="51"/>
        <v/>
      </c>
      <c r="DG44" s="26">
        <f t="shared" ref="DG44:DG45" si="62">IF(AND((Y44+Z44)&gt;0,AQ44=""),1,IF(AQ44&gt;(Y44+Z44),1,0))</f>
        <v>0</v>
      </c>
      <c r="DH44" s="26">
        <f t="shared" si="52"/>
        <v>0</v>
      </c>
      <c r="DI44" s="26">
        <f t="shared" si="53"/>
        <v>0</v>
      </c>
      <c r="DJ44" s="26">
        <f t="shared" ref="DJ44" si="63">IF(AND((AK44+AL44)&gt;0,AS44=""),1,IF(AS44&gt;(AK44+AL44),1,0))</f>
        <v>0</v>
      </c>
      <c r="DK44" s="26">
        <f t="shared" si="54"/>
        <v>0</v>
      </c>
      <c r="DL44" s="26">
        <f t="shared" si="55"/>
        <v>0</v>
      </c>
      <c r="DM44" s="26">
        <f t="shared" si="56"/>
        <v>0</v>
      </c>
      <c r="DN44" s="26">
        <f t="shared" si="57"/>
        <v>0</v>
      </c>
      <c r="DO44" s="26">
        <f t="shared" si="58"/>
        <v>0</v>
      </c>
    </row>
    <row r="45" spans="1:119" ht="15" customHeight="1" x14ac:dyDescent="0.25">
      <c r="A45" s="1419" t="s">
        <v>70</v>
      </c>
      <c r="B45" s="1420"/>
      <c r="C45" s="1421"/>
      <c r="D45" s="98">
        <f>SUM(E45+F45)</f>
        <v>6</v>
      </c>
      <c r="E45" s="99">
        <f>S45+U45+W45+Y45+AA45+AC45+AE45+AG45+AI45+AK45+AM45+AO45</f>
        <v>2</v>
      </c>
      <c r="F45" s="100">
        <f>T45+V45+X45+Z45+AB45+AD45+AF45+AH45+AJ45+AL45+AN45+AP45</f>
        <v>4</v>
      </c>
      <c r="G45" s="101"/>
      <c r="H45" s="102"/>
      <c r="I45" s="101"/>
      <c r="J45" s="102"/>
      <c r="K45" s="101"/>
      <c r="L45" s="102"/>
      <c r="M45" s="101"/>
      <c r="N45" s="102"/>
      <c r="O45" s="101"/>
      <c r="P45" s="102"/>
      <c r="Q45" s="101"/>
      <c r="R45" s="102"/>
      <c r="S45" s="85"/>
      <c r="T45" s="88"/>
      <c r="U45" s="85"/>
      <c r="V45" s="88"/>
      <c r="W45" s="85"/>
      <c r="X45" s="88"/>
      <c r="Y45" s="1528">
        <v>0</v>
      </c>
      <c r="Z45" s="1529">
        <v>0</v>
      </c>
      <c r="AA45" s="103">
        <v>0</v>
      </c>
      <c r="AB45" s="104">
        <v>0</v>
      </c>
      <c r="AC45" s="1528">
        <v>0</v>
      </c>
      <c r="AD45" s="1529">
        <v>0</v>
      </c>
      <c r="AE45" s="1530">
        <v>2</v>
      </c>
      <c r="AF45" s="1529">
        <v>0</v>
      </c>
      <c r="AG45" s="1528">
        <v>0</v>
      </c>
      <c r="AH45" s="1529">
        <v>0</v>
      </c>
      <c r="AI45" s="1528">
        <v>0</v>
      </c>
      <c r="AJ45" s="1529">
        <v>2</v>
      </c>
      <c r="AK45" s="103">
        <v>0</v>
      </c>
      <c r="AL45" s="104">
        <v>1</v>
      </c>
      <c r="AM45" s="1528">
        <v>0</v>
      </c>
      <c r="AN45" s="1529">
        <v>1</v>
      </c>
      <c r="AO45" s="1530">
        <v>0</v>
      </c>
      <c r="AP45" s="1531">
        <v>0</v>
      </c>
      <c r="AQ45" s="1532">
        <v>0</v>
      </c>
      <c r="AR45" s="105">
        <v>0</v>
      </c>
      <c r="AS45" s="106"/>
      <c r="AT45" s="105">
        <v>0</v>
      </c>
      <c r="AU45" s="105">
        <v>0</v>
      </c>
      <c r="AV45" s="105">
        <v>0</v>
      </c>
      <c r="AW45" s="105">
        <v>0</v>
      </c>
      <c r="AX45" s="1533">
        <v>0</v>
      </c>
      <c r="AY45" t="str">
        <f t="shared" si="45"/>
        <v/>
      </c>
      <c r="CW45" s="25" t="str">
        <f t="shared" si="60"/>
        <v/>
      </c>
      <c r="CX45" s="25" t="str">
        <f t="shared" si="46"/>
        <v/>
      </c>
      <c r="CY45" s="25" t="str">
        <f>IF(AR45&gt;F45," * Las Embarazadas NO DEBEN ser mayor al total de mujeres. ","")</f>
        <v/>
      </c>
      <c r="CZ45"/>
      <c r="DA45" s="25" t="str">
        <f t="shared" si="47"/>
        <v/>
      </c>
      <c r="DB45" s="25" t="str">
        <f t="shared" si="48"/>
        <v/>
      </c>
      <c r="DC45" s="25" t="str">
        <f t="shared" si="49"/>
        <v/>
      </c>
      <c r="DD45" s="25" t="str">
        <f t="shared" si="50"/>
        <v/>
      </c>
      <c r="DE45" s="25" t="str">
        <f t="shared" si="51"/>
        <v/>
      </c>
      <c r="DG45" s="26">
        <f t="shared" si="62"/>
        <v>0</v>
      </c>
      <c r="DH45" s="26">
        <f t="shared" si="52"/>
        <v>0</v>
      </c>
      <c r="DI45" s="26">
        <f t="shared" si="53"/>
        <v>0</v>
      </c>
      <c r="DJ45"/>
      <c r="DK45" s="26">
        <f t="shared" si="54"/>
        <v>0</v>
      </c>
      <c r="DL45" s="26">
        <f t="shared" si="55"/>
        <v>0</v>
      </c>
      <c r="DM45" s="26">
        <f t="shared" si="56"/>
        <v>0</v>
      </c>
      <c r="DN45" s="26">
        <f t="shared" si="57"/>
        <v>0</v>
      </c>
      <c r="DO45" s="26">
        <f t="shared" si="58"/>
        <v>0</v>
      </c>
    </row>
    <row r="46" spans="1:119" x14ac:dyDescent="0.25">
      <c r="A46" s="2050" t="s">
        <v>71</v>
      </c>
      <c r="B46" s="2051"/>
      <c r="C46" s="2057"/>
      <c r="D46" s="2120">
        <f t="shared" ref="D46:D59" si="64">SUM(E46+F46)</f>
        <v>6</v>
      </c>
      <c r="E46" s="2121">
        <f>S46+U46+W46+Y46+AA46+AC46+AE46+AG46+AI46+AK46+AM46+AO46</f>
        <v>2</v>
      </c>
      <c r="F46" s="2122">
        <f>T46+V46+X46+Z46+AB46+AD46+AF46+AH46+AJ46+AL46+AN46+AP46</f>
        <v>4</v>
      </c>
      <c r="G46" s="2123"/>
      <c r="H46" s="2124"/>
      <c r="I46" s="2124"/>
      <c r="J46" s="2124"/>
      <c r="K46" s="2124"/>
      <c r="L46" s="2124"/>
      <c r="M46" s="2124"/>
      <c r="N46" s="2124"/>
      <c r="O46" s="2124"/>
      <c r="P46" s="2124"/>
      <c r="Q46" s="2124"/>
      <c r="R46" s="2125"/>
      <c r="S46" s="2120">
        <f t="shared" ref="S46:AB46" si="65">SUM(S44:S45)</f>
        <v>0</v>
      </c>
      <c r="T46" s="2122">
        <f t="shared" si="65"/>
        <v>0</v>
      </c>
      <c r="U46" s="2120">
        <f t="shared" si="65"/>
        <v>0</v>
      </c>
      <c r="V46" s="2122">
        <f t="shared" si="65"/>
        <v>0</v>
      </c>
      <c r="W46" s="2126">
        <f t="shared" si="65"/>
        <v>0</v>
      </c>
      <c r="X46" s="2126">
        <f t="shared" si="65"/>
        <v>0</v>
      </c>
      <c r="Y46" s="2120">
        <f t="shared" si="65"/>
        <v>0</v>
      </c>
      <c r="Z46" s="2126">
        <f t="shared" si="65"/>
        <v>0</v>
      </c>
      <c r="AA46" s="2120">
        <f t="shared" si="65"/>
        <v>0</v>
      </c>
      <c r="AB46" s="2126">
        <f t="shared" si="65"/>
        <v>0</v>
      </c>
      <c r="AC46" s="2120">
        <f>SUM(AC44:AC45)</f>
        <v>0</v>
      </c>
      <c r="AD46" s="2122">
        <f>SUM(AD44:AD45)</f>
        <v>0</v>
      </c>
      <c r="AE46" s="2126">
        <f>SUM(AE44:AE45)</f>
        <v>2</v>
      </c>
      <c r="AF46" s="2126">
        <f t="shared" ref="AF46:AN46" si="66">SUM(AF44:AF45)</f>
        <v>0</v>
      </c>
      <c r="AG46" s="2120">
        <f t="shared" si="66"/>
        <v>0</v>
      </c>
      <c r="AH46" s="2126">
        <f t="shared" si="66"/>
        <v>0</v>
      </c>
      <c r="AI46" s="2120">
        <f t="shared" si="66"/>
        <v>0</v>
      </c>
      <c r="AJ46" s="2126">
        <f t="shared" si="66"/>
        <v>2</v>
      </c>
      <c r="AK46" s="2120">
        <f t="shared" si="66"/>
        <v>0</v>
      </c>
      <c r="AL46" s="2126">
        <f t="shared" si="66"/>
        <v>1</v>
      </c>
      <c r="AM46" s="2120">
        <f t="shared" si="66"/>
        <v>0</v>
      </c>
      <c r="AN46" s="2122">
        <f t="shared" si="66"/>
        <v>1</v>
      </c>
      <c r="AO46" s="2126">
        <f>SUM(AO44:AO45)</f>
        <v>0</v>
      </c>
      <c r="AP46" s="2127">
        <f>SUM(AP44:AP45)</f>
        <v>0</v>
      </c>
      <c r="AQ46" s="2126">
        <f>SUM(AQ44:AQ45)</f>
        <v>0</v>
      </c>
      <c r="AR46" s="2128">
        <f>SUM(AR44:AR45)</f>
        <v>0</v>
      </c>
      <c r="AS46" s="2122">
        <f>SUM(AS44)</f>
        <v>0</v>
      </c>
      <c r="AT46" s="2122">
        <f>SUM(AT44:AT45)</f>
        <v>0</v>
      </c>
      <c r="AU46" s="2122">
        <f>SUM(AU44:AU45)</f>
        <v>0</v>
      </c>
      <c r="AV46" s="2122">
        <f>SUM(AV44:AV45)</f>
        <v>0</v>
      </c>
      <c r="AW46" s="2122">
        <f>SUM(AW44:AW45)</f>
        <v>0</v>
      </c>
      <c r="AX46" s="2128">
        <f>SUM(AX44:AX45)</f>
        <v>0</v>
      </c>
      <c r="CW46"/>
      <c r="CX46"/>
      <c r="CY46"/>
      <c r="CZ46"/>
      <c r="DA46"/>
      <c r="DB46"/>
      <c r="DC46"/>
      <c r="DD46"/>
      <c r="DE46"/>
      <c r="DG46"/>
      <c r="DH46"/>
      <c r="DI46"/>
      <c r="DJ46"/>
      <c r="DK46"/>
      <c r="DL46"/>
      <c r="DM46"/>
    </row>
    <row r="47" spans="1:119" x14ac:dyDescent="0.25">
      <c r="A47" s="2129" t="s">
        <v>72</v>
      </c>
      <c r="B47" s="2130"/>
      <c r="C47" s="2131"/>
      <c r="D47" s="2120">
        <f t="shared" si="64"/>
        <v>0</v>
      </c>
      <c r="E47" s="2121">
        <f>+G47+I47+K47+M47+O47+Q47+S47+U47+W47+Y47+AA47+AC47+AE47+AG47+AI47+AK47+AM47+AO47</f>
        <v>0</v>
      </c>
      <c r="F47" s="2122">
        <f>+H47+J47+L47+N47+P47+R47+T47+V47+X47+Z47+AB47+AD47+AF47+AH47+AJ47+AL47+AN47+AP47</f>
        <v>0</v>
      </c>
      <c r="G47" s="2132"/>
      <c r="H47" s="2133"/>
      <c r="I47" s="2132"/>
      <c r="J47" s="2134"/>
      <c r="K47" s="2132"/>
      <c r="L47" s="2133"/>
      <c r="M47" s="2132"/>
      <c r="N47" s="2133"/>
      <c r="O47" s="2132"/>
      <c r="P47" s="2133"/>
      <c r="Q47" s="2132"/>
      <c r="R47" s="2135"/>
      <c r="S47" s="2132"/>
      <c r="T47" s="2135"/>
      <c r="U47" s="2132"/>
      <c r="V47" s="2135"/>
      <c r="W47" s="2132"/>
      <c r="X47" s="2135"/>
      <c r="Y47" s="2132"/>
      <c r="Z47" s="2135"/>
      <c r="AA47" s="2132"/>
      <c r="AB47" s="2135"/>
      <c r="AC47" s="2136"/>
      <c r="AD47" s="2135"/>
      <c r="AE47" s="2137"/>
      <c r="AF47" s="2135"/>
      <c r="AG47" s="2132"/>
      <c r="AH47" s="2135"/>
      <c r="AI47" s="2132"/>
      <c r="AJ47" s="2135"/>
      <c r="AK47" s="2132"/>
      <c r="AL47" s="2135"/>
      <c r="AM47" s="2136"/>
      <c r="AN47" s="2135"/>
      <c r="AO47" s="2134"/>
      <c r="AP47" s="2138"/>
      <c r="AQ47" s="2139"/>
      <c r="AR47" s="2133"/>
      <c r="AS47" s="2133"/>
      <c r="AT47" s="2133"/>
      <c r="AU47" s="2133"/>
      <c r="AV47" s="2133"/>
      <c r="AW47" s="2133"/>
      <c r="AX47" s="2140"/>
      <c r="AY47" t="str">
        <f t="shared" si="45"/>
        <v/>
      </c>
      <c r="CW47" s="25" t="str">
        <f t="shared" ref="CW47:CW53" si="67">IF(AND((Y47+Z47)&gt;0,AQ47="")," * No olvide digitar la variable 12 años. Si no tiene digite Cero.",IF(AQ47&gt;(Y47+Z47),"* Las Consultas de 12 años NO DEBEN ser mayor que el total de Consultas entre 10-14 años",""))</f>
        <v/>
      </c>
      <c r="CX47" s="25" t="str">
        <f t="shared" ref="CX47:CX53" si="68">IF(AND(F47&gt;0,AR47="")," * No olvide digitar la variable Embarazadas. Digite cero si no tiene.","")</f>
        <v/>
      </c>
      <c r="CY47" s="25" t="str">
        <f t="shared" ref="CY47:CY53" si="69">IF(AR47&gt;F47," * Las Embarazadas NO DEBEN ser mayor al total de mujeres. ","")</f>
        <v/>
      </c>
      <c r="CZ47" s="25" t="str">
        <f t="shared" ref="CZ47:CZ53" si="70">IF(AND((AK47+AL47)&gt;0,AS47="")," * No olvide digitar la variable 60 años. Si no tiene digite Cero.",IF(AS47&gt;(AK47+AL47)," * Las consultas de 60 años NO DEBEN ser mayor que el Total de consultas del grupo 60-64 años",""))</f>
        <v/>
      </c>
      <c r="DA47" s="25" t="str">
        <f t="shared" ref="DA47:DA53" si="71">IF(AND(D47&gt;0,AT47="")," * No olvide digitar la variable Usuarios con Discapacidad. Digite Cero si no tiene.",IF(AT47&gt;D47," * La variable Usuarios con Discapacidad No puede ser mayor al Total Ambos Sexos.",""))</f>
        <v/>
      </c>
      <c r="DB47" s="25" t="str">
        <f t="shared" ref="DB47:DB53" si="72">IF(AND(D47&gt;0,AU47="")," * No olvide digitar la variable Niños, niñas, adolescentes y jóvenes población SENAME. Digite Cero si no tiene.",IF(AU47&gt;D47," * La variable Niños, niñas, adolescentes y jóvenes población SENAME No puede ser mayor al Total Ambos Sexos.",""))</f>
        <v/>
      </c>
      <c r="DC47" s="25" t="str">
        <f t="shared" ref="DC47:DC53" si="73">IF(AND(D47&gt;0,AV47="")," * No olvide digitar la variable Niños, niñas, adolescentes y jóvenes Mejor Niñez. Digite Cero si no tiene.",IF(AV47&gt;D47," * La variable Niños, niñas, adolescentes y jóvenes Mejor Niñez No puede ser mayor al Total Ambos Sexos.",""))</f>
        <v/>
      </c>
      <c r="DD47" s="25" t="str">
        <f t="shared" ref="DD47:DD53" si="74">IF(AND(D47&gt;0,AW47="")," * No olvide digitar la variable Migrantes. Digite Cero si no tiene.",IF(AW47&gt;D47," * La variable Migrantes No puede ser mayor al Total.",""))</f>
        <v/>
      </c>
      <c r="DE47" s="25" t="str">
        <f t="shared" si="51"/>
        <v/>
      </c>
      <c r="DG47" s="26">
        <f t="shared" ref="DG47:DG53" si="75">IF(AND((Y47+Z47)&gt;0,AQ47=""),1,IF(AQ47&gt;(Y47+Z47),1,0))</f>
        <v>0</v>
      </c>
      <c r="DH47" s="26">
        <f t="shared" ref="DH47:DH53" si="76">IF(AND(F47&gt;0,AR47=""),1,0)</f>
        <v>0</v>
      </c>
      <c r="DI47" s="26">
        <f t="shared" ref="DI47:DI53" si="77">IF(AR47&gt;F47,1,0)</f>
        <v>0</v>
      </c>
      <c r="DJ47" s="26">
        <f t="shared" ref="DJ47:DJ53" si="78">IF(AND((AK47+AL47)&gt;0,AS47=""),1,IF(AS47&gt;(AK47+AL47),1,0))</f>
        <v>0</v>
      </c>
      <c r="DK47" s="26">
        <f t="shared" ref="DK47:DK53" si="79">IF(AND(D47&gt;0,AT47=""),1,IF(AT47&gt;D47,1,0))</f>
        <v>0</v>
      </c>
      <c r="DL47" s="26">
        <f t="shared" ref="DL47:DL53" si="80">IF(AND(D47&gt;0,AU47=""),1,IF(AU47&gt;D47,1,0))</f>
        <v>0</v>
      </c>
      <c r="DM47" s="26">
        <f t="shared" ref="DM47:DM53" si="81">IF(AND(D47&gt;0,AV47=""),1,IF(AV47&gt;D47,1,0))</f>
        <v>0</v>
      </c>
      <c r="DN47" s="26">
        <f t="shared" ref="DN47:DN53" si="82">IF(AND(D47&gt;0,AW47=""),1,IF(AW47&gt;D47,1,0))</f>
        <v>0</v>
      </c>
      <c r="DO47" s="26">
        <f t="shared" ref="DO47:DO53" si="83">IF(AND(D47&gt;0,AX47=""),1,IF(AX47&gt;D47,1,0))</f>
        <v>0</v>
      </c>
    </row>
    <row r="48" spans="1:119" ht="15" customHeight="1" x14ac:dyDescent="0.25">
      <c r="A48" s="2141" t="s">
        <v>73</v>
      </c>
      <c r="B48" s="2142"/>
      <c r="C48" s="113">
        <v>0</v>
      </c>
      <c r="D48" s="114">
        <f t="shared" si="64"/>
        <v>0</v>
      </c>
      <c r="E48" s="115">
        <f>SUM(G48+I48+K48+M48+O48+Q48+S48+U48+W48+Y48+AA48+AC48+AE48+AG48+AI48+AK48+AM48+AO48)</f>
        <v>0</v>
      </c>
      <c r="F48" s="84">
        <f>SUM(H48+J48+L48+N48+P48+R48+T48+V48+X48+Z48+AB48+AD48+AF48+AH48+AJ48+AL48+AN48+AP48)</f>
        <v>0</v>
      </c>
      <c r="G48" s="85"/>
      <c r="H48" s="86"/>
      <c r="I48" s="85"/>
      <c r="J48" s="87"/>
      <c r="K48" s="85"/>
      <c r="L48" s="86"/>
      <c r="M48" s="85"/>
      <c r="N48" s="86"/>
      <c r="O48" s="85"/>
      <c r="P48" s="86"/>
      <c r="Q48" s="85"/>
      <c r="R48" s="88"/>
      <c r="S48" s="85"/>
      <c r="T48" s="88"/>
      <c r="U48" s="85"/>
      <c r="V48" s="88"/>
      <c r="W48" s="85"/>
      <c r="X48" s="88"/>
      <c r="Y48" s="85"/>
      <c r="Z48" s="88"/>
      <c r="AA48" s="85"/>
      <c r="AB48" s="88"/>
      <c r="AC48" s="116"/>
      <c r="AD48" s="88"/>
      <c r="AE48" s="117"/>
      <c r="AF48" s="88"/>
      <c r="AG48" s="85"/>
      <c r="AH48" s="88"/>
      <c r="AI48" s="85"/>
      <c r="AJ48" s="88"/>
      <c r="AK48" s="85"/>
      <c r="AL48" s="88"/>
      <c r="AM48" s="116"/>
      <c r="AN48" s="88"/>
      <c r="AO48" s="87"/>
      <c r="AP48" s="118"/>
      <c r="AQ48" s="119"/>
      <c r="AR48" s="86"/>
      <c r="AS48" s="86"/>
      <c r="AT48" s="86"/>
      <c r="AU48" s="86"/>
      <c r="AV48" s="86"/>
      <c r="AW48" s="86"/>
      <c r="AX48" s="93"/>
      <c r="AY48" t="str">
        <f t="shared" si="45"/>
        <v/>
      </c>
      <c r="CW48" s="25" t="str">
        <f t="shared" si="67"/>
        <v/>
      </c>
      <c r="CX48" s="25" t="str">
        <f t="shared" si="68"/>
        <v/>
      </c>
      <c r="CY48" s="25" t="str">
        <f t="shared" si="69"/>
        <v/>
      </c>
      <c r="CZ48" s="25" t="str">
        <f t="shared" si="70"/>
        <v/>
      </c>
      <c r="DA48" s="25" t="str">
        <f t="shared" si="71"/>
        <v/>
      </c>
      <c r="DB48" s="25" t="str">
        <f t="shared" si="72"/>
        <v/>
      </c>
      <c r="DC48" s="25" t="str">
        <f t="shared" si="73"/>
        <v/>
      </c>
      <c r="DD48" s="25" t="str">
        <f t="shared" si="74"/>
        <v/>
      </c>
      <c r="DE48" s="25" t="str">
        <f t="shared" si="51"/>
        <v/>
      </c>
      <c r="DG48" s="26">
        <f t="shared" si="75"/>
        <v>0</v>
      </c>
      <c r="DH48" s="26">
        <f t="shared" si="76"/>
        <v>0</v>
      </c>
      <c r="DI48" s="26">
        <f t="shared" si="77"/>
        <v>0</v>
      </c>
      <c r="DJ48" s="26">
        <f t="shared" si="78"/>
        <v>0</v>
      </c>
      <c r="DK48" s="26">
        <f t="shared" si="79"/>
        <v>0</v>
      </c>
      <c r="DL48" s="26">
        <f t="shared" si="80"/>
        <v>0</v>
      </c>
      <c r="DM48" s="26">
        <f t="shared" si="81"/>
        <v>0</v>
      </c>
      <c r="DN48" s="26">
        <f t="shared" si="82"/>
        <v>0</v>
      </c>
      <c r="DO48" s="26">
        <f t="shared" si="83"/>
        <v>0</v>
      </c>
    </row>
    <row r="49" spans="1:119" x14ac:dyDescent="0.25">
      <c r="A49" s="711"/>
      <c r="B49" s="712"/>
      <c r="C49" s="1551" t="s">
        <v>74</v>
      </c>
      <c r="D49" s="1520">
        <f t="shared" si="64"/>
        <v>0</v>
      </c>
      <c r="E49" s="115">
        <f t="shared" ref="E49:F58" si="84">SUM(G49+I49+K49+M49+O49+Q49+S49+U49+W49+Y49+AA49+AC49+AE49+AG49+AI49+AK49+AM49+AO49)</f>
        <v>0</v>
      </c>
      <c r="F49" s="84">
        <f t="shared" si="84"/>
        <v>0</v>
      </c>
      <c r="G49" s="1523"/>
      <c r="H49" s="1517"/>
      <c r="I49" s="1523"/>
      <c r="J49" s="1552"/>
      <c r="K49" s="1523"/>
      <c r="L49" s="1517"/>
      <c r="M49" s="1523"/>
      <c r="N49" s="1517"/>
      <c r="O49" s="1523"/>
      <c r="P49" s="1517"/>
      <c r="Q49" s="1523"/>
      <c r="R49" s="1524"/>
      <c r="S49" s="1523"/>
      <c r="T49" s="1524"/>
      <c r="U49" s="1523"/>
      <c r="V49" s="1524"/>
      <c r="W49" s="1523"/>
      <c r="X49" s="1524"/>
      <c r="Y49" s="1523"/>
      <c r="Z49" s="1524"/>
      <c r="AA49" s="1523"/>
      <c r="AB49" s="1524"/>
      <c r="AC49" s="1553"/>
      <c r="AD49" s="1524"/>
      <c r="AE49" s="1525"/>
      <c r="AF49" s="1524"/>
      <c r="AG49" s="1523"/>
      <c r="AH49" s="1524"/>
      <c r="AI49" s="1523"/>
      <c r="AJ49" s="1524"/>
      <c r="AK49" s="1523"/>
      <c r="AL49" s="1524"/>
      <c r="AM49" s="1553"/>
      <c r="AN49" s="1524"/>
      <c r="AO49" s="1552"/>
      <c r="AP49" s="1527"/>
      <c r="AQ49" s="1516"/>
      <c r="AR49" s="1517"/>
      <c r="AS49" s="1517"/>
      <c r="AT49" s="1517"/>
      <c r="AU49" s="1517"/>
      <c r="AV49" s="1517"/>
      <c r="AW49" s="1517"/>
      <c r="AX49" s="1519"/>
      <c r="AY49" t="str">
        <f t="shared" si="45"/>
        <v/>
      </c>
      <c r="CW49" s="25" t="str">
        <f t="shared" si="67"/>
        <v/>
      </c>
      <c r="CX49" s="25" t="str">
        <f t="shared" si="68"/>
        <v/>
      </c>
      <c r="CY49" s="25" t="str">
        <f t="shared" si="69"/>
        <v/>
      </c>
      <c r="CZ49" s="25" t="str">
        <f t="shared" si="70"/>
        <v/>
      </c>
      <c r="DA49" s="25" t="str">
        <f t="shared" si="71"/>
        <v/>
      </c>
      <c r="DB49" s="25" t="str">
        <f t="shared" si="72"/>
        <v/>
      </c>
      <c r="DC49" s="25" t="str">
        <f t="shared" si="73"/>
        <v/>
      </c>
      <c r="DD49" s="25" t="str">
        <f t="shared" si="74"/>
        <v/>
      </c>
      <c r="DE49" s="25" t="str">
        <f t="shared" si="51"/>
        <v/>
      </c>
      <c r="DG49" s="26">
        <f t="shared" si="75"/>
        <v>0</v>
      </c>
      <c r="DH49" s="26">
        <f t="shared" si="76"/>
        <v>0</v>
      </c>
      <c r="DI49" s="26">
        <f t="shared" si="77"/>
        <v>0</v>
      </c>
      <c r="DJ49" s="26">
        <f t="shared" si="78"/>
        <v>0</v>
      </c>
      <c r="DK49" s="26">
        <f t="shared" si="79"/>
        <v>0</v>
      </c>
      <c r="DL49" s="26">
        <f t="shared" si="80"/>
        <v>0</v>
      </c>
      <c r="DM49" s="26">
        <f t="shared" si="81"/>
        <v>0</v>
      </c>
      <c r="DN49" s="26">
        <f t="shared" si="82"/>
        <v>0</v>
      </c>
      <c r="DO49" s="26">
        <f t="shared" si="83"/>
        <v>0</v>
      </c>
    </row>
    <row r="50" spans="1:119" x14ac:dyDescent="0.25">
      <c r="A50" s="711"/>
      <c r="B50" s="712"/>
      <c r="C50" s="1551" t="s">
        <v>75</v>
      </c>
      <c r="D50" s="1520">
        <f t="shared" si="64"/>
        <v>0</v>
      </c>
      <c r="E50" s="115">
        <f t="shared" si="84"/>
        <v>0</v>
      </c>
      <c r="F50" s="84">
        <f t="shared" si="84"/>
        <v>0</v>
      </c>
      <c r="G50" s="1523"/>
      <c r="H50" s="1517"/>
      <c r="I50" s="1523"/>
      <c r="J50" s="1552"/>
      <c r="K50" s="1523"/>
      <c r="L50" s="1517"/>
      <c r="M50" s="1523"/>
      <c r="N50" s="1517"/>
      <c r="O50" s="1523"/>
      <c r="P50" s="1517"/>
      <c r="Q50" s="1523"/>
      <c r="R50" s="1524"/>
      <c r="S50" s="1523"/>
      <c r="T50" s="1524"/>
      <c r="U50" s="1523"/>
      <c r="V50" s="1524"/>
      <c r="W50" s="1523"/>
      <c r="X50" s="1524"/>
      <c r="Y50" s="1523"/>
      <c r="Z50" s="1524"/>
      <c r="AA50" s="1523"/>
      <c r="AB50" s="1524"/>
      <c r="AC50" s="1553"/>
      <c r="AD50" s="1524"/>
      <c r="AE50" s="1525"/>
      <c r="AF50" s="1524"/>
      <c r="AG50" s="1523"/>
      <c r="AH50" s="1524"/>
      <c r="AI50" s="1523"/>
      <c r="AJ50" s="1524"/>
      <c r="AK50" s="1523"/>
      <c r="AL50" s="1524"/>
      <c r="AM50" s="1553"/>
      <c r="AN50" s="1524"/>
      <c r="AO50" s="1552"/>
      <c r="AP50" s="1527"/>
      <c r="AQ50" s="1516"/>
      <c r="AR50" s="1517"/>
      <c r="AS50" s="1517"/>
      <c r="AT50" s="1517"/>
      <c r="AU50" s="1517"/>
      <c r="AV50" s="1517"/>
      <c r="AW50" s="1517"/>
      <c r="AX50" s="1519"/>
      <c r="AY50" t="str">
        <f t="shared" si="45"/>
        <v/>
      </c>
      <c r="CW50" s="25" t="str">
        <f t="shared" si="67"/>
        <v/>
      </c>
      <c r="CX50" s="25" t="str">
        <f t="shared" si="68"/>
        <v/>
      </c>
      <c r="CY50" s="25" t="str">
        <f t="shared" si="69"/>
        <v/>
      </c>
      <c r="CZ50" s="25" t="str">
        <f t="shared" si="70"/>
        <v/>
      </c>
      <c r="DA50" s="25" t="str">
        <f t="shared" si="71"/>
        <v/>
      </c>
      <c r="DB50" s="25" t="str">
        <f t="shared" si="72"/>
        <v/>
      </c>
      <c r="DC50" s="25" t="str">
        <f t="shared" si="73"/>
        <v/>
      </c>
      <c r="DD50" s="25" t="str">
        <f t="shared" si="74"/>
        <v/>
      </c>
      <c r="DE50" s="25" t="str">
        <f t="shared" si="51"/>
        <v/>
      </c>
      <c r="DG50" s="26">
        <f t="shared" si="75"/>
        <v>0</v>
      </c>
      <c r="DH50" s="26">
        <f t="shared" si="76"/>
        <v>0</v>
      </c>
      <c r="DI50" s="26">
        <f t="shared" si="77"/>
        <v>0</v>
      </c>
      <c r="DJ50" s="26">
        <f t="shared" si="78"/>
        <v>0</v>
      </c>
      <c r="DK50" s="26">
        <f t="shared" si="79"/>
        <v>0</v>
      </c>
      <c r="DL50" s="26">
        <f t="shared" si="80"/>
        <v>0</v>
      </c>
      <c r="DM50" s="26">
        <f t="shared" si="81"/>
        <v>0</v>
      </c>
      <c r="DN50" s="26">
        <f t="shared" si="82"/>
        <v>0</v>
      </c>
      <c r="DO50" s="26">
        <f t="shared" si="83"/>
        <v>0</v>
      </c>
    </row>
    <row r="51" spans="1:119" x14ac:dyDescent="0.25">
      <c r="A51" s="711"/>
      <c r="B51" s="712"/>
      <c r="C51" s="1551" t="s">
        <v>76</v>
      </c>
      <c r="D51" s="1520">
        <f t="shared" si="64"/>
        <v>0</v>
      </c>
      <c r="E51" s="115">
        <f t="shared" si="84"/>
        <v>0</v>
      </c>
      <c r="F51" s="84">
        <f t="shared" si="84"/>
        <v>0</v>
      </c>
      <c r="G51" s="1523"/>
      <c r="H51" s="1517"/>
      <c r="I51" s="1523"/>
      <c r="J51" s="1552"/>
      <c r="K51" s="1523"/>
      <c r="L51" s="1517"/>
      <c r="M51" s="1523"/>
      <c r="N51" s="1517"/>
      <c r="O51" s="1523"/>
      <c r="P51" s="1517"/>
      <c r="Q51" s="1523"/>
      <c r="R51" s="1524"/>
      <c r="S51" s="1523"/>
      <c r="T51" s="1524"/>
      <c r="U51" s="1523"/>
      <c r="V51" s="1524"/>
      <c r="W51" s="1523"/>
      <c r="X51" s="1524"/>
      <c r="Y51" s="1523"/>
      <c r="Z51" s="1524"/>
      <c r="AA51" s="1523"/>
      <c r="AB51" s="1524"/>
      <c r="AC51" s="1553"/>
      <c r="AD51" s="1524"/>
      <c r="AE51" s="1525"/>
      <c r="AF51" s="1524"/>
      <c r="AG51" s="1523"/>
      <c r="AH51" s="1524"/>
      <c r="AI51" s="1523"/>
      <c r="AJ51" s="1524"/>
      <c r="AK51" s="1523"/>
      <c r="AL51" s="1524"/>
      <c r="AM51" s="1553"/>
      <c r="AN51" s="1524"/>
      <c r="AO51" s="1552"/>
      <c r="AP51" s="1527"/>
      <c r="AQ51" s="1516"/>
      <c r="AR51" s="1517"/>
      <c r="AS51" s="1517"/>
      <c r="AT51" s="1517"/>
      <c r="AU51" s="1517"/>
      <c r="AV51" s="1517"/>
      <c r="AW51" s="1517"/>
      <c r="AX51" s="1519"/>
      <c r="AY51" t="str">
        <f t="shared" si="45"/>
        <v/>
      </c>
      <c r="CW51" s="25" t="str">
        <f t="shared" si="67"/>
        <v/>
      </c>
      <c r="CX51" s="25" t="str">
        <f t="shared" si="68"/>
        <v/>
      </c>
      <c r="CY51" s="25" t="str">
        <f t="shared" si="69"/>
        <v/>
      </c>
      <c r="CZ51" s="25" t="str">
        <f t="shared" si="70"/>
        <v/>
      </c>
      <c r="DA51" s="25" t="str">
        <f t="shared" si="71"/>
        <v/>
      </c>
      <c r="DB51" s="25" t="str">
        <f t="shared" si="72"/>
        <v/>
      </c>
      <c r="DC51" s="25" t="str">
        <f t="shared" si="73"/>
        <v/>
      </c>
      <c r="DD51" s="25" t="str">
        <f t="shared" si="74"/>
        <v/>
      </c>
      <c r="DE51" s="25" t="str">
        <f t="shared" si="51"/>
        <v/>
      </c>
      <c r="DG51" s="26">
        <f t="shared" si="75"/>
        <v>0</v>
      </c>
      <c r="DH51" s="26">
        <f t="shared" si="76"/>
        <v>0</v>
      </c>
      <c r="DI51" s="26">
        <f t="shared" si="77"/>
        <v>0</v>
      </c>
      <c r="DJ51" s="26">
        <f t="shared" si="78"/>
        <v>0</v>
      </c>
      <c r="DK51" s="26">
        <f t="shared" si="79"/>
        <v>0</v>
      </c>
      <c r="DL51" s="26">
        <f t="shared" si="80"/>
        <v>0</v>
      </c>
      <c r="DM51" s="26">
        <f t="shared" si="81"/>
        <v>0</v>
      </c>
      <c r="DN51" s="26">
        <f t="shared" si="82"/>
        <v>0</v>
      </c>
      <c r="DO51" s="26">
        <f t="shared" si="83"/>
        <v>0</v>
      </c>
    </row>
    <row r="52" spans="1:119" x14ac:dyDescent="0.25">
      <c r="A52" s="711"/>
      <c r="B52" s="712"/>
      <c r="C52" s="121" t="s">
        <v>77</v>
      </c>
      <c r="D52" s="98">
        <f>SUM(E52+F52)</f>
        <v>0</v>
      </c>
      <c r="E52" s="115">
        <f t="shared" si="84"/>
        <v>0</v>
      </c>
      <c r="F52" s="84">
        <f t="shared" si="84"/>
        <v>0</v>
      </c>
      <c r="G52" s="122"/>
      <c r="H52" s="123"/>
      <c r="I52" s="122"/>
      <c r="J52" s="124"/>
      <c r="K52" s="122"/>
      <c r="L52" s="123"/>
      <c r="M52" s="122"/>
      <c r="N52" s="123"/>
      <c r="O52" s="122"/>
      <c r="P52" s="123"/>
      <c r="Q52" s="122"/>
      <c r="R52" s="125"/>
      <c r="S52" s="122"/>
      <c r="T52" s="125"/>
      <c r="U52" s="122"/>
      <c r="V52" s="125"/>
      <c r="W52" s="122"/>
      <c r="X52" s="125"/>
      <c r="Y52" s="122"/>
      <c r="Z52" s="125"/>
      <c r="AA52" s="122"/>
      <c r="AB52" s="125"/>
      <c r="AC52" s="126"/>
      <c r="AD52" s="125"/>
      <c r="AE52" s="103"/>
      <c r="AF52" s="125"/>
      <c r="AG52" s="122"/>
      <c r="AH52" s="125"/>
      <c r="AI52" s="122"/>
      <c r="AJ52" s="125"/>
      <c r="AK52" s="122"/>
      <c r="AL52" s="125"/>
      <c r="AM52" s="126"/>
      <c r="AN52" s="125"/>
      <c r="AO52" s="124"/>
      <c r="AP52" s="127"/>
      <c r="AQ52" s="128"/>
      <c r="AR52" s="123"/>
      <c r="AS52" s="123"/>
      <c r="AT52" s="123"/>
      <c r="AU52" s="123"/>
      <c r="AV52" s="123"/>
      <c r="AW52" s="123"/>
      <c r="AX52" s="129"/>
      <c r="AY52" t="str">
        <f t="shared" si="45"/>
        <v/>
      </c>
      <c r="CW52" s="25" t="str">
        <f t="shared" si="67"/>
        <v/>
      </c>
      <c r="CX52" s="25" t="str">
        <f t="shared" si="68"/>
        <v/>
      </c>
      <c r="CY52" s="25" t="str">
        <f t="shared" si="69"/>
        <v/>
      </c>
      <c r="CZ52" s="25" t="str">
        <f t="shared" si="70"/>
        <v/>
      </c>
      <c r="DA52" s="25" t="str">
        <f t="shared" si="71"/>
        <v/>
      </c>
      <c r="DB52" s="25" t="str">
        <f t="shared" si="72"/>
        <v/>
      </c>
      <c r="DC52" s="25" t="str">
        <f t="shared" si="73"/>
        <v/>
      </c>
      <c r="DD52" s="25" t="str">
        <f t="shared" si="74"/>
        <v/>
      </c>
      <c r="DE52" s="25" t="str">
        <f t="shared" si="51"/>
        <v/>
      </c>
      <c r="DG52" s="26">
        <f t="shared" si="75"/>
        <v>0</v>
      </c>
      <c r="DH52" s="26">
        <f t="shared" si="76"/>
        <v>0</v>
      </c>
      <c r="DI52" s="26">
        <f t="shared" si="77"/>
        <v>0</v>
      </c>
      <c r="DJ52" s="26">
        <f t="shared" si="78"/>
        <v>0</v>
      </c>
      <c r="DK52" s="26">
        <f t="shared" si="79"/>
        <v>0</v>
      </c>
      <c r="DL52" s="26">
        <f t="shared" si="80"/>
        <v>0</v>
      </c>
      <c r="DM52" s="26">
        <f t="shared" si="81"/>
        <v>0</v>
      </c>
      <c r="DN52" s="26">
        <f t="shared" si="82"/>
        <v>0</v>
      </c>
      <c r="DO52" s="26">
        <f t="shared" si="83"/>
        <v>0</v>
      </c>
    </row>
    <row r="53" spans="1:119" x14ac:dyDescent="0.25">
      <c r="A53" s="711"/>
      <c r="B53" s="712"/>
      <c r="C53" s="121" t="s">
        <v>78</v>
      </c>
      <c r="D53" s="1554">
        <f t="shared" si="64"/>
        <v>0</v>
      </c>
      <c r="E53" s="1313">
        <f t="shared" si="84"/>
        <v>0</v>
      </c>
      <c r="F53" s="132">
        <f t="shared" si="84"/>
        <v>0</v>
      </c>
      <c r="G53" s="1528"/>
      <c r="H53" s="105"/>
      <c r="I53" s="1528"/>
      <c r="J53" s="133"/>
      <c r="K53" s="1528"/>
      <c r="L53" s="105"/>
      <c r="M53" s="1528"/>
      <c r="N53" s="105"/>
      <c r="O53" s="1528"/>
      <c r="P53" s="105"/>
      <c r="Q53" s="1528"/>
      <c r="R53" s="1529"/>
      <c r="S53" s="1528"/>
      <c r="T53" s="1529"/>
      <c r="U53" s="1528"/>
      <c r="V53" s="1529"/>
      <c r="W53" s="1528"/>
      <c r="X53" s="1529"/>
      <c r="Y53" s="1528"/>
      <c r="Z53" s="1529"/>
      <c r="AA53" s="1528"/>
      <c r="AB53" s="1529"/>
      <c r="AC53" s="1555"/>
      <c r="AD53" s="1529"/>
      <c r="AE53" s="1530"/>
      <c r="AF53" s="1529"/>
      <c r="AG53" s="1528"/>
      <c r="AH53" s="1529"/>
      <c r="AI53" s="1528"/>
      <c r="AJ53" s="1529"/>
      <c r="AK53" s="1528"/>
      <c r="AL53" s="1529"/>
      <c r="AM53" s="1555"/>
      <c r="AN53" s="1529"/>
      <c r="AO53" s="133"/>
      <c r="AP53" s="1531"/>
      <c r="AQ53" s="105"/>
      <c r="AR53" s="105"/>
      <c r="AS53" s="105"/>
      <c r="AT53" s="105"/>
      <c r="AU53" s="105"/>
      <c r="AV53" s="105"/>
      <c r="AW53" s="105"/>
      <c r="AX53" s="1533"/>
      <c r="AY53" t="str">
        <f t="shared" si="45"/>
        <v/>
      </c>
      <c r="CW53" s="25" t="str">
        <f t="shared" si="67"/>
        <v/>
      </c>
      <c r="CX53" s="25" t="str">
        <f t="shared" si="68"/>
        <v/>
      </c>
      <c r="CY53" s="25" t="str">
        <f t="shared" si="69"/>
        <v/>
      </c>
      <c r="CZ53" s="25" t="str">
        <f t="shared" si="70"/>
        <v/>
      </c>
      <c r="DA53" s="25" t="str">
        <f t="shared" si="71"/>
        <v/>
      </c>
      <c r="DB53" s="25" t="str">
        <f t="shared" si="72"/>
        <v/>
      </c>
      <c r="DC53" s="25" t="str">
        <f t="shared" si="73"/>
        <v/>
      </c>
      <c r="DD53" s="25" t="str">
        <f t="shared" si="74"/>
        <v/>
      </c>
      <c r="DE53" s="25" t="str">
        <f t="shared" si="51"/>
        <v/>
      </c>
      <c r="DG53" s="26">
        <f t="shared" si="75"/>
        <v>0</v>
      </c>
      <c r="DH53" s="26">
        <f t="shared" si="76"/>
        <v>0</v>
      </c>
      <c r="DI53" s="26">
        <f t="shared" si="77"/>
        <v>0</v>
      </c>
      <c r="DJ53" s="26">
        <f t="shared" si="78"/>
        <v>0</v>
      </c>
      <c r="DK53" s="26">
        <f t="shared" si="79"/>
        <v>0</v>
      </c>
      <c r="DL53" s="26">
        <f t="shared" si="80"/>
        <v>0</v>
      </c>
      <c r="DM53" s="26">
        <f t="shared" si="81"/>
        <v>0</v>
      </c>
      <c r="DN53" s="26">
        <f t="shared" si="82"/>
        <v>0</v>
      </c>
      <c r="DO53" s="26">
        <f t="shared" si="83"/>
        <v>0</v>
      </c>
    </row>
    <row r="54" spans="1:119" x14ac:dyDescent="0.25">
      <c r="A54" s="2090" t="s">
        <v>4</v>
      </c>
      <c r="B54" s="2090"/>
      <c r="C54" s="2090"/>
      <c r="D54" s="2120">
        <f>SUM(D48:D53)</f>
        <v>0</v>
      </c>
      <c r="E54" s="2126">
        <f>SUM(E48:E53)</f>
        <v>0</v>
      </c>
      <c r="F54" s="2122">
        <f>SUM(F48:F53)</f>
        <v>0</v>
      </c>
      <c r="G54" s="2120">
        <f>SUM(G48:G53)</f>
        <v>0</v>
      </c>
      <c r="H54" s="2126">
        <f t="shared" ref="H54:AW54" si="85">SUM(H48:H53)</f>
        <v>0</v>
      </c>
      <c r="I54" s="2120">
        <f t="shared" si="85"/>
        <v>0</v>
      </c>
      <c r="J54" s="2126">
        <f t="shared" si="85"/>
        <v>0</v>
      </c>
      <c r="K54" s="2120">
        <f t="shared" si="85"/>
        <v>0</v>
      </c>
      <c r="L54" s="2126">
        <f t="shared" si="85"/>
        <v>0</v>
      </c>
      <c r="M54" s="2120">
        <f t="shared" si="85"/>
        <v>0</v>
      </c>
      <c r="N54" s="2126">
        <f t="shared" si="85"/>
        <v>0</v>
      </c>
      <c r="O54" s="2120">
        <f t="shared" si="85"/>
        <v>0</v>
      </c>
      <c r="P54" s="2126">
        <f t="shared" si="85"/>
        <v>0</v>
      </c>
      <c r="Q54" s="2120">
        <f t="shared" si="85"/>
        <v>0</v>
      </c>
      <c r="R54" s="2126">
        <f t="shared" si="85"/>
        <v>0</v>
      </c>
      <c r="S54" s="2120">
        <f t="shared" si="85"/>
        <v>0</v>
      </c>
      <c r="T54" s="2126">
        <f t="shared" si="85"/>
        <v>0</v>
      </c>
      <c r="U54" s="2120">
        <f t="shared" si="85"/>
        <v>0</v>
      </c>
      <c r="V54" s="2126">
        <f t="shared" si="85"/>
        <v>0</v>
      </c>
      <c r="W54" s="2120">
        <f t="shared" si="85"/>
        <v>0</v>
      </c>
      <c r="X54" s="2126">
        <f t="shared" si="85"/>
        <v>0</v>
      </c>
      <c r="Y54" s="2120">
        <f>SUM(Y48:Y53)</f>
        <v>0</v>
      </c>
      <c r="Z54" s="2126">
        <f>SUM(Z48:Z53)</f>
        <v>0</v>
      </c>
      <c r="AA54" s="2120">
        <f t="shared" si="85"/>
        <v>0</v>
      </c>
      <c r="AB54" s="2126">
        <f t="shared" si="85"/>
        <v>0</v>
      </c>
      <c r="AC54" s="2120">
        <f t="shared" si="85"/>
        <v>0</v>
      </c>
      <c r="AD54" s="2126">
        <f t="shared" si="85"/>
        <v>0</v>
      </c>
      <c r="AE54" s="2120">
        <f t="shared" si="85"/>
        <v>0</v>
      </c>
      <c r="AF54" s="2126">
        <f t="shared" si="85"/>
        <v>0</v>
      </c>
      <c r="AG54" s="2120">
        <f t="shared" si="85"/>
        <v>0</v>
      </c>
      <c r="AH54" s="2126">
        <f t="shared" si="85"/>
        <v>0</v>
      </c>
      <c r="AI54" s="2120">
        <f t="shared" si="85"/>
        <v>0</v>
      </c>
      <c r="AJ54" s="2126">
        <f t="shared" si="85"/>
        <v>0</v>
      </c>
      <c r="AK54" s="2120">
        <f t="shared" si="85"/>
        <v>0</v>
      </c>
      <c r="AL54" s="2126">
        <f t="shared" si="85"/>
        <v>0</v>
      </c>
      <c r="AM54" s="2120">
        <f t="shared" si="85"/>
        <v>0</v>
      </c>
      <c r="AN54" s="2126">
        <f t="shared" si="85"/>
        <v>0</v>
      </c>
      <c r="AO54" s="2120">
        <f t="shared" si="85"/>
        <v>0</v>
      </c>
      <c r="AP54" s="2127">
        <f t="shared" si="85"/>
        <v>0</v>
      </c>
      <c r="AQ54" s="2126">
        <f t="shared" si="85"/>
        <v>0</v>
      </c>
      <c r="AR54" s="2120">
        <f t="shared" si="85"/>
        <v>0</v>
      </c>
      <c r="AS54" s="2120">
        <f t="shared" si="85"/>
        <v>0</v>
      </c>
      <c r="AT54" s="2120">
        <f t="shared" si="85"/>
        <v>0</v>
      </c>
      <c r="AU54" s="2128">
        <f t="shared" si="85"/>
        <v>0</v>
      </c>
      <c r="AV54" s="2122">
        <f>SUM(AV48:AV53)</f>
        <v>0</v>
      </c>
      <c r="AW54" s="2120">
        <f t="shared" si="85"/>
        <v>0</v>
      </c>
      <c r="AX54" s="2128">
        <f>SUM(AX48:AX53)</f>
        <v>0</v>
      </c>
      <c r="CW54"/>
      <c r="CX54"/>
      <c r="CY54"/>
      <c r="CZ54"/>
      <c r="DA54"/>
      <c r="DB54"/>
      <c r="DC54"/>
      <c r="DD54"/>
      <c r="DE54"/>
      <c r="DG54"/>
      <c r="DH54"/>
      <c r="DI54"/>
      <c r="DJ54"/>
      <c r="DK54"/>
      <c r="DL54"/>
      <c r="DM54"/>
    </row>
    <row r="55" spans="1:119" ht="15" customHeight="1" x14ac:dyDescent="0.25">
      <c r="A55" s="722" t="s">
        <v>79</v>
      </c>
      <c r="B55" s="723"/>
      <c r="C55" s="134">
        <v>0</v>
      </c>
      <c r="D55" s="2316">
        <f t="shared" si="64"/>
        <v>0</v>
      </c>
      <c r="E55" s="135">
        <f t="shared" si="84"/>
        <v>0</v>
      </c>
      <c r="F55" s="136">
        <f t="shared" si="84"/>
        <v>0</v>
      </c>
      <c r="G55" s="2317"/>
      <c r="H55" s="80"/>
      <c r="I55" s="2317"/>
      <c r="J55" s="80"/>
      <c r="K55" s="2317"/>
      <c r="L55" s="80"/>
      <c r="M55" s="2317"/>
      <c r="N55" s="80"/>
      <c r="O55" s="2317"/>
      <c r="P55" s="80"/>
      <c r="Q55" s="2317"/>
      <c r="R55" s="80"/>
      <c r="S55" s="2317"/>
      <c r="T55" s="80"/>
      <c r="U55" s="2317"/>
      <c r="V55" s="80"/>
      <c r="W55" s="2317"/>
      <c r="X55" s="80"/>
      <c r="Y55" s="2317"/>
      <c r="Z55" s="80"/>
      <c r="AA55" s="2317"/>
      <c r="AB55" s="80"/>
      <c r="AC55" s="2317"/>
      <c r="AD55" s="80"/>
      <c r="AE55" s="2317"/>
      <c r="AF55" s="80"/>
      <c r="AG55" s="2317"/>
      <c r="AH55" s="80"/>
      <c r="AI55" s="2317"/>
      <c r="AJ55" s="80"/>
      <c r="AK55" s="2317"/>
      <c r="AL55" s="80"/>
      <c r="AM55" s="2317"/>
      <c r="AN55" s="80"/>
      <c r="AO55" s="2317"/>
      <c r="AP55" s="81"/>
      <c r="AQ55" s="2143"/>
      <c r="AR55" s="2143"/>
      <c r="AS55" s="2320"/>
      <c r="AT55" s="2320"/>
      <c r="AU55" s="2320"/>
      <c r="AV55" s="2320"/>
      <c r="AW55" s="2320"/>
      <c r="AX55" s="2320"/>
      <c r="AY55" t="str">
        <f t="shared" si="45"/>
        <v/>
      </c>
      <c r="CW55" s="25" t="str">
        <f t="shared" ref="CW55:CW59" si="86">IF(AND((Y55+Z55)&gt;0,AQ55="")," * No olvide digitar la variable 12 años. Si no tiene digite Cero.",IF(AQ55&gt;(Y55+Z55),"* Las Consultas de 12 años NO DEBEN ser mayor que el total de Consultas entre 10-14 años",""))</f>
        <v/>
      </c>
      <c r="CX55" s="25" t="str">
        <f t="shared" ref="CX55:CX59" si="87">IF(AND(F55&gt;0,AR55="")," * No olvide digitar la variable Embarazadas. Digite cero si no tiene.","")</f>
        <v/>
      </c>
      <c r="CY55" s="25" t="str">
        <f t="shared" ref="CY55:CY59" si="88">IF(AR55&gt;F55," * Las Embarazadas NO DEBEN ser mayor al total de mujeres. ","")</f>
        <v/>
      </c>
      <c r="CZ55" s="25" t="str">
        <f t="shared" ref="CZ55:CZ59" si="89">IF(AND((AK55+AL55)&gt;0,AS55="")," * No olvide digitar la variable 60 años. Si no tiene digite Cero.",IF(AS55&gt;(AK55+AL55)," * Las consultas de 60 años NO DEBEN ser mayor que el Total de consultas del grupo 60-64 años",""))</f>
        <v/>
      </c>
      <c r="DA55" s="25" t="str">
        <f>IF(AND(D55&gt;0,AT55="")," * No olvide digitar la variable Usuarios con Discapacidad. Digite Cero si no tiene.",IF(AT55&gt;D55," * La variable Usuarios con Discapacidad No puede ser mayor al Total Ambos Sexos.",""))</f>
        <v/>
      </c>
      <c r="DB55" s="25" t="str">
        <f>IF(AND(D55&gt;0,AU55="")," * No olvide digitar la variable Niños, niñas, adolescentes y jóvenes población SENAME. Digite Cero si no tiene.",IF(AU55&gt;D55," * La variable Niños, niñas, adolescentes y jóvenes población SENAME No puede ser mayor al Total Ambos Sexos.",""))</f>
        <v/>
      </c>
      <c r="DC55" s="25" t="str">
        <f>IF(AND(D55&gt;0,AV55="")," * No olvide digitar la variable Niños, niñas, adolescentes y jóvenes Mejor Niñez. Digite Cero si no tiene.",IF(AV55&gt;D55," * La variable Niños, niñas, adolescentes y jóvenes Mejor Niñez No puede ser mayor al Total Ambos Sexos.",""))</f>
        <v/>
      </c>
      <c r="DD55" s="25" t="str">
        <f>IF(AND(D55&gt;0,AW55="")," * No olvide digitar la variable Migrantes. Digite Cero si no tiene.",IF(AW55&gt;D55," * La variable Migrantes No puede ser mayor al Total.",""))</f>
        <v/>
      </c>
      <c r="DE55" s="25" t="str">
        <f t="shared" si="51"/>
        <v/>
      </c>
      <c r="DG55" s="26">
        <f t="shared" ref="DG55:DG59" si="90">IF(AND((Y55+Z55)&gt;0,AQ55=""),1,IF(AQ55&gt;(Y55+Z55),1,0))</f>
        <v>0</v>
      </c>
      <c r="DH55" s="26">
        <f t="shared" ref="DH55:DH59" si="91">IF(AND(F55&gt;0,AR55=""),1,0)</f>
        <v>0</v>
      </c>
      <c r="DI55" s="26">
        <f t="shared" ref="DI55:DI59" si="92">IF(AR55&gt;F55,1,0)</f>
        <v>0</v>
      </c>
      <c r="DJ55" s="26">
        <f t="shared" ref="DJ55:DJ59" si="93">IF(AND((AK55+AL55)&gt;0,AS55=""),1,IF(AS55&gt;(AK55+AL55),1,0))</f>
        <v>0</v>
      </c>
      <c r="DK55" s="26">
        <f t="shared" ref="DK55:DK59" si="94">IF(AND(D55&gt;0,AT55=""),1,IF(AT55&gt;D55,1,0))</f>
        <v>0</v>
      </c>
      <c r="DL55" s="26">
        <f t="shared" ref="DL55:DL59" si="95">IF(AND(D55&gt;0,AU55=""),1,IF(AU55&gt;D55,1,0))</f>
        <v>0</v>
      </c>
      <c r="DM55" s="26">
        <f t="shared" ref="DM55:DM59" si="96">IF(AND(D55&gt;0,AV55=""),1,IF(AV55&gt;D55,1,0))</f>
        <v>0</v>
      </c>
      <c r="DN55" s="26">
        <f t="shared" ref="DN55:DN59" si="97">IF(AND(D55&gt;0,AW55=""),1,IF(AW55&gt;D55,1,0))</f>
        <v>0</v>
      </c>
      <c r="DO55" s="26">
        <f t="shared" ref="DO55:DO59" si="98">IF(AND(D55&gt;0,AX55=""),1,IF(AX55&gt;D55,1,0))</f>
        <v>0</v>
      </c>
    </row>
    <row r="56" spans="1:119" x14ac:dyDescent="0.25">
      <c r="A56" s="722"/>
      <c r="B56" s="723"/>
      <c r="C56" s="1551" t="s">
        <v>80</v>
      </c>
      <c r="D56" s="1520">
        <f t="shared" si="64"/>
        <v>0</v>
      </c>
      <c r="E56" s="1556">
        <f t="shared" si="84"/>
        <v>0</v>
      </c>
      <c r="F56" s="1557">
        <f t="shared" si="84"/>
        <v>0</v>
      </c>
      <c r="G56" s="1523"/>
      <c r="H56" s="1524"/>
      <c r="I56" s="1523"/>
      <c r="J56" s="1524"/>
      <c r="K56" s="1523"/>
      <c r="L56" s="1524"/>
      <c r="M56" s="1523"/>
      <c r="N56" s="1524"/>
      <c r="O56" s="1523"/>
      <c r="P56" s="1524"/>
      <c r="Q56" s="1523"/>
      <c r="R56" s="1524"/>
      <c r="S56" s="1523"/>
      <c r="T56" s="1524"/>
      <c r="U56" s="1523"/>
      <c r="V56" s="1524"/>
      <c r="W56" s="1523"/>
      <c r="X56" s="1524"/>
      <c r="Y56" s="1523"/>
      <c r="Z56" s="1524"/>
      <c r="AA56" s="1523"/>
      <c r="AB56" s="1524"/>
      <c r="AC56" s="1523"/>
      <c r="AD56" s="1524"/>
      <c r="AE56" s="1523"/>
      <c r="AF56" s="1524"/>
      <c r="AG56" s="1523"/>
      <c r="AH56" s="1524"/>
      <c r="AI56" s="1523"/>
      <c r="AJ56" s="1524"/>
      <c r="AK56" s="1523"/>
      <c r="AL56" s="1524"/>
      <c r="AM56" s="1523"/>
      <c r="AN56" s="1524"/>
      <c r="AO56" s="1523"/>
      <c r="AP56" s="1527"/>
      <c r="AQ56" s="1517"/>
      <c r="AR56" s="1517"/>
      <c r="AS56" s="1519"/>
      <c r="AT56" s="1519"/>
      <c r="AU56" s="1519"/>
      <c r="AV56" s="1519"/>
      <c r="AW56" s="1519"/>
      <c r="AX56" s="1519"/>
      <c r="AY56" t="str">
        <f t="shared" si="45"/>
        <v/>
      </c>
      <c r="CW56" s="25" t="str">
        <f t="shared" si="86"/>
        <v/>
      </c>
      <c r="CX56" s="25" t="str">
        <f t="shared" si="87"/>
        <v/>
      </c>
      <c r="CY56" s="25" t="str">
        <f t="shared" si="88"/>
        <v/>
      </c>
      <c r="CZ56" s="25" t="str">
        <f t="shared" si="89"/>
        <v/>
      </c>
      <c r="DA56" s="25" t="str">
        <f t="shared" ref="DA56:DA59" si="99">IF(AND(D56&gt;0,AT56="")," * No olvide digitar la variable Usuarios con Discapacidad. Digite Cero si no tiene.",IF(AT56&gt;D56," * La variable Usuarios con Discapacidad No puede ser mayor al Total Ambos Sexos.",""))</f>
        <v/>
      </c>
      <c r="DB56" s="25" t="str">
        <f t="shared" ref="DB56:DB59" si="100">IF(AND(D56&gt;0,AU56="")," * No olvide digitar la variable Niños, niñas, adolescentes y jóvenes población SENAME. Digite Cero si no tiene.",IF(AU56&gt;D56," * La variable Niños, niñas, adolescentes y jóvenes población SENAME No puede ser mayor al Total Ambos Sexos.",""))</f>
        <v/>
      </c>
      <c r="DC56" s="25" t="str">
        <f t="shared" ref="DC56:DC59" si="101">IF(AND(D56&gt;0,AV56="")," * No olvide digitar la variable Niños, niñas, adolescentes y jóvenes Mejor Niñez. Digite Cero si no tiene.",IF(AV56&gt;D56," * La variable Niños, niñas, adolescentes y jóvenes Mejor Niñez No puede ser mayor al Total Ambos Sexos.",""))</f>
        <v/>
      </c>
      <c r="DD56" s="25" t="str">
        <f t="shared" ref="DD56:DD59" si="102">IF(AND(D56&gt;0,AW56="")," * No olvide digitar la variable Migrantes. Digite Cero si no tiene.",IF(AW56&gt;D56," * La variable Migrantes No puede ser mayor al Total.",""))</f>
        <v/>
      </c>
      <c r="DE56" s="25" t="str">
        <f t="shared" si="51"/>
        <v/>
      </c>
      <c r="DG56" s="26">
        <f t="shared" si="90"/>
        <v>0</v>
      </c>
      <c r="DH56" s="26">
        <f t="shared" si="91"/>
        <v>0</v>
      </c>
      <c r="DI56" s="26">
        <f t="shared" si="92"/>
        <v>0</v>
      </c>
      <c r="DJ56" s="26">
        <f t="shared" si="93"/>
        <v>0</v>
      </c>
      <c r="DK56" s="26">
        <f t="shared" si="94"/>
        <v>0</v>
      </c>
      <c r="DL56" s="26">
        <f t="shared" si="95"/>
        <v>0</v>
      </c>
      <c r="DM56" s="26">
        <f t="shared" si="96"/>
        <v>0</v>
      </c>
      <c r="DN56" s="26">
        <f t="shared" si="97"/>
        <v>0</v>
      </c>
      <c r="DO56" s="26">
        <f t="shared" si="98"/>
        <v>0</v>
      </c>
    </row>
    <row r="57" spans="1:119" x14ac:dyDescent="0.25">
      <c r="A57" s="722"/>
      <c r="B57" s="723"/>
      <c r="C57" s="1551" t="s">
        <v>81</v>
      </c>
      <c r="D57" s="1520">
        <f t="shared" si="64"/>
        <v>0</v>
      </c>
      <c r="E57" s="1556">
        <f t="shared" si="84"/>
        <v>0</v>
      </c>
      <c r="F57" s="1557">
        <f t="shared" si="84"/>
        <v>0</v>
      </c>
      <c r="G57" s="1523"/>
      <c r="H57" s="1524"/>
      <c r="I57" s="1523"/>
      <c r="J57" s="1524"/>
      <c r="K57" s="1523"/>
      <c r="L57" s="1524"/>
      <c r="M57" s="1523"/>
      <c r="N57" s="1524"/>
      <c r="O57" s="1523"/>
      <c r="P57" s="1524"/>
      <c r="Q57" s="1523"/>
      <c r="R57" s="1524"/>
      <c r="S57" s="1523"/>
      <c r="T57" s="1524"/>
      <c r="U57" s="1523"/>
      <c r="V57" s="1524"/>
      <c r="W57" s="1523"/>
      <c r="X57" s="1524"/>
      <c r="Y57" s="1523"/>
      <c r="Z57" s="1524"/>
      <c r="AA57" s="1523"/>
      <c r="AB57" s="1524"/>
      <c r="AC57" s="1523"/>
      <c r="AD57" s="1524"/>
      <c r="AE57" s="1523"/>
      <c r="AF57" s="1524"/>
      <c r="AG57" s="1523"/>
      <c r="AH57" s="1524"/>
      <c r="AI57" s="1523"/>
      <c r="AJ57" s="1524"/>
      <c r="AK57" s="1523"/>
      <c r="AL57" s="1524"/>
      <c r="AM57" s="1523"/>
      <c r="AN57" s="1524"/>
      <c r="AO57" s="1523"/>
      <c r="AP57" s="1527"/>
      <c r="AQ57" s="1517"/>
      <c r="AR57" s="1517"/>
      <c r="AS57" s="1519"/>
      <c r="AT57" s="1519"/>
      <c r="AU57" s="1519"/>
      <c r="AV57" s="1519"/>
      <c r="AW57" s="1519"/>
      <c r="AX57" s="1519"/>
      <c r="AY57" t="str">
        <f t="shared" si="45"/>
        <v/>
      </c>
      <c r="CW57" s="25" t="str">
        <f t="shared" si="86"/>
        <v/>
      </c>
      <c r="CX57" s="25" t="str">
        <f t="shared" si="87"/>
        <v/>
      </c>
      <c r="CY57" s="25" t="str">
        <f t="shared" si="88"/>
        <v/>
      </c>
      <c r="CZ57" s="25" t="str">
        <f t="shared" si="89"/>
        <v/>
      </c>
      <c r="DA57" s="25" t="str">
        <f t="shared" si="99"/>
        <v/>
      </c>
      <c r="DB57" s="25" t="str">
        <f t="shared" si="100"/>
        <v/>
      </c>
      <c r="DC57" s="25" t="str">
        <f t="shared" si="101"/>
        <v/>
      </c>
      <c r="DD57" s="25" t="str">
        <f t="shared" si="102"/>
        <v/>
      </c>
      <c r="DE57" s="25" t="str">
        <f t="shared" si="51"/>
        <v/>
      </c>
      <c r="DG57" s="26">
        <f t="shared" si="90"/>
        <v>0</v>
      </c>
      <c r="DH57" s="26">
        <f t="shared" si="91"/>
        <v>0</v>
      </c>
      <c r="DI57" s="26">
        <f t="shared" si="92"/>
        <v>0</v>
      </c>
      <c r="DJ57" s="26">
        <f t="shared" si="93"/>
        <v>0</v>
      </c>
      <c r="DK57" s="26">
        <f t="shared" si="94"/>
        <v>0</v>
      </c>
      <c r="DL57" s="26">
        <f t="shared" si="95"/>
        <v>0</v>
      </c>
      <c r="DM57" s="26">
        <f t="shared" si="96"/>
        <v>0</v>
      </c>
      <c r="DN57" s="26">
        <f t="shared" si="97"/>
        <v>0</v>
      </c>
      <c r="DO57" s="26">
        <f t="shared" si="98"/>
        <v>0</v>
      </c>
    </row>
    <row r="58" spans="1:119" x14ac:dyDescent="0.25">
      <c r="A58" s="722"/>
      <c r="B58" s="723"/>
      <c r="C58" s="1551" t="s">
        <v>82</v>
      </c>
      <c r="D58" s="1520">
        <f t="shared" si="64"/>
        <v>0</v>
      </c>
      <c r="E58" s="1556">
        <f t="shared" si="84"/>
        <v>0</v>
      </c>
      <c r="F58" s="1557">
        <f t="shared" si="84"/>
        <v>0</v>
      </c>
      <c r="G58" s="1523"/>
      <c r="H58" s="1524"/>
      <c r="I58" s="1523"/>
      <c r="J58" s="1524"/>
      <c r="K58" s="1523"/>
      <c r="L58" s="1524"/>
      <c r="M58" s="1523"/>
      <c r="N58" s="1524"/>
      <c r="O58" s="1523"/>
      <c r="P58" s="1524"/>
      <c r="Q58" s="1523"/>
      <c r="R58" s="1524"/>
      <c r="S58" s="1523"/>
      <c r="T58" s="1524"/>
      <c r="U58" s="1523"/>
      <c r="V58" s="1524"/>
      <c r="W58" s="1523"/>
      <c r="X58" s="1524"/>
      <c r="Y58" s="1523"/>
      <c r="Z58" s="1524"/>
      <c r="AA58" s="1523"/>
      <c r="AB58" s="1524"/>
      <c r="AC58" s="1523"/>
      <c r="AD58" s="1524"/>
      <c r="AE58" s="1523"/>
      <c r="AF58" s="1524"/>
      <c r="AG58" s="1523"/>
      <c r="AH58" s="1524"/>
      <c r="AI58" s="1523"/>
      <c r="AJ58" s="1524"/>
      <c r="AK58" s="1523"/>
      <c r="AL58" s="1524"/>
      <c r="AM58" s="1523"/>
      <c r="AN58" s="1524"/>
      <c r="AO58" s="1523"/>
      <c r="AP58" s="1527"/>
      <c r="AQ58" s="1517"/>
      <c r="AR58" s="1517"/>
      <c r="AS58" s="1519"/>
      <c r="AT58" s="1519"/>
      <c r="AU58" s="1519"/>
      <c r="AV58" s="1519"/>
      <c r="AW58" s="1519"/>
      <c r="AX58" s="1519"/>
      <c r="AY58" t="str">
        <f t="shared" si="45"/>
        <v/>
      </c>
      <c r="CW58" s="25" t="str">
        <f t="shared" si="86"/>
        <v/>
      </c>
      <c r="CX58" s="25" t="str">
        <f t="shared" si="87"/>
        <v/>
      </c>
      <c r="CY58" s="25" t="str">
        <f t="shared" si="88"/>
        <v/>
      </c>
      <c r="CZ58" s="25" t="str">
        <f t="shared" si="89"/>
        <v/>
      </c>
      <c r="DA58" s="25" t="str">
        <f t="shared" si="99"/>
        <v/>
      </c>
      <c r="DB58" s="25" t="str">
        <f t="shared" si="100"/>
        <v/>
      </c>
      <c r="DC58" s="25" t="str">
        <f t="shared" si="101"/>
        <v/>
      </c>
      <c r="DD58" s="25" t="str">
        <f t="shared" si="102"/>
        <v/>
      </c>
      <c r="DE58" s="25" t="str">
        <f t="shared" si="51"/>
        <v/>
      </c>
      <c r="DG58" s="26">
        <f t="shared" si="90"/>
        <v>0</v>
      </c>
      <c r="DH58" s="26">
        <f t="shared" si="91"/>
        <v>0</v>
      </c>
      <c r="DI58" s="26">
        <f t="shared" si="92"/>
        <v>0</v>
      </c>
      <c r="DJ58" s="26">
        <f t="shared" si="93"/>
        <v>0</v>
      </c>
      <c r="DK58" s="26">
        <f t="shared" si="94"/>
        <v>0</v>
      </c>
      <c r="DL58" s="26">
        <f t="shared" si="95"/>
        <v>0</v>
      </c>
      <c r="DM58" s="26">
        <f t="shared" si="96"/>
        <v>0</v>
      </c>
      <c r="DN58" s="26">
        <f t="shared" si="97"/>
        <v>0</v>
      </c>
      <c r="DO58" s="26">
        <f t="shared" si="98"/>
        <v>0</v>
      </c>
    </row>
    <row r="59" spans="1:119" x14ac:dyDescent="0.25">
      <c r="A59" s="900"/>
      <c r="B59" s="901"/>
      <c r="C59" s="1558" t="s">
        <v>83</v>
      </c>
      <c r="D59" s="1554">
        <f t="shared" si="64"/>
        <v>0</v>
      </c>
      <c r="E59" s="1313">
        <f>SUM(G59+I59+K59+M59+O59+Q59+S59+U59+W59+Y59+AA59+AC59+AE59+AG59+AI59+AK59+AM59+AO59)</f>
        <v>0</v>
      </c>
      <c r="F59" s="1559">
        <f>SUM(H59+J59+L59+N59+P59+R59+T59+V59+X59+Z59+AB59+AD59+AF59+AH59+AJ59+AL59+AN59+AP59)</f>
        <v>0</v>
      </c>
      <c r="G59" s="1528"/>
      <c r="H59" s="1529"/>
      <c r="I59" s="1528"/>
      <c r="J59" s="1529"/>
      <c r="K59" s="1528"/>
      <c r="L59" s="1529"/>
      <c r="M59" s="1528"/>
      <c r="N59" s="1529"/>
      <c r="O59" s="1528"/>
      <c r="P59" s="1529"/>
      <c r="Q59" s="1528"/>
      <c r="R59" s="1529"/>
      <c r="S59" s="1528"/>
      <c r="T59" s="1529"/>
      <c r="U59" s="1528"/>
      <c r="V59" s="1529"/>
      <c r="W59" s="1528"/>
      <c r="X59" s="1529"/>
      <c r="Y59" s="1528"/>
      <c r="Z59" s="1529"/>
      <c r="AA59" s="1528"/>
      <c r="AB59" s="1529"/>
      <c r="AC59" s="1528"/>
      <c r="AD59" s="1529"/>
      <c r="AE59" s="1528"/>
      <c r="AF59" s="1529"/>
      <c r="AG59" s="1528"/>
      <c r="AH59" s="1529"/>
      <c r="AI59" s="1528"/>
      <c r="AJ59" s="1529"/>
      <c r="AK59" s="1528"/>
      <c r="AL59" s="1529"/>
      <c r="AM59" s="1528"/>
      <c r="AN59" s="1529"/>
      <c r="AO59" s="1528"/>
      <c r="AP59" s="1531"/>
      <c r="AQ59" s="105"/>
      <c r="AR59" s="105"/>
      <c r="AS59" s="1533"/>
      <c r="AT59" s="1533"/>
      <c r="AU59" s="1533"/>
      <c r="AV59" s="1533"/>
      <c r="AW59" s="1533"/>
      <c r="AX59" s="1533"/>
      <c r="AY59" t="str">
        <f t="shared" si="45"/>
        <v/>
      </c>
      <c r="CW59" s="25" t="str">
        <f t="shared" si="86"/>
        <v/>
      </c>
      <c r="CX59" s="25" t="str">
        <f t="shared" si="87"/>
        <v/>
      </c>
      <c r="CY59" s="25" t="str">
        <f t="shared" si="88"/>
        <v/>
      </c>
      <c r="CZ59" s="25" t="str">
        <f t="shared" si="89"/>
        <v/>
      </c>
      <c r="DA59" s="25" t="str">
        <f t="shared" si="99"/>
        <v/>
      </c>
      <c r="DB59" s="25" t="str">
        <f t="shared" si="100"/>
        <v/>
      </c>
      <c r="DC59" s="25" t="str">
        <f t="shared" si="101"/>
        <v/>
      </c>
      <c r="DD59" s="25" t="str">
        <f t="shared" si="102"/>
        <v/>
      </c>
      <c r="DE59" s="25" t="str">
        <f t="shared" si="51"/>
        <v/>
      </c>
      <c r="DG59" s="26">
        <f t="shared" si="90"/>
        <v>0</v>
      </c>
      <c r="DH59" s="26">
        <f t="shared" si="91"/>
        <v>0</v>
      </c>
      <c r="DI59" s="26">
        <f t="shared" si="92"/>
        <v>0</v>
      </c>
      <c r="DJ59" s="26">
        <f t="shared" si="93"/>
        <v>0</v>
      </c>
      <c r="DK59" s="26">
        <f t="shared" si="94"/>
        <v>0</v>
      </c>
      <c r="DL59" s="26">
        <f t="shared" si="95"/>
        <v>0</v>
      </c>
      <c r="DM59" s="26">
        <f t="shared" si="96"/>
        <v>0</v>
      </c>
      <c r="DN59" s="26">
        <f t="shared" si="97"/>
        <v>0</v>
      </c>
      <c r="DO59" s="26">
        <f t="shared" si="98"/>
        <v>0</v>
      </c>
    </row>
    <row r="60" spans="1:119" x14ac:dyDescent="0.25">
      <c r="A60" s="2050" t="s">
        <v>4</v>
      </c>
      <c r="B60" s="2051"/>
      <c r="C60" s="885"/>
      <c r="D60" s="2120">
        <f t="shared" ref="D60:AX60" si="103">SUM(D55:D59)</f>
        <v>0</v>
      </c>
      <c r="E60" s="2121">
        <f>SUM(E55:E59)</f>
        <v>0</v>
      </c>
      <c r="F60" s="2145">
        <f>SUM(F55:F59)</f>
        <v>0</v>
      </c>
      <c r="G60" s="2120">
        <f t="shared" si="103"/>
        <v>0</v>
      </c>
      <c r="H60" s="2126">
        <f t="shared" si="103"/>
        <v>0</v>
      </c>
      <c r="I60" s="2120">
        <f t="shared" si="103"/>
        <v>0</v>
      </c>
      <c r="J60" s="2126">
        <f t="shared" si="103"/>
        <v>0</v>
      </c>
      <c r="K60" s="2120">
        <f t="shared" si="103"/>
        <v>0</v>
      </c>
      <c r="L60" s="2126">
        <f t="shared" si="103"/>
        <v>0</v>
      </c>
      <c r="M60" s="2120">
        <f t="shared" si="103"/>
        <v>0</v>
      </c>
      <c r="N60" s="2126">
        <f t="shared" si="103"/>
        <v>0</v>
      </c>
      <c r="O60" s="2120">
        <f t="shared" si="103"/>
        <v>0</v>
      </c>
      <c r="P60" s="2126">
        <f t="shared" si="103"/>
        <v>0</v>
      </c>
      <c r="Q60" s="2120">
        <f t="shared" si="103"/>
        <v>0</v>
      </c>
      <c r="R60" s="2126">
        <f t="shared" si="103"/>
        <v>0</v>
      </c>
      <c r="S60" s="2120">
        <f t="shared" si="103"/>
        <v>0</v>
      </c>
      <c r="T60" s="2145">
        <f t="shared" si="103"/>
        <v>0</v>
      </c>
      <c r="U60" s="2120">
        <f t="shared" si="103"/>
        <v>0</v>
      </c>
      <c r="V60" s="2126">
        <f t="shared" si="103"/>
        <v>0</v>
      </c>
      <c r="W60" s="2120">
        <f t="shared" si="103"/>
        <v>0</v>
      </c>
      <c r="X60" s="2126">
        <f t="shared" si="103"/>
        <v>0</v>
      </c>
      <c r="Y60" s="2120">
        <f t="shared" si="103"/>
        <v>0</v>
      </c>
      <c r="Z60" s="2126">
        <f t="shared" si="103"/>
        <v>0</v>
      </c>
      <c r="AA60" s="2120">
        <f t="shared" si="103"/>
        <v>0</v>
      </c>
      <c r="AB60" s="2126">
        <f t="shared" si="103"/>
        <v>0</v>
      </c>
      <c r="AC60" s="2120">
        <f t="shared" si="103"/>
        <v>0</v>
      </c>
      <c r="AD60" s="2126">
        <f t="shared" si="103"/>
        <v>0</v>
      </c>
      <c r="AE60" s="2120">
        <f t="shared" si="103"/>
        <v>0</v>
      </c>
      <c r="AF60" s="2126">
        <f t="shared" si="103"/>
        <v>0</v>
      </c>
      <c r="AG60" s="2120">
        <f t="shared" si="103"/>
        <v>0</v>
      </c>
      <c r="AH60" s="2126">
        <f t="shared" si="103"/>
        <v>0</v>
      </c>
      <c r="AI60" s="2120">
        <f t="shared" si="103"/>
        <v>0</v>
      </c>
      <c r="AJ60" s="2126">
        <f t="shared" si="103"/>
        <v>0</v>
      </c>
      <c r="AK60" s="2120">
        <f t="shared" si="103"/>
        <v>0</v>
      </c>
      <c r="AL60" s="2126">
        <f t="shared" si="103"/>
        <v>0</v>
      </c>
      <c r="AM60" s="2120">
        <f t="shared" si="103"/>
        <v>0</v>
      </c>
      <c r="AN60" s="2126">
        <f t="shared" si="103"/>
        <v>0</v>
      </c>
      <c r="AO60" s="2120">
        <f t="shared" si="103"/>
        <v>0</v>
      </c>
      <c r="AP60" s="2127">
        <f t="shared" si="103"/>
        <v>0</v>
      </c>
      <c r="AQ60" s="2126">
        <f t="shared" si="103"/>
        <v>0</v>
      </c>
      <c r="AR60" s="2120">
        <f t="shared" si="103"/>
        <v>0</v>
      </c>
      <c r="AS60" s="2120">
        <f t="shared" si="103"/>
        <v>0</v>
      </c>
      <c r="AT60" s="2120">
        <f t="shared" si="103"/>
        <v>0</v>
      </c>
      <c r="AU60" s="2120">
        <f t="shared" si="103"/>
        <v>0</v>
      </c>
      <c r="AV60" s="2122">
        <f>SUM(AV55:AV59)</f>
        <v>0</v>
      </c>
      <c r="AW60" s="2120">
        <f t="shared" si="103"/>
        <v>0</v>
      </c>
      <c r="AX60" s="2128">
        <f t="shared" si="103"/>
        <v>0</v>
      </c>
      <c r="CW60"/>
      <c r="CX60"/>
      <c r="CY60"/>
      <c r="CZ60"/>
      <c r="DA60"/>
      <c r="DB60"/>
      <c r="DC60"/>
      <c r="DD60"/>
      <c r="DE60"/>
      <c r="DG60"/>
      <c r="DH60"/>
      <c r="DI60"/>
      <c r="DJ60"/>
      <c r="DK60"/>
      <c r="DL60"/>
      <c r="DM60"/>
    </row>
    <row r="61" spans="1:119" ht="15" customHeight="1" x14ac:dyDescent="0.25">
      <c r="A61" s="2146" t="s">
        <v>84</v>
      </c>
      <c r="B61" s="2147"/>
      <c r="C61" s="1551">
        <v>0</v>
      </c>
      <c r="D61" s="98">
        <f>SUM(E61:F61)</f>
        <v>0</v>
      </c>
      <c r="E61" s="99">
        <f>SUM(Y61+AA61+AC61+AE61+AG61+AI61+AK61+AM61+AO61)</f>
        <v>0</v>
      </c>
      <c r="F61" s="1522">
        <f>SUM(Z61+AB61+AD61+AF61+AH61+AJ61+AL61+AN61+AP61)</f>
        <v>0</v>
      </c>
      <c r="G61" s="2321"/>
      <c r="H61" s="143"/>
      <c r="I61" s="2149"/>
      <c r="J61" s="143"/>
      <c r="K61" s="2149"/>
      <c r="L61" s="143"/>
      <c r="M61" s="2149"/>
      <c r="N61" s="143"/>
      <c r="O61" s="2149"/>
      <c r="P61" s="143"/>
      <c r="Q61" s="2149"/>
      <c r="R61" s="143"/>
      <c r="S61" s="145"/>
      <c r="T61" s="146"/>
      <c r="U61" s="2149"/>
      <c r="V61" s="143"/>
      <c r="W61" s="2149"/>
      <c r="X61" s="143"/>
      <c r="Y61" s="122"/>
      <c r="Z61" s="125"/>
      <c r="AA61" s="122"/>
      <c r="AB61" s="125"/>
      <c r="AC61" s="2150"/>
      <c r="AD61" s="2151"/>
      <c r="AE61" s="147"/>
      <c r="AF61" s="148"/>
      <c r="AG61" s="147"/>
      <c r="AH61" s="148"/>
      <c r="AI61" s="103"/>
      <c r="AJ61" s="125"/>
      <c r="AK61" s="122"/>
      <c r="AL61" s="125"/>
      <c r="AM61" s="2150"/>
      <c r="AN61" s="2151"/>
      <c r="AO61" s="103"/>
      <c r="AP61" s="81"/>
      <c r="AQ61" s="2152"/>
      <c r="AR61" s="123"/>
      <c r="AS61" s="123"/>
      <c r="AT61" s="2153"/>
      <c r="AU61" s="123"/>
      <c r="AV61" s="123"/>
      <c r="AW61" s="2153"/>
      <c r="AX61" s="2153"/>
      <c r="AY61" t="str">
        <f t="shared" si="45"/>
        <v/>
      </c>
      <c r="CW61" s="25" t="str">
        <f t="shared" ref="CW61:CW63" si="104">IF(AND((Y61+Z61)&gt;0,AQ61="")," * No olvide digitar la variable 12 años. Si no tiene digite Cero.",IF(AQ61&gt;(Y61+Z61),"* Las Consultas de 12 años NO DEBEN ser mayor que el total de Consultas entre 10-14 años",""))</f>
        <v/>
      </c>
      <c r="CX61" s="25" t="str">
        <f t="shared" ref="CX61:CX63" si="105">IF(AND(F61&gt;0,AR61="")," * No olvide digitar la variable Embarazadas. Digite cero si no tiene.","")</f>
        <v/>
      </c>
      <c r="CY61" s="25" t="str">
        <f t="shared" ref="CY61:CY63" si="106">IF(AR61&gt;F61," * Las Embarazadas NO DEBEN ser mayor al total de mujeres. ","")</f>
        <v/>
      </c>
      <c r="CZ61" s="25" t="str">
        <f t="shared" ref="CZ61:CZ63" si="107">IF(AND((AK61+AL61)&gt;0,AS61="")," * No olvide digitar la variable 60 años. Si no tiene digite Cero.",IF(AS61&gt;(AK61+AL61)," * Las consultas de 60 años NO DEBEN ser mayor que el Total de consultas del grupo 60-64 años",""))</f>
        <v/>
      </c>
      <c r="DA61" s="25" t="str">
        <f t="shared" ref="DA61:DA63" si="108">IF(AND(D61&gt;0,AT61="")," * No olvide digitar la variable Usuarios con Discapacidad. Digite Cero si no tiene.",IF(AT61&gt;D61," * La variable Usuarios con Discapacidad No puede ser mayor al Total Ambos Sexos.",""))</f>
        <v/>
      </c>
      <c r="DB61" s="25" t="str">
        <f t="shared" ref="DB61:DB63" si="109">IF(AND(D61&gt;0,AU61="")," * No olvide digitar la variable Niños, niñas, adolescentes y jóvenes población SENAME. Digite Cero si no tiene.",IF(AU61&gt;D61," * La variable Niños, niñas, adolescentes y jóvenes población SENAME No puede ser mayor al Total Ambos Sexos.",""))</f>
        <v/>
      </c>
      <c r="DC61" s="25" t="str">
        <f t="shared" ref="DC61:DC63" si="110">IF(AND(D61&gt;0,AV61="")," * No olvide digitar la variable Niños, niñas, adolescentes y jóvenes Mejor Niñez. Digite Cero si no tiene.",IF(AV61&gt;D61," * La variable Niños, niñas, adolescentes y jóvenes Mejor Niñez No puede ser mayor al Total Ambos Sexos.",""))</f>
        <v/>
      </c>
      <c r="DD61" s="25" t="str">
        <f t="shared" ref="DD61:DD63" si="111">IF(AND(D61&gt;0,AW61="")," * No olvide digitar la variable Migrantes. Digite Cero si no tiene.",IF(AW61&gt;D61," * La variable Migrantes No puede ser mayor al Total.",""))</f>
        <v/>
      </c>
      <c r="DE61" s="25" t="str">
        <f t="shared" si="51"/>
        <v/>
      </c>
      <c r="DG61" s="26">
        <f t="shared" ref="DG61:DG63" si="112">IF(AND((Y61+Z61)&gt;0,AQ61=""),1,IF(AQ61&gt;(Y61+Z61),1,0))</f>
        <v>0</v>
      </c>
      <c r="DH61" s="26">
        <f t="shared" ref="DH61:DH63" si="113">IF(AND(F61&gt;0,AR61=""),1,0)</f>
        <v>0</v>
      </c>
      <c r="DI61" s="26">
        <f t="shared" ref="DI61:DI63" si="114">IF(AR61&gt;F61,1,0)</f>
        <v>0</v>
      </c>
      <c r="DJ61" s="26">
        <f t="shared" ref="DJ61:DJ63" si="115">IF(AND((AK61+AL61)&gt;0,AS61=""),1,IF(AS61&gt;(AK61+AL61),1,0))</f>
        <v>0</v>
      </c>
      <c r="DK61" s="26">
        <f t="shared" ref="DK61:DK63" si="116">IF(AND(D61&gt;0,AT61=""),1,IF(AT61&gt;D61,1,0))</f>
        <v>0</v>
      </c>
      <c r="DL61" s="26">
        <f t="shared" ref="DL61:DL63" si="117">IF(AND(D61&gt;0,AU61=""),1,IF(AU61&gt;D61,1,0))</f>
        <v>0</v>
      </c>
      <c r="DM61" s="26">
        <f t="shared" ref="DM61:DM63" si="118">IF(AND(D61&gt;0,AV61=""),1,IF(AV61&gt;D61,1,0))</f>
        <v>0</v>
      </c>
      <c r="DN61" s="26">
        <f t="shared" ref="DN61:DN63" si="119">IF(AND(D61&gt;0,AW61=""),1,IF(AW61&gt;D61,1,0))</f>
        <v>0</v>
      </c>
      <c r="DO61" s="26">
        <f t="shared" ref="DO61:DO63" si="120">IF(AND(D61&gt;0,AX61=""),1,IF(AX61&gt;D61,1,0))</f>
        <v>0</v>
      </c>
    </row>
    <row r="62" spans="1:119" x14ac:dyDescent="0.25">
      <c r="A62" s="728"/>
      <c r="B62" s="729"/>
      <c r="C62" s="1551" t="s">
        <v>85</v>
      </c>
      <c r="D62" s="98">
        <f>SUM(E62:F62)</f>
        <v>0</v>
      </c>
      <c r="E62" s="99">
        <f t="shared" ref="E62:F63" si="121">SUM(Y62+AA62+AC62+AE62+AG62+AI62+AK62+AM62+AO62)</f>
        <v>0</v>
      </c>
      <c r="F62" s="1522">
        <f t="shared" si="121"/>
        <v>0</v>
      </c>
      <c r="G62" s="1563"/>
      <c r="H62" s="1564"/>
      <c r="I62" s="1563"/>
      <c r="J62" s="1564"/>
      <c r="K62" s="1563"/>
      <c r="L62" s="1564"/>
      <c r="M62" s="1563"/>
      <c r="N62" s="1564"/>
      <c r="O62" s="1563"/>
      <c r="P62" s="1564"/>
      <c r="Q62" s="1563"/>
      <c r="R62" s="1564"/>
      <c r="S62" s="145"/>
      <c r="T62" s="146"/>
      <c r="U62" s="1563"/>
      <c r="V62" s="1564"/>
      <c r="W62" s="1563"/>
      <c r="X62" s="1564"/>
      <c r="Y62" s="122"/>
      <c r="Z62" s="125"/>
      <c r="AA62" s="122"/>
      <c r="AB62" s="125"/>
      <c r="AC62" s="122"/>
      <c r="AD62" s="125"/>
      <c r="AE62" s="103"/>
      <c r="AF62" s="125"/>
      <c r="AG62" s="103"/>
      <c r="AH62" s="125"/>
      <c r="AI62" s="103"/>
      <c r="AJ62" s="125"/>
      <c r="AK62" s="122"/>
      <c r="AL62" s="125"/>
      <c r="AM62" s="122"/>
      <c r="AN62" s="125"/>
      <c r="AO62" s="103"/>
      <c r="AP62" s="127"/>
      <c r="AQ62" s="128"/>
      <c r="AR62" s="123"/>
      <c r="AS62" s="123"/>
      <c r="AT62" s="129"/>
      <c r="AU62" s="123"/>
      <c r="AV62" s="123"/>
      <c r="AW62" s="129"/>
      <c r="AX62" s="129"/>
      <c r="AY62" t="str">
        <f t="shared" si="45"/>
        <v/>
      </c>
      <c r="CW62" s="25" t="str">
        <f t="shared" si="104"/>
        <v/>
      </c>
      <c r="CX62" s="25" t="str">
        <f t="shared" si="105"/>
        <v/>
      </c>
      <c r="CY62" s="25" t="str">
        <f t="shared" si="106"/>
        <v/>
      </c>
      <c r="CZ62" s="25" t="str">
        <f t="shared" si="107"/>
        <v/>
      </c>
      <c r="DA62" s="25" t="str">
        <f t="shared" si="108"/>
        <v/>
      </c>
      <c r="DB62" s="25" t="str">
        <f t="shared" si="109"/>
        <v/>
      </c>
      <c r="DC62" s="25" t="str">
        <f t="shared" si="110"/>
        <v/>
      </c>
      <c r="DD62" s="25" t="str">
        <f t="shared" si="111"/>
        <v/>
      </c>
      <c r="DE62" s="25" t="str">
        <f t="shared" si="51"/>
        <v/>
      </c>
      <c r="DG62" s="26">
        <f t="shared" si="112"/>
        <v>0</v>
      </c>
      <c r="DH62" s="26">
        <f t="shared" si="113"/>
        <v>0</v>
      </c>
      <c r="DI62" s="26">
        <f t="shared" si="114"/>
        <v>0</v>
      </c>
      <c r="DJ62" s="26">
        <f t="shared" si="115"/>
        <v>0</v>
      </c>
      <c r="DK62" s="26">
        <f t="shared" si="116"/>
        <v>0</v>
      </c>
      <c r="DL62" s="26">
        <f t="shared" si="117"/>
        <v>0</v>
      </c>
      <c r="DM62" s="26">
        <f t="shared" si="118"/>
        <v>0</v>
      </c>
      <c r="DN62" s="26">
        <f t="shared" si="119"/>
        <v>0</v>
      </c>
      <c r="DO62" s="26">
        <f t="shared" si="120"/>
        <v>0</v>
      </c>
    </row>
    <row r="63" spans="1:119" x14ac:dyDescent="0.25">
      <c r="A63" s="728"/>
      <c r="B63" s="729"/>
      <c r="C63" s="121" t="s">
        <v>86</v>
      </c>
      <c r="D63" s="98">
        <f>SUM(E63:F63)</f>
        <v>0</v>
      </c>
      <c r="E63" s="99">
        <f t="shared" si="121"/>
        <v>0</v>
      </c>
      <c r="F63" s="1522">
        <f t="shared" si="121"/>
        <v>0</v>
      </c>
      <c r="G63" s="1563"/>
      <c r="H63" s="1564"/>
      <c r="I63" s="1563"/>
      <c r="J63" s="1564"/>
      <c r="K63" s="1563"/>
      <c r="L63" s="1564"/>
      <c r="M63" s="1563"/>
      <c r="N63" s="1564"/>
      <c r="O63" s="1563"/>
      <c r="P63" s="1564"/>
      <c r="Q63" s="1563"/>
      <c r="R63" s="1564"/>
      <c r="S63" s="145"/>
      <c r="T63" s="146"/>
      <c r="U63" s="1563"/>
      <c r="V63" s="1564"/>
      <c r="W63" s="1563"/>
      <c r="X63" s="1564"/>
      <c r="Y63" s="122"/>
      <c r="Z63" s="125"/>
      <c r="AA63" s="122"/>
      <c r="AB63" s="125"/>
      <c r="AC63" s="122"/>
      <c r="AD63" s="125"/>
      <c r="AE63" s="103"/>
      <c r="AF63" s="125"/>
      <c r="AG63" s="103"/>
      <c r="AH63" s="125"/>
      <c r="AI63" s="103"/>
      <c r="AJ63" s="125"/>
      <c r="AK63" s="122"/>
      <c r="AL63" s="125"/>
      <c r="AM63" s="1528"/>
      <c r="AN63" s="1529"/>
      <c r="AO63" s="103"/>
      <c r="AP63" s="127"/>
      <c r="AQ63" s="1532"/>
      <c r="AR63" s="123"/>
      <c r="AS63" s="123"/>
      <c r="AT63" s="129"/>
      <c r="AU63" s="123"/>
      <c r="AV63" s="123"/>
      <c r="AW63" s="129"/>
      <c r="AX63" s="129"/>
      <c r="AY63" t="str">
        <f t="shared" si="45"/>
        <v/>
      </c>
      <c r="CW63" s="25" t="str">
        <f t="shared" si="104"/>
        <v/>
      </c>
      <c r="CX63" s="25" t="str">
        <f t="shared" si="105"/>
        <v/>
      </c>
      <c r="CY63" s="25" t="str">
        <f t="shared" si="106"/>
        <v/>
      </c>
      <c r="CZ63" s="25" t="str">
        <f t="shared" si="107"/>
        <v/>
      </c>
      <c r="DA63" s="25" t="str">
        <f t="shared" si="108"/>
        <v/>
      </c>
      <c r="DB63" s="25" t="str">
        <f t="shared" si="109"/>
        <v/>
      </c>
      <c r="DC63" s="25" t="str">
        <f t="shared" si="110"/>
        <v/>
      </c>
      <c r="DD63" s="25" t="str">
        <f t="shared" si="111"/>
        <v/>
      </c>
      <c r="DE63" s="25" t="str">
        <f t="shared" si="51"/>
        <v/>
      </c>
      <c r="DG63" s="26">
        <f t="shared" si="112"/>
        <v>0</v>
      </c>
      <c r="DH63" s="26">
        <f t="shared" si="113"/>
        <v>0</v>
      </c>
      <c r="DI63" s="26">
        <f t="shared" si="114"/>
        <v>0</v>
      </c>
      <c r="DJ63" s="26">
        <f t="shared" si="115"/>
        <v>0</v>
      </c>
      <c r="DK63" s="26">
        <f t="shared" si="116"/>
        <v>0</v>
      </c>
      <c r="DL63" s="26">
        <f t="shared" si="117"/>
        <v>0</v>
      </c>
      <c r="DM63" s="26">
        <f t="shared" si="118"/>
        <v>0</v>
      </c>
      <c r="DN63" s="26">
        <f t="shared" si="119"/>
        <v>0</v>
      </c>
      <c r="DO63" s="26">
        <f t="shared" si="120"/>
        <v>0</v>
      </c>
    </row>
    <row r="64" spans="1:119" x14ac:dyDescent="0.25">
      <c r="A64" s="898"/>
      <c r="B64" s="899"/>
      <c r="C64" s="2154" t="s">
        <v>4</v>
      </c>
      <c r="D64" s="2120">
        <f>SUM(E64:F64)</f>
        <v>0</v>
      </c>
      <c r="E64" s="2121">
        <f>SUM(E61:E63)</f>
        <v>0</v>
      </c>
      <c r="F64" s="2122">
        <f>SUM(F61:F63)</f>
        <v>0</v>
      </c>
      <c r="G64" s="2155"/>
      <c r="H64" s="2156"/>
      <c r="I64" s="2156"/>
      <c r="J64" s="2156"/>
      <c r="K64" s="2156"/>
      <c r="L64" s="2156"/>
      <c r="M64" s="2156"/>
      <c r="N64" s="2156"/>
      <c r="O64" s="2156"/>
      <c r="P64" s="2156"/>
      <c r="Q64" s="2156"/>
      <c r="R64" s="2156"/>
      <c r="S64" s="2156"/>
      <c r="T64" s="2156"/>
      <c r="U64" s="2156"/>
      <c r="V64" s="2156"/>
      <c r="W64" s="2156"/>
      <c r="X64" s="2157"/>
      <c r="Y64" s="2120">
        <f>SUM(Y61:Y63)</f>
        <v>0</v>
      </c>
      <c r="Z64" s="2122">
        <f t="shared" ref="Z64:AX64" si="122">SUM(Z61:Z63)</f>
        <v>0</v>
      </c>
      <c r="AA64" s="2120">
        <f t="shared" si="122"/>
        <v>0</v>
      </c>
      <c r="AB64" s="2122">
        <f t="shared" si="122"/>
        <v>0</v>
      </c>
      <c r="AC64" s="2120">
        <f t="shared" si="122"/>
        <v>0</v>
      </c>
      <c r="AD64" s="2145">
        <f t="shared" si="122"/>
        <v>0</v>
      </c>
      <c r="AE64" s="2126">
        <f t="shared" si="122"/>
        <v>0</v>
      </c>
      <c r="AF64" s="2145">
        <f t="shared" si="122"/>
        <v>0</v>
      </c>
      <c r="AG64" s="2126">
        <f t="shared" si="122"/>
        <v>0</v>
      </c>
      <c r="AH64" s="2145">
        <f t="shared" si="122"/>
        <v>0</v>
      </c>
      <c r="AI64" s="2126">
        <f t="shared" si="122"/>
        <v>0</v>
      </c>
      <c r="AJ64" s="2122">
        <f t="shared" si="122"/>
        <v>0</v>
      </c>
      <c r="AK64" s="2120">
        <f t="shared" si="122"/>
        <v>0</v>
      </c>
      <c r="AL64" s="2122">
        <f t="shared" si="122"/>
        <v>0</v>
      </c>
      <c r="AM64" s="2120">
        <f t="shared" si="122"/>
        <v>0</v>
      </c>
      <c r="AN64" s="2145">
        <f t="shared" si="122"/>
        <v>0</v>
      </c>
      <c r="AO64" s="2126">
        <f t="shared" si="122"/>
        <v>0</v>
      </c>
      <c r="AP64" s="2127">
        <f t="shared" si="122"/>
        <v>0</v>
      </c>
      <c r="AQ64" s="2158">
        <f t="shared" si="122"/>
        <v>0</v>
      </c>
      <c r="AR64" s="2122">
        <f t="shared" si="122"/>
        <v>0</v>
      </c>
      <c r="AS64" s="2122">
        <f t="shared" si="122"/>
        <v>0</v>
      </c>
      <c r="AT64" s="2128">
        <f t="shared" si="122"/>
        <v>0</v>
      </c>
      <c r="AU64" s="2122">
        <f t="shared" si="122"/>
        <v>0</v>
      </c>
      <c r="AV64" s="2122">
        <f t="shared" si="122"/>
        <v>0</v>
      </c>
      <c r="AW64" s="2128">
        <f t="shared" si="122"/>
        <v>0</v>
      </c>
      <c r="AX64" s="2128">
        <f t="shared" si="122"/>
        <v>0</v>
      </c>
      <c r="CW64"/>
      <c r="CX64"/>
      <c r="CY64"/>
      <c r="CZ64"/>
      <c r="DA64"/>
      <c r="DB64"/>
      <c r="DC64"/>
      <c r="DD64"/>
      <c r="DE64"/>
      <c r="DG64"/>
      <c r="DH64"/>
      <c r="DI64"/>
      <c r="DJ64"/>
      <c r="DK64"/>
      <c r="DL64"/>
      <c r="DM64"/>
    </row>
    <row r="65" spans="1:117" x14ac:dyDescent="0.25">
      <c r="A65" s="43" t="s">
        <v>87</v>
      </c>
      <c r="B65" s="154"/>
      <c r="C65" s="154"/>
      <c r="D65" s="155"/>
      <c r="E65" s="46"/>
      <c r="F65" s="539"/>
      <c r="G65" s="539"/>
      <c r="H65" s="539"/>
      <c r="I65" s="539"/>
      <c r="J65" s="539"/>
      <c r="CW65"/>
      <c r="CX65"/>
      <c r="CY65"/>
      <c r="CZ65"/>
      <c r="DA65"/>
      <c r="DB65"/>
      <c r="DC65"/>
      <c r="DD65"/>
      <c r="DE65"/>
      <c r="DG65"/>
      <c r="DH65"/>
      <c r="DI65"/>
      <c r="DJ65"/>
      <c r="DK65"/>
      <c r="DL65"/>
      <c r="DM65"/>
    </row>
    <row r="66" spans="1:117" ht="42" x14ac:dyDescent="0.25">
      <c r="A66" s="2106" t="s">
        <v>88</v>
      </c>
      <c r="B66" s="2091"/>
      <c r="C66" s="2058"/>
      <c r="D66" s="2159" t="s">
        <v>4</v>
      </c>
      <c r="E66" s="2159" t="s">
        <v>89</v>
      </c>
      <c r="F66" s="2094" t="s">
        <v>90</v>
      </c>
      <c r="G66" s="2094" t="s">
        <v>9</v>
      </c>
      <c r="H66" s="2160" t="s">
        <v>91</v>
      </c>
      <c r="I66" s="2160" t="s">
        <v>92</v>
      </c>
      <c r="J66" s="2160" t="s">
        <v>10</v>
      </c>
      <c r="CW66"/>
      <c r="CX66"/>
      <c r="CY66"/>
      <c r="CZ66"/>
      <c r="DA66"/>
      <c r="DB66"/>
      <c r="DC66"/>
      <c r="DD66"/>
      <c r="DE66"/>
      <c r="DG66"/>
      <c r="DH66"/>
      <c r="DI66"/>
      <c r="DJ66"/>
      <c r="DK66"/>
      <c r="DL66"/>
      <c r="DM66"/>
    </row>
    <row r="67" spans="1:117" x14ac:dyDescent="0.25">
      <c r="A67" s="2129" t="s">
        <v>93</v>
      </c>
      <c r="B67" s="2130"/>
      <c r="C67" s="2131"/>
      <c r="D67" s="2161"/>
      <c r="E67" s="2161"/>
      <c r="F67" s="2161"/>
      <c r="G67" s="2161"/>
      <c r="H67" s="2161"/>
      <c r="I67" s="2161"/>
      <c r="J67" s="2161"/>
      <c r="K67" t="str">
        <f>CW67&amp;CX67&amp;CY67&amp;CZ67&amp;DA67&amp;DB67&amp;DC67&amp;DD67&amp;DE67</f>
        <v/>
      </c>
      <c r="CW67" s="25" t="str">
        <f>IF(AND(D67&gt;0,E67=""), "* No olvide digitar la variable Gestantes. Digite Cero si no tiene.",IF(E67&gt;D67,"  * La variable Gestantes No puede ser mayor al Total.",""))</f>
        <v/>
      </c>
      <c r="CX67" s="25" t="str">
        <f>IF(AND(D67&gt;0,F67=""), "* No olvide digitar la variable 60 años. Digite Cero si no tiene.",IF(F67&gt;D67,"  * La variable 60 años No puede ser mayor al Total.",""))</f>
        <v/>
      </c>
      <c r="CY67" s="25" t="str">
        <f>IF(AND(D67&gt;0,G67=""), "* No olvide digitar la variable Usuarios con Discapacidad. Digite Cero si no tiene.",IF(G67&gt;D67,"  * La variable Usuarios con Discapacidad No puede ser mayor al Total.",""))</f>
        <v/>
      </c>
      <c r="CZ67" s="25" t="str">
        <f>IF(AND(D67&gt;0,H67=""), "* No olvide digitar la variable Niños, niñas, adolescentes y jóvenes SENAME. Digite Cero si no tiene.",IF(H67&gt;D67,"  * La variable  Niños, niñas, adolescentes y jóvenes SENAME No puede ser mayor al Total.",""))</f>
        <v/>
      </c>
      <c r="DA67" s="25" t="str">
        <f>IF(AND(D67&gt;0,I67=""), "* No olvide digitar la variable Niños, niñas, adolescentes y jóvenes Mejor niñez. Digite Cero si no tiene.",IF(I67&gt;D67,"  * La variable  Niños, niñas, adolescentes y jóvenes Mejor niñez  No puede ser mayor al Total.",""))</f>
        <v/>
      </c>
      <c r="DB67" s="25" t="str">
        <f>IF(AND(D67&gt;0,J67=""), "* No olvide digitar la variable Migrantes. Digite Cero si no tiene.",IF(J67&gt;D67,"  * La variable Migrantes No puede ser mayor al Total.",""))</f>
        <v/>
      </c>
      <c r="DC67"/>
      <c r="DD67"/>
      <c r="DE67"/>
      <c r="DG67" s="26">
        <f>IF(AND(D67&gt;0,E67=""),1,IF(E67&gt;D67,1,0))</f>
        <v>0</v>
      </c>
      <c r="DH67" s="26">
        <f>IF(AND(D67&gt;0,F67=""),1,IF(F67&gt;D67,1,0))</f>
        <v>0</v>
      </c>
      <c r="DI67" s="26">
        <f>IF(AND(D67&gt;0,G67=""),1,IF(G67&gt;D67,1,0))</f>
        <v>0</v>
      </c>
      <c r="DJ67" s="26">
        <f>IF(AND(D67&gt;0,H67=""),1,IF(H67&gt;D67,1,0))</f>
        <v>0</v>
      </c>
      <c r="DK67" s="26">
        <f>IF(AND(D67&gt;0,I67=""),1,IF(I67&gt;D67,1,0))</f>
        <v>0</v>
      </c>
      <c r="DL67" s="26">
        <f>IF(AND(D67&gt;0,J67=""),1,IF(J67&gt;D67,1,0))</f>
        <v>0</v>
      </c>
      <c r="DM67"/>
    </row>
    <row r="68" spans="1:117" x14ac:dyDescent="0.25">
      <c r="A68" s="713" t="s">
        <v>94</v>
      </c>
      <c r="B68" s="714" t="s">
        <v>95</v>
      </c>
      <c r="C68" s="715"/>
      <c r="D68" s="159"/>
      <c r="E68" s="159"/>
      <c r="F68" s="159"/>
      <c r="G68" s="159"/>
      <c r="H68" s="159"/>
      <c r="I68" s="159"/>
      <c r="J68" s="159"/>
      <c r="K68" t="str">
        <f t="shared" ref="K68:K78" si="123">CW68&amp;CX68&amp;CY68&amp;CZ68&amp;DA68&amp;DB68&amp;DC68&amp;DD68&amp;DE68</f>
        <v/>
      </c>
      <c r="CW68" s="25" t="str">
        <f t="shared" ref="CW68:CW78" si="124">IF(AND(D68&gt;0,E68=""), "* No olvide digitar la variable Gestantes. Digite Cero si no tiene.",IF(E68&gt;D68,"  * La variable Gestantes No puede ser mayor al Total.",""))</f>
        <v/>
      </c>
      <c r="CX68" s="25" t="str">
        <f t="shared" ref="CX68:CX78" si="125">IF(AND(D68&gt;0,F68=""), "* No olvide digitar la variable 60 años. Digite Cero si no tiene.",IF(F68&gt;D68,"  * La variable 60 años No puede ser mayor al Total.",""))</f>
        <v/>
      </c>
      <c r="CY68" s="25" t="str">
        <f t="shared" ref="CY68:CY78" si="126">IF(AND(D68&gt;0,G68=""), "* No olvide digitar la variable Usuarios con Discapacidad. Digite Cero si no tiene.",IF(G68&gt;D68,"  * La variable Usuarios con Discapacidad No puede ser mayor al Total.",""))</f>
        <v/>
      </c>
      <c r="CZ68" s="25" t="str">
        <f t="shared" ref="CZ68:CZ78" si="127">IF(AND(D68&gt;0,H68=""), "* No olvide digitar la variable Niños, niñas, adolescentes y jóvenes SENAME. Digite Cero si no tiene.",IF(H68&gt;D68,"  * La variable  Niños, niñas, adolescentes y jóvenes SENAME No puede ser mayor al Total.",""))</f>
        <v/>
      </c>
      <c r="DA68" s="25" t="str">
        <f t="shared" ref="DA68:DA78" si="128">IF(AND(D68&gt;0,I68=""), "* No olvide digitar la variable Niños, niñas, adolescentes y jóvenes Mejor niñez. Digite Cero si no tiene.",IF(I68&gt;D68,"  * La variable  Niños, niñas, adolescentes y jóvenes Mejor niñez  No puede ser mayor al Total.",""))</f>
        <v/>
      </c>
      <c r="DB68" s="25" t="str">
        <f t="shared" ref="DB68:DB78" si="129">IF(AND(D68&gt;0,J68=""), "* No olvide digitar la variable Migrantes. Digite Cero si no tiene.",IF(J68&gt;D68,"  * La variable Migrantes No puede ser mayor al Total.",""))</f>
        <v/>
      </c>
      <c r="DC68"/>
      <c r="DD68"/>
      <c r="DE68"/>
      <c r="DG68" s="26">
        <f t="shared" ref="DG68:DG78" si="130">IF(AND(D68&gt;0,E68=""),1,IF(E68&gt;D68,1,0))</f>
        <v>0</v>
      </c>
      <c r="DH68" s="26">
        <f t="shared" ref="DH68:DH78" si="131">IF(AND(D68&gt;0,F68=""),1,IF(F68&gt;D68,1,0))</f>
        <v>0</v>
      </c>
      <c r="DI68" s="26">
        <f t="shared" ref="DI68:DI78" si="132">IF(AND(D68&gt;0,G68=""),1,IF(G68&gt;D68,1,0))</f>
        <v>0</v>
      </c>
      <c r="DJ68" s="26">
        <f t="shared" ref="DJ68:DJ78" si="133">IF(AND(D68&gt;0,H68=""),1,IF(H68&gt;D68,1,0))</f>
        <v>0</v>
      </c>
      <c r="DK68" s="26">
        <f t="shared" ref="DK68:DK78" si="134">IF(AND(D68&gt;0,I68=""),1,IF(I68&gt;D68,1,0))</f>
        <v>0</v>
      </c>
      <c r="DL68" s="26">
        <f t="shared" ref="DL68:DL78" si="135">IF(AND(D68&gt;0,J68=""),1,IF(J68&gt;D68,1,0))</f>
        <v>0</v>
      </c>
      <c r="DM68"/>
    </row>
    <row r="69" spans="1:117" x14ac:dyDescent="0.25">
      <c r="A69" s="713"/>
      <c r="B69" s="1419" t="s">
        <v>96</v>
      </c>
      <c r="C69" s="1421"/>
      <c r="D69" s="1571"/>
      <c r="E69" s="1571"/>
      <c r="F69" s="1571"/>
      <c r="G69" s="1571"/>
      <c r="H69" s="1571"/>
      <c r="I69" s="1571"/>
      <c r="J69" s="1571"/>
      <c r="K69" t="str">
        <f t="shared" si="123"/>
        <v/>
      </c>
      <c r="CW69" s="25" t="str">
        <f t="shared" si="124"/>
        <v/>
      </c>
      <c r="CX69" s="25" t="str">
        <f t="shared" si="125"/>
        <v/>
      </c>
      <c r="CY69" s="25" t="str">
        <f t="shared" si="126"/>
        <v/>
      </c>
      <c r="CZ69" s="25" t="str">
        <f t="shared" si="127"/>
        <v/>
      </c>
      <c r="DA69" s="25" t="str">
        <f t="shared" si="128"/>
        <v/>
      </c>
      <c r="DB69" s="25" t="str">
        <f t="shared" si="129"/>
        <v/>
      </c>
      <c r="DC69"/>
      <c r="DD69"/>
      <c r="DE69"/>
      <c r="DG69" s="26">
        <f t="shared" si="130"/>
        <v>0</v>
      </c>
      <c r="DH69" s="26">
        <f t="shared" si="131"/>
        <v>0</v>
      </c>
      <c r="DI69" s="26">
        <f t="shared" si="132"/>
        <v>0</v>
      </c>
      <c r="DJ69" s="26">
        <f t="shared" si="133"/>
        <v>0</v>
      </c>
      <c r="DK69" s="26">
        <f t="shared" si="134"/>
        <v>0</v>
      </c>
      <c r="DL69" s="26">
        <f t="shared" si="135"/>
        <v>0</v>
      </c>
      <c r="DM69"/>
    </row>
    <row r="70" spans="1:117" x14ac:dyDescent="0.25">
      <c r="A70" s="2306" t="s">
        <v>97</v>
      </c>
      <c r="B70" s="2065"/>
      <c r="C70" s="2066"/>
      <c r="D70" s="2322"/>
      <c r="E70" s="2322"/>
      <c r="F70" s="2322"/>
      <c r="G70" s="2322"/>
      <c r="H70" s="2322"/>
      <c r="I70" s="2322"/>
      <c r="J70" s="2322"/>
      <c r="K70" t="str">
        <f t="shared" si="123"/>
        <v/>
      </c>
      <c r="CW70" s="25" t="str">
        <f t="shared" si="124"/>
        <v/>
      </c>
      <c r="CX70" s="25" t="str">
        <f t="shared" si="125"/>
        <v/>
      </c>
      <c r="CY70" s="25" t="str">
        <f t="shared" si="126"/>
        <v/>
      </c>
      <c r="CZ70" s="25" t="str">
        <f t="shared" si="127"/>
        <v/>
      </c>
      <c r="DA70" s="25" t="str">
        <f t="shared" si="128"/>
        <v/>
      </c>
      <c r="DB70" s="25" t="str">
        <f t="shared" si="129"/>
        <v/>
      </c>
      <c r="DC70"/>
      <c r="DD70"/>
      <c r="DE70"/>
      <c r="DG70" s="26">
        <f t="shared" si="130"/>
        <v>0</v>
      </c>
      <c r="DH70" s="26">
        <f t="shared" si="131"/>
        <v>0</v>
      </c>
      <c r="DI70" s="26">
        <f t="shared" si="132"/>
        <v>0</v>
      </c>
      <c r="DJ70" s="26">
        <f t="shared" si="133"/>
        <v>0</v>
      </c>
      <c r="DK70" s="26">
        <f t="shared" si="134"/>
        <v>0</v>
      </c>
      <c r="DL70" s="26">
        <f t="shared" si="135"/>
        <v>0</v>
      </c>
      <c r="DM70"/>
    </row>
    <row r="71" spans="1:117" x14ac:dyDescent="0.25">
      <c r="A71" s="1419" t="s">
        <v>98</v>
      </c>
      <c r="B71" s="1420"/>
      <c r="C71" s="1421"/>
      <c r="D71" s="1571"/>
      <c r="E71" s="1571"/>
      <c r="F71" s="1571"/>
      <c r="G71" s="1571"/>
      <c r="H71" s="1571"/>
      <c r="I71" s="1571"/>
      <c r="J71" s="1571"/>
      <c r="K71" t="str">
        <f t="shared" si="123"/>
        <v/>
      </c>
      <c r="CW71" s="25" t="str">
        <f t="shared" si="124"/>
        <v/>
      </c>
      <c r="CX71" s="25" t="str">
        <f t="shared" si="125"/>
        <v/>
      </c>
      <c r="CY71" s="25" t="str">
        <f t="shared" si="126"/>
        <v/>
      </c>
      <c r="CZ71" s="25" t="str">
        <f t="shared" si="127"/>
        <v/>
      </c>
      <c r="DA71" s="25" t="str">
        <f t="shared" si="128"/>
        <v/>
      </c>
      <c r="DB71" s="25" t="str">
        <f t="shared" si="129"/>
        <v/>
      </c>
      <c r="DC71"/>
      <c r="DD71"/>
      <c r="DE71"/>
      <c r="DG71" s="26">
        <f t="shared" si="130"/>
        <v>0</v>
      </c>
      <c r="DH71" s="26">
        <f t="shared" si="131"/>
        <v>0</v>
      </c>
      <c r="DI71" s="26">
        <f t="shared" si="132"/>
        <v>0</v>
      </c>
      <c r="DJ71" s="26">
        <f t="shared" si="133"/>
        <v>0</v>
      </c>
      <c r="DK71" s="26">
        <f t="shared" si="134"/>
        <v>0</v>
      </c>
      <c r="DL71" s="26">
        <f t="shared" si="135"/>
        <v>0</v>
      </c>
      <c r="DM71"/>
    </row>
    <row r="72" spans="1:117" x14ac:dyDescent="0.25">
      <c r="A72" s="898" t="s">
        <v>99</v>
      </c>
      <c r="B72" s="720"/>
      <c r="C72" s="899"/>
      <c r="D72" s="162"/>
      <c r="E72" s="162"/>
      <c r="F72" s="162"/>
      <c r="G72" s="162"/>
      <c r="H72" s="162"/>
      <c r="I72" s="162"/>
      <c r="J72" s="162"/>
      <c r="K72" t="str">
        <f t="shared" si="123"/>
        <v/>
      </c>
      <c r="CW72" s="25" t="str">
        <f t="shared" si="124"/>
        <v/>
      </c>
      <c r="CX72" s="25" t="str">
        <f t="shared" si="125"/>
        <v/>
      </c>
      <c r="CY72" s="25" t="str">
        <f t="shared" si="126"/>
        <v/>
      </c>
      <c r="CZ72" s="25" t="str">
        <f t="shared" si="127"/>
        <v/>
      </c>
      <c r="DA72" s="25" t="str">
        <f t="shared" si="128"/>
        <v/>
      </c>
      <c r="DB72" s="25" t="str">
        <f t="shared" si="129"/>
        <v/>
      </c>
      <c r="DC72"/>
      <c r="DD72"/>
      <c r="DE72"/>
      <c r="DG72" s="26">
        <f t="shared" si="130"/>
        <v>0</v>
      </c>
      <c r="DH72" s="26">
        <f t="shared" si="131"/>
        <v>0</v>
      </c>
      <c r="DI72" s="26">
        <f t="shared" si="132"/>
        <v>0</v>
      </c>
      <c r="DJ72" s="26">
        <f t="shared" si="133"/>
        <v>0</v>
      </c>
      <c r="DK72" s="26">
        <f t="shared" si="134"/>
        <v>0</v>
      </c>
      <c r="DL72" s="26">
        <f t="shared" si="135"/>
        <v>0</v>
      </c>
      <c r="DM72"/>
    </row>
    <row r="73" spans="1:117" x14ac:dyDescent="0.25">
      <c r="A73" s="2129" t="s">
        <v>100</v>
      </c>
      <c r="B73" s="2130"/>
      <c r="C73" s="2131"/>
      <c r="D73" s="2322"/>
      <c r="E73" s="2322"/>
      <c r="F73" s="2323"/>
      <c r="G73" s="2324"/>
      <c r="H73" s="2324"/>
      <c r="I73" s="2324"/>
      <c r="J73" s="2324"/>
      <c r="K73" t="str">
        <f t="shared" si="123"/>
        <v/>
      </c>
      <c r="CW73" s="25" t="str">
        <f t="shared" si="124"/>
        <v/>
      </c>
      <c r="CX73" s="25" t="str">
        <f t="shared" si="125"/>
        <v/>
      </c>
      <c r="CY73" s="25" t="str">
        <f t="shared" si="126"/>
        <v/>
      </c>
      <c r="CZ73" s="25" t="str">
        <f t="shared" si="127"/>
        <v/>
      </c>
      <c r="DA73" s="25" t="str">
        <f t="shared" si="128"/>
        <v/>
      </c>
      <c r="DB73" s="25" t="str">
        <f t="shared" si="129"/>
        <v/>
      </c>
      <c r="DC73"/>
      <c r="DD73"/>
      <c r="DE73"/>
      <c r="DG73" s="26">
        <f t="shared" si="130"/>
        <v>0</v>
      </c>
      <c r="DH73" s="26">
        <f t="shared" si="131"/>
        <v>0</v>
      </c>
      <c r="DI73" s="26">
        <f t="shared" si="132"/>
        <v>0</v>
      </c>
      <c r="DJ73" s="26">
        <f t="shared" si="133"/>
        <v>0</v>
      </c>
      <c r="DK73" s="26">
        <f t="shared" si="134"/>
        <v>0</v>
      </c>
      <c r="DL73" s="26">
        <f t="shared" si="135"/>
        <v>0</v>
      </c>
      <c r="DM73"/>
    </row>
    <row r="74" spans="1:117" x14ac:dyDescent="0.25">
      <c r="A74" s="2306" t="s">
        <v>101</v>
      </c>
      <c r="B74" s="2065"/>
      <c r="C74" s="2066"/>
      <c r="D74" s="2322"/>
      <c r="E74" s="2322"/>
      <c r="F74" s="2322"/>
      <c r="G74" s="2322"/>
      <c r="H74" s="2322"/>
      <c r="I74" s="2322"/>
      <c r="J74" s="2322"/>
      <c r="K74" t="str">
        <f t="shared" si="123"/>
        <v/>
      </c>
      <c r="CW74" s="25" t="str">
        <f t="shared" si="124"/>
        <v/>
      </c>
      <c r="CX74" s="25" t="str">
        <f t="shared" si="125"/>
        <v/>
      </c>
      <c r="CY74" s="25" t="str">
        <f t="shared" si="126"/>
        <v/>
      </c>
      <c r="CZ74" s="25" t="str">
        <f t="shared" si="127"/>
        <v/>
      </c>
      <c r="DA74" s="25" t="str">
        <f t="shared" si="128"/>
        <v/>
      </c>
      <c r="DB74" s="25" t="str">
        <f t="shared" si="129"/>
        <v/>
      </c>
      <c r="DC74"/>
      <c r="DD74"/>
      <c r="DE74"/>
      <c r="DG74" s="26">
        <f t="shared" si="130"/>
        <v>0</v>
      </c>
      <c r="DH74" s="26">
        <f t="shared" si="131"/>
        <v>0</v>
      </c>
      <c r="DI74" s="26">
        <f t="shared" si="132"/>
        <v>0</v>
      </c>
      <c r="DJ74" s="26">
        <f t="shared" si="133"/>
        <v>0</v>
      </c>
      <c r="DK74" s="26">
        <f t="shared" si="134"/>
        <v>0</v>
      </c>
      <c r="DL74" s="26">
        <f t="shared" si="135"/>
        <v>0</v>
      </c>
      <c r="DM74"/>
    </row>
    <row r="75" spans="1:117" x14ac:dyDescent="0.25">
      <c r="A75" s="1419" t="s">
        <v>102</v>
      </c>
      <c r="B75" s="1420"/>
      <c r="C75" s="1421"/>
      <c r="D75" s="1571"/>
      <c r="E75" s="1571"/>
      <c r="F75" s="1575"/>
      <c r="G75" s="1576"/>
      <c r="H75" s="1576"/>
      <c r="I75" s="1576"/>
      <c r="J75" s="1576"/>
      <c r="K75" t="str">
        <f t="shared" si="123"/>
        <v/>
      </c>
      <c r="CW75" s="25" t="str">
        <f t="shared" si="124"/>
        <v/>
      </c>
      <c r="CX75" s="25" t="str">
        <f t="shared" si="125"/>
        <v/>
      </c>
      <c r="CY75" s="25" t="str">
        <f t="shared" si="126"/>
        <v/>
      </c>
      <c r="CZ75" s="25" t="str">
        <f t="shared" si="127"/>
        <v/>
      </c>
      <c r="DA75" s="25" t="str">
        <f t="shared" si="128"/>
        <v/>
      </c>
      <c r="DB75" s="25" t="str">
        <f t="shared" si="129"/>
        <v/>
      </c>
      <c r="DC75"/>
      <c r="DD75"/>
      <c r="DE75"/>
      <c r="DG75" s="26">
        <f t="shared" si="130"/>
        <v>0</v>
      </c>
      <c r="DH75" s="26">
        <f t="shared" si="131"/>
        <v>0</v>
      </c>
      <c r="DI75" s="26">
        <f t="shared" si="132"/>
        <v>0</v>
      </c>
      <c r="DJ75" s="26">
        <f t="shared" si="133"/>
        <v>0</v>
      </c>
      <c r="DK75" s="26">
        <f t="shared" si="134"/>
        <v>0</v>
      </c>
      <c r="DL75" s="26">
        <f t="shared" si="135"/>
        <v>0</v>
      </c>
      <c r="DM75"/>
    </row>
    <row r="76" spans="1:117" x14ac:dyDescent="0.25">
      <c r="A76" s="1419" t="s">
        <v>103</v>
      </c>
      <c r="B76" s="1420"/>
      <c r="C76" s="1421"/>
      <c r="D76" s="1571"/>
      <c r="E76" s="1571"/>
      <c r="F76" s="1575"/>
      <c r="G76" s="1576"/>
      <c r="H76" s="1576"/>
      <c r="I76" s="1576"/>
      <c r="J76" s="1576"/>
      <c r="K76" t="str">
        <f t="shared" si="123"/>
        <v/>
      </c>
      <c r="CW76" s="25" t="str">
        <f t="shared" si="124"/>
        <v/>
      </c>
      <c r="CX76" s="25" t="str">
        <f t="shared" si="125"/>
        <v/>
      </c>
      <c r="CY76" s="25" t="str">
        <f t="shared" si="126"/>
        <v/>
      </c>
      <c r="CZ76" s="25" t="str">
        <f t="shared" si="127"/>
        <v/>
      </c>
      <c r="DA76" s="25" t="str">
        <f t="shared" si="128"/>
        <v/>
      </c>
      <c r="DB76" s="25" t="str">
        <f t="shared" si="129"/>
        <v/>
      </c>
      <c r="DC76"/>
      <c r="DD76"/>
      <c r="DE76"/>
      <c r="DG76" s="26">
        <f t="shared" si="130"/>
        <v>0</v>
      </c>
      <c r="DH76" s="26">
        <f t="shared" si="131"/>
        <v>0</v>
      </c>
      <c r="DI76" s="26">
        <f t="shared" si="132"/>
        <v>0</v>
      </c>
      <c r="DJ76" s="26">
        <f t="shared" si="133"/>
        <v>0</v>
      </c>
      <c r="DK76" s="26">
        <f t="shared" si="134"/>
        <v>0</v>
      </c>
      <c r="DL76" s="26">
        <f t="shared" si="135"/>
        <v>0</v>
      </c>
      <c r="DM76"/>
    </row>
    <row r="77" spans="1:117" ht="15" customHeight="1" x14ac:dyDescent="0.25">
      <c r="A77" s="1419" t="s">
        <v>104</v>
      </c>
      <c r="B77" s="1420"/>
      <c r="C77" s="1421"/>
      <c r="D77" s="1571"/>
      <c r="E77" s="1571"/>
      <c r="F77" s="1575"/>
      <c r="G77" s="1576"/>
      <c r="H77" s="1576"/>
      <c r="I77" s="1576"/>
      <c r="J77" s="1576"/>
      <c r="K77" t="str">
        <f t="shared" si="123"/>
        <v/>
      </c>
      <c r="CW77" s="25" t="str">
        <f t="shared" si="124"/>
        <v/>
      </c>
      <c r="CX77" s="25" t="str">
        <f t="shared" si="125"/>
        <v/>
      </c>
      <c r="CY77" s="25" t="str">
        <f t="shared" si="126"/>
        <v/>
      </c>
      <c r="CZ77" s="25" t="str">
        <f t="shared" si="127"/>
        <v/>
      </c>
      <c r="DA77" s="25" t="str">
        <f t="shared" si="128"/>
        <v/>
      </c>
      <c r="DB77" s="25" t="str">
        <f t="shared" si="129"/>
        <v/>
      </c>
      <c r="DC77"/>
      <c r="DD77"/>
      <c r="DE77"/>
      <c r="DG77" s="26">
        <f t="shared" si="130"/>
        <v>0</v>
      </c>
      <c r="DH77" s="26">
        <f t="shared" si="131"/>
        <v>0</v>
      </c>
      <c r="DI77" s="26">
        <f t="shared" si="132"/>
        <v>0</v>
      </c>
      <c r="DJ77" s="26">
        <f t="shared" si="133"/>
        <v>0</v>
      </c>
      <c r="DK77" s="26">
        <f t="shared" si="134"/>
        <v>0</v>
      </c>
      <c r="DL77" s="26">
        <f t="shared" si="135"/>
        <v>0</v>
      </c>
      <c r="DM77"/>
    </row>
    <row r="78" spans="1:117" x14ac:dyDescent="0.25">
      <c r="A78" s="1577" t="s">
        <v>105</v>
      </c>
      <c r="B78" s="737"/>
      <c r="C78" s="738"/>
      <c r="D78" s="1578"/>
      <c r="E78" s="1578"/>
      <c r="F78" s="1579"/>
      <c r="G78" s="1580"/>
      <c r="H78" s="1580"/>
      <c r="I78" s="1580"/>
      <c r="J78" s="1580"/>
      <c r="K78" t="str">
        <f t="shared" si="123"/>
        <v/>
      </c>
      <c r="CW78" s="25" t="str">
        <f t="shared" si="124"/>
        <v/>
      </c>
      <c r="CX78" s="25" t="str">
        <f t="shared" si="125"/>
        <v/>
      </c>
      <c r="CY78" s="25" t="str">
        <f t="shared" si="126"/>
        <v/>
      </c>
      <c r="CZ78" s="25" t="str">
        <f t="shared" si="127"/>
        <v/>
      </c>
      <c r="DA78" s="25" t="str">
        <f t="shared" si="128"/>
        <v/>
      </c>
      <c r="DB78" s="25" t="str">
        <f t="shared" si="129"/>
        <v/>
      </c>
      <c r="DC78"/>
      <c r="DD78"/>
      <c r="DE78"/>
      <c r="DG78" s="26">
        <f t="shared" si="130"/>
        <v>0</v>
      </c>
      <c r="DH78" s="26">
        <f t="shared" si="131"/>
        <v>0</v>
      </c>
      <c r="DI78" s="26">
        <f t="shared" si="132"/>
        <v>0</v>
      </c>
      <c r="DJ78" s="26">
        <f t="shared" si="133"/>
        <v>0</v>
      </c>
      <c r="DK78" s="26">
        <f t="shared" si="134"/>
        <v>0</v>
      </c>
      <c r="DL78" s="26">
        <f t="shared" si="135"/>
        <v>0</v>
      </c>
      <c r="DM78"/>
    </row>
    <row r="79" spans="1:117" x14ac:dyDescent="0.25">
      <c r="A79" s="5" t="s">
        <v>106</v>
      </c>
      <c r="CW79"/>
      <c r="CX79"/>
      <c r="CY79"/>
      <c r="CZ79"/>
      <c r="DA79"/>
      <c r="DB79"/>
      <c r="DC79"/>
      <c r="DD79"/>
      <c r="DE79"/>
      <c r="DG79"/>
      <c r="DH79"/>
      <c r="DI79"/>
      <c r="DJ79"/>
      <c r="DK79"/>
      <c r="DL79"/>
      <c r="DM79"/>
    </row>
    <row r="80" spans="1:117" x14ac:dyDescent="0.25">
      <c r="A80" s="2044" t="s">
        <v>107</v>
      </c>
      <c r="B80" s="632"/>
      <c r="C80" s="2046"/>
      <c r="D80" s="2106" t="s">
        <v>108</v>
      </c>
      <c r="E80" s="2091"/>
      <c r="F80" s="2058"/>
      <c r="CW80"/>
      <c r="CX80"/>
      <c r="CY80"/>
      <c r="CZ80"/>
      <c r="DA80"/>
      <c r="DB80"/>
      <c r="DC80"/>
      <c r="DD80"/>
      <c r="DE80"/>
      <c r="DG80"/>
      <c r="DH80"/>
      <c r="DI80"/>
      <c r="DJ80"/>
      <c r="DK80"/>
      <c r="DL80"/>
      <c r="DM80"/>
    </row>
    <row r="81" spans="1:118" x14ac:dyDescent="0.25">
      <c r="A81" s="894"/>
      <c r="B81" s="636"/>
      <c r="C81" s="884"/>
      <c r="D81" s="2165" t="s">
        <v>4</v>
      </c>
      <c r="E81" s="2059" t="s">
        <v>33</v>
      </c>
      <c r="F81" s="2166" t="s">
        <v>34</v>
      </c>
      <c r="CW81"/>
      <c r="CX81"/>
      <c r="CY81"/>
      <c r="CZ81"/>
      <c r="DA81"/>
      <c r="DB81"/>
      <c r="DC81"/>
      <c r="DD81"/>
      <c r="DE81"/>
      <c r="DG81"/>
      <c r="DH81"/>
      <c r="DI81"/>
      <c r="DJ81"/>
      <c r="DK81"/>
      <c r="DL81"/>
      <c r="DM81"/>
    </row>
    <row r="82" spans="1:118" x14ac:dyDescent="0.25">
      <c r="A82" s="2167" t="s">
        <v>109</v>
      </c>
      <c r="B82" s="2325" t="s">
        <v>110</v>
      </c>
      <c r="C82" s="2169"/>
      <c r="D82" s="1584">
        <f>SUM(E82+F82)</f>
        <v>0</v>
      </c>
      <c r="E82" s="19"/>
      <c r="F82" s="22"/>
      <c r="CW82"/>
      <c r="CX82"/>
      <c r="CY82"/>
      <c r="CZ82"/>
      <c r="DA82"/>
      <c r="DB82"/>
      <c r="DC82"/>
      <c r="DD82"/>
      <c r="DE82"/>
      <c r="DG82"/>
      <c r="DH82"/>
      <c r="DI82"/>
      <c r="DJ82"/>
      <c r="DK82"/>
      <c r="DL82"/>
      <c r="DM82"/>
    </row>
    <row r="83" spans="1:118" x14ac:dyDescent="0.25">
      <c r="A83" s="945"/>
      <c r="B83" s="1432" t="s">
        <v>111</v>
      </c>
      <c r="C83" s="735"/>
      <c r="D83" s="1433">
        <f>SUM(E83+F83)</f>
        <v>0</v>
      </c>
      <c r="E83" s="1473"/>
      <c r="F83" s="1435"/>
      <c r="CW83"/>
      <c r="CX83"/>
      <c r="CY83"/>
      <c r="CZ83"/>
      <c r="DA83"/>
      <c r="DB83"/>
      <c r="DC83"/>
      <c r="DD83"/>
      <c r="DE83"/>
      <c r="DG83"/>
      <c r="DH83"/>
      <c r="DI83"/>
      <c r="DJ83"/>
      <c r="DK83"/>
      <c r="DL83"/>
      <c r="DM83"/>
    </row>
    <row r="84" spans="1:118" x14ac:dyDescent="0.25">
      <c r="A84" s="43" t="s">
        <v>112</v>
      </c>
      <c r="B84" s="174"/>
      <c r="C84" s="174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CW84"/>
      <c r="CX84"/>
      <c r="CY84"/>
      <c r="CZ84"/>
      <c r="DA84"/>
      <c r="DB84"/>
      <c r="DC84"/>
      <c r="DD84"/>
      <c r="DE84"/>
      <c r="DG84"/>
      <c r="DH84"/>
      <c r="DI84"/>
      <c r="DJ84"/>
      <c r="DK84"/>
      <c r="DL84"/>
      <c r="DM84"/>
    </row>
    <row r="85" spans="1:118" ht="15" customHeight="1" x14ac:dyDescent="0.25">
      <c r="A85" s="632" t="s">
        <v>113</v>
      </c>
      <c r="B85" s="632"/>
      <c r="C85" s="2046"/>
      <c r="D85" s="2044" t="s">
        <v>4</v>
      </c>
      <c r="E85" s="632"/>
      <c r="F85" s="2046"/>
      <c r="G85" s="2050" t="s">
        <v>5</v>
      </c>
      <c r="H85" s="2051"/>
      <c r="I85" s="2051"/>
      <c r="J85" s="2051"/>
      <c r="K85" s="2051"/>
      <c r="L85" s="2051"/>
      <c r="M85" s="2051"/>
      <c r="N85" s="2051"/>
      <c r="O85" s="2051"/>
      <c r="P85" s="2051"/>
      <c r="Q85" s="2051"/>
      <c r="R85" s="2051"/>
      <c r="S85" s="2051"/>
      <c r="T85" s="2051"/>
      <c r="U85" s="2051"/>
      <c r="V85" s="2051"/>
      <c r="W85" s="2051"/>
      <c r="X85" s="2051"/>
      <c r="Y85" s="2051"/>
      <c r="Z85" s="2051"/>
      <c r="AA85" s="2051"/>
      <c r="AB85" s="2051"/>
      <c r="AC85" s="2051"/>
      <c r="AD85" s="2051"/>
      <c r="AE85" s="2051"/>
      <c r="AF85" s="2051"/>
      <c r="AG85" s="2051"/>
      <c r="AH85" s="2051"/>
      <c r="AI85" s="2051"/>
      <c r="AJ85" s="2051"/>
      <c r="AK85" s="2051"/>
      <c r="AL85" s="2051"/>
      <c r="AM85" s="2051"/>
      <c r="AN85" s="2052"/>
      <c r="AO85" s="2057" t="s">
        <v>114</v>
      </c>
      <c r="AP85" s="2090" t="s">
        <v>7</v>
      </c>
      <c r="AQ85" s="2170" t="s">
        <v>115</v>
      </c>
      <c r="AR85" s="2054" t="s">
        <v>116</v>
      </c>
      <c r="AS85" s="2054" t="s">
        <v>117</v>
      </c>
      <c r="AT85" s="2171" t="s">
        <v>118</v>
      </c>
      <c r="AU85" s="2171" t="s">
        <v>12</v>
      </c>
      <c r="AV85" s="2171" t="s">
        <v>13</v>
      </c>
      <c r="AW85" s="2172" t="s">
        <v>10</v>
      </c>
      <c r="CW85"/>
      <c r="CX85"/>
      <c r="CY85"/>
      <c r="CZ85"/>
      <c r="DA85"/>
      <c r="DB85"/>
      <c r="DC85"/>
      <c r="DD85"/>
      <c r="DE85"/>
      <c r="DG85"/>
      <c r="DH85"/>
      <c r="DI85"/>
      <c r="DJ85"/>
      <c r="DK85"/>
      <c r="DL85"/>
      <c r="DM85"/>
    </row>
    <row r="86" spans="1:118" ht="15" customHeight="1" x14ac:dyDescent="0.25">
      <c r="A86" s="634"/>
      <c r="B86" s="634"/>
      <c r="C86" s="635"/>
      <c r="D86" s="894"/>
      <c r="E86" s="636"/>
      <c r="F86" s="884"/>
      <c r="G86" s="2077" t="s">
        <v>119</v>
      </c>
      <c r="H86" s="2056"/>
      <c r="I86" s="2050" t="s">
        <v>16</v>
      </c>
      <c r="J86" s="2051"/>
      <c r="K86" s="2050" t="s">
        <v>17</v>
      </c>
      <c r="L86" s="2057"/>
      <c r="M86" s="2050" t="s">
        <v>18</v>
      </c>
      <c r="N86" s="2057"/>
      <c r="O86" s="2050" t="s">
        <v>19</v>
      </c>
      <c r="P86" s="2057"/>
      <c r="Q86" s="2050" t="s">
        <v>20</v>
      </c>
      <c r="R86" s="2057"/>
      <c r="S86" s="2050" t="s">
        <v>21</v>
      </c>
      <c r="T86" s="2057"/>
      <c r="U86" s="2051" t="s">
        <v>22</v>
      </c>
      <c r="V86" s="2057"/>
      <c r="W86" s="2050" t="s">
        <v>23</v>
      </c>
      <c r="X86" s="2058"/>
      <c r="Y86" s="2050" t="s">
        <v>24</v>
      </c>
      <c r="Z86" s="2058"/>
      <c r="AA86" s="2050" t="s">
        <v>25</v>
      </c>
      <c r="AB86" s="2058"/>
      <c r="AC86" s="2050" t="s">
        <v>26</v>
      </c>
      <c r="AD86" s="2058"/>
      <c r="AE86" s="2050" t="s">
        <v>27</v>
      </c>
      <c r="AF86" s="2058"/>
      <c r="AG86" s="2050" t="s">
        <v>28</v>
      </c>
      <c r="AH86" s="2058"/>
      <c r="AI86" s="2050" t="s">
        <v>29</v>
      </c>
      <c r="AJ86" s="2058"/>
      <c r="AK86" s="2051" t="s">
        <v>30</v>
      </c>
      <c r="AL86" s="2058"/>
      <c r="AM86" s="2050" t="s">
        <v>31</v>
      </c>
      <c r="AN86" s="2078"/>
      <c r="AO86" s="2057"/>
      <c r="AP86" s="2090"/>
      <c r="AQ86" s="744"/>
      <c r="AR86" s="647"/>
      <c r="AS86" s="647"/>
      <c r="AT86" s="2171"/>
      <c r="AU86" s="2171"/>
      <c r="AV86" s="2171"/>
      <c r="AW86" s="741"/>
      <c r="CW86"/>
      <c r="CX86"/>
      <c r="CY86"/>
      <c r="CZ86"/>
      <c r="DA86"/>
      <c r="DB86"/>
      <c r="DC86"/>
      <c r="DD86"/>
      <c r="DE86"/>
      <c r="DG86"/>
      <c r="DH86"/>
      <c r="DI86"/>
      <c r="DJ86"/>
      <c r="DK86"/>
      <c r="DL86"/>
      <c r="DM86"/>
    </row>
    <row r="87" spans="1:118" x14ac:dyDescent="0.25">
      <c r="A87" s="636"/>
      <c r="B87" s="636"/>
      <c r="C87" s="884"/>
      <c r="D87" s="2062" t="s">
        <v>32</v>
      </c>
      <c r="E87" s="2060" t="s">
        <v>33</v>
      </c>
      <c r="F87" s="2061" t="s">
        <v>34</v>
      </c>
      <c r="G87" s="2062" t="s">
        <v>33</v>
      </c>
      <c r="H87" s="2061" t="s">
        <v>34</v>
      </c>
      <c r="I87" s="2062" t="s">
        <v>33</v>
      </c>
      <c r="J87" s="2095" t="s">
        <v>34</v>
      </c>
      <c r="K87" s="2062" t="s">
        <v>33</v>
      </c>
      <c r="L87" s="2061" t="s">
        <v>34</v>
      </c>
      <c r="M87" s="2062" t="s">
        <v>33</v>
      </c>
      <c r="N87" s="2061" t="s">
        <v>34</v>
      </c>
      <c r="O87" s="2060" t="s">
        <v>33</v>
      </c>
      <c r="P87" s="2061" t="s">
        <v>34</v>
      </c>
      <c r="Q87" s="2060" t="s">
        <v>33</v>
      </c>
      <c r="R87" s="2061" t="s">
        <v>34</v>
      </c>
      <c r="S87" s="2060" t="s">
        <v>33</v>
      </c>
      <c r="T87" s="2061" t="s">
        <v>34</v>
      </c>
      <c r="U87" s="2060" t="s">
        <v>33</v>
      </c>
      <c r="V87" s="2061" t="s">
        <v>34</v>
      </c>
      <c r="W87" s="2060" t="s">
        <v>33</v>
      </c>
      <c r="X87" s="2061" t="s">
        <v>34</v>
      </c>
      <c r="Y87" s="2060" t="s">
        <v>33</v>
      </c>
      <c r="Z87" s="2061" t="s">
        <v>34</v>
      </c>
      <c r="AA87" s="2060" t="s">
        <v>33</v>
      </c>
      <c r="AB87" s="2061" t="s">
        <v>34</v>
      </c>
      <c r="AC87" s="2060" t="s">
        <v>33</v>
      </c>
      <c r="AD87" s="2061" t="s">
        <v>34</v>
      </c>
      <c r="AE87" s="2060" t="s">
        <v>33</v>
      </c>
      <c r="AF87" s="2061" t="s">
        <v>34</v>
      </c>
      <c r="AG87" s="2060" t="s">
        <v>33</v>
      </c>
      <c r="AH87" s="2061" t="s">
        <v>34</v>
      </c>
      <c r="AI87" s="2060" t="s">
        <v>33</v>
      </c>
      <c r="AJ87" s="2061" t="s">
        <v>34</v>
      </c>
      <c r="AK87" s="2060" t="s">
        <v>33</v>
      </c>
      <c r="AL87" s="2061" t="s">
        <v>34</v>
      </c>
      <c r="AM87" s="2060" t="s">
        <v>33</v>
      </c>
      <c r="AN87" s="2080" t="s">
        <v>34</v>
      </c>
      <c r="AO87" s="2057"/>
      <c r="AP87" s="2090"/>
      <c r="AQ87" s="1586"/>
      <c r="AR87" s="946"/>
      <c r="AS87" s="946"/>
      <c r="AT87" s="2171"/>
      <c r="AU87" s="2171"/>
      <c r="AV87" s="2171"/>
      <c r="AW87" s="1587"/>
      <c r="CW87"/>
      <c r="CX87"/>
      <c r="CY87"/>
      <c r="CZ87"/>
      <c r="DA87"/>
      <c r="DB87"/>
      <c r="DC87"/>
      <c r="DD87"/>
      <c r="DE87"/>
      <c r="DG87"/>
      <c r="DH87"/>
      <c r="DI87"/>
      <c r="DJ87"/>
      <c r="DK87"/>
      <c r="DL87"/>
      <c r="DM87"/>
    </row>
    <row r="88" spans="1:118" x14ac:dyDescent="0.25">
      <c r="A88" s="2326" t="s">
        <v>120</v>
      </c>
      <c r="B88" s="2326"/>
      <c r="C88" s="2326"/>
      <c r="D88" s="2296">
        <f>SUM(E88:F88)</f>
        <v>6</v>
      </c>
      <c r="E88" s="2085">
        <f>SUM(G88+I88+K88+M88+O88+Q88+S88+U88+W88+Y88+AA88+AC88+AE88+AG88+AI88+AK88+AM88)</f>
        <v>2</v>
      </c>
      <c r="F88" s="18">
        <f>SUM(H88+J88+L88+N88+P88+R88+T88+V88+X88+Z88+AB88+AD88+AF88+AH88+AJ88+AL88+AN88)</f>
        <v>4</v>
      </c>
      <c r="G88" s="2312">
        <v>0</v>
      </c>
      <c r="H88" s="52">
        <v>0</v>
      </c>
      <c r="I88" s="2312">
        <v>0</v>
      </c>
      <c r="J88" s="2314">
        <v>0</v>
      </c>
      <c r="K88" s="2312">
        <v>0</v>
      </c>
      <c r="L88" s="52">
        <v>0</v>
      </c>
      <c r="M88" s="2312">
        <v>0</v>
      </c>
      <c r="N88" s="52">
        <v>0</v>
      </c>
      <c r="O88" s="2070">
        <v>0</v>
      </c>
      <c r="P88" s="52">
        <v>0</v>
      </c>
      <c r="Q88" s="2070">
        <v>0</v>
      </c>
      <c r="R88" s="52">
        <v>0</v>
      </c>
      <c r="S88" s="2070">
        <v>0</v>
      </c>
      <c r="T88" s="52">
        <v>0</v>
      </c>
      <c r="U88" s="2070">
        <v>0</v>
      </c>
      <c r="V88" s="52">
        <v>0</v>
      </c>
      <c r="W88" s="2070">
        <v>0</v>
      </c>
      <c r="X88" s="52">
        <v>0</v>
      </c>
      <c r="Y88" s="2070">
        <v>2</v>
      </c>
      <c r="Z88" s="52">
        <v>0</v>
      </c>
      <c r="AA88" s="2070">
        <v>0</v>
      </c>
      <c r="AB88" s="52">
        <v>0</v>
      </c>
      <c r="AC88" s="2070">
        <v>0</v>
      </c>
      <c r="AD88" s="52">
        <v>1</v>
      </c>
      <c r="AE88" s="2070">
        <v>0</v>
      </c>
      <c r="AF88" s="52">
        <v>3</v>
      </c>
      <c r="AG88" s="2070">
        <v>0</v>
      </c>
      <c r="AH88" s="52">
        <v>0</v>
      </c>
      <c r="AI88" s="2070">
        <v>0</v>
      </c>
      <c r="AJ88" s="52">
        <v>0</v>
      </c>
      <c r="AK88" s="2070">
        <v>0</v>
      </c>
      <c r="AL88" s="52">
        <v>0</v>
      </c>
      <c r="AM88" s="2070">
        <v>0</v>
      </c>
      <c r="AN88" s="55">
        <v>0</v>
      </c>
      <c r="AO88" s="2097">
        <v>0</v>
      </c>
      <c r="AP88" s="2309">
        <v>0</v>
      </c>
      <c r="AQ88" s="2309">
        <v>6</v>
      </c>
      <c r="AR88" s="2309">
        <v>0</v>
      </c>
      <c r="AS88" s="2309">
        <v>0</v>
      </c>
      <c r="AT88" s="2309">
        <v>0</v>
      </c>
      <c r="AU88" s="2309">
        <v>0</v>
      </c>
      <c r="AV88" s="2309">
        <v>0</v>
      </c>
      <c r="AW88" s="2309">
        <v>0</v>
      </c>
      <c r="AX88" t="str">
        <f>CW88&amp;CX88&amp;CY88&amp;CZ88&amp;DA88&amp;DB88&amp;DC88&amp;DD88</f>
        <v/>
      </c>
      <c r="CW88" s="25" t="str">
        <f>IF(AND((W88+X88)&gt;0,AO88="")," * No olvide digitar la variable 12 años. Si no tiene digite Cero.",IF(AO88&gt;(W88+X88),"* Las Consultas de 12 años NO DEBEN ser mayor que el total de Consultas entre 10-14 años",""))</f>
        <v/>
      </c>
      <c r="CX88" s="25" t="str">
        <f>IF(AND(F88&gt;0,AP88="")," * No olvide digitar la variable Embarazadas. Digite cero si no tiene.",IF(AP88&gt;F88," * Las embarazadas no pueden ser mayor al Total Mujeres.",""))</f>
        <v/>
      </c>
      <c r="CY88" s="25" t="str">
        <f>IF(AND(D88&gt;0,AQ88="")," * No olvide digitar Beneficiarios. Digite Cero si no tiene",IF(AQ88&gt;D88," * Los beneficiarios no pueden ser mayor al Total Ambos Sexos.",""))</f>
        <v/>
      </c>
      <c r="CZ88" s="25" t="str">
        <f>IF(AND((AI88+AJ88&gt;0),AR88="")," * No olvide digitar la variable 60 años. Si no tiene digite Cero.",IF(AR88&gt;(AI88+AJ88)," * Las consultas de 60 años NO DEBEN ser mayor que el total de consultas de entre 60-64 años",""))</f>
        <v/>
      </c>
      <c r="DA88" s="25" t="str">
        <f>IF(AND(D88&gt;0,AT88="")," * No olvide digitar la variable usuarios con discapacidad. Digite Cero si no tiene.",IF(AT88&gt;D88," * La variable Usuarios con discapacidad No puede ser mayor al Total Ambos Sexos.",""))</f>
        <v/>
      </c>
      <c r="DB88" s="25" t="str">
        <f>IF(AND(D88&gt;0,AU88="")," * No olvide digitar la variable Niños, niñas, adolescentes y jóvenes SENAME. Digite Cero si no tiene.",IF(AU88&gt;D88," * La variable Niños, niñas, adolescentes y jóvenes SENAME No puede ser mayor al Total Ambos Sexos.",""))</f>
        <v/>
      </c>
      <c r="DC88" s="25" t="str">
        <f>IF(AND(D88&gt;0,AV88="")," * No olvide digitar la variable Niños, niñas, adolescentes y jóvenes Mejor Niñez. Digite Cero si no tiene.",IF(AV88&gt;D88," * La variable Niños, niñas, adolescentes y jóvenes Mejor Niñez No puede ser mayor al Total Ambos Sexos.",""))</f>
        <v/>
      </c>
      <c r="DD88" s="25" t="str">
        <f>IF(AND(D88&gt;0,AW88="")," * No olvide digitar la variable Migrantes. Digite Cero si no tiene.",IF(AW88&gt;D88," * La variable Migrantes No puede ser mayor al Total Ambos Sexos.",""))</f>
        <v/>
      </c>
      <c r="DE88"/>
      <c r="DG88" s="26">
        <f>IF(AND((W88+X88)&gt;0,AO88=""),1,IF(AO88&gt;(W88+X88),1,0))</f>
        <v>0</v>
      </c>
      <c r="DH88" s="26">
        <f>IF(AND(F88&gt;0,AP88=""),1,IF(AP88&gt;F88,1,0))</f>
        <v>0</v>
      </c>
      <c r="DI88" s="26">
        <f>IF(AND(D88&gt;0,AQ88=""),1,IF(AQ88&gt;D88,1,0))</f>
        <v>0</v>
      </c>
      <c r="DJ88" s="26">
        <f>IF(AND((AI88+AJ88&gt;0),AR88=""),1,IF(AR88&gt;(AI88+AJ88),1,0))</f>
        <v>0</v>
      </c>
      <c r="DK88" s="26">
        <f>IF(AND(D88&gt;0,AT88=""),1,IF(AT88&gt;D88,1,0))</f>
        <v>0</v>
      </c>
      <c r="DL88" s="26">
        <f>IF(AND(D88&gt;0,AU88=""),1,IF(AU88&gt;D88,1,0))</f>
        <v>0</v>
      </c>
      <c r="DM88" s="26">
        <f>IF(AND(D88&gt;0,AV88=""),1,IF(AV88&gt;D88,1,0))</f>
        <v>0</v>
      </c>
      <c r="DN88" s="26">
        <f>IF(AND(D88&gt;0,AW88=""),1,IF(AW88&gt;D88,1,0))</f>
        <v>0</v>
      </c>
    </row>
    <row r="89" spans="1:118" ht="15" customHeight="1" x14ac:dyDescent="0.25">
      <c r="A89" s="1589" t="s">
        <v>121</v>
      </c>
      <c r="B89" s="1589"/>
      <c r="C89" s="1589"/>
      <c r="D89" s="1383">
        <f t="shared" ref="D89:D141" si="136">SUM(E89:F89)</f>
        <v>4</v>
      </c>
      <c r="E89" s="1465">
        <f t="shared" ref="E89:F141" si="137">SUM(G89+I89+K89+M89+O89+Q89+S89+U89+W89+Y89+AA89+AC89+AE89+AG89+AI89+AK89+AM89)</f>
        <v>4</v>
      </c>
      <c r="F89" s="1466">
        <f t="shared" si="137"/>
        <v>0</v>
      </c>
      <c r="G89" s="1467">
        <v>0</v>
      </c>
      <c r="H89" s="1425">
        <v>0</v>
      </c>
      <c r="I89" s="1467">
        <v>0</v>
      </c>
      <c r="J89" s="1487">
        <v>0</v>
      </c>
      <c r="K89" s="1467">
        <v>0</v>
      </c>
      <c r="L89" s="1425">
        <v>0</v>
      </c>
      <c r="M89" s="1467">
        <v>0</v>
      </c>
      <c r="N89" s="1425">
        <v>0</v>
      </c>
      <c r="O89" s="1424">
        <v>0</v>
      </c>
      <c r="P89" s="1425">
        <v>0</v>
      </c>
      <c r="Q89" s="1424">
        <v>0</v>
      </c>
      <c r="R89" s="1425">
        <v>0</v>
      </c>
      <c r="S89" s="1424">
        <v>0</v>
      </c>
      <c r="T89" s="1425">
        <v>0</v>
      </c>
      <c r="U89" s="1424">
        <v>0</v>
      </c>
      <c r="V89" s="1425">
        <v>0</v>
      </c>
      <c r="W89" s="1424">
        <v>0</v>
      </c>
      <c r="X89" s="1425">
        <v>0</v>
      </c>
      <c r="Y89" s="1424">
        <v>0</v>
      </c>
      <c r="Z89" s="1425">
        <v>0</v>
      </c>
      <c r="AA89" s="1424">
        <v>4</v>
      </c>
      <c r="AB89" s="1425">
        <v>0</v>
      </c>
      <c r="AC89" s="1424">
        <v>0</v>
      </c>
      <c r="AD89" s="1425">
        <v>0</v>
      </c>
      <c r="AE89" s="1424">
        <v>0</v>
      </c>
      <c r="AF89" s="1425">
        <v>0</v>
      </c>
      <c r="AG89" s="1424">
        <v>0</v>
      </c>
      <c r="AH89" s="1425">
        <v>0</v>
      </c>
      <c r="AI89" s="1424">
        <v>0</v>
      </c>
      <c r="AJ89" s="1425">
        <v>0</v>
      </c>
      <c r="AK89" s="1424">
        <v>0</v>
      </c>
      <c r="AL89" s="1425">
        <v>0</v>
      </c>
      <c r="AM89" s="1424">
        <v>0</v>
      </c>
      <c r="AN89" s="1426">
        <v>0</v>
      </c>
      <c r="AO89" s="1468">
        <v>0</v>
      </c>
      <c r="AP89" s="1468">
        <v>0</v>
      </c>
      <c r="AQ89" s="1428">
        <v>4</v>
      </c>
      <c r="AR89" s="1428">
        <v>0</v>
      </c>
      <c r="AS89" s="1428">
        <v>0</v>
      </c>
      <c r="AT89" s="1468">
        <v>0</v>
      </c>
      <c r="AU89" s="1468">
        <v>0</v>
      </c>
      <c r="AV89" s="1468">
        <v>0</v>
      </c>
      <c r="AW89" s="1468">
        <v>0</v>
      </c>
      <c r="AX89" t="str">
        <f t="shared" ref="AX89:AX140" si="138">CW89&amp;CX89&amp;CY89&amp;CZ89&amp;DA89&amp;DB89&amp;DC89&amp;DD89</f>
        <v/>
      </c>
      <c r="CW89" s="25" t="str">
        <f t="shared" ref="CW89:CW118" si="139">IF(AND((W89+X89)&gt;0,AO89="")," * No olvide digitar la variable 12 años. Si no tiene digite Cero.",IF(AO89&gt;(W89+X89),"* Las Consultas de 12 años NO DEBEN ser mayor que el total de Consultas entre 10-14 años",""))</f>
        <v/>
      </c>
      <c r="CX89" s="25" t="str">
        <f t="shared" ref="CX89:CX140" si="140">IF(AND(F89&gt;0,AP89="")," * No olvide digitar la variable Embarazadas. Digite cero si no tiene.",IF(AP89&gt;F89," * Las embarazadas no pueden ser mayor al Total Mujeres.",""))</f>
        <v/>
      </c>
      <c r="CY89" s="25" t="str">
        <f t="shared" ref="CY89:CY140" si="141">IF(AND(D89&gt;0,AQ89="")," * No olvide digitar Beneficiarios. Digite Cero si no tiene",IF(AQ89&gt;D89," * Los beneficiarios no pueden ser mayor al Total Ambos Sexos.",""))</f>
        <v/>
      </c>
      <c r="CZ89" s="25" t="str">
        <f t="shared" ref="CZ89:CZ140" si="142">IF(AND((AI89+AJ89&gt;0),AR89="")," * No olvide digitar la variable 60 años. Si no tiene digite Cero.",IF(AR89&gt;(AI89+AJ89)," * Las consultas de 60 años NO DEBEN ser mayor que el total de consultas de entre 60-64 años",""))</f>
        <v/>
      </c>
      <c r="DA89" s="25" t="str">
        <f t="shared" ref="DA89:DA140" si="143">IF(AND(D89&gt;0,AT89="")," * No olvide digitar la variable usuarios con discapacidad. Digite Cero si no tiene.",IF(AT89&gt;D89," * La variable Usuarios con discapacidad No puede ser mayor al Total Ambos Sexos.",""))</f>
        <v/>
      </c>
      <c r="DB89" s="25" t="str">
        <f t="shared" ref="DB89:DB140" si="144">IF(AND(D89&gt;0,AU89="")," * No olvide digitar la variable Niños, niñas, adolescentes y jóvenes SENAME. Digite Cero si no tiene.",IF(AU89&gt;D89," * La variable Niños, niñas, adolescentes y jóvenes SENAME No puede ser mayor al Total Ambos Sexos.",""))</f>
        <v/>
      </c>
      <c r="DC89" s="25" t="str">
        <f t="shared" ref="DC89:DC140" si="145">IF(AND(D89&gt;0,AV89="")," * No olvide digitar la variable Niños, niñas, adolescentes y jóvenes Mejor Niñez. Digite Cero si no tiene.",IF(AV89&gt;D89," * La variable Niños, niñas, adolescentes y jóvenes Mejor Niñez No puede ser mayor al Total Ambos Sexos.",""))</f>
        <v/>
      </c>
      <c r="DD89" s="25" t="str">
        <f t="shared" ref="DD89:DD140" si="146">IF(AND(D89&gt;0,AW89="")," * No olvide digitar la variable Migrantes. Digite Cero si no tiene.",IF(AW89&gt;D89," * La variable Migrantes No puede ser mayor al Total Ambos Sexos.",""))</f>
        <v/>
      </c>
      <c r="DE89"/>
      <c r="DG89" s="26">
        <f t="shared" ref="DG89:DG92" si="147">IF(AND((W89+X89)&gt;0,AO89=""),1,IF(AO89&gt;(W89+X89),1,0))</f>
        <v>0</v>
      </c>
      <c r="DH89" s="26">
        <f t="shared" ref="DH89:DH140" si="148">IF(AND(F89&gt;0,AP89=""),1,IF(AP89&gt;F89,1,0))</f>
        <v>0</v>
      </c>
      <c r="DI89" s="26">
        <f t="shared" ref="DI89:DI140" si="149">IF(AND(D89&gt;0,AQ89=""),1,IF(AQ89&gt;D89,1,0))</f>
        <v>0</v>
      </c>
      <c r="DJ89" s="26">
        <f t="shared" ref="DJ89:DJ140" si="150">IF(AND((AI89+AJ89&gt;0),AR89=""),1,IF(AR89&gt;(AI89+AJ89),1,0))</f>
        <v>0</v>
      </c>
      <c r="DK89" s="26">
        <f t="shared" ref="DK89:DK140" si="151">IF(AND(D89&gt;0,AT89=""),1,IF(AT89&gt;D89,1,0))</f>
        <v>0</v>
      </c>
      <c r="DL89" s="26">
        <f t="shared" ref="DL89:DL140" si="152">IF(AND(D89&gt;0,AU89=""),1,IF(AU89&gt;D89,1,0))</f>
        <v>0</v>
      </c>
      <c r="DM89" s="26">
        <f t="shared" ref="DM89:DM140" si="153">IF(AND(D89&gt;0,AV89=""),1,IF(AV89&gt;D89,1,0))</f>
        <v>0</v>
      </c>
      <c r="DN89" s="26">
        <f t="shared" ref="DN89:DN140" si="154">IF(AND(D89&gt;0,AW89=""),1,IF(AW89&gt;D89,1,0))</f>
        <v>0</v>
      </c>
    </row>
    <row r="90" spans="1:118" ht="15" customHeight="1" x14ac:dyDescent="0.25">
      <c r="A90" s="1590" t="s">
        <v>122</v>
      </c>
      <c r="B90" s="1591"/>
      <c r="C90" s="1592"/>
      <c r="D90" s="1383">
        <f t="shared" si="136"/>
        <v>6</v>
      </c>
      <c r="E90" s="1465">
        <f t="shared" si="137"/>
        <v>2</v>
      </c>
      <c r="F90" s="1466">
        <f t="shared" si="137"/>
        <v>4</v>
      </c>
      <c r="G90" s="1467">
        <v>0</v>
      </c>
      <c r="H90" s="22">
        <v>0</v>
      </c>
      <c r="I90" s="19">
        <v>0</v>
      </c>
      <c r="J90" s="177">
        <v>0</v>
      </c>
      <c r="K90" s="19">
        <v>0</v>
      </c>
      <c r="L90" s="1425">
        <v>0</v>
      </c>
      <c r="M90" s="1467">
        <v>0</v>
      </c>
      <c r="N90" s="1425">
        <v>0</v>
      </c>
      <c r="O90" s="1424">
        <v>0</v>
      </c>
      <c r="P90" s="1425">
        <v>0</v>
      </c>
      <c r="Q90" s="1424">
        <v>0</v>
      </c>
      <c r="R90" s="1425">
        <v>1</v>
      </c>
      <c r="S90" s="1424">
        <v>0</v>
      </c>
      <c r="T90" s="1425">
        <v>0</v>
      </c>
      <c r="U90" s="1424">
        <v>1</v>
      </c>
      <c r="V90" s="1425">
        <v>0</v>
      </c>
      <c r="W90" s="1424">
        <v>0</v>
      </c>
      <c r="X90" s="1425">
        <v>2</v>
      </c>
      <c r="Y90" s="1424">
        <v>0</v>
      </c>
      <c r="Z90" s="1425">
        <v>0</v>
      </c>
      <c r="AA90" s="1424">
        <v>0</v>
      </c>
      <c r="AB90" s="1425">
        <v>0</v>
      </c>
      <c r="AC90" s="1424">
        <v>0</v>
      </c>
      <c r="AD90" s="1425">
        <v>1</v>
      </c>
      <c r="AE90" s="1424">
        <v>0</v>
      </c>
      <c r="AF90" s="1425">
        <v>0</v>
      </c>
      <c r="AG90" s="1424">
        <v>0</v>
      </c>
      <c r="AH90" s="1425">
        <v>0</v>
      </c>
      <c r="AI90" s="1424">
        <v>0</v>
      </c>
      <c r="AJ90" s="1425">
        <v>0</v>
      </c>
      <c r="AK90" s="1424">
        <v>1</v>
      </c>
      <c r="AL90" s="1425">
        <v>0</v>
      </c>
      <c r="AM90" s="1424">
        <v>0</v>
      </c>
      <c r="AN90" s="1426">
        <v>0</v>
      </c>
      <c r="AO90" s="1468">
        <v>0</v>
      </c>
      <c r="AP90" s="20">
        <v>0</v>
      </c>
      <c r="AQ90" s="24">
        <v>6</v>
      </c>
      <c r="AR90" s="24">
        <v>0</v>
      </c>
      <c r="AS90" s="24">
        <v>0</v>
      </c>
      <c r="AT90" s="20">
        <v>0</v>
      </c>
      <c r="AU90" s="20">
        <v>0</v>
      </c>
      <c r="AV90" s="20">
        <v>0</v>
      </c>
      <c r="AW90" s="20">
        <v>0</v>
      </c>
      <c r="AX90" t="str">
        <f t="shared" si="138"/>
        <v/>
      </c>
      <c r="CW90" s="25" t="str">
        <f t="shared" si="139"/>
        <v/>
      </c>
      <c r="CX90" s="25" t="str">
        <f t="shared" si="140"/>
        <v/>
      </c>
      <c r="CY90" s="25" t="str">
        <f t="shared" si="141"/>
        <v/>
      </c>
      <c r="CZ90" s="25" t="str">
        <f t="shared" si="142"/>
        <v/>
      </c>
      <c r="DA90" s="25" t="str">
        <f t="shared" si="143"/>
        <v/>
      </c>
      <c r="DB90" s="25" t="str">
        <f t="shared" si="144"/>
        <v/>
      </c>
      <c r="DC90" s="25" t="str">
        <f t="shared" si="145"/>
        <v/>
      </c>
      <c r="DD90" s="25" t="str">
        <f t="shared" si="146"/>
        <v/>
      </c>
      <c r="DE90"/>
      <c r="DG90" s="26">
        <f t="shared" si="147"/>
        <v>0</v>
      </c>
      <c r="DH90" s="26">
        <f t="shared" si="148"/>
        <v>0</v>
      </c>
      <c r="DI90" s="26">
        <f t="shared" si="149"/>
        <v>0</v>
      </c>
      <c r="DJ90" s="26">
        <f t="shared" si="150"/>
        <v>0</v>
      </c>
      <c r="DK90" s="26">
        <f t="shared" si="151"/>
        <v>0</v>
      </c>
      <c r="DL90" s="26">
        <f t="shared" si="152"/>
        <v>0</v>
      </c>
      <c r="DM90" s="26">
        <f t="shared" si="153"/>
        <v>0</v>
      </c>
      <c r="DN90" s="26">
        <f t="shared" si="154"/>
        <v>0</v>
      </c>
    </row>
    <row r="91" spans="1:118" x14ac:dyDescent="0.25">
      <c r="A91" s="1590" t="s">
        <v>123</v>
      </c>
      <c r="B91" s="1591"/>
      <c r="C91" s="1592"/>
      <c r="D91" s="1383">
        <f t="shared" si="136"/>
        <v>5</v>
      </c>
      <c r="E91" s="1465">
        <f t="shared" si="137"/>
        <v>5</v>
      </c>
      <c r="F91" s="1466">
        <f t="shared" si="137"/>
        <v>0</v>
      </c>
      <c r="G91" s="1467">
        <v>0</v>
      </c>
      <c r="H91" s="22">
        <v>0</v>
      </c>
      <c r="I91" s="19">
        <v>0</v>
      </c>
      <c r="J91" s="177">
        <v>0</v>
      </c>
      <c r="K91" s="19">
        <v>0</v>
      </c>
      <c r="L91" s="1425">
        <v>0</v>
      </c>
      <c r="M91" s="1467">
        <v>0</v>
      </c>
      <c r="N91" s="1425">
        <v>0</v>
      </c>
      <c r="O91" s="1424">
        <v>0</v>
      </c>
      <c r="P91" s="1425">
        <v>0</v>
      </c>
      <c r="Q91" s="1424">
        <v>0</v>
      </c>
      <c r="R91" s="1425">
        <v>0</v>
      </c>
      <c r="S91" s="1424">
        <v>0</v>
      </c>
      <c r="T91" s="1425">
        <v>0</v>
      </c>
      <c r="U91" s="1424">
        <v>1</v>
      </c>
      <c r="V91" s="1425">
        <v>0</v>
      </c>
      <c r="W91" s="1424">
        <v>0</v>
      </c>
      <c r="X91" s="1425">
        <v>0</v>
      </c>
      <c r="Y91" s="1424">
        <v>2</v>
      </c>
      <c r="Z91" s="1425">
        <v>0</v>
      </c>
      <c r="AA91" s="1424">
        <v>0</v>
      </c>
      <c r="AB91" s="1425">
        <v>0</v>
      </c>
      <c r="AC91" s="1424">
        <v>0</v>
      </c>
      <c r="AD91" s="1425">
        <v>0</v>
      </c>
      <c r="AE91" s="1424">
        <v>0</v>
      </c>
      <c r="AF91" s="1425">
        <v>0</v>
      </c>
      <c r="AG91" s="1424">
        <v>0</v>
      </c>
      <c r="AH91" s="1425">
        <v>0</v>
      </c>
      <c r="AI91" s="1424">
        <v>1</v>
      </c>
      <c r="AJ91" s="1425">
        <v>0</v>
      </c>
      <c r="AK91" s="1424">
        <v>1</v>
      </c>
      <c r="AL91" s="1425">
        <v>0</v>
      </c>
      <c r="AM91" s="1424">
        <v>0</v>
      </c>
      <c r="AN91" s="1426">
        <v>0</v>
      </c>
      <c r="AO91" s="1468">
        <v>0</v>
      </c>
      <c r="AP91" s="20">
        <v>0</v>
      </c>
      <c r="AQ91" s="24">
        <v>5</v>
      </c>
      <c r="AR91" s="24">
        <v>0</v>
      </c>
      <c r="AS91" s="24">
        <v>0</v>
      </c>
      <c r="AT91" s="20">
        <v>0</v>
      </c>
      <c r="AU91" s="20">
        <v>0</v>
      </c>
      <c r="AV91" s="20">
        <v>0</v>
      </c>
      <c r="AW91" s="20">
        <v>0</v>
      </c>
      <c r="AX91" t="str">
        <f t="shared" si="138"/>
        <v/>
      </c>
      <c r="CW91" s="25" t="str">
        <f t="shared" si="139"/>
        <v/>
      </c>
      <c r="CX91" s="25" t="str">
        <f t="shared" si="140"/>
        <v/>
      </c>
      <c r="CY91" s="25" t="str">
        <f t="shared" si="141"/>
        <v/>
      </c>
      <c r="CZ91" s="25" t="str">
        <f t="shared" si="142"/>
        <v/>
      </c>
      <c r="DA91" s="25" t="str">
        <f t="shared" si="143"/>
        <v/>
      </c>
      <c r="DB91" s="25" t="str">
        <f t="shared" si="144"/>
        <v/>
      </c>
      <c r="DC91" s="25" t="str">
        <f t="shared" si="145"/>
        <v/>
      </c>
      <c r="DD91" s="25" t="str">
        <f t="shared" si="146"/>
        <v/>
      </c>
      <c r="DE91"/>
      <c r="DG91" s="26">
        <f t="shared" si="147"/>
        <v>0</v>
      </c>
      <c r="DH91" s="26">
        <f t="shared" si="148"/>
        <v>0</v>
      </c>
      <c r="DI91" s="26">
        <f t="shared" si="149"/>
        <v>0</v>
      </c>
      <c r="DJ91" s="26">
        <f t="shared" si="150"/>
        <v>0</v>
      </c>
      <c r="DK91" s="26">
        <f t="shared" si="151"/>
        <v>0</v>
      </c>
      <c r="DL91" s="26">
        <f t="shared" si="152"/>
        <v>0</v>
      </c>
      <c r="DM91" s="26">
        <f t="shared" si="153"/>
        <v>0</v>
      </c>
      <c r="DN91" s="26">
        <f t="shared" si="154"/>
        <v>0</v>
      </c>
    </row>
    <row r="92" spans="1:118" x14ac:dyDescent="0.25">
      <c r="A92" s="1590" t="s">
        <v>124</v>
      </c>
      <c r="B92" s="1591"/>
      <c r="C92" s="1592"/>
      <c r="D92" s="1383">
        <f t="shared" si="136"/>
        <v>204</v>
      </c>
      <c r="E92" s="1465">
        <f t="shared" si="137"/>
        <v>98</v>
      </c>
      <c r="F92" s="1466">
        <f>SUM(H92+J92+L92+N92+P92+R92+T92+V92+X92+Z92+AB92+AD92+AF92+AH92+AJ92+AL92+AN92)</f>
        <v>106</v>
      </c>
      <c r="G92" s="1467">
        <v>1</v>
      </c>
      <c r="H92" s="22"/>
      <c r="I92" s="19"/>
      <c r="J92" s="177"/>
      <c r="K92" s="19"/>
      <c r="L92" s="1425">
        <v>1</v>
      </c>
      <c r="M92" s="1467"/>
      <c r="N92" s="1425"/>
      <c r="O92" s="1424">
        <v>2</v>
      </c>
      <c r="P92" s="1425"/>
      <c r="Q92" s="1424">
        <v>2</v>
      </c>
      <c r="R92" s="1425">
        <v>1</v>
      </c>
      <c r="S92" s="1424">
        <v>5</v>
      </c>
      <c r="T92" s="1425">
        <v>5</v>
      </c>
      <c r="U92" s="1424">
        <v>15</v>
      </c>
      <c r="V92" s="1425">
        <v>11</v>
      </c>
      <c r="W92" s="1424">
        <v>44</v>
      </c>
      <c r="X92" s="1425">
        <v>52</v>
      </c>
      <c r="Y92" s="1424">
        <v>3</v>
      </c>
      <c r="Z92" s="1425">
        <v>3</v>
      </c>
      <c r="AA92" s="1424"/>
      <c r="AB92" s="1425">
        <v>6</v>
      </c>
      <c r="AC92" s="1424">
        <v>3</v>
      </c>
      <c r="AD92" s="1425">
        <v>1</v>
      </c>
      <c r="AE92" s="1424">
        <v>3</v>
      </c>
      <c r="AF92" s="1425">
        <v>3</v>
      </c>
      <c r="AG92" s="1424">
        <v>3</v>
      </c>
      <c r="AH92" s="1425">
        <v>6</v>
      </c>
      <c r="AI92" s="1424">
        <v>2</v>
      </c>
      <c r="AJ92" s="1425">
        <v>7</v>
      </c>
      <c r="AK92" s="1424">
        <v>12</v>
      </c>
      <c r="AL92" s="1425">
        <v>6</v>
      </c>
      <c r="AM92" s="1424">
        <v>3</v>
      </c>
      <c r="AN92" s="1426">
        <v>4</v>
      </c>
      <c r="AO92" s="1468">
        <v>18</v>
      </c>
      <c r="AP92" s="20">
        <v>0</v>
      </c>
      <c r="AQ92" s="24">
        <v>204</v>
      </c>
      <c r="AR92" s="24">
        <v>2</v>
      </c>
      <c r="AS92" s="24">
        <v>0</v>
      </c>
      <c r="AT92" s="20">
        <v>0</v>
      </c>
      <c r="AU92" s="20">
        <v>0</v>
      </c>
      <c r="AV92" s="20">
        <v>0</v>
      </c>
      <c r="AW92" s="20">
        <v>0</v>
      </c>
      <c r="AX92" t="str">
        <f t="shared" si="138"/>
        <v/>
      </c>
      <c r="CW92" s="25" t="str">
        <f t="shared" si="139"/>
        <v/>
      </c>
      <c r="CX92" s="25" t="str">
        <f t="shared" si="140"/>
        <v/>
      </c>
      <c r="CY92" s="25" t="str">
        <f t="shared" si="141"/>
        <v/>
      </c>
      <c r="CZ92" s="25" t="str">
        <f t="shared" si="142"/>
        <v/>
      </c>
      <c r="DA92" s="25" t="str">
        <f t="shared" si="143"/>
        <v/>
      </c>
      <c r="DB92" s="25" t="str">
        <f t="shared" si="144"/>
        <v/>
      </c>
      <c r="DC92" s="25" t="str">
        <f t="shared" si="145"/>
        <v/>
      </c>
      <c r="DD92" s="25" t="str">
        <f t="shared" si="146"/>
        <v/>
      </c>
      <c r="DE92"/>
      <c r="DG92" s="26">
        <f t="shared" si="147"/>
        <v>0</v>
      </c>
      <c r="DH92" s="26">
        <f t="shared" si="148"/>
        <v>0</v>
      </c>
      <c r="DI92" s="26">
        <f t="shared" si="149"/>
        <v>0</v>
      </c>
      <c r="DJ92" s="26">
        <f t="shared" si="150"/>
        <v>0</v>
      </c>
      <c r="DK92" s="26">
        <f t="shared" si="151"/>
        <v>0</v>
      </c>
      <c r="DL92" s="26">
        <f t="shared" si="152"/>
        <v>0</v>
      </c>
      <c r="DM92" s="26">
        <f t="shared" si="153"/>
        <v>0</v>
      </c>
      <c r="DN92" s="26">
        <f t="shared" si="154"/>
        <v>0</v>
      </c>
    </row>
    <row r="93" spans="1:118" x14ac:dyDescent="0.25">
      <c r="A93" s="1590" t="s">
        <v>125</v>
      </c>
      <c r="B93" s="1591"/>
      <c r="C93" s="1592"/>
      <c r="D93" s="1383">
        <f t="shared" si="136"/>
        <v>74</v>
      </c>
      <c r="E93" s="1465">
        <f>SUM(Y93+AA93+AC93+AE93+AG93+AI93+AK93+AM93)</f>
        <v>24</v>
      </c>
      <c r="F93" s="1466">
        <f>SUM(Z93+AB93+AD93+AF93+AH93+AJ93+AL93+AN93)</f>
        <v>50</v>
      </c>
      <c r="G93" s="1593"/>
      <c r="H93" s="1594"/>
      <c r="I93" s="1593"/>
      <c r="J93" s="1595"/>
      <c r="K93" s="1593"/>
      <c r="L93" s="1594"/>
      <c r="M93" s="1593"/>
      <c r="N93" s="1594"/>
      <c r="O93" s="1596"/>
      <c r="P93" s="1594"/>
      <c r="Q93" s="1596"/>
      <c r="R93" s="1594"/>
      <c r="S93" s="1596"/>
      <c r="T93" s="1594"/>
      <c r="U93" s="1596"/>
      <c r="V93" s="1594"/>
      <c r="W93" s="1596"/>
      <c r="X93" s="1594"/>
      <c r="Y93" s="1424">
        <v>6</v>
      </c>
      <c r="Z93" s="1425">
        <v>16</v>
      </c>
      <c r="AA93" s="1424">
        <v>9</v>
      </c>
      <c r="AB93" s="1425">
        <v>18</v>
      </c>
      <c r="AC93" s="1424">
        <v>4</v>
      </c>
      <c r="AD93" s="1425">
        <v>13</v>
      </c>
      <c r="AE93" s="1424">
        <v>1</v>
      </c>
      <c r="AF93" s="1425">
        <v>3</v>
      </c>
      <c r="AG93" s="1424">
        <v>3</v>
      </c>
      <c r="AH93" s="1425">
        <v>0</v>
      </c>
      <c r="AI93" s="1424">
        <v>0</v>
      </c>
      <c r="AJ93" s="1425">
        <v>0</v>
      </c>
      <c r="AK93" s="1424">
        <v>0</v>
      </c>
      <c r="AL93" s="1425">
        <v>0</v>
      </c>
      <c r="AM93" s="1424">
        <v>1</v>
      </c>
      <c r="AN93" s="1426">
        <v>0</v>
      </c>
      <c r="AO93" s="1597"/>
      <c r="AP93" s="20">
        <v>0</v>
      </c>
      <c r="AQ93" s="24">
        <v>74</v>
      </c>
      <c r="AR93" s="24">
        <v>0</v>
      </c>
      <c r="AS93" s="24">
        <v>0</v>
      </c>
      <c r="AT93" s="20">
        <v>0</v>
      </c>
      <c r="AU93" s="20">
        <v>0</v>
      </c>
      <c r="AV93" s="20">
        <v>0</v>
      </c>
      <c r="AW93" s="20">
        <v>0</v>
      </c>
      <c r="AX93" t="str">
        <f t="shared" si="138"/>
        <v/>
      </c>
      <c r="CW93" s="182"/>
      <c r="CX93" s="25" t="str">
        <f t="shared" si="140"/>
        <v/>
      </c>
      <c r="CY93" s="25" t="str">
        <f t="shared" si="141"/>
        <v/>
      </c>
      <c r="CZ93" s="25" t="str">
        <f t="shared" si="142"/>
        <v/>
      </c>
      <c r="DA93" s="25" t="str">
        <f t="shared" si="143"/>
        <v/>
      </c>
      <c r="DB93" s="25" t="str">
        <f t="shared" si="144"/>
        <v/>
      </c>
      <c r="DC93" s="25" t="str">
        <f t="shared" si="145"/>
        <v/>
      </c>
      <c r="DD93" s="25" t="str">
        <f t="shared" si="146"/>
        <v/>
      </c>
      <c r="DE93"/>
      <c r="DG93" s="182"/>
      <c r="DH93" s="26">
        <f t="shared" si="148"/>
        <v>0</v>
      </c>
      <c r="DI93" s="26">
        <f t="shared" si="149"/>
        <v>0</v>
      </c>
      <c r="DJ93" s="26">
        <f t="shared" si="150"/>
        <v>0</v>
      </c>
      <c r="DK93" s="26">
        <f t="shared" si="151"/>
        <v>0</v>
      </c>
      <c r="DL93" s="26">
        <f t="shared" si="152"/>
        <v>0</v>
      </c>
      <c r="DM93" s="26">
        <f t="shared" si="153"/>
        <v>0</v>
      </c>
      <c r="DN93" s="26">
        <f t="shared" si="154"/>
        <v>0</v>
      </c>
    </row>
    <row r="94" spans="1:118" x14ac:dyDescent="0.25">
      <c r="A94" s="1598" t="s">
        <v>126</v>
      </c>
      <c r="B94" s="1598"/>
      <c r="C94" s="1598"/>
      <c r="D94" s="1383">
        <f t="shared" si="136"/>
        <v>94</v>
      </c>
      <c r="E94" s="1465">
        <f t="shared" si="137"/>
        <v>32</v>
      </c>
      <c r="F94" s="1466">
        <f t="shared" si="137"/>
        <v>62</v>
      </c>
      <c r="G94" s="1467">
        <v>1</v>
      </c>
      <c r="H94" s="1425">
        <v>0</v>
      </c>
      <c r="I94" s="1467">
        <v>0</v>
      </c>
      <c r="J94" s="1487">
        <v>0</v>
      </c>
      <c r="K94" s="1467">
        <v>0</v>
      </c>
      <c r="L94" s="1425">
        <v>0</v>
      </c>
      <c r="M94" s="1467">
        <v>1</v>
      </c>
      <c r="N94" s="1425">
        <v>0</v>
      </c>
      <c r="O94" s="1424">
        <v>0</v>
      </c>
      <c r="P94" s="1425">
        <v>0</v>
      </c>
      <c r="Q94" s="1424">
        <v>0</v>
      </c>
      <c r="R94" s="1425">
        <v>0</v>
      </c>
      <c r="S94" s="1424">
        <v>0</v>
      </c>
      <c r="T94" s="1425">
        <v>0</v>
      </c>
      <c r="U94" s="1424">
        <v>0</v>
      </c>
      <c r="V94" s="1425">
        <v>0</v>
      </c>
      <c r="W94" s="1424">
        <v>1</v>
      </c>
      <c r="X94" s="1425">
        <v>2</v>
      </c>
      <c r="Y94" s="1424">
        <v>7</v>
      </c>
      <c r="Z94" s="1425">
        <v>18</v>
      </c>
      <c r="AA94" s="1424">
        <v>9</v>
      </c>
      <c r="AB94" s="1425">
        <v>19</v>
      </c>
      <c r="AC94" s="1424">
        <v>4</v>
      </c>
      <c r="AD94" s="1425">
        <v>14</v>
      </c>
      <c r="AE94" s="1424">
        <v>1</v>
      </c>
      <c r="AF94" s="1425">
        <v>7</v>
      </c>
      <c r="AG94" s="1424">
        <v>5</v>
      </c>
      <c r="AH94" s="1425">
        <v>2</v>
      </c>
      <c r="AI94" s="1424">
        <v>0</v>
      </c>
      <c r="AJ94" s="1425">
        <v>0</v>
      </c>
      <c r="AK94" s="1424">
        <v>1</v>
      </c>
      <c r="AL94" s="1425">
        <v>0</v>
      </c>
      <c r="AM94" s="1424">
        <v>2</v>
      </c>
      <c r="AN94" s="1426">
        <v>0</v>
      </c>
      <c r="AO94" s="1468">
        <v>0</v>
      </c>
      <c r="AP94" s="1468">
        <v>0</v>
      </c>
      <c r="AQ94" s="1428">
        <v>94</v>
      </c>
      <c r="AR94" s="1428">
        <v>0</v>
      </c>
      <c r="AS94" s="1428">
        <v>0</v>
      </c>
      <c r="AT94" s="1468">
        <v>0</v>
      </c>
      <c r="AU94" s="1468">
        <v>0</v>
      </c>
      <c r="AV94" s="1468">
        <v>0</v>
      </c>
      <c r="AW94" s="1468">
        <v>0</v>
      </c>
      <c r="AX94" t="str">
        <f t="shared" si="138"/>
        <v/>
      </c>
      <c r="CW94" s="25" t="str">
        <f t="shared" si="139"/>
        <v/>
      </c>
      <c r="CX94" s="25" t="str">
        <f t="shared" si="140"/>
        <v/>
      </c>
      <c r="CY94" s="25" t="str">
        <f t="shared" si="141"/>
        <v/>
      </c>
      <c r="CZ94" s="25" t="str">
        <f t="shared" si="142"/>
        <v/>
      </c>
      <c r="DA94" s="25" t="str">
        <f t="shared" si="143"/>
        <v/>
      </c>
      <c r="DB94" s="25" t="str">
        <f t="shared" si="144"/>
        <v/>
      </c>
      <c r="DC94" s="25" t="str">
        <f t="shared" si="145"/>
        <v/>
      </c>
      <c r="DD94" s="25" t="str">
        <f t="shared" si="146"/>
        <v/>
      </c>
      <c r="DE94"/>
      <c r="DG94" s="26">
        <f t="shared" ref="DG94:DG96" si="155">IF(AND((W94+X94)&gt;0,AO94=""),1,IF(AO94&gt;(W94+X94),1,0))</f>
        <v>0</v>
      </c>
      <c r="DH94" s="26">
        <f t="shared" si="148"/>
        <v>0</v>
      </c>
      <c r="DI94" s="26">
        <f t="shared" si="149"/>
        <v>0</v>
      </c>
      <c r="DJ94" s="26">
        <f t="shared" si="150"/>
        <v>0</v>
      </c>
      <c r="DK94" s="26">
        <f t="shared" si="151"/>
        <v>0</v>
      </c>
      <c r="DL94" s="26">
        <f t="shared" si="152"/>
        <v>0</v>
      </c>
      <c r="DM94" s="26">
        <f t="shared" si="153"/>
        <v>0</v>
      </c>
      <c r="DN94" s="26">
        <f t="shared" si="154"/>
        <v>0</v>
      </c>
    </row>
    <row r="95" spans="1:118" x14ac:dyDescent="0.25">
      <c r="A95" s="1320" t="s">
        <v>127</v>
      </c>
      <c r="B95" s="1320"/>
      <c r="C95" s="1320"/>
      <c r="D95" s="1383">
        <f t="shared" si="136"/>
        <v>9</v>
      </c>
      <c r="E95" s="1465">
        <f t="shared" si="137"/>
        <v>6</v>
      </c>
      <c r="F95" s="1466">
        <f t="shared" si="137"/>
        <v>3</v>
      </c>
      <c r="G95" s="1467">
        <v>0</v>
      </c>
      <c r="H95" s="1425">
        <v>0</v>
      </c>
      <c r="I95" s="1467">
        <v>0</v>
      </c>
      <c r="J95" s="1487">
        <v>0</v>
      </c>
      <c r="K95" s="1467">
        <v>2</v>
      </c>
      <c r="L95" s="1425">
        <v>0</v>
      </c>
      <c r="M95" s="1467">
        <v>1</v>
      </c>
      <c r="N95" s="1425">
        <v>0</v>
      </c>
      <c r="O95" s="1424">
        <v>0</v>
      </c>
      <c r="P95" s="1425">
        <v>0</v>
      </c>
      <c r="Q95" s="1424">
        <v>0</v>
      </c>
      <c r="R95" s="1425">
        <v>0</v>
      </c>
      <c r="S95" s="1424">
        <v>0</v>
      </c>
      <c r="T95" s="1425">
        <v>0</v>
      </c>
      <c r="U95" s="1424">
        <v>1</v>
      </c>
      <c r="V95" s="1425">
        <v>2</v>
      </c>
      <c r="W95" s="1424">
        <v>1</v>
      </c>
      <c r="X95" s="1425">
        <v>0</v>
      </c>
      <c r="Y95" s="1424">
        <v>1</v>
      </c>
      <c r="Z95" s="1425">
        <v>0</v>
      </c>
      <c r="AA95" s="1424">
        <v>0</v>
      </c>
      <c r="AB95" s="1425">
        <v>0</v>
      </c>
      <c r="AC95" s="1424">
        <v>0</v>
      </c>
      <c r="AD95" s="1425">
        <v>0</v>
      </c>
      <c r="AE95" s="1424">
        <v>0</v>
      </c>
      <c r="AF95" s="1425">
        <v>0</v>
      </c>
      <c r="AG95" s="1424">
        <v>0</v>
      </c>
      <c r="AH95" s="1425">
        <v>0</v>
      </c>
      <c r="AI95" s="1424">
        <v>0</v>
      </c>
      <c r="AJ95" s="1425">
        <v>0</v>
      </c>
      <c r="AK95" s="1424">
        <v>0</v>
      </c>
      <c r="AL95" s="1425">
        <v>0</v>
      </c>
      <c r="AM95" s="1424">
        <v>0</v>
      </c>
      <c r="AN95" s="1426">
        <v>1</v>
      </c>
      <c r="AO95" s="1468">
        <v>0</v>
      </c>
      <c r="AP95" s="1468">
        <v>0</v>
      </c>
      <c r="AQ95" s="1428">
        <v>9</v>
      </c>
      <c r="AR95" s="1428">
        <v>0</v>
      </c>
      <c r="AS95" s="1428">
        <v>0</v>
      </c>
      <c r="AT95" s="1468">
        <v>1</v>
      </c>
      <c r="AU95" s="1468">
        <v>0</v>
      </c>
      <c r="AV95" s="1468">
        <v>0</v>
      </c>
      <c r="AW95" s="1468">
        <v>0</v>
      </c>
      <c r="AX95" t="str">
        <f t="shared" si="138"/>
        <v/>
      </c>
      <c r="CW95" s="25" t="str">
        <f t="shared" si="139"/>
        <v/>
      </c>
      <c r="CX95" s="25" t="str">
        <f t="shared" si="140"/>
        <v/>
      </c>
      <c r="CY95" s="25" t="str">
        <f t="shared" si="141"/>
        <v/>
      </c>
      <c r="CZ95" s="25" t="str">
        <f t="shared" si="142"/>
        <v/>
      </c>
      <c r="DA95" s="25" t="str">
        <f t="shared" si="143"/>
        <v/>
      </c>
      <c r="DB95" s="25" t="str">
        <f t="shared" si="144"/>
        <v/>
      </c>
      <c r="DC95" s="25" t="str">
        <f t="shared" si="145"/>
        <v/>
      </c>
      <c r="DD95" s="25" t="str">
        <f t="shared" si="146"/>
        <v/>
      </c>
      <c r="DE95"/>
      <c r="DG95" s="26">
        <f t="shared" si="155"/>
        <v>0</v>
      </c>
      <c r="DH95" s="26">
        <f t="shared" si="148"/>
        <v>0</v>
      </c>
      <c r="DI95" s="26">
        <f t="shared" si="149"/>
        <v>0</v>
      </c>
      <c r="DJ95" s="26">
        <f t="shared" si="150"/>
        <v>0</v>
      </c>
      <c r="DK95" s="26">
        <f t="shared" si="151"/>
        <v>0</v>
      </c>
      <c r="DL95" s="26">
        <f t="shared" si="152"/>
        <v>0</v>
      </c>
      <c r="DM95" s="26">
        <f t="shared" si="153"/>
        <v>0</v>
      </c>
      <c r="DN95" s="26">
        <f t="shared" si="154"/>
        <v>0</v>
      </c>
    </row>
    <row r="96" spans="1:118" x14ac:dyDescent="0.25">
      <c r="A96" s="1419" t="s">
        <v>128</v>
      </c>
      <c r="B96" s="1420"/>
      <c r="C96" s="1421"/>
      <c r="D96" s="1383">
        <f t="shared" si="136"/>
        <v>186</v>
      </c>
      <c r="E96" s="1465">
        <f t="shared" si="137"/>
        <v>105</v>
      </c>
      <c r="F96" s="1466">
        <f t="shared" si="137"/>
        <v>81</v>
      </c>
      <c r="G96" s="1467">
        <v>0</v>
      </c>
      <c r="H96" s="22">
        <v>0</v>
      </c>
      <c r="I96" s="19">
        <v>0</v>
      </c>
      <c r="J96" s="177">
        <v>0</v>
      </c>
      <c r="K96" s="19">
        <v>2</v>
      </c>
      <c r="L96" s="1425">
        <v>1</v>
      </c>
      <c r="M96" s="1467">
        <v>6</v>
      </c>
      <c r="N96" s="1425">
        <v>19</v>
      </c>
      <c r="O96" s="1424">
        <v>4</v>
      </c>
      <c r="P96" s="1425">
        <v>7</v>
      </c>
      <c r="Q96" s="1424">
        <v>18</v>
      </c>
      <c r="R96" s="1425">
        <v>9</v>
      </c>
      <c r="S96" s="1424">
        <v>9</v>
      </c>
      <c r="T96" s="1425">
        <v>4</v>
      </c>
      <c r="U96" s="1424">
        <v>8</v>
      </c>
      <c r="V96" s="1425">
        <v>12</v>
      </c>
      <c r="W96" s="1424">
        <v>28</v>
      </c>
      <c r="X96" s="1425">
        <v>20</v>
      </c>
      <c r="Y96" s="1424">
        <v>13</v>
      </c>
      <c r="Z96" s="1425">
        <v>0</v>
      </c>
      <c r="AA96" s="1424">
        <v>4</v>
      </c>
      <c r="AB96" s="1425">
        <v>4</v>
      </c>
      <c r="AC96" s="1424">
        <v>5</v>
      </c>
      <c r="AD96" s="1425">
        <v>0</v>
      </c>
      <c r="AE96" s="1424">
        <v>2</v>
      </c>
      <c r="AF96" s="1425">
        <v>2</v>
      </c>
      <c r="AG96" s="1424">
        <v>2</v>
      </c>
      <c r="AH96" s="1425">
        <v>0</v>
      </c>
      <c r="AI96" s="1424">
        <v>0</v>
      </c>
      <c r="AJ96" s="1425">
        <v>2</v>
      </c>
      <c r="AK96" s="1424">
        <v>0</v>
      </c>
      <c r="AL96" s="1425">
        <v>0</v>
      </c>
      <c r="AM96" s="1424">
        <v>4</v>
      </c>
      <c r="AN96" s="1426">
        <v>1</v>
      </c>
      <c r="AO96" s="1468">
        <v>0</v>
      </c>
      <c r="AP96" s="20">
        <v>1</v>
      </c>
      <c r="AQ96" s="24">
        <v>186</v>
      </c>
      <c r="AR96" s="24">
        <v>0</v>
      </c>
      <c r="AS96" s="24">
        <v>0</v>
      </c>
      <c r="AT96" s="20">
        <v>0</v>
      </c>
      <c r="AU96" s="20">
        <v>0</v>
      </c>
      <c r="AV96" s="20">
        <v>0</v>
      </c>
      <c r="AW96" s="20">
        <v>0</v>
      </c>
      <c r="AX96" t="str">
        <f t="shared" si="138"/>
        <v/>
      </c>
      <c r="CW96" s="25" t="str">
        <f t="shared" si="139"/>
        <v/>
      </c>
      <c r="CX96" s="25" t="str">
        <f t="shared" si="140"/>
        <v/>
      </c>
      <c r="CY96" s="25" t="str">
        <f t="shared" si="141"/>
        <v/>
      </c>
      <c r="CZ96" s="25" t="str">
        <f t="shared" si="142"/>
        <v/>
      </c>
      <c r="DA96" s="25" t="str">
        <f t="shared" si="143"/>
        <v/>
      </c>
      <c r="DB96" s="25" t="str">
        <f t="shared" si="144"/>
        <v/>
      </c>
      <c r="DC96" s="25" t="str">
        <f t="shared" si="145"/>
        <v/>
      </c>
      <c r="DD96" s="25" t="str">
        <f t="shared" si="146"/>
        <v/>
      </c>
      <c r="DE96"/>
      <c r="DG96" s="26">
        <f t="shared" si="155"/>
        <v>0</v>
      </c>
      <c r="DH96" s="26">
        <f t="shared" si="148"/>
        <v>0</v>
      </c>
      <c r="DI96" s="26">
        <f t="shared" si="149"/>
        <v>0</v>
      </c>
      <c r="DJ96" s="26">
        <f t="shared" si="150"/>
        <v>0</v>
      </c>
      <c r="DK96" s="26">
        <f t="shared" si="151"/>
        <v>0</v>
      </c>
      <c r="DL96" s="26">
        <f t="shared" si="152"/>
        <v>0</v>
      </c>
      <c r="DM96" s="26">
        <f t="shared" si="153"/>
        <v>0</v>
      </c>
      <c r="DN96" s="26">
        <f t="shared" si="154"/>
        <v>0</v>
      </c>
    </row>
    <row r="97" spans="1:118" x14ac:dyDescent="0.25">
      <c r="A97" s="1590" t="s">
        <v>129</v>
      </c>
      <c r="B97" s="1591"/>
      <c r="C97" s="1592"/>
      <c r="D97" s="1383">
        <f t="shared" si="136"/>
        <v>7</v>
      </c>
      <c r="E97" s="1465">
        <f>SUM(Y97+AA97+AC97+AE97+AG97+AI97+AK97+AM97)</f>
        <v>5</v>
      </c>
      <c r="F97" s="1466">
        <f>SUM(Z97+AB97+AD97+AF97+AH97+AJ97+AL97+AN97)</f>
        <v>2</v>
      </c>
      <c r="G97" s="1593"/>
      <c r="H97" s="1594"/>
      <c r="I97" s="1593"/>
      <c r="J97" s="1595"/>
      <c r="K97" s="1593"/>
      <c r="L97" s="1594"/>
      <c r="M97" s="1593"/>
      <c r="N97" s="1594"/>
      <c r="O97" s="1596"/>
      <c r="P97" s="1594"/>
      <c r="Q97" s="1596"/>
      <c r="R97" s="1594"/>
      <c r="S97" s="1596"/>
      <c r="T97" s="1594"/>
      <c r="U97" s="1596"/>
      <c r="V97" s="1594"/>
      <c r="W97" s="1596"/>
      <c r="X97" s="1594"/>
      <c r="Y97" s="1424">
        <v>1</v>
      </c>
      <c r="Z97" s="1425">
        <v>0</v>
      </c>
      <c r="AA97" s="1424">
        <v>1</v>
      </c>
      <c r="AB97" s="1425">
        <v>1</v>
      </c>
      <c r="AC97" s="1424">
        <v>0</v>
      </c>
      <c r="AD97" s="1425">
        <v>0</v>
      </c>
      <c r="AE97" s="1424">
        <v>1</v>
      </c>
      <c r="AF97" s="1425">
        <v>0</v>
      </c>
      <c r="AG97" s="1424">
        <v>1</v>
      </c>
      <c r="AH97" s="1425">
        <v>0</v>
      </c>
      <c r="AI97" s="1424">
        <v>1</v>
      </c>
      <c r="AJ97" s="1425">
        <v>0</v>
      </c>
      <c r="AK97" s="1424">
        <v>0</v>
      </c>
      <c r="AL97" s="1425">
        <v>1</v>
      </c>
      <c r="AM97" s="1424">
        <v>0</v>
      </c>
      <c r="AN97" s="1426">
        <v>0</v>
      </c>
      <c r="AO97" s="1597"/>
      <c r="AP97" s="20">
        <v>0</v>
      </c>
      <c r="AQ97" s="24">
        <v>7</v>
      </c>
      <c r="AR97" s="24">
        <v>0</v>
      </c>
      <c r="AS97" s="24">
        <v>0</v>
      </c>
      <c r="AT97" s="20">
        <v>0</v>
      </c>
      <c r="AU97" s="20">
        <v>0</v>
      </c>
      <c r="AV97" s="20">
        <v>0</v>
      </c>
      <c r="AW97" s="20">
        <v>0</v>
      </c>
      <c r="AX97" t="str">
        <f t="shared" si="138"/>
        <v/>
      </c>
      <c r="CW97" s="182"/>
      <c r="CX97" s="25" t="str">
        <f t="shared" si="140"/>
        <v/>
      </c>
      <c r="CY97" s="25" t="str">
        <f t="shared" si="141"/>
        <v/>
      </c>
      <c r="CZ97" s="25" t="str">
        <f t="shared" si="142"/>
        <v/>
      </c>
      <c r="DA97" s="25" t="str">
        <f t="shared" si="143"/>
        <v/>
      </c>
      <c r="DB97" s="25" t="str">
        <f t="shared" si="144"/>
        <v/>
      </c>
      <c r="DC97" s="25" t="str">
        <f t="shared" si="145"/>
        <v/>
      </c>
      <c r="DD97" s="25" t="str">
        <f t="shared" si="146"/>
        <v/>
      </c>
      <c r="DE97"/>
      <c r="DG97" s="182"/>
      <c r="DH97" s="26">
        <f t="shared" si="148"/>
        <v>0</v>
      </c>
      <c r="DI97" s="26">
        <f t="shared" si="149"/>
        <v>0</v>
      </c>
      <c r="DJ97" s="26">
        <f t="shared" si="150"/>
        <v>0</v>
      </c>
      <c r="DK97" s="26">
        <f t="shared" si="151"/>
        <v>0</v>
      </c>
      <c r="DL97" s="26">
        <f t="shared" si="152"/>
        <v>0</v>
      </c>
      <c r="DM97" s="26">
        <f t="shared" si="153"/>
        <v>0</v>
      </c>
      <c r="DN97" s="26">
        <f t="shared" si="154"/>
        <v>0</v>
      </c>
    </row>
    <row r="98" spans="1:118" x14ac:dyDescent="0.25">
      <c r="A98" s="1598" t="s">
        <v>130</v>
      </c>
      <c r="B98" s="1598"/>
      <c r="C98" s="1598"/>
      <c r="D98" s="1383">
        <f t="shared" si="136"/>
        <v>9</v>
      </c>
      <c r="E98" s="1465">
        <f>SUM(G98+I98+K98+M98+O98+Q98+S98+U98+W98+Y98)</f>
        <v>4</v>
      </c>
      <c r="F98" s="1466">
        <f>SUM(H98+J98+L98+N98+P98+R98+T98+V98+X98+Z98)</f>
        <v>5</v>
      </c>
      <c r="G98" s="1467">
        <v>0</v>
      </c>
      <c r="H98" s="1425">
        <v>0</v>
      </c>
      <c r="I98" s="1467">
        <v>0</v>
      </c>
      <c r="J98" s="1487">
        <v>0</v>
      </c>
      <c r="K98" s="19">
        <v>0</v>
      </c>
      <c r="L98" s="1425">
        <v>0</v>
      </c>
      <c r="M98" s="1467">
        <v>0</v>
      </c>
      <c r="N98" s="1425">
        <v>0</v>
      </c>
      <c r="O98" s="1424">
        <v>0</v>
      </c>
      <c r="P98" s="1425">
        <v>0</v>
      </c>
      <c r="Q98" s="1424">
        <v>0</v>
      </c>
      <c r="R98" s="1425">
        <v>0</v>
      </c>
      <c r="S98" s="1424">
        <v>0</v>
      </c>
      <c r="T98" s="1425">
        <v>0</v>
      </c>
      <c r="U98" s="1424">
        <v>0</v>
      </c>
      <c r="V98" s="1425">
        <v>0</v>
      </c>
      <c r="W98" s="1424">
        <v>4</v>
      </c>
      <c r="X98" s="1425">
        <v>5</v>
      </c>
      <c r="Y98" s="1424">
        <v>0</v>
      </c>
      <c r="Z98" s="1425">
        <v>0</v>
      </c>
      <c r="AA98" s="1596"/>
      <c r="AB98" s="1594"/>
      <c r="AC98" s="1596"/>
      <c r="AD98" s="1594"/>
      <c r="AE98" s="1596"/>
      <c r="AF98" s="1594"/>
      <c r="AG98" s="1596"/>
      <c r="AH98" s="1594"/>
      <c r="AI98" s="1596"/>
      <c r="AJ98" s="1594"/>
      <c r="AK98" s="1596"/>
      <c r="AL98" s="1594"/>
      <c r="AM98" s="1596"/>
      <c r="AN98" s="1599"/>
      <c r="AO98" s="1468">
        <v>0</v>
      </c>
      <c r="AP98" s="1468">
        <v>0</v>
      </c>
      <c r="AQ98" s="1428">
        <v>9</v>
      </c>
      <c r="AR98" s="1600"/>
      <c r="AS98" s="1428">
        <v>0</v>
      </c>
      <c r="AT98" s="1468">
        <v>0</v>
      </c>
      <c r="AU98" s="1468">
        <v>0</v>
      </c>
      <c r="AV98" s="1468">
        <v>0</v>
      </c>
      <c r="AW98" s="1468">
        <v>0</v>
      </c>
      <c r="AX98" t="str">
        <f t="shared" si="138"/>
        <v/>
      </c>
      <c r="CW98" s="25" t="str">
        <f t="shared" si="139"/>
        <v/>
      </c>
      <c r="CX98" s="25" t="str">
        <f t="shared" si="140"/>
        <v/>
      </c>
      <c r="CY98" s="25" t="str">
        <f t="shared" si="141"/>
        <v/>
      </c>
      <c r="CZ98" s="182"/>
      <c r="DA98" s="25" t="str">
        <f t="shared" si="143"/>
        <v/>
      </c>
      <c r="DB98" s="25" t="str">
        <f t="shared" si="144"/>
        <v/>
      </c>
      <c r="DC98" s="25" t="str">
        <f t="shared" si="145"/>
        <v/>
      </c>
      <c r="DD98" s="25" t="str">
        <f t="shared" si="146"/>
        <v/>
      </c>
      <c r="DE98"/>
      <c r="DG98" s="26">
        <f t="shared" ref="DG98:DG116" si="156">IF(AND((W98+X98)&gt;0,AO98=""),1,IF(AO98&gt;(W98+X98),1,0))</f>
        <v>0</v>
      </c>
      <c r="DH98" s="26">
        <f t="shared" si="148"/>
        <v>0</v>
      </c>
      <c r="DI98" s="26">
        <f t="shared" si="149"/>
        <v>0</v>
      </c>
      <c r="DJ98" s="182"/>
      <c r="DK98" s="26">
        <f t="shared" si="151"/>
        <v>0</v>
      </c>
      <c r="DL98" s="26">
        <f t="shared" si="152"/>
        <v>0</v>
      </c>
      <c r="DM98" s="26">
        <f t="shared" si="153"/>
        <v>0</v>
      </c>
      <c r="DN98" s="26">
        <f t="shared" si="154"/>
        <v>0</v>
      </c>
    </row>
    <row r="99" spans="1:118" x14ac:dyDescent="0.25">
      <c r="A99" s="751" t="s">
        <v>131</v>
      </c>
      <c r="B99" s="752"/>
      <c r="C99" s="753"/>
      <c r="D99" s="1383">
        <f t="shared" si="136"/>
        <v>21</v>
      </c>
      <c r="E99" s="1465">
        <f t="shared" si="137"/>
        <v>13</v>
      </c>
      <c r="F99" s="1466">
        <f t="shared" si="137"/>
        <v>8</v>
      </c>
      <c r="G99" s="1467">
        <v>0</v>
      </c>
      <c r="H99" s="1425">
        <v>0</v>
      </c>
      <c r="I99" s="1467">
        <v>0</v>
      </c>
      <c r="J99" s="1487">
        <v>0</v>
      </c>
      <c r="K99" s="19">
        <v>0</v>
      </c>
      <c r="L99" s="1425">
        <v>0</v>
      </c>
      <c r="M99" s="1467">
        <v>0</v>
      </c>
      <c r="N99" s="1425">
        <v>0</v>
      </c>
      <c r="O99" s="1424">
        <v>0</v>
      </c>
      <c r="P99" s="1425">
        <v>0</v>
      </c>
      <c r="Q99" s="1424">
        <v>0</v>
      </c>
      <c r="R99" s="1425">
        <v>0</v>
      </c>
      <c r="S99" s="1424">
        <v>0</v>
      </c>
      <c r="T99" s="1425">
        <v>0</v>
      </c>
      <c r="U99" s="1424">
        <v>0</v>
      </c>
      <c r="V99" s="1425">
        <v>0</v>
      </c>
      <c r="W99" s="1424">
        <v>5</v>
      </c>
      <c r="X99" s="1425">
        <v>1</v>
      </c>
      <c r="Y99" s="1424">
        <v>7</v>
      </c>
      <c r="Z99" s="1425">
        <v>5</v>
      </c>
      <c r="AA99" s="1424">
        <v>1</v>
      </c>
      <c r="AB99" s="1425">
        <v>2</v>
      </c>
      <c r="AC99" s="1424">
        <v>0</v>
      </c>
      <c r="AD99" s="1425">
        <v>0</v>
      </c>
      <c r="AE99" s="1424">
        <v>0</v>
      </c>
      <c r="AF99" s="1425">
        <v>0</v>
      </c>
      <c r="AG99" s="1424">
        <v>0</v>
      </c>
      <c r="AH99" s="1425">
        <v>0</v>
      </c>
      <c r="AI99" s="1424">
        <v>0</v>
      </c>
      <c r="AJ99" s="1425">
        <v>0</v>
      </c>
      <c r="AK99" s="1424">
        <v>0</v>
      </c>
      <c r="AL99" s="1425">
        <v>0</v>
      </c>
      <c r="AM99" s="1424">
        <v>0</v>
      </c>
      <c r="AN99" s="1426">
        <v>0</v>
      </c>
      <c r="AO99" s="1468">
        <v>0</v>
      </c>
      <c r="AP99" s="1468">
        <v>0</v>
      </c>
      <c r="AQ99" s="1428">
        <v>21</v>
      </c>
      <c r="AR99" s="24">
        <v>0</v>
      </c>
      <c r="AS99" s="1428">
        <v>0</v>
      </c>
      <c r="AT99" s="1468">
        <v>0</v>
      </c>
      <c r="AU99" s="1468">
        <v>0</v>
      </c>
      <c r="AV99" s="1468">
        <v>0</v>
      </c>
      <c r="AW99" s="1468">
        <v>0</v>
      </c>
      <c r="AX99" t="str">
        <f t="shared" si="138"/>
        <v/>
      </c>
      <c r="CW99" s="25" t="str">
        <f t="shared" si="139"/>
        <v/>
      </c>
      <c r="CX99" s="25" t="str">
        <f t="shared" si="140"/>
        <v/>
      </c>
      <c r="CY99" s="25" t="str">
        <f t="shared" si="141"/>
        <v/>
      </c>
      <c r="CZ99" s="25" t="str">
        <f t="shared" si="142"/>
        <v/>
      </c>
      <c r="DA99" s="25" t="str">
        <f t="shared" si="143"/>
        <v/>
      </c>
      <c r="DB99" s="25" t="str">
        <f t="shared" si="144"/>
        <v/>
      </c>
      <c r="DC99" s="25" t="str">
        <f t="shared" si="145"/>
        <v/>
      </c>
      <c r="DD99" s="25" t="str">
        <f t="shared" si="146"/>
        <v/>
      </c>
      <c r="DE99"/>
      <c r="DG99" s="26">
        <f t="shared" si="156"/>
        <v>0</v>
      </c>
      <c r="DH99" s="26">
        <f t="shared" si="148"/>
        <v>0</v>
      </c>
      <c r="DI99" s="26">
        <f t="shared" si="149"/>
        <v>0</v>
      </c>
      <c r="DJ99" s="26">
        <f t="shared" si="150"/>
        <v>0</v>
      </c>
      <c r="DK99" s="26">
        <f t="shared" si="151"/>
        <v>0</v>
      </c>
      <c r="DL99" s="26">
        <f t="shared" si="152"/>
        <v>0</v>
      </c>
      <c r="DM99" s="26">
        <f t="shared" si="153"/>
        <v>0</v>
      </c>
      <c r="DN99" s="26">
        <f t="shared" si="154"/>
        <v>0</v>
      </c>
    </row>
    <row r="100" spans="1:118" ht="15" customHeight="1" x14ac:dyDescent="0.25">
      <c r="A100" s="751" t="s">
        <v>132</v>
      </c>
      <c r="B100" s="752"/>
      <c r="C100" s="753"/>
      <c r="D100" s="1383">
        <f t="shared" si="136"/>
        <v>14</v>
      </c>
      <c r="E100" s="1465">
        <f t="shared" si="137"/>
        <v>2</v>
      </c>
      <c r="F100" s="1466">
        <f t="shared" si="137"/>
        <v>12</v>
      </c>
      <c r="G100" s="1467">
        <v>0</v>
      </c>
      <c r="H100" s="1425">
        <v>0</v>
      </c>
      <c r="I100" s="1467">
        <v>0</v>
      </c>
      <c r="J100" s="1487">
        <v>0</v>
      </c>
      <c r="K100" s="19">
        <v>0</v>
      </c>
      <c r="L100" s="1425">
        <v>0</v>
      </c>
      <c r="M100" s="1467">
        <v>0</v>
      </c>
      <c r="N100" s="1425">
        <v>0</v>
      </c>
      <c r="O100" s="1424">
        <v>0</v>
      </c>
      <c r="P100" s="1425">
        <v>0</v>
      </c>
      <c r="Q100" s="1424">
        <v>0</v>
      </c>
      <c r="R100" s="1425">
        <v>0</v>
      </c>
      <c r="S100" s="1424">
        <v>0</v>
      </c>
      <c r="T100" s="1425">
        <v>0</v>
      </c>
      <c r="U100" s="1424">
        <v>0</v>
      </c>
      <c r="V100" s="1425">
        <v>0</v>
      </c>
      <c r="W100" s="1424">
        <v>0</v>
      </c>
      <c r="X100" s="1425">
        <v>0</v>
      </c>
      <c r="Y100" s="1424">
        <v>1</v>
      </c>
      <c r="Z100" s="1425">
        <v>2</v>
      </c>
      <c r="AA100" s="1424">
        <v>0</v>
      </c>
      <c r="AB100" s="1425">
        <v>0</v>
      </c>
      <c r="AC100" s="1424">
        <v>0</v>
      </c>
      <c r="AD100" s="1425">
        <v>2</v>
      </c>
      <c r="AE100" s="1424">
        <v>0</v>
      </c>
      <c r="AF100" s="1425">
        <v>0</v>
      </c>
      <c r="AG100" s="1424">
        <v>1</v>
      </c>
      <c r="AH100" s="1425">
        <v>6</v>
      </c>
      <c r="AI100" s="1424">
        <v>0</v>
      </c>
      <c r="AJ100" s="1425">
        <v>2</v>
      </c>
      <c r="AK100" s="1424">
        <v>0</v>
      </c>
      <c r="AL100" s="1425">
        <v>0</v>
      </c>
      <c r="AM100" s="1424">
        <v>0</v>
      </c>
      <c r="AN100" s="1426">
        <v>0</v>
      </c>
      <c r="AO100" s="1468">
        <v>0</v>
      </c>
      <c r="AP100" s="1468">
        <v>0</v>
      </c>
      <c r="AQ100" s="1428">
        <v>14</v>
      </c>
      <c r="AR100" s="24">
        <v>0</v>
      </c>
      <c r="AS100" s="1428">
        <v>0</v>
      </c>
      <c r="AT100" s="1468">
        <v>0</v>
      </c>
      <c r="AU100" s="1468">
        <v>0</v>
      </c>
      <c r="AV100" s="1468">
        <v>0</v>
      </c>
      <c r="AW100" s="1468">
        <v>0</v>
      </c>
      <c r="AX100" t="str">
        <f t="shared" si="138"/>
        <v/>
      </c>
      <c r="CW100" s="25" t="str">
        <f t="shared" si="139"/>
        <v/>
      </c>
      <c r="CX100" s="25" t="str">
        <f t="shared" si="140"/>
        <v/>
      </c>
      <c r="CY100" s="25" t="str">
        <f t="shared" si="141"/>
        <v/>
      </c>
      <c r="CZ100" s="25" t="str">
        <f t="shared" si="142"/>
        <v/>
      </c>
      <c r="DA100" s="25" t="str">
        <f t="shared" si="143"/>
        <v/>
      </c>
      <c r="DB100" s="25" t="str">
        <f t="shared" si="144"/>
        <v/>
      </c>
      <c r="DC100" s="25" t="str">
        <f t="shared" si="145"/>
        <v/>
      </c>
      <c r="DD100" s="25" t="str">
        <f t="shared" si="146"/>
        <v/>
      </c>
      <c r="DE100"/>
      <c r="DG100" s="26">
        <f t="shared" si="156"/>
        <v>0</v>
      </c>
      <c r="DH100" s="26">
        <f t="shared" si="148"/>
        <v>0</v>
      </c>
      <c r="DI100" s="26">
        <f t="shared" si="149"/>
        <v>0</v>
      </c>
      <c r="DJ100" s="26">
        <f t="shared" si="150"/>
        <v>0</v>
      </c>
      <c r="DK100" s="26">
        <f t="shared" si="151"/>
        <v>0</v>
      </c>
      <c r="DL100" s="26">
        <f t="shared" si="152"/>
        <v>0</v>
      </c>
      <c r="DM100" s="26">
        <f t="shared" si="153"/>
        <v>0</v>
      </c>
      <c r="DN100" s="26">
        <f t="shared" si="154"/>
        <v>0</v>
      </c>
    </row>
    <row r="101" spans="1:118" x14ac:dyDescent="0.25">
      <c r="A101" s="1598" t="s">
        <v>133</v>
      </c>
      <c r="B101" s="1598"/>
      <c r="C101" s="1598"/>
      <c r="D101" s="1383">
        <f t="shared" si="136"/>
        <v>10</v>
      </c>
      <c r="E101" s="1465">
        <f t="shared" si="137"/>
        <v>2</v>
      </c>
      <c r="F101" s="1466">
        <f t="shared" si="137"/>
        <v>8</v>
      </c>
      <c r="G101" s="1467">
        <v>0</v>
      </c>
      <c r="H101" s="1425">
        <v>0</v>
      </c>
      <c r="I101" s="1467">
        <v>0</v>
      </c>
      <c r="J101" s="1487">
        <v>0</v>
      </c>
      <c r="K101" s="1467">
        <v>0</v>
      </c>
      <c r="L101" s="1425">
        <v>0</v>
      </c>
      <c r="M101" s="1467">
        <v>0</v>
      </c>
      <c r="N101" s="1425">
        <v>0</v>
      </c>
      <c r="O101" s="1424">
        <v>0</v>
      </c>
      <c r="P101" s="1425">
        <v>0</v>
      </c>
      <c r="Q101" s="1424">
        <v>0</v>
      </c>
      <c r="R101" s="1425">
        <v>0</v>
      </c>
      <c r="S101" s="1424">
        <v>0</v>
      </c>
      <c r="T101" s="1425">
        <v>0</v>
      </c>
      <c r="U101" s="1424">
        <v>0</v>
      </c>
      <c r="V101" s="1425">
        <v>0</v>
      </c>
      <c r="W101" s="1424">
        <v>0</v>
      </c>
      <c r="X101" s="1425">
        <v>1</v>
      </c>
      <c r="Y101" s="1424">
        <v>2</v>
      </c>
      <c r="Z101" s="1425">
        <v>7</v>
      </c>
      <c r="AA101" s="1424">
        <v>0</v>
      </c>
      <c r="AB101" s="1425">
        <v>0</v>
      </c>
      <c r="AC101" s="1424">
        <v>0</v>
      </c>
      <c r="AD101" s="1425">
        <v>0</v>
      </c>
      <c r="AE101" s="1424">
        <v>0</v>
      </c>
      <c r="AF101" s="1425">
        <v>0</v>
      </c>
      <c r="AG101" s="1424">
        <v>0</v>
      </c>
      <c r="AH101" s="1425">
        <v>0</v>
      </c>
      <c r="AI101" s="1424">
        <v>0</v>
      </c>
      <c r="AJ101" s="1425">
        <v>0</v>
      </c>
      <c r="AK101" s="1424">
        <v>0</v>
      </c>
      <c r="AL101" s="1425">
        <v>0</v>
      </c>
      <c r="AM101" s="1424">
        <v>0</v>
      </c>
      <c r="AN101" s="1426">
        <v>0</v>
      </c>
      <c r="AO101" s="1468">
        <v>0</v>
      </c>
      <c r="AP101" s="1468">
        <v>0</v>
      </c>
      <c r="AQ101" s="1428">
        <v>10</v>
      </c>
      <c r="AR101" s="24">
        <v>0</v>
      </c>
      <c r="AS101" s="1428">
        <v>0</v>
      </c>
      <c r="AT101" s="1468">
        <v>0</v>
      </c>
      <c r="AU101" s="1468">
        <v>0</v>
      </c>
      <c r="AV101" s="1468">
        <v>0</v>
      </c>
      <c r="AW101" s="1468">
        <v>0</v>
      </c>
      <c r="AX101" t="str">
        <f t="shared" si="138"/>
        <v/>
      </c>
      <c r="CW101" s="25" t="str">
        <f t="shared" si="139"/>
        <v/>
      </c>
      <c r="CX101" s="25" t="str">
        <f t="shared" si="140"/>
        <v/>
      </c>
      <c r="CY101" s="25" t="str">
        <f t="shared" si="141"/>
        <v/>
      </c>
      <c r="CZ101" s="25" t="str">
        <f t="shared" si="142"/>
        <v/>
      </c>
      <c r="DA101" s="25" t="str">
        <f t="shared" si="143"/>
        <v/>
      </c>
      <c r="DB101" s="25" t="str">
        <f t="shared" si="144"/>
        <v/>
      </c>
      <c r="DC101" s="25" t="str">
        <f t="shared" si="145"/>
        <v/>
      </c>
      <c r="DD101" s="25" t="str">
        <f t="shared" si="146"/>
        <v/>
      </c>
      <c r="DE101"/>
      <c r="DG101" s="26">
        <f t="shared" si="156"/>
        <v>0</v>
      </c>
      <c r="DH101" s="26">
        <f t="shared" si="148"/>
        <v>0</v>
      </c>
      <c r="DI101" s="26">
        <f t="shared" si="149"/>
        <v>0</v>
      </c>
      <c r="DJ101" s="26">
        <f t="shared" si="150"/>
        <v>0</v>
      </c>
      <c r="DK101" s="26">
        <f t="shared" si="151"/>
        <v>0</v>
      </c>
      <c r="DL101" s="26">
        <f t="shared" si="152"/>
        <v>0</v>
      </c>
      <c r="DM101" s="26">
        <f t="shared" si="153"/>
        <v>0</v>
      </c>
      <c r="DN101" s="26">
        <f t="shared" si="154"/>
        <v>0</v>
      </c>
    </row>
    <row r="102" spans="1:118" x14ac:dyDescent="0.25">
      <c r="A102" s="1598" t="s">
        <v>134</v>
      </c>
      <c r="B102" s="1598"/>
      <c r="C102" s="1598"/>
      <c r="D102" s="1383">
        <f t="shared" si="136"/>
        <v>0</v>
      </c>
      <c r="E102" s="1465">
        <f t="shared" si="137"/>
        <v>0</v>
      </c>
      <c r="F102" s="1466">
        <f t="shared" si="137"/>
        <v>0</v>
      </c>
      <c r="G102" s="1467"/>
      <c r="H102" s="1425"/>
      <c r="I102" s="1467"/>
      <c r="J102" s="1487"/>
      <c r="K102" s="1467"/>
      <c r="L102" s="1425"/>
      <c r="M102" s="1467"/>
      <c r="N102" s="1425"/>
      <c r="O102" s="1424"/>
      <c r="P102" s="1425"/>
      <c r="Q102" s="1424"/>
      <c r="R102" s="1425"/>
      <c r="S102" s="1424"/>
      <c r="T102" s="1425"/>
      <c r="U102" s="1424"/>
      <c r="V102" s="1425"/>
      <c r="W102" s="1424"/>
      <c r="X102" s="1425"/>
      <c r="Y102" s="1424"/>
      <c r="Z102" s="1425"/>
      <c r="AA102" s="1424"/>
      <c r="AB102" s="1425"/>
      <c r="AC102" s="1424"/>
      <c r="AD102" s="1425"/>
      <c r="AE102" s="1424"/>
      <c r="AF102" s="1425"/>
      <c r="AG102" s="1424"/>
      <c r="AH102" s="1425"/>
      <c r="AI102" s="1424"/>
      <c r="AJ102" s="1425"/>
      <c r="AK102" s="1424"/>
      <c r="AL102" s="1425"/>
      <c r="AM102" s="1424"/>
      <c r="AN102" s="1426"/>
      <c r="AO102" s="1468"/>
      <c r="AP102" s="1468"/>
      <c r="AQ102" s="1428"/>
      <c r="AR102" s="24"/>
      <c r="AS102" s="1428"/>
      <c r="AT102" s="1468"/>
      <c r="AU102" s="1468"/>
      <c r="AV102" s="1468"/>
      <c r="AW102" s="1468"/>
      <c r="AX102" t="str">
        <f t="shared" si="138"/>
        <v/>
      </c>
      <c r="CW102" s="25" t="str">
        <f t="shared" si="139"/>
        <v/>
      </c>
      <c r="CX102" s="25" t="str">
        <f t="shared" si="140"/>
        <v/>
      </c>
      <c r="CY102" s="25" t="str">
        <f t="shared" si="141"/>
        <v/>
      </c>
      <c r="CZ102" s="25" t="str">
        <f t="shared" si="142"/>
        <v/>
      </c>
      <c r="DA102" s="25" t="str">
        <f t="shared" si="143"/>
        <v/>
      </c>
      <c r="DB102" s="25" t="str">
        <f t="shared" si="144"/>
        <v/>
      </c>
      <c r="DC102" s="25" t="str">
        <f t="shared" si="145"/>
        <v/>
      </c>
      <c r="DD102" s="25" t="str">
        <f t="shared" si="146"/>
        <v/>
      </c>
      <c r="DE102"/>
      <c r="DG102" s="26">
        <f t="shared" si="156"/>
        <v>0</v>
      </c>
      <c r="DH102" s="26">
        <f t="shared" si="148"/>
        <v>0</v>
      </c>
      <c r="DI102" s="26">
        <f t="shared" si="149"/>
        <v>0</v>
      </c>
      <c r="DJ102" s="26">
        <f t="shared" si="150"/>
        <v>0</v>
      </c>
      <c r="DK102" s="26">
        <f t="shared" si="151"/>
        <v>0</v>
      </c>
      <c r="DL102" s="26">
        <f t="shared" si="152"/>
        <v>0</v>
      </c>
      <c r="DM102" s="26">
        <f t="shared" si="153"/>
        <v>0</v>
      </c>
      <c r="DN102" s="26">
        <f t="shared" si="154"/>
        <v>0</v>
      </c>
    </row>
    <row r="103" spans="1:118" x14ac:dyDescent="0.25">
      <c r="A103" s="1598" t="s">
        <v>135</v>
      </c>
      <c r="B103" s="1598"/>
      <c r="C103" s="1598"/>
      <c r="D103" s="1383">
        <f t="shared" si="136"/>
        <v>0</v>
      </c>
      <c r="E103" s="1465">
        <f>SUM(G103+I103+K103+M103+O103+Q103+S103+U103+W103)</f>
        <v>0</v>
      </c>
      <c r="F103" s="1466">
        <f>SUM(H103+J103+L103+N103+P103+R103+T103+V103+X103)</f>
        <v>0</v>
      </c>
      <c r="G103" s="1601"/>
      <c r="H103" s="1425"/>
      <c r="I103" s="1601"/>
      <c r="J103" s="1487"/>
      <c r="K103" s="1467"/>
      <c r="L103" s="1425"/>
      <c r="M103" s="1467"/>
      <c r="N103" s="1425"/>
      <c r="O103" s="1424"/>
      <c r="P103" s="1425"/>
      <c r="Q103" s="1424"/>
      <c r="R103" s="1425"/>
      <c r="S103" s="1424"/>
      <c r="T103" s="1425"/>
      <c r="U103" s="1424"/>
      <c r="V103" s="1425"/>
      <c r="W103" s="1424"/>
      <c r="X103" s="1425"/>
      <c r="Y103" s="1596"/>
      <c r="Z103" s="1594"/>
      <c r="AA103" s="1596"/>
      <c r="AB103" s="1594"/>
      <c r="AC103" s="1596"/>
      <c r="AD103" s="1594"/>
      <c r="AE103" s="1596"/>
      <c r="AF103" s="1594"/>
      <c r="AG103" s="1596"/>
      <c r="AH103" s="1594"/>
      <c r="AI103" s="1596"/>
      <c r="AJ103" s="1594"/>
      <c r="AK103" s="1596"/>
      <c r="AL103" s="1594"/>
      <c r="AM103" s="1596"/>
      <c r="AN103" s="1599"/>
      <c r="AO103" s="1468"/>
      <c r="AP103" s="1468"/>
      <c r="AQ103" s="1428"/>
      <c r="AR103" s="1600"/>
      <c r="AS103" s="1428"/>
      <c r="AT103" s="1468"/>
      <c r="AU103" s="1468"/>
      <c r="AV103" s="1468"/>
      <c r="AW103" s="1468"/>
      <c r="AX103" t="str">
        <f t="shared" si="138"/>
        <v/>
      </c>
      <c r="CW103" s="25" t="str">
        <f t="shared" si="139"/>
        <v/>
      </c>
      <c r="CX103" s="25" t="str">
        <f t="shared" si="140"/>
        <v/>
      </c>
      <c r="CY103" s="25" t="str">
        <f t="shared" si="141"/>
        <v/>
      </c>
      <c r="CZ103" s="25" t="str">
        <f t="shared" si="142"/>
        <v/>
      </c>
      <c r="DA103" s="25" t="str">
        <f t="shared" si="143"/>
        <v/>
      </c>
      <c r="DB103" s="25" t="str">
        <f t="shared" si="144"/>
        <v/>
      </c>
      <c r="DC103" s="25" t="str">
        <f t="shared" si="145"/>
        <v/>
      </c>
      <c r="DD103" s="25" t="str">
        <f t="shared" si="146"/>
        <v/>
      </c>
      <c r="DE103"/>
      <c r="DG103" s="26">
        <f t="shared" si="156"/>
        <v>0</v>
      </c>
      <c r="DH103" s="26">
        <f t="shared" si="148"/>
        <v>0</v>
      </c>
      <c r="DI103" s="26">
        <f t="shared" si="149"/>
        <v>0</v>
      </c>
      <c r="DJ103" s="26">
        <f t="shared" si="150"/>
        <v>0</v>
      </c>
      <c r="DK103" s="26">
        <f t="shared" si="151"/>
        <v>0</v>
      </c>
      <c r="DL103" s="26">
        <f t="shared" si="152"/>
        <v>0</v>
      </c>
      <c r="DM103" s="26">
        <f t="shared" si="153"/>
        <v>0</v>
      </c>
      <c r="DN103" s="26">
        <f t="shared" si="154"/>
        <v>0</v>
      </c>
    </row>
    <row r="104" spans="1:118" x14ac:dyDescent="0.25">
      <c r="A104" s="1598" t="s">
        <v>136</v>
      </c>
      <c r="B104" s="1598"/>
      <c r="C104" s="1598"/>
      <c r="D104" s="1383">
        <f t="shared" si="136"/>
        <v>12</v>
      </c>
      <c r="E104" s="1465">
        <f t="shared" ref="E104:F106" si="157">SUM(Q104+S104+U104+W104+Y104+AA104+AC104+AE104+AG104+AI104+AK104+AM104)</f>
        <v>5</v>
      </c>
      <c r="F104" s="1466">
        <f t="shared" si="157"/>
        <v>7</v>
      </c>
      <c r="G104" s="1484"/>
      <c r="H104" s="1485"/>
      <c r="I104" s="1484"/>
      <c r="J104" s="1602"/>
      <c r="K104" s="1484"/>
      <c r="L104" s="1485"/>
      <c r="M104" s="1484"/>
      <c r="N104" s="1485"/>
      <c r="O104" s="1603"/>
      <c r="P104" s="1485"/>
      <c r="Q104" s="1424">
        <v>0</v>
      </c>
      <c r="R104" s="1425">
        <v>0</v>
      </c>
      <c r="S104" s="1424">
        <v>0</v>
      </c>
      <c r="T104" s="1425">
        <v>0</v>
      </c>
      <c r="U104" s="1424">
        <v>0</v>
      </c>
      <c r="V104" s="1425">
        <v>0</v>
      </c>
      <c r="W104" s="1424">
        <v>1</v>
      </c>
      <c r="X104" s="1425">
        <v>2</v>
      </c>
      <c r="Y104" s="1424">
        <v>0</v>
      </c>
      <c r="Z104" s="1425">
        <v>1</v>
      </c>
      <c r="AA104" s="1424">
        <v>0</v>
      </c>
      <c r="AB104" s="1425">
        <v>1</v>
      </c>
      <c r="AC104" s="1424">
        <v>0</v>
      </c>
      <c r="AD104" s="1425">
        <v>2</v>
      </c>
      <c r="AE104" s="1424">
        <v>1</v>
      </c>
      <c r="AF104" s="1425">
        <v>1</v>
      </c>
      <c r="AG104" s="1424">
        <v>2</v>
      </c>
      <c r="AH104" s="1425">
        <v>0</v>
      </c>
      <c r="AI104" s="1424">
        <v>0</v>
      </c>
      <c r="AJ104" s="1425">
        <v>0</v>
      </c>
      <c r="AK104" s="1424">
        <v>1</v>
      </c>
      <c r="AL104" s="1425">
        <v>0</v>
      </c>
      <c r="AM104" s="1424">
        <v>0</v>
      </c>
      <c r="AN104" s="1426">
        <v>0</v>
      </c>
      <c r="AO104" s="1468">
        <v>0</v>
      </c>
      <c r="AP104" s="1468">
        <v>1</v>
      </c>
      <c r="AQ104" s="1428">
        <v>12</v>
      </c>
      <c r="AR104" s="1428">
        <v>0</v>
      </c>
      <c r="AS104" s="1428">
        <v>0</v>
      </c>
      <c r="AT104" s="1468">
        <v>0</v>
      </c>
      <c r="AU104" s="1468">
        <v>0</v>
      </c>
      <c r="AV104" s="1468">
        <v>0</v>
      </c>
      <c r="AW104" s="1468">
        <v>0</v>
      </c>
      <c r="AX104" t="str">
        <f t="shared" si="138"/>
        <v/>
      </c>
      <c r="CW104" s="25" t="str">
        <f t="shared" si="139"/>
        <v/>
      </c>
      <c r="CX104" s="25" t="str">
        <f t="shared" si="140"/>
        <v/>
      </c>
      <c r="CY104" s="25" t="str">
        <f t="shared" si="141"/>
        <v/>
      </c>
      <c r="CZ104" s="25" t="str">
        <f t="shared" si="142"/>
        <v/>
      </c>
      <c r="DA104" s="25" t="str">
        <f t="shared" si="143"/>
        <v/>
      </c>
      <c r="DB104" s="25" t="str">
        <f t="shared" si="144"/>
        <v/>
      </c>
      <c r="DC104" s="25" t="str">
        <f t="shared" si="145"/>
        <v/>
      </c>
      <c r="DD104" s="25" t="str">
        <f t="shared" si="146"/>
        <v/>
      </c>
      <c r="DE104"/>
      <c r="DG104" s="26">
        <f t="shared" si="156"/>
        <v>0</v>
      </c>
      <c r="DH104" s="26">
        <f t="shared" si="148"/>
        <v>0</v>
      </c>
      <c r="DI104" s="26">
        <f t="shared" si="149"/>
        <v>0</v>
      </c>
      <c r="DJ104" s="26">
        <f t="shared" si="150"/>
        <v>0</v>
      </c>
      <c r="DK104" s="26">
        <f t="shared" si="151"/>
        <v>0</v>
      </c>
      <c r="DL104" s="26">
        <f t="shared" si="152"/>
        <v>0</v>
      </c>
      <c r="DM104" s="26">
        <f t="shared" si="153"/>
        <v>0</v>
      </c>
      <c r="DN104" s="26">
        <f t="shared" si="154"/>
        <v>0</v>
      </c>
    </row>
    <row r="105" spans="1:118" x14ac:dyDescent="0.25">
      <c r="A105" s="1598" t="s">
        <v>137</v>
      </c>
      <c r="B105" s="1598"/>
      <c r="C105" s="1598"/>
      <c r="D105" s="1383">
        <f t="shared" si="136"/>
        <v>5</v>
      </c>
      <c r="E105" s="1465">
        <f t="shared" si="157"/>
        <v>0</v>
      </c>
      <c r="F105" s="1466">
        <f t="shared" si="157"/>
        <v>5</v>
      </c>
      <c r="G105" s="1484"/>
      <c r="H105" s="1485"/>
      <c r="I105" s="1484"/>
      <c r="J105" s="1602"/>
      <c r="K105" s="1484"/>
      <c r="L105" s="1485"/>
      <c r="M105" s="1484"/>
      <c r="N105" s="1485"/>
      <c r="O105" s="1603"/>
      <c r="P105" s="1485"/>
      <c r="Q105" s="1424">
        <v>0</v>
      </c>
      <c r="R105" s="1425">
        <v>0</v>
      </c>
      <c r="S105" s="1424">
        <v>0</v>
      </c>
      <c r="T105" s="1425">
        <v>0</v>
      </c>
      <c r="U105" s="1424">
        <v>0</v>
      </c>
      <c r="V105" s="1425">
        <v>0</v>
      </c>
      <c r="W105" s="1424">
        <v>0</v>
      </c>
      <c r="X105" s="1425">
        <v>0</v>
      </c>
      <c r="Y105" s="1424">
        <v>0</v>
      </c>
      <c r="Z105" s="1425">
        <v>0</v>
      </c>
      <c r="AA105" s="1424">
        <v>0</v>
      </c>
      <c r="AB105" s="1425">
        <v>0</v>
      </c>
      <c r="AC105" s="1424">
        <v>0</v>
      </c>
      <c r="AD105" s="1425">
        <v>1</v>
      </c>
      <c r="AE105" s="1424">
        <v>0</v>
      </c>
      <c r="AF105" s="1425">
        <v>1</v>
      </c>
      <c r="AG105" s="1424">
        <v>0</v>
      </c>
      <c r="AH105" s="1425">
        <v>2</v>
      </c>
      <c r="AI105" s="1424">
        <v>0</v>
      </c>
      <c r="AJ105" s="1425">
        <v>0</v>
      </c>
      <c r="AK105" s="1424">
        <v>0</v>
      </c>
      <c r="AL105" s="1425">
        <v>1</v>
      </c>
      <c r="AM105" s="1424">
        <v>0</v>
      </c>
      <c r="AN105" s="1426">
        <v>0</v>
      </c>
      <c r="AO105" s="1468">
        <v>0</v>
      </c>
      <c r="AP105" s="1468">
        <v>0</v>
      </c>
      <c r="AQ105" s="1428">
        <v>5</v>
      </c>
      <c r="AR105" s="1428">
        <v>0</v>
      </c>
      <c r="AS105" s="1428">
        <v>0</v>
      </c>
      <c r="AT105" s="1468">
        <v>0</v>
      </c>
      <c r="AU105" s="1468">
        <v>0</v>
      </c>
      <c r="AV105" s="1468">
        <v>0</v>
      </c>
      <c r="AW105" s="1468">
        <v>0</v>
      </c>
      <c r="AX105" t="str">
        <f t="shared" si="138"/>
        <v/>
      </c>
      <c r="CW105" s="25" t="str">
        <f t="shared" si="139"/>
        <v/>
      </c>
      <c r="CX105" s="25" t="str">
        <f t="shared" si="140"/>
        <v/>
      </c>
      <c r="CY105" s="25" t="str">
        <f t="shared" si="141"/>
        <v/>
      </c>
      <c r="CZ105" s="25" t="str">
        <f t="shared" si="142"/>
        <v/>
      </c>
      <c r="DA105" s="25" t="str">
        <f t="shared" si="143"/>
        <v/>
      </c>
      <c r="DB105" s="25" t="str">
        <f t="shared" si="144"/>
        <v/>
      </c>
      <c r="DC105" s="25" t="str">
        <f t="shared" si="145"/>
        <v/>
      </c>
      <c r="DD105" s="25" t="str">
        <f t="shared" si="146"/>
        <v/>
      </c>
      <c r="DE105"/>
      <c r="DG105" s="26">
        <f t="shared" si="156"/>
        <v>0</v>
      </c>
      <c r="DH105" s="26">
        <f t="shared" si="148"/>
        <v>0</v>
      </c>
      <c r="DI105" s="26">
        <f t="shared" si="149"/>
        <v>0</v>
      </c>
      <c r="DJ105" s="26">
        <f t="shared" si="150"/>
        <v>0</v>
      </c>
      <c r="DK105" s="26">
        <f t="shared" si="151"/>
        <v>0</v>
      </c>
      <c r="DL105" s="26">
        <f t="shared" si="152"/>
        <v>0</v>
      </c>
      <c r="DM105" s="26">
        <f t="shared" si="153"/>
        <v>0</v>
      </c>
      <c r="DN105" s="26">
        <f t="shared" si="154"/>
        <v>0</v>
      </c>
    </row>
    <row r="106" spans="1:118" x14ac:dyDescent="0.25">
      <c r="A106" s="1598" t="s">
        <v>138</v>
      </c>
      <c r="B106" s="1598"/>
      <c r="C106" s="1598"/>
      <c r="D106" s="1383">
        <f t="shared" si="136"/>
        <v>14</v>
      </c>
      <c r="E106" s="1465">
        <f t="shared" si="157"/>
        <v>4</v>
      </c>
      <c r="F106" s="1466">
        <f t="shared" si="157"/>
        <v>10</v>
      </c>
      <c r="G106" s="1484"/>
      <c r="H106" s="1485"/>
      <c r="I106" s="1484"/>
      <c r="J106" s="1602"/>
      <c r="K106" s="1484"/>
      <c r="L106" s="1485"/>
      <c r="M106" s="1484"/>
      <c r="N106" s="1485"/>
      <c r="O106" s="1603"/>
      <c r="P106" s="1485"/>
      <c r="Q106" s="1424">
        <v>0</v>
      </c>
      <c r="R106" s="1425">
        <v>0</v>
      </c>
      <c r="S106" s="1424">
        <v>0</v>
      </c>
      <c r="T106" s="1425">
        <v>0</v>
      </c>
      <c r="U106" s="1424">
        <v>0</v>
      </c>
      <c r="V106" s="1425">
        <v>0</v>
      </c>
      <c r="W106" s="1424">
        <v>0</v>
      </c>
      <c r="X106" s="1425">
        <v>0</v>
      </c>
      <c r="Y106" s="1424">
        <v>0</v>
      </c>
      <c r="Z106" s="1425">
        <v>1</v>
      </c>
      <c r="AA106" s="1424">
        <v>0</v>
      </c>
      <c r="AB106" s="1425">
        <v>5</v>
      </c>
      <c r="AC106" s="1424">
        <v>1</v>
      </c>
      <c r="AD106" s="1425">
        <v>0</v>
      </c>
      <c r="AE106" s="1424">
        <v>1</v>
      </c>
      <c r="AF106" s="1425">
        <v>1</v>
      </c>
      <c r="AG106" s="1424">
        <v>0</v>
      </c>
      <c r="AH106" s="1425">
        <v>3</v>
      </c>
      <c r="AI106" s="1424">
        <v>1</v>
      </c>
      <c r="AJ106" s="1425">
        <v>0</v>
      </c>
      <c r="AK106" s="1424">
        <v>1</v>
      </c>
      <c r="AL106" s="1425">
        <v>0</v>
      </c>
      <c r="AM106" s="1424">
        <v>0</v>
      </c>
      <c r="AN106" s="1426">
        <v>0</v>
      </c>
      <c r="AO106" s="1468">
        <v>0</v>
      </c>
      <c r="AP106" s="1468">
        <v>0</v>
      </c>
      <c r="AQ106" s="1428">
        <v>14</v>
      </c>
      <c r="AR106" s="1428">
        <v>0</v>
      </c>
      <c r="AS106" s="1428">
        <v>0</v>
      </c>
      <c r="AT106" s="1468">
        <v>0</v>
      </c>
      <c r="AU106" s="1468">
        <v>0</v>
      </c>
      <c r="AV106" s="1468">
        <v>0</v>
      </c>
      <c r="AW106" s="1468">
        <v>0</v>
      </c>
      <c r="AX106" t="str">
        <f t="shared" si="138"/>
        <v/>
      </c>
      <c r="CW106" s="25" t="str">
        <f t="shared" si="139"/>
        <v/>
      </c>
      <c r="CX106" s="25" t="str">
        <f t="shared" si="140"/>
        <v/>
      </c>
      <c r="CY106" s="25" t="str">
        <f t="shared" si="141"/>
        <v/>
      </c>
      <c r="CZ106" s="25" t="str">
        <f t="shared" si="142"/>
        <v/>
      </c>
      <c r="DA106" s="25" t="str">
        <f t="shared" si="143"/>
        <v/>
      </c>
      <c r="DB106" s="25" t="str">
        <f t="shared" si="144"/>
        <v/>
      </c>
      <c r="DC106" s="25" t="str">
        <f t="shared" si="145"/>
        <v/>
      </c>
      <c r="DD106" s="25" t="str">
        <f t="shared" si="146"/>
        <v/>
      </c>
      <c r="DE106"/>
      <c r="DG106" s="26">
        <f t="shared" si="156"/>
        <v>0</v>
      </c>
      <c r="DH106" s="26">
        <f t="shared" si="148"/>
        <v>0</v>
      </c>
      <c r="DI106" s="26">
        <f t="shared" si="149"/>
        <v>0</v>
      </c>
      <c r="DJ106" s="26">
        <f t="shared" si="150"/>
        <v>0</v>
      </c>
      <c r="DK106" s="26">
        <f t="shared" si="151"/>
        <v>0</v>
      </c>
      <c r="DL106" s="26">
        <f t="shared" si="152"/>
        <v>0</v>
      </c>
      <c r="DM106" s="26">
        <f t="shared" si="153"/>
        <v>0</v>
      </c>
      <c r="DN106" s="26">
        <f t="shared" si="154"/>
        <v>0</v>
      </c>
    </row>
    <row r="107" spans="1:118" x14ac:dyDescent="0.25">
      <c r="A107" s="1590" t="s">
        <v>139</v>
      </c>
      <c r="B107" s="1591"/>
      <c r="C107" s="1592"/>
      <c r="D107" s="1383">
        <f t="shared" si="136"/>
        <v>0</v>
      </c>
      <c r="E107" s="1465">
        <f>SUM(Q107+S107+U107+W107+Y107)</f>
        <v>0</v>
      </c>
      <c r="F107" s="1466">
        <f>SUM(R107+T107+V107+X107+Z107)</f>
        <v>0</v>
      </c>
      <c r="G107" s="1593"/>
      <c r="H107" s="1594"/>
      <c r="I107" s="1593"/>
      <c r="J107" s="1595"/>
      <c r="K107" s="1593"/>
      <c r="L107" s="1594"/>
      <c r="M107" s="1593"/>
      <c r="N107" s="1594"/>
      <c r="O107" s="1596"/>
      <c r="P107" s="1594"/>
      <c r="Q107" s="1424"/>
      <c r="R107" s="1425"/>
      <c r="S107" s="1424"/>
      <c r="T107" s="1425"/>
      <c r="U107" s="1424"/>
      <c r="V107" s="1425"/>
      <c r="W107" s="1424"/>
      <c r="X107" s="1425"/>
      <c r="Y107" s="1424"/>
      <c r="Z107" s="1425"/>
      <c r="AA107" s="1596"/>
      <c r="AB107" s="1594"/>
      <c r="AC107" s="1596"/>
      <c r="AD107" s="1594"/>
      <c r="AE107" s="1596"/>
      <c r="AF107" s="1594"/>
      <c r="AG107" s="1596"/>
      <c r="AH107" s="1594"/>
      <c r="AI107" s="1596"/>
      <c r="AJ107" s="1594"/>
      <c r="AK107" s="1596"/>
      <c r="AL107" s="1594"/>
      <c r="AM107" s="1596"/>
      <c r="AN107" s="1599"/>
      <c r="AO107" s="1468"/>
      <c r="AP107" s="1468"/>
      <c r="AQ107" s="1428"/>
      <c r="AR107" s="1600"/>
      <c r="AS107" s="1428"/>
      <c r="AT107" s="1468"/>
      <c r="AU107" s="1468"/>
      <c r="AV107" s="1468"/>
      <c r="AW107" s="1468"/>
      <c r="AX107" t="str">
        <f t="shared" si="138"/>
        <v/>
      </c>
      <c r="CW107" s="25" t="str">
        <f t="shared" si="139"/>
        <v/>
      </c>
      <c r="CX107" s="25" t="str">
        <f t="shared" si="140"/>
        <v/>
      </c>
      <c r="CY107" s="25" t="str">
        <f t="shared" si="141"/>
        <v/>
      </c>
      <c r="CZ107" s="25" t="str">
        <f t="shared" si="142"/>
        <v/>
      </c>
      <c r="DA107" s="25" t="str">
        <f t="shared" si="143"/>
        <v/>
      </c>
      <c r="DB107" s="25" t="str">
        <f t="shared" si="144"/>
        <v/>
      </c>
      <c r="DC107" s="25" t="str">
        <f t="shared" si="145"/>
        <v/>
      </c>
      <c r="DD107" s="25" t="str">
        <f t="shared" si="146"/>
        <v/>
      </c>
      <c r="DE107"/>
      <c r="DG107" s="26">
        <f t="shared" si="156"/>
        <v>0</v>
      </c>
      <c r="DH107" s="26">
        <f t="shared" si="148"/>
        <v>0</v>
      </c>
      <c r="DI107" s="26">
        <f t="shared" si="149"/>
        <v>0</v>
      </c>
      <c r="DJ107" s="26">
        <f t="shared" si="150"/>
        <v>0</v>
      </c>
      <c r="DK107" s="26">
        <f t="shared" si="151"/>
        <v>0</v>
      </c>
      <c r="DL107" s="26">
        <f t="shared" si="152"/>
        <v>0</v>
      </c>
      <c r="DM107" s="26">
        <f t="shared" si="153"/>
        <v>0</v>
      </c>
      <c r="DN107" s="26">
        <f t="shared" si="154"/>
        <v>0</v>
      </c>
    </row>
    <row r="108" spans="1:118" x14ac:dyDescent="0.25">
      <c r="A108" s="1590" t="s">
        <v>140</v>
      </c>
      <c r="B108" s="1591"/>
      <c r="C108" s="1592"/>
      <c r="D108" s="1383">
        <f t="shared" si="136"/>
        <v>0</v>
      </c>
      <c r="E108" s="1465">
        <f>SUM(Q108+S108+U108+W108+Y108+AA108+AC108+AE108+AG108+AI108+AK108+AM108)</f>
        <v>0</v>
      </c>
      <c r="F108" s="1466">
        <f>SUM(R108+T108+V108+X108+Z108+AB108+AD108+AF108+AH108+AJ108+AL108+AN108)</f>
        <v>0</v>
      </c>
      <c r="G108" s="1593"/>
      <c r="H108" s="1594"/>
      <c r="I108" s="1593"/>
      <c r="J108" s="1595"/>
      <c r="K108" s="1593"/>
      <c r="L108" s="1594"/>
      <c r="M108" s="1593"/>
      <c r="N108" s="1594"/>
      <c r="O108" s="1596"/>
      <c r="P108" s="1594"/>
      <c r="Q108" s="1424"/>
      <c r="R108" s="1425"/>
      <c r="S108" s="1424"/>
      <c r="T108" s="1425"/>
      <c r="U108" s="1424"/>
      <c r="V108" s="1425"/>
      <c r="W108" s="1424"/>
      <c r="X108" s="1425"/>
      <c r="Y108" s="1424"/>
      <c r="Z108" s="1425"/>
      <c r="AA108" s="1424"/>
      <c r="AB108" s="1425"/>
      <c r="AC108" s="1424"/>
      <c r="AD108" s="1425"/>
      <c r="AE108" s="1424"/>
      <c r="AF108" s="1425"/>
      <c r="AG108" s="1424"/>
      <c r="AH108" s="1425"/>
      <c r="AI108" s="1424"/>
      <c r="AJ108" s="1425"/>
      <c r="AK108" s="1424"/>
      <c r="AL108" s="1425"/>
      <c r="AM108" s="1424"/>
      <c r="AN108" s="1426"/>
      <c r="AO108" s="1468"/>
      <c r="AP108" s="1468"/>
      <c r="AQ108" s="1428"/>
      <c r="AR108" s="1428"/>
      <c r="AS108" s="1428"/>
      <c r="AT108" s="1468"/>
      <c r="AU108" s="1468"/>
      <c r="AV108" s="1468"/>
      <c r="AW108" s="1468"/>
      <c r="AX108" t="str">
        <f t="shared" si="138"/>
        <v/>
      </c>
      <c r="CW108" s="25" t="str">
        <f t="shared" si="139"/>
        <v/>
      </c>
      <c r="CX108" s="25" t="str">
        <f t="shared" si="140"/>
        <v/>
      </c>
      <c r="CY108" s="25" t="str">
        <f t="shared" si="141"/>
        <v/>
      </c>
      <c r="CZ108" s="25" t="str">
        <f t="shared" si="142"/>
        <v/>
      </c>
      <c r="DA108" s="25" t="str">
        <f t="shared" si="143"/>
        <v/>
      </c>
      <c r="DB108" s="25" t="str">
        <f t="shared" si="144"/>
        <v/>
      </c>
      <c r="DC108" s="25" t="str">
        <f t="shared" si="145"/>
        <v/>
      </c>
      <c r="DD108" s="25" t="str">
        <f t="shared" si="146"/>
        <v/>
      </c>
      <c r="DE108"/>
      <c r="DG108" s="26">
        <f t="shared" si="156"/>
        <v>0</v>
      </c>
      <c r="DH108" s="26">
        <f t="shared" si="148"/>
        <v>0</v>
      </c>
      <c r="DI108" s="26">
        <f t="shared" si="149"/>
        <v>0</v>
      </c>
      <c r="DJ108" s="26">
        <f t="shared" si="150"/>
        <v>0</v>
      </c>
      <c r="DK108" s="26">
        <f t="shared" si="151"/>
        <v>0</v>
      </c>
      <c r="DL108" s="26">
        <f t="shared" si="152"/>
        <v>0</v>
      </c>
      <c r="DM108" s="26">
        <f t="shared" si="153"/>
        <v>0</v>
      </c>
      <c r="DN108" s="26">
        <f t="shared" si="154"/>
        <v>0</v>
      </c>
    </row>
    <row r="109" spans="1:118" x14ac:dyDescent="0.25">
      <c r="A109" s="1590" t="s">
        <v>141</v>
      </c>
      <c r="B109" s="1591"/>
      <c r="C109" s="1592"/>
      <c r="D109" s="1383">
        <f t="shared" si="136"/>
        <v>0</v>
      </c>
      <c r="E109" s="1465">
        <f>SUM(Q109+S109+U109+W109+Y109+AA109+AC109+AE109+AG109+AI109+AK109+AM109)</f>
        <v>0</v>
      </c>
      <c r="F109" s="1466">
        <f>SUM(R109+T109+V109+X109+Z109+AB109+AD109+AF109+AH109+AJ109+AL109+AN109)</f>
        <v>0</v>
      </c>
      <c r="G109" s="1593"/>
      <c r="H109" s="1594"/>
      <c r="I109" s="1593"/>
      <c r="J109" s="1595"/>
      <c r="K109" s="1593"/>
      <c r="L109" s="1594"/>
      <c r="M109" s="1593"/>
      <c r="N109" s="1594"/>
      <c r="O109" s="1596"/>
      <c r="P109" s="1594"/>
      <c r="Q109" s="1424"/>
      <c r="R109" s="1425"/>
      <c r="S109" s="1424"/>
      <c r="T109" s="1425"/>
      <c r="U109" s="1424"/>
      <c r="V109" s="1425"/>
      <c r="W109" s="1424"/>
      <c r="X109" s="1425"/>
      <c r="Y109" s="1424"/>
      <c r="Z109" s="1425"/>
      <c r="AA109" s="1424"/>
      <c r="AB109" s="1425"/>
      <c r="AC109" s="1424"/>
      <c r="AD109" s="1425"/>
      <c r="AE109" s="1424"/>
      <c r="AF109" s="1425"/>
      <c r="AG109" s="1424"/>
      <c r="AH109" s="1425"/>
      <c r="AI109" s="1424"/>
      <c r="AJ109" s="1425"/>
      <c r="AK109" s="1424"/>
      <c r="AL109" s="1425"/>
      <c r="AM109" s="1424"/>
      <c r="AN109" s="1426"/>
      <c r="AO109" s="1468"/>
      <c r="AP109" s="1468"/>
      <c r="AQ109" s="1428"/>
      <c r="AR109" s="1428"/>
      <c r="AS109" s="1428"/>
      <c r="AT109" s="1468"/>
      <c r="AU109" s="1468"/>
      <c r="AV109" s="1468"/>
      <c r="AW109" s="1468"/>
      <c r="AX109" t="str">
        <f t="shared" si="138"/>
        <v/>
      </c>
      <c r="CW109" s="25" t="str">
        <f t="shared" si="139"/>
        <v/>
      </c>
      <c r="CX109" s="25" t="str">
        <f t="shared" si="140"/>
        <v/>
      </c>
      <c r="CY109" s="25" t="str">
        <f t="shared" si="141"/>
        <v/>
      </c>
      <c r="CZ109" s="25" t="str">
        <f t="shared" si="142"/>
        <v/>
      </c>
      <c r="DA109" s="25" t="str">
        <f t="shared" si="143"/>
        <v/>
      </c>
      <c r="DB109" s="25" t="str">
        <f t="shared" si="144"/>
        <v/>
      </c>
      <c r="DC109" s="25" t="str">
        <f t="shared" si="145"/>
        <v/>
      </c>
      <c r="DD109" s="25" t="str">
        <f t="shared" si="146"/>
        <v/>
      </c>
      <c r="DE109"/>
      <c r="DG109" s="26">
        <f t="shared" si="156"/>
        <v>0</v>
      </c>
      <c r="DH109" s="26">
        <f t="shared" si="148"/>
        <v>0</v>
      </c>
      <c r="DI109" s="26">
        <f t="shared" si="149"/>
        <v>0</v>
      </c>
      <c r="DJ109" s="26">
        <f t="shared" si="150"/>
        <v>0</v>
      </c>
      <c r="DK109" s="26">
        <f t="shared" si="151"/>
        <v>0</v>
      </c>
      <c r="DL109" s="26">
        <f t="shared" si="152"/>
        <v>0</v>
      </c>
      <c r="DM109" s="26">
        <f t="shared" si="153"/>
        <v>0</v>
      </c>
      <c r="DN109" s="26">
        <f t="shared" si="154"/>
        <v>0</v>
      </c>
    </row>
    <row r="110" spans="1:118" x14ac:dyDescent="0.25">
      <c r="A110" s="1590" t="s">
        <v>142</v>
      </c>
      <c r="B110" s="1591"/>
      <c r="C110" s="1592"/>
      <c r="D110" s="1383">
        <f t="shared" si="136"/>
        <v>0</v>
      </c>
      <c r="E110" s="1465">
        <f t="shared" si="137"/>
        <v>0</v>
      </c>
      <c r="F110" s="1466">
        <f t="shared" si="137"/>
        <v>0</v>
      </c>
      <c r="G110" s="1601"/>
      <c r="H110" s="1604"/>
      <c r="I110" s="1467"/>
      <c r="J110" s="1487"/>
      <c r="K110" s="1467"/>
      <c r="L110" s="1425"/>
      <c r="M110" s="1467"/>
      <c r="N110" s="1425"/>
      <c r="O110" s="1424"/>
      <c r="P110" s="1425"/>
      <c r="Q110" s="1424"/>
      <c r="R110" s="1425"/>
      <c r="S110" s="1424"/>
      <c r="T110" s="1425"/>
      <c r="U110" s="1424"/>
      <c r="V110" s="1425"/>
      <c r="W110" s="1424"/>
      <c r="X110" s="1425"/>
      <c r="Y110" s="1424"/>
      <c r="Z110" s="1425"/>
      <c r="AA110" s="1424"/>
      <c r="AB110" s="1425"/>
      <c r="AC110" s="1424"/>
      <c r="AD110" s="1425"/>
      <c r="AE110" s="1424"/>
      <c r="AF110" s="1425"/>
      <c r="AG110" s="1424"/>
      <c r="AH110" s="1425"/>
      <c r="AI110" s="1424"/>
      <c r="AJ110" s="1425"/>
      <c r="AK110" s="1424"/>
      <c r="AL110" s="1425"/>
      <c r="AM110" s="1424"/>
      <c r="AN110" s="1426"/>
      <c r="AO110" s="1468"/>
      <c r="AP110" s="1468"/>
      <c r="AQ110" s="1428"/>
      <c r="AR110" s="1428"/>
      <c r="AS110" s="1428"/>
      <c r="AT110" s="1468"/>
      <c r="AU110" s="1468"/>
      <c r="AV110" s="1468"/>
      <c r="AW110" s="1468"/>
      <c r="AX110" t="str">
        <f t="shared" si="138"/>
        <v/>
      </c>
      <c r="CW110" s="25" t="str">
        <f t="shared" si="139"/>
        <v/>
      </c>
      <c r="CX110" s="25" t="str">
        <f t="shared" si="140"/>
        <v/>
      </c>
      <c r="CY110" s="25" t="str">
        <f t="shared" si="141"/>
        <v/>
      </c>
      <c r="CZ110" s="25" t="str">
        <f t="shared" si="142"/>
        <v/>
      </c>
      <c r="DA110" s="25" t="str">
        <f t="shared" si="143"/>
        <v/>
      </c>
      <c r="DB110" s="25" t="str">
        <f t="shared" si="144"/>
        <v/>
      </c>
      <c r="DC110" s="25" t="str">
        <f t="shared" si="145"/>
        <v/>
      </c>
      <c r="DD110" s="25" t="str">
        <f t="shared" si="146"/>
        <v/>
      </c>
      <c r="DE110"/>
      <c r="DG110" s="26">
        <f t="shared" si="156"/>
        <v>0</v>
      </c>
      <c r="DH110" s="26">
        <f t="shared" si="148"/>
        <v>0</v>
      </c>
      <c r="DI110" s="26">
        <f t="shared" si="149"/>
        <v>0</v>
      </c>
      <c r="DJ110" s="26">
        <f t="shared" si="150"/>
        <v>0</v>
      </c>
      <c r="DK110" s="26">
        <f t="shared" si="151"/>
        <v>0</v>
      </c>
      <c r="DL110" s="26">
        <f t="shared" si="152"/>
        <v>0</v>
      </c>
      <c r="DM110" s="26">
        <f t="shared" si="153"/>
        <v>0</v>
      </c>
      <c r="DN110" s="26">
        <f t="shared" si="154"/>
        <v>0</v>
      </c>
    </row>
    <row r="111" spans="1:118" x14ac:dyDescent="0.25">
      <c r="A111" s="1590" t="s">
        <v>143</v>
      </c>
      <c r="B111" s="1591"/>
      <c r="C111" s="1592"/>
      <c r="D111" s="1383">
        <f t="shared" si="136"/>
        <v>0</v>
      </c>
      <c r="E111" s="1465">
        <f t="shared" si="137"/>
        <v>0</v>
      </c>
      <c r="F111" s="1466">
        <f t="shared" si="137"/>
        <v>0</v>
      </c>
      <c r="G111" s="1601"/>
      <c r="H111" s="1604"/>
      <c r="I111" s="1467"/>
      <c r="J111" s="1487"/>
      <c r="K111" s="1467"/>
      <c r="L111" s="1425"/>
      <c r="M111" s="1467"/>
      <c r="N111" s="1425"/>
      <c r="O111" s="1424"/>
      <c r="P111" s="1425"/>
      <c r="Q111" s="1424"/>
      <c r="R111" s="1425"/>
      <c r="S111" s="1424"/>
      <c r="T111" s="1425"/>
      <c r="U111" s="1424"/>
      <c r="V111" s="1425"/>
      <c r="W111" s="1424"/>
      <c r="X111" s="1425"/>
      <c r="Y111" s="1424"/>
      <c r="Z111" s="1425"/>
      <c r="AA111" s="1424"/>
      <c r="AB111" s="1425"/>
      <c r="AC111" s="1424"/>
      <c r="AD111" s="1425"/>
      <c r="AE111" s="1424"/>
      <c r="AF111" s="1425"/>
      <c r="AG111" s="1424"/>
      <c r="AH111" s="1425"/>
      <c r="AI111" s="1424"/>
      <c r="AJ111" s="1425"/>
      <c r="AK111" s="1424"/>
      <c r="AL111" s="1425"/>
      <c r="AM111" s="1424"/>
      <c r="AN111" s="1426"/>
      <c r="AO111" s="1468"/>
      <c r="AP111" s="1468"/>
      <c r="AQ111" s="1428"/>
      <c r="AR111" s="1428"/>
      <c r="AS111" s="1428"/>
      <c r="AT111" s="1468"/>
      <c r="AU111" s="1468"/>
      <c r="AV111" s="1468"/>
      <c r="AW111" s="1468"/>
      <c r="AX111" t="str">
        <f t="shared" si="138"/>
        <v/>
      </c>
      <c r="CW111" s="25" t="str">
        <f t="shared" si="139"/>
        <v/>
      </c>
      <c r="CX111" s="25" t="str">
        <f t="shared" si="140"/>
        <v/>
      </c>
      <c r="CY111" s="25" t="str">
        <f t="shared" si="141"/>
        <v/>
      </c>
      <c r="CZ111" s="25" t="str">
        <f t="shared" si="142"/>
        <v/>
      </c>
      <c r="DA111" s="25" t="str">
        <f t="shared" si="143"/>
        <v/>
      </c>
      <c r="DB111" s="25" t="str">
        <f t="shared" si="144"/>
        <v/>
      </c>
      <c r="DC111" s="25" t="str">
        <f t="shared" si="145"/>
        <v/>
      </c>
      <c r="DD111" s="25" t="str">
        <f t="shared" si="146"/>
        <v/>
      </c>
      <c r="DE111"/>
      <c r="DG111" s="26">
        <f t="shared" si="156"/>
        <v>0</v>
      </c>
      <c r="DH111" s="26">
        <f t="shared" si="148"/>
        <v>0</v>
      </c>
      <c r="DI111" s="26">
        <f t="shared" si="149"/>
        <v>0</v>
      </c>
      <c r="DJ111" s="26">
        <f t="shared" si="150"/>
        <v>0</v>
      </c>
      <c r="DK111" s="26">
        <f t="shared" si="151"/>
        <v>0</v>
      </c>
      <c r="DL111" s="26">
        <f t="shared" si="152"/>
        <v>0</v>
      </c>
      <c r="DM111" s="26">
        <f t="shared" si="153"/>
        <v>0</v>
      </c>
      <c r="DN111" s="26">
        <f t="shared" si="154"/>
        <v>0</v>
      </c>
    </row>
    <row r="112" spans="1:118" x14ac:dyDescent="0.25">
      <c r="A112" s="1590" t="s">
        <v>144</v>
      </c>
      <c r="B112" s="1591"/>
      <c r="C112" s="1592"/>
      <c r="D112" s="1383">
        <f t="shared" si="136"/>
        <v>0</v>
      </c>
      <c r="E112" s="1465">
        <f t="shared" si="137"/>
        <v>0</v>
      </c>
      <c r="F112" s="1466">
        <f t="shared" si="137"/>
        <v>0</v>
      </c>
      <c r="G112" s="1601"/>
      <c r="H112" s="1604"/>
      <c r="I112" s="1467"/>
      <c r="J112" s="1487"/>
      <c r="K112" s="1467"/>
      <c r="L112" s="1425"/>
      <c r="M112" s="1467"/>
      <c r="N112" s="1425"/>
      <c r="O112" s="1424"/>
      <c r="P112" s="1425"/>
      <c r="Q112" s="1424"/>
      <c r="R112" s="1425"/>
      <c r="S112" s="1424"/>
      <c r="T112" s="1425"/>
      <c r="U112" s="1424"/>
      <c r="V112" s="1425"/>
      <c r="W112" s="1424"/>
      <c r="X112" s="1425"/>
      <c r="Y112" s="1424"/>
      <c r="Z112" s="1425"/>
      <c r="AA112" s="1424"/>
      <c r="AB112" s="1425"/>
      <c r="AC112" s="1424"/>
      <c r="AD112" s="1425"/>
      <c r="AE112" s="1424"/>
      <c r="AF112" s="1425"/>
      <c r="AG112" s="1424"/>
      <c r="AH112" s="1425"/>
      <c r="AI112" s="1424"/>
      <c r="AJ112" s="1425"/>
      <c r="AK112" s="1424"/>
      <c r="AL112" s="1425"/>
      <c r="AM112" s="1424"/>
      <c r="AN112" s="1426"/>
      <c r="AO112" s="1468"/>
      <c r="AP112" s="1468"/>
      <c r="AQ112" s="1428"/>
      <c r="AR112" s="1428"/>
      <c r="AS112" s="1428"/>
      <c r="AT112" s="1468"/>
      <c r="AU112" s="1468"/>
      <c r="AV112" s="1468"/>
      <c r="AW112" s="1468"/>
      <c r="AX112" t="str">
        <f t="shared" si="138"/>
        <v/>
      </c>
      <c r="CW112" s="25" t="str">
        <f t="shared" si="139"/>
        <v/>
      </c>
      <c r="CX112" s="25" t="str">
        <f t="shared" si="140"/>
        <v/>
      </c>
      <c r="CY112" s="25" t="str">
        <f t="shared" si="141"/>
        <v/>
      </c>
      <c r="CZ112" s="25" t="str">
        <f t="shared" si="142"/>
        <v/>
      </c>
      <c r="DA112" s="25" t="str">
        <f t="shared" si="143"/>
        <v/>
      </c>
      <c r="DB112" s="25" t="str">
        <f t="shared" si="144"/>
        <v/>
      </c>
      <c r="DC112" s="25" t="str">
        <f t="shared" si="145"/>
        <v/>
      </c>
      <c r="DD112" s="25" t="str">
        <f t="shared" si="146"/>
        <v/>
      </c>
      <c r="DE112"/>
      <c r="DG112" s="26">
        <f t="shared" si="156"/>
        <v>0</v>
      </c>
      <c r="DH112" s="26">
        <f t="shared" si="148"/>
        <v>0</v>
      </c>
      <c r="DI112" s="26">
        <f t="shared" si="149"/>
        <v>0</v>
      </c>
      <c r="DJ112" s="26">
        <f t="shared" si="150"/>
        <v>0</v>
      </c>
      <c r="DK112" s="26">
        <f t="shared" si="151"/>
        <v>0</v>
      </c>
      <c r="DL112" s="26">
        <f t="shared" si="152"/>
        <v>0</v>
      </c>
      <c r="DM112" s="26">
        <f t="shared" si="153"/>
        <v>0</v>
      </c>
      <c r="DN112" s="26">
        <f t="shared" si="154"/>
        <v>0</v>
      </c>
    </row>
    <row r="113" spans="1:118" x14ac:dyDescent="0.25">
      <c r="A113" s="1590" t="s">
        <v>145</v>
      </c>
      <c r="B113" s="1591"/>
      <c r="C113" s="1592"/>
      <c r="D113" s="1383">
        <f t="shared" si="136"/>
        <v>0</v>
      </c>
      <c r="E113" s="1465">
        <f t="shared" si="137"/>
        <v>0</v>
      </c>
      <c r="F113" s="1466">
        <f t="shared" si="137"/>
        <v>0</v>
      </c>
      <c r="G113" s="1601"/>
      <c r="H113" s="1604"/>
      <c r="I113" s="1467"/>
      <c r="J113" s="1487"/>
      <c r="K113" s="1467"/>
      <c r="L113" s="1425"/>
      <c r="M113" s="1467"/>
      <c r="N113" s="1425"/>
      <c r="O113" s="1424"/>
      <c r="P113" s="1425"/>
      <c r="Q113" s="1424"/>
      <c r="R113" s="1425"/>
      <c r="S113" s="1424"/>
      <c r="T113" s="1425"/>
      <c r="U113" s="1424"/>
      <c r="V113" s="1425"/>
      <c r="W113" s="1424"/>
      <c r="X113" s="1425"/>
      <c r="Y113" s="1424"/>
      <c r="Z113" s="1425"/>
      <c r="AA113" s="1424"/>
      <c r="AB113" s="1425"/>
      <c r="AC113" s="1424"/>
      <c r="AD113" s="1425"/>
      <c r="AE113" s="1424"/>
      <c r="AF113" s="1425"/>
      <c r="AG113" s="1424"/>
      <c r="AH113" s="1425"/>
      <c r="AI113" s="1424"/>
      <c r="AJ113" s="1425"/>
      <c r="AK113" s="1424"/>
      <c r="AL113" s="1425"/>
      <c r="AM113" s="1424"/>
      <c r="AN113" s="1426"/>
      <c r="AO113" s="1468"/>
      <c r="AP113" s="1468"/>
      <c r="AQ113" s="1428"/>
      <c r="AR113" s="1428"/>
      <c r="AS113" s="1428"/>
      <c r="AT113" s="1468"/>
      <c r="AU113" s="1468"/>
      <c r="AV113" s="1468"/>
      <c r="AW113" s="1468"/>
      <c r="AX113" t="str">
        <f t="shared" si="138"/>
        <v/>
      </c>
      <c r="CW113" s="25" t="str">
        <f t="shared" si="139"/>
        <v/>
      </c>
      <c r="CX113" s="25" t="str">
        <f t="shared" si="140"/>
        <v/>
      </c>
      <c r="CY113" s="25" t="str">
        <f t="shared" si="141"/>
        <v/>
      </c>
      <c r="CZ113" s="25" t="str">
        <f t="shared" si="142"/>
        <v/>
      </c>
      <c r="DA113" s="25" t="str">
        <f t="shared" si="143"/>
        <v/>
      </c>
      <c r="DB113" s="25" t="str">
        <f t="shared" si="144"/>
        <v/>
      </c>
      <c r="DC113" s="25" t="str">
        <f t="shared" si="145"/>
        <v/>
      </c>
      <c r="DD113" s="25" t="str">
        <f t="shared" si="146"/>
        <v/>
      </c>
      <c r="DE113"/>
      <c r="DG113" s="26">
        <f t="shared" si="156"/>
        <v>0</v>
      </c>
      <c r="DH113" s="26">
        <f t="shared" si="148"/>
        <v>0</v>
      </c>
      <c r="DI113" s="26">
        <f t="shared" si="149"/>
        <v>0</v>
      </c>
      <c r="DJ113" s="26">
        <f t="shared" si="150"/>
        <v>0</v>
      </c>
      <c r="DK113" s="26">
        <f t="shared" si="151"/>
        <v>0</v>
      </c>
      <c r="DL113" s="26">
        <f t="shared" si="152"/>
        <v>0</v>
      </c>
      <c r="DM113" s="26">
        <f t="shared" si="153"/>
        <v>0</v>
      </c>
      <c r="DN113" s="26">
        <f t="shared" si="154"/>
        <v>0</v>
      </c>
    </row>
    <row r="114" spans="1:118" x14ac:dyDescent="0.25">
      <c r="A114" s="1598" t="s">
        <v>146</v>
      </c>
      <c r="B114" s="1598"/>
      <c r="C114" s="1598"/>
      <c r="D114" s="1383">
        <f t="shared" si="136"/>
        <v>0</v>
      </c>
      <c r="E114" s="1465">
        <f>SUM(S114+U114+W114+Y114+AA114+AC114+AE114+AG114+AI114+AK114+AM114)</f>
        <v>0</v>
      </c>
      <c r="F114" s="1466">
        <f>SUM(T114+V114+X114+Z114+AB114+AD114+AF114+AH114+AJ114+AL114+AN114)</f>
        <v>0</v>
      </c>
      <c r="G114" s="1484"/>
      <c r="H114" s="1485"/>
      <c r="I114" s="1484"/>
      <c r="J114" s="1602"/>
      <c r="K114" s="1484"/>
      <c r="L114" s="1485"/>
      <c r="M114" s="1484"/>
      <c r="N114" s="1485"/>
      <c r="O114" s="1603"/>
      <c r="P114" s="1485"/>
      <c r="Q114" s="1603"/>
      <c r="R114" s="1485"/>
      <c r="S114" s="1424"/>
      <c r="T114" s="1425"/>
      <c r="U114" s="1424"/>
      <c r="V114" s="1425"/>
      <c r="W114" s="1424"/>
      <c r="X114" s="1425"/>
      <c r="Y114" s="1424"/>
      <c r="Z114" s="1425"/>
      <c r="AA114" s="1424"/>
      <c r="AB114" s="1425"/>
      <c r="AC114" s="1424"/>
      <c r="AD114" s="1425"/>
      <c r="AE114" s="1424"/>
      <c r="AF114" s="1425"/>
      <c r="AG114" s="1424"/>
      <c r="AH114" s="1425"/>
      <c r="AI114" s="1424"/>
      <c r="AJ114" s="1425"/>
      <c r="AK114" s="1424"/>
      <c r="AL114" s="1425"/>
      <c r="AM114" s="1424"/>
      <c r="AN114" s="1426"/>
      <c r="AO114" s="1468"/>
      <c r="AP114" s="1468"/>
      <c r="AQ114" s="1428"/>
      <c r="AR114" s="1428"/>
      <c r="AS114" s="1428"/>
      <c r="AT114" s="1468"/>
      <c r="AU114" s="1468"/>
      <c r="AV114" s="1468"/>
      <c r="AW114" s="1468"/>
      <c r="AX114" t="str">
        <f t="shared" si="138"/>
        <v/>
      </c>
      <c r="CW114" s="25" t="str">
        <f t="shared" si="139"/>
        <v/>
      </c>
      <c r="CX114" s="25" t="str">
        <f t="shared" si="140"/>
        <v/>
      </c>
      <c r="CY114" s="25" t="str">
        <f t="shared" si="141"/>
        <v/>
      </c>
      <c r="CZ114" s="25" t="str">
        <f t="shared" si="142"/>
        <v/>
      </c>
      <c r="DA114" s="25" t="str">
        <f t="shared" si="143"/>
        <v/>
      </c>
      <c r="DB114" s="25" t="str">
        <f t="shared" si="144"/>
        <v/>
      </c>
      <c r="DC114" s="25" t="str">
        <f t="shared" si="145"/>
        <v/>
      </c>
      <c r="DD114" s="25" t="str">
        <f t="shared" si="146"/>
        <v/>
      </c>
      <c r="DE114"/>
      <c r="DG114" s="26">
        <f t="shared" si="156"/>
        <v>0</v>
      </c>
      <c r="DH114" s="26">
        <f t="shared" si="148"/>
        <v>0</v>
      </c>
      <c r="DI114" s="26">
        <f t="shared" si="149"/>
        <v>0</v>
      </c>
      <c r="DJ114" s="26">
        <f t="shared" si="150"/>
        <v>0</v>
      </c>
      <c r="DK114" s="26">
        <f t="shared" si="151"/>
        <v>0</v>
      </c>
      <c r="DL114" s="26">
        <f t="shared" si="152"/>
        <v>0</v>
      </c>
      <c r="DM114" s="26">
        <f t="shared" si="153"/>
        <v>0</v>
      </c>
      <c r="DN114" s="26">
        <f t="shared" si="154"/>
        <v>0</v>
      </c>
    </row>
    <row r="115" spans="1:118" x14ac:dyDescent="0.25">
      <c r="A115" s="1598" t="s">
        <v>147</v>
      </c>
      <c r="B115" s="1598"/>
      <c r="C115" s="1598"/>
      <c r="D115" s="1383">
        <f t="shared" si="136"/>
        <v>18</v>
      </c>
      <c r="E115" s="1465">
        <f>SUM(S115+U115+W115+Y115+AA115+AC115+AE115+AG115+AI115+AK115+AM115)</f>
        <v>6</v>
      </c>
      <c r="F115" s="1466">
        <f>SUM(T115+V115+X115+Z115+AB115+AD115+AF115+AH115+AJ115+AL115+AN115)</f>
        <v>12</v>
      </c>
      <c r="G115" s="1593"/>
      <c r="H115" s="1594"/>
      <c r="I115" s="1593"/>
      <c r="J115" s="1595"/>
      <c r="K115" s="1593"/>
      <c r="L115" s="1594"/>
      <c r="M115" s="1593"/>
      <c r="N115" s="1594"/>
      <c r="O115" s="1596"/>
      <c r="P115" s="1594"/>
      <c r="Q115" s="1596"/>
      <c r="R115" s="1594"/>
      <c r="S115" s="1424">
        <v>0</v>
      </c>
      <c r="T115" s="1425">
        <v>0</v>
      </c>
      <c r="U115" s="1424">
        <v>0</v>
      </c>
      <c r="V115" s="1425">
        <v>0</v>
      </c>
      <c r="W115" s="1424">
        <v>0</v>
      </c>
      <c r="X115" s="1425">
        <v>0</v>
      </c>
      <c r="Y115" s="1424">
        <v>0</v>
      </c>
      <c r="Z115" s="1425">
        <v>0</v>
      </c>
      <c r="AA115" s="1424">
        <v>0</v>
      </c>
      <c r="AB115" s="1425">
        <v>1</v>
      </c>
      <c r="AC115" s="1424">
        <v>1</v>
      </c>
      <c r="AD115" s="1425">
        <v>1</v>
      </c>
      <c r="AE115" s="1424">
        <v>3</v>
      </c>
      <c r="AF115" s="1425">
        <v>6</v>
      </c>
      <c r="AG115" s="1424">
        <v>1</v>
      </c>
      <c r="AH115" s="1425">
        <v>3</v>
      </c>
      <c r="AI115" s="1424">
        <v>0</v>
      </c>
      <c r="AJ115" s="1425">
        <v>0</v>
      </c>
      <c r="AK115" s="1424">
        <v>1</v>
      </c>
      <c r="AL115" s="1425">
        <v>1</v>
      </c>
      <c r="AM115" s="1424">
        <v>0</v>
      </c>
      <c r="AN115" s="1426">
        <v>0</v>
      </c>
      <c r="AO115" s="1468">
        <v>0</v>
      </c>
      <c r="AP115" s="1468">
        <v>0</v>
      </c>
      <c r="AQ115" s="1428">
        <v>18</v>
      </c>
      <c r="AR115" s="1428">
        <v>0</v>
      </c>
      <c r="AS115" s="1428">
        <v>0</v>
      </c>
      <c r="AT115" s="1468">
        <v>0</v>
      </c>
      <c r="AU115" s="1468">
        <v>0</v>
      </c>
      <c r="AV115" s="1468">
        <v>0</v>
      </c>
      <c r="AW115" s="1468">
        <v>0</v>
      </c>
      <c r="AX115" t="str">
        <f t="shared" si="138"/>
        <v/>
      </c>
      <c r="CW115" s="25" t="str">
        <f t="shared" si="139"/>
        <v/>
      </c>
      <c r="CX115" s="25" t="str">
        <f t="shared" si="140"/>
        <v/>
      </c>
      <c r="CY115" s="25" t="str">
        <f t="shared" si="141"/>
        <v/>
      </c>
      <c r="CZ115" s="25" t="str">
        <f t="shared" si="142"/>
        <v/>
      </c>
      <c r="DA115" s="25" t="str">
        <f t="shared" si="143"/>
        <v/>
      </c>
      <c r="DB115" s="25" t="str">
        <f t="shared" si="144"/>
        <v/>
      </c>
      <c r="DC115" s="25" t="str">
        <f t="shared" si="145"/>
        <v/>
      </c>
      <c r="DD115" s="25" t="str">
        <f t="shared" si="146"/>
        <v/>
      </c>
      <c r="DE115"/>
      <c r="DG115" s="26">
        <f t="shared" si="156"/>
        <v>0</v>
      </c>
      <c r="DH115" s="26">
        <f t="shared" si="148"/>
        <v>0</v>
      </c>
      <c r="DI115" s="26">
        <f t="shared" si="149"/>
        <v>0</v>
      </c>
      <c r="DJ115" s="26">
        <f t="shared" si="150"/>
        <v>0</v>
      </c>
      <c r="DK115" s="26">
        <f t="shared" si="151"/>
        <v>0</v>
      </c>
      <c r="DL115" s="26">
        <f t="shared" si="152"/>
        <v>0</v>
      </c>
      <c r="DM115" s="26">
        <f t="shared" si="153"/>
        <v>0</v>
      </c>
      <c r="DN115" s="26">
        <f t="shared" si="154"/>
        <v>0</v>
      </c>
    </row>
    <row r="116" spans="1:118" x14ac:dyDescent="0.25">
      <c r="A116" s="1590" t="s">
        <v>148</v>
      </c>
      <c r="B116" s="1591"/>
      <c r="C116" s="1592"/>
      <c r="D116" s="1383">
        <f t="shared" si="136"/>
        <v>11</v>
      </c>
      <c r="E116" s="1465">
        <f>SUM(U116+W116+Y116+AA116+AC116+AE116+AG116+AI116+AK116+AM116)</f>
        <v>3</v>
      </c>
      <c r="F116" s="1466">
        <f>SUM(V116+X116+Z116+AB116+AD116+AF116+AH116+AJ116+AL116+AN116)</f>
        <v>8</v>
      </c>
      <c r="G116" s="1593"/>
      <c r="H116" s="1594"/>
      <c r="I116" s="1593"/>
      <c r="J116" s="1595"/>
      <c r="K116" s="1593"/>
      <c r="L116" s="1594"/>
      <c r="M116" s="1593"/>
      <c r="N116" s="1594"/>
      <c r="O116" s="1596"/>
      <c r="P116" s="1594"/>
      <c r="Q116" s="1596"/>
      <c r="R116" s="1594"/>
      <c r="S116" s="1596"/>
      <c r="T116" s="1594"/>
      <c r="U116" s="1424">
        <v>0</v>
      </c>
      <c r="V116" s="1425">
        <v>0</v>
      </c>
      <c r="W116" s="1424">
        <v>0</v>
      </c>
      <c r="X116" s="1425">
        <v>0</v>
      </c>
      <c r="Y116" s="1424">
        <v>1</v>
      </c>
      <c r="Z116" s="1425">
        <v>2</v>
      </c>
      <c r="AA116" s="1424">
        <v>0</v>
      </c>
      <c r="AB116" s="1425">
        <v>1</v>
      </c>
      <c r="AC116" s="1424">
        <v>0</v>
      </c>
      <c r="AD116" s="1425">
        <v>1</v>
      </c>
      <c r="AE116" s="1424">
        <v>0</v>
      </c>
      <c r="AF116" s="1425">
        <v>2</v>
      </c>
      <c r="AG116" s="1424">
        <v>2</v>
      </c>
      <c r="AH116" s="1425">
        <v>2</v>
      </c>
      <c r="AI116" s="1424">
        <v>0</v>
      </c>
      <c r="AJ116" s="1425">
        <v>0</v>
      </c>
      <c r="AK116" s="1424">
        <v>0</v>
      </c>
      <c r="AL116" s="1425">
        <v>0</v>
      </c>
      <c r="AM116" s="1424">
        <v>0</v>
      </c>
      <c r="AN116" s="1426">
        <v>0</v>
      </c>
      <c r="AO116" s="1468">
        <v>0</v>
      </c>
      <c r="AP116" s="1468">
        <v>0</v>
      </c>
      <c r="AQ116" s="1428">
        <v>11</v>
      </c>
      <c r="AR116" s="1428">
        <v>0</v>
      </c>
      <c r="AS116" s="1428">
        <v>0</v>
      </c>
      <c r="AT116" s="1468">
        <v>0</v>
      </c>
      <c r="AU116" s="1468">
        <v>0</v>
      </c>
      <c r="AV116" s="1468">
        <v>0</v>
      </c>
      <c r="AW116" s="1468">
        <v>0</v>
      </c>
      <c r="AX116" t="str">
        <f t="shared" si="138"/>
        <v/>
      </c>
      <c r="CW116" s="25" t="str">
        <f t="shared" si="139"/>
        <v/>
      </c>
      <c r="CX116" s="25" t="str">
        <f t="shared" si="140"/>
        <v/>
      </c>
      <c r="CY116" s="25" t="str">
        <f t="shared" si="141"/>
        <v/>
      </c>
      <c r="CZ116" s="25" t="str">
        <f t="shared" si="142"/>
        <v/>
      </c>
      <c r="DA116" s="25" t="str">
        <f t="shared" si="143"/>
        <v/>
      </c>
      <c r="DB116" s="25" t="str">
        <f t="shared" si="144"/>
        <v/>
      </c>
      <c r="DC116" s="25" t="str">
        <f t="shared" si="145"/>
        <v/>
      </c>
      <c r="DD116" s="25" t="str">
        <f t="shared" si="146"/>
        <v/>
      </c>
      <c r="DE116"/>
      <c r="DG116" s="26">
        <f t="shared" si="156"/>
        <v>0</v>
      </c>
      <c r="DH116" s="26">
        <f t="shared" si="148"/>
        <v>0</v>
      </c>
      <c r="DI116" s="26">
        <f t="shared" si="149"/>
        <v>0</v>
      </c>
      <c r="DJ116" s="26">
        <f t="shared" si="150"/>
        <v>0</v>
      </c>
      <c r="DK116" s="26">
        <f t="shared" si="151"/>
        <v>0</v>
      </c>
      <c r="DL116" s="26">
        <f t="shared" si="152"/>
        <v>0</v>
      </c>
      <c r="DM116" s="26">
        <f t="shared" si="153"/>
        <v>0</v>
      </c>
      <c r="DN116" s="26">
        <f t="shared" si="154"/>
        <v>0</v>
      </c>
    </row>
    <row r="117" spans="1:118" ht="15" customHeight="1" x14ac:dyDescent="0.25">
      <c r="A117" s="1590" t="s">
        <v>149</v>
      </c>
      <c r="B117" s="1591"/>
      <c r="C117" s="1592"/>
      <c r="D117" s="1383">
        <f t="shared" si="136"/>
        <v>0</v>
      </c>
      <c r="E117" s="1465">
        <f>SUM(Y117+AA117+AC117+AE117+AG117+AI117+AK117+AM117)</f>
        <v>0</v>
      </c>
      <c r="F117" s="1466">
        <f>SUM(Z117+AB117+AD117+AF117+AH117+AJ117+AL117+AN117)</f>
        <v>0</v>
      </c>
      <c r="G117" s="1593"/>
      <c r="H117" s="1594"/>
      <c r="I117" s="1593"/>
      <c r="J117" s="1595"/>
      <c r="K117" s="1593"/>
      <c r="L117" s="1594"/>
      <c r="M117" s="1593"/>
      <c r="N117" s="1594"/>
      <c r="O117" s="1596"/>
      <c r="P117" s="1594"/>
      <c r="Q117" s="1596"/>
      <c r="R117" s="1594"/>
      <c r="S117" s="1596"/>
      <c r="T117" s="1594"/>
      <c r="U117" s="1596"/>
      <c r="V117" s="1594"/>
      <c r="W117" s="1596"/>
      <c r="X117" s="1594"/>
      <c r="Y117" s="1424"/>
      <c r="Z117" s="1425"/>
      <c r="AA117" s="1424"/>
      <c r="AB117" s="1425"/>
      <c r="AC117" s="1424"/>
      <c r="AD117" s="1425"/>
      <c r="AE117" s="1424"/>
      <c r="AF117" s="1425"/>
      <c r="AG117" s="1424"/>
      <c r="AH117" s="1425"/>
      <c r="AI117" s="1424"/>
      <c r="AJ117" s="1425"/>
      <c r="AK117" s="1424"/>
      <c r="AL117" s="1425"/>
      <c r="AM117" s="1424"/>
      <c r="AN117" s="1426"/>
      <c r="AO117" s="1597"/>
      <c r="AP117" s="1468">
        <v>0</v>
      </c>
      <c r="AQ117" s="1428">
        <v>0</v>
      </c>
      <c r="AR117" s="1428">
        <v>0</v>
      </c>
      <c r="AS117" s="1428">
        <v>0</v>
      </c>
      <c r="AT117" s="1468">
        <v>0</v>
      </c>
      <c r="AU117" s="1468">
        <v>0</v>
      </c>
      <c r="AV117" s="1468">
        <v>0</v>
      </c>
      <c r="AW117" s="1468">
        <v>0</v>
      </c>
      <c r="AX117" t="str">
        <f t="shared" si="138"/>
        <v/>
      </c>
      <c r="CW117" s="182"/>
      <c r="CX117" s="25" t="str">
        <f t="shared" si="140"/>
        <v/>
      </c>
      <c r="CY117" s="25" t="str">
        <f t="shared" si="141"/>
        <v/>
      </c>
      <c r="CZ117" s="25" t="str">
        <f t="shared" si="142"/>
        <v/>
      </c>
      <c r="DA117" s="25" t="str">
        <f t="shared" si="143"/>
        <v/>
      </c>
      <c r="DB117" s="25" t="str">
        <f t="shared" si="144"/>
        <v/>
      </c>
      <c r="DC117" s="25" t="str">
        <f t="shared" si="145"/>
        <v/>
      </c>
      <c r="DD117" s="25" t="str">
        <f t="shared" si="146"/>
        <v/>
      </c>
      <c r="DE117"/>
      <c r="DG117" s="182"/>
      <c r="DH117" s="26">
        <f t="shared" si="148"/>
        <v>0</v>
      </c>
      <c r="DI117" s="26">
        <f t="shared" si="149"/>
        <v>0</v>
      </c>
      <c r="DJ117" s="26">
        <f t="shared" si="150"/>
        <v>0</v>
      </c>
      <c r="DK117" s="26">
        <f t="shared" si="151"/>
        <v>0</v>
      </c>
      <c r="DL117" s="26">
        <f t="shared" si="152"/>
        <v>0</v>
      </c>
      <c r="DM117" s="26">
        <f t="shared" si="153"/>
        <v>0</v>
      </c>
      <c r="DN117" s="26">
        <f t="shared" si="154"/>
        <v>0</v>
      </c>
    </row>
    <row r="118" spans="1:118" x14ac:dyDescent="0.25">
      <c r="A118" s="1589" t="s">
        <v>150</v>
      </c>
      <c r="B118" s="1589"/>
      <c r="C118" s="1589"/>
      <c r="D118" s="1383">
        <f t="shared" si="136"/>
        <v>14</v>
      </c>
      <c r="E118" s="1465">
        <f>SUM(G118+I118+K118+M118+O118+Q118+S118+U118+W118+Y118+AA118+AC118+AE118+AG118+AI118+AK118+AM118)</f>
        <v>2</v>
      </c>
      <c r="F118" s="1466">
        <f t="shared" si="137"/>
        <v>12</v>
      </c>
      <c r="G118" s="1467">
        <v>0</v>
      </c>
      <c r="H118" s="1425">
        <v>0</v>
      </c>
      <c r="I118" s="1467">
        <v>0</v>
      </c>
      <c r="J118" s="1487">
        <v>0</v>
      </c>
      <c r="K118" s="1467">
        <v>0</v>
      </c>
      <c r="L118" s="1425">
        <v>0</v>
      </c>
      <c r="M118" s="1467">
        <v>0</v>
      </c>
      <c r="N118" s="1425">
        <v>0</v>
      </c>
      <c r="O118" s="1424">
        <v>0</v>
      </c>
      <c r="P118" s="1425">
        <v>0</v>
      </c>
      <c r="Q118" s="1424">
        <v>0</v>
      </c>
      <c r="R118" s="1425">
        <v>0</v>
      </c>
      <c r="S118" s="1424">
        <v>0</v>
      </c>
      <c r="T118" s="1425">
        <v>0</v>
      </c>
      <c r="U118" s="1424">
        <v>0</v>
      </c>
      <c r="V118" s="1425">
        <v>0</v>
      </c>
      <c r="W118" s="1424">
        <v>0</v>
      </c>
      <c r="X118" s="1425">
        <v>0</v>
      </c>
      <c r="Y118" s="1424">
        <v>1</v>
      </c>
      <c r="Z118" s="1425">
        <v>2</v>
      </c>
      <c r="AA118" s="1424">
        <v>0</v>
      </c>
      <c r="AB118" s="1425">
        <v>0</v>
      </c>
      <c r="AC118" s="1424">
        <v>0</v>
      </c>
      <c r="AD118" s="1425">
        <v>2</v>
      </c>
      <c r="AE118" s="1424">
        <v>0</v>
      </c>
      <c r="AF118" s="1425">
        <v>0</v>
      </c>
      <c r="AG118" s="1424">
        <v>1</v>
      </c>
      <c r="AH118" s="1425">
        <v>6</v>
      </c>
      <c r="AI118" s="1424">
        <v>0</v>
      </c>
      <c r="AJ118" s="1425">
        <v>2</v>
      </c>
      <c r="AK118" s="1424">
        <v>0</v>
      </c>
      <c r="AL118" s="1425">
        <v>0</v>
      </c>
      <c r="AM118" s="1424">
        <v>0</v>
      </c>
      <c r="AN118" s="1426">
        <v>0</v>
      </c>
      <c r="AO118" s="1468">
        <v>0</v>
      </c>
      <c r="AP118" s="1468">
        <v>0</v>
      </c>
      <c r="AQ118" s="1428">
        <v>14</v>
      </c>
      <c r="AR118" s="1428">
        <v>0</v>
      </c>
      <c r="AS118" s="1428">
        <v>0</v>
      </c>
      <c r="AT118" s="1468">
        <v>0</v>
      </c>
      <c r="AU118" s="1468">
        <v>0</v>
      </c>
      <c r="AV118" s="1468">
        <v>0</v>
      </c>
      <c r="AW118" s="1468">
        <v>0</v>
      </c>
      <c r="AX118" t="str">
        <f t="shared" si="138"/>
        <v/>
      </c>
      <c r="CW118" s="25" t="str">
        <f t="shared" si="139"/>
        <v/>
      </c>
      <c r="CX118" s="25" t="str">
        <f t="shared" si="140"/>
        <v/>
      </c>
      <c r="CY118" s="25" t="str">
        <f t="shared" si="141"/>
        <v/>
      </c>
      <c r="CZ118" s="25" t="str">
        <f t="shared" si="142"/>
        <v/>
      </c>
      <c r="DA118" s="25" t="str">
        <f t="shared" si="143"/>
        <v/>
      </c>
      <c r="DB118" s="25" t="str">
        <f t="shared" si="144"/>
        <v/>
      </c>
      <c r="DC118" s="25" t="str">
        <f t="shared" si="145"/>
        <v/>
      </c>
      <c r="DD118" s="25" t="str">
        <f t="shared" si="146"/>
        <v/>
      </c>
      <c r="DE118"/>
      <c r="DG118" s="26">
        <f>IF(AND((W118+X118)&gt;0,AO118=""),1,IF(AO118&gt;(W118+X118),1,0))</f>
        <v>0</v>
      </c>
      <c r="DH118" s="26">
        <f t="shared" si="148"/>
        <v>0</v>
      </c>
      <c r="DI118" s="26">
        <f t="shared" si="149"/>
        <v>0</v>
      </c>
      <c r="DJ118" s="26">
        <f t="shared" si="150"/>
        <v>0</v>
      </c>
      <c r="DK118" s="26">
        <f t="shared" si="151"/>
        <v>0</v>
      </c>
      <c r="DL118" s="26">
        <f t="shared" si="152"/>
        <v>0</v>
      </c>
      <c r="DM118" s="26">
        <f t="shared" si="153"/>
        <v>0</v>
      </c>
      <c r="DN118" s="26">
        <f t="shared" si="154"/>
        <v>0</v>
      </c>
    </row>
    <row r="119" spans="1:118" ht="15" customHeight="1" x14ac:dyDescent="0.25">
      <c r="A119" s="800" t="s">
        <v>151</v>
      </c>
      <c r="B119" s="801"/>
      <c r="C119" s="883"/>
      <c r="D119" s="1383">
        <f t="shared" si="136"/>
        <v>33</v>
      </c>
      <c r="E119" s="1465">
        <f>SUM(Y119+AA119+AC119+AE119+AG119+AI119+AK119+AM119)</f>
        <v>9</v>
      </c>
      <c r="F119" s="1466">
        <f>SUM(Z119+AB119+AD119+AF119+AH119+AJ119+AL119+AN119)</f>
        <v>24</v>
      </c>
      <c r="G119" s="1593"/>
      <c r="H119" s="1594"/>
      <c r="I119" s="1593"/>
      <c r="J119" s="1595"/>
      <c r="K119" s="1593"/>
      <c r="L119" s="1594"/>
      <c r="M119" s="1593"/>
      <c r="N119" s="1594"/>
      <c r="O119" s="1596"/>
      <c r="P119" s="1594"/>
      <c r="Q119" s="1596"/>
      <c r="R119" s="1594"/>
      <c r="S119" s="1596"/>
      <c r="T119" s="1594"/>
      <c r="U119" s="1596"/>
      <c r="V119" s="1594"/>
      <c r="W119" s="1596"/>
      <c r="X119" s="1594"/>
      <c r="Y119" s="1424"/>
      <c r="Z119" s="1425"/>
      <c r="AA119" s="1424"/>
      <c r="AB119" s="1425"/>
      <c r="AC119" s="1424"/>
      <c r="AD119" s="1425"/>
      <c r="AE119" s="1424">
        <v>0</v>
      </c>
      <c r="AF119" s="1425">
        <v>12</v>
      </c>
      <c r="AG119" s="1424">
        <v>0</v>
      </c>
      <c r="AH119" s="1425">
        <v>3</v>
      </c>
      <c r="AI119" s="1424">
        <v>3</v>
      </c>
      <c r="AJ119" s="1425">
        <v>3</v>
      </c>
      <c r="AK119" s="1424">
        <v>6</v>
      </c>
      <c r="AL119" s="1425">
        <v>6</v>
      </c>
      <c r="AM119" s="1424">
        <v>0</v>
      </c>
      <c r="AN119" s="1426">
        <v>0</v>
      </c>
      <c r="AO119" s="1597"/>
      <c r="AP119" s="1468">
        <v>0</v>
      </c>
      <c r="AQ119" s="1428">
        <v>33</v>
      </c>
      <c r="AR119" s="1605">
        <v>0</v>
      </c>
      <c r="AS119" s="1428">
        <v>0</v>
      </c>
      <c r="AT119" s="1468">
        <v>0</v>
      </c>
      <c r="AU119" s="1468">
        <v>0</v>
      </c>
      <c r="AV119" s="1468">
        <v>0</v>
      </c>
      <c r="AW119" s="1468">
        <v>0</v>
      </c>
      <c r="AX119" t="str">
        <f t="shared" si="138"/>
        <v/>
      </c>
      <c r="CW119" s="182"/>
      <c r="CX119" s="25" t="str">
        <f t="shared" si="140"/>
        <v/>
      </c>
      <c r="CY119" s="25" t="str">
        <f t="shared" si="141"/>
        <v/>
      </c>
      <c r="CZ119" s="25" t="str">
        <f t="shared" si="142"/>
        <v/>
      </c>
      <c r="DA119" s="25" t="str">
        <f t="shared" si="143"/>
        <v/>
      </c>
      <c r="DB119" s="25" t="str">
        <f t="shared" si="144"/>
        <v/>
      </c>
      <c r="DC119" s="25" t="str">
        <f t="shared" si="145"/>
        <v/>
      </c>
      <c r="DD119" s="25" t="str">
        <f t="shared" si="146"/>
        <v/>
      </c>
      <c r="DE119"/>
      <c r="DG119" s="182"/>
      <c r="DH119" s="26">
        <f t="shared" si="148"/>
        <v>0</v>
      </c>
      <c r="DI119" s="26">
        <f t="shared" si="149"/>
        <v>0</v>
      </c>
      <c r="DJ119" s="26">
        <f t="shared" si="150"/>
        <v>0</v>
      </c>
      <c r="DK119" s="26">
        <f t="shared" si="151"/>
        <v>0</v>
      </c>
      <c r="DL119" s="26">
        <f t="shared" si="152"/>
        <v>0</v>
      </c>
      <c r="DM119" s="26">
        <f t="shared" si="153"/>
        <v>0</v>
      </c>
      <c r="DN119" s="26">
        <f t="shared" si="154"/>
        <v>0</v>
      </c>
    </row>
    <row r="120" spans="1:118" ht="15" customHeight="1" x14ac:dyDescent="0.25">
      <c r="A120" s="800" t="s">
        <v>152</v>
      </c>
      <c r="B120" s="801"/>
      <c r="C120" s="883"/>
      <c r="D120" s="1383">
        <f t="shared" si="136"/>
        <v>0</v>
      </c>
      <c r="E120" s="1465">
        <f t="shared" ref="E120:F125" si="158">SUM(Y120+AA120+AC120+AE120+AG120+AI120+AK120+AM120)</f>
        <v>0</v>
      </c>
      <c r="F120" s="1466">
        <f t="shared" si="158"/>
        <v>0</v>
      </c>
      <c r="G120" s="1593"/>
      <c r="H120" s="1594"/>
      <c r="I120" s="1593"/>
      <c r="J120" s="1595"/>
      <c r="K120" s="1593"/>
      <c r="L120" s="1594"/>
      <c r="M120" s="1593"/>
      <c r="N120" s="1594"/>
      <c r="O120" s="1596"/>
      <c r="P120" s="1594"/>
      <c r="Q120" s="1596"/>
      <c r="R120" s="1594"/>
      <c r="S120" s="1596"/>
      <c r="T120" s="1594"/>
      <c r="U120" s="1596"/>
      <c r="V120" s="1594"/>
      <c r="W120" s="1596"/>
      <c r="X120" s="1594"/>
      <c r="Y120" s="1424"/>
      <c r="Z120" s="1425"/>
      <c r="AA120" s="1424"/>
      <c r="AB120" s="1425"/>
      <c r="AC120" s="1424"/>
      <c r="AD120" s="1425"/>
      <c r="AE120" s="1424"/>
      <c r="AF120" s="1425"/>
      <c r="AG120" s="1424"/>
      <c r="AH120" s="1425"/>
      <c r="AI120" s="1424"/>
      <c r="AJ120" s="1425"/>
      <c r="AK120" s="1424"/>
      <c r="AL120" s="1425"/>
      <c r="AM120" s="1424"/>
      <c r="AN120" s="1426"/>
      <c r="AO120" s="1597"/>
      <c r="AP120" s="1468"/>
      <c r="AQ120" s="1428"/>
      <c r="AR120" s="1605"/>
      <c r="AS120" s="1428"/>
      <c r="AT120" s="1468"/>
      <c r="AU120" s="1468"/>
      <c r="AV120" s="1468"/>
      <c r="AW120" s="1468"/>
      <c r="AX120" t="str">
        <f t="shared" si="138"/>
        <v/>
      </c>
      <c r="CW120" s="182"/>
      <c r="CX120" s="25" t="str">
        <f t="shared" si="140"/>
        <v/>
      </c>
      <c r="CY120" s="25" t="str">
        <f t="shared" si="141"/>
        <v/>
      </c>
      <c r="CZ120" s="25" t="str">
        <f t="shared" si="142"/>
        <v/>
      </c>
      <c r="DA120" s="25" t="str">
        <f t="shared" si="143"/>
        <v/>
      </c>
      <c r="DB120" s="25" t="str">
        <f t="shared" si="144"/>
        <v/>
      </c>
      <c r="DC120" s="25" t="str">
        <f t="shared" si="145"/>
        <v/>
      </c>
      <c r="DD120" s="25" t="str">
        <f t="shared" si="146"/>
        <v/>
      </c>
      <c r="DE120"/>
      <c r="DG120" s="182"/>
      <c r="DH120" s="26">
        <f t="shared" si="148"/>
        <v>0</v>
      </c>
      <c r="DI120" s="26">
        <f t="shared" si="149"/>
        <v>0</v>
      </c>
      <c r="DJ120" s="26">
        <f t="shared" si="150"/>
        <v>0</v>
      </c>
      <c r="DK120" s="26">
        <f t="shared" si="151"/>
        <v>0</v>
      </c>
      <c r="DL120" s="26">
        <f t="shared" si="152"/>
        <v>0</v>
      </c>
      <c r="DM120" s="26">
        <f t="shared" si="153"/>
        <v>0</v>
      </c>
      <c r="DN120" s="26">
        <f t="shared" si="154"/>
        <v>0</v>
      </c>
    </row>
    <row r="121" spans="1:118" ht="15" customHeight="1" x14ac:dyDescent="0.25">
      <c r="A121" s="1589" t="s">
        <v>153</v>
      </c>
      <c r="B121" s="1589"/>
      <c r="C121" s="1589"/>
      <c r="D121" s="1383">
        <f t="shared" si="136"/>
        <v>0</v>
      </c>
      <c r="E121" s="1465">
        <f t="shared" si="158"/>
        <v>0</v>
      </c>
      <c r="F121" s="1466">
        <f t="shared" si="158"/>
        <v>0</v>
      </c>
      <c r="G121" s="1593"/>
      <c r="H121" s="1594"/>
      <c r="I121" s="1593"/>
      <c r="J121" s="1595"/>
      <c r="K121" s="1593"/>
      <c r="L121" s="1594"/>
      <c r="M121" s="1593"/>
      <c r="N121" s="1594"/>
      <c r="O121" s="1596"/>
      <c r="P121" s="1594"/>
      <c r="Q121" s="1596"/>
      <c r="R121" s="1594"/>
      <c r="S121" s="1596"/>
      <c r="T121" s="1594"/>
      <c r="U121" s="1596"/>
      <c r="V121" s="1594"/>
      <c r="W121" s="1596"/>
      <c r="X121" s="1594"/>
      <c r="Y121" s="1424"/>
      <c r="Z121" s="1425"/>
      <c r="AA121" s="1424"/>
      <c r="AB121" s="1425"/>
      <c r="AC121" s="1424"/>
      <c r="AD121" s="1425"/>
      <c r="AE121" s="1424"/>
      <c r="AF121" s="1425"/>
      <c r="AG121" s="1424"/>
      <c r="AH121" s="1425"/>
      <c r="AI121" s="1424"/>
      <c r="AJ121" s="1425"/>
      <c r="AK121" s="1424"/>
      <c r="AL121" s="1425"/>
      <c r="AM121" s="1424"/>
      <c r="AN121" s="1426"/>
      <c r="AO121" s="1597"/>
      <c r="AP121" s="1468"/>
      <c r="AQ121" s="1428"/>
      <c r="AR121" s="1428"/>
      <c r="AS121" s="1428"/>
      <c r="AT121" s="1468"/>
      <c r="AU121" s="1468"/>
      <c r="AV121" s="1468"/>
      <c r="AW121" s="1468"/>
      <c r="AX121" t="str">
        <f t="shared" si="138"/>
        <v/>
      </c>
      <c r="CW121" s="182"/>
      <c r="CX121" s="25" t="str">
        <f t="shared" si="140"/>
        <v/>
      </c>
      <c r="CY121" s="25" t="str">
        <f t="shared" si="141"/>
        <v/>
      </c>
      <c r="CZ121" s="25" t="str">
        <f t="shared" si="142"/>
        <v/>
      </c>
      <c r="DA121" s="25" t="str">
        <f t="shared" si="143"/>
        <v/>
      </c>
      <c r="DB121" s="25" t="str">
        <f t="shared" si="144"/>
        <v/>
      </c>
      <c r="DC121" s="25" t="str">
        <f t="shared" si="145"/>
        <v/>
      </c>
      <c r="DD121" s="25" t="str">
        <f t="shared" si="146"/>
        <v/>
      </c>
      <c r="DE121"/>
      <c r="DG121" s="182"/>
      <c r="DH121" s="26">
        <f t="shared" si="148"/>
        <v>0</v>
      </c>
      <c r="DI121" s="26">
        <f t="shared" si="149"/>
        <v>0</v>
      </c>
      <c r="DJ121" s="26">
        <f t="shared" si="150"/>
        <v>0</v>
      </c>
      <c r="DK121" s="26">
        <f t="shared" si="151"/>
        <v>0</v>
      </c>
      <c r="DL121" s="26">
        <f t="shared" si="152"/>
        <v>0</v>
      </c>
      <c r="DM121" s="26">
        <f t="shared" si="153"/>
        <v>0</v>
      </c>
      <c r="DN121" s="26">
        <f t="shared" si="154"/>
        <v>0</v>
      </c>
    </row>
    <row r="122" spans="1:118" ht="15" customHeight="1" x14ac:dyDescent="0.25">
      <c r="A122" s="1598" t="s">
        <v>154</v>
      </c>
      <c r="B122" s="1598"/>
      <c r="C122" s="1598"/>
      <c r="D122" s="1383">
        <f t="shared" si="136"/>
        <v>0</v>
      </c>
      <c r="E122" s="1465">
        <f t="shared" si="158"/>
        <v>0</v>
      </c>
      <c r="F122" s="1466">
        <f t="shared" si="158"/>
        <v>0</v>
      </c>
      <c r="G122" s="1593"/>
      <c r="H122" s="1594"/>
      <c r="I122" s="1593"/>
      <c r="J122" s="1595"/>
      <c r="K122" s="1593"/>
      <c r="L122" s="1594"/>
      <c r="M122" s="1593"/>
      <c r="N122" s="1594"/>
      <c r="O122" s="1596"/>
      <c r="P122" s="1594"/>
      <c r="Q122" s="1596"/>
      <c r="R122" s="1594"/>
      <c r="S122" s="1596"/>
      <c r="T122" s="1594"/>
      <c r="U122" s="1596"/>
      <c r="V122" s="1594"/>
      <c r="W122" s="1596"/>
      <c r="X122" s="1594"/>
      <c r="Y122" s="1424"/>
      <c r="Z122" s="1425"/>
      <c r="AA122" s="1424"/>
      <c r="AB122" s="1425"/>
      <c r="AC122" s="1424"/>
      <c r="AD122" s="1425"/>
      <c r="AE122" s="1424"/>
      <c r="AF122" s="1425"/>
      <c r="AG122" s="1424"/>
      <c r="AH122" s="1425"/>
      <c r="AI122" s="1424"/>
      <c r="AJ122" s="1425"/>
      <c r="AK122" s="1424"/>
      <c r="AL122" s="1425"/>
      <c r="AM122" s="1424"/>
      <c r="AN122" s="1426"/>
      <c r="AO122" s="1597"/>
      <c r="AP122" s="1468"/>
      <c r="AQ122" s="1428"/>
      <c r="AR122" s="1428"/>
      <c r="AS122" s="1428"/>
      <c r="AT122" s="1468"/>
      <c r="AU122" s="1468"/>
      <c r="AV122" s="1468"/>
      <c r="AW122" s="1468"/>
      <c r="AX122" t="str">
        <f t="shared" si="138"/>
        <v/>
      </c>
      <c r="CW122" s="182"/>
      <c r="CX122" s="25" t="str">
        <f t="shared" si="140"/>
        <v/>
      </c>
      <c r="CY122" s="25" t="str">
        <f t="shared" si="141"/>
        <v/>
      </c>
      <c r="CZ122" s="25" t="str">
        <f t="shared" si="142"/>
        <v/>
      </c>
      <c r="DA122" s="25" t="str">
        <f t="shared" si="143"/>
        <v/>
      </c>
      <c r="DB122" s="25" t="str">
        <f t="shared" si="144"/>
        <v/>
      </c>
      <c r="DC122" s="25" t="str">
        <f t="shared" si="145"/>
        <v/>
      </c>
      <c r="DD122" s="25" t="str">
        <f t="shared" si="146"/>
        <v/>
      </c>
      <c r="DE122"/>
      <c r="DG122" s="182"/>
      <c r="DH122" s="26">
        <f t="shared" si="148"/>
        <v>0</v>
      </c>
      <c r="DI122" s="26">
        <f t="shared" si="149"/>
        <v>0</v>
      </c>
      <c r="DJ122" s="26">
        <f t="shared" si="150"/>
        <v>0</v>
      </c>
      <c r="DK122" s="26">
        <f t="shared" si="151"/>
        <v>0</v>
      </c>
      <c r="DL122" s="26">
        <f t="shared" si="152"/>
        <v>0</v>
      </c>
      <c r="DM122" s="26">
        <f t="shared" si="153"/>
        <v>0</v>
      </c>
      <c r="DN122" s="26">
        <f t="shared" si="154"/>
        <v>0</v>
      </c>
    </row>
    <row r="123" spans="1:118" ht="15" customHeight="1" x14ac:dyDescent="0.25">
      <c r="A123" s="1598" t="s">
        <v>155</v>
      </c>
      <c r="B123" s="1598"/>
      <c r="C123" s="1598"/>
      <c r="D123" s="1383">
        <f t="shared" si="136"/>
        <v>0</v>
      </c>
      <c r="E123" s="1465">
        <f>SUM(Y123+AA123+AC123+AE123+AG123+AI123+AK123+AM123)</f>
        <v>0</v>
      </c>
      <c r="F123" s="1466">
        <f t="shared" si="158"/>
        <v>0</v>
      </c>
      <c r="G123" s="1593"/>
      <c r="H123" s="1594"/>
      <c r="I123" s="1593"/>
      <c r="J123" s="1595"/>
      <c r="K123" s="1593"/>
      <c r="L123" s="1594"/>
      <c r="M123" s="1593"/>
      <c r="N123" s="1594"/>
      <c r="O123" s="1596"/>
      <c r="P123" s="1594"/>
      <c r="Q123" s="1596"/>
      <c r="R123" s="1594"/>
      <c r="S123" s="1596"/>
      <c r="T123" s="1594"/>
      <c r="U123" s="1596"/>
      <c r="V123" s="1594"/>
      <c r="W123" s="1596"/>
      <c r="X123" s="1594"/>
      <c r="Y123" s="1424"/>
      <c r="Z123" s="1425"/>
      <c r="AA123" s="1424"/>
      <c r="AB123" s="1425"/>
      <c r="AC123" s="1424"/>
      <c r="AD123" s="1425"/>
      <c r="AE123" s="1424"/>
      <c r="AF123" s="1425"/>
      <c r="AG123" s="1424"/>
      <c r="AH123" s="1425"/>
      <c r="AI123" s="1424"/>
      <c r="AJ123" s="1425"/>
      <c r="AK123" s="1424"/>
      <c r="AL123" s="1425"/>
      <c r="AM123" s="1424"/>
      <c r="AN123" s="1426"/>
      <c r="AO123" s="1597"/>
      <c r="AP123" s="1468"/>
      <c r="AQ123" s="1428"/>
      <c r="AR123" s="1428"/>
      <c r="AS123" s="1428"/>
      <c r="AT123" s="1468"/>
      <c r="AU123" s="1468"/>
      <c r="AV123" s="1468"/>
      <c r="AW123" s="1468"/>
      <c r="AX123" t="str">
        <f t="shared" si="138"/>
        <v/>
      </c>
      <c r="CW123" s="182"/>
      <c r="CX123" s="25" t="str">
        <f t="shared" si="140"/>
        <v/>
      </c>
      <c r="CY123" s="25" t="str">
        <f t="shared" si="141"/>
        <v/>
      </c>
      <c r="CZ123" s="25" t="str">
        <f t="shared" si="142"/>
        <v/>
      </c>
      <c r="DA123" s="25" t="str">
        <f t="shared" si="143"/>
        <v/>
      </c>
      <c r="DB123" s="25" t="str">
        <f t="shared" si="144"/>
        <v/>
      </c>
      <c r="DC123" s="25" t="str">
        <f t="shared" si="145"/>
        <v/>
      </c>
      <c r="DD123" s="25" t="str">
        <f t="shared" si="146"/>
        <v/>
      </c>
      <c r="DE123"/>
      <c r="DG123" s="182"/>
      <c r="DH123" s="26">
        <f t="shared" si="148"/>
        <v>0</v>
      </c>
      <c r="DI123" s="26">
        <f t="shared" si="149"/>
        <v>0</v>
      </c>
      <c r="DJ123" s="26">
        <f t="shared" si="150"/>
        <v>0</v>
      </c>
      <c r="DK123" s="26">
        <f t="shared" si="151"/>
        <v>0</v>
      </c>
      <c r="DL123" s="26">
        <f t="shared" si="152"/>
        <v>0</v>
      </c>
      <c r="DM123" s="26">
        <f t="shared" si="153"/>
        <v>0</v>
      </c>
      <c r="DN123" s="26">
        <f t="shared" si="154"/>
        <v>0</v>
      </c>
    </row>
    <row r="124" spans="1:118" x14ac:dyDescent="0.25">
      <c r="A124" s="751" t="s">
        <v>156</v>
      </c>
      <c r="B124" s="752"/>
      <c r="C124" s="753"/>
      <c r="D124" s="1383">
        <f t="shared" si="136"/>
        <v>3</v>
      </c>
      <c r="E124" s="1465">
        <f t="shared" si="158"/>
        <v>0</v>
      </c>
      <c r="F124" s="1466">
        <f t="shared" si="158"/>
        <v>3</v>
      </c>
      <c r="G124" s="1593"/>
      <c r="H124" s="1594"/>
      <c r="I124" s="1593"/>
      <c r="J124" s="1595"/>
      <c r="K124" s="1593"/>
      <c r="L124" s="1594"/>
      <c r="M124" s="1593"/>
      <c r="N124" s="1594"/>
      <c r="O124" s="1596"/>
      <c r="P124" s="1594"/>
      <c r="Q124" s="1596"/>
      <c r="R124" s="1594"/>
      <c r="S124" s="1596"/>
      <c r="T124" s="1594"/>
      <c r="U124" s="1596"/>
      <c r="V124" s="1594"/>
      <c r="W124" s="1596"/>
      <c r="X124" s="1594"/>
      <c r="Y124" s="1424">
        <v>0</v>
      </c>
      <c r="Z124" s="1425">
        <v>0</v>
      </c>
      <c r="AA124" s="1424">
        <v>0</v>
      </c>
      <c r="AB124" s="1425">
        <v>0</v>
      </c>
      <c r="AC124" s="1424">
        <v>0</v>
      </c>
      <c r="AD124" s="1425">
        <v>0</v>
      </c>
      <c r="AE124" s="1424">
        <v>0</v>
      </c>
      <c r="AF124" s="1425">
        <v>0</v>
      </c>
      <c r="AG124" s="1424">
        <v>0</v>
      </c>
      <c r="AH124" s="1425">
        <v>1</v>
      </c>
      <c r="AI124" s="1424">
        <v>0</v>
      </c>
      <c r="AJ124" s="1425">
        <v>1</v>
      </c>
      <c r="AK124" s="1424">
        <v>0</v>
      </c>
      <c r="AL124" s="1425">
        <v>0</v>
      </c>
      <c r="AM124" s="1424">
        <v>0</v>
      </c>
      <c r="AN124" s="1426">
        <v>1</v>
      </c>
      <c r="AO124" s="1597"/>
      <c r="AP124" s="1468">
        <v>0</v>
      </c>
      <c r="AQ124" s="1428">
        <v>3</v>
      </c>
      <c r="AR124" s="1605">
        <v>0</v>
      </c>
      <c r="AS124" s="1428"/>
      <c r="AT124" s="1468">
        <v>0</v>
      </c>
      <c r="AU124" s="1468">
        <v>0</v>
      </c>
      <c r="AV124" s="1468">
        <v>0</v>
      </c>
      <c r="AW124" s="1468">
        <v>0</v>
      </c>
      <c r="AX124" t="str">
        <f t="shared" si="138"/>
        <v/>
      </c>
      <c r="CW124" s="182"/>
      <c r="CX124" s="25" t="str">
        <f t="shared" si="140"/>
        <v/>
      </c>
      <c r="CY124" s="25" t="str">
        <f t="shared" si="141"/>
        <v/>
      </c>
      <c r="CZ124" s="25" t="str">
        <f t="shared" si="142"/>
        <v/>
      </c>
      <c r="DA124" s="25" t="str">
        <f t="shared" si="143"/>
        <v/>
      </c>
      <c r="DB124" s="25" t="str">
        <f t="shared" si="144"/>
        <v/>
      </c>
      <c r="DC124" s="25" t="str">
        <f t="shared" si="145"/>
        <v/>
      </c>
      <c r="DD124" s="25" t="str">
        <f t="shared" si="146"/>
        <v/>
      </c>
      <c r="DE124"/>
      <c r="DG124" s="182"/>
      <c r="DH124" s="26">
        <f t="shared" si="148"/>
        <v>0</v>
      </c>
      <c r="DI124" s="26">
        <f t="shared" si="149"/>
        <v>0</v>
      </c>
      <c r="DJ124" s="26">
        <f t="shared" si="150"/>
        <v>0</v>
      </c>
      <c r="DK124" s="26">
        <f t="shared" si="151"/>
        <v>0</v>
      </c>
      <c r="DL124" s="26">
        <f t="shared" si="152"/>
        <v>0</v>
      </c>
      <c r="DM124" s="26">
        <f t="shared" si="153"/>
        <v>0</v>
      </c>
      <c r="DN124" s="26">
        <f t="shared" si="154"/>
        <v>0</v>
      </c>
    </row>
    <row r="125" spans="1:118" x14ac:dyDescent="0.25">
      <c r="A125" s="1590" t="s">
        <v>157</v>
      </c>
      <c r="B125" s="1591"/>
      <c r="C125" s="1592"/>
      <c r="D125" s="1383">
        <f t="shared" si="136"/>
        <v>0</v>
      </c>
      <c r="E125" s="1465">
        <f t="shared" si="158"/>
        <v>0</v>
      </c>
      <c r="F125" s="1466">
        <f t="shared" si="158"/>
        <v>0</v>
      </c>
      <c r="G125" s="1593"/>
      <c r="H125" s="1594"/>
      <c r="I125" s="1593"/>
      <c r="J125" s="1595"/>
      <c r="K125" s="1593"/>
      <c r="L125" s="1594"/>
      <c r="M125" s="1593"/>
      <c r="N125" s="1594"/>
      <c r="O125" s="1596"/>
      <c r="P125" s="1594"/>
      <c r="Q125" s="1596"/>
      <c r="R125" s="1594"/>
      <c r="S125" s="1596"/>
      <c r="T125" s="1594"/>
      <c r="U125" s="1596"/>
      <c r="V125" s="1594"/>
      <c r="W125" s="1596"/>
      <c r="X125" s="1594"/>
      <c r="Y125" s="1424"/>
      <c r="Z125" s="1425"/>
      <c r="AA125" s="1424"/>
      <c r="AB125" s="1425"/>
      <c r="AC125" s="1424"/>
      <c r="AD125" s="1425"/>
      <c r="AE125" s="1424"/>
      <c r="AF125" s="1425"/>
      <c r="AG125" s="1424"/>
      <c r="AH125" s="1425"/>
      <c r="AI125" s="1424"/>
      <c r="AJ125" s="1425"/>
      <c r="AK125" s="1424"/>
      <c r="AL125" s="1425"/>
      <c r="AM125" s="1424"/>
      <c r="AN125" s="1426"/>
      <c r="AO125" s="1597"/>
      <c r="AP125" s="1468"/>
      <c r="AQ125" s="1428"/>
      <c r="AR125" s="1605"/>
      <c r="AS125" s="1428"/>
      <c r="AT125" s="1468"/>
      <c r="AU125" s="1468"/>
      <c r="AV125" s="1468"/>
      <c r="AW125" s="1468"/>
      <c r="AX125" t="str">
        <f t="shared" si="138"/>
        <v/>
      </c>
      <c r="CW125" s="182"/>
      <c r="CX125" s="25" t="str">
        <f t="shared" si="140"/>
        <v/>
      </c>
      <c r="CY125" s="25" t="str">
        <f t="shared" si="141"/>
        <v/>
      </c>
      <c r="CZ125" s="25" t="str">
        <f t="shared" si="142"/>
        <v/>
      </c>
      <c r="DA125" s="25" t="str">
        <f t="shared" si="143"/>
        <v/>
      </c>
      <c r="DB125" s="25" t="str">
        <f t="shared" si="144"/>
        <v/>
      </c>
      <c r="DC125" s="25" t="str">
        <f t="shared" si="145"/>
        <v/>
      </c>
      <c r="DD125" s="25" t="str">
        <f t="shared" si="146"/>
        <v/>
      </c>
      <c r="DE125"/>
      <c r="DG125" s="182"/>
      <c r="DH125" s="26">
        <f t="shared" si="148"/>
        <v>0</v>
      </c>
      <c r="DI125" s="26">
        <f t="shared" si="149"/>
        <v>0</v>
      </c>
      <c r="DJ125" s="26">
        <f t="shared" si="150"/>
        <v>0</v>
      </c>
      <c r="DK125" s="26">
        <f t="shared" si="151"/>
        <v>0</v>
      </c>
      <c r="DL125" s="26">
        <f t="shared" si="152"/>
        <v>0</v>
      </c>
      <c r="DM125" s="26">
        <f t="shared" si="153"/>
        <v>0</v>
      </c>
      <c r="DN125" s="26">
        <f t="shared" si="154"/>
        <v>0</v>
      </c>
    </row>
    <row r="126" spans="1:118" x14ac:dyDescent="0.25">
      <c r="A126" s="1590" t="s">
        <v>158</v>
      </c>
      <c r="B126" s="1591"/>
      <c r="C126" s="1592"/>
      <c r="D126" s="1383">
        <f t="shared" si="136"/>
        <v>0</v>
      </c>
      <c r="E126" s="1465">
        <f t="shared" si="137"/>
        <v>0</v>
      </c>
      <c r="F126" s="1466">
        <f t="shared" si="137"/>
        <v>0</v>
      </c>
      <c r="G126" s="1601"/>
      <c r="H126" s="1604"/>
      <c r="I126" s="1601"/>
      <c r="J126" s="1606"/>
      <c r="K126" s="1601"/>
      <c r="L126" s="1604"/>
      <c r="M126" s="1601"/>
      <c r="N126" s="1604"/>
      <c r="O126" s="1607"/>
      <c r="P126" s="1425"/>
      <c r="Q126" s="1424"/>
      <c r="R126" s="1425"/>
      <c r="S126" s="1424"/>
      <c r="T126" s="1604"/>
      <c r="U126" s="1607"/>
      <c r="V126" s="1425"/>
      <c r="W126" s="1424"/>
      <c r="X126" s="1425"/>
      <c r="Y126" s="1424"/>
      <c r="Z126" s="1425"/>
      <c r="AA126" s="1424"/>
      <c r="AB126" s="1425"/>
      <c r="AC126" s="1424"/>
      <c r="AD126" s="1425"/>
      <c r="AE126" s="1424"/>
      <c r="AF126" s="1425"/>
      <c r="AG126" s="1424"/>
      <c r="AH126" s="1425"/>
      <c r="AI126" s="1424"/>
      <c r="AJ126" s="1425"/>
      <c r="AK126" s="1424"/>
      <c r="AL126" s="1425"/>
      <c r="AM126" s="1424"/>
      <c r="AN126" s="1426"/>
      <c r="AO126" s="1468"/>
      <c r="AP126" s="1608"/>
      <c r="AQ126" s="1605"/>
      <c r="AR126" s="1605"/>
      <c r="AS126" s="1428"/>
      <c r="AT126" s="1468"/>
      <c r="AU126" s="1468"/>
      <c r="AV126" s="1468"/>
      <c r="AW126" s="1468"/>
      <c r="AX126" t="str">
        <f t="shared" si="138"/>
        <v/>
      </c>
      <c r="CW126" s="25" t="str">
        <f t="shared" ref="CW126:CW140" si="159">IF(AND((W126+X126)&gt;0,AO126="")," * No olvide digitar la variable 12 años. Si no tiene digite Cero.",IF(AO126&gt;(W126+X126),"* Las Consultas de 12 años NO DEBEN ser mayor que el total de Consultas entre 10-14 años",""))</f>
        <v/>
      </c>
      <c r="CX126" s="25" t="str">
        <f t="shared" si="140"/>
        <v/>
      </c>
      <c r="CY126" s="25" t="str">
        <f t="shared" si="141"/>
        <v/>
      </c>
      <c r="CZ126" s="25" t="str">
        <f t="shared" si="142"/>
        <v/>
      </c>
      <c r="DA126" s="25" t="str">
        <f t="shared" si="143"/>
        <v/>
      </c>
      <c r="DB126" s="25" t="str">
        <f t="shared" si="144"/>
        <v/>
      </c>
      <c r="DC126" s="25" t="str">
        <f t="shared" si="145"/>
        <v/>
      </c>
      <c r="DD126" s="25" t="str">
        <f t="shared" si="146"/>
        <v/>
      </c>
      <c r="DE126"/>
      <c r="DG126" s="26">
        <f t="shared" ref="DG126:DG140" si="160">IF(AND((W126+X126)&gt;0,AO126=""),1,IF(AO126&gt;(W126+X126),1,0))</f>
        <v>0</v>
      </c>
      <c r="DH126" s="26">
        <f t="shared" si="148"/>
        <v>0</v>
      </c>
      <c r="DI126" s="26">
        <f t="shared" si="149"/>
        <v>0</v>
      </c>
      <c r="DJ126" s="26">
        <f t="shared" si="150"/>
        <v>0</v>
      </c>
      <c r="DK126" s="26">
        <f t="shared" si="151"/>
        <v>0</v>
      </c>
      <c r="DL126" s="26">
        <f t="shared" si="152"/>
        <v>0</v>
      </c>
      <c r="DM126" s="26">
        <f t="shared" si="153"/>
        <v>0</v>
      </c>
      <c r="DN126" s="26">
        <f t="shared" si="154"/>
        <v>0</v>
      </c>
    </row>
    <row r="127" spans="1:118" x14ac:dyDescent="0.25">
      <c r="A127" s="1590" t="s">
        <v>159</v>
      </c>
      <c r="B127" s="1591"/>
      <c r="C127" s="1592"/>
      <c r="D127" s="1383">
        <f t="shared" si="136"/>
        <v>0</v>
      </c>
      <c r="E127" s="1465">
        <f t="shared" si="137"/>
        <v>0</v>
      </c>
      <c r="F127" s="1466">
        <f t="shared" si="137"/>
        <v>0</v>
      </c>
      <c r="G127" s="1601"/>
      <c r="H127" s="1604"/>
      <c r="I127" s="1601"/>
      <c r="J127" s="1606"/>
      <c r="K127" s="1601"/>
      <c r="L127" s="1604"/>
      <c r="M127" s="1601"/>
      <c r="N127" s="1604"/>
      <c r="O127" s="1607"/>
      <c r="P127" s="1425"/>
      <c r="Q127" s="1424"/>
      <c r="R127" s="1425"/>
      <c r="S127" s="1424"/>
      <c r="T127" s="1604"/>
      <c r="U127" s="1607"/>
      <c r="V127" s="1425"/>
      <c r="W127" s="1424"/>
      <c r="X127" s="1425"/>
      <c r="Y127" s="1424"/>
      <c r="Z127" s="1425"/>
      <c r="AA127" s="1424"/>
      <c r="AB127" s="1425"/>
      <c r="AC127" s="1424"/>
      <c r="AD127" s="1425"/>
      <c r="AE127" s="1424"/>
      <c r="AF127" s="1425"/>
      <c r="AG127" s="1424"/>
      <c r="AH127" s="1425"/>
      <c r="AI127" s="1424"/>
      <c r="AJ127" s="1425"/>
      <c r="AK127" s="1424"/>
      <c r="AL127" s="1425"/>
      <c r="AM127" s="1424"/>
      <c r="AN127" s="1426"/>
      <c r="AO127" s="1468"/>
      <c r="AP127" s="1608"/>
      <c r="AQ127" s="1605"/>
      <c r="AR127" s="1605"/>
      <c r="AS127" s="1428"/>
      <c r="AT127" s="1468"/>
      <c r="AU127" s="1468"/>
      <c r="AV127" s="1468"/>
      <c r="AW127" s="1468"/>
      <c r="AX127" t="str">
        <f t="shared" si="138"/>
        <v/>
      </c>
      <c r="CW127" s="25" t="str">
        <f t="shared" si="159"/>
        <v/>
      </c>
      <c r="CX127" s="25" t="str">
        <f t="shared" si="140"/>
        <v/>
      </c>
      <c r="CY127" s="25" t="str">
        <f t="shared" si="141"/>
        <v/>
      </c>
      <c r="CZ127" s="25" t="str">
        <f t="shared" si="142"/>
        <v/>
      </c>
      <c r="DA127" s="25" t="str">
        <f t="shared" si="143"/>
        <v/>
      </c>
      <c r="DB127" s="25" t="str">
        <f t="shared" si="144"/>
        <v/>
      </c>
      <c r="DC127" s="25" t="str">
        <f t="shared" si="145"/>
        <v/>
      </c>
      <c r="DD127" s="25" t="str">
        <f t="shared" si="146"/>
        <v/>
      </c>
      <c r="DE127"/>
      <c r="DG127" s="26">
        <f t="shared" si="160"/>
        <v>0</v>
      </c>
      <c r="DH127" s="26">
        <f t="shared" si="148"/>
        <v>0</v>
      </c>
      <c r="DI127" s="26">
        <f t="shared" si="149"/>
        <v>0</v>
      </c>
      <c r="DJ127" s="26">
        <f t="shared" si="150"/>
        <v>0</v>
      </c>
      <c r="DK127" s="26">
        <f t="shared" si="151"/>
        <v>0</v>
      </c>
      <c r="DL127" s="26">
        <f t="shared" si="152"/>
        <v>0</v>
      </c>
      <c r="DM127" s="26">
        <f t="shared" si="153"/>
        <v>0</v>
      </c>
      <c r="DN127" s="26">
        <f t="shared" si="154"/>
        <v>0</v>
      </c>
    </row>
    <row r="128" spans="1:118" x14ac:dyDescent="0.25">
      <c r="A128" s="1590" t="s">
        <v>160</v>
      </c>
      <c r="B128" s="1591"/>
      <c r="C128" s="1592"/>
      <c r="D128" s="1383">
        <f t="shared" si="136"/>
        <v>0</v>
      </c>
      <c r="E128" s="1465">
        <f t="shared" si="137"/>
        <v>0</v>
      </c>
      <c r="F128" s="1466">
        <f t="shared" si="137"/>
        <v>0</v>
      </c>
      <c r="G128" s="1601"/>
      <c r="H128" s="1604"/>
      <c r="I128" s="1601"/>
      <c r="J128" s="1606"/>
      <c r="K128" s="1601"/>
      <c r="L128" s="1604"/>
      <c r="M128" s="1601"/>
      <c r="N128" s="1604"/>
      <c r="O128" s="1607"/>
      <c r="P128" s="1425"/>
      <c r="Q128" s="1424"/>
      <c r="R128" s="1425"/>
      <c r="S128" s="1424"/>
      <c r="T128" s="1604"/>
      <c r="U128" s="1607"/>
      <c r="V128" s="1425"/>
      <c r="W128" s="1424"/>
      <c r="X128" s="1425"/>
      <c r="Y128" s="1424"/>
      <c r="Z128" s="1425"/>
      <c r="AA128" s="1424"/>
      <c r="AB128" s="1425"/>
      <c r="AC128" s="1424"/>
      <c r="AD128" s="1425"/>
      <c r="AE128" s="1424"/>
      <c r="AF128" s="1425"/>
      <c r="AG128" s="1424"/>
      <c r="AH128" s="1425"/>
      <c r="AI128" s="1424"/>
      <c r="AJ128" s="1425"/>
      <c r="AK128" s="1424"/>
      <c r="AL128" s="1425"/>
      <c r="AM128" s="1424"/>
      <c r="AN128" s="1426"/>
      <c r="AO128" s="1468"/>
      <c r="AP128" s="1608"/>
      <c r="AQ128" s="1605"/>
      <c r="AR128" s="1605"/>
      <c r="AS128" s="1428"/>
      <c r="AT128" s="1468"/>
      <c r="AU128" s="1468"/>
      <c r="AV128" s="1468"/>
      <c r="AW128" s="1468"/>
      <c r="AX128" t="str">
        <f t="shared" si="138"/>
        <v/>
      </c>
      <c r="CW128" s="25" t="str">
        <f t="shared" si="159"/>
        <v/>
      </c>
      <c r="CX128" s="25" t="str">
        <f t="shared" si="140"/>
        <v/>
      </c>
      <c r="CY128" s="25" t="str">
        <f t="shared" si="141"/>
        <v/>
      </c>
      <c r="CZ128" s="25" t="str">
        <f t="shared" si="142"/>
        <v/>
      </c>
      <c r="DA128" s="25" t="str">
        <f t="shared" si="143"/>
        <v/>
      </c>
      <c r="DB128" s="25" t="str">
        <f t="shared" si="144"/>
        <v/>
      </c>
      <c r="DC128" s="25" t="str">
        <f t="shared" si="145"/>
        <v/>
      </c>
      <c r="DD128" s="25" t="str">
        <f t="shared" si="146"/>
        <v/>
      </c>
      <c r="DE128"/>
      <c r="DG128" s="26">
        <f t="shared" si="160"/>
        <v>0</v>
      </c>
      <c r="DH128" s="26">
        <f t="shared" si="148"/>
        <v>0</v>
      </c>
      <c r="DI128" s="26">
        <f t="shared" si="149"/>
        <v>0</v>
      </c>
      <c r="DJ128" s="26">
        <f t="shared" si="150"/>
        <v>0</v>
      </c>
      <c r="DK128" s="26">
        <f t="shared" si="151"/>
        <v>0</v>
      </c>
      <c r="DL128" s="26">
        <f t="shared" si="152"/>
        <v>0</v>
      </c>
      <c r="DM128" s="26">
        <f t="shared" si="153"/>
        <v>0</v>
      </c>
      <c r="DN128" s="26">
        <f t="shared" si="154"/>
        <v>0</v>
      </c>
    </row>
    <row r="129" spans="1:118" ht="15" customHeight="1" x14ac:dyDescent="0.25">
      <c r="A129" s="1590" t="s">
        <v>161</v>
      </c>
      <c r="B129" s="1591"/>
      <c r="C129" s="1592"/>
      <c r="D129" s="1383">
        <f t="shared" si="136"/>
        <v>0</v>
      </c>
      <c r="E129" s="1465">
        <f t="shared" si="137"/>
        <v>0</v>
      </c>
      <c r="F129" s="1466">
        <f t="shared" si="137"/>
        <v>0</v>
      </c>
      <c r="G129" s="1601"/>
      <c r="H129" s="1604"/>
      <c r="I129" s="1601"/>
      <c r="J129" s="1606"/>
      <c r="K129" s="1601"/>
      <c r="L129" s="1604"/>
      <c r="M129" s="1601"/>
      <c r="N129" s="1604"/>
      <c r="O129" s="1607"/>
      <c r="P129" s="1425"/>
      <c r="Q129" s="1424"/>
      <c r="R129" s="1425"/>
      <c r="S129" s="1424"/>
      <c r="T129" s="1604"/>
      <c r="U129" s="1607"/>
      <c r="V129" s="1425"/>
      <c r="W129" s="1424"/>
      <c r="X129" s="1425"/>
      <c r="Y129" s="1424"/>
      <c r="Z129" s="1425"/>
      <c r="AA129" s="1424"/>
      <c r="AB129" s="1425"/>
      <c r="AC129" s="1424"/>
      <c r="AD129" s="1425"/>
      <c r="AE129" s="1424"/>
      <c r="AF129" s="1425"/>
      <c r="AG129" s="1424"/>
      <c r="AH129" s="1425"/>
      <c r="AI129" s="1424"/>
      <c r="AJ129" s="1425"/>
      <c r="AK129" s="1424"/>
      <c r="AL129" s="1425"/>
      <c r="AM129" s="1424"/>
      <c r="AN129" s="1426"/>
      <c r="AO129" s="1468"/>
      <c r="AP129" s="1608"/>
      <c r="AQ129" s="1605"/>
      <c r="AR129" s="1605"/>
      <c r="AS129" s="1428"/>
      <c r="AT129" s="1468"/>
      <c r="AU129" s="1468"/>
      <c r="AV129" s="1468"/>
      <c r="AW129" s="1468"/>
      <c r="AX129" t="str">
        <f t="shared" si="138"/>
        <v/>
      </c>
      <c r="CW129" s="25" t="str">
        <f t="shared" si="159"/>
        <v/>
      </c>
      <c r="CX129" s="25" t="str">
        <f t="shared" si="140"/>
        <v/>
      </c>
      <c r="CY129" s="25" t="str">
        <f t="shared" si="141"/>
        <v/>
      </c>
      <c r="CZ129" s="25" t="str">
        <f t="shared" si="142"/>
        <v/>
      </c>
      <c r="DA129" s="25" t="str">
        <f t="shared" si="143"/>
        <v/>
      </c>
      <c r="DB129" s="25" t="str">
        <f t="shared" si="144"/>
        <v/>
      </c>
      <c r="DC129" s="25" t="str">
        <f t="shared" si="145"/>
        <v/>
      </c>
      <c r="DD129" s="25" t="str">
        <f t="shared" si="146"/>
        <v/>
      </c>
      <c r="DE129"/>
      <c r="DG129" s="26">
        <f t="shared" si="160"/>
        <v>0</v>
      </c>
      <c r="DH129" s="26">
        <f t="shared" si="148"/>
        <v>0</v>
      </c>
      <c r="DI129" s="26">
        <f t="shared" si="149"/>
        <v>0</v>
      </c>
      <c r="DJ129" s="26">
        <f t="shared" si="150"/>
        <v>0</v>
      </c>
      <c r="DK129" s="26">
        <f t="shared" si="151"/>
        <v>0</v>
      </c>
      <c r="DL129" s="26">
        <f t="shared" si="152"/>
        <v>0</v>
      </c>
      <c r="DM129" s="26">
        <f t="shared" si="153"/>
        <v>0</v>
      </c>
      <c r="DN129" s="26">
        <f t="shared" si="154"/>
        <v>0</v>
      </c>
    </row>
    <row r="130" spans="1:118" ht="15" customHeight="1" x14ac:dyDescent="0.25">
      <c r="A130" s="1590" t="s">
        <v>162</v>
      </c>
      <c r="B130" s="1591"/>
      <c r="C130" s="1592"/>
      <c r="D130" s="1383">
        <f t="shared" si="136"/>
        <v>0</v>
      </c>
      <c r="E130" s="1465">
        <f t="shared" si="137"/>
        <v>0</v>
      </c>
      <c r="F130" s="1466">
        <f t="shared" si="137"/>
        <v>0</v>
      </c>
      <c r="G130" s="1601"/>
      <c r="H130" s="1604"/>
      <c r="I130" s="1601"/>
      <c r="J130" s="1606"/>
      <c r="K130" s="1601"/>
      <c r="L130" s="1604"/>
      <c r="M130" s="1601"/>
      <c r="N130" s="1604"/>
      <c r="O130" s="1607"/>
      <c r="P130" s="1425"/>
      <c r="Q130" s="1424"/>
      <c r="R130" s="1425"/>
      <c r="S130" s="1424"/>
      <c r="T130" s="1604"/>
      <c r="U130" s="1607"/>
      <c r="V130" s="1425"/>
      <c r="W130" s="1424"/>
      <c r="X130" s="1425"/>
      <c r="Y130" s="1424"/>
      <c r="Z130" s="1425"/>
      <c r="AA130" s="1424"/>
      <c r="AB130" s="1425"/>
      <c r="AC130" s="1424"/>
      <c r="AD130" s="1425"/>
      <c r="AE130" s="1424"/>
      <c r="AF130" s="1425"/>
      <c r="AG130" s="1424"/>
      <c r="AH130" s="1425"/>
      <c r="AI130" s="1424"/>
      <c r="AJ130" s="1425"/>
      <c r="AK130" s="1424"/>
      <c r="AL130" s="1425"/>
      <c r="AM130" s="1424"/>
      <c r="AN130" s="1426"/>
      <c r="AO130" s="1468"/>
      <c r="AP130" s="1608"/>
      <c r="AQ130" s="1605"/>
      <c r="AR130" s="1605"/>
      <c r="AS130" s="1428"/>
      <c r="AT130" s="1468"/>
      <c r="AU130" s="1468"/>
      <c r="AV130" s="1468"/>
      <c r="AW130" s="1468"/>
      <c r="AX130" t="str">
        <f t="shared" si="138"/>
        <v/>
      </c>
      <c r="CW130" s="25" t="str">
        <f t="shared" si="159"/>
        <v/>
      </c>
      <c r="CX130" s="25" t="str">
        <f t="shared" si="140"/>
        <v/>
      </c>
      <c r="CY130" s="25" t="str">
        <f t="shared" si="141"/>
        <v/>
      </c>
      <c r="CZ130" s="25" t="str">
        <f t="shared" si="142"/>
        <v/>
      </c>
      <c r="DA130" s="25" t="str">
        <f t="shared" si="143"/>
        <v/>
      </c>
      <c r="DB130" s="25" t="str">
        <f t="shared" si="144"/>
        <v/>
      </c>
      <c r="DC130" s="25" t="str">
        <f t="shared" si="145"/>
        <v/>
      </c>
      <c r="DD130" s="25" t="str">
        <f t="shared" si="146"/>
        <v/>
      </c>
      <c r="DE130"/>
      <c r="DG130" s="26">
        <f t="shared" si="160"/>
        <v>0</v>
      </c>
      <c r="DH130" s="26">
        <f t="shared" si="148"/>
        <v>0</v>
      </c>
      <c r="DI130" s="26">
        <f t="shared" si="149"/>
        <v>0</v>
      </c>
      <c r="DJ130" s="26">
        <f t="shared" si="150"/>
        <v>0</v>
      </c>
      <c r="DK130" s="26">
        <f t="shared" si="151"/>
        <v>0</v>
      </c>
      <c r="DL130" s="26">
        <f t="shared" si="152"/>
        <v>0</v>
      </c>
      <c r="DM130" s="26">
        <f t="shared" si="153"/>
        <v>0</v>
      </c>
      <c r="DN130" s="26">
        <f t="shared" si="154"/>
        <v>0</v>
      </c>
    </row>
    <row r="131" spans="1:118" ht="15" customHeight="1" x14ac:dyDescent="0.25">
      <c r="A131" s="1590" t="s">
        <v>163</v>
      </c>
      <c r="B131" s="1591"/>
      <c r="C131" s="1592"/>
      <c r="D131" s="1383">
        <f t="shared" si="136"/>
        <v>0</v>
      </c>
      <c r="E131" s="1465">
        <f t="shared" si="137"/>
        <v>0</v>
      </c>
      <c r="F131" s="1466">
        <f t="shared" si="137"/>
        <v>0</v>
      </c>
      <c r="G131" s="1601"/>
      <c r="H131" s="1604"/>
      <c r="I131" s="1601"/>
      <c r="J131" s="1606"/>
      <c r="K131" s="1601"/>
      <c r="L131" s="1604"/>
      <c r="M131" s="1601"/>
      <c r="N131" s="1604"/>
      <c r="O131" s="1607"/>
      <c r="P131" s="1425"/>
      <c r="Q131" s="1424"/>
      <c r="R131" s="1425"/>
      <c r="S131" s="1424"/>
      <c r="T131" s="1604"/>
      <c r="U131" s="1607"/>
      <c r="V131" s="1425"/>
      <c r="W131" s="1424"/>
      <c r="X131" s="1425"/>
      <c r="Y131" s="1424"/>
      <c r="Z131" s="1425"/>
      <c r="AA131" s="1424"/>
      <c r="AB131" s="1425"/>
      <c r="AC131" s="1424"/>
      <c r="AD131" s="1425"/>
      <c r="AE131" s="1424"/>
      <c r="AF131" s="1425"/>
      <c r="AG131" s="1424"/>
      <c r="AH131" s="1425"/>
      <c r="AI131" s="1424"/>
      <c r="AJ131" s="1425"/>
      <c r="AK131" s="1424"/>
      <c r="AL131" s="1425"/>
      <c r="AM131" s="1424"/>
      <c r="AN131" s="1426"/>
      <c r="AO131" s="1468"/>
      <c r="AP131" s="1608"/>
      <c r="AQ131" s="1605"/>
      <c r="AR131" s="1605"/>
      <c r="AS131" s="1428"/>
      <c r="AT131" s="1468"/>
      <c r="AU131" s="1468"/>
      <c r="AV131" s="1468"/>
      <c r="AW131" s="1468"/>
      <c r="AX131" t="str">
        <f t="shared" si="138"/>
        <v/>
      </c>
      <c r="CW131" s="25" t="str">
        <f t="shared" si="159"/>
        <v/>
      </c>
      <c r="CX131" s="25" t="str">
        <f t="shared" si="140"/>
        <v/>
      </c>
      <c r="CY131" s="25" t="str">
        <f t="shared" si="141"/>
        <v/>
      </c>
      <c r="CZ131" s="25" t="str">
        <f t="shared" si="142"/>
        <v/>
      </c>
      <c r="DA131" s="25" t="str">
        <f t="shared" si="143"/>
        <v/>
      </c>
      <c r="DB131" s="25" t="str">
        <f t="shared" si="144"/>
        <v/>
      </c>
      <c r="DC131" s="25" t="str">
        <f t="shared" si="145"/>
        <v/>
      </c>
      <c r="DD131" s="25" t="str">
        <f t="shared" si="146"/>
        <v/>
      </c>
      <c r="DE131"/>
      <c r="DG131" s="26">
        <f t="shared" si="160"/>
        <v>0</v>
      </c>
      <c r="DH131" s="26">
        <f t="shared" si="148"/>
        <v>0</v>
      </c>
      <c r="DI131" s="26">
        <f t="shared" si="149"/>
        <v>0</v>
      </c>
      <c r="DJ131" s="26">
        <f t="shared" si="150"/>
        <v>0</v>
      </c>
      <c r="DK131" s="26">
        <f t="shared" si="151"/>
        <v>0</v>
      </c>
      <c r="DL131" s="26">
        <f t="shared" si="152"/>
        <v>0</v>
      </c>
      <c r="DM131" s="26">
        <f t="shared" si="153"/>
        <v>0</v>
      </c>
      <c r="DN131" s="26">
        <f t="shared" si="154"/>
        <v>0</v>
      </c>
    </row>
    <row r="132" spans="1:118" ht="15" customHeight="1" x14ac:dyDescent="0.25">
      <c r="A132" s="1598" t="s">
        <v>164</v>
      </c>
      <c r="B132" s="1598"/>
      <c r="C132" s="1598"/>
      <c r="D132" s="1383">
        <f t="shared" si="136"/>
        <v>0</v>
      </c>
      <c r="E132" s="1465">
        <f t="shared" si="137"/>
        <v>0</v>
      </c>
      <c r="F132" s="1466">
        <f t="shared" si="137"/>
        <v>0</v>
      </c>
      <c r="G132" s="1467"/>
      <c r="H132" s="1425"/>
      <c r="I132" s="1467"/>
      <c r="J132" s="1487"/>
      <c r="K132" s="1467"/>
      <c r="L132" s="1425"/>
      <c r="M132" s="1467"/>
      <c r="N132" s="1425"/>
      <c r="O132" s="1424"/>
      <c r="P132" s="1425"/>
      <c r="Q132" s="1424"/>
      <c r="R132" s="1425"/>
      <c r="S132" s="1424"/>
      <c r="T132" s="1425"/>
      <c r="U132" s="1424"/>
      <c r="V132" s="1425"/>
      <c r="W132" s="1424"/>
      <c r="X132" s="1425"/>
      <c r="Y132" s="1424"/>
      <c r="Z132" s="1425"/>
      <c r="AA132" s="1424"/>
      <c r="AB132" s="1425"/>
      <c r="AC132" s="1424"/>
      <c r="AD132" s="1425"/>
      <c r="AE132" s="1424"/>
      <c r="AF132" s="1425"/>
      <c r="AG132" s="1424"/>
      <c r="AH132" s="1425"/>
      <c r="AI132" s="1424"/>
      <c r="AJ132" s="1425"/>
      <c r="AK132" s="1424"/>
      <c r="AL132" s="1425"/>
      <c r="AM132" s="1424"/>
      <c r="AN132" s="1426"/>
      <c r="AO132" s="1468"/>
      <c r="AP132" s="1468"/>
      <c r="AQ132" s="1428"/>
      <c r="AR132" s="1428"/>
      <c r="AS132" s="1428"/>
      <c r="AT132" s="1468"/>
      <c r="AU132" s="1468"/>
      <c r="AV132" s="1468"/>
      <c r="AW132" s="1468"/>
      <c r="AX132" t="str">
        <f t="shared" si="138"/>
        <v/>
      </c>
      <c r="CW132" s="25" t="str">
        <f t="shared" si="159"/>
        <v/>
      </c>
      <c r="CX132" s="25" t="str">
        <f t="shared" si="140"/>
        <v/>
      </c>
      <c r="CY132" s="25" t="str">
        <f t="shared" si="141"/>
        <v/>
      </c>
      <c r="CZ132" s="25" t="str">
        <f t="shared" si="142"/>
        <v/>
      </c>
      <c r="DA132" s="25" t="str">
        <f t="shared" si="143"/>
        <v/>
      </c>
      <c r="DB132" s="25" t="str">
        <f t="shared" si="144"/>
        <v/>
      </c>
      <c r="DC132" s="25" t="str">
        <f t="shared" si="145"/>
        <v/>
      </c>
      <c r="DD132" s="25" t="str">
        <f t="shared" si="146"/>
        <v/>
      </c>
      <c r="DE132"/>
      <c r="DG132" s="26">
        <f t="shared" si="160"/>
        <v>0</v>
      </c>
      <c r="DH132" s="26">
        <f t="shared" si="148"/>
        <v>0</v>
      </c>
      <c r="DI132" s="26">
        <f t="shared" si="149"/>
        <v>0</v>
      </c>
      <c r="DJ132" s="26">
        <f t="shared" si="150"/>
        <v>0</v>
      </c>
      <c r="DK132" s="26">
        <f t="shared" si="151"/>
        <v>0</v>
      </c>
      <c r="DL132" s="26">
        <f t="shared" si="152"/>
        <v>0</v>
      </c>
      <c r="DM132" s="26">
        <f t="shared" si="153"/>
        <v>0</v>
      </c>
      <c r="DN132" s="26">
        <f t="shared" si="154"/>
        <v>0</v>
      </c>
    </row>
    <row r="133" spans="1:118" ht="15" customHeight="1" x14ac:dyDescent="0.25">
      <c r="A133" s="1590" t="s">
        <v>165</v>
      </c>
      <c r="B133" s="1591"/>
      <c r="C133" s="1592"/>
      <c r="D133" s="1383">
        <f t="shared" si="136"/>
        <v>0</v>
      </c>
      <c r="E133" s="1465">
        <f t="shared" si="137"/>
        <v>0</v>
      </c>
      <c r="F133" s="1466">
        <f t="shared" si="137"/>
        <v>0</v>
      </c>
      <c r="G133" s="1467"/>
      <c r="H133" s="1425"/>
      <c r="I133" s="1467"/>
      <c r="J133" s="1487"/>
      <c r="K133" s="1467"/>
      <c r="L133" s="1425"/>
      <c r="M133" s="1467"/>
      <c r="N133" s="1425"/>
      <c r="O133" s="1424"/>
      <c r="P133" s="1425"/>
      <c r="Q133" s="1424"/>
      <c r="R133" s="1425"/>
      <c r="S133" s="1424"/>
      <c r="T133" s="1425"/>
      <c r="U133" s="1424"/>
      <c r="V133" s="1425"/>
      <c r="W133" s="1424"/>
      <c r="X133" s="1425"/>
      <c r="Y133" s="1424"/>
      <c r="Z133" s="1425"/>
      <c r="AA133" s="1424"/>
      <c r="AB133" s="1425"/>
      <c r="AC133" s="1424"/>
      <c r="AD133" s="1425"/>
      <c r="AE133" s="1424"/>
      <c r="AF133" s="1425"/>
      <c r="AG133" s="1424"/>
      <c r="AH133" s="1425"/>
      <c r="AI133" s="1424"/>
      <c r="AJ133" s="1425"/>
      <c r="AK133" s="1424"/>
      <c r="AL133" s="1425"/>
      <c r="AM133" s="1424"/>
      <c r="AN133" s="1426"/>
      <c r="AO133" s="1468"/>
      <c r="AP133" s="1468"/>
      <c r="AQ133" s="1428"/>
      <c r="AR133" s="1428"/>
      <c r="AS133" s="1428"/>
      <c r="AT133" s="1468"/>
      <c r="AU133" s="1468"/>
      <c r="AV133" s="1468"/>
      <c r="AW133" s="1468"/>
      <c r="AX133" t="str">
        <f t="shared" si="138"/>
        <v/>
      </c>
      <c r="CW133" s="25" t="str">
        <f t="shared" si="159"/>
        <v/>
      </c>
      <c r="CX133" s="25" t="str">
        <f t="shared" si="140"/>
        <v/>
      </c>
      <c r="CY133" s="25" t="str">
        <f t="shared" si="141"/>
        <v/>
      </c>
      <c r="CZ133" s="25" t="str">
        <f t="shared" si="142"/>
        <v/>
      </c>
      <c r="DA133" s="25" t="str">
        <f t="shared" si="143"/>
        <v/>
      </c>
      <c r="DB133" s="25" t="str">
        <f t="shared" si="144"/>
        <v/>
      </c>
      <c r="DC133" s="25" t="str">
        <f t="shared" si="145"/>
        <v/>
      </c>
      <c r="DD133" s="25" t="str">
        <f t="shared" si="146"/>
        <v/>
      </c>
      <c r="DE133"/>
      <c r="DG133" s="26">
        <f t="shared" si="160"/>
        <v>0</v>
      </c>
      <c r="DH133" s="26">
        <f t="shared" si="148"/>
        <v>0</v>
      </c>
      <c r="DI133" s="26">
        <f t="shared" si="149"/>
        <v>0</v>
      </c>
      <c r="DJ133" s="26">
        <f t="shared" si="150"/>
        <v>0</v>
      </c>
      <c r="DK133" s="26">
        <f t="shared" si="151"/>
        <v>0</v>
      </c>
      <c r="DL133" s="26">
        <f t="shared" si="152"/>
        <v>0</v>
      </c>
      <c r="DM133" s="26">
        <f t="shared" si="153"/>
        <v>0</v>
      </c>
      <c r="DN133" s="26">
        <f t="shared" si="154"/>
        <v>0</v>
      </c>
    </row>
    <row r="134" spans="1:118" ht="15" customHeight="1" x14ac:dyDescent="0.25">
      <c r="A134" s="1590" t="s">
        <v>166</v>
      </c>
      <c r="B134" s="1591"/>
      <c r="C134" s="1592"/>
      <c r="D134" s="1383">
        <f t="shared" si="136"/>
        <v>0</v>
      </c>
      <c r="E134" s="1465">
        <f t="shared" si="137"/>
        <v>0</v>
      </c>
      <c r="F134" s="1466">
        <f t="shared" si="137"/>
        <v>0</v>
      </c>
      <c r="G134" s="185"/>
      <c r="H134" s="186"/>
      <c r="I134" s="185"/>
      <c r="J134" s="187"/>
      <c r="K134" s="185"/>
      <c r="L134" s="1425"/>
      <c r="M134" s="1467"/>
      <c r="N134" s="1425"/>
      <c r="O134" s="1424"/>
      <c r="P134" s="1425"/>
      <c r="Q134" s="1424"/>
      <c r="R134" s="1425"/>
      <c r="S134" s="1424"/>
      <c r="T134" s="1425"/>
      <c r="U134" s="1424"/>
      <c r="V134" s="1425"/>
      <c r="W134" s="1424"/>
      <c r="X134" s="1425"/>
      <c r="Y134" s="1424"/>
      <c r="Z134" s="1425"/>
      <c r="AA134" s="1424"/>
      <c r="AB134" s="1425"/>
      <c r="AC134" s="1424"/>
      <c r="AD134" s="1425"/>
      <c r="AE134" s="1424"/>
      <c r="AF134" s="1425"/>
      <c r="AG134" s="1424"/>
      <c r="AH134" s="1425"/>
      <c r="AI134" s="1424"/>
      <c r="AJ134" s="1425"/>
      <c r="AK134" s="1424"/>
      <c r="AL134" s="1425"/>
      <c r="AM134" s="1424"/>
      <c r="AN134" s="1426"/>
      <c r="AO134" s="1468"/>
      <c r="AP134" s="188"/>
      <c r="AQ134" s="1428"/>
      <c r="AR134" s="1428"/>
      <c r="AS134" s="189"/>
      <c r="AT134" s="1468"/>
      <c r="AU134" s="1468"/>
      <c r="AV134" s="1468"/>
      <c r="AW134" s="1468"/>
      <c r="AX134" t="str">
        <f t="shared" si="138"/>
        <v/>
      </c>
      <c r="CW134" s="25" t="str">
        <f t="shared" si="159"/>
        <v/>
      </c>
      <c r="CX134" s="25" t="str">
        <f t="shared" si="140"/>
        <v/>
      </c>
      <c r="CY134" s="25" t="str">
        <f t="shared" si="141"/>
        <v/>
      </c>
      <c r="CZ134" s="25" t="str">
        <f t="shared" si="142"/>
        <v/>
      </c>
      <c r="DA134" s="25" t="str">
        <f t="shared" si="143"/>
        <v/>
      </c>
      <c r="DB134" s="25" t="str">
        <f t="shared" si="144"/>
        <v/>
      </c>
      <c r="DC134" s="25" t="str">
        <f t="shared" si="145"/>
        <v/>
      </c>
      <c r="DD134" s="25" t="str">
        <f t="shared" si="146"/>
        <v/>
      </c>
      <c r="DE134"/>
      <c r="DG134" s="26">
        <f t="shared" si="160"/>
        <v>0</v>
      </c>
      <c r="DH134" s="26">
        <f t="shared" si="148"/>
        <v>0</v>
      </c>
      <c r="DI134" s="26">
        <f t="shared" si="149"/>
        <v>0</v>
      </c>
      <c r="DJ134" s="26">
        <f t="shared" si="150"/>
        <v>0</v>
      </c>
      <c r="DK134" s="26">
        <f t="shared" si="151"/>
        <v>0</v>
      </c>
      <c r="DL134" s="26">
        <f t="shared" si="152"/>
        <v>0</v>
      </c>
      <c r="DM134" s="26">
        <f t="shared" si="153"/>
        <v>0</v>
      </c>
      <c r="DN134" s="26">
        <f t="shared" si="154"/>
        <v>0</v>
      </c>
    </row>
    <row r="135" spans="1:118" x14ac:dyDescent="0.25">
      <c r="A135" s="1590" t="s">
        <v>167</v>
      </c>
      <c r="B135" s="1591"/>
      <c r="C135" s="1592"/>
      <c r="D135" s="1383">
        <f t="shared" si="136"/>
        <v>0</v>
      </c>
      <c r="E135" s="1465">
        <f t="shared" si="137"/>
        <v>0</v>
      </c>
      <c r="F135" s="1466">
        <f t="shared" si="137"/>
        <v>0</v>
      </c>
      <c r="G135" s="185"/>
      <c r="H135" s="186"/>
      <c r="I135" s="185"/>
      <c r="J135" s="187"/>
      <c r="K135" s="185"/>
      <c r="L135" s="1425"/>
      <c r="M135" s="1467"/>
      <c r="N135" s="1425"/>
      <c r="O135" s="1424"/>
      <c r="P135" s="1425"/>
      <c r="Q135" s="1424"/>
      <c r="R135" s="1425"/>
      <c r="S135" s="1424"/>
      <c r="T135" s="1425"/>
      <c r="U135" s="1424"/>
      <c r="V135" s="1425"/>
      <c r="W135" s="1424"/>
      <c r="X135" s="1425"/>
      <c r="Y135" s="1424"/>
      <c r="Z135" s="1425"/>
      <c r="AA135" s="1424"/>
      <c r="AB135" s="1425"/>
      <c r="AC135" s="1424"/>
      <c r="AD135" s="1425"/>
      <c r="AE135" s="1424"/>
      <c r="AF135" s="1425"/>
      <c r="AG135" s="1424"/>
      <c r="AH135" s="1425"/>
      <c r="AI135" s="1424"/>
      <c r="AJ135" s="1425"/>
      <c r="AK135" s="1424"/>
      <c r="AL135" s="1425"/>
      <c r="AM135" s="1424"/>
      <c r="AN135" s="1426"/>
      <c r="AO135" s="1468"/>
      <c r="AP135" s="188"/>
      <c r="AQ135" s="1428"/>
      <c r="AR135" s="1428"/>
      <c r="AS135" s="189"/>
      <c r="AT135" s="1468"/>
      <c r="AU135" s="1468"/>
      <c r="AV135" s="1468"/>
      <c r="AW135" s="1468"/>
      <c r="AX135" t="str">
        <f t="shared" si="138"/>
        <v/>
      </c>
      <c r="CW135" s="25" t="str">
        <f t="shared" si="159"/>
        <v/>
      </c>
      <c r="CX135" s="25" t="str">
        <f t="shared" si="140"/>
        <v/>
      </c>
      <c r="CY135" s="25" t="str">
        <f t="shared" si="141"/>
        <v/>
      </c>
      <c r="CZ135" s="25" t="str">
        <f t="shared" si="142"/>
        <v/>
      </c>
      <c r="DA135" s="25" t="str">
        <f t="shared" si="143"/>
        <v/>
      </c>
      <c r="DB135" s="25" t="str">
        <f t="shared" si="144"/>
        <v/>
      </c>
      <c r="DC135" s="25" t="str">
        <f t="shared" si="145"/>
        <v/>
      </c>
      <c r="DD135" s="25" t="str">
        <f t="shared" si="146"/>
        <v/>
      </c>
      <c r="DE135"/>
      <c r="DG135" s="26">
        <f t="shared" si="160"/>
        <v>0</v>
      </c>
      <c r="DH135" s="26">
        <f t="shared" si="148"/>
        <v>0</v>
      </c>
      <c r="DI135" s="26">
        <f t="shared" si="149"/>
        <v>0</v>
      </c>
      <c r="DJ135" s="26">
        <f t="shared" si="150"/>
        <v>0</v>
      </c>
      <c r="DK135" s="26">
        <f t="shared" si="151"/>
        <v>0</v>
      </c>
      <c r="DL135" s="26">
        <f t="shared" si="152"/>
        <v>0</v>
      </c>
      <c r="DM135" s="26">
        <f t="shared" si="153"/>
        <v>0</v>
      </c>
      <c r="DN135" s="26">
        <f t="shared" si="154"/>
        <v>0</v>
      </c>
    </row>
    <row r="136" spans="1:118" x14ac:dyDescent="0.25">
      <c r="A136" s="1590" t="s">
        <v>168</v>
      </c>
      <c r="B136" s="1591"/>
      <c r="C136" s="1592"/>
      <c r="D136" s="1383">
        <f t="shared" si="136"/>
        <v>0</v>
      </c>
      <c r="E136" s="1465">
        <f t="shared" si="137"/>
        <v>0</v>
      </c>
      <c r="F136" s="1466">
        <f t="shared" si="137"/>
        <v>0</v>
      </c>
      <c r="G136" s="185"/>
      <c r="H136" s="186"/>
      <c r="I136" s="185"/>
      <c r="J136" s="187"/>
      <c r="K136" s="185"/>
      <c r="L136" s="1425"/>
      <c r="M136" s="1467"/>
      <c r="N136" s="1425"/>
      <c r="O136" s="1424"/>
      <c r="P136" s="1425"/>
      <c r="Q136" s="1424"/>
      <c r="R136" s="1425"/>
      <c r="S136" s="1424"/>
      <c r="T136" s="1425"/>
      <c r="U136" s="1424"/>
      <c r="V136" s="1425"/>
      <c r="W136" s="1424"/>
      <c r="X136" s="1425"/>
      <c r="Y136" s="1424"/>
      <c r="Z136" s="1425"/>
      <c r="AA136" s="1424"/>
      <c r="AB136" s="1425"/>
      <c r="AC136" s="1424"/>
      <c r="AD136" s="1425"/>
      <c r="AE136" s="1424"/>
      <c r="AF136" s="1425"/>
      <c r="AG136" s="1424"/>
      <c r="AH136" s="1425"/>
      <c r="AI136" s="1424"/>
      <c r="AJ136" s="1425"/>
      <c r="AK136" s="1424"/>
      <c r="AL136" s="1425"/>
      <c r="AM136" s="1424"/>
      <c r="AN136" s="1426"/>
      <c r="AO136" s="1468"/>
      <c r="AP136" s="188"/>
      <c r="AQ136" s="1428"/>
      <c r="AR136" s="1428"/>
      <c r="AS136" s="189"/>
      <c r="AT136" s="1468"/>
      <c r="AU136" s="1468"/>
      <c r="AV136" s="1468"/>
      <c r="AW136" s="1468"/>
      <c r="AX136" t="str">
        <f t="shared" si="138"/>
        <v/>
      </c>
      <c r="CW136" s="25" t="str">
        <f t="shared" si="159"/>
        <v/>
      </c>
      <c r="CX136" s="25" t="str">
        <f t="shared" si="140"/>
        <v/>
      </c>
      <c r="CY136" s="25" t="str">
        <f t="shared" si="141"/>
        <v/>
      </c>
      <c r="CZ136" s="25" t="str">
        <f t="shared" si="142"/>
        <v/>
      </c>
      <c r="DA136" s="25" t="str">
        <f t="shared" si="143"/>
        <v/>
      </c>
      <c r="DB136" s="25" t="str">
        <f t="shared" si="144"/>
        <v/>
      </c>
      <c r="DC136" s="25" t="str">
        <f t="shared" si="145"/>
        <v/>
      </c>
      <c r="DD136" s="25" t="str">
        <f t="shared" si="146"/>
        <v/>
      </c>
      <c r="DE136"/>
      <c r="DG136" s="26">
        <f t="shared" si="160"/>
        <v>0</v>
      </c>
      <c r="DH136" s="26">
        <f t="shared" si="148"/>
        <v>0</v>
      </c>
      <c r="DI136" s="26">
        <f t="shared" si="149"/>
        <v>0</v>
      </c>
      <c r="DJ136" s="26">
        <f t="shared" si="150"/>
        <v>0</v>
      </c>
      <c r="DK136" s="26">
        <f t="shared" si="151"/>
        <v>0</v>
      </c>
      <c r="DL136" s="26">
        <f t="shared" si="152"/>
        <v>0</v>
      </c>
      <c r="DM136" s="26">
        <f t="shared" si="153"/>
        <v>0</v>
      </c>
      <c r="DN136" s="26">
        <f t="shared" si="154"/>
        <v>0</v>
      </c>
    </row>
    <row r="137" spans="1:118" x14ac:dyDescent="0.25">
      <c r="A137" s="1590" t="s">
        <v>169</v>
      </c>
      <c r="B137" s="1591"/>
      <c r="C137" s="1592"/>
      <c r="D137" s="1383">
        <f t="shared" si="136"/>
        <v>0</v>
      </c>
      <c r="E137" s="1465">
        <f t="shared" si="137"/>
        <v>0</v>
      </c>
      <c r="F137" s="1466">
        <f t="shared" si="137"/>
        <v>0</v>
      </c>
      <c r="G137" s="185"/>
      <c r="H137" s="186"/>
      <c r="I137" s="185"/>
      <c r="J137" s="187"/>
      <c r="K137" s="185"/>
      <c r="L137" s="1425"/>
      <c r="M137" s="1467"/>
      <c r="N137" s="1425"/>
      <c r="O137" s="1424"/>
      <c r="P137" s="1425"/>
      <c r="Q137" s="1424"/>
      <c r="R137" s="1425"/>
      <c r="S137" s="1424"/>
      <c r="T137" s="1425"/>
      <c r="U137" s="1424"/>
      <c r="V137" s="1425"/>
      <c r="W137" s="1424"/>
      <c r="X137" s="1425"/>
      <c r="Y137" s="1424"/>
      <c r="Z137" s="1425"/>
      <c r="AA137" s="1424"/>
      <c r="AB137" s="1425"/>
      <c r="AC137" s="1424"/>
      <c r="AD137" s="1425"/>
      <c r="AE137" s="1424"/>
      <c r="AF137" s="1425"/>
      <c r="AG137" s="1424"/>
      <c r="AH137" s="1425"/>
      <c r="AI137" s="1424"/>
      <c r="AJ137" s="1425"/>
      <c r="AK137" s="1424"/>
      <c r="AL137" s="1425"/>
      <c r="AM137" s="1424"/>
      <c r="AN137" s="1426"/>
      <c r="AO137" s="1468"/>
      <c r="AP137" s="188"/>
      <c r="AQ137" s="1428"/>
      <c r="AR137" s="1428"/>
      <c r="AS137" s="189"/>
      <c r="AT137" s="1468"/>
      <c r="AU137" s="1468"/>
      <c r="AV137" s="1468"/>
      <c r="AW137" s="1468"/>
      <c r="AX137" t="str">
        <f t="shared" si="138"/>
        <v/>
      </c>
      <c r="CW137" s="25" t="str">
        <f t="shared" si="159"/>
        <v/>
      </c>
      <c r="CX137" s="25" t="str">
        <f t="shared" si="140"/>
        <v/>
      </c>
      <c r="CY137" s="25" t="str">
        <f t="shared" si="141"/>
        <v/>
      </c>
      <c r="CZ137" s="25" t="str">
        <f t="shared" si="142"/>
        <v/>
      </c>
      <c r="DA137" s="25" t="str">
        <f t="shared" si="143"/>
        <v/>
      </c>
      <c r="DB137" s="25" t="str">
        <f t="shared" si="144"/>
        <v/>
      </c>
      <c r="DC137" s="25" t="str">
        <f t="shared" si="145"/>
        <v/>
      </c>
      <c r="DD137" s="25" t="str">
        <f t="shared" si="146"/>
        <v/>
      </c>
      <c r="DE137"/>
      <c r="DG137" s="26">
        <f t="shared" si="160"/>
        <v>0</v>
      </c>
      <c r="DH137" s="26">
        <f t="shared" si="148"/>
        <v>0</v>
      </c>
      <c r="DI137" s="26">
        <f t="shared" si="149"/>
        <v>0</v>
      </c>
      <c r="DJ137" s="26">
        <f t="shared" si="150"/>
        <v>0</v>
      </c>
      <c r="DK137" s="26">
        <f t="shared" si="151"/>
        <v>0</v>
      </c>
      <c r="DL137" s="26">
        <f t="shared" si="152"/>
        <v>0</v>
      </c>
      <c r="DM137" s="26">
        <f t="shared" si="153"/>
        <v>0</v>
      </c>
      <c r="DN137" s="26">
        <f t="shared" si="154"/>
        <v>0</v>
      </c>
    </row>
    <row r="138" spans="1:118" x14ac:dyDescent="0.25">
      <c r="A138" s="1590" t="s">
        <v>170</v>
      </c>
      <c r="B138" s="1591"/>
      <c r="C138" s="1592"/>
      <c r="D138" s="1383">
        <f t="shared" si="136"/>
        <v>0</v>
      </c>
      <c r="E138" s="1465">
        <f t="shared" si="137"/>
        <v>0</v>
      </c>
      <c r="F138" s="1466">
        <f t="shared" si="137"/>
        <v>0</v>
      </c>
      <c r="G138" s="185"/>
      <c r="H138" s="186"/>
      <c r="I138" s="185"/>
      <c r="J138" s="187"/>
      <c r="K138" s="185"/>
      <c r="L138" s="1425"/>
      <c r="M138" s="1467"/>
      <c r="N138" s="1425"/>
      <c r="O138" s="1424"/>
      <c r="P138" s="1425"/>
      <c r="Q138" s="1424"/>
      <c r="R138" s="1425"/>
      <c r="S138" s="1424"/>
      <c r="T138" s="1425"/>
      <c r="U138" s="1424"/>
      <c r="V138" s="1425"/>
      <c r="W138" s="1424"/>
      <c r="X138" s="1425"/>
      <c r="Y138" s="1424"/>
      <c r="Z138" s="1425"/>
      <c r="AA138" s="1424"/>
      <c r="AB138" s="1425"/>
      <c r="AC138" s="1424"/>
      <c r="AD138" s="1425"/>
      <c r="AE138" s="1424"/>
      <c r="AF138" s="1425"/>
      <c r="AG138" s="1424"/>
      <c r="AH138" s="1425"/>
      <c r="AI138" s="1424"/>
      <c r="AJ138" s="1425"/>
      <c r="AK138" s="1424"/>
      <c r="AL138" s="1425"/>
      <c r="AM138" s="1424"/>
      <c r="AN138" s="1426"/>
      <c r="AO138" s="1468"/>
      <c r="AP138" s="188"/>
      <c r="AQ138" s="1428"/>
      <c r="AR138" s="1428"/>
      <c r="AS138" s="189"/>
      <c r="AT138" s="1468"/>
      <c r="AU138" s="1468"/>
      <c r="AV138" s="1468"/>
      <c r="AW138" s="1468"/>
      <c r="AX138" t="str">
        <f t="shared" si="138"/>
        <v/>
      </c>
      <c r="CW138" s="25" t="str">
        <f t="shared" si="159"/>
        <v/>
      </c>
      <c r="CX138" s="25" t="str">
        <f t="shared" si="140"/>
        <v/>
      </c>
      <c r="CY138" s="25" t="str">
        <f t="shared" si="141"/>
        <v/>
      </c>
      <c r="CZ138" s="25" t="str">
        <f t="shared" si="142"/>
        <v/>
      </c>
      <c r="DA138" s="25" t="str">
        <f t="shared" si="143"/>
        <v/>
      </c>
      <c r="DB138" s="25" t="str">
        <f t="shared" si="144"/>
        <v/>
      </c>
      <c r="DC138" s="25" t="str">
        <f t="shared" si="145"/>
        <v/>
      </c>
      <c r="DD138" s="25" t="str">
        <f t="shared" si="146"/>
        <v/>
      </c>
      <c r="DE138"/>
      <c r="DG138" s="26">
        <f t="shared" si="160"/>
        <v>0</v>
      </c>
      <c r="DH138" s="26">
        <f t="shared" si="148"/>
        <v>0</v>
      </c>
      <c r="DI138" s="26">
        <f t="shared" si="149"/>
        <v>0</v>
      </c>
      <c r="DJ138" s="26">
        <f t="shared" si="150"/>
        <v>0</v>
      </c>
      <c r="DK138" s="26">
        <f t="shared" si="151"/>
        <v>0</v>
      </c>
      <c r="DL138" s="26">
        <f t="shared" si="152"/>
        <v>0</v>
      </c>
      <c r="DM138" s="26">
        <f t="shared" si="153"/>
        <v>0</v>
      </c>
      <c r="DN138" s="26">
        <f t="shared" si="154"/>
        <v>0</v>
      </c>
    </row>
    <row r="139" spans="1:118" x14ac:dyDescent="0.25">
      <c r="A139" s="1590" t="s">
        <v>171</v>
      </c>
      <c r="B139" s="1591"/>
      <c r="C139" s="1592"/>
      <c r="D139" s="1383">
        <f t="shared" si="136"/>
        <v>0</v>
      </c>
      <c r="E139" s="1465">
        <f t="shared" si="137"/>
        <v>0</v>
      </c>
      <c r="F139" s="1466">
        <f t="shared" si="137"/>
        <v>0</v>
      </c>
      <c r="G139" s="1601"/>
      <c r="H139" s="1604"/>
      <c r="I139" s="1601"/>
      <c r="J139" s="1487"/>
      <c r="K139" s="1467"/>
      <c r="L139" s="1425"/>
      <c r="M139" s="1467"/>
      <c r="N139" s="1425"/>
      <c r="O139" s="1424"/>
      <c r="P139" s="1425"/>
      <c r="Q139" s="1424"/>
      <c r="R139" s="1425"/>
      <c r="S139" s="1424"/>
      <c r="T139" s="1425"/>
      <c r="U139" s="1424"/>
      <c r="V139" s="1425"/>
      <c r="W139" s="1424"/>
      <c r="X139" s="1425"/>
      <c r="Y139" s="1424"/>
      <c r="Z139" s="1425"/>
      <c r="AA139" s="1424"/>
      <c r="AB139" s="1425"/>
      <c r="AC139" s="1424"/>
      <c r="AD139" s="1425"/>
      <c r="AE139" s="1424"/>
      <c r="AF139" s="1425"/>
      <c r="AG139" s="1424"/>
      <c r="AH139" s="1425"/>
      <c r="AI139" s="1424"/>
      <c r="AJ139" s="1425"/>
      <c r="AK139" s="1424"/>
      <c r="AL139" s="1425"/>
      <c r="AM139" s="1424"/>
      <c r="AN139" s="1426"/>
      <c r="AO139" s="1468"/>
      <c r="AP139" s="1468"/>
      <c r="AQ139" s="1428"/>
      <c r="AR139" s="1428"/>
      <c r="AS139" s="1428"/>
      <c r="AT139" s="1468"/>
      <c r="AU139" s="1468"/>
      <c r="AV139" s="1468"/>
      <c r="AW139" s="1468"/>
      <c r="AX139" t="str">
        <f t="shared" si="138"/>
        <v/>
      </c>
      <c r="CW139" s="25" t="str">
        <f t="shared" si="159"/>
        <v/>
      </c>
      <c r="CX139" s="25" t="str">
        <f t="shared" si="140"/>
        <v/>
      </c>
      <c r="CY139" s="25" t="str">
        <f t="shared" si="141"/>
        <v/>
      </c>
      <c r="CZ139" s="25" t="str">
        <f t="shared" si="142"/>
        <v/>
      </c>
      <c r="DA139" s="25" t="str">
        <f t="shared" si="143"/>
        <v/>
      </c>
      <c r="DB139" s="25" t="str">
        <f t="shared" si="144"/>
        <v/>
      </c>
      <c r="DC139" s="25" t="str">
        <f t="shared" si="145"/>
        <v/>
      </c>
      <c r="DD139" s="25" t="str">
        <f t="shared" si="146"/>
        <v/>
      </c>
      <c r="DE139"/>
      <c r="DG139" s="26">
        <f t="shared" si="160"/>
        <v>0</v>
      </c>
      <c r="DH139" s="26">
        <f t="shared" si="148"/>
        <v>0</v>
      </c>
      <c r="DI139" s="26">
        <f t="shared" si="149"/>
        <v>0</v>
      </c>
      <c r="DJ139" s="26">
        <f t="shared" si="150"/>
        <v>0</v>
      </c>
      <c r="DK139" s="26">
        <f t="shared" si="151"/>
        <v>0</v>
      </c>
      <c r="DL139" s="26">
        <f t="shared" si="152"/>
        <v>0</v>
      </c>
      <c r="DM139" s="26">
        <f t="shared" si="153"/>
        <v>0</v>
      </c>
      <c r="DN139" s="26">
        <f t="shared" si="154"/>
        <v>0</v>
      </c>
    </row>
    <row r="140" spans="1:118" x14ac:dyDescent="0.25">
      <c r="A140" s="1609" t="s">
        <v>172</v>
      </c>
      <c r="B140" s="764"/>
      <c r="C140" s="765"/>
      <c r="D140" s="1388">
        <f t="shared" si="136"/>
        <v>0</v>
      </c>
      <c r="E140" s="1471">
        <f t="shared" si="137"/>
        <v>0</v>
      </c>
      <c r="F140" s="1472">
        <f t="shared" si="137"/>
        <v>0</v>
      </c>
      <c r="G140" s="191"/>
      <c r="H140" s="192"/>
      <c r="I140" s="191"/>
      <c r="J140" s="493"/>
      <c r="K140" s="193"/>
      <c r="L140" s="1435"/>
      <c r="M140" s="1473"/>
      <c r="N140" s="1435"/>
      <c r="O140" s="1434"/>
      <c r="P140" s="1435"/>
      <c r="Q140" s="1434"/>
      <c r="R140" s="1435"/>
      <c r="S140" s="1434"/>
      <c r="T140" s="1435"/>
      <c r="U140" s="1434"/>
      <c r="V140" s="1435"/>
      <c r="W140" s="1434"/>
      <c r="X140" s="1435"/>
      <c r="Y140" s="1434"/>
      <c r="Z140" s="1435"/>
      <c r="AA140" s="1434"/>
      <c r="AB140" s="1435"/>
      <c r="AC140" s="1434"/>
      <c r="AD140" s="1435"/>
      <c r="AE140" s="1434"/>
      <c r="AF140" s="1435"/>
      <c r="AG140" s="1434"/>
      <c r="AH140" s="1435"/>
      <c r="AI140" s="1434"/>
      <c r="AJ140" s="1435"/>
      <c r="AK140" s="1434"/>
      <c r="AL140" s="1435"/>
      <c r="AM140" s="1434"/>
      <c r="AN140" s="1436"/>
      <c r="AO140" s="39"/>
      <c r="AP140" s="1468"/>
      <c r="AQ140" s="1428"/>
      <c r="AR140" s="1428"/>
      <c r="AS140" s="1428"/>
      <c r="AT140" s="1468"/>
      <c r="AU140" s="63"/>
      <c r="AV140" s="63"/>
      <c r="AW140" s="63"/>
      <c r="AX140" t="str">
        <f t="shared" si="138"/>
        <v/>
      </c>
      <c r="CW140" s="25" t="str">
        <f t="shared" si="159"/>
        <v/>
      </c>
      <c r="CX140" s="25" t="str">
        <f t="shared" si="140"/>
        <v/>
      </c>
      <c r="CY140" s="25" t="str">
        <f t="shared" si="141"/>
        <v/>
      </c>
      <c r="CZ140" s="25" t="str">
        <f t="shared" si="142"/>
        <v/>
      </c>
      <c r="DA140" s="25" t="str">
        <f t="shared" si="143"/>
        <v/>
      </c>
      <c r="DB140" s="25" t="str">
        <f t="shared" si="144"/>
        <v/>
      </c>
      <c r="DC140" s="25" t="str">
        <f t="shared" si="145"/>
        <v/>
      </c>
      <c r="DD140" s="25" t="str">
        <f t="shared" si="146"/>
        <v/>
      </c>
      <c r="DE140"/>
      <c r="DG140" s="26">
        <f t="shared" si="160"/>
        <v>0</v>
      </c>
      <c r="DH140" s="26">
        <f t="shared" si="148"/>
        <v>0</v>
      </c>
      <c r="DI140" s="26">
        <f t="shared" si="149"/>
        <v>0</v>
      </c>
      <c r="DJ140" s="26">
        <f t="shared" si="150"/>
        <v>0</v>
      </c>
      <c r="DK140" s="26">
        <f t="shared" si="151"/>
        <v>0</v>
      </c>
      <c r="DL140" s="26">
        <f t="shared" si="152"/>
        <v>0</v>
      </c>
      <c r="DM140" s="26">
        <f t="shared" si="153"/>
        <v>0</v>
      </c>
      <c r="DN140" s="26">
        <f t="shared" si="154"/>
        <v>0</v>
      </c>
    </row>
    <row r="141" spans="1:118" x14ac:dyDescent="0.25">
      <c r="A141" s="2050" t="s">
        <v>4</v>
      </c>
      <c r="B141" s="2051"/>
      <c r="C141" s="2057"/>
      <c r="D141" s="2174">
        <f t="shared" si="136"/>
        <v>759</v>
      </c>
      <c r="E141" s="2100">
        <f t="shared" si="137"/>
        <v>333</v>
      </c>
      <c r="F141" s="2175">
        <f t="shared" si="137"/>
        <v>426</v>
      </c>
      <c r="G141" s="2174">
        <f t="shared" ref="G141:AW141" si="161">SUM(G88:G140)</f>
        <v>2</v>
      </c>
      <c r="H141" s="2176">
        <f t="shared" si="161"/>
        <v>0</v>
      </c>
      <c r="I141" s="2174">
        <f t="shared" si="161"/>
        <v>0</v>
      </c>
      <c r="J141" s="2177">
        <f t="shared" si="161"/>
        <v>0</v>
      </c>
      <c r="K141" s="2174">
        <f t="shared" si="161"/>
        <v>4</v>
      </c>
      <c r="L141" s="2176">
        <f t="shared" si="161"/>
        <v>2</v>
      </c>
      <c r="M141" s="2178">
        <f t="shared" si="161"/>
        <v>8</v>
      </c>
      <c r="N141" s="2179">
        <f t="shared" si="161"/>
        <v>19</v>
      </c>
      <c r="O141" s="2180">
        <f t="shared" si="161"/>
        <v>6</v>
      </c>
      <c r="P141" s="2179">
        <f t="shared" si="161"/>
        <v>7</v>
      </c>
      <c r="Q141" s="2180">
        <f t="shared" si="161"/>
        <v>20</v>
      </c>
      <c r="R141" s="2179">
        <f t="shared" si="161"/>
        <v>11</v>
      </c>
      <c r="S141" s="2180">
        <f t="shared" si="161"/>
        <v>14</v>
      </c>
      <c r="T141" s="2179">
        <f t="shared" si="161"/>
        <v>9</v>
      </c>
      <c r="U141" s="2180">
        <f t="shared" si="161"/>
        <v>26</v>
      </c>
      <c r="V141" s="2179">
        <f t="shared" si="161"/>
        <v>25</v>
      </c>
      <c r="W141" s="2180">
        <f t="shared" si="161"/>
        <v>84</v>
      </c>
      <c r="X141" s="2179">
        <f t="shared" si="161"/>
        <v>85</v>
      </c>
      <c r="Y141" s="2180">
        <f t="shared" si="161"/>
        <v>47</v>
      </c>
      <c r="Z141" s="2179">
        <f t="shared" si="161"/>
        <v>57</v>
      </c>
      <c r="AA141" s="2180">
        <f t="shared" si="161"/>
        <v>28</v>
      </c>
      <c r="AB141" s="2179">
        <f t="shared" si="161"/>
        <v>58</v>
      </c>
      <c r="AC141" s="2180">
        <f t="shared" si="161"/>
        <v>18</v>
      </c>
      <c r="AD141" s="2179">
        <f t="shared" si="161"/>
        <v>39</v>
      </c>
      <c r="AE141" s="2180">
        <f t="shared" si="161"/>
        <v>13</v>
      </c>
      <c r="AF141" s="2179">
        <f t="shared" si="161"/>
        <v>41</v>
      </c>
      <c r="AG141" s="2180">
        <f t="shared" si="161"/>
        <v>21</v>
      </c>
      <c r="AH141" s="2179">
        <f t="shared" si="161"/>
        <v>34</v>
      </c>
      <c r="AI141" s="2180">
        <f t="shared" si="161"/>
        <v>8</v>
      </c>
      <c r="AJ141" s="2179">
        <f t="shared" si="161"/>
        <v>17</v>
      </c>
      <c r="AK141" s="2180">
        <f t="shared" si="161"/>
        <v>24</v>
      </c>
      <c r="AL141" s="2179">
        <f t="shared" si="161"/>
        <v>15</v>
      </c>
      <c r="AM141" s="2180">
        <f t="shared" si="161"/>
        <v>10</v>
      </c>
      <c r="AN141" s="2181">
        <f t="shared" si="161"/>
        <v>7</v>
      </c>
      <c r="AO141" s="2182">
        <f t="shared" si="161"/>
        <v>18</v>
      </c>
      <c r="AP141" s="2183">
        <f t="shared" si="161"/>
        <v>2</v>
      </c>
      <c r="AQ141" s="2183">
        <f t="shared" si="161"/>
        <v>759</v>
      </c>
      <c r="AR141" s="2183">
        <f t="shared" si="161"/>
        <v>2</v>
      </c>
      <c r="AS141" s="2183">
        <f t="shared" si="161"/>
        <v>0</v>
      </c>
      <c r="AT141" s="2183">
        <f t="shared" si="161"/>
        <v>1</v>
      </c>
      <c r="AU141" s="2183">
        <f t="shared" si="161"/>
        <v>0</v>
      </c>
      <c r="AV141" s="2183">
        <f t="shared" si="161"/>
        <v>0</v>
      </c>
      <c r="AW141" s="2183">
        <f t="shared" si="161"/>
        <v>0</v>
      </c>
      <c r="CW141"/>
      <c r="CX141" t="str">
        <f t="shared" ref="CX141" si="162">IF(AND(F141&gt;0,AP141="")," * Recuerde que las Embarazadas deben ser incluidas en el ingreso por rango etario. Digite Cero si no tiene","")</f>
        <v/>
      </c>
      <c r="CY141"/>
      <c r="CZ141"/>
      <c r="DA141"/>
      <c r="DB141"/>
      <c r="DC141"/>
      <c r="DD141"/>
      <c r="DE141"/>
      <c r="DG141"/>
      <c r="DH141"/>
      <c r="DI141"/>
      <c r="DJ141"/>
      <c r="DK141"/>
      <c r="DL141"/>
      <c r="DM141"/>
    </row>
    <row r="142" spans="1:118" x14ac:dyDescent="0.25">
      <c r="A142" s="43" t="s">
        <v>173</v>
      </c>
      <c r="B142" s="204"/>
      <c r="C142" s="204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CW142"/>
      <c r="CX142"/>
      <c r="CY142"/>
      <c r="CZ142"/>
      <c r="DA142"/>
      <c r="DB142"/>
      <c r="DC142"/>
      <c r="DD142"/>
      <c r="DE142"/>
      <c r="DG142"/>
      <c r="DH142"/>
      <c r="DI142"/>
      <c r="DJ142"/>
      <c r="DK142"/>
      <c r="DL142"/>
      <c r="DM142"/>
    </row>
    <row r="143" spans="1:118" ht="15" customHeight="1" x14ac:dyDescent="0.25">
      <c r="A143" s="2184" t="s">
        <v>174</v>
      </c>
      <c r="B143" s="2184"/>
      <c r="C143" s="2184"/>
      <c r="D143" s="2105" t="s">
        <v>4</v>
      </c>
      <c r="E143" s="638"/>
      <c r="F143" s="2076"/>
      <c r="G143" s="2050" t="s">
        <v>175</v>
      </c>
      <c r="H143" s="2051"/>
      <c r="I143" s="2051"/>
      <c r="J143" s="2051"/>
      <c r="K143" s="2051"/>
      <c r="L143" s="2051"/>
      <c r="M143" s="2051"/>
      <c r="N143" s="2051"/>
      <c r="O143" s="2051"/>
      <c r="P143" s="2051"/>
      <c r="Q143" s="2051"/>
      <c r="R143" s="2051"/>
      <c r="S143" s="2051"/>
      <c r="T143" s="2051"/>
      <c r="U143" s="2051"/>
      <c r="V143" s="2051"/>
      <c r="W143" s="2051"/>
      <c r="X143" s="2051"/>
      <c r="Y143" s="2051"/>
      <c r="Z143" s="2051"/>
      <c r="AA143" s="2051"/>
      <c r="AB143" s="2051"/>
      <c r="AC143" s="2051"/>
      <c r="AD143" s="2051"/>
      <c r="AE143" s="2051"/>
      <c r="AF143" s="2051"/>
      <c r="AG143" s="2051"/>
      <c r="AH143" s="2051"/>
      <c r="AI143" s="2051"/>
      <c r="AJ143" s="2051"/>
      <c r="AK143" s="2051"/>
      <c r="AL143" s="2051"/>
      <c r="AM143" s="2051"/>
      <c r="AN143" s="2051"/>
      <c r="AO143" s="2051"/>
      <c r="AP143" s="2052"/>
      <c r="AQ143" s="2057" t="s">
        <v>114</v>
      </c>
      <c r="AR143" s="2090" t="s">
        <v>7</v>
      </c>
      <c r="AS143" s="2090" t="s">
        <v>8</v>
      </c>
      <c r="AT143" s="2090" t="s">
        <v>42</v>
      </c>
      <c r="AU143" s="2171" t="s">
        <v>118</v>
      </c>
      <c r="AV143" s="2171" t="s">
        <v>12</v>
      </c>
      <c r="AW143" s="2171" t="s">
        <v>13</v>
      </c>
      <c r="AX143" s="2171" t="s">
        <v>10</v>
      </c>
      <c r="CW143"/>
      <c r="CX143"/>
      <c r="CY143"/>
      <c r="CZ143"/>
      <c r="DA143"/>
      <c r="DB143"/>
      <c r="DC143"/>
      <c r="DD143"/>
      <c r="DE143"/>
      <c r="DG143"/>
      <c r="DH143"/>
      <c r="DI143"/>
      <c r="DJ143"/>
      <c r="DK143"/>
      <c r="DL143"/>
      <c r="DM143"/>
    </row>
    <row r="144" spans="1:118" ht="15" customHeight="1" x14ac:dyDescent="0.25">
      <c r="A144" s="2184"/>
      <c r="B144" s="2184"/>
      <c r="C144" s="2184"/>
      <c r="D144" s="903"/>
      <c r="E144" s="640"/>
      <c r="F144" s="885"/>
      <c r="G144" s="2077" t="s">
        <v>14</v>
      </c>
      <c r="H144" s="2056"/>
      <c r="I144" s="2050" t="s">
        <v>15</v>
      </c>
      <c r="J144" s="2057"/>
      <c r="K144" s="2051" t="s">
        <v>16</v>
      </c>
      <c r="L144" s="2057"/>
      <c r="M144" s="2050" t="s">
        <v>17</v>
      </c>
      <c r="N144" s="2057"/>
      <c r="O144" s="2050" t="s">
        <v>18</v>
      </c>
      <c r="P144" s="2057"/>
      <c r="Q144" s="2050" t="s">
        <v>19</v>
      </c>
      <c r="R144" s="2057"/>
      <c r="S144" s="2050" t="s">
        <v>20</v>
      </c>
      <c r="T144" s="2057"/>
      <c r="U144" s="2050" t="s">
        <v>21</v>
      </c>
      <c r="V144" s="2057"/>
      <c r="W144" s="2050" t="s">
        <v>22</v>
      </c>
      <c r="X144" s="2057"/>
      <c r="Y144" s="2050" t="s">
        <v>23</v>
      </c>
      <c r="Z144" s="2058"/>
      <c r="AA144" s="2050" t="s">
        <v>24</v>
      </c>
      <c r="AB144" s="2058"/>
      <c r="AC144" s="2050" t="s">
        <v>25</v>
      </c>
      <c r="AD144" s="2058"/>
      <c r="AE144" s="2050" t="s">
        <v>26</v>
      </c>
      <c r="AF144" s="2058"/>
      <c r="AG144" s="2050" t="s">
        <v>27</v>
      </c>
      <c r="AH144" s="2058"/>
      <c r="AI144" s="2050" t="s">
        <v>28</v>
      </c>
      <c r="AJ144" s="2058"/>
      <c r="AK144" s="2050" t="s">
        <v>29</v>
      </c>
      <c r="AL144" s="2058"/>
      <c r="AM144" s="2050" t="s">
        <v>30</v>
      </c>
      <c r="AN144" s="2058"/>
      <c r="AO144" s="2050" t="s">
        <v>31</v>
      </c>
      <c r="AP144" s="2078"/>
      <c r="AQ144" s="2057"/>
      <c r="AR144" s="2090"/>
      <c r="AS144" s="2090"/>
      <c r="AT144" s="2090"/>
      <c r="AU144" s="2171"/>
      <c r="AV144" s="2171"/>
      <c r="AW144" s="2171"/>
      <c r="AX144" s="2171"/>
      <c r="CW144"/>
      <c r="CX144"/>
      <c r="CY144"/>
      <c r="CZ144"/>
      <c r="DA144"/>
      <c r="DB144"/>
      <c r="DC144"/>
      <c r="DD144"/>
      <c r="DE144"/>
      <c r="DG144"/>
      <c r="DH144"/>
      <c r="DI144"/>
      <c r="DJ144"/>
      <c r="DK144"/>
      <c r="DL144"/>
      <c r="DM144"/>
    </row>
    <row r="145" spans="1:118" x14ac:dyDescent="0.25">
      <c r="A145" s="2184"/>
      <c r="B145" s="2184"/>
      <c r="C145" s="2184"/>
      <c r="D145" s="2062" t="s">
        <v>176</v>
      </c>
      <c r="E145" s="2060" t="s">
        <v>33</v>
      </c>
      <c r="F145" s="2061" t="s">
        <v>34</v>
      </c>
      <c r="G145" s="2062" t="s">
        <v>33</v>
      </c>
      <c r="H145" s="2061" t="s">
        <v>34</v>
      </c>
      <c r="I145" s="2062" t="s">
        <v>33</v>
      </c>
      <c r="J145" s="2061" t="s">
        <v>34</v>
      </c>
      <c r="K145" s="2062" t="s">
        <v>33</v>
      </c>
      <c r="L145" s="2061" t="s">
        <v>34</v>
      </c>
      <c r="M145" s="2062" t="s">
        <v>33</v>
      </c>
      <c r="N145" s="2061" t="s">
        <v>34</v>
      </c>
      <c r="O145" s="2062" t="s">
        <v>33</v>
      </c>
      <c r="P145" s="2061" t="s">
        <v>34</v>
      </c>
      <c r="Q145" s="2062" t="s">
        <v>33</v>
      </c>
      <c r="R145" s="2061" t="s">
        <v>34</v>
      </c>
      <c r="S145" s="2062" t="s">
        <v>33</v>
      </c>
      <c r="T145" s="2061" t="s">
        <v>34</v>
      </c>
      <c r="U145" s="2062" t="s">
        <v>33</v>
      </c>
      <c r="V145" s="2061" t="s">
        <v>34</v>
      </c>
      <c r="W145" s="2062" t="s">
        <v>33</v>
      </c>
      <c r="X145" s="2061" t="s">
        <v>34</v>
      </c>
      <c r="Y145" s="2062" t="s">
        <v>33</v>
      </c>
      <c r="Z145" s="2061" t="s">
        <v>34</v>
      </c>
      <c r="AA145" s="2062" t="s">
        <v>33</v>
      </c>
      <c r="AB145" s="2061" t="s">
        <v>34</v>
      </c>
      <c r="AC145" s="2062" t="s">
        <v>33</v>
      </c>
      <c r="AD145" s="2061" t="s">
        <v>34</v>
      </c>
      <c r="AE145" s="2062" t="s">
        <v>33</v>
      </c>
      <c r="AF145" s="2061" t="s">
        <v>34</v>
      </c>
      <c r="AG145" s="2062" t="s">
        <v>33</v>
      </c>
      <c r="AH145" s="2061" t="s">
        <v>34</v>
      </c>
      <c r="AI145" s="2062" t="s">
        <v>33</v>
      </c>
      <c r="AJ145" s="2061" t="s">
        <v>34</v>
      </c>
      <c r="AK145" s="2062" t="s">
        <v>33</v>
      </c>
      <c r="AL145" s="2061" t="s">
        <v>34</v>
      </c>
      <c r="AM145" s="2062" t="s">
        <v>33</v>
      </c>
      <c r="AN145" s="2061" t="s">
        <v>34</v>
      </c>
      <c r="AO145" s="2062" t="s">
        <v>33</v>
      </c>
      <c r="AP145" s="2080" t="s">
        <v>34</v>
      </c>
      <c r="AQ145" s="2057"/>
      <c r="AR145" s="2090"/>
      <c r="AS145" s="2090"/>
      <c r="AT145" s="2090"/>
      <c r="AU145" s="2171"/>
      <c r="AV145" s="2171"/>
      <c r="AW145" s="2171"/>
      <c r="AX145" s="2171"/>
      <c r="CW145"/>
      <c r="CX145"/>
      <c r="CY145"/>
      <c r="CZ145"/>
      <c r="DA145"/>
      <c r="DB145"/>
      <c r="DC145"/>
      <c r="DD145"/>
      <c r="DE145"/>
      <c r="DG145"/>
      <c r="DH145"/>
      <c r="DI145"/>
      <c r="DJ145"/>
      <c r="DK145"/>
      <c r="DL145"/>
      <c r="DM145"/>
    </row>
    <row r="146" spans="1:118" ht="15" customHeight="1" x14ac:dyDescent="0.25">
      <c r="A146" s="2327" t="s">
        <v>177</v>
      </c>
      <c r="B146" s="2186"/>
      <c r="C146" s="2187"/>
      <c r="D146" s="2085">
        <f>E146+F146</f>
        <v>435</v>
      </c>
      <c r="E146" s="2085">
        <f>SUM(G146+I146+K146+M146+O146+Q146+S146+U146+W146+Y146+AA146+AC146+AE146+AG146+AI146+AK146+AM146+AO146)</f>
        <v>154</v>
      </c>
      <c r="F146" s="18">
        <f>SUM(H146+J146+L146+N146+P146+R146+T146+V146+X146+Z146+AB146+AD146+AF146+AH146+AJ146+AL146+AN146+AP146)</f>
        <v>281</v>
      </c>
      <c r="G146" s="2312">
        <v>0</v>
      </c>
      <c r="H146" s="52">
        <v>0</v>
      </c>
      <c r="I146" s="2070">
        <v>0</v>
      </c>
      <c r="J146" s="52">
        <v>0</v>
      </c>
      <c r="K146" s="2070">
        <v>0</v>
      </c>
      <c r="L146" s="52">
        <v>0</v>
      </c>
      <c r="M146" s="2070">
        <v>2</v>
      </c>
      <c r="N146" s="52">
        <v>5</v>
      </c>
      <c r="O146" s="205">
        <v>7</v>
      </c>
      <c r="P146" s="52">
        <v>4</v>
      </c>
      <c r="Q146" s="205">
        <v>2</v>
      </c>
      <c r="R146" s="52">
        <v>0</v>
      </c>
      <c r="S146" s="205">
        <v>4</v>
      </c>
      <c r="T146" s="52">
        <v>0</v>
      </c>
      <c r="U146" s="2070">
        <v>0</v>
      </c>
      <c r="V146" s="52">
        <v>7</v>
      </c>
      <c r="W146" s="2070">
        <v>11</v>
      </c>
      <c r="X146" s="52">
        <v>7</v>
      </c>
      <c r="Y146" s="2070">
        <v>17</v>
      </c>
      <c r="Z146" s="52">
        <v>11</v>
      </c>
      <c r="AA146" s="2070">
        <v>15</v>
      </c>
      <c r="AB146" s="52">
        <v>8</v>
      </c>
      <c r="AC146" s="2070">
        <v>0</v>
      </c>
      <c r="AD146" s="52">
        <v>17</v>
      </c>
      <c r="AE146" s="2070">
        <v>18</v>
      </c>
      <c r="AF146" s="52">
        <v>40</v>
      </c>
      <c r="AG146" s="2070">
        <v>24</v>
      </c>
      <c r="AH146" s="52">
        <v>23</v>
      </c>
      <c r="AI146" s="2070">
        <v>18</v>
      </c>
      <c r="AJ146" s="52">
        <v>96</v>
      </c>
      <c r="AK146" s="2070">
        <v>28</v>
      </c>
      <c r="AL146" s="52">
        <v>23</v>
      </c>
      <c r="AM146" s="2070">
        <v>7</v>
      </c>
      <c r="AN146" s="52">
        <v>31</v>
      </c>
      <c r="AO146" s="2070">
        <v>1</v>
      </c>
      <c r="AP146" s="55">
        <v>9</v>
      </c>
      <c r="AQ146" s="2097">
        <v>0</v>
      </c>
      <c r="AR146" s="20">
        <v>1</v>
      </c>
      <c r="AS146" s="24">
        <v>0</v>
      </c>
      <c r="AT146" s="24">
        <v>0</v>
      </c>
      <c r="AU146" s="24">
        <v>0</v>
      </c>
      <c r="AV146" s="24">
        <v>0</v>
      </c>
      <c r="AW146" s="24">
        <v>0</v>
      </c>
      <c r="AX146" s="24">
        <v>0</v>
      </c>
      <c r="AY146" t="str">
        <f>CW146&amp;CX146&amp;CY146&amp;CZ146&amp;DA146&amp;DB146&amp;DC146&amp;DD146</f>
        <v/>
      </c>
      <c r="CW146" s="25" t="str">
        <f>IF(AND((Y146+Z146)&gt;0,AQ146="")," * No olvide digitar la variable 12 años. Si no tiene digite Cero.",IF(AQ146&gt;(Y146+Z146),"* Las Consultas de 12 años NO DEBEN ser mayor que el total de Consultas entre 10-14 años",""))</f>
        <v/>
      </c>
      <c r="CX146" s="25" t="str">
        <f>IF(AND(F146&gt;0,AR146="")," * No olvide digitar la variable Embarazadas. Digite cero si no tiene.","")</f>
        <v/>
      </c>
      <c r="CY146" s="25" t="str">
        <f>IF(AR146&gt;F146," * Las Embarazadas NO DEBEN ser mayor al Total Mujeres. ","")</f>
        <v/>
      </c>
      <c r="CZ146" s="25" t="str">
        <f>IF(AND((AK146+AL146)&gt;0,AS146=""),"* No olvide digitar la variable 60 años. Si no tiene digite Cero.",IF(AS146&gt;(AK146+AL146)," * Las consultas de 60 años NO DEBEN ser mayor que el Total de consultas de entre 60-64 años",""))</f>
        <v/>
      </c>
      <c r="DA146" s="25" t="str">
        <f>IF(AND(D146&gt;0,AU146="")," * No olvide digitar la variable Usuarios con Discapacidad. Digite Cero si no tiene.",IF(AU146&gt;D146," * La variable Usuarios con Discapacidad No puede ser mayor al Total.",""))</f>
        <v/>
      </c>
      <c r="DB146" s="25" t="str">
        <f>IF(AND(D146&gt;0,AV146="")," * No olvide digitar la variable Niños, niñas adolescentes y Jóvenes SENAME. Digite Cero si no tiene.",IF(AV146&gt;D146," * La variable Niños, niñas adolescentes y Jóvenes SENAME No puede ser mayor al Total.",""))</f>
        <v/>
      </c>
      <c r="DC146" s="25" t="str">
        <f>IF(AND(D146&gt;0,AW146="")," * No olvide digitar la variable Niños, niñas adolescentes y Jóvenes Mejor Niñez. Digite Cero si no tiene.",IF(AW146&gt;D146," * La variable Niños, niñas adolescentes y Jóvenes mejor Niñez No puede ser mayor al Total.",""))</f>
        <v/>
      </c>
      <c r="DD146" s="25" t="str">
        <f>IF(AND(D146&gt;0,AX146="")," * No olvide digitar la variable Migrantes. Digite Cero si no tiene.",IF(AX146&gt;D146," * La variable Migrantes No puede ser mayor al Total.",""))</f>
        <v/>
      </c>
      <c r="DE146"/>
      <c r="DG146" s="26">
        <f>IF(AND((Y146+Z146)&gt;0,AQ146=""),1,IF(AQ146&gt;(Y146+Z146),1,0))</f>
        <v>0</v>
      </c>
      <c r="DH146" s="26">
        <f>IF(AND(F146&gt;0,AR146=""),1,0)</f>
        <v>0</v>
      </c>
      <c r="DI146" s="26">
        <f>IF(AR146&gt;F146,1,0)</f>
        <v>0</v>
      </c>
      <c r="DJ146" s="26">
        <f>IF(AND((AK146+AL146)&gt;0,AS146=""),1,IF(AS146&gt;(AK146+AL146),1,0))</f>
        <v>0</v>
      </c>
      <c r="DK146" s="26">
        <f>IF(AND(D146&gt;0,AU146=""),1,IF(AU146&gt;D146,1,0))</f>
        <v>0</v>
      </c>
      <c r="DL146" s="26">
        <f>IF(AND(D146&gt;0,AV146=""),1,IF(AV146&gt;D146,1,0))</f>
        <v>0</v>
      </c>
      <c r="DM146" s="26">
        <f>IF(AND(D146&gt;0,AW146=""),1,IF(AW146&gt;D146,1,0))</f>
        <v>0</v>
      </c>
      <c r="DN146" s="26">
        <f>IF(AND(D146&gt;0,AX146=""),1,IF(AX146&gt;D146,1,0))</f>
        <v>0</v>
      </c>
    </row>
    <row r="147" spans="1:118" ht="15" customHeight="1" x14ac:dyDescent="0.25">
      <c r="A147" s="1590" t="s">
        <v>178</v>
      </c>
      <c r="B147" s="1591"/>
      <c r="C147" s="1592"/>
      <c r="D147" s="1465">
        <f t="shared" ref="D147:D154" si="163">E147+F147</f>
        <v>97</v>
      </c>
      <c r="E147" s="1465">
        <f t="shared" ref="E147:F154" si="164">SUM(G147+I147+K147+M147+O147+Q147+S147+U147+W147+Y147+AA147+AC147+AE147+AG147+AI147+AK147+AM147+AO147)</f>
        <v>40</v>
      </c>
      <c r="F147" s="1466">
        <f t="shared" si="164"/>
        <v>57</v>
      </c>
      <c r="G147" s="1467">
        <v>0</v>
      </c>
      <c r="H147" s="1425">
        <v>0</v>
      </c>
      <c r="I147" s="1424">
        <v>0</v>
      </c>
      <c r="J147" s="1425">
        <v>0</v>
      </c>
      <c r="K147" s="1424">
        <v>0</v>
      </c>
      <c r="L147" s="1425">
        <v>0</v>
      </c>
      <c r="M147" s="1424">
        <v>0</v>
      </c>
      <c r="N147" s="1425">
        <v>0</v>
      </c>
      <c r="O147" s="1622">
        <v>0</v>
      </c>
      <c r="P147" s="1425">
        <v>0</v>
      </c>
      <c r="Q147" s="1622">
        <v>2</v>
      </c>
      <c r="R147" s="1425">
        <v>0</v>
      </c>
      <c r="S147" s="1622">
        <v>4</v>
      </c>
      <c r="T147" s="1425">
        <v>0</v>
      </c>
      <c r="U147" s="1424">
        <v>0</v>
      </c>
      <c r="V147" s="1425">
        <v>0</v>
      </c>
      <c r="W147" s="1424">
        <v>0</v>
      </c>
      <c r="X147" s="1425">
        <v>6</v>
      </c>
      <c r="Y147" s="1424">
        <v>12</v>
      </c>
      <c r="Z147" s="1425">
        <v>12</v>
      </c>
      <c r="AA147" s="1424">
        <v>4</v>
      </c>
      <c r="AB147" s="1425">
        <v>0</v>
      </c>
      <c r="AC147" s="1424">
        <v>0</v>
      </c>
      <c r="AD147" s="1425">
        <v>9</v>
      </c>
      <c r="AE147" s="1424">
        <v>4</v>
      </c>
      <c r="AF147" s="1425">
        <v>8</v>
      </c>
      <c r="AG147" s="1424">
        <v>5</v>
      </c>
      <c r="AH147" s="1425">
        <v>8</v>
      </c>
      <c r="AI147" s="1424">
        <v>5</v>
      </c>
      <c r="AJ147" s="1425">
        <v>9</v>
      </c>
      <c r="AK147" s="1424">
        <v>4</v>
      </c>
      <c r="AL147" s="1425">
        <v>5</v>
      </c>
      <c r="AM147" s="1424">
        <v>0</v>
      </c>
      <c r="AN147" s="1425">
        <v>0</v>
      </c>
      <c r="AO147" s="1424">
        <v>0</v>
      </c>
      <c r="AP147" s="1426">
        <v>0</v>
      </c>
      <c r="AQ147" s="1468">
        <v>0</v>
      </c>
      <c r="AR147" s="20">
        <v>0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0</v>
      </c>
      <c r="AY147" t="str">
        <f t="shared" ref="AY147:AY154" si="165">CW147&amp;CX147&amp;CY147&amp;CZ147&amp;DA147&amp;DB147&amp;DC147&amp;DD147&amp;DE147</f>
        <v/>
      </c>
      <c r="CW147" s="25" t="str">
        <f t="shared" ref="CW147:CW154" si="166">IF(AND((Y147+Z147)&gt;0,AQ147="")," * No olvide digitar la variable 12 años. Si no tiene digite Cero.",IF(AQ147&gt;(Y147+Z147),"* Las Consultas de 12 años NO DEBEN ser mayor que el total de Consultas entre 10-14 años",""))</f>
        <v/>
      </c>
      <c r="CX147" s="25" t="str">
        <f t="shared" ref="CX147:CX154" si="167">IF(AND(F147&gt;0,AR147="")," * No olvide digitar la variable Embarazadas. Digite cero si no tiene.","")</f>
        <v/>
      </c>
      <c r="CY147" s="25" t="str">
        <f t="shared" ref="CY147:CY154" si="168">IF(AR147&gt;F147," * Las Embarazadas NO DEBEN ser mayor al Total Mujeres. ","")</f>
        <v/>
      </c>
      <c r="CZ147" s="25" t="str">
        <f t="shared" ref="CZ147:CZ154" si="169">IF(AND((AK147+AL147)&gt;0,AS147=""),"* No olvide digitar la variable 60 años. Si no tiene digite Cero.",IF(AS147&gt;(AK147+AL147)," * Las consultas de 60 años NO DEBEN ser mayor que el Total de consultas de entre 60-64 años",""))</f>
        <v/>
      </c>
      <c r="DA147" s="25" t="str">
        <f t="shared" ref="DA147:DA154" si="170">IF(AND(D147&gt;0,AU147="")," * No olvide digitar la variable Usuarios con Discapacidad. Digite Cero si no tiene.",IF(AU147&gt;D147," * La variable Usuarios con Discapacidad No puede ser mayor al Total.",""))</f>
        <v/>
      </c>
      <c r="DB147" s="25" t="str">
        <f t="shared" ref="DB147:DB154" si="171">IF(AND(D147&gt;0,AV147="")," * No olvide digitar la variable Niños, niñas adolescentes y Jóvenes SENAME. Digite Cero si no tiene.",IF(AV147&gt;D147," * La variable Niños, niñas adolescentes y Jóvenes SENAME No puede ser mayor al Total.",""))</f>
        <v/>
      </c>
      <c r="DC147" s="25" t="str">
        <f t="shared" ref="DC147:DC154" si="172">IF(AND(D147&gt;0,AW147="")," * No olvide digitar la variable Niños, niñas adolescentes y Jóvenes Mejor Niñez. Digite Cero si no tiene.",IF(AW147&gt;D147," * La variable Niños, niñas adolescentes y Jóvenes mejor Niñez No puede ser mayor al Total.",""))</f>
        <v/>
      </c>
      <c r="DD147" s="25" t="str">
        <f t="shared" ref="DD147:DD154" si="173">IF(AND(D147&gt;0,AX147="")," * No olvide digitar la variable Migrantes. Digite Cero si no tiene.",IF(AX147&gt;D147," * La variable Migrantes No puede ser mayor al Total.",""))</f>
        <v/>
      </c>
      <c r="DE147"/>
      <c r="DG147" s="26">
        <f t="shared" ref="DG147:DG154" si="174">IF(AND((Y147+Z147)&gt;0,AQ147=""),1,IF(AQ147&gt;(Y147+Z147),1,0))</f>
        <v>0</v>
      </c>
      <c r="DH147" s="26">
        <f t="shared" ref="DH147:DH154" si="175">IF(AND(F147&gt;0,AR147=""),1,0)</f>
        <v>0</v>
      </c>
      <c r="DI147" s="26">
        <f t="shared" ref="DI147:DI154" si="176">IF(AR147&gt;F147,1,0)</f>
        <v>0</v>
      </c>
      <c r="DJ147" s="26">
        <f t="shared" ref="DJ147:DJ154" si="177">IF(AND((AK147+AL147)&gt;0,AS147=""),1,IF(AS147&gt;(AK147+AL147),1,0))</f>
        <v>0</v>
      </c>
      <c r="DK147" s="26">
        <f t="shared" ref="DK147:DK154" si="178">IF(AND(D147&gt;0,AU147=""),1,IF(AU147&gt;D147,1,0))</f>
        <v>0</v>
      </c>
      <c r="DL147" s="26">
        <f t="shared" ref="DL147:DL154" si="179">IF(AND(D147&gt;0,AV147=""),1,IF(AV147&gt;D147,1,0))</f>
        <v>0</v>
      </c>
      <c r="DM147" s="26">
        <f t="shared" ref="DM147:DM154" si="180">IF(AND(D147&gt;0,AW147=""),1,IF(AW147&gt;D147,1,0))</f>
        <v>0</v>
      </c>
      <c r="DN147" s="26">
        <f t="shared" ref="DN147:DN154" si="181">IF(AND(D147&gt;0,AX147=""),1,IF(AX147&gt;D147,1,0))</f>
        <v>0</v>
      </c>
    </row>
    <row r="148" spans="1:118" x14ac:dyDescent="0.25">
      <c r="A148" s="1419" t="s">
        <v>179</v>
      </c>
      <c r="B148" s="1420"/>
      <c r="C148" s="1421"/>
      <c r="D148" s="1465">
        <f t="shared" si="163"/>
        <v>0</v>
      </c>
      <c r="E148" s="1465">
        <f t="shared" si="164"/>
        <v>0</v>
      </c>
      <c r="F148" s="1466">
        <f t="shared" si="164"/>
        <v>0</v>
      </c>
      <c r="G148" s="1467">
        <v>0</v>
      </c>
      <c r="H148" s="1425">
        <v>0</v>
      </c>
      <c r="I148" s="1424">
        <v>0</v>
      </c>
      <c r="J148" s="1425">
        <v>0</v>
      </c>
      <c r="K148" s="1424">
        <v>0</v>
      </c>
      <c r="L148" s="1425">
        <v>0</v>
      </c>
      <c r="M148" s="1424">
        <v>0</v>
      </c>
      <c r="N148" s="1425">
        <v>0</v>
      </c>
      <c r="O148" s="1622">
        <v>0</v>
      </c>
      <c r="P148" s="1425">
        <v>0</v>
      </c>
      <c r="Q148" s="1622">
        <v>0</v>
      </c>
      <c r="R148" s="1425">
        <v>0</v>
      </c>
      <c r="S148" s="1622">
        <v>0</v>
      </c>
      <c r="T148" s="1425">
        <v>0</v>
      </c>
      <c r="U148" s="1424">
        <v>0</v>
      </c>
      <c r="V148" s="1425">
        <v>0</v>
      </c>
      <c r="W148" s="1424">
        <v>0</v>
      </c>
      <c r="X148" s="1425">
        <v>0</v>
      </c>
      <c r="Y148" s="1424">
        <v>0</v>
      </c>
      <c r="Z148" s="1425">
        <v>0</v>
      </c>
      <c r="AA148" s="1424">
        <v>0</v>
      </c>
      <c r="AB148" s="1425">
        <v>0</v>
      </c>
      <c r="AC148" s="1424">
        <v>0</v>
      </c>
      <c r="AD148" s="1425">
        <v>0</v>
      </c>
      <c r="AE148" s="1424">
        <v>0</v>
      </c>
      <c r="AF148" s="1425">
        <v>0</v>
      </c>
      <c r="AG148" s="1424">
        <v>0</v>
      </c>
      <c r="AH148" s="1425">
        <v>0</v>
      </c>
      <c r="AI148" s="1424">
        <v>0</v>
      </c>
      <c r="AJ148" s="1425">
        <v>0</v>
      </c>
      <c r="AK148" s="1424">
        <v>0</v>
      </c>
      <c r="AL148" s="1425">
        <v>0</v>
      </c>
      <c r="AM148" s="1424">
        <v>0</v>
      </c>
      <c r="AN148" s="1425">
        <v>0</v>
      </c>
      <c r="AO148" s="1424">
        <v>0</v>
      </c>
      <c r="AP148" s="1426">
        <v>0</v>
      </c>
      <c r="AQ148" s="1468">
        <v>0</v>
      </c>
      <c r="AR148" s="20">
        <v>0</v>
      </c>
      <c r="AS148" s="24">
        <v>0</v>
      </c>
      <c r="AT148" s="24">
        <v>0</v>
      </c>
      <c r="AU148" s="24">
        <v>0</v>
      </c>
      <c r="AV148" s="24">
        <v>0</v>
      </c>
      <c r="AW148" s="24">
        <v>0</v>
      </c>
      <c r="AX148" s="24">
        <v>0</v>
      </c>
      <c r="AY148" t="str">
        <f t="shared" si="165"/>
        <v/>
      </c>
      <c r="CW148" s="25" t="str">
        <f t="shared" si="166"/>
        <v/>
      </c>
      <c r="CX148" s="25" t="str">
        <f t="shared" si="167"/>
        <v/>
      </c>
      <c r="CY148" s="25" t="str">
        <f t="shared" si="168"/>
        <v/>
      </c>
      <c r="CZ148" s="25" t="str">
        <f t="shared" si="169"/>
        <v/>
      </c>
      <c r="DA148" s="25" t="str">
        <f t="shared" si="170"/>
        <v/>
      </c>
      <c r="DB148" s="25" t="str">
        <f t="shared" si="171"/>
        <v/>
      </c>
      <c r="DC148" s="25" t="str">
        <f t="shared" si="172"/>
        <v/>
      </c>
      <c r="DD148" s="25" t="str">
        <f t="shared" si="173"/>
        <v/>
      </c>
      <c r="DE148"/>
      <c r="DG148" s="26">
        <f t="shared" si="174"/>
        <v>0</v>
      </c>
      <c r="DH148" s="26">
        <f t="shared" si="175"/>
        <v>0</v>
      </c>
      <c r="DI148" s="26">
        <f t="shared" si="176"/>
        <v>0</v>
      </c>
      <c r="DJ148" s="26">
        <f t="shared" si="177"/>
        <v>0</v>
      </c>
      <c r="DK148" s="26">
        <f t="shared" si="178"/>
        <v>0</v>
      </c>
      <c r="DL148" s="26">
        <f t="shared" si="179"/>
        <v>0</v>
      </c>
      <c r="DM148" s="26">
        <f t="shared" si="180"/>
        <v>0</v>
      </c>
      <c r="DN148" s="26">
        <f t="shared" si="181"/>
        <v>0</v>
      </c>
    </row>
    <row r="149" spans="1:118" x14ac:dyDescent="0.25">
      <c r="A149" s="1419" t="s">
        <v>180</v>
      </c>
      <c r="B149" s="1420"/>
      <c r="C149" s="1421"/>
      <c r="D149" s="1465">
        <f t="shared" si="163"/>
        <v>0</v>
      </c>
      <c r="E149" s="1465">
        <f t="shared" si="164"/>
        <v>0</v>
      </c>
      <c r="F149" s="1466">
        <f t="shared" si="164"/>
        <v>0</v>
      </c>
      <c r="G149" s="1467">
        <v>0</v>
      </c>
      <c r="H149" s="1425">
        <v>0</v>
      </c>
      <c r="I149" s="1424">
        <v>0</v>
      </c>
      <c r="J149" s="1425">
        <v>0</v>
      </c>
      <c r="K149" s="1424">
        <v>0</v>
      </c>
      <c r="L149" s="1425">
        <v>0</v>
      </c>
      <c r="M149" s="1424">
        <v>0</v>
      </c>
      <c r="N149" s="1425">
        <v>0</v>
      </c>
      <c r="O149" s="1622">
        <v>0</v>
      </c>
      <c r="P149" s="1425">
        <v>0</v>
      </c>
      <c r="Q149" s="1622">
        <v>0</v>
      </c>
      <c r="R149" s="1425">
        <v>0</v>
      </c>
      <c r="S149" s="1622">
        <v>0</v>
      </c>
      <c r="T149" s="1425">
        <v>0</v>
      </c>
      <c r="U149" s="1424">
        <v>0</v>
      </c>
      <c r="V149" s="1425">
        <v>0</v>
      </c>
      <c r="W149" s="1424">
        <v>0</v>
      </c>
      <c r="X149" s="1425">
        <v>0</v>
      </c>
      <c r="Y149" s="1424">
        <v>0</v>
      </c>
      <c r="Z149" s="1425">
        <v>0</v>
      </c>
      <c r="AA149" s="1424">
        <v>0</v>
      </c>
      <c r="AB149" s="1425">
        <v>0</v>
      </c>
      <c r="AC149" s="1424">
        <v>0</v>
      </c>
      <c r="AD149" s="1425">
        <v>0</v>
      </c>
      <c r="AE149" s="1424">
        <v>0</v>
      </c>
      <c r="AF149" s="1425">
        <v>0</v>
      </c>
      <c r="AG149" s="1424">
        <v>0</v>
      </c>
      <c r="AH149" s="1425">
        <v>0</v>
      </c>
      <c r="AI149" s="1424">
        <v>0</v>
      </c>
      <c r="AJ149" s="1425">
        <v>0</v>
      </c>
      <c r="AK149" s="1424">
        <v>0</v>
      </c>
      <c r="AL149" s="1425">
        <v>0</v>
      </c>
      <c r="AM149" s="1424">
        <v>0</v>
      </c>
      <c r="AN149" s="1425">
        <v>0</v>
      </c>
      <c r="AO149" s="1424">
        <v>0</v>
      </c>
      <c r="AP149" s="1426">
        <v>0</v>
      </c>
      <c r="AQ149" s="1468">
        <v>0</v>
      </c>
      <c r="AR149" s="20">
        <v>0</v>
      </c>
      <c r="AS149" s="24">
        <v>0</v>
      </c>
      <c r="AT149" s="24">
        <v>0</v>
      </c>
      <c r="AU149" s="24">
        <v>0</v>
      </c>
      <c r="AV149" s="24">
        <v>0</v>
      </c>
      <c r="AW149" s="24">
        <v>0</v>
      </c>
      <c r="AX149" s="24">
        <v>0</v>
      </c>
      <c r="AY149" t="str">
        <f t="shared" si="165"/>
        <v/>
      </c>
      <c r="CW149" s="25" t="str">
        <f t="shared" si="166"/>
        <v/>
      </c>
      <c r="CX149" s="25" t="str">
        <f t="shared" si="167"/>
        <v/>
      </c>
      <c r="CY149" s="25" t="str">
        <f t="shared" si="168"/>
        <v/>
      </c>
      <c r="CZ149" s="25" t="str">
        <f t="shared" si="169"/>
        <v/>
      </c>
      <c r="DA149" s="25" t="str">
        <f t="shared" si="170"/>
        <v/>
      </c>
      <c r="DB149" s="25" t="str">
        <f t="shared" si="171"/>
        <v/>
      </c>
      <c r="DC149" s="25" t="str">
        <f t="shared" si="172"/>
        <v/>
      </c>
      <c r="DD149" s="25" t="str">
        <f t="shared" si="173"/>
        <v/>
      </c>
      <c r="DE149"/>
      <c r="DG149" s="26">
        <f t="shared" si="174"/>
        <v>0</v>
      </c>
      <c r="DH149" s="26">
        <f t="shared" si="175"/>
        <v>0</v>
      </c>
      <c r="DI149" s="26">
        <f t="shared" si="176"/>
        <v>0</v>
      </c>
      <c r="DJ149" s="26">
        <f t="shared" si="177"/>
        <v>0</v>
      </c>
      <c r="DK149" s="26">
        <f t="shared" si="178"/>
        <v>0</v>
      </c>
      <c r="DL149" s="26">
        <f t="shared" si="179"/>
        <v>0</v>
      </c>
      <c r="DM149" s="26">
        <f t="shared" si="180"/>
        <v>0</v>
      </c>
      <c r="DN149" s="26">
        <f t="shared" si="181"/>
        <v>0</v>
      </c>
    </row>
    <row r="150" spans="1:118" x14ac:dyDescent="0.25">
      <c r="A150" s="1331" t="s">
        <v>181</v>
      </c>
      <c r="B150" s="1623"/>
      <c r="C150" s="1332"/>
      <c r="D150" s="1465">
        <f t="shared" si="163"/>
        <v>12</v>
      </c>
      <c r="E150" s="1465">
        <f t="shared" si="164"/>
        <v>5</v>
      </c>
      <c r="F150" s="1466">
        <f t="shared" si="164"/>
        <v>7</v>
      </c>
      <c r="G150" s="1467">
        <v>0</v>
      </c>
      <c r="H150" s="1425">
        <v>0</v>
      </c>
      <c r="I150" s="1424">
        <v>0</v>
      </c>
      <c r="J150" s="1425">
        <v>0</v>
      </c>
      <c r="K150" s="1424">
        <v>0</v>
      </c>
      <c r="L150" s="1425">
        <v>0</v>
      </c>
      <c r="M150" s="1424">
        <v>0</v>
      </c>
      <c r="N150" s="1425">
        <v>0</v>
      </c>
      <c r="O150" s="1622">
        <v>0</v>
      </c>
      <c r="P150" s="1425">
        <v>0</v>
      </c>
      <c r="Q150" s="1622">
        <v>0</v>
      </c>
      <c r="R150" s="1425">
        <v>0</v>
      </c>
      <c r="S150" s="1622">
        <v>0</v>
      </c>
      <c r="T150" s="1425">
        <v>0</v>
      </c>
      <c r="U150" s="1424">
        <v>0</v>
      </c>
      <c r="V150" s="1425">
        <v>0</v>
      </c>
      <c r="W150" s="1424">
        <v>0</v>
      </c>
      <c r="X150" s="1425">
        <v>1</v>
      </c>
      <c r="Y150" s="1424">
        <v>4</v>
      </c>
      <c r="Z150" s="1425">
        <v>5</v>
      </c>
      <c r="AA150" s="1424">
        <v>1</v>
      </c>
      <c r="AB150" s="1425">
        <v>1</v>
      </c>
      <c r="AC150" s="1424">
        <v>0</v>
      </c>
      <c r="AD150" s="1425">
        <v>0</v>
      </c>
      <c r="AE150" s="1424">
        <v>0</v>
      </c>
      <c r="AF150" s="1425">
        <v>0</v>
      </c>
      <c r="AG150" s="1424">
        <v>0</v>
      </c>
      <c r="AH150" s="1425">
        <v>0</v>
      </c>
      <c r="AI150" s="1424">
        <v>0</v>
      </c>
      <c r="AJ150" s="1425">
        <v>0</v>
      </c>
      <c r="AK150" s="1424">
        <v>0</v>
      </c>
      <c r="AL150" s="1425">
        <v>0</v>
      </c>
      <c r="AM150" s="1424">
        <v>0</v>
      </c>
      <c r="AN150" s="1425">
        <v>0</v>
      </c>
      <c r="AO150" s="1424">
        <v>0</v>
      </c>
      <c r="AP150" s="1426">
        <v>0</v>
      </c>
      <c r="AQ150" s="1468">
        <v>0</v>
      </c>
      <c r="AR150" s="20">
        <v>0</v>
      </c>
      <c r="AS150" s="24">
        <v>0</v>
      </c>
      <c r="AT150" s="24">
        <v>0</v>
      </c>
      <c r="AU150" s="24">
        <v>0</v>
      </c>
      <c r="AV150" s="24">
        <v>0</v>
      </c>
      <c r="AW150" s="24">
        <v>0</v>
      </c>
      <c r="AX150" s="24">
        <v>0</v>
      </c>
      <c r="AY150" t="str">
        <f t="shared" si="165"/>
        <v/>
      </c>
      <c r="CW150" s="25" t="str">
        <f t="shared" si="166"/>
        <v/>
      </c>
      <c r="CX150" s="25" t="str">
        <f t="shared" si="167"/>
        <v/>
      </c>
      <c r="CY150" s="25" t="str">
        <f t="shared" si="168"/>
        <v/>
      </c>
      <c r="CZ150" s="25" t="str">
        <f t="shared" si="169"/>
        <v/>
      </c>
      <c r="DA150" s="25" t="str">
        <f t="shared" si="170"/>
        <v/>
      </c>
      <c r="DB150" s="25" t="str">
        <f t="shared" si="171"/>
        <v/>
      </c>
      <c r="DC150" s="25" t="str">
        <f t="shared" si="172"/>
        <v/>
      </c>
      <c r="DD150" s="25" t="str">
        <f t="shared" si="173"/>
        <v/>
      </c>
      <c r="DE150"/>
      <c r="DG150" s="26">
        <f t="shared" si="174"/>
        <v>0</v>
      </c>
      <c r="DH150" s="26">
        <f t="shared" si="175"/>
        <v>0</v>
      </c>
      <c r="DI150" s="26">
        <f t="shared" si="176"/>
        <v>0</v>
      </c>
      <c r="DJ150" s="26">
        <f t="shared" si="177"/>
        <v>0</v>
      </c>
      <c r="DK150" s="26">
        <f t="shared" si="178"/>
        <v>0</v>
      </c>
      <c r="DL150" s="26">
        <f t="shared" si="179"/>
        <v>0</v>
      </c>
      <c r="DM150" s="26">
        <f t="shared" si="180"/>
        <v>0</v>
      </c>
      <c r="DN150" s="26">
        <f t="shared" si="181"/>
        <v>0</v>
      </c>
    </row>
    <row r="151" spans="1:118" x14ac:dyDescent="0.25">
      <c r="A151" s="1331" t="s">
        <v>182</v>
      </c>
      <c r="B151" s="1623"/>
      <c r="C151" s="1332"/>
      <c r="D151" s="1465">
        <f t="shared" si="163"/>
        <v>67</v>
      </c>
      <c r="E151" s="1465">
        <f t="shared" si="164"/>
        <v>26</v>
      </c>
      <c r="F151" s="1466">
        <f t="shared" si="164"/>
        <v>41</v>
      </c>
      <c r="G151" s="1467">
        <v>0</v>
      </c>
      <c r="H151" s="1425">
        <v>0</v>
      </c>
      <c r="I151" s="1424">
        <v>0</v>
      </c>
      <c r="J151" s="1425">
        <v>0</v>
      </c>
      <c r="K151" s="1424">
        <v>0</v>
      </c>
      <c r="L151" s="1425">
        <v>0</v>
      </c>
      <c r="M151" s="1424">
        <v>0</v>
      </c>
      <c r="N151" s="1425">
        <v>1</v>
      </c>
      <c r="O151" s="1622">
        <v>0</v>
      </c>
      <c r="P151" s="1425">
        <v>0</v>
      </c>
      <c r="Q151" s="1622">
        <v>0</v>
      </c>
      <c r="R151" s="1425">
        <v>1</v>
      </c>
      <c r="S151" s="1622">
        <v>1</v>
      </c>
      <c r="T151" s="1425">
        <v>1</v>
      </c>
      <c r="U151" s="1424">
        <v>0</v>
      </c>
      <c r="V151" s="1425">
        <v>0</v>
      </c>
      <c r="W151" s="1424">
        <v>1</v>
      </c>
      <c r="X151" s="1425">
        <v>4</v>
      </c>
      <c r="Y151" s="1424">
        <v>5</v>
      </c>
      <c r="Z151" s="1425">
        <v>5</v>
      </c>
      <c r="AA151" s="1424">
        <v>7</v>
      </c>
      <c r="AB151" s="1425">
        <v>4</v>
      </c>
      <c r="AC151" s="1424">
        <v>1</v>
      </c>
      <c r="AD151" s="1425">
        <v>2</v>
      </c>
      <c r="AE151" s="1424">
        <v>1</v>
      </c>
      <c r="AF151" s="1425">
        <v>7</v>
      </c>
      <c r="AG151" s="1424">
        <v>1</v>
      </c>
      <c r="AH151" s="1425">
        <v>5</v>
      </c>
      <c r="AI151" s="1424">
        <v>4</v>
      </c>
      <c r="AJ151" s="1425">
        <v>5</v>
      </c>
      <c r="AK151" s="1424">
        <v>2</v>
      </c>
      <c r="AL151" s="1425">
        <v>0</v>
      </c>
      <c r="AM151" s="1424">
        <v>2</v>
      </c>
      <c r="AN151" s="1425">
        <v>6</v>
      </c>
      <c r="AO151" s="1424">
        <v>1</v>
      </c>
      <c r="AP151" s="1426">
        <v>0</v>
      </c>
      <c r="AQ151" s="1468">
        <v>0</v>
      </c>
      <c r="AR151" s="20">
        <v>0</v>
      </c>
      <c r="AS151" s="24">
        <v>0</v>
      </c>
      <c r="AT151" s="24">
        <v>0</v>
      </c>
      <c r="AU151" s="24">
        <v>0</v>
      </c>
      <c r="AV151" s="24">
        <v>0</v>
      </c>
      <c r="AW151" s="24">
        <v>0</v>
      </c>
      <c r="AX151" s="24">
        <v>0</v>
      </c>
      <c r="AY151" t="str">
        <f t="shared" si="165"/>
        <v/>
      </c>
      <c r="CW151" s="25" t="str">
        <f t="shared" si="166"/>
        <v/>
      </c>
      <c r="CX151" s="25" t="str">
        <f t="shared" si="167"/>
        <v/>
      </c>
      <c r="CY151" s="25" t="str">
        <f t="shared" si="168"/>
        <v/>
      </c>
      <c r="CZ151" s="25" t="str">
        <f t="shared" si="169"/>
        <v/>
      </c>
      <c r="DA151" s="25" t="str">
        <f t="shared" si="170"/>
        <v/>
      </c>
      <c r="DB151" s="25" t="str">
        <f t="shared" si="171"/>
        <v/>
      </c>
      <c r="DC151" s="25" t="str">
        <f t="shared" si="172"/>
        <v/>
      </c>
      <c r="DD151" s="25" t="str">
        <f t="shared" si="173"/>
        <v/>
      </c>
      <c r="DE151"/>
      <c r="DG151" s="26">
        <f t="shared" si="174"/>
        <v>0</v>
      </c>
      <c r="DH151" s="26">
        <f t="shared" si="175"/>
        <v>0</v>
      </c>
      <c r="DI151" s="26">
        <f t="shared" si="176"/>
        <v>0</v>
      </c>
      <c r="DJ151" s="26">
        <f t="shared" si="177"/>
        <v>0</v>
      </c>
      <c r="DK151" s="26">
        <f t="shared" si="178"/>
        <v>0</v>
      </c>
      <c r="DL151" s="26">
        <f t="shared" si="179"/>
        <v>0</v>
      </c>
      <c r="DM151" s="26">
        <f t="shared" si="180"/>
        <v>0</v>
      </c>
      <c r="DN151" s="26">
        <f t="shared" si="181"/>
        <v>0</v>
      </c>
    </row>
    <row r="152" spans="1:118" ht="15" customHeight="1" x14ac:dyDescent="0.25">
      <c r="A152" s="1331" t="s">
        <v>183</v>
      </c>
      <c r="B152" s="1623"/>
      <c r="C152" s="1332"/>
      <c r="D152" s="1465">
        <f t="shared" si="163"/>
        <v>24</v>
      </c>
      <c r="E152" s="1465">
        <f t="shared" si="164"/>
        <v>12</v>
      </c>
      <c r="F152" s="1466">
        <f t="shared" si="164"/>
        <v>12</v>
      </c>
      <c r="G152" s="1467">
        <v>0</v>
      </c>
      <c r="H152" s="1425">
        <v>0</v>
      </c>
      <c r="I152" s="1424">
        <v>0</v>
      </c>
      <c r="J152" s="1425">
        <v>0</v>
      </c>
      <c r="K152" s="1424">
        <v>0</v>
      </c>
      <c r="L152" s="1425">
        <v>0</v>
      </c>
      <c r="M152" s="1424">
        <v>0</v>
      </c>
      <c r="N152" s="1425">
        <v>0</v>
      </c>
      <c r="O152" s="1622">
        <v>0</v>
      </c>
      <c r="P152" s="1425">
        <v>0</v>
      </c>
      <c r="Q152" s="1622">
        <v>0</v>
      </c>
      <c r="R152" s="1425">
        <v>0</v>
      </c>
      <c r="S152" s="1622">
        <v>0</v>
      </c>
      <c r="T152" s="1425">
        <v>0</v>
      </c>
      <c r="U152" s="1424">
        <v>0</v>
      </c>
      <c r="V152" s="1425">
        <v>0</v>
      </c>
      <c r="W152" s="1424">
        <v>0</v>
      </c>
      <c r="X152" s="1425">
        <v>0</v>
      </c>
      <c r="Y152" s="1424">
        <v>3</v>
      </c>
      <c r="Z152" s="1425">
        <v>2</v>
      </c>
      <c r="AA152" s="1424">
        <v>1</v>
      </c>
      <c r="AB152" s="1425">
        <v>0</v>
      </c>
      <c r="AC152" s="1424">
        <v>1</v>
      </c>
      <c r="AD152" s="1425">
        <v>0</v>
      </c>
      <c r="AE152" s="1424">
        <v>3</v>
      </c>
      <c r="AF152" s="1425">
        <v>4</v>
      </c>
      <c r="AG152" s="1424">
        <v>3</v>
      </c>
      <c r="AH152" s="1425">
        <v>1</v>
      </c>
      <c r="AI152" s="1424">
        <v>1</v>
      </c>
      <c r="AJ152" s="1425">
        <v>1</v>
      </c>
      <c r="AK152" s="1424">
        <v>0</v>
      </c>
      <c r="AL152" s="1425">
        <v>2</v>
      </c>
      <c r="AM152" s="1424">
        <v>0</v>
      </c>
      <c r="AN152" s="1425">
        <v>1</v>
      </c>
      <c r="AO152" s="1424">
        <v>0</v>
      </c>
      <c r="AP152" s="1426">
        <v>1</v>
      </c>
      <c r="AQ152" s="1468">
        <v>0</v>
      </c>
      <c r="AR152" s="20">
        <v>0</v>
      </c>
      <c r="AS152" s="24">
        <v>0</v>
      </c>
      <c r="AT152" s="24">
        <v>0</v>
      </c>
      <c r="AU152" s="24">
        <v>0</v>
      </c>
      <c r="AV152" s="24">
        <v>0</v>
      </c>
      <c r="AW152" s="24">
        <v>0</v>
      </c>
      <c r="AX152" s="24">
        <v>0</v>
      </c>
      <c r="AY152" t="str">
        <f t="shared" si="165"/>
        <v/>
      </c>
      <c r="CW152" s="25" t="str">
        <f t="shared" si="166"/>
        <v/>
      </c>
      <c r="CX152" s="25" t="str">
        <f t="shared" si="167"/>
        <v/>
      </c>
      <c r="CY152" s="25" t="str">
        <f t="shared" si="168"/>
        <v/>
      </c>
      <c r="CZ152" s="25" t="str">
        <f t="shared" si="169"/>
        <v/>
      </c>
      <c r="DA152" s="25" t="str">
        <f t="shared" si="170"/>
        <v/>
      </c>
      <c r="DB152" s="25" t="str">
        <f t="shared" si="171"/>
        <v/>
      </c>
      <c r="DC152" s="25" t="str">
        <f t="shared" si="172"/>
        <v/>
      </c>
      <c r="DD152" s="25" t="str">
        <f t="shared" si="173"/>
        <v/>
      </c>
      <c r="DE152"/>
      <c r="DG152" s="26">
        <f t="shared" si="174"/>
        <v>0</v>
      </c>
      <c r="DH152" s="26">
        <f t="shared" si="175"/>
        <v>0</v>
      </c>
      <c r="DI152" s="26">
        <f t="shared" si="176"/>
        <v>0</v>
      </c>
      <c r="DJ152" s="26">
        <f t="shared" si="177"/>
        <v>0</v>
      </c>
      <c r="DK152" s="26">
        <f t="shared" si="178"/>
        <v>0</v>
      </c>
      <c r="DL152" s="26">
        <f t="shared" si="179"/>
        <v>0</v>
      </c>
      <c r="DM152" s="26">
        <f t="shared" si="180"/>
        <v>0</v>
      </c>
      <c r="DN152" s="26">
        <f t="shared" si="181"/>
        <v>0</v>
      </c>
    </row>
    <row r="153" spans="1:118" x14ac:dyDescent="0.25">
      <c r="A153" s="1419" t="s">
        <v>184</v>
      </c>
      <c r="B153" s="1420"/>
      <c r="C153" s="1421"/>
      <c r="D153" s="1465">
        <f t="shared" si="163"/>
        <v>0</v>
      </c>
      <c r="E153" s="1465">
        <f t="shared" si="164"/>
        <v>0</v>
      </c>
      <c r="F153" s="1466">
        <f t="shared" si="164"/>
        <v>0</v>
      </c>
      <c r="G153" s="1467"/>
      <c r="H153" s="1425"/>
      <c r="I153" s="1424"/>
      <c r="J153" s="1425"/>
      <c r="K153" s="1424"/>
      <c r="L153" s="1425"/>
      <c r="M153" s="1424"/>
      <c r="N153" s="1425"/>
      <c r="O153" s="1622"/>
      <c r="P153" s="1425"/>
      <c r="Q153" s="1622"/>
      <c r="R153" s="1425"/>
      <c r="S153" s="1622"/>
      <c r="T153" s="1425"/>
      <c r="U153" s="1424"/>
      <c r="V153" s="1425"/>
      <c r="W153" s="1424"/>
      <c r="X153" s="1425"/>
      <c r="Y153" s="1424"/>
      <c r="Z153" s="1425"/>
      <c r="AA153" s="1424"/>
      <c r="AB153" s="1425"/>
      <c r="AC153" s="1424"/>
      <c r="AD153" s="1425"/>
      <c r="AE153" s="1424"/>
      <c r="AF153" s="1425"/>
      <c r="AG153" s="1424"/>
      <c r="AH153" s="1425"/>
      <c r="AI153" s="1424"/>
      <c r="AJ153" s="1425"/>
      <c r="AK153" s="1424"/>
      <c r="AL153" s="1425"/>
      <c r="AM153" s="1424"/>
      <c r="AN153" s="1425"/>
      <c r="AO153" s="1424"/>
      <c r="AP153" s="1426"/>
      <c r="AQ153" s="1468">
        <v>0</v>
      </c>
      <c r="AR153" s="20">
        <v>0</v>
      </c>
      <c r="AS153" s="24">
        <v>0</v>
      </c>
      <c r="AT153" s="24">
        <v>0</v>
      </c>
      <c r="AU153" s="24">
        <v>0</v>
      </c>
      <c r="AV153" s="24">
        <v>0</v>
      </c>
      <c r="AW153" s="24">
        <v>0</v>
      </c>
      <c r="AX153" s="24">
        <v>0</v>
      </c>
      <c r="AY153" t="str">
        <f t="shared" si="165"/>
        <v/>
      </c>
      <c r="CW153" s="25" t="str">
        <f t="shared" si="166"/>
        <v/>
      </c>
      <c r="CX153" s="25" t="str">
        <f t="shared" si="167"/>
        <v/>
      </c>
      <c r="CY153" s="25" t="str">
        <f t="shared" si="168"/>
        <v/>
      </c>
      <c r="CZ153" s="25" t="str">
        <f t="shared" si="169"/>
        <v/>
      </c>
      <c r="DA153" s="25" t="str">
        <f t="shared" si="170"/>
        <v/>
      </c>
      <c r="DB153" s="25" t="str">
        <f t="shared" si="171"/>
        <v/>
      </c>
      <c r="DC153" s="25" t="str">
        <f t="shared" si="172"/>
        <v/>
      </c>
      <c r="DD153" s="25" t="str">
        <f t="shared" si="173"/>
        <v/>
      </c>
      <c r="DE153"/>
      <c r="DG153" s="26">
        <f t="shared" si="174"/>
        <v>0</v>
      </c>
      <c r="DH153" s="26">
        <f t="shared" si="175"/>
        <v>0</v>
      </c>
      <c r="DI153" s="26">
        <f t="shared" si="176"/>
        <v>0</v>
      </c>
      <c r="DJ153" s="26">
        <f t="shared" si="177"/>
        <v>0</v>
      </c>
      <c r="DK153" s="26">
        <f t="shared" si="178"/>
        <v>0</v>
      </c>
      <c r="DL153" s="26">
        <f t="shared" si="179"/>
        <v>0</v>
      </c>
      <c r="DM153" s="26">
        <f t="shared" si="180"/>
        <v>0</v>
      </c>
      <c r="DN153" s="26">
        <f t="shared" si="181"/>
        <v>0</v>
      </c>
    </row>
    <row r="154" spans="1:118" x14ac:dyDescent="0.25">
      <c r="A154" s="771" t="s">
        <v>185</v>
      </c>
      <c r="B154" s="771"/>
      <c r="C154" s="772"/>
      <c r="D154" s="1465">
        <f t="shared" si="163"/>
        <v>0</v>
      </c>
      <c r="E154" s="1465">
        <f>SUM(G154+I154+K154+M154+O154+Q154+S154+U154+W154+Y154+AA154+AC154+AE154+AG154+AI154+AK154+AM154+AO154)</f>
        <v>0</v>
      </c>
      <c r="F154" s="1466">
        <f t="shared" si="164"/>
        <v>0</v>
      </c>
      <c r="G154" s="1473"/>
      <c r="H154" s="1435"/>
      <c r="I154" s="1434"/>
      <c r="J154" s="1435"/>
      <c r="K154" s="1434"/>
      <c r="L154" s="1435"/>
      <c r="M154" s="1434"/>
      <c r="N154" s="1435"/>
      <c r="O154" s="1624"/>
      <c r="P154" s="1435"/>
      <c r="Q154" s="1624"/>
      <c r="R154" s="1435"/>
      <c r="S154" s="1624"/>
      <c r="T154" s="1435"/>
      <c r="U154" s="1434"/>
      <c r="V154" s="1435"/>
      <c r="W154" s="1434"/>
      <c r="X154" s="1435"/>
      <c r="Y154" s="1434"/>
      <c r="Z154" s="1435"/>
      <c r="AA154" s="1434"/>
      <c r="AB154" s="1435"/>
      <c r="AC154" s="1434"/>
      <c r="AD154" s="1435"/>
      <c r="AE154" s="1434"/>
      <c r="AF154" s="1435"/>
      <c r="AG154" s="1434"/>
      <c r="AH154" s="1435"/>
      <c r="AI154" s="1434"/>
      <c r="AJ154" s="1435"/>
      <c r="AK154" s="1434"/>
      <c r="AL154" s="1435"/>
      <c r="AM154" s="1434"/>
      <c r="AN154" s="1435"/>
      <c r="AO154" s="1434"/>
      <c r="AP154" s="1436"/>
      <c r="AQ154" s="188">
        <v>0</v>
      </c>
      <c r="AR154" s="1468">
        <v>0</v>
      </c>
      <c r="AS154" s="1428">
        <v>0</v>
      </c>
      <c r="AT154" s="189">
        <v>0</v>
      </c>
      <c r="AU154" s="189">
        <v>0</v>
      </c>
      <c r="AV154" s="189">
        <v>0</v>
      </c>
      <c r="AW154" s="189">
        <v>0</v>
      </c>
      <c r="AX154" s="189">
        <v>0</v>
      </c>
      <c r="AY154" t="str">
        <f t="shared" si="165"/>
        <v/>
      </c>
      <c r="CW154" s="25" t="str">
        <f t="shared" si="166"/>
        <v/>
      </c>
      <c r="CX154" s="25" t="str">
        <f t="shared" si="167"/>
        <v/>
      </c>
      <c r="CY154" s="25" t="str">
        <f t="shared" si="168"/>
        <v/>
      </c>
      <c r="CZ154" s="25" t="str">
        <f t="shared" si="169"/>
        <v/>
      </c>
      <c r="DA154" s="25" t="str">
        <f t="shared" si="170"/>
        <v/>
      </c>
      <c r="DB154" s="25" t="str">
        <f t="shared" si="171"/>
        <v/>
      </c>
      <c r="DC154" s="25" t="str">
        <f t="shared" si="172"/>
        <v/>
      </c>
      <c r="DD154" s="25" t="str">
        <f t="shared" si="173"/>
        <v/>
      </c>
      <c r="DE154"/>
      <c r="DG154" s="26">
        <f t="shared" si="174"/>
        <v>0</v>
      </c>
      <c r="DH154" s="26">
        <f t="shared" si="175"/>
        <v>0</v>
      </c>
      <c r="DI154" s="26">
        <f t="shared" si="176"/>
        <v>0</v>
      </c>
      <c r="DJ154" s="26">
        <f t="shared" si="177"/>
        <v>0</v>
      </c>
      <c r="DK154" s="26">
        <f t="shared" si="178"/>
        <v>0</v>
      </c>
      <c r="DL154" s="26">
        <f t="shared" si="179"/>
        <v>0</v>
      </c>
      <c r="DM154" s="26">
        <f t="shared" si="180"/>
        <v>0</v>
      </c>
      <c r="DN154" s="26">
        <f t="shared" si="181"/>
        <v>0</v>
      </c>
    </row>
    <row r="155" spans="1:118" x14ac:dyDescent="0.25">
      <c r="A155" s="2050" t="s">
        <v>4</v>
      </c>
      <c r="B155" s="2051"/>
      <c r="C155" s="2057"/>
      <c r="D155" s="2174">
        <f>SUM(D146:D154)</f>
        <v>635</v>
      </c>
      <c r="E155" s="2188">
        <f>SUM(E146:E154)</f>
        <v>237</v>
      </c>
      <c r="F155" s="2179">
        <f>SUM(F146:F154)</f>
        <v>398</v>
      </c>
      <c r="G155" s="2189">
        <f t="shared" ref="G155:AT155" si="182">SUM(G146:G154)</f>
        <v>0</v>
      </c>
      <c r="H155" s="2179">
        <f t="shared" si="182"/>
        <v>0</v>
      </c>
      <c r="I155" s="2189">
        <f t="shared" si="182"/>
        <v>0</v>
      </c>
      <c r="J155" s="2190">
        <f t="shared" si="182"/>
        <v>0</v>
      </c>
      <c r="K155" s="2189">
        <f t="shared" si="182"/>
        <v>0</v>
      </c>
      <c r="L155" s="2190">
        <f t="shared" si="182"/>
        <v>0</v>
      </c>
      <c r="M155" s="2189">
        <f t="shared" si="182"/>
        <v>2</v>
      </c>
      <c r="N155" s="2179">
        <f t="shared" si="182"/>
        <v>6</v>
      </c>
      <c r="O155" s="2189">
        <f t="shared" si="182"/>
        <v>7</v>
      </c>
      <c r="P155" s="2179">
        <f t="shared" si="182"/>
        <v>4</v>
      </c>
      <c r="Q155" s="2189">
        <f t="shared" si="182"/>
        <v>4</v>
      </c>
      <c r="R155" s="2179">
        <f t="shared" si="182"/>
        <v>1</v>
      </c>
      <c r="S155" s="2189">
        <f t="shared" si="182"/>
        <v>9</v>
      </c>
      <c r="T155" s="2179">
        <f t="shared" si="182"/>
        <v>1</v>
      </c>
      <c r="U155" s="2189">
        <f t="shared" si="182"/>
        <v>0</v>
      </c>
      <c r="V155" s="2179">
        <f t="shared" si="182"/>
        <v>7</v>
      </c>
      <c r="W155" s="2189">
        <f t="shared" si="182"/>
        <v>12</v>
      </c>
      <c r="X155" s="2179">
        <f t="shared" si="182"/>
        <v>18</v>
      </c>
      <c r="Y155" s="2189">
        <f t="shared" si="182"/>
        <v>41</v>
      </c>
      <c r="Z155" s="2179">
        <f t="shared" si="182"/>
        <v>35</v>
      </c>
      <c r="AA155" s="2189">
        <f t="shared" si="182"/>
        <v>28</v>
      </c>
      <c r="AB155" s="2179">
        <f t="shared" si="182"/>
        <v>13</v>
      </c>
      <c r="AC155" s="2189">
        <f t="shared" si="182"/>
        <v>2</v>
      </c>
      <c r="AD155" s="2179">
        <f t="shared" si="182"/>
        <v>28</v>
      </c>
      <c r="AE155" s="2189">
        <f t="shared" si="182"/>
        <v>26</v>
      </c>
      <c r="AF155" s="2179">
        <f t="shared" si="182"/>
        <v>59</v>
      </c>
      <c r="AG155" s="2189">
        <f t="shared" si="182"/>
        <v>33</v>
      </c>
      <c r="AH155" s="2179">
        <f t="shared" si="182"/>
        <v>37</v>
      </c>
      <c r="AI155" s="2189">
        <f t="shared" si="182"/>
        <v>28</v>
      </c>
      <c r="AJ155" s="2179">
        <f t="shared" si="182"/>
        <v>111</v>
      </c>
      <c r="AK155" s="2189">
        <f t="shared" si="182"/>
        <v>34</v>
      </c>
      <c r="AL155" s="2179">
        <f t="shared" si="182"/>
        <v>30</v>
      </c>
      <c r="AM155" s="2189">
        <f t="shared" si="182"/>
        <v>9</v>
      </c>
      <c r="AN155" s="2179">
        <f t="shared" si="182"/>
        <v>38</v>
      </c>
      <c r="AO155" s="2189">
        <f t="shared" si="182"/>
        <v>2</v>
      </c>
      <c r="AP155" s="2181">
        <f t="shared" si="182"/>
        <v>10</v>
      </c>
      <c r="AQ155" s="2179">
        <f t="shared" si="182"/>
        <v>0</v>
      </c>
      <c r="AR155" s="2180">
        <f t="shared" si="182"/>
        <v>1</v>
      </c>
      <c r="AS155" s="2179">
        <f t="shared" si="182"/>
        <v>0</v>
      </c>
      <c r="AT155" s="2191">
        <f t="shared" si="182"/>
        <v>0</v>
      </c>
      <c r="AU155" s="2191">
        <f>SUM(AU146:AU154)</f>
        <v>0</v>
      </c>
      <c r="AV155" s="2191">
        <f>SUM(AV146:AV154)</f>
        <v>0</v>
      </c>
      <c r="AW155" s="2191">
        <f>SUM(AW146:AW154)</f>
        <v>0</v>
      </c>
      <c r="AX155" s="2191">
        <f>SUM(AX146:AX154)</f>
        <v>0</v>
      </c>
      <c r="CW155"/>
      <c r="CX155"/>
      <c r="CY155"/>
      <c r="CZ155"/>
      <c r="DA155"/>
      <c r="DB155"/>
      <c r="DC155"/>
      <c r="DD155"/>
      <c r="DE155"/>
      <c r="DG155"/>
      <c r="DH155"/>
      <c r="DI155"/>
      <c r="DJ155"/>
      <c r="DK155"/>
      <c r="DL155"/>
      <c r="DM155"/>
    </row>
    <row r="156" spans="1:118" x14ac:dyDescent="0.25">
      <c r="A156" s="43" t="s">
        <v>186</v>
      </c>
      <c r="B156" s="212"/>
      <c r="C156" s="212"/>
      <c r="D156" s="212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4"/>
      <c r="R156" s="46"/>
      <c r="S156" s="10"/>
      <c r="T156" s="10"/>
      <c r="U156" s="10"/>
      <c r="V156" s="10"/>
      <c r="W156" s="10"/>
      <c r="X156" s="204"/>
      <c r="Y156" s="10"/>
      <c r="Z156" s="10"/>
      <c r="AA156" s="10"/>
      <c r="AB156" s="10"/>
      <c r="AC156" s="10"/>
      <c r="AD156" s="10"/>
      <c r="AE156" s="10"/>
      <c r="AF156" s="10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CW156"/>
      <c r="CX156"/>
      <c r="CY156"/>
      <c r="CZ156"/>
      <c r="DA156"/>
      <c r="DB156"/>
      <c r="DC156"/>
      <c r="DD156"/>
      <c r="DE156"/>
      <c r="DG156"/>
      <c r="DH156"/>
      <c r="DI156"/>
      <c r="DJ156"/>
      <c r="DK156"/>
      <c r="DL156"/>
      <c r="DM156"/>
    </row>
    <row r="157" spans="1:118" ht="15" customHeight="1" x14ac:dyDescent="0.25">
      <c r="A157" s="2044" t="s">
        <v>187</v>
      </c>
      <c r="B157" s="632"/>
      <c r="C157" s="2046"/>
      <c r="D157" s="2105" t="s">
        <v>4</v>
      </c>
      <c r="E157" s="638"/>
      <c r="F157" s="2076"/>
      <c r="G157" s="2050" t="s">
        <v>5</v>
      </c>
      <c r="H157" s="2051"/>
      <c r="I157" s="2051"/>
      <c r="J157" s="2051"/>
      <c r="K157" s="2051"/>
      <c r="L157" s="2051"/>
      <c r="M157" s="2051"/>
      <c r="N157" s="2051"/>
      <c r="O157" s="2051"/>
      <c r="P157" s="2051"/>
      <c r="Q157" s="2051"/>
      <c r="R157" s="2051"/>
      <c r="S157" s="2051"/>
      <c r="T157" s="2051"/>
      <c r="U157" s="2051"/>
      <c r="V157" s="2051"/>
      <c r="W157" s="2051"/>
      <c r="X157" s="2051"/>
      <c r="Y157" s="2051"/>
      <c r="Z157" s="2051"/>
      <c r="AA157" s="2051"/>
      <c r="AB157" s="2051"/>
      <c r="AC157" s="2051"/>
      <c r="AD157" s="2051"/>
      <c r="AE157" s="2051"/>
      <c r="AF157" s="2051"/>
      <c r="AG157" s="2051"/>
      <c r="AH157" s="2051"/>
      <c r="AI157" s="2051"/>
      <c r="AJ157" s="2051"/>
      <c r="AK157" s="2051"/>
      <c r="AL157" s="2051"/>
      <c r="AM157" s="2051"/>
      <c r="AN157" s="2051"/>
      <c r="AO157" s="2051"/>
      <c r="AP157" s="2057"/>
      <c r="AQ157" s="2053" t="s">
        <v>42</v>
      </c>
      <c r="AR157" s="2142" t="s">
        <v>9</v>
      </c>
      <c r="AS157" s="2171" t="s">
        <v>12</v>
      </c>
      <c r="AT157" s="2171" t="s">
        <v>13</v>
      </c>
      <c r="AU157" s="2172" t="s">
        <v>10</v>
      </c>
      <c r="AV157" s="2172" t="s">
        <v>188</v>
      </c>
      <c r="AW157" s="2049" t="s">
        <v>189</v>
      </c>
      <c r="CW157"/>
      <c r="CX157"/>
      <c r="CY157"/>
      <c r="CZ157"/>
      <c r="DA157"/>
      <c r="DB157"/>
      <c r="DC157"/>
      <c r="DD157"/>
      <c r="DE157"/>
      <c r="DG157"/>
      <c r="DH157"/>
      <c r="DI157"/>
      <c r="DJ157"/>
      <c r="DK157"/>
      <c r="DL157"/>
      <c r="DM157"/>
    </row>
    <row r="158" spans="1:118" ht="15" customHeight="1" x14ac:dyDescent="0.25">
      <c r="A158" s="783"/>
      <c r="B158" s="634"/>
      <c r="C158" s="635"/>
      <c r="D158" s="688"/>
      <c r="E158" s="689"/>
      <c r="F158" s="645"/>
      <c r="G158" s="2077" t="s">
        <v>14</v>
      </c>
      <c r="H158" s="2056"/>
      <c r="I158" s="2050" t="s">
        <v>15</v>
      </c>
      <c r="J158" s="2057"/>
      <c r="K158" s="2051" t="s">
        <v>16</v>
      </c>
      <c r="L158" s="2057"/>
      <c r="M158" s="2050" t="s">
        <v>17</v>
      </c>
      <c r="N158" s="2057"/>
      <c r="O158" s="2050" t="s">
        <v>18</v>
      </c>
      <c r="P158" s="2057"/>
      <c r="Q158" s="2050" t="s">
        <v>19</v>
      </c>
      <c r="R158" s="2057"/>
      <c r="S158" s="2050" t="s">
        <v>20</v>
      </c>
      <c r="T158" s="2057"/>
      <c r="U158" s="2050" t="s">
        <v>21</v>
      </c>
      <c r="V158" s="2057"/>
      <c r="W158" s="2050" t="s">
        <v>22</v>
      </c>
      <c r="X158" s="2057"/>
      <c r="Y158" s="2050" t="s">
        <v>23</v>
      </c>
      <c r="Z158" s="2058"/>
      <c r="AA158" s="2050" t="s">
        <v>24</v>
      </c>
      <c r="AB158" s="2058"/>
      <c r="AC158" s="2192" t="s">
        <v>25</v>
      </c>
      <c r="AD158" s="2193"/>
      <c r="AE158" s="2192" t="s">
        <v>26</v>
      </c>
      <c r="AF158" s="2193"/>
      <c r="AG158" s="2192" t="s">
        <v>27</v>
      </c>
      <c r="AH158" s="2193"/>
      <c r="AI158" s="2192" t="s">
        <v>28</v>
      </c>
      <c r="AJ158" s="2193"/>
      <c r="AK158" s="2050" t="s">
        <v>29</v>
      </c>
      <c r="AL158" s="2058"/>
      <c r="AM158" s="2050" t="s">
        <v>30</v>
      </c>
      <c r="AN158" s="2058"/>
      <c r="AO158" s="2050" t="s">
        <v>31</v>
      </c>
      <c r="AP158" s="2058"/>
      <c r="AQ158" s="694"/>
      <c r="AR158" s="712"/>
      <c r="AS158" s="2171"/>
      <c r="AT158" s="2171"/>
      <c r="AU158" s="741"/>
      <c r="AV158" s="741"/>
      <c r="AW158" s="650"/>
      <c r="CW158"/>
      <c r="CX158"/>
      <c r="CY158"/>
      <c r="CZ158"/>
      <c r="DA158"/>
      <c r="DB158"/>
      <c r="DC158"/>
      <c r="DD158"/>
      <c r="DE158"/>
      <c r="DG158"/>
      <c r="DH158"/>
      <c r="DI158"/>
      <c r="DJ158"/>
      <c r="DK158"/>
      <c r="DL158"/>
      <c r="DM158"/>
    </row>
    <row r="159" spans="1:118" x14ac:dyDescent="0.25">
      <c r="A159" s="894"/>
      <c r="B159" s="636"/>
      <c r="C159" s="884"/>
      <c r="D159" s="2059" t="s">
        <v>32</v>
      </c>
      <c r="E159" s="2107" t="s">
        <v>33</v>
      </c>
      <c r="F159" s="2061" t="s">
        <v>34</v>
      </c>
      <c r="G159" s="2060" t="s">
        <v>33</v>
      </c>
      <c r="H159" s="2061" t="s">
        <v>34</v>
      </c>
      <c r="I159" s="2062" t="s">
        <v>33</v>
      </c>
      <c r="J159" s="2061" t="s">
        <v>34</v>
      </c>
      <c r="K159" s="2062" t="s">
        <v>33</v>
      </c>
      <c r="L159" s="2061" t="s">
        <v>34</v>
      </c>
      <c r="M159" s="2062" t="s">
        <v>33</v>
      </c>
      <c r="N159" s="2061" t="s">
        <v>34</v>
      </c>
      <c r="O159" s="2062" t="s">
        <v>33</v>
      </c>
      <c r="P159" s="2061" t="s">
        <v>34</v>
      </c>
      <c r="Q159" s="2062" t="s">
        <v>33</v>
      </c>
      <c r="R159" s="2061" t="s">
        <v>34</v>
      </c>
      <c r="S159" s="2062" t="s">
        <v>33</v>
      </c>
      <c r="T159" s="2061" t="s">
        <v>34</v>
      </c>
      <c r="U159" s="2062" t="s">
        <v>33</v>
      </c>
      <c r="V159" s="2061" t="s">
        <v>34</v>
      </c>
      <c r="W159" s="2062" t="s">
        <v>33</v>
      </c>
      <c r="X159" s="2061" t="s">
        <v>34</v>
      </c>
      <c r="Y159" s="2062" t="s">
        <v>33</v>
      </c>
      <c r="Z159" s="2061" t="s">
        <v>34</v>
      </c>
      <c r="AA159" s="2062" t="s">
        <v>33</v>
      </c>
      <c r="AB159" s="2061" t="s">
        <v>34</v>
      </c>
      <c r="AC159" s="2062" t="s">
        <v>33</v>
      </c>
      <c r="AD159" s="2061" t="s">
        <v>34</v>
      </c>
      <c r="AE159" s="2062" t="s">
        <v>33</v>
      </c>
      <c r="AF159" s="2061" t="s">
        <v>34</v>
      </c>
      <c r="AG159" s="2062" t="s">
        <v>33</v>
      </c>
      <c r="AH159" s="2061" t="s">
        <v>34</v>
      </c>
      <c r="AI159" s="2062" t="s">
        <v>33</v>
      </c>
      <c r="AJ159" s="2061" t="s">
        <v>34</v>
      </c>
      <c r="AK159" s="2062" t="s">
        <v>33</v>
      </c>
      <c r="AL159" s="2061" t="s">
        <v>34</v>
      </c>
      <c r="AM159" s="2062" t="s">
        <v>33</v>
      </c>
      <c r="AN159" s="2061" t="s">
        <v>34</v>
      </c>
      <c r="AO159" s="2062" t="s">
        <v>33</v>
      </c>
      <c r="AP159" s="2061" t="s">
        <v>34</v>
      </c>
      <c r="AQ159" s="2063"/>
      <c r="AR159" s="904"/>
      <c r="AS159" s="2171"/>
      <c r="AT159" s="2171"/>
      <c r="AU159" s="1587"/>
      <c r="AV159" s="1587"/>
      <c r="AW159" s="889"/>
      <c r="CW159"/>
      <c r="CX159"/>
      <c r="CY159"/>
      <c r="CZ159"/>
      <c r="DA159"/>
      <c r="DB159"/>
      <c r="DC159"/>
      <c r="DD159"/>
      <c r="DE159"/>
      <c r="DG159"/>
      <c r="DH159"/>
      <c r="DI159"/>
      <c r="DJ159"/>
      <c r="DK159"/>
      <c r="DL159"/>
      <c r="DM159"/>
    </row>
    <row r="160" spans="1:118" ht="15" customHeight="1" x14ac:dyDescent="0.25">
      <c r="A160" s="2167" t="s">
        <v>190</v>
      </c>
      <c r="B160" s="2328" t="s">
        <v>191</v>
      </c>
      <c r="C160" s="2195"/>
      <c r="D160" s="2329">
        <f t="shared" ref="D160:D170" si="183">SUM(F160)</f>
        <v>0</v>
      </c>
      <c r="E160" s="216"/>
      <c r="F160" s="2197">
        <f>SUM(AD160+AF160+AH160+AJ160+AL160+AN160+AP160)</f>
        <v>0</v>
      </c>
      <c r="G160" s="2198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20"/>
      <c r="AD160" s="52"/>
      <c r="AE160" s="2330"/>
      <c r="AF160" s="52"/>
      <c r="AG160" s="2330"/>
      <c r="AH160" s="52"/>
      <c r="AI160" s="2330"/>
      <c r="AJ160" s="52"/>
      <c r="AK160" s="2330"/>
      <c r="AL160" s="52"/>
      <c r="AM160" s="2330"/>
      <c r="AN160" s="52"/>
      <c r="AO160" s="2330"/>
      <c r="AP160" s="52"/>
      <c r="AQ160" s="2331"/>
      <c r="AR160" s="52"/>
      <c r="AS160" s="2097"/>
      <c r="AT160" s="2097"/>
      <c r="AU160" s="2309"/>
      <c r="AV160" s="2332"/>
      <c r="AW160" s="2332"/>
      <c r="AX160" t="str">
        <f>CW160&amp;CW160&amp;CX160&amp;CY160&amp;CZ160&amp;DA160&amp;DB160&amp;DC160</f>
        <v/>
      </c>
      <c r="CW160"/>
      <c r="CX160" s="25" t="str">
        <f>IF(AND(D160&gt;0,AR160=""),"  * No olvide digitar la variable  Usuarios con Discapacidad. Digite Cero si no tiene.",IF(AR160&gt;D160," * La variable Usuarios con Discapacidad no pueden superar el Total Ambos Sexos.",""))</f>
        <v/>
      </c>
      <c r="CY160" s="25" t="str">
        <f>IF(AND(D160&gt;0,AS160=""),"  * No olvide digitar la variable Niños, niñas, adolescentes y jóvenes SENAME. Digite Cero si no tiene.",IF(AS160&gt;D160," * La variable Niños, niñas, adolescentes y jóvenes SENAME no pueden superar el Total Ambos Sexos.",""))</f>
        <v/>
      </c>
      <c r="CZ160" s="25" t="str">
        <f>IF(AND(D160&gt;0,AT160=""),"  * No olvide digitar la variable Niños, niñas, adolescentes y jóvenes Mejor Niñez. Digite Cero si no tiene.",IF(AT160&gt;D160," * La variable Niños, niñas, adolescentes y jóvenes Mejor Niñez  no pueden superar el Total Ambos Sexos.",""))</f>
        <v/>
      </c>
      <c r="DA160" s="25" t="str">
        <f>IF(AND(D160&gt;0,AU160=""),"  * No olvide digitar la variable Migrantes. Digite Cero si no tiene.",IF(AU160&gt;D160," * La variable Migrantes no pueden superar el Total Ambos Sexos.",""))</f>
        <v/>
      </c>
      <c r="DB160" s="224"/>
      <c r="DC160" s="224"/>
      <c r="DD160"/>
      <c r="DE160"/>
      <c r="DG160"/>
      <c r="DH160" s="26">
        <f>IF(AND(D160&gt;0,AR160=""),1,IF(AR160&gt;D160,1,0))</f>
        <v>0</v>
      </c>
      <c r="DI160" s="26">
        <f>IF(AND(D160&gt;0,AS160=""),1,IF(AS160&gt;D160,1,0))</f>
        <v>0</v>
      </c>
      <c r="DJ160" s="26">
        <f>IF(AND(D160&gt;0,AT160=""),1,IF(AT160&gt;D160,1,0))</f>
        <v>0</v>
      </c>
      <c r="DK160" s="26">
        <f>IF(AND(D160&gt;0,AU160=""),1,IF(AU160&gt;D160,1,0))</f>
        <v>0</v>
      </c>
      <c r="DL160" s="224"/>
      <c r="DM160" s="224"/>
    </row>
    <row r="161" spans="1:117" x14ac:dyDescent="0.25">
      <c r="A161" s="713"/>
      <c r="B161" s="1331" t="s">
        <v>95</v>
      </c>
      <c r="C161" s="1332"/>
      <c r="D161" s="1321">
        <f t="shared" si="183"/>
        <v>0</v>
      </c>
      <c r="E161" s="1639"/>
      <c r="F161" s="1640">
        <f t="shared" ref="F161:F170" si="184">SUM(AD161+AF161+AH161+AJ161+AL161+AN161+AP161)</f>
        <v>0</v>
      </c>
      <c r="G161" s="1603"/>
      <c r="H161" s="1641"/>
      <c r="I161" s="1641"/>
      <c r="J161" s="1641"/>
      <c r="K161" s="1641"/>
      <c r="L161" s="1641"/>
      <c r="M161" s="1641"/>
      <c r="N161" s="1641"/>
      <c r="O161" s="1641"/>
      <c r="P161" s="1641"/>
      <c r="Q161" s="1641"/>
      <c r="R161" s="1641"/>
      <c r="S161" s="1641"/>
      <c r="T161" s="1641"/>
      <c r="U161" s="1641"/>
      <c r="V161" s="1641"/>
      <c r="W161" s="1641"/>
      <c r="X161" s="1641"/>
      <c r="Y161" s="1641"/>
      <c r="Z161" s="1641"/>
      <c r="AA161" s="1641"/>
      <c r="AB161" s="1641"/>
      <c r="AC161" s="1642"/>
      <c r="AD161" s="22"/>
      <c r="AE161" s="1593"/>
      <c r="AF161" s="22"/>
      <c r="AG161" s="1593"/>
      <c r="AH161" s="22"/>
      <c r="AI161" s="1593"/>
      <c r="AJ161" s="22"/>
      <c r="AK161" s="1593"/>
      <c r="AL161" s="22"/>
      <c r="AM161" s="1593"/>
      <c r="AN161" s="22"/>
      <c r="AO161" s="1593"/>
      <c r="AP161" s="22"/>
      <c r="AQ161" s="230"/>
      <c r="AR161" s="22"/>
      <c r="AS161" s="20"/>
      <c r="AT161" s="20"/>
      <c r="AU161" s="1428"/>
      <c r="AV161" s="231"/>
      <c r="AW161" s="24"/>
      <c r="AX161" t="str">
        <f t="shared" ref="AX161:AX163" si="185">CW161&amp;CW161&amp;CX161&amp;CY161&amp;CZ161&amp;DA161&amp;DB161&amp;DC161</f>
        <v/>
      </c>
      <c r="CW161"/>
      <c r="CX161" s="25" t="str">
        <f t="shared" ref="CX161:CX163" si="186">IF(AND(D161&gt;0,AR161=""),"  * No olvide digitar la variable  Usuarios con Discapacidad. Digite Cero si no tiene.",IF(AR161&gt;D161," * La variable Usuarios con Discapacidad no pueden superar el Total Ambos Sexos.",""))</f>
        <v/>
      </c>
      <c r="CY161" s="25" t="str">
        <f t="shared" ref="CY161:CY163" si="187">IF(AND(D161&gt;0,AS161=""),"  * No olvide digitar la variable Niños, niñas, adolescentes y jóvenes SENAME. Digite Cero si no tiene.",IF(AS161&gt;D161," * La variable Niños, niñas, adolescentes y jóvenes SENAME no pueden superar el Total Ambos Sexos.",""))</f>
        <v/>
      </c>
      <c r="CZ161" s="25" t="str">
        <f t="shared" ref="CZ161:CZ163" si="188">IF(AND(D161&gt;0,AT161=""),"  * No olvide digitar la variable Niños, niñas, adolescentes y jóvenes Mejor Niñez. Digite Cero si no tiene.",IF(AT161&gt;D161," * La variable Niños, niñas, adolescentes y jóvenes Mejor Niñez  no pueden superar el Total Ambos Sexos.",""))</f>
        <v/>
      </c>
      <c r="DA161" s="25" t="str">
        <f t="shared" ref="DA161:DA163" si="189">IF(AND(D161&gt;0,AU161=""),"  * No olvide digitar la variable Migrantes. Digite Cero si no tiene.",IF(AU161&gt;D161," * La variable Migrantes no pueden superar el Total Ambos Sexos.",""))</f>
        <v/>
      </c>
      <c r="DB161" s="224"/>
      <c r="DC161" s="25" t="str">
        <f>IF(AND(D161&gt;0,AW161=""),"  * No olvide digitar la variable Paciente Diabético en control PSCV. Digite Cero si no tiene.",IF(AW161&gt;D161," * La variable Paciente Diabético en control PSCV no pueden superar el Total Ambos Sexos.",""))</f>
        <v/>
      </c>
      <c r="DD161"/>
      <c r="DE161"/>
      <c r="DG161"/>
      <c r="DH161" s="26">
        <f t="shared" ref="DH161:DH163" si="190">IF(AND(D161&gt;0,AR161=""),1,IF(AR161&gt;D161,1,0))</f>
        <v>0</v>
      </c>
      <c r="DI161" s="26">
        <f t="shared" ref="DI161:DI163" si="191">IF(AND(D161&gt;0,AS161=""),1,IF(AS161&gt;D161,1,0))</f>
        <v>0</v>
      </c>
      <c r="DJ161" s="26">
        <f t="shared" ref="DJ161:DJ163" si="192">IF(AND(D161&gt;0,AT161=""),1,IF(AT161&gt;D161,1,0))</f>
        <v>0</v>
      </c>
      <c r="DK161" s="26">
        <f t="shared" ref="DK161:DK163" si="193">IF(AND(D161&gt;0,AU161=""),1,IF(AU161&gt;D161,1,0))</f>
        <v>0</v>
      </c>
      <c r="DL161" s="224"/>
      <c r="DM161" s="26">
        <f>IF(AND(D161&gt;0,AW161=""),1,IF(AW161&gt;D161,1,0))</f>
        <v>0</v>
      </c>
    </row>
    <row r="162" spans="1:117" x14ac:dyDescent="0.25">
      <c r="A162" s="713"/>
      <c r="B162" s="1643" t="s">
        <v>93</v>
      </c>
      <c r="C162" s="1644"/>
      <c r="D162" s="1321">
        <f t="shared" si="183"/>
        <v>0</v>
      </c>
      <c r="E162" s="1639"/>
      <c r="F162" s="1640">
        <f t="shared" si="184"/>
        <v>0</v>
      </c>
      <c r="G162" s="1603"/>
      <c r="H162" s="1641"/>
      <c r="I162" s="1641"/>
      <c r="J162" s="1641"/>
      <c r="K162" s="1641"/>
      <c r="L162" s="1641"/>
      <c r="M162" s="1641"/>
      <c r="N162" s="1641"/>
      <c r="O162" s="1641"/>
      <c r="P162" s="1641"/>
      <c r="Q162" s="1641"/>
      <c r="R162" s="1641"/>
      <c r="S162" s="1641"/>
      <c r="T162" s="1641"/>
      <c r="U162" s="1641"/>
      <c r="V162" s="1641"/>
      <c r="W162" s="1641"/>
      <c r="X162" s="1641"/>
      <c r="Y162" s="1641"/>
      <c r="Z162" s="1641"/>
      <c r="AA162" s="1641"/>
      <c r="AB162" s="1641"/>
      <c r="AC162" s="1642"/>
      <c r="AD162" s="232"/>
      <c r="AE162" s="1593"/>
      <c r="AF162" s="232"/>
      <c r="AG162" s="1593"/>
      <c r="AH162" s="232"/>
      <c r="AI162" s="1593"/>
      <c r="AJ162" s="232"/>
      <c r="AK162" s="1593"/>
      <c r="AL162" s="232"/>
      <c r="AM162" s="1593"/>
      <c r="AN162" s="232"/>
      <c r="AO162" s="1593"/>
      <c r="AP162" s="232"/>
      <c r="AQ162" s="1427"/>
      <c r="AR162" s="1425"/>
      <c r="AS162" s="1468"/>
      <c r="AT162" s="1468"/>
      <c r="AU162" s="1428"/>
      <c r="AV162" s="234"/>
      <c r="AW162" s="235"/>
      <c r="AX162" t="str">
        <f t="shared" si="185"/>
        <v/>
      </c>
      <c r="CW162"/>
      <c r="CX162" s="25" t="str">
        <f t="shared" si="186"/>
        <v/>
      </c>
      <c r="CY162" s="25" t="str">
        <f t="shared" si="187"/>
        <v/>
      </c>
      <c r="CZ162" s="25" t="str">
        <f t="shared" si="188"/>
        <v/>
      </c>
      <c r="DA162" s="25" t="str">
        <f t="shared" si="189"/>
        <v/>
      </c>
      <c r="DB162" s="224"/>
      <c r="DC162" s="25" t="str">
        <f>IF(AND(D162&gt;0,AW162=""),"  * No olvide digitar la variable Paciente Diabético en control PSCV. Digite Cero si no tiene.",IF(AW162&gt;D162," * La variable Paciente Diabético en control PSCV no pueden superar el Total Ambos Sexos.",""))</f>
        <v/>
      </c>
      <c r="DD162"/>
      <c r="DE162"/>
      <c r="DG162"/>
      <c r="DH162" s="26">
        <f t="shared" si="190"/>
        <v>0</v>
      </c>
      <c r="DI162" s="26">
        <f t="shared" si="191"/>
        <v>0</v>
      </c>
      <c r="DJ162" s="26">
        <f t="shared" si="192"/>
        <v>0</v>
      </c>
      <c r="DK162" s="26">
        <f t="shared" si="193"/>
        <v>0</v>
      </c>
      <c r="DL162" s="224"/>
      <c r="DM162" s="26">
        <f>IF(AND(D162&gt;0,AW162=""),1,IF(AW162&gt;D162,1,0))</f>
        <v>0</v>
      </c>
    </row>
    <row r="163" spans="1:117" x14ac:dyDescent="0.25">
      <c r="A163" s="713"/>
      <c r="B163" s="1489" t="s">
        <v>156</v>
      </c>
      <c r="C163" s="686"/>
      <c r="D163" s="1334">
        <f t="shared" si="183"/>
        <v>0</v>
      </c>
      <c r="E163" s="1639"/>
      <c r="F163" s="237">
        <f t="shared" si="184"/>
        <v>0</v>
      </c>
      <c r="G163" s="1603"/>
      <c r="H163" s="1641"/>
      <c r="I163" s="1641"/>
      <c r="J163" s="1641"/>
      <c r="K163" s="1641"/>
      <c r="L163" s="1641"/>
      <c r="M163" s="1641"/>
      <c r="N163" s="1641"/>
      <c r="O163" s="1641"/>
      <c r="P163" s="1641"/>
      <c r="Q163" s="1641"/>
      <c r="R163" s="1641"/>
      <c r="S163" s="1641"/>
      <c r="T163" s="1641"/>
      <c r="U163" s="1641"/>
      <c r="V163" s="1641"/>
      <c r="W163" s="1641"/>
      <c r="X163" s="1641"/>
      <c r="Y163" s="1641"/>
      <c r="Z163" s="1641"/>
      <c r="AA163" s="1641"/>
      <c r="AB163" s="1641"/>
      <c r="AC163" s="1642"/>
      <c r="AD163" s="1435"/>
      <c r="AE163" s="1593"/>
      <c r="AF163" s="1435"/>
      <c r="AG163" s="1593"/>
      <c r="AH163" s="1435"/>
      <c r="AI163" s="1593"/>
      <c r="AJ163" s="1435"/>
      <c r="AK163" s="1593"/>
      <c r="AL163" s="1435"/>
      <c r="AM163" s="1593"/>
      <c r="AN163" s="1435"/>
      <c r="AO163" s="1593"/>
      <c r="AP163" s="1435"/>
      <c r="AQ163" s="1437"/>
      <c r="AR163" s="1435"/>
      <c r="AS163" s="39"/>
      <c r="AT163" s="39"/>
      <c r="AU163" s="1438"/>
      <c r="AV163" s="1645"/>
      <c r="AW163" s="1645"/>
      <c r="AX163" t="str">
        <f t="shared" si="185"/>
        <v/>
      </c>
      <c r="CW163"/>
      <c r="CX163" s="25" t="str">
        <f t="shared" si="186"/>
        <v/>
      </c>
      <c r="CY163" s="25" t="str">
        <f t="shared" si="187"/>
        <v/>
      </c>
      <c r="CZ163" s="25" t="str">
        <f t="shared" si="188"/>
        <v/>
      </c>
      <c r="DA163" s="25" t="str">
        <f t="shared" si="189"/>
        <v/>
      </c>
      <c r="DB163" s="224"/>
      <c r="DC163" s="224"/>
      <c r="DD163"/>
      <c r="DE163"/>
      <c r="DG163"/>
      <c r="DH163" s="26">
        <f t="shared" si="190"/>
        <v>0</v>
      </c>
      <c r="DI163" s="26">
        <f t="shared" si="191"/>
        <v>0</v>
      </c>
      <c r="DJ163" s="26">
        <f t="shared" si="192"/>
        <v>0</v>
      </c>
      <c r="DK163" s="26">
        <f t="shared" si="193"/>
        <v>0</v>
      </c>
      <c r="DL163" s="224"/>
      <c r="DM163" s="224"/>
    </row>
    <row r="164" spans="1:117" x14ac:dyDescent="0.25">
      <c r="A164" s="713"/>
      <c r="B164" s="2167" t="s">
        <v>192</v>
      </c>
      <c r="C164" s="2165" t="s">
        <v>4</v>
      </c>
      <c r="D164" s="2009">
        <f t="shared" si="183"/>
        <v>0</v>
      </c>
      <c r="E164" s="1639"/>
      <c r="F164" s="2202">
        <f t="shared" si="184"/>
        <v>0</v>
      </c>
      <c r="G164" s="1603"/>
      <c r="H164" s="1641"/>
      <c r="I164" s="1641"/>
      <c r="J164" s="1641"/>
      <c r="K164" s="1641"/>
      <c r="L164" s="1641"/>
      <c r="M164" s="1641"/>
      <c r="N164" s="1641"/>
      <c r="O164" s="1641"/>
      <c r="P164" s="1641"/>
      <c r="Q164" s="1641"/>
      <c r="R164" s="1641"/>
      <c r="S164" s="1641"/>
      <c r="T164" s="1641"/>
      <c r="U164" s="1641"/>
      <c r="V164" s="1641"/>
      <c r="W164" s="1641"/>
      <c r="X164" s="1641"/>
      <c r="Y164" s="1641"/>
      <c r="Z164" s="1641"/>
      <c r="AA164" s="1641"/>
      <c r="AB164" s="1641"/>
      <c r="AC164" s="1642"/>
      <c r="AD164" s="2175">
        <f>SUM(AD165:AD170)</f>
        <v>0</v>
      </c>
      <c r="AE164" s="1593"/>
      <c r="AF164" s="2175">
        <f t="shared" ref="AF164:AW164" si="194">SUM(AF165:AF170)</f>
        <v>0</v>
      </c>
      <c r="AG164" s="1593"/>
      <c r="AH164" s="2175">
        <f t="shared" si="194"/>
        <v>0</v>
      </c>
      <c r="AI164" s="1593"/>
      <c r="AJ164" s="2175">
        <f t="shared" si="194"/>
        <v>0</v>
      </c>
      <c r="AK164" s="1593"/>
      <c r="AL164" s="2175">
        <f t="shared" si="194"/>
        <v>0</v>
      </c>
      <c r="AM164" s="1593"/>
      <c r="AN164" s="2175">
        <f t="shared" si="194"/>
        <v>0</v>
      </c>
      <c r="AO164" s="1593"/>
      <c r="AP164" s="2175">
        <f t="shared" si="194"/>
        <v>0</v>
      </c>
      <c r="AQ164" s="2203">
        <f>SUM(AQ165:AQ170)</f>
        <v>0</v>
      </c>
      <c r="AR164" s="2175">
        <f t="shared" si="194"/>
        <v>0</v>
      </c>
      <c r="AS164" s="2101">
        <f>SUM(AS165:AS170)</f>
        <v>0</v>
      </c>
      <c r="AT164" s="2101">
        <f>SUM(AT165:AT170)</f>
        <v>0</v>
      </c>
      <c r="AU164" s="2101">
        <f>SUM(AU165:AU170)</f>
        <v>0</v>
      </c>
      <c r="AV164" s="2104">
        <f t="shared" si="194"/>
        <v>0</v>
      </c>
      <c r="AW164" s="2101">
        <f t="shared" si="194"/>
        <v>0</v>
      </c>
      <c r="CW164"/>
      <c r="CX164"/>
      <c r="CY164"/>
      <c r="CZ164"/>
      <c r="DA164" s="540"/>
      <c r="DB164"/>
      <c r="DC164"/>
      <c r="DD164"/>
      <c r="DE164"/>
      <c r="DG164"/>
      <c r="DH164"/>
      <c r="DI164"/>
      <c r="DJ164"/>
      <c r="DK164"/>
      <c r="DL164"/>
      <c r="DM164"/>
    </row>
    <row r="165" spans="1:117" x14ac:dyDescent="0.25">
      <c r="A165" s="713"/>
      <c r="B165" s="713"/>
      <c r="C165" s="244" t="s">
        <v>193</v>
      </c>
      <c r="D165" s="245">
        <f t="shared" si="183"/>
        <v>0</v>
      </c>
      <c r="E165" s="1639"/>
      <c r="F165" s="246">
        <f>SUM(AD165+AF165+AH165+AJ165+AL165+AN165+AP165)</f>
        <v>0</v>
      </c>
      <c r="G165" s="1603"/>
      <c r="H165" s="1641"/>
      <c r="I165" s="1641"/>
      <c r="J165" s="1641"/>
      <c r="K165" s="1641"/>
      <c r="L165" s="1641"/>
      <c r="M165" s="1641"/>
      <c r="N165" s="1641"/>
      <c r="O165" s="1641"/>
      <c r="P165" s="1641"/>
      <c r="Q165" s="1641"/>
      <c r="R165" s="1641"/>
      <c r="S165" s="1641"/>
      <c r="T165" s="1641"/>
      <c r="U165" s="1641"/>
      <c r="V165" s="1641"/>
      <c r="W165" s="1641"/>
      <c r="X165" s="1641"/>
      <c r="Y165" s="1641"/>
      <c r="Z165" s="1641"/>
      <c r="AA165" s="1641"/>
      <c r="AB165" s="1641"/>
      <c r="AC165" s="1642"/>
      <c r="AD165" s="22"/>
      <c r="AE165" s="1593"/>
      <c r="AF165" s="22"/>
      <c r="AG165" s="1593"/>
      <c r="AH165" s="22"/>
      <c r="AI165" s="1593"/>
      <c r="AJ165" s="22"/>
      <c r="AK165" s="1593"/>
      <c r="AL165" s="22"/>
      <c r="AM165" s="1593"/>
      <c r="AN165" s="22"/>
      <c r="AO165" s="1593"/>
      <c r="AP165" s="22"/>
      <c r="AQ165" s="230"/>
      <c r="AR165" s="22"/>
      <c r="AS165" s="20"/>
      <c r="AT165" s="20"/>
      <c r="AU165" s="20"/>
      <c r="AV165" s="24"/>
      <c r="AW165" s="20"/>
      <c r="AX165" t="str">
        <f t="shared" ref="AX165:AX196" si="195">CW165&amp;CX165&amp;CY165&amp;CZ165&amp;DA165&amp;DB165&amp;DC165&amp;DD165&amp;DE165</f>
        <v/>
      </c>
      <c r="CW165"/>
      <c r="CX165" s="25" t="str">
        <f t="shared" ref="CX165:CX175" si="196">IF(AND(D165&gt;0,AR165=""),"  * No olvide digitar la variable  Usuarios con Discapacidad. Digite Cero si no tiene.",IF(AR165&gt;D165," * La variable Usuarios con Discapacidad no pueden superar el Total Ambos Sexos.",""))</f>
        <v/>
      </c>
      <c r="CY165" s="25" t="str">
        <f t="shared" ref="CY165:CY175" si="197">IF(AND(D165&gt;0,AS165=""),"  * No olvide digitar la variable Niños, niñas, adolescentes y jóvenes SENAME. Digite Cero si no tiene.",IF(AS165&gt;D165," * La variable Niños, niñas, adolescentes y jóvenes SENAME no pueden superar el Total Ambos Sexos.",""))</f>
        <v/>
      </c>
      <c r="CZ165" s="25" t="str">
        <f t="shared" ref="CZ165:CZ175" si="198">IF(AND(D165&gt;0,AT165=""),"  * No olvide digitar la variable Niños, niñas, adolescentes y jóvenes Mejor Niñez. Digite Cero si no tiene.",IF(AT165&gt;D165," * La variable Niños, niñas, adolescentes y jóvenes Mejor Niñez  no pueden superar el Total Ambos Sexos.",""))</f>
        <v/>
      </c>
      <c r="DA165" s="25" t="str">
        <f t="shared" ref="DA165:DA175" si="199">IF(AND(D165&gt;0,AU165=""),"  * No olvide digitar la variable Migrantes. Digite Cero si no tiene.",IF(AU165&gt;D165," * La variable Migrantes no pueden superar el Total Ambos Sexos.",""))</f>
        <v/>
      </c>
      <c r="DB165" s="25" t="str">
        <f>IF(AND($D165&gt;0,AV165=""),"  * No olvide digitar la variable Egreso por Abandono. Digite Cero si no tiene.",IF(AV165&gt;$D165," * La variable Egreso por Abandono no pueden superar el Total Ambos Sexos.",""))</f>
        <v/>
      </c>
      <c r="DC165" s="25" t="str">
        <f t="shared" ref="DC165:DC175" si="200">IF(AND(D165&gt;0,AW165=""),"  * No olvide digitar la variable Paciente Diabético en control PSCV. Digite Cero si no tiene.",IF(AW165&gt;D165," * La variable Paciente Diabético en control PSCV no pueden superar el Total Ambos Sexos.",""))</f>
        <v/>
      </c>
      <c r="DD165"/>
      <c r="DE165"/>
      <c r="DG165"/>
      <c r="DH165" s="26">
        <f>IF(AND(D165&gt;0,AR165=""),1,IF(AR165&gt;D165,1,0))</f>
        <v>0</v>
      </c>
      <c r="DI165" s="26">
        <f>IF(AND(D165&gt;0,AS165=""),1,IF(AS165&gt;D165,1,0))</f>
        <v>0</v>
      </c>
      <c r="DJ165" s="26">
        <f>IF(AND(D165&gt;0,AT165=""),1,IF(AT165&gt;D165,1,0))</f>
        <v>0</v>
      </c>
      <c r="DK165" s="26">
        <f>IF(AND(D165&gt;0,AU165=""),1,IF(AU165&gt;D165,1,0))</f>
        <v>0</v>
      </c>
      <c r="DL165" s="26">
        <f>IF(AND(D165&gt;0,AV165=""),1,IF(AV165&gt;D165,1,0))</f>
        <v>0</v>
      </c>
      <c r="DM165" s="26">
        <f>IF(AND(D165&gt;0,AW165=""),1,IF(AW165&gt;D165,1,0))</f>
        <v>0</v>
      </c>
    </row>
    <row r="166" spans="1:117" x14ac:dyDescent="0.25">
      <c r="A166" s="713"/>
      <c r="B166" s="713"/>
      <c r="C166" s="1648" t="s">
        <v>194</v>
      </c>
      <c r="D166" s="245">
        <f t="shared" si="183"/>
        <v>0</v>
      </c>
      <c r="E166" s="1639"/>
      <c r="F166" s="1640">
        <f t="shared" si="184"/>
        <v>0</v>
      </c>
      <c r="G166" s="1603"/>
      <c r="H166" s="1641"/>
      <c r="I166" s="1641"/>
      <c r="J166" s="1641"/>
      <c r="K166" s="1641"/>
      <c r="L166" s="1641"/>
      <c r="M166" s="1641"/>
      <c r="N166" s="1641"/>
      <c r="O166" s="1641"/>
      <c r="P166" s="1641"/>
      <c r="Q166" s="1641"/>
      <c r="R166" s="1641"/>
      <c r="S166" s="1641"/>
      <c r="T166" s="1641"/>
      <c r="U166" s="1641"/>
      <c r="V166" s="1641"/>
      <c r="W166" s="1641"/>
      <c r="X166" s="1641"/>
      <c r="Y166" s="1641"/>
      <c r="Z166" s="1641"/>
      <c r="AA166" s="1641"/>
      <c r="AB166" s="1641"/>
      <c r="AC166" s="1642"/>
      <c r="AD166" s="22"/>
      <c r="AE166" s="1593"/>
      <c r="AF166" s="22"/>
      <c r="AG166" s="1593"/>
      <c r="AH166" s="22"/>
      <c r="AI166" s="1593"/>
      <c r="AJ166" s="22"/>
      <c r="AK166" s="1593"/>
      <c r="AL166" s="22"/>
      <c r="AM166" s="1593"/>
      <c r="AN166" s="22"/>
      <c r="AO166" s="1593"/>
      <c r="AP166" s="22"/>
      <c r="AQ166" s="230"/>
      <c r="AR166" s="22"/>
      <c r="AS166" s="20"/>
      <c r="AT166" s="20"/>
      <c r="AU166" s="20"/>
      <c r="AV166" s="24"/>
      <c r="AW166" s="20"/>
      <c r="AX166" t="str">
        <f t="shared" si="195"/>
        <v/>
      </c>
      <c r="CW166"/>
      <c r="CX166" s="25" t="str">
        <f t="shared" si="196"/>
        <v/>
      </c>
      <c r="CY166" s="25" t="str">
        <f t="shared" si="197"/>
        <v/>
      </c>
      <c r="CZ166" s="25" t="str">
        <f t="shared" si="198"/>
        <v/>
      </c>
      <c r="DA166" s="25" t="str">
        <f t="shared" si="199"/>
        <v/>
      </c>
      <c r="DB166" s="25" t="str">
        <f t="shared" ref="DB166:DB170" si="201">IF(AND($D166&gt;0,AV166=""),"  * No olvide digitar la variable Egreso por Abandono. Digite Cero si no tiene.",IF(AV166&gt;$D166," * La variable Egreso por Abandono no pueden superar el Total Ambos Sexos.",""))</f>
        <v/>
      </c>
      <c r="DC166" s="25" t="str">
        <f t="shared" si="200"/>
        <v/>
      </c>
      <c r="DD166"/>
      <c r="DE166"/>
      <c r="DG166"/>
      <c r="DH166" s="26">
        <f t="shared" ref="DH166:DH170" si="202">IF(AND(D166&gt;0,AR166=""),1,IF(AR166&gt;D166,1,0))</f>
        <v>0</v>
      </c>
      <c r="DI166" s="26">
        <f t="shared" ref="DI166:DI170" si="203">IF(AND(D166&gt;0,AS166=""),1,IF(AS166&gt;D166,1,0))</f>
        <v>0</v>
      </c>
      <c r="DJ166" s="26">
        <f t="shared" ref="DJ166:DJ170" si="204">IF(AND(D166&gt;0,AT166=""),1,IF(AT166&gt;D166,1,0))</f>
        <v>0</v>
      </c>
      <c r="DK166" s="26">
        <f t="shared" ref="DK166:DK170" si="205">IF(AND(D166&gt;0,AU166=""),1,IF(AU166&gt;D166,1,0))</f>
        <v>0</v>
      </c>
      <c r="DL166" s="26">
        <f t="shared" ref="DL166:DL170" si="206">IF(AND(D166&gt;0,AV166=""),1,IF(AV166&gt;D166,1,0))</f>
        <v>0</v>
      </c>
      <c r="DM166" s="26">
        <f t="shared" ref="DM166:DM170" si="207">IF(AND(D166&gt;0,AW166=""),1,IF(AW166&gt;D166,1,0))</f>
        <v>0</v>
      </c>
    </row>
    <row r="167" spans="1:117" x14ac:dyDescent="0.25">
      <c r="A167" s="713"/>
      <c r="B167" s="713"/>
      <c r="C167" s="244" t="s">
        <v>195</v>
      </c>
      <c r="D167" s="245">
        <f t="shared" si="183"/>
        <v>0</v>
      </c>
      <c r="E167" s="1639"/>
      <c r="F167" s="1640">
        <f t="shared" si="184"/>
        <v>0</v>
      </c>
      <c r="G167" s="1603"/>
      <c r="H167" s="1641"/>
      <c r="I167" s="1641"/>
      <c r="J167" s="1641"/>
      <c r="K167" s="1641"/>
      <c r="L167" s="1641"/>
      <c r="M167" s="1641"/>
      <c r="N167" s="1641"/>
      <c r="O167" s="1641"/>
      <c r="P167" s="1641"/>
      <c r="Q167" s="1641"/>
      <c r="R167" s="1641"/>
      <c r="S167" s="1641"/>
      <c r="T167" s="1641"/>
      <c r="U167" s="1641"/>
      <c r="V167" s="1641"/>
      <c r="W167" s="1641"/>
      <c r="X167" s="1641"/>
      <c r="Y167" s="1641"/>
      <c r="Z167" s="1641"/>
      <c r="AA167" s="1641"/>
      <c r="AB167" s="1641"/>
      <c r="AC167" s="1642"/>
      <c r="AD167" s="22"/>
      <c r="AE167" s="1593"/>
      <c r="AF167" s="22"/>
      <c r="AG167" s="1593"/>
      <c r="AH167" s="22"/>
      <c r="AI167" s="1593"/>
      <c r="AJ167" s="22"/>
      <c r="AK167" s="1593"/>
      <c r="AL167" s="22"/>
      <c r="AM167" s="1593"/>
      <c r="AN167" s="22"/>
      <c r="AO167" s="1593"/>
      <c r="AP167" s="22"/>
      <c r="AQ167" s="230"/>
      <c r="AR167" s="22"/>
      <c r="AS167" s="20"/>
      <c r="AT167" s="20"/>
      <c r="AU167" s="20"/>
      <c r="AV167" s="24"/>
      <c r="AW167" s="20"/>
      <c r="AX167" t="str">
        <f t="shared" si="195"/>
        <v/>
      </c>
      <c r="CW167"/>
      <c r="CX167" s="25" t="str">
        <f t="shared" si="196"/>
        <v/>
      </c>
      <c r="CY167" s="25" t="str">
        <f t="shared" si="197"/>
        <v/>
      </c>
      <c r="CZ167" s="25" t="str">
        <f t="shared" si="198"/>
        <v/>
      </c>
      <c r="DA167" s="25" t="str">
        <f t="shared" si="199"/>
        <v/>
      </c>
      <c r="DB167" s="25" t="str">
        <f t="shared" si="201"/>
        <v/>
      </c>
      <c r="DC167" s="25" t="str">
        <f t="shared" si="200"/>
        <v/>
      </c>
      <c r="DD167"/>
      <c r="DE167"/>
      <c r="DG167"/>
      <c r="DH167" s="26">
        <f t="shared" si="202"/>
        <v>0</v>
      </c>
      <c r="DI167" s="26">
        <f t="shared" si="203"/>
        <v>0</v>
      </c>
      <c r="DJ167" s="26">
        <f t="shared" si="204"/>
        <v>0</v>
      </c>
      <c r="DK167" s="26">
        <f t="shared" si="205"/>
        <v>0</v>
      </c>
      <c r="DL167" s="26">
        <f t="shared" si="206"/>
        <v>0</v>
      </c>
      <c r="DM167" s="26">
        <f t="shared" si="207"/>
        <v>0</v>
      </c>
    </row>
    <row r="168" spans="1:117" x14ac:dyDescent="0.25">
      <c r="A168" s="713"/>
      <c r="B168" s="713"/>
      <c r="C168" s="244" t="s">
        <v>196</v>
      </c>
      <c r="D168" s="245">
        <f t="shared" si="183"/>
        <v>0</v>
      </c>
      <c r="E168" s="1639"/>
      <c r="F168" s="1640">
        <f t="shared" si="184"/>
        <v>0</v>
      </c>
      <c r="G168" s="1603"/>
      <c r="H168" s="1641"/>
      <c r="I168" s="1641"/>
      <c r="J168" s="1641"/>
      <c r="K168" s="1641"/>
      <c r="L168" s="1641"/>
      <c r="M168" s="1641"/>
      <c r="N168" s="1641"/>
      <c r="O168" s="1641"/>
      <c r="P168" s="1641"/>
      <c r="Q168" s="1641"/>
      <c r="R168" s="1641"/>
      <c r="S168" s="1641"/>
      <c r="T168" s="1641"/>
      <c r="U168" s="1641"/>
      <c r="V168" s="1641"/>
      <c r="W168" s="1641"/>
      <c r="X168" s="1641"/>
      <c r="Y168" s="1641"/>
      <c r="Z168" s="1641"/>
      <c r="AA168" s="1641"/>
      <c r="AB168" s="1641"/>
      <c r="AC168" s="1642"/>
      <c r="AD168" s="22"/>
      <c r="AE168" s="1593"/>
      <c r="AF168" s="22"/>
      <c r="AG168" s="1593"/>
      <c r="AH168" s="22"/>
      <c r="AI168" s="1593"/>
      <c r="AJ168" s="22"/>
      <c r="AK168" s="1593"/>
      <c r="AL168" s="22"/>
      <c r="AM168" s="1593"/>
      <c r="AN168" s="22"/>
      <c r="AO168" s="1593"/>
      <c r="AP168" s="22"/>
      <c r="AQ168" s="230"/>
      <c r="AR168" s="1428"/>
      <c r="AS168" s="20"/>
      <c r="AT168" s="20"/>
      <c r="AU168" s="20"/>
      <c r="AV168" s="24"/>
      <c r="AW168" s="20"/>
      <c r="AX168" t="str">
        <f t="shared" si="195"/>
        <v/>
      </c>
      <c r="CW168"/>
      <c r="CX168" s="25" t="str">
        <f t="shared" si="196"/>
        <v/>
      </c>
      <c r="CY168" s="25" t="str">
        <f t="shared" si="197"/>
        <v/>
      </c>
      <c r="CZ168" s="25" t="str">
        <f t="shared" si="198"/>
        <v/>
      </c>
      <c r="DA168" s="25" t="str">
        <f t="shared" si="199"/>
        <v/>
      </c>
      <c r="DB168" s="25" t="str">
        <f t="shared" si="201"/>
        <v/>
      </c>
      <c r="DC168" s="25" t="str">
        <f t="shared" si="200"/>
        <v/>
      </c>
      <c r="DD168"/>
      <c r="DE168"/>
      <c r="DG168"/>
      <c r="DH168" s="26">
        <f t="shared" si="202"/>
        <v>0</v>
      </c>
      <c r="DI168" s="26">
        <f t="shared" si="203"/>
        <v>0</v>
      </c>
      <c r="DJ168" s="26">
        <f t="shared" si="204"/>
        <v>0</v>
      </c>
      <c r="DK168" s="26">
        <f t="shared" si="205"/>
        <v>0</v>
      </c>
      <c r="DL168" s="26">
        <f t="shared" si="206"/>
        <v>0</v>
      </c>
      <c r="DM168" s="26">
        <f t="shared" si="207"/>
        <v>0</v>
      </c>
    </row>
    <row r="169" spans="1:117" x14ac:dyDescent="0.25">
      <c r="A169" s="713"/>
      <c r="B169" s="713"/>
      <c r="C169" s="1648" t="s">
        <v>197</v>
      </c>
      <c r="D169" s="245">
        <f t="shared" si="183"/>
        <v>0</v>
      </c>
      <c r="E169" s="1639"/>
      <c r="F169" s="1640">
        <f t="shared" si="184"/>
        <v>0</v>
      </c>
      <c r="G169" s="1603"/>
      <c r="H169" s="1641"/>
      <c r="I169" s="1641"/>
      <c r="J169" s="1641"/>
      <c r="K169" s="1641"/>
      <c r="L169" s="1641"/>
      <c r="M169" s="1641"/>
      <c r="N169" s="1641"/>
      <c r="O169" s="1641"/>
      <c r="P169" s="1641"/>
      <c r="Q169" s="1641"/>
      <c r="R169" s="1641"/>
      <c r="S169" s="1641"/>
      <c r="T169" s="1641"/>
      <c r="U169" s="1641"/>
      <c r="V169" s="1641"/>
      <c r="W169" s="1641"/>
      <c r="X169" s="1641"/>
      <c r="Y169" s="1641"/>
      <c r="Z169" s="1641"/>
      <c r="AA169" s="1641"/>
      <c r="AB169" s="1641"/>
      <c r="AC169" s="1642"/>
      <c r="AD169" s="22"/>
      <c r="AE169" s="1593"/>
      <c r="AF169" s="22"/>
      <c r="AG169" s="1593"/>
      <c r="AH169" s="22"/>
      <c r="AI169" s="1593"/>
      <c r="AJ169" s="22"/>
      <c r="AK169" s="1593"/>
      <c r="AL169" s="22"/>
      <c r="AM169" s="1593"/>
      <c r="AN169" s="22"/>
      <c r="AO169" s="1593"/>
      <c r="AP169" s="22"/>
      <c r="AQ169" s="1427"/>
      <c r="AR169" s="24"/>
      <c r="AS169" s="1468"/>
      <c r="AT169" s="1468"/>
      <c r="AU169" s="20"/>
      <c r="AV169" s="24"/>
      <c r="AW169" s="20"/>
      <c r="AX169" t="str">
        <f t="shared" si="195"/>
        <v/>
      </c>
      <c r="CW169"/>
      <c r="CX169" s="25" t="str">
        <f t="shared" si="196"/>
        <v/>
      </c>
      <c r="CY169" s="25" t="str">
        <f t="shared" si="197"/>
        <v/>
      </c>
      <c r="CZ169" s="25" t="str">
        <f t="shared" si="198"/>
        <v/>
      </c>
      <c r="DA169" s="25" t="str">
        <f t="shared" si="199"/>
        <v/>
      </c>
      <c r="DB169" s="25" t="str">
        <f t="shared" si="201"/>
        <v/>
      </c>
      <c r="DC169" s="25" t="str">
        <f t="shared" si="200"/>
        <v/>
      </c>
      <c r="DD169"/>
      <c r="DE169"/>
      <c r="DG169"/>
      <c r="DH169" s="26">
        <f t="shared" si="202"/>
        <v>0</v>
      </c>
      <c r="DI169" s="26">
        <f t="shared" si="203"/>
        <v>0</v>
      </c>
      <c r="DJ169" s="26">
        <f t="shared" si="204"/>
        <v>0</v>
      </c>
      <c r="DK169" s="26">
        <f t="shared" si="205"/>
        <v>0</v>
      </c>
      <c r="DL169" s="26">
        <f t="shared" si="206"/>
        <v>0</v>
      </c>
      <c r="DM169" s="26">
        <f t="shared" si="207"/>
        <v>0</v>
      </c>
    </row>
    <row r="170" spans="1:117" x14ac:dyDescent="0.25">
      <c r="A170" s="945"/>
      <c r="B170" s="945"/>
      <c r="C170" s="244" t="s">
        <v>198</v>
      </c>
      <c r="D170" s="1334">
        <f t="shared" si="183"/>
        <v>0</v>
      </c>
      <c r="E170" s="1649"/>
      <c r="F170" s="249">
        <f t="shared" si="184"/>
        <v>0</v>
      </c>
      <c r="G170" s="1603"/>
      <c r="H170" s="1641"/>
      <c r="I170" s="1641"/>
      <c r="J170" s="1641"/>
      <c r="K170" s="1641"/>
      <c r="L170" s="1641"/>
      <c r="M170" s="1641"/>
      <c r="N170" s="1641"/>
      <c r="O170" s="1641"/>
      <c r="P170" s="1641"/>
      <c r="Q170" s="1641"/>
      <c r="R170" s="1641"/>
      <c r="S170" s="1641"/>
      <c r="T170" s="1641"/>
      <c r="U170" s="1641"/>
      <c r="V170" s="1641"/>
      <c r="W170" s="1641"/>
      <c r="X170" s="1641"/>
      <c r="Y170" s="1641"/>
      <c r="Z170" s="1641"/>
      <c r="AA170" s="1641"/>
      <c r="AB170" s="1641"/>
      <c r="AC170" s="1650"/>
      <c r="AD170" s="232"/>
      <c r="AE170" s="1651"/>
      <c r="AF170" s="232"/>
      <c r="AG170" s="1651"/>
      <c r="AH170" s="232"/>
      <c r="AI170" s="1651"/>
      <c r="AJ170" s="232"/>
      <c r="AK170" s="1651"/>
      <c r="AL170" s="232"/>
      <c r="AM170" s="1651"/>
      <c r="AN170" s="232"/>
      <c r="AO170" s="1651"/>
      <c r="AP170" s="232"/>
      <c r="AQ170" s="252"/>
      <c r="AR170" s="232"/>
      <c r="AS170" s="63"/>
      <c r="AT170" s="63"/>
      <c r="AU170" s="63"/>
      <c r="AV170" s="235"/>
      <c r="AW170" s="1438"/>
      <c r="AX170" t="str">
        <f t="shared" si="195"/>
        <v/>
      </c>
      <c r="CW170"/>
      <c r="CX170" s="25" t="str">
        <f t="shared" si="196"/>
        <v/>
      </c>
      <c r="CY170" s="25" t="str">
        <f t="shared" si="197"/>
        <v/>
      </c>
      <c r="CZ170" s="25" t="str">
        <f t="shared" si="198"/>
        <v/>
      </c>
      <c r="DA170" s="25" t="str">
        <f t="shared" si="199"/>
        <v/>
      </c>
      <c r="DB170" s="25" t="str">
        <f t="shared" si="201"/>
        <v/>
      </c>
      <c r="DC170" s="25" t="str">
        <f t="shared" si="200"/>
        <v/>
      </c>
      <c r="DD170"/>
      <c r="DE170"/>
      <c r="DG170"/>
      <c r="DH170" s="26">
        <f t="shared" si="202"/>
        <v>0</v>
      </c>
      <c r="DI170" s="26">
        <f t="shared" si="203"/>
        <v>0</v>
      </c>
      <c r="DJ170" s="26">
        <f t="shared" si="204"/>
        <v>0</v>
      </c>
      <c r="DK170" s="26">
        <f t="shared" si="205"/>
        <v>0</v>
      </c>
      <c r="DL170" s="26">
        <f t="shared" si="206"/>
        <v>0</v>
      </c>
      <c r="DM170" s="26">
        <f t="shared" si="207"/>
        <v>0</v>
      </c>
    </row>
    <row r="171" spans="1:117" ht="15" customHeight="1" x14ac:dyDescent="0.25">
      <c r="A171" s="2167" t="s">
        <v>199</v>
      </c>
      <c r="B171" s="2167" t="s">
        <v>200</v>
      </c>
      <c r="C171" s="2333" t="s">
        <v>95</v>
      </c>
      <c r="D171" s="245">
        <f t="shared" ref="D171:D175" si="208">SUM(E171)</f>
        <v>0</v>
      </c>
      <c r="E171" s="254">
        <f>SUM(AC171+AE171+AG171+AI171+AK171+AM171+AO171)</f>
        <v>0</v>
      </c>
      <c r="F171" s="2205"/>
      <c r="G171" s="256"/>
      <c r="H171" s="257"/>
      <c r="I171" s="257"/>
      <c r="J171" s="258"/>
      <c r="K171" s="257"/>
      <c r="L171" s="257"/>
      <c r="M171" s="257"/>
      <c r="N171" s="258"/>
      <c r="O171" s="257"/>
      <c r="P171" s="257"/>
      <c r="Q171" s="257"/>
      <c r="R171" s="258"/>
      <c r="S171" s="257"/>
      <c r="T171" s="257"/>
      <c r="U171" s="257"/>
      <c r="V171" s="258"/>
      <c r="W171" s="257"/>
      <c r="X171" s="257"/>
      <c r="Y171" s="257"/>
      <c r="Z171" s="258"/>
      <c r="AA171" s="257"/>
      <c r="AB171" s="259"/>
      <c r="AC171" s="2312"/>
      <c r="AD171" s="2206"/>
      <c r="AE171" s="2312"/>
      <c r="AF171" s="2206"/>
      <c r="AG171" s="2312"/>
      <c r="AH171" s="2206"/>
      <c r="AI171" s="2312"/>
      <c r="AJ171" s="2206"/>
      <c r="AK171" s="2312"/>
      <c r="AL171" s="2206"/>
      <c r="AM171" s="2312"/>
      <c r="AN171" s="2206"/>
      <c r="AO171" s="2312"/>
      <c r="AP171" s="2206"/>
      <c r="AQ171" s="2331"/>
      <c r="AR171" s="2097"/>
      <c r="AS171" s="2097"/>
      <c r="AT171" s="2097"/>
      <c r="AU171" s="2097"/>
      <c r="AV171" s="2332"/>
      <c r="AW171" s="20"/>
      <c r="AX171" t="str">
        <f t="shared" si="195"/>
        <v/>
      </c>
      <c r="CW171"/>
      <c r="CX171" s="25" t="str">
        <f t="shared" si="196"/>
        <v/>
      </c>
      <c r="CY171" s="25" t="str">
        <f t="shared" si="197"/>
        <v/>
      </c>
      <c r="CZ171" s="25" t="str">
        <f t="shared" si="198"/>
        <v/>
      </c>
      <c r="DA171" s="25" t="str">
        <f t="shared" si="199"/>
        <v/>
      </c>
      <c r="DB171" s="261"/>
      <c r="DC171" s="25" t="str">
        <f t="shared" si="200"/>
        <v/>
      </c>
      <c r="DD171"/>
      <c r="DE171"/>
      <c r="DG171"/>
      <c r="DH171" s="26">
        <f>IF(AND(D171&gt;0,AR171=""),1,IF(AR171&gt;D171,1,0))</f>
        <v>0</v>
      </c>
      <c r="DI171" s="26">
        <f>IF(AND(D171&gt;0,AS171=""),1,IF(AS171&gt;D171,1,0))</f>
        <v>0</v>
      </c>
      <c r="DJ171" s="26">
        <f>IF(AND(D171&gt;0,AT171=""),1,IF(AT171&gt;D171,1,0))</f>
        <v>0</v>
      </c>
      <c r="DK171" s="26">
        <f>IF(AND(D171&gt;0,AU171=""),1,IF(AU171&gt;D171,1,0))</f>
        <v>0</v>
      </c>
      <c r="DL171" s="261"/>
      <c r="DM171" s="26">
        <f>IF(AND(D171&gt;0,AW171=""),1,IF(AW171&gt;D171,1,0))</f>
        <v>0</v>
      </c>
    </row>
    <row r="172" spans="1:117" x14ac:dyDescent="0.25">
      <c r="A172" s="713"/>
      <c r="B172" s="713"/>
      <c r="C172" s="1648" t="s">
        <v>201</v>
      </c>
      <c r="D172" s="245">
        <f t="shared" si="208"/>
        <v>0</v>
      </c>
      <c r="E172" s="1655">
        <f>SUM(AC172+AE172+AG172+AI172+AK172+AM172+AO172)</f>
        <v>0</v>
      </c>
      <c r="F172" s="1656"/>
      <c r="G172" s="1603"/>
      <c r="H172" s="1641"/>
      <c r="I172" s="1641"/>
      <c r="J172" s="1642"/>
      <c r="K172" s="1641"/>
      <c r="L172" s="1641"/>
      <c r="M172" s="1641"/>
      <c r="N172" s="1642"/>
      <c r="O172" s="1641"/>
      <c r="P172" s="1641"/>
      <c r="Q172" s="1641"/>
      <c r="R172" s="1642"/>
      <c r="S172" s="1641"/>
      <c r="T172" s="1641"/>
      <c r="U172" s="1641"/>
      <c r="V172" s="1642"/>
      <c r="W172" s="1641"/>
      <c r="X172" s="1641"/>
      <c r="Y172" s="1641"/>
      <c r="Z172" s="1642"/>
      <c r="AA172" s="1641"/>
      <c r="AB172" s="1594"/>
      <c r="AC172" s="1467"/>
      <c r="AD172" s="264"/>
      <c r="AE172" s="1467"/>
      <c r="AF172" s="264"/>
      <c r="AG172" s="1467"/>
      <c r="AH172" s="264"/>
      <c r="AI172" s="1467"/>
      <c r="AJ172" s="264"/>
      <c r="AK172" s="1467"/>
      <c r="AL172" s="264"/>
      <c r="AM172" s="1467"/>
      <c r="AN172" s="264"/>
      <c r="AO172" s="1467"/>
      <c r="AP172" s="264"/>
      <c r="AQ172" s="1427"/>
      <c r="AR172" s="20"/>
      <c r="AS172" s="1468"/>
      <c r="AT172" s="1468"/>
      <c r="AU172" s="20"/>
      <c r="AV172" s="24"/>
      <c r="AW172" s="20"/>
      <c r="AX172" t="str">
        <f t="shared" si="195"/>
        <v/>
      </c>
      <c r="CW172"/>
      <c r="CX172" s="25" t="str">
        <f t="shared" si="196"/>
        <v/>
      </c>
      <c r="CY172" s="25" t="str">
        <f t="shared" si="197"/>
        <v/>
      </c>
      <c r="CZ172" s="25" t="str">
        <f t="shared" si="198"/>
        <v/>
      </c>
      <c r="DA172" s="25" t="str">
        <f t="shared" si="199"/>
        <v/>
      </c>
      <c r="DB172" s="25" t="str">
        <f>IF(AND($D172&gt;0,AV172=""),"  * No olvide digitar la variable Egreso por Abandono. Digite Cero si no tiene.",IF(AV172&gt;$D172," * La variable Egreso por Abandono no pueden superar el Total Ambos Sexos.",""))</f>
        <v/>
      </c>
      <c r="DC172" s="25" t="str">
        <f t="shared" si="200"/>
        <v/>
      </c>
      <c r="DD172"/>
      <c r="DE172"/>
      <c r="DG172"/>
      <c r="DH172" s="26">
        <f t="shared" ref="DH172:DH175" si="209">IF(AND(D172&gt;0,AR172=""),1,IF(AR172&gt;D172,1,0))</f>
        <v>0</v>
      </c>
      <c r="DI172" s="26">
        <f t="shared" ref="DI172:DI175" si="210">IF(AND(D172&gt;0,AS172=""),1,IF(AS172&gt;D172,1,0))</f>
        <v>0</v>
      </c>
      <c r="DJ172" s="26">
        <f t="shared" ref="DJ172:DJ175" si="211">IF(AND(D172&gt;0,AT172=""),1,IF(AT172&gt;D172,1,0))</f>
        <v>0</v>
      </c>
      <c r="DK172" s="26">
        <f t="shared" ref="DK172:DK175" si="212">IF(AND(D172&gt;0,AU172=""),1,IF(AU172&gt;D172,1,0))</f>
        <v>0</v>
      </c>
      <c r="DL172" s="26">
        <f t="shared" ref="DL172" si="213">IF(AND(D172&gt;0,AV172=""),1,IF(AV172&gt;D172,1,0))</f>
        <v>0</v>
      </c>
      <c r="DM172" s="26">
        <f t="shared" ref="DM172:DM175" si="214">IF(AND(D172&gt;0,AW172=""),1,IF(AW172&gt;D172,1,0))</f>
        <v>0</v>
      </c>
    </row>
    <row r="173" spans="1:117" x14ac:dyDescent="0.25">
      <c r="A173" s="713"/>
      <c r="B173" s="713"/>
      <c r="C173" s="265" t="s">
        <v>202</v>
      </c>
      <c r="D173" s="245">
        <f t="shared" si="208"/>
        <v>0</v>
      </c>
      <c r="E173" s="1655">
        <f>SUM(AC173+AE173+AG173+AI173+AK173+AM173+AO173)</f>
        <v>0</v>
      </c>
      <c r="F173" s="1657"/>
      <c r="G173" s="1603"/>
      <c r="H173" s="1641"/>
      <c r="I173" s="1641"/>
      <c r="J173" s="1642"/>
      <c r="K173" s="1641"/>
      <c r="L173" s="1641"/>
      <c r="M173" s="1641"/>
      <c r="N173" s="1642"/>
      <c r="O173" s="1641"/>
      <c r="P173" s="1641"/>
      <c r="Q173" s="1641"/>
      <c r="R173" s="1642"/>
      <c r="S173" s="1641"/>
      <c r="T173" s="1641"/>
      <c r="U173" s="1641"/>
      <c r="V173" s="1642"/>
      <c r="W173" s="1641"/>
      <c r="X173" s="1641"/>
      <c r="Y173" s="1641"/>
      <c r="Z173" s="1642"/>
      <c r="AA173" s="1641"/>
      <c r="AB173" s="1594"/>
      <c r="AC173" s="1467"/>
      <c r="AD173" s="264"/>
      <c r="AE173" s="1467"/>
      <c r="AF173" s="264"/>
      <c r="AG173" s="1467"/>
      <c r="AH173" s="264"/>
      <c r="AI173" s="1467"/>
      <c r="AJ173" s="264"/>
      <c r="AK173" s="1467"/>
      <c r="AL173" s="264"/>
      <c r="AM173" s="1467"/>
      <c r="AN173" s="264"/>
      <c r="AO173" s="1467"/>
      <c r="AP173" s="264"/>
      <c r="AQ173" s="1427"/>
      <c r="AR173" s="1468"/>
      <c r="AS173" s="1468"/>
      <c r="AT173" s="1468"/>
      <c r="AU173" s="20"/>
      <c r="AV173" s="231"/>
      <c r="AW173" s="20"/>
      <c r="AX173" t="str">
        <f t="shared" si="195"/>
        <v/>
      </c>
      <c r="CW173"/>
      <c r="CX173" s="25" t="str">
        <f t="shared" si="196"/>
        <v/>
      </c>
      <c r="CY173" s="25" t="str">
        <f t="shared" si="197"/>
        <v/>
      </c>
      <c r="CZ173" s="25" t="str">
        <f t="shared" si="198"/>
        <v/>
      </c>
      <c r="DA173" s="25" t="str">
        <f t="shared" si="199"/>
        <v/>
      </c>
      <c r="DB173" s="261"/>
      <c r="DC173" s="25" t="str">
        <f t="shared" si="200"/>
        <v/>
      </c>
      <c r="DD173"/>
      <c r="DE173"/>
      <c r="DG173"/>
      <c r="DH173" s="26">
        <f t="shared" si="209"/>
        <v>0</v>
      </c>
      <c r="DI173" s="26">
        <f t="shared" si="210"/>
        <v>0</v>
      </c>
      <c r="DJ173" s="26">
        <f t="shared" si="211"/>
        <v>0</v>
      </c>
      <c r="DK173" s="26">
        <f t="shared" si="212"/>
        <v>0</v>
      </c>
      <c r="DL173" s="261"/>
      <c r="DM173" s="26">
        <f t="shared" si="214"/>
        <v>0</v>
      </c>
    </row>
    <row r="174" spans="1:117" x14ac:dyDescent="0.25">
      <c r="A174" s="713"/>
      <c r="B174" s="713"/>
      <c r="C174" s="244" t="s">
        <v>93</v>
      </c>
      <c r="D174" s="245">
        <f t="shared" si="208"/>
        <v>0</v>
      </c>
      <c r="E174" s="1655">
        <f>SUM(AC174+AE174+AG174+AI174+AK174+AM174+AO174)</f>
        <v>0</v>
      </c>
      <c r="F174" s="1657"/>
      <c r="G174" s="1603"/>
      <c r="H174" s="1641"/>
      <c r="I174" s="1641"/>
      <c r="J174" s="1642"/>
      <c r="K174" s="1641"/>
      <c r="L174" s="1641"/>
      <c r="M174" s="1641"/>
      <c r="N174" s="1642"/>
      <c r="O174" s="1641"/>
      <c r="P174" s="1641"/>
      <c r="Q174" s="1641"/>
      <c r="R174" s="1642"/>
      <c r="S174" s="1641"/>
      <c r="T174" s="1641"/>
      <c r="U174" s="1641"/>
      <c r="V174" s="1642"/>
      <c r="W174" s="1641"/>
      <c r="X174" s="1641"/>
      <c r="Y174" s="1641"/>
      <c r="Z174" s="1642"/>
      <c r="AA174" s="1641"/>
      <c r="AB174" s="1594"/>
      <c r="AC174" s="185"/>
      <c r="AD174" s="267"/>
      <c r="AE174" s="185"/>
      <c r="AF174" s="267"/>
      <c r="AG174" s="185"/>
      <c r="AH174" s="267"/>
      <c r="AI174" s="185"/>
      <c r="AJ174" s="267"/>
      <c r="AK174" s="185"/>
      <c r="AL174" s="267"/>
      <c r="AM174" s="185"/>
      <c r="AN174" s="267"/>
      <c r="AO174" s="185"/>
      <c r="AP174" s="267"/>
      <c r="AQ174" s="268"/>
      <c r="AR174" s="188"/>
      <c r="AS174" s="188"/>
      <c r="AT174" s="188"/>
      <c r="AU174" s="63"/>
      <c r="AV174" s="234"/>
      <c r="AW174" s="63"/>
      <c r="AX174" t="str">
        <f t="shared" si="195"/>
        <v/>
      </c>
      <c r="CW174"/>
      <c r="CX174" s="25" t="str">
        <f t="shared" si="196"/>
        <v/>
      </c>
      <c r="CY174" s="25" t="str">
        <f t="shared" si="197"/>
        <v/>
      </c>
      <c r="CZ174" s="25" t="str">
        <f t="shared" si="198"/>
        <v/>
      </c>
      <c r="DA174" s="25" t="str">
        <f t="shared" si="199"/>
        <v/>
      </c>
      <c r="DB174" s="261"/>
      <c r="DC174" s="25" t="str">
        <f t="shared" si="200"/>
        <v/>
      </c>
      <c r="DD174"/>
      <c r="DE174"/>
      <c r="DG174"/>
      <c r="DH174" s="26">
        <f t="shared" si="209"/>
        <v>0</v>
      </c>
      <c r="DI174" s="26">
        <f t="shared" si="210"/>
        <v>0</v>
      </c>
      <c r="DJ174" s="26">
        <f t="shared" si="211"/>
        <v>0</v>
      </c>
      <c r="DK174" s="26">
        <f t="shared" si="212"/>
        <v>0</v>
      </c>
      <c r="DL174" s="261"/>
      <c r="DM174" s="26">
        <f t="shared" si="214"/>
        <v>0</v>
      </c>
    </row>
    <row r="175" spans="1:117" x14ac:dyDescent="0.25">
      <c r="A175" s="945"/>
      <c r="B175" s="713"/>
      <c r="C175" s="265" t="s">
        <v>156</v>
      </c>
      <c r="D175" s="1334">
        <f t="shared" si="208"/>
        <v>0</v>
      </c>
      <c r="E175" s="1395">
        <f>SUM(AC175+AE175+AG175+AI175+AK175+AM175+AO175)</f>
        <v>0</v>
      </c>
      <c r="F175" s="270"/>
      <c r="G175" s="1658"/>
      <c r="H175" s="1659"/>
      <c r="I175" s="1659"/>
      <c r="J175" s="1650"/>
      <c r="K175" s="1659"/>
      <c r="L175" s="1659"/>
      <c r="M175" s="1659"/>
      <c r="N175" s="1650"/>
      <c r="O175" s="1659"/>
      <c r="P175" s="1659"/>
      <c r="Q175" s="1659"/>
      <c r="R175" s="1650"/>
      <c r="S175" s="1659"/>
      <c r="T175" s="1659"/>
      <c r="U175" s="1659"/>
      <c r="V175" s="1650"/>
      <c r="W175" s="1659"/>
      <c r="X175" s="1659"/>
      <c r="Y175" s="1659"/>
      <c r="Z175" s="1650"/>
      <c r="AA175" s="1659"/>
      <c r="AB175" s="1660"/>
      <c r="AC175" s="1473"/>
      <c r="AD175" s="503"/>
      <c r="AE175" s="1473"/>
      <c r="AF175" s="503"/>
      <c r="AG175" s="1473"/>
      <c r="AH175" s="503"/>
      <c r="AI175" s="1473"/>
      <c r="AJ175" s="503"/>
      <c r="AK175" s="1473"/>
      <c r="AL175" s="503"/>
      <c r="AM175" s="1473"/>
      <c r="AN175" s="503"/>
      <c r="AO175" s="1473"/>
      <c r="AP175" s="503"/>
      <c r="AQ175" s="1437"/>
      <c r="AR175" s="39"/>
      <c r="AS175" s="39"/>
      <c r="AT175" s="39"/>
      <c r="AU175" s="39"/>
      <c r="AV175" s="1661"/>
      <c r="AW175" s="39"/>
      <c r="AX175" t="str">
        <f t="shared" si="195"/>
        <v/>
      </c>
      <c r="CW175"/>
      <c r="CX175" s="25" t="str">
        <f t="shared" si="196"/>
        <v/>
      </c>
      <c r="CY175" s="25" t="str">
        <f t="shared" si="197"/>
        <v/>
      </c>
      <c r="CZ175" s="25" t="str">
        <f t="shared" si="198"/>
        <v/>
      </c>
      <c r="DA175" s="25" t="str">
        <f t="shared" si="199"/>
        <v/>
      </c>
      <c r="DB175" s="261"/>
      <c r="DC175" s="25" t="str">
        <f t="shared" si="200"/>
        <v/>
      </c>
      <c r="DD175"/>
      <c r="DE175"/>
      <c r="DG175"/>
      <c r="DH175" s="26">
        <f t="shared" si="209"/>
        <v>0</v>
      </c>
      <c r="DI175" s="26">
        <f t="shared" si="210"/>
        <v>0</v>
      </c>
      <c r="DJ175" s="26">
        <f t="shared" si="211"/>
        <v>0</v>
      </c>
      <c r="DK175" s="26">
        <f t="shared" si="212"/>
        <v>0</v>
      </c>
      <c r="DL175" s="261"/>
      <c r="DM175" s="26">
        <f t="shared" si="214"/>
        <v>0</v>
      </c>
    </row>
    <row r="176" spans="1:117" ht="15" customHeight="1" x14ac:dyDescent="0.25">
      <c r="A176" s="2207" t="s">
        <v>203</v>
      </c>
      <c r="B176" s="2208" t="s">
        <v>204</v>
      </c>
      <c r="C176" s="2334" t="s">
        <v>205</v>
      </c>
      <c r="D176" s="2210">
        <f>SUM(E176:F176)</f>
        <v>0</v>
      </c>
      <c r="E176" s="497">
        <f>+G176+I176+K176+M176+O176+Q176+S176+U176+W176+Y176+AA176+AC176+AE176+AG176+AI176+AK176+AM176+AO176</f>
        <v>0</v>
      </c>
      <c r="F176" s="504">
        <f t="shared" ref="E176:F178" si="215">+H176+J176+L176+N176+P176+R176+T176+V176+X176+Z176+AB176+AD176+AF176+AH176+AJ176+AL176+AN176+AP176</f>
        <v>0</v>
      </c>
      <c r="G176" s="505">
        <f>SUM(G177:G178)</f>
        <v>0</v>
      </c>
      <c r="H176" s="506">
        <f t="shared" ref="H176:AS176" si="216">SUM(H177:H178)</f>
        <v>0</v>
      </c>
      <c r="I176" s="2211">
        <f t="shared" si="216"/>
        <v>0</v>
      </c>
      <c r="J176" s="506">
        <f t="shared" si="216"/>
        <v>0</v>
      </c>
      <c r="K176" s="2211">
        <f>SUM(K177:K178)</f>
        <v>0</v>
      </c>
      <c r="L176" s="283">
        <f t="shared" si="216"/>
        <v>0</v>
      </c>
      <c r="M176" s="2211">
        <f t="shared" si="216"/>
        <v>0</v>
      </c>
      <c r="N176" s="2212">
        <f t="shared" si="216"/>
        <v>0</v>
      </c>
      <c r="O176" s="2213">
        <f t="shared" si="216"/>
        <v>0</v>
      </c>
      <c r="P176" s="506">
        <f t="shared" si="216"/>
        <v>0</v>
      </c>
      <c r="Q176" s="2213">
        <f t="shared" si="216"/>
        <v>0</v>
      </c>
      <c r="R176" s="506">
        <f t="shared" si="216"/>
        <v>0</v>
      </c>
      <c r="S176" s="2213">
        <f t="shared" si="216"/>
        <v>0</v>
      </c>
      <c r="T176" s="506">
        <f t="shared" si="216"/>
        <v>0</v>
      </c>
      <c r="U176" s="2213">
        <f t="shared" si="216"/>
        <v>0</v>
      </c>
      <c r="V176" s="506">
        <f t="shared" si="216"/>
        <v>0</v>
      </c>
      <c r="W176" s="2213">
        <f t="shared" si="216"/>
        <v>0</v>
      </c>
      <c r="X176" s="506">
        <f t="shared" si="216"/>
        <v>0</v>
      </c>
      <c r="Y176" s="2213">
        <f t="shared" si="216"/>
        <v>0</v>
      </c>
      <c r="Z176" s="506">
        <f t="shared" si="216"/>
        <v>0</v>
      </c>
      <c r="AA176" s="2213">
        <f t="shared" si="216"/>
        <v>0</v>
      </c>
      <c r="AB176" s="506">
        <f t="shared" si="216"/>
        <v>0</v>
      </c>
      <c r="AC176" s="2211">
        <f>SUM(AC177:AC178)</f>
        <v>0</v>
      </c>
      <c r="AD176" s="506">
        <f t="shared" si="216"/>
        <v>0</v>
      </c>
      <c r="AE176" s="2211">
        <f t="shared" si="216"/>
        <v>0</v>
      </c>
      <c r="AF176" s="506">
        <f t="shared" si="216"/>
        <v>0</v>
      </c>
      <c r="AG176" s="2211">
        <f t="shared" si="216"/>
        <v>0</v>
      </c>
      <c r="AH176" s="506">
        <f t="shared" si="216"/>
        <v>0</v>
      </c>
      <c r="AI176" s="2211">
        <f t="shared" si="216"/>
        <v>0</v>
      </c>
      <c r="AJ176" s="506">
        <f t="shared" si="216"/>
        <v>0</v>
      </c>
      <c r="AK176" s="2211">
        <f t="shared" si="216"/>
        <v>0</v>
      </c>
      <c r="AL176" s="506">
        <f t="shared" si="216"/>
        <v>0</v>
      </c>
      <c r="AM176" s="2211">
        <f t="shared" si="216"/>
        <v>0</v>
      </c>
      <c r="AN176" s="506">
        <f t="shared" si="216"/>
        <v>0</v>
      </c>
      <c r="AO176" s="2211">
        <f t="shared" si="216"/>
        <v>0</v>
      </c>
      <c r="AP176" s="506">
        <f t="shared" si="216"/>
        <v>0</v>
      </c>
      <c r="AQ176" s="2214">
        <f t="shared" si="216"/>
        <v>0</v>
      </c>
      <c r="AR176" s="506">
        <f t="shared" si="216"/>
        <v>0</v>
      </c>
      <c r="AS176" s="506">
        <f t="shared" si="216"/>
        <v>0</v>
      </c>
      <c r="AT176" s="506">
        <f>SUM(AT177:AT178)</f>
        <v>0</v>
      </c>
      <c r="AU176" s="506">
        <f>SUM(AU177:AU178)</f>
        <v>0</v>
      </c>
      <c r="AV176" s="1665">
        <f>SUM(AV177:AV178)</f>
        <v>0</v>
      </c>
      <c r="AW176" s="506">
        <f>SUM(AW177:AW178)</f>
        <v>0</v>
      </c>
      <c r="CW176"/>
      <c r="CX176"/>
      <c r="CY176"/>
      <c r="CZ176"/>
      <c r="DA176" s="288"/>
      <c r="DB176"/>
      <c r="DC176"/>
      <c r="DD176"/>
      <c r="DE176"/>
      <c r="DG176"/>
      <c r="DH176"/>
      <c r="DI176"/>
      <c r="DJ176"/>
      <c r="DK176"/>
      <c r="DL176"/>
      <c r="DM176"/>
    </row>
    <row r="177" spans="1:117" x14ac:dyDescent="0.25">
      <c r="A177" s="791"/>
      <c r="B177" s="794"/>
      <c r="C177" s="2335" t="s">
        <v>206</v>
      </c>
      <c r="D177" s="245">
        <f>SUM(E177:F177)</f>
        <v>0</v>
      </c>
      <c r="E177" s="290">
        <f t="shared" si="215"/>
        <v>0</v>
      </c>
      <c r="F177" s="2216">
        <f t="shared" si="215"/>
        <v>0</v>
      </c>
      <c r="G177" s="2070"/>
      <c r="H177" s="52"/>
      <c r="I177" s="2312"/>
      <c r="J177" s="2097"/>
      <c r="K177" s="2312"/>
      <c r="L177" s="2217"/>
      <c r="M177" s="2312"/>
      <c r="N177" s="52"/>
      <c r="O177" s="2312"/>
      <c r="P177" s="20"/>
      <c r="Q177" s="2312"/>
      <c r="R177" s="20"/>
      <c r="S177" s="2312"/>
      <c r="T177" s="20"/>
      <c r="U177" s="2312"/>
      <c r="V177" s="20"/>
      <c r="W177" s="2312"/>
      <c r="X177" s="20"/>
      <c r="Y177" s="2312"/>
      <c r="Z177" s="20"/>
      <c r="AA177" s="19"/>
      <c r="AB177" s="20"/>
      <c r="AC177" s="19"/>
      <c r="AD177" s="20"/>
      <c r="AE177" s="19"/>
      <c r="AF177" s="20"/>
      <c r="AG177" s="19"/>
      <c r="AH177" s="20"/>
      <c r="AI177" s="19"/>
      <c r="AJ177" s="20"/>
      <c r="AK177" s="19"/>
      <c r="AL177" s="20"/>
      <c r="AM177" s="19"/>
      <c r="AN177" s="20"/>
      <c r="AO177" s="19"/>
      <c r="AP177" s="20"/>
      <c r="AQ177" s="230"/>
      <c r="AR177" s="20"/>
      <c r="AS177" s="20"/>
      <c r="AT177" s="20"/>
      <c r="AU177" s="20"/>
      <c r="AV177" s="24"/>
      <c r="AW177" s="20"/>
      <c r="AX177" t="str">
        <f t="shared" si="195"/>
        <v/>
      </c>
      <c r="CW177"/>
      <c r="CX177" s="25" t="str">
        <f t="shared" ref="CX177:CX196" si="217">IF(AND(D177&gt;0,AR177=""),"  * No olvide digitar la variable  Usuarios con Discapacidad. Digite Cero si no tiene.",IF(AR177&gt;D177," * La variable Usuarios con Discapacidad no pueden superar el Total Ambos Sexos.",""))</f>
        <v/>
      </c>
      <c r="CY177" s="25" t="str">
        <f t="shared" ref="CY177:CY186" si="218">IF(AND(D177&gt;0,AS177=""),"  * No olvide digitar la variable Niños, niñas, adolescentes y jóvenes SENAME. Digite Cero si no tiene.",IF(AS177&gt;D177," * La variable Niños, niñas, adolescentes y jóvenes SENAME no pueden superar el Total Ambos Sexos.",""))</f>
        <v/>
      </c>
      <c r="CZ177" s="25" t="str">
        <f t="shared" ref="CZ177:CZ186" si="219">IF(AND(D177&gt;0,AT177=""),"  * No olvide digitar la variable Niños, niñas, adolescentes y jóvenes Mejor Niñez. Digite Cero si no tiene.",IF(AT177&gt;D177," * La variable Niños, niñas, adolescentes y jóvenes Mejor Niñez  no pueden superar el Total Ambos Sexos.",""))</f>
        <v/>
      </c>
      <c r="DA177" s="25" t="str">
        <f t="shared" ref="DA177:DA196" si="220">IF(AND(D177&gt;0,AU177=""),"  * No olvide digitar la variable Migrantes. Digite Cero si no tiene.",IF(AU177&gt;D177," * La variable Migrantes no pueden superar el Total Ambos Sexos.",""))</f>
        <v/>
      </c>
      <c r="DB177" s="25" t="str">
        <f>IF(AND($D177&gt;0,AV177=""),"  * No olvide digitar la variable Egreso por Abandono. Digite Cero si no tiene.",IF(AV177&gt;$D177," * La variable Egreso por Abandono no pueden superar el Total Ambos Sexos.",""))</f>
        <v/>
      </c>
      <c r="DC177" s="25" t="str">
        <f t="shared" ref="DC177:DC196" si="221">IF(AND(D177&gt;0,AW177=""),"  * No olvide digitar la variable Paciente Diabético en control PSCV. Digite Cero si no tiene.",IF(AW177&gt;D177," * La variable Paciente Diabético en control PSCV no pueden superar el Total Ambos Sexos.",""))</f>
        <v/>
      </c>
      <c r="DD177"/>
      <c r="DE177"/>
      <c r="DG177"/>
      <c r="DH177" s="26">
        <f>IF(AND(D177&gt;0,AR177=""),1,IF(AR177&gt;D177,1,0))</f>
        <v>0</v>
      </c>
      <c r="DI177" s="26">
        <f>IF(AND(D177&gt;0,AS177=""),1,IF(AS177&gt;D177,1,0))</f>
        <v>0</v>
      </c>
      <c r="DJ177" s="26">
        <f>IF(AND(D177&gt;0,AT177=""),1,IF(AT177&gt;D177,1,0))</f>
        <v>0</v>
      </c>
      <c r="DK177" s="26">
        <f>IF(AND(D177&gt;0,AU177=""),1,IF(AU177&gt;D177,1,0))</f>
        <v>0</v>
      </c>
      <c r="DL177" s="26">
        <f>IF(AND(D177&gt;0,AV177=""),1,IF(AV177&gt;D177,1,0))</f>
        <v>0</v>
      </c>
      <c r="DM177" s="26">
        <f>IF(AND(D177&gt;0,AW177=""),1,IF(AW177&gt;D177,1,0))</f>
        <v>0</v>
      </c>
    </row>
    <row r="178" spans="1:117" x14ac:dyDescent="0.25">
      <c r="A178" s="1668"/>
      <c r="B178" s="1370"/>
      <c r="C178" s="293" t="s">
        <v>207</v>
      </c>
      <c r="D178" s="1334">
        <f>SUM(E178:F178)</f>
        <v>0</v>
      </c>
      <c r="E178" s="1395">
        <f t="shared" si="215"/>
        <v>0</v>
      </c>
      <c r="F178" s="294">
        <f t="shared" si="215"/>
        <v>0</v>
      </c>
      <c r="G178" s="1434"/>
      <c r="H178" s="1435"/>
      <c r="I178" s="1473"/>
      <c r="J178" s="39"/>
      <c r="K178" s="1473"/>
      <c r="L178" s="295"/>
      <c r="M178" s="1473"/>
      <c r="N178" s="1435"/>
      <c r="O178" s="1473"/>
      <c r="P178" s="39"/>
      <c r="Q178" s="1473"/>
      <c r="R178" s="39"/>
      <c r="S178" s="1473"/>
      <c r="T178" s="39"/>
      <c r="U178" s="1473"/>
      <c r="V178" s="39"/>
      <c r="W178" s="1473"/>
      <c r="X178" s="39"/>
      <c r="Y178" s="1473"/>
      <c r="Z178" s="39"/>
      <c r="AA178" s="1473"/>
      <c r="AB178" s="39"/>
      <c r="AC178" s="1473"/>
      <c r="AD178" s="39"/>
      <c r="AE178" s="1473"/>
      <c r="AF178" s="39"/>
      <c r="AG178" s="1473"/>
      <c r="AH178" s="39"/>
      <c r="AI178" s="1473"/>
      <c r="AJ178" s="39"/>
      <c r="AK178" s="1473"/>
      <c r="AL178" s="39"/>
      <c r="AM178" s="1473"/>
      <c r="AN178" s="39"/>
      <c r="AO178" s="1473"/>
      <c r="AP178" s="39"/>
      <c r="AQ178" s="1437"/>
      <c r="AR178" s="39"/>
      <c r="AS178" s="39"/>
      <c r="AT178" s="39"/>
      <c r="AU178" s="39"/>
      <c r="AV178" s="1438"/>
      <c r="AW178" s="39"/>
      <c r="AX178" t="str">
        <f t="shared" si="195"/>
        <v/>
      </c>
      <c r="CW178"/>
      <c r="CX178" s="25" t="str">
        <f t="shared" si="217"/>
        <v/>
      </c>
      <c r="CY178" s="25" t="str">
        <f t="shared" si="218"/>
        <v/>
      </c>
      <c r="CZ178" s="25" t="str">
        <f t="shared" si="219"/>
        <v/>
      </c>
      <c r="DA178" s="25" t="str">
        <f t="shared" si="220"/>
        <v/>
      </c>
      <c r="DB178" s="25" t="str">
        <f t="shared" ref="DB178:DB194" si="222">IF(AND($D178&gt;0,AV178=""),"  * No olvide digitar la variable Egreso por Abandono. Digite Cero si no tiene.",IF(AV178&gt;$D178," * La variable Egreso por Abandono no pueden superar el Total Ambos Sexos.",""))</f>
        <v/>
      </c>
      <c r="DC178" s="25" t="str">
        <f t="shared" si="221"/>
        <v/>
      </c>
      <c r="DD178"/>
      <c r="DE178"/>
      <c r="DG178"/>
      <c r="DH178" s="26">
        <f t="shared" ref="DH178:DH196" si="223">IF(AND(D178&gt;0,AR178=""),1,IF(AR178&gt;D178,1,0))</f>
        <v>0</v>
      </c>
      <c r="DI178" s="26">
        <f t="shared" ref="DI178:DI196" si="224">IF(AND(D178&gt;0,AS178=""),1,IF(AS178&gt;D178,1,0))</f>
        <v>0</v>
      </c>
      <c r="DJ178" s="26">
        <f t="shared" ref="DJ178:DJ196" si="225">IF(AND(D178&gt;0,AT178=""),1,IF(AT178&gt;D178,1,0))</f>
        <v>0</v>
      </c>
      <c r="DK178" s="26">
        <f t="shared" ref="DK178:DK196" si="226">IF(AND(D178&gt;0,AU178=""),1,IF(AU178&gt;D178,1,0))</f>
        <v>0</v>
      </c>
      <c r="DL178" s="26">
        <f t="shared" ref="DL178:DL194" si="227">IF(AND(D178&gt;0,AV178=""),1,IF(AV178&gt;D178,1,0))</f>
        <v>0</v>
      </c>
      <c r="DM178" s="26">
        <f t="shared" ref="DM178:DM196" si="228">IF(AND(D178&gt;0,AW178=""),1,IF(AW178&gt;D178,1,0))</f>
        <v>0</v>
      </c>
    </row>
    <row r="179" spans="1:117" ht="15" customHeight="1" x14ac:dyDescent="0.25">
      <c r="A179" s="2207" t="s">
        <v>208</v>
      </c>
      <c r="B179" s="2167" t="s">
        <v>209</v>
      </c>
      <c r="C179" s="2336" t="s">
        <v>210</v>
      </c>
      <c r="D179" s="245">
        <f>SUM(E179+F179)</f>
        <v>0</v>
      </c>
      <c r="E179" s="290">
        <f>SUM(AA179+AC179+AE179+AG179+AI179+AK179+AM179+AO179)</f>
        <v>0</v>
      </c>
      <c r="F179" s="297">
        <f>SUM(AB179+AD179+AF179+AH179+AJ179+AL179+AN179+AP179)</f>
        <v>0</v>
      </c>
      <c r="G179" s="2219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2337"/>
      <c r="Y179" s="220"/>
      <c r="Z179" s="220"/>
      <c r="AA179" s="300"/>
      <c r="AB179" s="20"/>
      <c r="AC179" s="19"/>
      <c r="AD179" s="20"/>
      <c r="AE179" s="19"/>
      <c r="AF179" s="20"/>
      <c r="AG179" s="19"/>
      <c r="AH179" s="20"/>
      <c r="AI179" s="19"/>
      <c r="AJ179" s="20"/>
      <c r="AK179" s="19"/>
      <c r="AL179" s="20"/>
      <c r="AM179" s="19"/>
      <c r="AN179" s="20"/>
      <c r="AO179" s="19"/>
      <c r="AP179" s="20"/>
      <c r="AQ179" s="230"/>
      <c r="AR179" s="22"/>
      <c r="AS179" s="20"/>
      <c r="AT179" s="20"/>
      <c r="AU179" s="20"/>
      <c r="AV179" s="24"/>
      <c r="AW179" s="20"/>
      <c r="AX179" t="str">
        <f t="shared" si="195"/>
        <v/>
      </c>
      <c r="CW179"/>
      <c r="CX179" s="25" t="str">
        <f t="shared" si="217"/>
        <v/>
      </c>
      <c r="CY179" s="25" t="str">
        <f t="shared" si="218"/>
        <v/>
      </c>
      <c r="CZ179" s="25" t="str">
        <f t="shared" si="219"/>
        <v/>
      </c>
      <c r="DA179" s="25" t="str">
        <f t="shared" si="220"/>
        <v/>
      </c>
      <c r="DB179" s="25" t="str">
        <f t="shared" si="222"/>
        <v/>
      </c>
      <c r="DC179" s="25" t="str">
        <f t="shared" si="221"/>
        <v/>
      </c>
      <c r="DD179"/>
      <c r="DE179"/>
      <c r="DG179"/>
      <c r="DH179" s="26">
        <f t="shared" si="223"/>
        <v>0</v>
      </c>
      <c r="DI179" s="26">
        <f t="shared" si="224"/>
        <v>0</v>
      </c>
      <c r="DJ179" s="26">
        <f t="shared" si="225"/>
        <v>0</v>
      </c>
      <c r="DK179" s="26">
        <f t="shared" si="226"/>
        <v>0</v>
      </c>
      <c r="DL179" s="26">
        <f t="shared" si="227"/>
        <v>0</v>
      </c>
      <c r="DM179" s="26">
        <f t="shared" si="228"/>
        <v>0</v>
      </c>
    </row>
    <row r="180" spans="1:117" x14ac:dyDescent="0.25">
      <c r="A180" s="791"/>
      <c r="B180" s="713"/>
      <c r="C180" s="1648" t="s">
        <v>211</v>
      </c>
      <c r="D180" s="301">
        <f>SUM(E180+F180)</f>
        <v>0</v>
      </c>
      <c r="E180" s="290">
        <f t="shared" ref="E180:F183" si="229">SUM(AA180+AC180+AE180+AG180+AI180+AK180+AM180+AO180)</f>
        <v>0</v>
      </c>
      <c r="F180" s="297">
        <f t="shared" si="229"/>
        <v>0</v>
      </c>
      <c r="G180" s="1596"/>
      <c r="H180" s="1642"/>
      <c r="I180" s="1642"/>
      <c r="J180" s="1642"/>
      <c r="K180" s="1642"/>
      <c r="L180" s="1642"/>
      <c r="M180" s="1642"/>
      <c r="N180" s="1642"/>
      <c r="O180" s="1642"/>
      <c r="P180" s="1642"/>
      <c r="Q180" s="1642"/>
      <c r="R180" s="1642"/>
      <c r="S180" s="1642"/>
      <c r="T180" s="1642"/>
      <c r="U180" s="1642"/>
      <c r="V180" s="1642"/>
      <c r="W180" s="1642"/>
      <c r="X180" s="1595"/>
      <c r="Y180" s="1642"/>
      <c r="Z180" s="1642"/>
      <c r="AA180" s="302"/>
      <c r="AB180" s="63"/>
      <c r="AC180" s="193"/>
      <c r="AD180" s="63"/>
      <c r="AE180" s="193"/>
      <c r="AF180" s="63"/>
      <c r="AG180" s="193"/>
      <c r="AH180" s="63"/>
      <c r="AI180" s="193"/>
      <c r="AJ180" s="63"/>
      <c r="AK180" s="193"/>
      <c r="AL180" s="63"/>
      <c r="AM180" s="193"/>
      <c r="AN180" s="63"/>
      <c r="AO180" s="193"/>
      <c r="AP180" s="63"/>
      <c r="AQ180" s="252"/>
      <c r="AR180" s="232"/>
      <c r="AS180" s="63"/>
      <c r="AT180" s="63"/>
      <c r="AU180" s="63"/>
      <c r="AV180" s="303"/>
      <c r="AW180" s="63"/>
      <c r="AX180" t="str">
        <f t="shared" si="195"/>
        <v/>
      </c>
      <c r="CW180"/>
      <c r="CX180" s="25" t="str">
        <f t="shared" si="217"/>
        <v/>
      </c>
      <c r="CY180" s="25" t="str">
        <f t="shared" si="218"/>
        <v/>
      </c>
      <c r="CZ180" s="25" t="str">
        <f t="shared" si="219"/>
        <v/>
      </c>
      <c r="DA180" s="25" t="str">
        <f t="shared" si="220"/>
        <v/>
      </c>
      <c r="DB180" s="304"/>
      <c r="DC180" s="25" t="str">
        <f t="shared" si="221"/>
        <v/>
      </c>
      <c r="DD180"/>
      <c r="DE180"/>
      <c r="DG180"/>
      <c r="DH180" s="26">
        <f t="shared" si="223"/>
        <v>0</v>
      </c>
      <c r="DI180" s="26">
        <f t="shared" si="224"/>
        <v>0</v>
      </c>
      <c r="DJ180" s="26">
        <f t="shared" si="225"/>
        <v>0</v>
      </c>
      <c r="DK180" s="26">
        <f t="shared" si="226"/>
        <v>0</v>
      </c>
      <c r="DL180" s="304"/>
      <c r="DM180" s="26">
        <f t="shared" si="228"/>
        <v>0</v>
      </c>
    </row>
    <row r="181" spans="1:117" x14ac:dyDescent="0.25">
      <c r="A181" s="791"/>
      <c r="B181" s="945"/>
      <c r="C181" s="305" t="s">
        <v>212</v>
      </c>
      <c r="D181" s="301">
        <f t="shared" ref="D181:D194" si="230">SUM(E181+F181)</f>
        <v>0</v>
      </c>
      <c r="E181" s="1395">
        <f>SUM(AA181+AC181+AE181+AG181+AI181+AK181+AM181+AO181)</f>
        <v>0</v>
      </c>
      <c r="F181" s="294">
        <f t="shared" si="229"/>
        <v>0</v>
      </c>
      <c r="G181" s="1596"/>
      <c r="H181" s="1642"/>
      <c r="I181" s="1642"/>
      <c r="J181" s="1642"/>
      <c r="K181" s="1642"/>
      <c r="L181" s="1642"/>
      <c r="M181" s="1642"/>
      <c r="N181" s="1642"/>
      <c r="O181" s="1642"/>
      <c r="P181" s="1642"/>
      <c r="Q181" s="1642"/>
      <c r="R181" s="1642"/>
      <c r="S181" s="1642"/>
      <c r="T181" s="1642"/>
      <c r="U181" s="1642"/>
      <c r="V181" s="1642"/>
      <c r="W181" s="1642"/>
      <c r="X181" s="1595"/>
      <c r="Y181" s="1642"/>
      <c r="Z181" s="1642"/>
      <c r="AA181" s="1434"/>
      <c r="AB181" s="39"/>
      <c r="AC181" s="1473"/>
      <c r="AD181" s="39"/>
      <c r="AE181" s="1473"/>
      <c r="AF181" s="39"/>
      <c r="AG181" s="1473"/>
      <c r="AH181" s="39"/>
      <c r="AI181" s="1473"/>
      <c r="AJ181" s="39"/>
      <c r="AK181" s="1473"/>
      <c r="AL181" s="39"/>
      <c r="AM181" s="1473"/>
      <c r="AN181" s="39"/>
      <c r="AO181" s="1473"/>
      <c r="AP181" s="39"/>
      <c r="AQ181" s="1437"/>
      <c r="AR181" s="1435"/>
      <c r="AS181" s="39"/>
      <c r="AT181" s="39"/>
      <c r="AU181" s="39"/>
      <c r="AV181" s="1661"/>
      <c r="AW181" s="39"/>
      <c r="AX181" t="str">
        <f t="shared" si="195"/>
        <v/>
      </c>
      <c r="CW181"/>
      <c r="CX181" s="25" t="str">
        <f t="shared" si="217"/>
        <v/>
      </c>
      <c r="CY181" s="25" t="str">
        <f t="shared" si="218"/>
        <v/>
      </c>
      <c r="CZ181" s="25" t="str">
        <f t="shared" si="219"/>
        <v/>
      </c>
      <c r="DA181" s="25" t="str">
        <f t="shared" si="220"/>
        <v/>
      </c>
      <c r="DB181" s="304"/>
      <c r="DC181" s="25" t="str">
        <f t="shared" si="221"/>
        <v/>
      </c>
      <c r="DD181"/>
      <c r="DE181"/>
      <c r="DG181"/>
      <c r="DH181" s="26">
        <f t="shared" si="223"/>
        <v>0</v>
      </c>
      <c r="DI181" s="26">
        <f t="shared" si="224"/>
        <v>0</v>
      </c>
      <c r="DJ181" s="26">
        <f t="shared" si="225"/>
        <v>0</v>
      </c>
      <c r="DK181" s="26">
        <f t="shared" si="226"/>
        <v>0</v>
      </c>
      <c r="DL181" s="304"/>
      <c r="DM181" s="26">
        <f t="shared" si="228"/>
        <v>0</v>
      </c>
    </row>
    <row r="182" spans="1:117" x14ac:dyDescent="0.25">
      <c r="A182" s="791"/>
      <c r="B182" s="2208" t="s">
        <v>213</v>
      </c>
      <c r="C182" s="2335" t="s">
        <v>210</v>
      </c>
      <c r="D182" s="2329">
        <f t="shared" si="230"/>
        <v>0</v>
      </c>
      <c r="E182" s="290">
        <f>SUM(AA182+AC182+AE182+AG182+AI182+AK182+AM182+AO182)</f>
        <v>0</v>
      </c>
      <c r="F182" s="297">
        <f t="shared" si="229"/>
        <v>0</v>
      </c>
      <c r="G182" s="1596"/>
      <c r="H182" s="1642"/>
      <c r="I182" s="1642"/>
      <c r="J182" s="1642"/>
      <c r="K182" s="1642"/>
      <c r="L182" s="1642"/>
      <c r="M182" s="1642"/>
      <c r="N182" s="1642"/>
      <c r="O182" s="1642"/>
      <c r="P182" s="1642"/>
      <c r="Q182" s="1642"/>
      <c r="R182" s="1642"/>
      <c r="S182" s="1642"/>
      <c r="T182" s="1642"/>
      <c r="U182" s="1642"/>
      <c r="V182" s="1642"/>
      <c r="W182" s="1642"/>
      <c r="X182" s="1595"/>
      <c r="Y182" s="1642"/>
      <c r="Z182" s="1642"/>
      <c r="AA182" s="205"/>
      <c r="AB182" s="2097"/>
      <c r="AC182" s="2312"/>
      <c r="AD182" s="2097"/>
      <c r="AE182" s="2312"/>
      <c r="AF182" s="2097"/>
      <c r="AG182" s="2312"/>
      <c r="AH182" s="2097"/>
      <c r="AI182" s="2312"/>
      <c r="AJ182" s="2097"/>
      <c r="AK182" s="2312"/>
      <c r="AL182" s="2097"/>
      <c r="AM182" s="2312"/>
      <c r="AN182" s="2097"/>
      <c r="AO182" s="2312"/>
      <c r="AP182" s="2097"/>
      <c r="AQ182" s="2331"/>
      <c r="AR182" s="52"/>
      <c r="AS182" s="2097"/>
      <c r="AT182" s="2097"/>
      <c r="AU182" s="2097"/>
      <c r="AV182" s="2309"/>
      <c r="AW182" s="2097"/>
      <c r="AX182" t="str">
        <f t="shared" si="195"/>
        <v/>
      </c>
      <c r="CW182"/>
      <c r="CX182" s="25" t="str">
        <f t="shared" si="217"/>
        <v/>
      </c>
      <c r="CY182" s="25" t="str">
        <f t="shared" si="218"/>
        <v/>
      </c>
      <c r="CZ182" s="25" t="str">
        <f t="shared" si="219"/>
        <v/>
      </c>
      <c r="DA182" s="25" t="str">
        <f t="shared" si="220"/>
        <v/>
      </c>
      <c r="DB182" s="25" t="str">
        <f t="shared" si="222"/>
        <v/>
      </c>
      <c r="DC182" s="25" t="str">
        <f t="shared" si="221"/>
        <v/>
      </c>
      <c r="DD182"/>
      <c r="DE182"/>
      <c r="DG182"/>
      <c r="DH182" s="26">
        <f t="shared" si="223"/>
        <v>0</v>
      </c>
      <c r="DI182" s="26">
        <f t="shared" si="224"/>
        <v>0</v>
      </c>
      <c r="DJ182" s="26">
        <f t="shared" si="225"/>
        <v>0</v>
      </c>
      <c r="DK182" s="26">
        <f t="shared" si="226"/>
        <v>0</v>
      </c>
      <c r="DL182" s="26">
        <f t="shared" si="227"/>
        <v>0</v>
      </c>
      <c r="DM182" s="26">
        <f t="shared" si="228"/>
        <v>0</v>
      </c>
    </row>
    <row r="183" spans="1:117" x14ac:dyDescent="0.25">
      <c r="A183" s="791"/>
      <c r="B183" s="1370"/>
      <c r="C183" s="1672" t="s">
        <v>214</v>
      </c>
      <c r="D183" s="2009">
        <f t="shared" si="230"/>
        <v>0</v>
      </c>
      <c r="E183" s="1395">
        <f>SUM(AA183+AC183+AE183+AG183+AI183+AK183+AM183+AO183)</f>
        <v>0</v>
      </c>
      <c r="F183" s="294">
        <f t="shared" si="229"/>
        <v>0</v>
      </c>
      <c r="G183" s="1596"/>
      <c r="H183" s="1642"/>
      <c r="I183" s="1642"/>
      <c r="J183" s="1642"/>
      <c r="K183" s="1642"/>
      <c r="L183" s="1642"/>
      <c r="M183" s="1642"/>
      <c r="N183" s="1642"/>
      <c r="O183" s="1642"/>
      <c r="P183" s="1642"/>
      <c r="Q183" s="1642"/>
      <c r="R183" s="1642"/>
      <c r="S183" s="1642"/>
      <c r="T183" s="1642"/>
      <c r="U183" s="1642"/>
      <c r="V183" s="1642"/>
      <c r="W183" s="1642"/>
      <c r="X183" s="1595"/>
      <c r="Y183" s="1642"/>
      <c r="Z183" s="1642"/>
      <c r="AA183" s="1624"/>
      <c r="AB183" s="39"/>
      <c r="AC183" s="1473"/>
      <c r="AD183" s="39"/>
      <c r="AE183" s="1473"/>
      <c r="AF183" s="39"/>
      <c r="AG183" s="1473"/>
      <c r="AH183" s="39"/>
      <c r="AI183" s="1473"/>
      <c r="AJ183" s="39"/>
      <c r="AK183" s="1473"/>
      <c r="AL183" s="39"/>
      <c r="AM183" s="1473"/>
      <c r="AN183" s="39"/>
      <c r="AO183" s="1473"/>
      <c r="AP183" s="39"/>
      <c r="AQ183" s="1437"/>
      <c r="AR183" s="1435"/>
      <c r="AS183" s="39"/>
      <c r="AT183" s="39"/>
      <c r="AU183" s="39"/>
      <c r="AV183" s="1661"/>
      <c r="AW183" s="39"/>
      <c r="AX183" t="str">
        <f t="shared" si="195"/>
        <v/>
      </c>
      <c r="CW183"/>
      <c r="CX183" s="25" t="str">
        <f t="shared" si="217"/>
        <v/>
      </c>
      <c r="CY183" s="25" t="str">
        <f t="shared" si="218"/>
        <v/>
      </c>
      <c r="CZ183" s="25" t="str">
        <f t="shared" si="219"/>
        <v/>
      </c>
      <c r="DA183" s="25" t="str">
        <f t="shared" si="220"/>
        <v/>
      </c>
      <c r="DB183" s="304"/>
      <c r="DC183" s="25" t="str">
        <f t="shared" si="221"/>
        <v/>
      </c>
      <c r="DD183"/>
      <c r="DE183"/>
      <c r="DG183"/>
      <c r="DH183" s="26">
        <f t="shared" si="223"/>
        <v>0</v>
      </c>
      <c r="DI183" s="26">
        <f t="shared" si="224"/>
        <v>0</v>
      </c>
      <c r="DJ183" s="26">
        <f t="shared" si="225"/>
        <v>0</v>
      </c>
      <c r="DK183" s="26">
        <f t="shared" si="226"/>
        <v>0</v>
      </c>
      <c r="DL183" s="304"/>
      <c r="DM183" s="26">
        <f t="shared" si="228"/>
        <v>0</v>
      </c>
    </row>
    <row r="184" spans="1:117" x14ac:dyDescent="0.25">
      <c r="A184" s="791"/>
      <c r="B184" s="2146" t="s">
        <v>95</v>
      </c>
      <c r="C184" s="2336" t="s">
        <v>210</v>
      </c>
      <c r="D184" s="245">
        <f t="shared" si="230"/>
        <v>0</v>
      </c>
      <c r="E184" s="290">
        <f t="shared" ref="E184:F186" si="231">SUM(AC184+AE184+AG184+AI184+AK184+AM184+AO184)</f>
        <v>0</v>
      </c>
      <c r="F184" s="297">
        <f t="shared" si="231"/>
        <v>0</v>
      </c>
      <c r="G184" s="1596"/>
      <c r="H184" s="1642"/>
      <c r="I184" s="1642"/>
      <c r="J184" s="1642"/>
      <c r="K184" s="1642"/>
      <c r="L184" s="1642"/>
      <c r="M184" s="1642"/>
      <c r="N184" s="1642"/>
      <c r="O184" s="1642"/>
      <c r="P184" s="1642"/>
      <c r="Q184" s="1642"/>
      <c r="R184" s="1642"/>
      <c r="S184" s="1642"/>
      <c r="T184" s="1642"/>
      <c r="U184" s="1642"/>
      <c r="V184" s="1642"/>
      <c r="W184" s="1642"/>
      <c r="X184" s="1595"/>
      <c r="Y184" s="1642"/>
      <c r="Z184" s="1642"/>
      <c r="AA184" s="220"/>
      <c r="AB184" s="220"/>
      <c r="AC184" s="2070"/>
      <c r="AD184" s="2097"/>
      <c r="AE184" s="2312"/>
      <c r="AF184" s="2097"/>
      <c r="AG184" s="2312"/>
      <c r="AH184" s="2097"/>
      <c r="AI184" s="2312"/>
      <c r="AJ184" s="2097"/>
      <c r="AK184" s="2312"/>
      <c r="AL184" s="2097"/>
      <c r="AM184" s="2312"/>
      <c r="AN184" s="2097"/>
      <c r="AO184" s="2312"/>
      <c r="AP184" s="2097"/>
      <c r="AQ184" s="2331"/>
      <c r="AR184" s="52"/>
      <c r="AS184" s="2097"/>
      <c r="AT184" s="2097"/>
      <c r="AU184" s="2097"/>
      <c r="AV184" s="2309"/>
      <c r="AW184" s="2097"/>
      <c r="AX184" t="str">
        <f t="shared" si="195"/>
        <v/>
      </c>
      <c r="CW184"/>
      <c r="CX184" s="25" t="str">
        <f t="shared" si="217"/>
        <v/>
      </c>
      <c r="CY184" s="25" t="str">
        <f t="shared" si="218"/>
        <v/>
      </c>
      <c r="CZ184" s="25" t="str">
        <f t="shared" si="219"/>
        <v/>
      </c>
      <c r="DA184" s="25" t="str">
        <f t="shared" si="220"/>
        <v/>
      </c>
      <c r="DB184" s="25" t="str">
        <f t="shared" si="222"/>
        <v/>
      </c>
      <c r="DC184" s="25" t="str">
        <f t="shared" si="221"/>
        <v/>
      </c>
      <c r="DD184"/>
      <c r="DE184"/>
      <c r="DG184"/>
      <c r="DH184" s="26">
        <f t="shared" si="223"/>
        <v>0</v>
      </c>
      <c r="DI184" s="26">
        <f t="shared" si="224"/>
        <v>0</v>
      </c>
      <c r="DJ184" s="26">
        <f t="shared" si="225"/>
        <v>0</v>
      </c>
      <c r="DK184" s="26">
        <f t="shared" si="226"/>
        <v>0</v>
      </c>
      <c r="DL184" s="26">
        <f t="shared" si="227"/>
        <v>0</v>
      </c>
      <c r="DM184" s="26">
        <f t="shared" si="228"/>
        <v>0</v>
      </c>
    </row>
    <row r="185" spans="1:117" x14ac:dyDescent="0.25">
      <c r="A185" s="791"/>
      <c r="B185" s="728"/>
      <c r="C185" s="1648" t="s">
        <v>215</v>
      </c>
      <c r="D185" s="301">
        <f t="shared" si="230"/>
        <v>0</v>
      </c>
      <c r="E185" s="290">
        <f t="shared" si="231"/>
        <v>0</v>
      </c>
      <c r="F185" s="297">
        <f t="shared" si="231"/>
        <v>0</v>
      </c>
      <c r="G185" s="1596"/>
      <c r="H185" s="1642"/>
      <c r="I185" s="1642"/>
      <c r="J185" s="1642"/>
      <c r="K185" s="1642"/>
      <c r="L185" s="1642"/>
      <c r="M185" s="1642"/>
      <c r="N185" s="1642"/>
      <c r="O185" s="1642"/>
      <c r="P185" s="1642"/>
      <c r="Q185" s="1642"/>
      <c r="R185" s="1642"/>
      <c r="S185" s="1642"/>
      <c r="T185" s="1642"/>
      <c r="U185" s="1642"/>
      <c r="V185" s="1642"/>
      <c r="W185" s="1642"/>
      <c r="X185" s="1595"/>
      <c r="Y185" s="1642"/>
      <c r="Z185" s="1642"/>
      <c r="AA185" s="1642"/>
      <c r="AB185" s="1642"/>
      <c r="AC185" s="302"/>
      <c r="AD185" s="63"/>
      <c r="AE185" s="193"/>
      <c r="AF185" s="63"/>
      <c r="AG185" s="193"/>
      <c r="AH185" s="63"/>
      <c r="AI185" s="193"/>
      <c r="AJ185" s="63"/>
      <c r="AK185" s="193"/>
      <c r="AL185" s="63"/>
      <c r="AM185" s="193"/>
      <c r="AN185" s="63"/>
      <c r="AO185" s="193"/>
      <c r="AP185" s="63"/>
      <c r="AQ185" s="252"/>
      <c r="AR185" s="232"/>
      <c r="AS185" s="63"/>
      <c r="AT185" s="63"/>
      <c r="AU185" s="63"/>
      <c r="AV185" s="234"/>
      <c r="AW185" s="63"/>
      <c r="AX185" t="str">
        <f t="shared" si="195"/>
        <v/>
      </c>
      <c r="CW185"/>
      <c r="CX185" s="25" t="str">
        <f t="shared" si="217"/>
        <v/>
      </c>
      <c r="CY185" s="25" t="str">
        <f t="shared" si="218"/>
        <v/>
      </c>
      <c r="CZ185" s="25" t="str">
        <f t="shared" si="219"/>
        <v/>
      </c>
      <c r="DA185" s="25" t="str">
        <f t="shared" si="220"/>
        <v/>
      </c>
      <c r="DB185" s="304"/>
      <c r="DC185" s="25" t="str">
        <f t="shared" si="221"/>
        <v/>
      </c>
      <c r="DD185"/>
      <c r="DE185"/>
      <c r="DG185"/>
      <c r="DH185" s="26">
        <f t="shared" si="223"/>
        <v>0</v>
      </c>
      <c r="DI185" s="26">
        <f t="shared" si="224"/>
        <v>0</v>
      </c>
      <c r="DJ185" s="26">
        <f t="shared" si="225"/>
        <v>0</v>
      </c>
      <c r="DK185" s="26">
        <f t="shared" si="226"/>
        <v>0</v>
      </c>
      <c r="DL185" s="304"/>
      <c r="DM185" s="26">
        <f t="shared" si="228"/>
        <v>0</v>
      </c>
    </row>
    <row r="186" spans="1:117" x14ac:dyDescent="0.25">
      <c r="A186" s="1668"/>
      <c r="B186" s="898"/>
      <c r="C186" s="1673" t="s">
        <v>216</v>
      </c>
      <c r="D186" s="301">
        <f t="shared" si="230"/>
        <v>0</v>
      </c>
      <c r="E186" s="1395">
        <f t="shared" si="231"/>
        <v>0</v>
      </c>
      <c r="F186" s="294">
        <f t="shared" si="231"/>
        <v>0</v>
      </c>
      <c r="G186" s="1596"/>
      <c r="H186" s="1642"/>
      <c r="I186" s="1642"/>
      <c r="J186" s="1642"/>
      <c r="K186" s="1642"/>
      <c r="L186" s="1642"/>
      <c r="M186" s="1642"/>
      <c r="N186" s="1642"/>
      <c r="O186" s="1642"/>
      <c r="P186" s="1642"/>
      <c r="Q186" s="1642"/>
      <c r="R186" s="1642"/>
      <c r="S186" s="1642"/>
      <c r="T186" s="1642"/>
      <c r="U186" s="1642"/>
      <c r="V186" s="1642"/>
      <c r="W186" s="1642"/>
      <c r="X186" s="1595"/>
      <c r="Y186" s="1642"/>
      <c r="Z186" s="1642"/>
      <c r="AA186" s="1642"/>
      <c r="AB186" s="1642"/>
      <c r="AC186" s="1434"/>
      <c r="AD186" s="39"/>
      <c r="AE186" s="1473"/>
      <c r="AF186" s="39"/>
      <c r="AG186" s="1473"/>
      <c r="AH186" s="39"/>
      <c r="AI186" s="1473"/>
      <c r="AJ186" s="39"/>
      <c r="AK186" s="1473"/>
      <c r="AL186" s="39"/>
      <c r="AM186" s="1473"/>
      <c r="AN186" s="39"/>
      <c r="AO186" s="1473"/>
      <c r="AP186" s="39"/>
      <c r="AQ186" s="1437"/>
      <c r="AR186" s="1435"/>
      <c r="AS186" s="39"/>
      <c r="AT186" s="39"/>
      <c r="AU186" s="39"/>
      <c r="AV186" s="1661"/>
      <c r="AW186" s="39"/>
      <c r="AX186" t="str">
        <f t="shared" si="195"/>
        <v/>
      </c>
      <c r="CW186"/>
      <c r="CX186" s="25" t="str">
        <f t="shared" si="217"/>
        <v/>
      </c>
      <c r="CY186" s="25" t="str">
        <f t="shared" si="218"/>
        <v/>
      </c>
      <c r="CZ186" s="25" t="str">
        <f t="shared" si="219"/>
        <v/>
      </c>
      <c r="DA186" s="25" t="str">
        <f t="shared" si="220"/>
        <v/>
      </c>
      <c r="DB186" s="304"/>
      <c r="DC186" s="25" t="str">
        <f t="shared" si="221"/>
        <v/>
      </c>
      <c r="DD186"/>
      <c r="DE186"/>
      <c r="DG186"/>
      <c r="DH186" s="26">
        <f t="shared" si="223"/>
        <v>0</v>
      </c>
      <c r="DI186" s="26">
        <f t="shared" si="224"/>
        <v>0</v>
      </c>
      <c r="DJ186" s="26">
        <f t="shared" si="225"/>
        <v>0</v>
      </c>
      <c r="DK186" s="26">
        <f t="shared" si="226"/>
        <v>0</v>
      </c>
      <c r="DL186" s="304"/>
      <c r="DM186" s="26">
        <f t="shared" si="228"/>
        <v>0</v>
      </c>
    </row>
    <row r="187" spans="1:117" ht="15" customHeight="1" x14ac:dyDescent="0.25">
      <c r="A187" s="2167" t="s">
        <v>217</v>
      </c>
      <c r="B187" s="2106" t="s">
        <v>218</v>
      </c>
      <c r="C187" s="2058"/>
      <c r="D187" s="2221">
        <f>SUM(E187+F187)</f>
        <v>0</v>
      </c>
      <c r="E187" s="2222">
        <f t="shared" ref="E187:F191" si="232">SUM(AK187)</f>
        <v>0</v>
      </c>
      <c r="F187" s="2223">
        <f t="shared" si="232"/>
        <v>0</v>
      </c>
      <c r="G187" s="1603"/>
      <c r="H187" s="1641"/>
      <c r="I187" s="1641"/>
      <c r="J187" s="1641"/>
      <c r="K187" s="1641"/>
      <c r="L187" s="1641"/>
      <c r="M187" s="1641"/>
      <c r="N187" s="1641"/>
      <c r="O187" s="1641"/>
      <c r="P187" s="1641"/>
      <c r="Q187" s="1641"/>
      <c r="R187" s="1641"/>
      <c r="S187" s="1641"/>
      <c r="T187" s="1641"/>
      <c r="U187" s="1641"/>
      <c r="V187" s="1641"/>
      <c r="W187" s="1641"/>
      <c r="X187" s="1602"/>
      <c r="Y187" s="1641"/>
      <c r="Z187" s="1641"/>
      <c r="AA187" s="1641"/>
      <c r="AB187" s="1641"/>
      <c r="AC187" s="2198"/>
      <c r="AD187" s="219"/>
      <c r="AE187" s="219"/>
      <c r="AF187" s="219"/>
      <c r="AG187" s="219"/>
      <c r="AH187" s="219"/>
      <c r="AI187" s="219"/>
      <c r="AJ187" s="311"/>
      <c r="AK187" s="2224"/>
      <c r="AL187" s="2225"/>
      <c r="AM187" s="2338"/>
      <c r="AN187" s="219"/>
      <c r="AO187" s="219"/>
      <c r="AP187" s="311"/>
      <c r="AQ187" s="2227"/>
      <c r="AR187" s="2228"/>
      <c r="AS187" s="1641"/>
      <c r="AT187" s="1602"/>
      <c r="AU187" s="2229"/>
      <c r="AV187" s="2229"/>
      <c r="AW187" s="2229"/>
      <c r="AX187" t="str">
        <f t="shared" si="195"/>
        <v/>
      </c>
      <c r="CW187"/>
      <c r="CX187" s="25" t="str">
        <f t="shared" si="217"/>
        <v/>
      </c>
      <c r="CY187" s="304"/>
      <c r="CZ187" s="304"/>
      <c r="DA187" s="25" t="str">
        <f t="shared" si="220"/>
        <v/>
      </c>
      <c r="DB187" s="25" t="str">
        <f t="shared" si="222"/>
        <v/>
      </c>
      <c r="DC187" s="25" t="str">
        <f t="shared" si="221"/>
        <v/>
      </c>
      <c r="DD187"/>
      <c r="DE187"/>
      <c r="DG187"/>
      <c r="DH187" s="26">
        <f t="shared" si="223"/>
        <v>0</v>
      </c>
      <c r="DI187" s="304"/>
      <c r="DJ187" s="304"/>
      <c r="DK187" s="26">
        <f t="shared" si="226"/>
        <v>0</v>
      </c>
      <c r="DL187" s="26">
        <f t="shared" si="227"/>
        <v>0</v>
      </c>
      <c r="DM187" s="26">
        <f t="shared" si="228"/>
        <v>0</v>
      </c>
    </row>
    <row r="188" spans="1:117" x14ac:dyDescent="0.25">
      <c r="A188" s="713"/>
      <c r="B188" s="713" t="s">
        <v>209</v>
      </c>
      <c r="C188" s="244" t="s">
        <v>210</v>
      </c>
      <c r="D188" s="2329">
        <f t="shared" si="230"/>
        <v>0</v>
      </c>
      <c r="E188" s="254">
        <f t="shared" si="232"/>
        <v>0</v>
      </c>
      <c r="F188" s="297">
        <f t="shared" si="232"/>
        <v>0</v>
      </c>
      <c r="G188" s="1603"/>
      <c r="H188" s="1641"/>
      <c r="I188" s="1641"/>
      <c r="J188" s="1641"/>
      <c r="K188" s="1641"/>
      <c r="L188" s="1641"/>
      <c r="M188" s="1641"/>
      <c r="N188" s="1641"/>
      <c r="O188" s="1641"/>
      <c r="P188" s="1641"/>
      <c r="Q188" s="1641"/>
      <c r="R188" s="1641"/>
      <c r="S188" s="1641"/>
      <c r="T188" s="1641"/>
      <c r="U188" s="1641"/>
      <c r="V188" s="1641"/>
      <c r="W188" s="1641"/>
      <c r="X188" s="1602"/>
      <c r="Y188" s="1641"/>
      <c r="Z188" s="1641"/>
      <c r="AA188" s="1641"/>
      <c r="AB188" s="1641"/>
      <c r="AC188" s="1603"/>
      <c r="AD188" s="1641"/>
      <c r="AE188" s="1641"/>
      <c r="AF188" s="1641"/>
      <c r="AG188" s="1641"/>
      <c r="AH188" s="1641"/>
      <c r="AI188" s="1641"/>
      <c r="AJ188" s="1485"/>
      <c r="AK188" s="19"/>
      <c r="AL188" s="20"/>
      <c r="AM188" s="1484"/>
      <c r="AN188" s="1641"/>
      <c r="AO188" s="1641"/>
      <c r="AP188" s="1485"/>
      <c r="AQ188" s="230"/>
      <c r="AR188" s="22"/>
      <c r="AS188" s="1641"/>
      <c r="AT188" s="1602"/>
      <c r="AU188" s="24"/>
      <c r="AV188" s="24"/>
      <c r="AW188" s="20"/>
      <c r="AX188" t="str">
        <f t="shared" si="195"/>
        <v/>
      </c>
      <c r="CW188"/>
      <c r="CX188" s="25" t="str">
        <f t="shared" si="217"/>
        <v/>
      </c>
      <c r="CY188" s="304"/>
      <c r="CZ188" s="304"/>
      <c r="DA188" s="25" t="str">
        <f t="shared" si="220"/>
        <v/>
      </c>
      <c r="DB188" s="25" t="str">
        <f t="shared" si="222"/>
        <v/>
      </c>
      <c r="DC188" s="25" t="str">
        <f t="shared" si="221"/>
        <v/>
      </c>
      <c r="DD188"/>
      <c r="DE188"/>
      <c r="DG188"/>
      <c r="DH188" s="26">
        <f t="shared" si="223"/>
        <v>0</v>
      </c>
      <c r="DI188" s="304"/>
      <c r="DJ188" s="304"/>
      <c r="DK188" s="26">
        <f t="shared" si="226"/>
        <v>0</v>
      </c>
      <c r="DL188" s="26">
        <f t="shared" si="227"/>
        <v>0</v>
      </c>
      <c r="DM188" s="26">
        <f t="shared" si="228"/>
        <v>0</v>
      </c>
    </row>
    <row r="189" spans="1:117" x14ac:dyDescent="0.25">
      <c r="A189" s="713"/>
      <c r="B189" s="713"/>
      <c r="C189" s="318" t="s">
        <v>219</v>
      </c>
      <c r="D189" s="1334">
        <f t="shared" si="230"/>
        <v>0</v>
      </c>
      <c r="E189" s="1395">
        <f t="shared" si="232"/>
        <v>0</v>
      </c>
      <c r="F189" s="294">
        <f t="shared" si="232"/>
        <v>0</v>
      </c>
      <c r="G189" s="1603"/>
      <c r="H189" s="1641"/>
      <c r="I189" s="1641"/>
      <c r="J189" s="1641"/>
      <c r="K189" s="1641"/>
      <c r="L189" s="1641"/>
      <c r="M189" s="1641"/>
      <c r="N189" s="1641"/>
      <c r="O189" s="1641"/>
      <c r="P189" s="1641"/>
      <c r="Q189" s="1641"/>
      <c r="R189" s="1641"/>
      <c r="S189" s="1641"/>
      <c r="T189" s="1641"/>
      <c r="U189" s="1641"/>
      <c r="V189" s="1641"/>
      <c r="W189" s="1641"/>
      <c r="X189" s="1602"/>
      <c r="Y189" s="1641"/>
      <c r="Z189" s="1641"/>
      <c r="AA189" s="1641"/>
      <c r="AB189" s="1641"/>
      <c r="AC189" s="1603"/>
      <c r="AD189" s="1641"/>
      <c r="AE189" s="1641"/>
      <c r="AF189" s="1641"/>
      <c r="AG189" s="1641"/>
      <c r="AH189" s="1641"/>
      <c r="AI189" s="1641"/>
      <c r="AJ189" s="1485"/>
      <c r="AK189" s="193"/>
      <c r="AL189" s="63"/>
      <c r="AM189" s="1484"/>
      <c r="AN189" s="1641"/>
      <c r="AO189" s="1641"/>
      <c r="AP189" s="1485"/>
      <c r="AQ189" s="252"/>
      <c r="AR189" s="232"/>
      <c r="AS189" s="1641"/>
      <c r="AT189" s="1602"/>
      <c r="AU189" s="1438"/>
      <c r="AV189" s="1661"/>
      <c r="AW189" s="1438"/>
      <c r="AX189" t="str">
        <f t="shared" si="195"/>
        <v/>
      </c>
      <c r="CW189"/>
      <c r="CX189" s="25" t="str">
        <f t="shared" si="217"/>
        <v/>
      </c>
      <c r="CY189" s="304"/>
      <c r="CZ189" s="304"/>
      <c r="DA189" s="25" t="str">
        <f t="shared" si="220"/>
        <v/>
      </c>
      <c r="DB189" s="304"/>
      <c r="DC189" s="25" t="str">
        <f t="shared" si="221"/>
        <v/>
      </c>
      <c r="DD189"/>
      <c r="DE189"/>
      <c r="DG189"/>
      <c r="DH189" s="26">
        <f t="shared" si="223"/>
        <v>0</v>
      </c>
      <c r="DI189" s="304"/>
      <c r="DJ189" s="304"/>
      <c r="DK189" s="26">
        <f t="shared" si="226"/>
        <v>0</v>
      </c>
      <c r="DL189" s="304"/>
      <c r="DM189" s="26">
        <f t="shared" si="228"/>
        <v>0</v>
      </c>
    </row>
    <row r="190" spans="1:117" x14ac:dyDescent="0.25">
      <c r="A190" s="713"/>
      <c r="B190" s="2167" t="s">
        <v>95</v>
      </c>
      <c r="C190" s="2336" t="s">
        <v>220</v>
      </c>
      <c r="D190" s="2329">
        <f t="shared" si="230"/>
        <v>0</v>
      </c>
      <c r="E190" s="290">
        <f t="shared" si="232"/>
        <v>0</v>
      </c>
      <c r="F190" s="297">
        <f t="shared" si="232"/>
        <v>0</v>
      </c>
      <c r="G190" s="1603"/>
      <c r="H190" s="1641"/>
      <c r="I190" s="1641"/>
      <c r="J190" s="1641"/>
      <c r="K190" s="1641"/>
      <c r="L190" s="1641"/>
      <c r="M190" s="1641"/>
      <c r="N190" s="1641"/>
      <c r="O190" s="1641"/>
      <c r="P190" s="1641"/>
      <c r="Q190" s="1641"/>
      <c r="R190" s="1641"/>
      <c r="S190" s="1641"/>
      <c r="T190" s="1641"/>
      <c r="U190" s="1641"/>
      <c r="V190" s="1641"/>
      <c r="W190" s="1641"/>
      <c r="X190" s="1602"/>
      <c r="Y190" s="1641"/>
      <c r="Z190" s="1641"/>
      <c r="AA190" s="1641"/>
      <c r="AB190" s="1641"/>
      <c r="AC190" s="1603"/>
      <c r="AD190" s="1641"/>
      <c r="AE190" s="1641"/>
      <c r="AF190" s="1641"/>
      <c r="AG190" s="1641"/>
      <c r="AH190" s="1641"/>
      <c r="AI190" s="1641"/>
      <c r="AJ190" s="1485"/>
      <c r="AK190" s="2312"/>
      <c r="AL190" s="2097"/>
      <c r="AM190" s="1484"/>
      <c r="AN190" s="1641"/>
      <c r="AO190" s="1641"/>
      <c r="AP190" s="1485"/>
      <c r="AQ190" s="2331"/>
      <c r="AR190" s="52"/>
      <c r="AS190" s="1641"/>
      <c r="AT190" s="1602"/>
      <c r="AU190" s="24"/>
      <c r="AV190" s="24"/>
      <c r="AW190" s="24"/>
      <c r="AX190" t="str">
        <f t="shared" si="195"/>
        <v/>
      </c>
      <c r="CW190"/>
      <c r="CX190" s="25" t="str">
        <f t="shared" si="217"/>
        <v/>
      </c>
      <c r="CY190" s="304"/>
      <c r="CZ190" s="304"/>
      <c r="DA190" s="25" t="str">
        <f t="shared" si="220"/>
        <v/>
      </c>
      <c r="DB190" s="25" t="str">
        <f t="shared" si="222"/>
        <v/>
      </c>
      <c r="DC190" s="25" t="str">
        <f t="shared" si="221"/>
        <v/>
      </c>
      <c r="DD190"/>
      <c r="DE190"/>
      <c r="DG190"/>
      <c r="DH190" s="26">
        <f t="shared" si="223"/>
        <v>0</v>
      </c>
      <c r="DI190" s="304"/>
      <c r="DJ190" s="304"/>
      <c r="DK190" s="26">
        <f t="shared" si="226"/>
        <v>0</v>
      </c>
      <c r="DL190" s="26">
        <f t="shared" si="227"/>
        <v>0</v>
      </c>
      <c r="DM190" s="26">
        <f t="shared" si="228"/>
        <v>0</v>
      </c>
    </row>
    <row r="191" spans="1:117" x14ac:dyDescent="0.25">
      <c r="A191" s="945"/>
      <c r="B191" s="945"/>
      <c r="C191" s="1681" t="s">
        <v>221</v>
      </c>
      <c r="D191" s="1334">
        <f t="shared" si="230"/>
        <v>0</v>
      </c>
      <c r="E191" s="290">
        <f t="shared" si="232"/>
        <v>0</v>
      </c>
      <c r="F191" s="297">
        <f t="shared" si="232"/>
        <v>0</v>
      </c>
      <c r="G191" s="1603"/>
      <c r="H191" s="1641"/>
      <c r="I191" s="1641"/>
      <c r="J191" s="1641"/>
      <c r="K191" s="1641"/>
      <c r="L191" s="1641"/>
      <c r="M191" s="1641"/>
      <c r="N191" s="1641"/>
      <c r="O191" s="1641"/>
      <c r="P191" s="1641"/>
      <c r="Q191" s="1641"/>
      <c r="R191" s="1641"/>
      <c r="S191" s="1641"/>
      <c r="T191" s="1641"/>
      <c r="U191" s="1641"/>
      <c r="V191" s="1641"/>
      <c r="W191" s="1641"/>
      <c r="X191" s="1602"/>
      <c r="Y191" s="1659"/>
      <c r="Z191" s="1659"/>
      <c r="AA191" s="1659"/>
      <c r="AB191" s="1659"/>
      <c r="AC191" s="1658"/>
      <c r="AD191" s="1659"/>
      <c r="AE191" s="1659"/>
      <c r="AF191" s="1659"/>
      <c r="AG191" s="1659"/>
      <c r="AH191" s="1659"/>
      <c r="AI191" s="1659"/>
      <c r="AJ191" s="1682"/>
      <c r="AK191" s="2230"/>
      <c r="AL191" s="507"/>
      <c r="AM191" s="1683"/>
      <c r="AN191" s="1659"/>
      <c r="AO191" s="1659"/>
      <c r="AP191" s="1682"/>
      <c r="AQ191" s="2231"/>
      <c r="AR191" s="2232"/>
      <c r="AS191" s="1683"/>
      <c r="AT191" s="1684"/>
      <c r="AU191" s="1685"/>
      <c r="AV191" s="1661"/>
      <c r="AW191" s="39"/>
      <c r="AX191" t="str">
        <f t="shared" si="195"/>
        <v/>
      </c>
      <c r="CW191"/>
      <c r="CX191" s="25" t="str">
        <f t="shared" si="217"/>
        <v/>
      </c>
      <c r="CY191" s="304"/>
      <c r="CZ191" s="304"/>
      <c r="DA191" s="25" t="str">
        <f t="shared" si="220"/>
        <v/>
      </c>
      <c r="DB191" s="304"/>
      <c r="DC191" s="25" t="str">
        <f t="shared" si="221"/>
        <v/>
      </c>
      <c r="DD191"/>
      <c r="DE191"/>
      <c r="DG191"/>
      <c r="DH191" s="26">
        <f t="shared" si="223"/>
        <v>0</v>
      </c>
      <c r="DI191" s="304"/>
      <c r="DJ191" s="304"/>
      <c r="DK191" s="26">
        <f t="shared" si="226"/>
        <v>0</v>
      </c>
      <c r="DL191" s="304"/>
      <c r="DM191" s="26">
        <f t="shared" si="228"/>
        <v>0</v>
      </c>
    </row>
    <row r="192" spans="1:117" ht="15" customHeight="1" x14ac:dyDescent="0.25">
      <c r="A192" s="2233" t="s">
        <v>222</v>
      </c>
      <c r="B192" s="2234" t="s">
        <v>223</v>
      </c>
      <c r="C192" s="2339" t="s">
        <v>224</v>
      </c>
      <c r="D192" s="2329">
        <f t="shared" si="230"/>
        <v>0</v>
      </c>
      <c r="E192" s="254">
        <f t="shared" ref="E192:F194" si="233">SUM(Y192+AA192+AC192+AE192+AG192+AI192+AK192+AM192+AO192)</f>
        <v>0</v>
      </c>
      <c r="F192" s="2197">
        <f t="shared" si="233"/>
        <v>0</v>
      </c>
      <c r="G192" s="1596"/>
      <c r="H192" s="1642"/>
      <c r="I192" s="1642"/>
      <c r="J192" s="1642"/>
      <c r="K192" s="1642"/>
      <c r="L192" s="1642"/>
      <c r="M192" s="1642"/>
      <c r="N192" s="1642"/>
      <c r="O192" s="1642"/>
      <c r="P192" s="1642"/>
      <c r="Q192" s="1642"/>
      <c r="R192" s="1642"/>
      <c r="S192" s="1642"/>
      <c r="T192" s="1642"/>
      <c r="U192" s="1642"/>
      <c r="V192" s="1642"/>
      <c r="W192" s="1642"/>
      <c r="X192" s="1594"/>
      <c r="Y192" s="19"/>
      <c r="Z192" s="20"/>
      <c r="AA192" s="19"/>
      <c r="AB192" s="20"/>
      <c r="AC192" s="19"/>
      <c r="AD192" s="20"/>
      <c r="AE192" s="19"/>
      <c r="AF192" s="20"/>
      <c r="AG192" s="19"/>
      <c r="AH192" s="20"/>
      <c r="AI192" s="19"/>
      <c r="AJ192" s="20"/>
      <c r="AK192" s="19"/>
      <c r="AL192" s="20"/>
      <c r="AM192" s="19"/>
      <c r="AN192" s="20"/>
      <c r="AO192" s="19"/>
      <c r="AP192" s="20"/>
      <c r="AQ192" s="230"/>
      <c r="AR192" s="22"/>
      <c r="AS192" s="20"/>
      <c r="AT192" s="20"/>
      <c r="AU192" s="20"/>
      <c r="AV192" s="24"/>
      <c r="AW192" s="20"/>
      <c r="AX192" t="str">
        <f t="shared" si="195"/>
        <v/>
      </c>
      <c r="CW192"/>
      <c r="CX192" s="25" t="str">
        <f t="shared" si="217"/>
        <v/>
      </c>
      <c r="CY192" s="25" t="str">
        <f t="shared" ref="CY192:CY196" si="234">IF(AND(D192&gt;0,AS192=""),"  * No olvide digitar la variable Niños, niñas, adolescentes y jóvenes SENAME. Digite Cero si no tiene.",IF(AS192&gt;D192," * La variable Niños, niñas, adolescentes y jóvenes SENAME no pueden superar el Total Ambos Sexos.",""))</f>
        <v/>
      </c>
      <c r="CZ192" s="25" t="str">
        <f t="shared" ref="CZ192:CZ196" si="235">IF(AND(D192&gt;0,AT192=""),"  * No olvide digitar la variable Niños, niñas, adolescentes y jóvenes Mejor Niñez. Digite Cero si no tiene.",IF(AT192&gt;D192," * La variable Niños, niñas, adolescentes y jóvenes Mejor Niñez  no pueden superar el Total Ambos Sexos.",""))</f>
        <v/>
      </c>
      <c r="DA192" s="25" t="str">
        <f t="shared" si="220"/>
        <v/>
      </c>
      <c r="DB192" s="25" t="str">
        <f t="shared" si="222"/>
        <v/>
      </c>
      <c r="DC192" s="25" t="str">
        <f t="shared" si="221"/>
        <v/>
      </c>
      <c r="DD192"/>
      <c r="DE192"/>
      <c r="DG192"/>
      <c r="DH192" s="26">
        <f t="shared" si="223"/>
        <v>0</v>
      </c>
      <c r="DI192" s="26">
        <f t="shared" si="224"/>
        <v>0</v>
      </c>
      <c r="DJ192" s="26">
        <f t="shared" si="225"/>
        <v>0</v>
      </c>
      <c r="DK192" s="26">
        <f t="shared" si="226"/>
        <v>0</v>
      </c>
      <c r="DL192" s="26">
        <f t="shared" si="227"/>
        <v>0</v>
      </c>
      <c r="DM192" s="26">
        <f t="shared" si="228"/>
        <v>0</v>
      </c>
    </row>
    <row r="193" spans="1:117" x14ac:dyDescent="0.25">
      <c r="A193" s="785"/>
      <c r="B193" s="788"/>
      <c r="C193" s="329" t="s">
        <v>225</v>
      </c>
      <c r="D193" s="1321">
        <f t="shared" si="230"/>
        <v>0</v>
      </c>
      <c r="E193" s="1655">
        <f t="shared" si="233"/>
        <v>0</v>
      </c>
      <c r="F193" s="1640">
        <f t="shared" si="233"/>
        <v>0</v>
      </c>
      <c r="G193" s="1596"/>
      <c r="H193" s="1642"/>
      <c r="I193" s="1642"/>
      <c r="J193" s="1642"/>
      <c r="K193" s="1642"/>
      <c r="L193" s="1642"/>
      <c r="M193" s="1642"/>
      <c r="N193" s="1642"/>
      <c r="O193" s="1642"/>
      <c r="P193" s="1642"/>
      <c r="Q193" s="1642"/>
      <c r="R193" s="1642"/>
      <c r="S193" s="1642"/>
      <c r="T193" s="1642"/>
      <c r="U193" s="1642"/>
      <c r="V193" s="1642"/>
      <c r="W193" s="1642"/>
      <c r="X193" s="1594"/>
      <c r="Y193" s="193"/>
      <c r="Z193" s="63"/>
      <c r="AA193" s="193"/>
      <c r="AB193" s="63"/>
      <c r="AC193" s="193"/>
      <c r="AD193" s="63"/>
      <c r="AE193" s="193"/>
      <c r="AF193" s="63"/>
      <c r="AG193" s="193"/>
      <c r="AH193" s="63"/>
      <c r="AI193" s="193"/>
      <c r="AJ193" s="63"/>
      <c r="AK193" s="193"/>
      <c r="AL193" s="63"/>
      <c r="AM193" s="193"/>
      <c r="AN193" s="63"/>
      <c r="AO193" s="193"/>
      <c r="AP193" s="63"/>
      <c r="AQ193" s="252"/>
      <c r="AR193" s="232"/>
      <c r="AS193" s="63"/>
      <c r="AT193" s="63"/>
      <c r="AU193" s="63"/>
      <c r="AV193" s="235"/>
      <c r="AW193" s="63"/>
      <c r="AX193" t="str">
        <f t="shared" si="195"/>
        <v/>
      </c>
      <c r="CW193"/>
      <c r="CX193" s="25" t="str">
        <f t="shared" si="217"/>
        <v/>
      </c>
      <c r="CY193" s="25" t="str">
        <f t="shared" si="234"/>
        <v/>
      </c>
      <c r="CZ193" s="25" t="str">
        <f t="shared" si="235"/>
        <v/>
      </c>
      <c r="DA193" s="25" t="str">
        <f t="shared" si="220"/>
        <v/>
      </c>
      <c r="DB193" s="25" t="str">
        <f t="shared" si="222"/>
        <v/>
      </c>
      <c r="DC193" s="25" t="str">
        <f t="shared" si="221"/>
        <v/>
      </c>
      <c r="DD193"/>
      <c r="DE193"/>
      <c r="DG193"/>
      <c r="DH193" s="26">
        <f t="shared" si="223"/>
        <v>0</v>
      </c>
      <c r="DI193" s="26">
        <f t="shared" si="224"/>
        <v>0</v>
      </c>
      <c r="DJ193" s="26">
        <f t="shared" si="225"/>
        <v>0</v>
      </c>
      <c r="DK193" s="26">
        <f t="shared" si="226"/>
        <v>0</v>
      </c>
      <c r="DL193" s="26">
        <f t="shared" si="227"/>
        <v>0</v>
      </c>
      <c r="DM193" s="26">
        <f t="shared" si="228"/>
        <v>0</v>
      </c>
    </row>
    <row r="194" spans="1:117" x14ac:dyDescent="0.25">
      <c r="A194" s="1687"/>
      <c r="B194" s="1688"/>
      <c r="C194" s="1689" t="s">
        <v>226</v>
      </c>
      <c r="D194" s="1334">
        <f t="shared" si="230"/>
        <v>0</v>
      </c>
      <c r="E194" s="1395">
        <f t="shared" si="233"/>
        <v>0</v>
      </c>
      <c r="F194" s="249">
        <f t="shared" si="233"/>
        <v>0</v>
      </c>
      <c r="G194" s="1596"/>
      <c r="H194" s="1642"/>
      <c r="I194" s="1642"/>
      <c r="J194" s="1642"/>
      <c r="K194" s="1642"/>
      <c r="L194" s="1642"/>
      <c r="M194" s="1642"/>
      <c r="N194" s="1642"/>
      <c r="O194" s="1642"/>
      <c r="P194" s="1642"/>
      <c r="Q194" s="1642"/>
      <c r="R194" s="1642"/>
      <c r="S194" s="1642"/>
      <c r="T194" s="1642"/>
      <c r="U194" s="1642"/>
      <c r="V194" s="1642"/>
      <c r="W194" s="1642"/>
      <c r="X194" s="1594"/>
      <c r="Y194" s="1473"/>
      <c r="Z194" s="39"/>
      <c r="AA194" s="1473"/>
      <c r="AB194" s="39"/>
      <c r="AC194" s="1473"/>
      <c r="AD194" s="39"/>
      <c r="AE194" s="1473"/>
      <c r="AF194" s="39"/>
      <c r="AG194" s="1473"/>
      <c r="AH194" s="39"/>
      <c r="AI194" s="1473"/>
      <c r="AJ194" s="39"/>
      <c r="AK194" s="1473"/>
      <c r="AL194" s="39"/>
      <c r="AM194" s="1473"/>
      <c r="AN194" s="39"/>
      <c r="AO194" s="1473"/>
      <c r="AP194" s="39"/>
      <c r="AQ194" s="1437"/>
      <c r="AR194" s="39"/>
      <c r="AS194" s="39"/>
      <c r="AT194" s="39"/>
      <c r="AU194" s="39"/>
      <c r="AV194" s="1438"/>
      <c r="AW194" s="39"/>
      <c r="AX194" t="str">
        <f t="shared" si="195"/>
        <v/>
      </c>
      <c r="CW194"/>
      <c r="CX194" s="25" t="str">
        <f t="shared" si="217"/>
        <v/>
      </c>
      <c r="CY194" s="25" t="str">
        <f t="shared" si="234"/>
        <v/>
      </c>
      <c r="CZ194" s="25" t="str">
        <f t="shared" si="235"/>
        <v/>
      </c>
      <c r="DA194" s="25" t="str">
        <f t="shared" si="220"/>
        <v/>
      </c>
      <c r="DB194" s="25" t="str">
        <f t="shared" si="222"/>
        <v/>
      </c>
      <c r="DC194" s="25" t="str">
        <f t="shared" si="221"/>
        <v/>
      </c>
      <c r="DD194"/>
      <c r="DE194"/>
      <c r="DG194"/>
      <c r="DH194" s="26">
        <f t="shared" si="223"/>
        <v>0</v>
      </c>
      <c r="DI194" s="26">
        <f t="shared" si="224"/>
        <v>0</v>
      </c>
      <c r="DJ194" s="26">
        <f t="shared" si="225"/>
        <v>0</v>
      </c>
      <c r="DK194" s="26">
        <f t="shared" si="226"/>
        <v>0</v>
      </c>
      <c r="DL194" s="26">
        <f t="shared" si="227"/>
        <v>0</v>
      </c>
      <c r="DM194" s="26">
        <f t="shared" si="228"/>
        <v>0</v>
      </c>
    </row>
    <row r="195" spans="1:117" ht="21" x14ac:dyDescent="0.25">
      <c r="A195" s="791" t="s">
        <v>227</v>
      </c>
      <c r="B195" s="2167" t="s">
        <v>228</v>
      </c>
      <c r="C195" s="2340" t="s">
        <v>229</v>
      </c>
      <c r="D195" s="245">
        <f>SUM(E195+F195)</f>
        <v>0</v>
      </c>
      <c r="E195" s="290">
        <f>SUM(AC195+AE195+AG195+AI195+AK195+AM195+AO195)</f>
        <v>0</v>
      </c>
      <c r="F195" s="246">
        <f>SUM(AD195+AF195+AH195+AJ195+AL195+AN195+AP195)</f>
        <v>0</v>
      </c>
      <c r="G195" s="1603"/>
      <c r="H195" s="1641"/>
      <c r="I195" s="1641"/>
      <c r="J195" s="1641"/>
      <c r="K195" s="1641"/>
      <c r="L195" s="1641"/>
      <c r="M195" s="1641"/>
      <c r="N195" s="1641"/>
      <c r="O195" s="1641"/>
      <c r="P195" s="1641"/>
      <c r="Q195" s="1641"/>
      <c r="R195" s="1641"/>
      <c r="S195" s="1641"/>
      <c r="T195" s="1641"/>
      <c r="U195" s="1641"/>
      <c r="V195" s="1641"/>
      <c r="W195" s="1641"/>
      <c r="X195" s="1641"/>
      <c r="Y195" s="219"/>
      <c r="Z195" s="219"/>
      <c r="AA195" s="219"/>
      <c r="AB195" s="219"/>
      <c r="AC195" s="2070"/>
      <c r="AD195" s="2097"/>
      <c r="AE195" s="2312"/>
      <c r="AF195" s="2097"/>
      <c r="AG195" s="2312"/>
      <c r="AH195" s="2097"/>
      <c r="AI195" s="2312"/>
      <c r="AJ195" s="2097"/>
      <c r="AK195" s="2312"/>
      <c r="AL195" s="2097"/>
      <c r="AM195" s="2312"/>
      <c r="AN195" s="2097"/>
      <c r="AO195" s="2312"/>
      <c r="AP195" s="2217"/>
      <c r="AQ195" s="2331"/>
      <c r="AR195" s="2097"/>
      <c r="AS195" s="2097"/>
      <c r="AT195" s="2097"/>
      <c r="AU195" s="2097"/>
      <c r="AV195" s="2341"/>
      <c r="AW195" s="2097"/>
      <c r="AX195" t="str">
        <f t="shared" si="195"/>
        <v/>
      </c>
      <c r="CW195"/>
      <c r="CX195" s="25" t="str">
        <f t="shared" si="217"/>
        <v/>
      </c>
      <c r="CY195" s="25" t="str">
        <f t="shared" si="234"/>
        <v/>
      </c>
      <c r="CZ195" s="25" t="str">
        <f t="shared" si="235"/>
        <v/>
      </c>
      <c r="DA195" s="25" t="str">
        <f t="shared" si="220"/>
        <v/>
      </c>
      <c r="DB195" s="304"/>
      <c r="DC195" s="25" t="str">
        <f t="shared" si="221"/>
        <v/>
      </c>
      <c r="DD195"/>
      <c r="DE195"/>
      <c r="DG195"/>
      <c r="DH195" s="26">
        <f t="shared" si="223"/>
        <v>0</v>
      </c>
      <c r="DI195" s="26">
        <f t="shared" si="224"/>
        <v>0</v>
      </c>
      <c r="DJ195" s="26">
        <f t="shared" si="225"/>
        <v>0</v>
      </c>
      <c r="DK195" s="26">
        <f t="shared" si="226"/>
        <v>0</v>
      </c>
      <c r="DL195" s="304"/>
      <c r="DM195" s="26">
        <f t="shared" si="228"/>
        <v>0</v>
      </c>
    </row>
    <row r="196" spans="1:117" ht="21" x14ac:dyDescent="0.25">
      <c r="A196" s="1668"/>
      <c r="B196" s="945"/>
      <c r="C196" s="1692" t="s">
        <v>230</v>
      </c>
      <c r="D196" s="1334">
        <f>SUM(E196+F196)</f>
        <v>0</v>
      </c>
      <c r="E196" s="1395">
        <f>SUM(AC196+AE196+AG196+AI196+AK196+AM196+AO196)</f>
        <v>0</v>
      </c>
      <c r="F196" s="249">
        <f>SUM(AD196+AF196+AH196+AJ196+AL196+AN196+AP196)</f>
        <v>0</v>
      </c>
      <c r="G196" s="1658"/>
      <c r="H196" s="1659"/>
      <c r="I196" s="1659"/>
      <c r="J196" s="1659"/>
      <c r="K196" s="1659"/>
      <c r="L196" s="1659"/>
      <c r="M196" s="1659"/>
      <c r="N196" s="1659"/>
      <c r="O196" s="1659"/>
      <c r="P196" s="1659"/>
      <c r="Q196" s="1659"/>
      <c r="R196" s="1659"/>
      <c r="S196" s="1659"/>
      <c r="T196" s="1659"/>
      <c r="U196" s="1659"/>
      <c r="V196" s="1659"/>
      <c r="W196" s="1659"/>
      <c r="X196" s="1659"/>
      <c r="Y196" s="1659"/>
      <c r="Z196" s="1659"/>
      <c r="AA196" s="1659"/>
      <c r="AB196" s="1659"/>
      <c r="AC196" s="1434"/>
      <c r="AD196" s="39"/>
      <c r="AE196" s="1473"/>
      <c r="AF196" s="39"/>
      <c r="AG196" s="1473"/>
      <c r="AH196" s="39"/>
      <c r="AI196" s="1473"/>
      <c r="AJ196" s="39"/>
      <c r="AK196" s="1473"/>
      <c r="AL196" s="39"/>
      <c r="AM196" s="1473"/>
      <c r="AN196" s="39"/>
      <c r="AO196" s="1473"/>
      <c r="AP196" s="295"/>
      <c r="AQ196" s="1437"/>
      <c r="AR196" s="39"/>
      <c r="AS196" s="39"/>
      <c r="AT196" s="39"/>
      <c r="AU196" s="39"/>
      <c r="AV196" s="1693"/>
      <c r="AW196" s="39"/>
      <c r="AX196" t="str">
        <f t="shared" si="195"/>
        <v/>
      </c>
      <c r="CW196"/>
      <c r="CX196" s="25" t="str">
        <f t="shared" si="217"/>
        <v/>
      </c>
      <c r="CY196" s="25" t="str">
        <f t="shared" si="234"/>
        <v/>
      </c>
      <c r="CZ196" s="25" t="str">
        <f t="shared" si="235"/>
        <v/>
      </c>
      <c r="DA196" s="25" t="str">
        <f t="shared" si="220"/>
        <v/>
      </c>
      <c r="DB196" s="304"/>
      <c r="DC196" s="25" t="str">
        <f t="shared" si="221"/>
        <v/>
      </c>
      <c r="DD196"/>
      <c r="DE196"/>
      <c r="DG196"/>
      <c r="DH196" s="26">
        <f t="shared" si="223"/>
        <v>0</v>
      </c>
      <c r="DI196" s="26">
        <f t="shared" si="224"/>
        <v>0</v>
      </c>
      <c r="DJ196" s="26">
        <f t="shared" si="225"/>
        <v>0</v>
      </c>
      <c r="DK196" s="26">
        <f t="shared" si="226"/>
        <v>0</v>
      </c>
      <c r="DL196" s="304"/>
      <c r="DM196" s="26">
        <f t="shared" si="228"/>
        <v>0</v>
      </c>
    </row>
    <row r="197" spans="1:117" x14ac:dyDescent="0.25">
      <c r="A197" s="43" t="s">
        <v>231</v>
      </c>
      <c r="B197" s="212"/>
      <c r="C197" s="212"/>
      <c r="D197" s="212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10"/>
      <c r="Z197" s="10"/>
      <c r="AA197" s="10"/>
      <c r="AB197" s="10"/>
      <c r="AC197" s="10"/>
      <c r="AD197" s="10"/>
      <c r="AE197" s="10"/>
      <c r="AF197" s="10"/>
      <c r="AG197" s="10"/>
      <c r="CW197"/>
      <c r="CX197"/>
      <c r="CY197"/>
      <c r="CZ197"/>
      <c r="DA197"/>
      <c r="DB197"/>
      <c r="DC197"/>
      <c r="DD197"/>
      <c r="DE197"/>
      <c r="DG197"/>
      <c r="DH197"/>
      <c r="DI197"/>
      <c r="DJ197"/>
      <c r="DK197"/>
      <c r="DL197"/>
      <c r="DM197"/>
    </row>
    <row r="198" spans="1:117" ht="15" customHeight="1" x14ac:dyDescent="0.25">
      <c r="A198" s="2044" t="s">
        <v>232</v>
      </c>
      <c r="B198" s="632"/>
      <c r="C198" s="2046"/>
      <c r="D198" s="2105" t="s">
        <v>4</v>
      </c>
      <c r="E198" s="638"/>
      <c r="F198" s="2076"/>
      <c r="G198" s="2050" t="s">
        <v>5</v>
      </c>
      <c r="H198" s="2051"/>
      <c r="I198" s="2051"/>
      <c r="J198" s="2051"/>
      <c r="K198" s="2051"/>
      <c r="L198" s="2051"/>
      <c r="M198" s="2051"/>
      <c r="N198" s="2051"/>
      <c r="O198" s="2051"/>
      <c r="P198" s="2051"/>
      <c r="Q198" s="2051"/>
      <c r="R198" s="2051"/>
      <c r="S198" s="2051"/>
      <c r="T198" s="2051"/>
      <c r="U198" s="2051"/>
      <c r="V198" s="2051"/>
      <c r="W198" s="2051"/>
      <c r="X198" s="2051"/>
      <c r="Y198" s="2051"/>
      <c r="Z198" s="2051"/>
      <c r="AA198" s="2051"/>
      <c r="AB198" s="2052"/>
      <c r="AC198" s="2238" t="s">
        <v>9</v>
      </c>
      <c r="AD198" s="2142" t="s">
        <v>233</v>
      </c>
      <c r="AE198" s="2142" t="s">
        <v>234</v>
      </c>
      <c r="AF198" s="2142" t="s">
        <v>235</v>
      </c>
      <c r="AG198" s="2142" t="s">
        <v>236</v>
      </c>
      <c r="CW198"/>
      <c r="CX198"/>
      <c r="CY198"/>
      <c r="CZ198"/>
      <c r="DA198"/>
      <c r="DB198"/>
      <c r="DC198"/>
      <c r="DD198"/>
      <c r="DE198"/>
      <c r="DG198"/>
      <c r="DH198"/>
      <c r="DI198"/>
      <c r="DJ198"/>
      <c r="DK198"/>
      <c r="DL198"/>
      <c r="DM198"/>
    </row>
    <row r="199" spans="1:117" x14ac:dyDescent="0.25">
      <c r="A199" s="783"/>
      <c r="B199" s="634"/>
      <c r="C199" s="635"/>
      <c r="D199" s="688"/>
      <c r="E199" s="689"/>
      <c r="F199" s="645"/>
      <c r="G199" s="2077" t="s">
        <v>14</v>
      </c>
      <c r="H199" s="2056"/>
      <c r="I199" s="2050" t="s">
        <v>15</v>
      </c>
      <c r="J199" s="2057"/>
      <c r="K199" s="2051" t="s">
        <v>16</v>
      </c>
      <c r="L199" s="2057"/>
      <c r="M199" s="2050" t="s">
        <v>17</v>
      </c>
      <c r="N199" s="2057"/>
      <c r="O199" s="2050" t="s">
        <v>18</v>
      </c>
      <c r="P199" s="2057"/>
      <c r="Q199" s="2050" t="s">
        <v>19</v>
      </c>
      <c r="R199" s="2057"/>
      <c r="S199" s="2050" t="s">
        <v>20</v>
      </c>
      <c r="T199" s="2057"/>
      <c r="U199" s="2050" t="s">
        <v>21</v>
      </c>
      <c r="V199" s="2057"/>
      <c r="W199" s="2050" t="s">
        <v>22</v>
      </c>
      <c r="X199" s="2057"/>
      <c r="Y199" s="2050" t="s">
        <v>23</v>
      </c>
      <c r="Z199" s="2058"/>
      <c r="AA199" s="2050" t="s">
        <v>24</v>
      </c>
      <c r="AB199" s="2058"/>
      <c r="AC199" s="797"/>
      <c r="AD199" s="712"/>
      <c r="AE199" s="712"/>
      <c r="AF199" s="712"/>
      <c r="AG199" s="712"/>
      <c r="CW199"/>
      <c r="CX199"/>
      <c r="CY199"/>
      <c r="CZ199"/>
      <c r="DA199"/>
      <c r="DB199"/>
      <c r="DC199"/>
      <c r="DD199"/>
      <c r="DE199"/>
      <c r="DG199"/>
      <c r="DH199"/>
      <c r="DI199"/>
      <c r="DJ199"/>
      <c r="DK199"/>
      <c r="DL199"/>
      <c r="DM199"/>
    </row>
    <row r="200" spans="1:117" x14ac:dyDescent="0.25">
      <c r="A200" s="894"/>
      <c r="B200" s="636"/>
      <c r="C200" s="884"/>
      <c r="D200" s="2059" t="s">
        <v>32</v>
      </c>
      <c r="E200" s="2107" t="s">
        <v>33</v>
      </c>
      <c r="F200" s="2061" t="s">
        <v>34</v>
      </c>
      <c r="G200" s="2109" t="s">
        <v>33</v>
      </c>
      <c r="H200" s="2061" t="s">
        <v>34</v>
      </c>
      <c r="I200" s="2109" t="s">
        <v>33</v>
      </c>
      <c r="J200" s="2061" t="s">
        <v>34</v>
      </c>
      <c r="K200" s="2062" t="s">
        <v>33</v>
      </c>
      <c r="L200" s="2061" t="s">
        <v>34</v>
      </c>
      <c r="M200" s="2062" t="s">
        <v>33</v>
      </c>
      <c r="N200" s="2061" t="s">
        <v>34</v>
      </c>
      <c r="O200" s="2062" t="s">
        <v>33</v>
      </c>
      <c r="P200" s="2061" t="s">
        <v>34</v>
      </c>
      <c r="Q200" s="2062" t="s">
        <v>33</v>
      </c>
      <c r="R200" s="2061" t="s">
        <v>34</v>
      </c>
      <c r="S200" s="2062" t="s">
        <v>33</v>
      </c>
      <c r="T200" s="2061" t="s">
        <v>34</v>
      </c>
      <c r="U200" s="2062" t="s">
        <v>33</v>
      </c>
      <c r="V200" s="2061" t="s">
        <v>34</v>
      </c>
      <c r="W200" s="2062" t="s">
        <v>33</v>
      </c>
      <c r="X200" s="2061" t="s">
        <v>34</v>
      </c>
      <c r="Y200" s="2062" t="s">
        <v>33</v>
      </c>
      <c r="Z200" s="2061" t="s">
        <v>34</v>
      </c>
      <c r="AA200" s="2062" t="s">
        <v>33</v>
      </c>
      <c r="AB200" s="2061" t="s">
        <v>34</v>
      </c>
      <c r="AC200" s="2239"/>
      <c r="AD200" s="904"/>
      <c r="AE200" s="904"/>
      <c r="AF200" s="904"/>
      <c r="AG200" s="904"/>
      <c r="CW200"/>
      <c r="CX200"/>
      <c r="CY200"/>
      <c r="CZ200"/>
      <c r="DA200"/>
      <c r="DB200"/>
      <c r="DC200"/>
      <c r="DD200"/>
      <c r="DE200"/>
      <c r="DG200"/>
      <c r="DH200"/>
      <c r="DI200"/>
      <c r="DJ200"/>
      <c r="DK200"/>
      <c r="DL200"/>
      <c r="DM200"/>
    </row>
    <row r="201" spans="1:117" x14ac:dyDescent="0.25">
      <c r="A201" s="2315" t="s">
        <v>237</v>
      </c>
      <c r="B201" s="2111"/>
      <c r="C201" s="2112"/>
      <c r="D201" s="2329">
        <f>SUM(E201+F201)</f>
        <v>0</v>
      </c>
      <c r="E201" s="335">
        <f>+K201+M201+O201+Q201+S201</f>
        <v>0</v>
      </c>
      <c r="F201" s="2068">
        <f>+L201+N201+P201+R201+T201</f>
        <v>0</v>
      </c>
      <c r="G201" s="2338"/>
      <c r="H201" s="2240"/>
      <c r="I201" s="2338"/>
      <c r="J201" s="2240"/>
      <c r="K201" s="2312"/>
      <c r="L201" s="2097"/>
      <c r="M201" s="2312"/>
      <c r="N201" s="2097"/>
      <c r="O201" s="2312"/>
      <c r="P201" s="2097"/>
      <c r="Q201" s="2312"/>
      <c r="R201" s="2097"/>
      <c r="S201" s="2312"/>
      <c r="T201" s="2097"/>
      <c r="U201" s="2330"/>
      <c r="V201" s="2206"/>
      <c r="W201" s="2330"/>
      <c r="X201" s="2206"/>
      <c r="Y201" s="2330"/>
      <c r="Z201" s="2206"/>
      <c r="AA201" s="2330"/>
      <c r="AB201" s="2241"/>
      <c r="AC201" s="2331"/>
      <c r="AD201" s="2307">
        <f t="shared" ref="AD201:AD206" si="236">SUM(AE201:AG201)</f>
        <v>0</v>
      </c>
      <c r="AE201" s="2097"/>
      <c r="AF201" s="2097"/>
      <c r="AG201" s="2097"/>
      <c r="AH201" t="str">
        <f>CW201&amp;CX201&amp;CY201&amp;CZ201&amp;DA201</f>
        <v/>
      </c>
      <c r="CW201"/>
      <c r="CX201" s="25" t="str">
        <f>IF(AND(D201&gt;0,AC201=""),"  * No olvide digitar la variable  Usuarios con Discapacidad. Digite Cero si no tiene.",IF(AC201&gt;D201," * La variable Usuarios con Discapacidad no pueden superar el Total Ambos Sexos.",""))</f>
        <v/>
      </c>
      <c r="CY201"/>
      <c r="CZ201" s="25" t="str">
        <f>IF((AE201+AF201+AG201)&gt;D201," * El total de actividades de JUNJI, INTEGRA y MINEDUC no puede ser mayor al Total Ambos Sexos.","")</f>
        <v/>
      </c>
      <c r="DA201"/>
      <c r="DB201"/>
      <c r="DC201"/>
      <c r="DD201"/>
      <c r="DE201"/>
      <c r="DG201"/>
      <c r="DH201"/>
      <c r="DI201"/>
      <c r="DJ201" s="26">
        <f>IF((AE201+AF201+AG201)&gt;D201,1,0)</f>
        <v>0</v>
      </c>
      <c r="DK201" s="26">
        <f>IF(AND(D201&gt;0,AC201=""),1,IF(AC201&gt;D201,1,0))</f>
        <v>0</v>
      </c>
      <c r="DL201"/>
      <c r="DM201"/>
    </row>
    <row r="202" spans="1:117" x14ac:dyDescent="0.25">
      <c r="A202" s="1331" t="s">
        <v>238</v>
      </c>
      <c r="B202" s="1623"/>
      <c r="C202" s="1332"/>
      <c r="D202" s="245">
        <f>SUM(E202+F202)</f>
        <v>0</v>
      </c>
      <c r="E202" s="1695">
        <f t="shared" ref="E202:F204" si="237">+K202+M202+O202+Q202+S202</f>
        <v>0</v>
      </c>
      <c r="F202" s="1422">
        <f t="shared" si="237"/>
        <v>0</v>
      </c>
      <c r="G202" s="342"/>
      <c r="H202" s="343"/>
      <c r="I202" s="342"/>
      <c r="J202" s="343"/>
      <c r="K202" s="19"/>
      <c r="L202" s="20"/>
      <c r="M202" s="19"/>
      <c r="N202" s="20"/>
      <c r="O202" s="19"/>
      <c r="P202" s="20"/>
      <c r="Q202" s="19"/>
      <c r="R202" s="20"/>
      <c r="S202" s="19"/>
      <c r="T202" s="20"/>
      <c r="U202" s="344"/>
      <c r="V202" s="264"/>
      <c r="W202" s="344"/>
      <c r="X202" s="264"/>
      <c r="Y202" s="344"/>
      <c r="Z202" s="264"/>
      <c r="AA202" s="344"/>
      <c r="AB202" s="345"/>
      <c r="AC202" s="230"/>
      <c r="AD202" s="1423">
        <f t="shared" si="236"/>
        <v>0</v>
      </c>
      <c r="AE202" s="20"/>
      <c r="AF202" s="20"/>
      <c r="AG202" s="20"/>
      <c r="AH202" t="str">
        <f t="shared" ref="AH202:AH206" si="238">CW202&amp;CX202&amp;CY202&amp;CZ202&amp;DA202</f>
        <v/>
      </c>
      <c r="CW202"/>
      <c r="CX202" s="25" t="str">
        <f t="shared" ref="CX202:CX204" si="239">IF(AND(D202&gt;0,AC202=""),"  * No olvide digitar la variable  Usuarios con Discapacidad. Digite Cero si no tiene.",IF(AC202&gt;D202," * La variable Usuarios con Discapacidad no pueden superar el Total Ambos Sexos.",""))</f>
        <v/>
      </c>
      <c r="CY202"/>
      <c r="CZ202" s="25" t="str">
        <f t="shared" ref="CZ202:CZ203" si="240">IF((AE202+AF202+AG202)&gt;D202," * El total de actividades de JUNJI, INTEGRA y MINEDUC no puede ser mayor al Total Ambos Sexos.","")</f>
        <v/>
      </c>
      <c r="DA202"/>
      <c r="DB202"/>
      <c r="DC202"/>
      <c r="DD202"/>
      <c r="DE202"/>
      <c r="DG202"/>
      <c r="DH202"/>
      <c r="DI202"/>
      <c r="DJ202" s="26">
        <f t="shared" ref="DJ202:DJ204" si="241">IF((AE202+AF202+AG202)&gt;D202,1,0)</f>
        <v>0</v>
      </c>
      <c r="DK202" s="26">
        <f t="shared" ref="DK202:DK204" si="242">IF(AND(D202&gt;0,AC202=""),1,IF(AC202&gt;D202,1,0))</f>
        <v>0</v>
      </c>
      <c r="DL202"/>
      <c r="DM202"/>
    </row>
    <row r="203" spans="1:117" x14ac:dyDescent="0.25">
      <c r="A203" s="722" t="s">
        <v>239</v>
      </c>
      <c r="B203" s="799"/>
      <c r="C203" s="723"/>
      <c r="D203" s="1321">
        <f>SUM(E203+F203)</f>
        <v>0</v>
      </c>
      <c r="E203" s="1696">
        <f t="shared" si="237"/>
        <v>0</v>
      </c>
      <c r="F203" s="348">
        <f t="shared" si="237"/>
        <v>0</v>
      </c>
      <c r="G203" s="342"/>
      <c r="H203" s="343"/>
      <c r="I203" s="342"/>
      <c r="J203" s="343"/>
      <c r="K203" s="19"/>
      <c r="L203" s="20"/>
      <c r="M203" s="19"/>
      <c r="N203" s="20"/>
      <c r="O203" s="19"/>
      <c r="P203" s="20"/>
      <c r="Q203" s="19"/>
      <c r="R203" s="20"/>
      <c r="S203" s="19"/>
      <c r="T203" s="20"/>
      <c r="U203" s="344"/>
      <c r="V203" s="264"/>
      <c r="W203" s="344"/>
      <c r="X203" s="264"/>
      <c r="Y203" s="344"/>
      <c r="Z203" s="264"/>
      <c r="AA203" s="344"/>
      <c r="AB203" s="345"/>
      <c r="AC203" s="230"/>
      <c r="AD203" s="1423">
        <f t="shared" si="236"/>
        <v>0</v>
      </c>
      <c r="AE203" s="20"/>
      <c r="AF203" s="20"/>
      <c r="AG203" s="20"/>
      <c r="AH203" t="str">
        <f t="shared" si="238"/>
        <v/>
      </c>
      <c r="CW203"/>
      <c r="CX203" s="25" t="str">
        <f t="shared" si="239"/>
        <v/>
      </c>
      <c r="CY203"/>
      <c r="CZ203" s="25" t="str">
        <f t="shared" si="240"/>
        <v/>
      </c>
      <c r="DA203"/>
      <c r="DB203"/>
      <c r="DC203"/>
      <c r="DD203"/>
      <c r="DE203"/>
      <c r="DG203"/>
      <c r="DH203"/>
      <c r="DI203"/>
      <c r="DJ203" s="26">
        <f t="shared" si="241"/>
        <v>0</v>
      </c>
      <c r="DK203" s="26">
        <f t="shared" si="242"/>
        <v>0</v>
      </c>
      <c r="DL203"/>
      <c r="DM203"/>
    </row>
    <row r="204" spans="1:117" x14ac:dyDescent="0.25">
      <c r="A204" s="1331" t="s">
        <v>240</v>
      </c>
      <c r="B204" s="1623"/>
      <c r="C204" s="1332"/>
      <c r="D204" s="1321">
        <f>SUM(E204+F204)</f>
        <v>0</v>
      </c>
      <c r="E204" s="1696">
        <f t="shared" si="237"/>
        <v>0</v>
      </c>
      <c r="F204" s="1697">
        <f t="shared" si="237"/>
        <v>0</v>
      </c>
      <c r="G204" s="1484"/>
      <c r="H204" s="1486"/>
      <c r="I204" s="1484"/>
      <c r="J204" s="1486"/>
      <c r="K204" s="1467"/>
      <c r="L204" s="1468"/>
      <c r="M204" s="1467"/>
      <c r="N204" s="1468"/>
      <c r="O204" s="1467"/>
      <c r="P204" s="1468"/>
      <c r="Q204" s="1467"/>
      <c r="R204" s="1468"/>
      <c r="S204" s="1467"/>
      <c r="T204" s="1468"/>
      <c r="U204" s="1593"/>
      <c r="V204" s="1698"/>
      <c r="W204" s="1593"/>
      <c r="X204" s="1698"/>
      <c r="Y204" s="1593"/>
      <c r="Z204" s="1698"/>
      <c r="AA204" s="1593"/>
      <c r="AB204" s="1699"/>
      <c r="AC204" s="1427"/>
      <c r="AD204" s="1423">
        <f t="shared" si="236"/>
        <v>0</v>
      </c>
      <c r="AE204" s="1468"/>
      <c r="AF204" s="1468"/>
      <c r="AG204" s="1468"/>
      <c r="AH204" t="str">
        <f t="shared" si="238"/>
        <v/>
      </c>
      <c r="CW204"/>
      <c r="CX204" s="25" t="str">
        <f t="shared" si="239"/>
        <v/>
      </c>
      <c r="CY204"/>
      <c r="CZ204" s="25" t="str">
        <f>IF((AE204+AF204+AG204)&gt;D204," * El total de actividades de JUNJI, INTEGRA y MINEDUC no puede ser mayor al Total Ambos Sexos.","")</f>
        <v/>
      </c>
      <c r="DA204"/>
      <c r="DB204"/>
      <c r="DC204"/>
      <c r="DD204"/>
      <c r="DE204"/>
      <c r="DG204"/>
      <c r="DH204"/>
      <c r="DI204"/>
      <c r="DJ204" s="26">
        <f t="shared" si="241"/>
        <v>0</v>
      </c>
      <c r="DK204" s="26">
        <f t="shared" si="242"/>
        <v>0</v>
      </c>
      <c r="DL204"/>
      <c r="DM204"/>
    </row>
    <row r="205" spans="1:117" ht="15" customHeight="1" x14ac:dyDescent="0.25">
      <c r="A205" s="800" t="s">
        <v>241</v>
      </c>
      <c r="B205" s="801"/>
      <c r="C205" s="801"/>
      <c r="D205" s="352"/>
      <c r="E205" s="353"/>
      <c r="F205" s="354"/>
      <c r="G205" s="355"/>
      <c r="H205" s="356"/>
      <c r="I205" s="357"/>
      <c r="J205" s="356"/>
      <c r="K205" s="357"/>
      <c r="L205" s="356"/>
      <c r="M205" s="357"/>
      <c r="N205" s="356"/>
      <c r="O205" s="357"/>
      <c r="P205" s="356"/>
      <c r="Q205" s="357"/>
      <c r="R205" s="356"/>
      <c r="S205" s="357"/>
      <c r="T205" s="356"/>
      <c r="U205" s="357"/>
      <c r="V205" s="356"/>
      <c r="W205" s="357"/>
      <c r="X205" s="356"/>
      <c r="Y205" s="357"/>
      <c r="Z205" s="356"/>
      <c r="AA205" s="357"/>
      <c r="AB205" s="358"/>
      <c r="AC205" s="359"/>
      <c r="AD205" s="360">
        <f t="shared" si="236"/>
        <v>0</v>
      </c>
      <c r="AE205" s="20"/>
      <c r="AF205" s="20"/>
      <c r="AG205" s="20"/>
      <c r="AH205" t="str">
        <f t="shared" si="238"/>
        <v/>
      </c>
      <c r="CW205"/>
      <c r="CX205"/>
      <c r="CY205"/>
      <c r="CZ205"/>
      <c r="DA205"/>
      <c r="DB205"/>
      <c r="DC205"/>
      <c r="DD205"/>
      <c r="DE205"/>
      <c r="DG205"/>
      <c r="DH205"/>
      <c r="DI205"/>
      <c r="DJ205"/>
      <c r="DK205"/>
      <c r="DL205"/>
      <c r="DM205"/>
    </row>
    <row r="206" spans="1:117" ht="15" customHeight="1" x14ac:dyDescent="0.25">
      <c r="A206" s="685" t="s">
        <v>242</v>
      </c>
      <c r="B206" s="685"/>
      <c r="C206" s="685"/>
      <c r="D206" s="1400"/>
      <c r="E206" s="1700"/>
      <c r="F206" s="270"/>
      <c r="G206" s="1683"/>
      <c r="H206" s="363"/>
      <c r="I206" s="1683"/>
      <c r="J206" s="363"/>
      <c r="K206" s="1683"/>
      <c r="L206" s="363"/>
      <c r="M206" s="1683"/>
      <c r="N206" s="363"/>
      <c r="O206" s="1683"/>
      <c r="P206" s="363"/>
      <c r="Q206" s="1683"/>
      <c r="R206" s="363"/>
      <c r="S206" s="1683"/>
      <c r="T206" s="363"/>
      <c r="U206" s="1683"/>
      <c r="V206" s="363"/>
      <c r="W206" s="1683"/>
      <c r="X206" s="363"/>
      <c r="Y206" s="1683"/>
      <c r="Z206" s="363"/>
      <c r="AA206" s="1683"/>
      <c r="AB206" s="1684"/>
      <c r="AC206" s="1701"/>
      <c r="AD206" s="1433">
        <f t="shared" si="236"/>
        <v>0</v>
      </c>
      <c r="AE206" s="1438"/>
      <c r="AF206" s="39"/>
      <c r="AG206" s="39"/>
      <c r="AH206" t="str">
        <f t="shared" si="238"/>
        <v/>
      </c>
      <c r="CW206"/>
      <c r="CX206"/>
      <c r="CY206"/>
      <c r="CZ206"/>
      <c r="DA206"/>
      <c r="DB206"/>
      <c r="DC206"/>
      <c r="DD206"/>
      <c r="DE206"/>
      <c r="DG206"/>
      <c r="DH206"/>
      <c r="DI206"/>
      <c r="DJ206"/>
      <c r="DK206"/>
      <c r="DL206"/>
      <c r="DM206"/>
    </row>
    <row r="207" spans="1:117" x14ac:dyDescent="0.25">
      <c r="A207" s="43" t="s">
        <v>243</v>
      </c>
      <c r="B207" s="365"/>
      <c r="C207" s="70"/>
      <c r="D207" s="46"/>
      <c r="E207" s="46"/>
      <c r="F207" s="43"/>
      <c r="G207" s="43"/>
      <c r="H207" s="43"/>
      <c r="I207" s="46"/>
      <c r="J207" s="2242"/>
      <c r="K207" s="367"/>
      <c r="L207" s="46"/>
      <c r="M207" s="368"/>
      <c r="N207" s="368"/>
      <c r="O207" s="539"/>
      <c r="P207" s="539"/>
      <c r="Q207" s="539"/>
      <c r="R207" s="539"/>
      <c r="S207" s="539"/>
      <c r="T207" s="539"/>
      <c r="U207" s="539"/>
      <c r="V207" s="539"/>
      <c r="W207" s="539"/>
      <c r="X207" s="539"/>
      <c r="Y207" s="539"/>
      <c r="Z207" s="539"/>
      <c r="AA207" s="539"/>
      <c r="AB207" s="539"/>
      <c r="AC207" s="539"/>
      <c r="AD207" s="539"/>
      <c r="AE207" s="539"/>
      <c r="AF207" s="539"/>
      <c r="AG207" s="539"/>
      <c r="AH207" s="539"/>
      <c r="AI207" s="539"/>
      <c r="AJ207" s="539"/>
      <c r="AK207" s="539"/>
      <c r="AL207" s="71"/>
      <c r="AM207" s="71"/>
      <c r="AN207" s="71"/>
      <c r="AO207" s="71"/>
      <c r="AP207" s="71"/>
      <c r="CW207"/>
      <c r="CX207"/>
      <c r="CY207"/>
      <c r="CZ207"/>
      <c r="DA207"/>
      <c r="DB207"/>
      <c r="DC207"/>
      <c r="DD207"/>
      <c r="DE207"/>
      <c r="DG207"/>
      <c r="DH207"/>
      <c r="DI207"/>
      <c r="DJ207"/>
      <c r="DK207"/>
      <c r="DL207"/>
      <c r="DM207"/>
    </row>
    <row r="208" spans="1:117" ht="15" customHeight="1" x14ac:dyDescent="0.25">
      <c r="A208" s="2044" t="s">
        <v>232</v>
      </c>
      <c r="B208" s="632"/>
      <c r="C208" s="2046"/>
      <c r="D208" s="2105" t="s">
        <v>4</v>
      </c>
      <c r="E208" s="638"/>
      <c r="F208" s="2243"/>
      <c r="G208" s="2244" t="s">
        <v>5</v>
      </c>
      <c r="H208" s="2051"/>
      <c r="I208" s="2051"/>
      <c r="J208" s="2051"/>
      <c r="K208" s="2051"/>
      <c r="L208" s="2051"/>
      <c r="M208" s="2051"/>
      <c r="N208" s="2051"/>
      <c r="O208" s="2051"/>
      <c r="P208" s="2051"/>
      <c r="Q208" s="2051"/>
      <c r="R208" s="2051"/>
      <c r="S208" s="2051"/>
      <c r="T208" s="2051"/>
      <c r="U208" s="2051"/>
      <c r="V208" s="2051"/>
      <c r="W208" s="2051"/>
      <c r="X208" s="2051"/>
      <c r="Y208" s="2051"/>
      <c r="Z208" s="2051"/>
      <c r="AA208" s="2051"/>
      <c r="AB208" s="2051"/>
      <c r="AC208" s="2051"/>
      <c r="AD208" s="2051"/>
      <c r="AE208" s="2051"/>
      <c r="AF208" s="2051"/>
      <c r="AG208" s="2051"/>
      <c r="AH208" s="2051"/>
      <c r="AI208" s="2051"/>
      <c r="AJ208" s="2051"/>
      <c r="AK208" s="2051"/>
      <c r="AL208" s="2051"/>
      <c r="AM208" s="2051"/>
      <c r="AN208" s="2051"/>
      <c r="AO208" s="2051"/>
      <c r="AP208" s="2057"/>
      <c r="CW208"/>
      <c r="CX208"/>
      <c r="CY208"/>
      <c r="CZ208"/>
      <c r="DA208"/>
      <c r="DB208"/>
      <c r="DC208"/>
      <c r="DD208"/>
      <c r="DE208"/>
      <c r="DG208"/>
      <c r="DH208"/>
      <c r="DI208"/>
      <c r="DJ208"/>
      <c r="DK208"/>
      <c r="DL208"/>
      <c r="DM208"/>
    </row>
    <row r="209" spans="1:117" ht="15" customHeight="1" x14ac:dyDescent="0.25">
      <c r="A209" s="783"/>
      <c r="B209" s="634"/>
      <c r="C209" s="635"/>
      <c r="D209" s="903"/>
      <c r="E209" s="640"/>
      <c r="F209" s="907"/>
      <c r="G209" s="2106" t="s">
        <v>14</v>
      </c>
      <c r="H209" s="2058"/>
      <c r="I209" s="2050" t="s">
        <v>15</v>
      </c>
      <c r="J209" s="2057"/>
      <c r="K209" s="2051" t="s">
        <v>16</v>
      </c>
      <c r="L209" s="2057"/>
      <c r="M209" s="2050" t="s">
        <v>17</v>
      </c>
      <c r="N209" s="2057"/>
      <c r="O209" s="2050" t="s">
        <v>18</v>
      </c>
      <c r="P209" s="2057"/>
      <c r="Q209" s="2050" t="s">
        <v>19</v>
      </c>
      <c r="R209" s="2057"/>
      <c r="S209" s="2050" t="s">
        <v>20</v>
      </c>
      <c r="T209" s="2057"/>
      <c r="U209" s="2050" t="s">
        <v>21</v>
      </c>
      <c r="V209" s="2057"/>
      <c r="W209" s="2050" t="s">
        <v>22</v>
      </c>
      <c r="X209" s="2057"/>
      <c r="Y209" s="2050" t="s">
        <v>23</v>
      </c>
      <c r="Z209" s="2058"/>
      <c r="AA209" s="2050" t="s">
        <v>24</v>
      </c>
      <c r="AB209" s="2058"/>
      <c r="AC209" s="2050" t="s">
        <v>244</v>
      </c>
      <c r="AD209" s="2058"/>
      <c r="AE209" s="2050" t="s">
        <v>245</v>
      </c>
      <c r="AF209" s="2058"/>
      <c r="AG209" s="2050" t="s">
        <v>246</v>
      </c>
      <c r="AH209" s="2058"/>
      <c r="AI209" s="2050" t="s">
        <v>247</v>
      </c>
      <c r="AJ209" s="2058"/>
      <c r="AK209" s="2050" t="s">
        <v>29</v>
      </c>
      <c r="AL209" s="2058"/>
      <c r="AM209" s="2050" t="s">
        <v>30</v>
      </c>
      <c r="AN209" s="2058"/>
      <c r="AO209" s="2050" t="s">
        <v>31</v>
      </c>
      <c r="AP209" s="2058"/>
      <c r="CW209"/>
      <c r="CX209"/>
      <c r="CY209"/>
      <c r="CZ209"/>
      <c r="DA209"/>
      <c r="DB209"/>
      <c r="DC209"/>
      <c r="DD209"/>
      <c r="DE209"/>
      <c r="DG209"/>
      <c r="DH209"/>
      <c r="DI209"/>
      <c r="DJ209"/>
      <c r="DK209"/>
      <c r="DL209"/>
      <c r="DM209"/>
    </row>
    <row r="210" spans="1:117" x14ac:dyDescent="0.25">
      <c r="A210" s="894"/>
      <c r="B210" s="636"/>
      <c r="C210" s="884"/>
      <c r="D210" s="2059" t="s">
        <v>32</v>
      </c>
      <c r="E210" s="2108" t="s">
        <v>33</v>
      </c>
      <c r="F210" s="369" t="s">
        <v>34</v>
      </c>
      <c r="G210" s="2062" t="s">
        <v>33</v>
      </c>
      <c r="H210" s="2061" t="s">
        <v>34</v>
      </c>
      <c r="I210" s="2062" t="s">
        <v>33</v>
      </c>
      <c r="J210" s="2061" t="s">
        <v>34</v>
      </c>
      <c r="K210" s="2062" t="s">
        <v>33</v>
      </c>
      <c r="L210" s="2061" t="s">
        <v>34</v>
      </c>
      <c r="M210" s="2062" t="s">
        <v>33</v>
      </c>
      <c r="N210" s="2061" t="s">
        <v>34</v>
      </c>
      <c r="O210" s="2062" t="s">
        <v>33</v>
      </c>
      <c r="P210" s="2061" t="s">
        <v>34</v>
      </c>
      <c r="Q210" s="2062" t="s">
        <v>33</v>
      </c>
      <c r="R210" s="2061" t="s">
        <v>34</v>
      </c>
      <c r="S210" s="2062" t="s">
        <v>33</v>
      </c>
      <c r="T210" s="2061" t="s">
        <v>34</v>
      </c>
      <c r="U210" s="2062" t="s">
        <v>33</v>
      </c>
      <c r="V210" s="2061" t="s">
        <v>34</v>
      </c>
      <c r="W210" s="2062" t="s">
        <v>33</v>
      </c>
      <c r="X210" s="2061" t="s">
        <v>34</v>
      </c>
      <c r="Y210" s="2062" t="s">
        <v>33</v>
      </c>
      <c r="Z210" s="2061" t="s">
        <v>34</v>
      </c>
      <c r="AA210" s="2062" t="s">
        <v>33</v>
      </c>
      <c r="AB210" s="2061" t="s">
        <v>34</v>
      </c>
      <c r="AC210" s="2062" t="s">
        <v>33</v>
      </c>
      <c r="AD210" s="2061" t="s">
        <v>34</v>
      </c>
      <c r="AE210" s="2062" t="s">
        <v>33</v>
      </c>
      <c r="AF210" s="2061" t="s">
        <v>34</v>
      </c>
      <c r="AG210" s="2062" t="s">
        <v>33</v>
      </c>
      <c r="AH210" s="2061" t="s">
        <v>34</v>
      </c>
      <c r="AI210" s="2062" t="s">
        <v>33</v>
      </c>
      <c r="AJ210" s="2061" t="s">
        <v>34</v>
      </c>
      <c r="AK210" s="2062" t="s">
        <v>33</v>
      </c>
      <c r="AL210" s="2061" t="s">
        <v>34</v>
      </c>
      <c r="AM210" s="2062" t="s">
        <v>33</v>
      </c>
      <c r="AN210" s="2061" t="s">
        <v>34</v>
      </c>
      <c r="AO210" s="2062" t="s">
        <v>33</v>
      </c>
      <c r="AP210" s="2061" t="s">
        <v>34</v>
      </c>
      <c r="CW210"/>
      <c r="CX210"/>
      <c r="CY210"/>
      <c r="CZ210"/>
      <c r="DA210"/>
      <c r="DB210"/>
      <c r="DC210"/>
      <c r="DD210"/>
      <c r="DE210"/>
      <c r="DG210"/>
      <c r="DH210"/>
      <c r="DI210"/>
      <c r="DJ210"/>
      <c r="DK210"/>
      <c r="DL210"/>
      <c r="DM210"/>
    </row>
    <row r="211" spans="1:117" ht="15" customHeight="1" x14ac:dyDescent="0.25">
      <c r="A211" s="2313" t="s">
        <v>248</v>
      </c>
      <c r="B211" s="674"/>
      <c r="C211" s="2342"/>
      <c r="D211" s="2296">
        <f>SUM(E211:F211)</f>
        <v>0</v>
      </c>
      <c r="E211" s="2068">
        <f>SUM(G211+I211+K211+M211+O211+Q211+S211+U211+W211+Y211+AA211+AC211+AE211+AG211+AI211+AK211+AM211+AO211)</f>
        <v>0</v>
      </c>
      <c r="F211" s="2343">
        <f t="shared" ref="E211:F214" si="243">SUM(H211+J211+L211+N211+P211+R211+T211+V211+X211+Z211+AB211+AD211+AF211+AH211+AJ211+AL211+AN211+AP211)</f>
        <v>0</v>
      </c>
      <c r="G211" s="2344"/>
      <c r="H211" s="52"/>
      <c r="I211" s="2070"/>
      <c r="J211" s="52"/>
      <c r="K211" s="2070"/>
      <c r="L211" s="52"/>
      <c r="M211" s="2070"/>
      <c r="N211" s="52"/>
      <c r="O211" s="2070"/>
      <c r="P211" s="52"/>
      <c r="Q211" s="2070"/>
      <c r="R211" s="52"/>
      <c r="S211" s="2070"/>
      <c r="T211" s="52"/>
      <c r="U211" s="2070"/>
      <c r="V211" s="52"/>
      <c r="W211" s="205"/>
      <c r="X211" s="52"/>
      <c r="Y211" s="2070"/>
      <c r="Z211" s="52"/>
      <c r="AA211" s="2070"/>
      <c r="AB211" s="52"/>
      <c r="AC211" s="2070"/>
      <c r="AD211" s="52"/>
      <c r="AE211" s="2070"/>
      <c r="AF211" s="52"/>
      <c r="AG211" s="2070"/>
      <c r="AH211" s="52"/>
      <c r="AI211" s="2070"/>
      <c r="AJ211" s="52"/>
      <c r="AK211" s="205"/>
      <c r="AL211" s="52"/>
      <c r="AM211" s="2070"/>
      <c r="AN211" s="52"/>
      <c r="AO211" s="2070"/>
      <c r="AP211" s="52"/>
      <c r="CW211"/>
      <c r="CX211"/>
      <c r="CY211"/>
      <c r="CZ211"/>
      <c r="DA211"/>
      <c r="DB211"/>
      <c r="DC211"/>
      <c r="DD211"/>
      <c r="DE211"/>
      <c r="DG211"/>
      <c r="DH211"/>
      <c r="DI211"/>
      <c r="DJ211"/>
      <c r="DK211"/>
      <c r="DL211"/>
      <c r="DM211"/>
    </row>
    <row r="212" spans="1:117" x14ac:dyDescent="0.25">
      <c r="A212" s="1419" t="s">
        <v>249</v>
      </c>
      <c r="B212" s="1420"/>
      <c r="C212" s="1421"/>
      <c r="D212" s="1383">
        <f>SUM(E212:F212)</f>
        <v>0</v>
      </c>
      <c r="E212" s="1422">
        <f t="shared" si="243"/>
        <v>0</v>
      </c>
      <c r="F212" s="1706">
        <f t="shared" si="243"/>
        <v>0</v>
      </c>
      <c r="G212" s="1707"/>
      <c r="H212" s="1425"/>
      <c r="I212" s="1424"/>
      <c r="J212" s="1425"/>
      <c r="K212" s="1424"/>
      <c r="L212" s="1425"/>
      <c r="M212" s="1424"/>
      <c r="N212" s="1425"/>
      <c r="O212" s="1424"/>
      <c r="P212" s="1425"/>
      <c r="Q212" s="1424"/>
      <c r="R212" s="1425"/>
      <c r="S212" s="1424"/>
      <c r="T212" s="1425"/>
      <c r="U212" s="1424"/>
      <c r="V212" s="1425"/>
      <c r="W212" s="1622"/>
      <c r="X212" s="1425"/>
      <c r="Y212" s="1424"/>
      <c r="Z212" s="1425"/>
      <c r="AA212" s="1424"/>
      <c r="AB212" s="1425"/>
      <c r="AC212" s="1424"/>
      <c r="AD212" s="1425"/>
      <c r="AE212" s="1424"/>
      <c r="AF212" s="1425"/>
      <c r="AG212" s="1424"/>
      <c r="AH212" s="1425"/>
      <c r="AI212" s="1424"/>
      <c r="AJ212" s="1425"/>
      <c r="AK212" s="1622"/>
      <c r="AL212" s="1425"/>
      <c r="AM212" s="1424"/>
      <c r="AN212" s="1425"/>
      <c r="AO212" s="1424"/>
      <c r="AP212" s="1425"/>
      <c r="CW212"/>
      <c r="CX212"/>
      <c r="CY212"/>
      <c r="CZ212"/>
      <c r="DA212"/>
      <c r="DB212"/>
      <c r="DC212"/>
      <c r="DD212"/>
      <c r="DE212"/>
      <c r="DG212"/>
      <c r="DH212"/>
      <c r="DI212"/>
      <c r="DJ212"/>
      <c r="DK212"/>
      <c r="DL212"/>
      <c r="DM212"/>
    </row>
    <row r="213" spans="1:117" x14ac:dyDescent="0.25">
      <c r="A213" s="1481" t="s">
        <v>250</v>
      </c>
      <c r="B213" s="1482"/>
      <c r="C213" s="1483"/>
      <c r="D213" s="1383">
        <f>SUM(E213:F213)</f>
        <v>0</v>
      </c>
      <c r="E213" s="1422">
        <f t="shared" si="243"/>
        <v>0</v>
      </c>
      <c r="F213" s="1706">
        <f t="shared" si="243"/>
        <v>0</v>
      </c>
      <c r="G213" s="1707"/>
      <c r="H213" s="1425"/>
      <c r="I213" s="1424"/>
      <c r="J213" s="1425"/>
      <c r="K213" s="1424"/>
      <c r="L213" s="1425"/>
      <c r="M213" s="1424"/>
      <c r="N213" s="1425"/>
      <c r="O213" s="1424"/>
      <c r="P213" s="1425"/>
      <c r="Q213" s="1424"/>
      <c r="R213" s="1425"/>
      <c r="S213" s="1424"/>
      <c r="T213" s="1425"/>
      <c r="U213" s="1424"/>
      <c r="V213" s="1425"/>
      <c r="W213" s="1622"/>
      <c r="X213" s="1425"/>
      <c r="Y213" s="1424"/>
      <c r="Z213" s="1425"/>
      <c r="AA213" s="1424"/>
      <c r="AB213" s="1425"/>
      <c r="AC213" s="1424"/>
      <c r="AD213" s="1425"/>
      <c r="AE213" s="1424"/>
      <c r="AF213" s="1425"/>
      <c r="AG213" s="1424"/>
      <c r="AH213" s="1425"/>
      <c r="AI213" s="1424"/>
      <c r="AJ213" s="1425"/>
      <c r="AK213" s="1622"/>
      <c r="AL213" s="1425"/>
      <c r="AM213" s="1424"/>
      <c r="AN213" s="1425"/>
      <c r="AO213" s="1424"/>
      <c r="AP213" s="1425"/>
      <c r="CW213"/>
      <c r="CX213"/>
      <c r="CY213"/>
      <c r="CZ213"/>
      <c r="DA213"/>
      <c r="DB213"/>
      <c r="DC213"/>
      <c r="DD213"/>
      <c r="DE213"/>
      <c r="DG213"/>
      <c r="DH213"/>
      <c r="DI213"/>
      <c r="DJ213"/>
      <c r="DK213"/>
      <c r="DL213"/>
      <c r="DM213"/>
    </row>
    <row r="214" spans="1:117" x14ac:dyDescent="0.25">
      <c r="A214" s="803" t="s">
        <v>251</v>
      </c>
      <c r="B214" s="803"/>
      <c r="C214" s="735"/>
      <c r="D214" s="1388">
        <f>SUM(E214:F214)</f>
        <v>0</v>
      </c>
      <c r="E214" s="541">
        <f t="shared" si="243"/>
        <v>0</v>
      </c>
      <c r="F214" s="1708">
        <f t="shared" si="243"/>
        <v>0</v>
      </c>
      <c r="G214" s="1709"/>
      <c r="H214" s="1435"/>
      <c r="I214" s="1434"/>
      <c r="J214" s="1435"/>
      <c r="K214" s="1434"/>
      <c r="L214" s="1435"/>
      <c r="M214" s="1434"/>
      <c r="N214" s="1435"/>
      <c r="O214" s="1434"/>
      <c r="P214" s="1435"/>
      <c r="Q214" s="1434"/>
      <c r="R214" s="1435"/>
      <c r="S214" s="1434"/>
      <c r="T214" s="1435"/>
      <c r="U214" s="1434"/>
      <c r="V214" s="1435"/>
      <c r="W214" s="1624"/>
      <c r="X214" s="1435"/>
      <c r="Y214" s="1434"/>
      <c r="Z214" s="1435"/>
      <c r="AA214" s="1434"/>
      <c r="AB214" s="1435"/>
      <c r="AC214" s="1434"/>
      <c r="AD214" s="1435"/>
      <c r="AE214" s="1434"/>
      <c r="AF214" s="1435"/>
      <c r="AG214" s="1434"/>
      <c r="AH214" s="1435"/>
      <c r="AI214" s="1434"/>
      <c r="AJ214" s="1435"/>
      <c r="AK214" s="1624"/>
      <c r="AL214" s="1435"/>
      <c r="AM214" s="1434"/>
      <c r="AN214" s="1435"/>
      <c r="AO214" s="1434"/>
      <c r="AP214" s="1435"/>
      <c r="CW214"/>
      <c r="CX214"/>
      <c r="CY214"/>
      <c r="CZ214"/>
      <c r="DA214"/>
      <c r="DB214"/>
      <c r="DC214"/>
      <c r="DD214"/>
      <c r="DE214"/>
      <c r="DG214"/>
      <c r="DH214"/>
      <c r="DI214"/>
      <c r="DJ214"/>
      <c r="DK214"/>
      <c r="DL214"/>
      <c r="DM214"/>
    </row>
    <row r="215" spans="1:117" x14ac:dyDescent="0.25">
      <c r="A215" s="43" t="s">
        <v>252</v>
      </c>
      <c r="B215" s="377"/>
      <c r="C215" s="377"/>
      <c r="D215" s="378"/>
      <c r="E215" s="378"/>
      <c r="F215" s="378"/>
      <c r="G215" s="379"/>
      <c r="H215" s="379"/>
      <c r="I215" s="379"/>
      <c r="J215" s="380"/>
      <c r="K215" s="1285"/>
      <c r="L215" s="379"/>
      <c r="M215" s="1285"/>
      <c r="N215" s="1286"/>
      <c r="O215" s="10"/>
      <c r="P215" s="10"/>
      <c r="Q215" s="10"/>
      <c r="R215" s="10"/>
      <c r="S215" s="10"/>
      <c r="T215" s="10"/>
      <c r="U215" s="10"/>
      <c r="V215" s="10"/>
      <c r="W215" s="10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CW215"/>
      <c r="CX215"/>
      <c r="CY215"/>
      <c r="CZ215"/>
      <c r="DA215"/>
      <c r="DB215"/>
      <c r="DC215"/>
      <c r="DD215"/>
      <c r="DE215"/>
      <c r="DG215"/>
      <c r="DH215"/>
      <c r="DI215"/>
      <c r="DJ215"/>
      <c r="DK215"/>
      <c r="DL215"/>
      <c r="DM215"/>
    </row>
    <row r="216" spans="1:117" ht="15" customHeight="1" x14ac:dyDescent="0.25">
      <c r="A216" s="2141" t="s">
        <v>253</v>
      </c>
      <c r="B216" s="804"/>
      <c r="C216" s="2142"/>
      <c r="D216" s="2105" t="s">
        <v>254</v>
      </c>
      <c r="E216" s="638"/>
      <c r="F216" s="2076"/>
      <c r="G216" s="2050" t="s">
        <v>5</v>
      </c>
      <c r="H216" s="2051"/>
      <c r="I216" s="2051"/>
      <c r="J216" s="2051"/>
      <c r="K216" s="2051"/>
      <c r="L216" s="2051"/>
      <c r="M216" s="2051"/>
      <c r="N216" s="2051"/>
      <c r="O216" s="2051"/>
      <c r="P216" s="2051"/>
      <c r="Q216" s="2051"/>
      <c r="R216" s="2051"/>
      <c r="S216" s="2051"/>
      <c r="T216" s="2051"/>
      <c r="U216" s="2051"/>
      <c r="V216" s="2051"/>
      <c r="W216" s="2051"/>
      <c r="X216" s="2051"/>
      <c r="Y216" s="2051"/>
      <c r="Z216" s="2051"/>
      <c r="AA216" s="2051"/>
      <c r="AB216" s="2051"/>
      <c r="AC216" s="2051"/>
      <c r="AD216" s="2051"/>
      <c r="AE216" s="2051"/>
      <c r="AF216" s="2051"/>
      <c r="AG216" s="2051"/>
      <c r="AH216" s="2051"/>
      <c r="AI216" s="2051"/>
      <c r="AJ216" s="2051"/>
      <c r="AK216" s="2051"/>
      <c r="AL216" s="2051"/>
      <c r="AM216" s="2051"/>
      <c r="AN216" s="2052"/>
      <c r="AO216" s="2248" t="s">
        <v>7</v>
      </c>
      <c r="AP216" s="2249" t="s">
        <v>255</v>
      </c>
      <c r="AQ216" s="2250" t="s">
        <v>256</v>
      </c>
      <c r="AR216" s="2251"/>
      <c r="AS216" s="2252" t="s">
        <v>257</v>
      </c>
      <c r="AT216" s="2253" t="s">
        <v>42</v>
      </c>
      <c r="AU216" s="2253" t="s">
        <v>258</v>
      </c>
      <c r="AV216" s="2254" t="s">
        <v>9</v>
      </c>
      <c r="AW216" s="2254" t="s">
        <v>259</v>
      </c>
      <c r="AX216" s="2251" t="s">
        <v>10</v>
      </c>
      <c r="CW216"/>
      <c r="CX216"/>
      <c r="CY216"/>
      <c r="CZ216"/>
      <c r="DA216"/>
      <c r="DB216"/>
      <c r="DC216"/>
      <c r="DD216"/>
      <c r="DE216"/>
      <c r="DG216"/>
      <c r="DH216"/>
      <c r="DI216"/>
      <c r="DJ216"/>
      <c r="DK216"/>
      <c r="DL216"/>
      <c r="DM216"/>
    </row>
    <row r="217" spans="1:117" ht="15" customHeight="1" x14ac:dyDescent="0.25">
      <c r="A217" s="711"/>
      <c r="B217" s="805"/>
      <c r="C217" s="712"/>
      <c r="D217" s="903"/>
      <c r="E217" s="640"/>
      <c r="F217" s="885"/>
      <c r="G217" s="2077" t="s">
        <v>119</v>
      </c>
      <c r="H217" s="2056"/>
      <c r="I217" s="2051" t="s">
        <v>16</v>
      </c>
      <c r="J217" s="2057"/>
      <c r="K217" s="2050" t="s">
        <v>17</v>
      </c>
      <c r="L217" s="2057"/>
      <c r="M217" s="2050" t="s">
        <v>18</v>
      </c>
      <c r="N217" s="2057"/>
      <c r="O217" s="2050" t="s">
        <v>19</v>
      </c>
      <c r="P217" s="2057"/>
      <c r="Q217" s="2050" t="s">
        <v>20</v>
      </c>
      <c r="R217" s="2057"/>
      <c r="S217" s="2050" t="s">
        <v>21</v>
      </c>
      <c r="T217" s="2057"/>
      <c r="U217" s="2050" t="s">
        <v>22</v>
      </c>
      <c r="V217" s="2057"/>
      <c r="W217" s="2050" t="s">
        <v>23</v>
      </c>
      <c r="X217" s="2058"/>
      <c r="Y217" s="2050" t="s">
        <v>24</v>
      </c>
      <c r="Z217" s="2058"/>
      <c r="AA217" s="2050" t="s">
        <v>244</v>
      </c>
      <c r="AB217" s="2058"/>
      <c r="AC217" s="2050" t="s">
        <v>245</v>
      </c>
      <c r="AD217" s="2058"/>
      <c r="AE217" s="2050" t="s">
        <v>246</v>
      </c>
      <c r="AF217" s="2058"/>
      <c r="AG217" s="2050" t="s">
        <v>247</v>
      </c>
      <c r="AH217" s="2058"/>
      <c r="AI217" s="2050" t="s">
        <v>29</v>
      </c>
      <c r="AJ217" s="2058"/>
      <c r="AK217" s="2050" t="s">
        <v>30</v>
      </c>
      <c r="AL217" s="2058"/>
      <c r="AM217" s="2050" t="s">
        <v>31</v>
      </c>
      <c r="AN217" s="2058"/>
      <c r="AO217" s="819"/>
      <c r="AP217" s="822"/>
      <c r="AQ217" s="2255" t="s">
        <v>260</v>
      </c>
      <c r="AR217" s="2256" t="s">
        <v>261</v>
      </c>
      <c r="AS217" s="826"/>
      <c r="AT217" s="812"/>
      <c r="AU217" s="812"/>
      <c r="AV217" s="815"/>
      <c r="AW217" s="815"/>
      <c r="AX217" s="2251"/>
      <c r="CW217"/>
      <c r="CX217"/>
      <c r="CY217"/>
      <c r="CZ217"/>
      <c r="DA217"/>
      <c r="DB217"/>
      <c r="DC217"/>
      <c r="DD217"/>
      <c r="DE217"/>
      <c r="DG217"/>
      <c r="DH217"/>
      <c r="DI217"/>
      <c r="DJ217"/>
      <c r="DK217"/>
      <c r="DL217"/>
      <c r="DM217"/>
    </row>
    <row r="218" spans="1:117" x14ac:dyDescent="0.25">
      <c r="A218" s="906"/>
      <c r="B218" s="807"/>
      <c r="C218" s="904"/>
      <c r="D218" s="2257" t="s">
        <v>32</v>
      </c>
      <c r="E218" s="2258" t="s">
        <v>33</v>
      </c>
      <c r="F218" s="538" t="s">
        <v>34</v>
      </c>
      <c r="G218" s="2062" t="s">
        <v>33</v>
      </c>
      <c r="H218" s="2061" t="s">
        <v>34</v>
      </c>
      <c r="I218" s="2062" t="s">
        <v>33</v>
      </c>
      <c r="J218" s="2061" t="s">
        <v>34</v>
      </c>
      <c r="K218" s="2062" t="s">
        <v>33</v>
      </c>
      <c r="L218" s="2061" t="s">
        <v>34</v>
      </c>
      <c r="M218" s="2062" t="s">
        <v>33</v>
      </c>
      <c r="N218" s="2061" t="s">
        <v>34</v>
      </c>
      <c r="O218" s="2062" t="s">
        <v>33</v>
      </c>
      <c r="P218" s="2061" t="s">
        <v>34</v>
      </c>
      <c r="Q218" s="2062" t="s">
        <v>33</v>
      </c>
      <c r="R218" s="2061" t="s">
        <v>34</v>
      </c>
      <c r="S218" s="2062" t="s">
        <v>33</v>
      </c>
      <c r="T218" s="2061" t="s">
        <v>34</v>
      </c>
      <c r="U218" s="2062" t="s">
        <v>33</v>
      </c>
      <c r="V218" s="2061" t="s">
        <v>34</v>
      </c>
      <c r="W218" s="2062" t="s">
        <v>33</v>
      </c>
      <c r="X218" s="2061" t="s">
        <v>34</v>
      </c>
      <c r="Y218" s="2062" t="s">
        <v>33</v>
      </c>
      <c r="Z218" s="2061" t="s">
        <v>34</v>
      </c>
      <c r="AA218" s="2062" t="s">
        <v>33</v>
      </c>
      <c r="AB218" s="2061" t="s">
        <v>34</v>
      </c>
      <c r="AC218" s="2062" t="s">
        <v>33</v>
      </c>
      <c r="AD218" s="2061" t="s">
        <v>34</v>
      </c>
      <c r="AE218" s="2062" t="s">
        <v>33</v>
      </c>
      <c r="AF218" s="2061" t="s">
        <v>34</v>
      </c>
      <c r="AG218" s="2062" t="s">
        <v>33</v>
      </c>
      <c r="AH218" s="2061" t="s">
        <v>34</v>
      </c>
      <c r="AI218" s="2062" t="s">
        <v>33</v>
      </c>
      <c r="AJ218" s="2061" t="s">
        <v>34</v>
      </c>
      <c r="AK218" s="2062" t="s">
        <v>33</v>
      </c>
      <c r="AL218" s="2061" t="s">
        <v>34</v>
      </c>
      <c r="AM218" s="2062" t="s">
        <v>33</v>
      </c>
      <c r="AN218" s="2061" t="s">
        <v>34</v>
      </c>
      <c r="AO218" s="2259"/>
      <c r="AP218" s="2260"/>
      <c r="AQ218" s="2261"/>
      <c r="AR218" s="2262"/>
      <c r="AS218" s="916"/>
      <c r="AT218" s="910"/>
      <c r="AU218" s="910"/>
      <c r="AV218" s="2345"/>
      <c r="AW218" s="2345"/>
      <c r="AX218" s="2251"/>
      <c r="CW218"/>
      <c r="CX218"/>
      <c r="CY218"/>
      <c r="CZ218"/>
      <c r="DA218"/>
      <c r="DB218"/>
      <c r="DC218"/>
      <c r="DD218"/>
      <c r="DE218"/>
      <c r="DG218"/>
      <c r="DH218"/>
      <c r="DI218"/>
      <c r="DJ218"/>
      <c r="DK218"/>
      <c r="DL218"/>
      <c r="DM218"/>
    </row>
    <row r="219" spans="1:117" x14ac:dyDescent="0.25">
      <c r="A219" s="2326" t="s">
        <v>262</v>
      </c>
      <c r="B219" s="2346" t="s">
        <v>263</v>
      </c>
      <c r="C219" s="2264"/>
      <c r="D219" s="2347">
        <f t="shared" ref="D219:D263" si="244">SUM(E219+F219)</f>
        <v>16</v>
      </c>
      <c r="E219" s="135">
        <f t="shared" ref="E219:F234" si="245">SUM(G219+I219+K219+M219+O219+Q219+S219+U219+W219+Y219+AA219+AC219+AE219+AG219+AI219+AK219+AM219)</f>
        <v>10</v>
      </c>
      <c r="F219" s="2114">
        <f t="shared" si="245"/>
        <v>6</v>
      </c>
      <c r="G219" s="2348">
        <v>0</v>
      </c>
      <c r="H219" s="386">
        <v>0</v>
      </c>
      <c r="I219" s="2267">
        <v>0</v>
      </c>
      <c r="J219" s="386">
        <v>0</v>
      </c>
      <c r="K219" s="2267">
        <v>2</v>
      </c>
      <c r="L219" s="386">
        <v>1</v>
      </c>
      <c r="M219" s="2267">
        <v>1</v>
      </c>
      <c r="N219" s="386">
        <v>0</v>
      </c>
      <c r="O219" s="2267">
        <v>1</v>
      </c>
      <c r="P219" s="386">
        <v>0</v>
      </c>
      <c r="Q219" s="2267">
        <v>0</v>
      </c>
      <c r="R219" s="386">
        <v>1</v>
      </c>
      <c r="S219" s="2267">
        <v>0</v>
      </c>
      <c r="T219" s="386">
        <v>0</v>
      </c>
      <c r="U219" s="2267">
        <v>2</v>
      </c>
      <c r="V219" s="2268">
        <v>2</v>
      </c>
      <c r="W219" s="2267">
        <v>2</v>
      </c>
      <c r="X219" s="2268">
        <v>0</v>
      </c>
      <c r="Y219" s="2267">
        <v>1</v>
      </c>
      <c r="Z219" s="2268">
        <v>0</v>
      </c>
      <c r="AA219" s="2267">
        <v>0</v>
      </c>
      <c r="AB219" s="2268">
        <v>0</v>
      </c>
      <c r="AC219" s="2267">
        <v>1</v>
      </c>
      <c r="AD219" s="2268">
        <v>0</v>
      </c>
      <c r="AE219" s="2267">
        <v>0</v>
      </c>
      <c r="AF219" s="2268">
        <v>0</v>
      </c>
      <c r="AG219" s="2267">
        <v>0</v>
      </c>
      <c r="AH219" s="2268">
        <v>0</v>
      </c>
      <c r="AI219" s="2267">
        <v>0</v>
      </c>
      <c r="AJ219" s="2268">
        <v>1</v>
      </c>
      <c r="AK219" s="2267">
        <v>0</v>
      </c>
      <c r="AL219" s="2268">
        <v>0</v>
      </c>
      <c r="AM219" s="2267">
        <v>0</v>
      </c>
      <c r="AN219" s="2268">
        <v>1</v>
      </c>
      <c r="AO219" s="2349">
        <v>0</v>
      </c>
      <c r="AP219" s="2350">
        <v>0</v>
      </c>
      <c r="AQ219" s="1307"/>
      <c r="AR219" s="1308"/>
      <c r="AS219" s="1309"/>
      <c r="AT219" s="2267">
        <v>0</v>
      </c>
      <c r="AU219" s="2267">
        <v>0</v>
      </c>
      <c r="AV219" s="387">
        <v>0</v>
      </c>
      <c r="AW219" s="387">
        <v>0</v>
      </c>
      <c r="AX219" s="2268">
        <v>0</v>
      </c>
      <c r="AY219" t="str">
        <f>CW219&amp;CX219&amp;CY219&amp;CZ219&amp;DA219&amp;DB219&amp;DC219</f>
        <v/>
      </c>
      <c r="CW219" s="25" t="str">
        <f>IF(AND(F219&gt;0,AO219=""),"  * No olvide digitar Embarazadas. Digite Cero si no tiene.",IF(AO219&gt;F219," * Las Embarazadas no pueden superar el Total Mujeres.",""))</f>
        <v/>
      </c>
      <c r="CX219" s="25" t="str">
        <f>IF(AND(D219&gt;0,AV219="")," * No olvide ingresar datos en Usuarios con Discapacidad. (Digite cero si no tiene).",IF(AV219&gt;D219," * La variable Usuarios con discapacidad No puede ser mayor al Total.",""))</f>
        <v/>
      </c>
      <c r="CY219" s="25" t="str">
        <f>IF(AND(D219&gt;0,AW219="")," * No olvide ingresar datos en Usuarios Oncológicos. (Digite cero si no tiene).",IF(AW219&gt;D219," * La variable Usuarios oncológicos No puede ser mayor al Total.",""))</f>
        <v/>
      </c>
      <c r="CZ219" s="25" t="str">
        <f>IF(AND((AI219+AJ219)&gt;0,AP219="")," * No olvide digitar la variable 60 años. Si no tiene digite Cero.",IF(AP219&gt;(AI219+AJ219), "* El número de pacientes de 60 años NO DEBE ser mayor a lo registrado en el grupo etario de 60 a 64 años.",""))</f>
        <v/>
      </c>
      <c r="DA219" s="25" t="str">
        <f t="shared" ref="DA219:DA282" si="246">IF(AND(D219&gt;0,AX219="")," * No olvide ingresar datos en Usuarios Migrantes. (Digite cero si no tiene).","")</f>
        <v/>
      </c>
      <c r="DB219" s="25" t="str">
        <f t="shared" ref="DB219:DB282" si="247">IF(AX219&gt;D219, "* Migrantes no puede ser mayor al Total","")</f>
        <v/>
      </c>
      <c r="DC219"/>
      <c r="DD219"/>
      <c r="DE219"/>
      <c r="DG219" s="26">
        <f>IF(AND(F219&gt;0,AO219=""),1,IF(AO219&gt;F219,1,0))</f>
        <v>0</v>
      </c>
      <c r="DH219" s="26">
        <f>IF(AND(D219&gt;0,AV219=""),1,IF(AV219&gt;D219,1,0))</f>
        <v>0</v>
      </c>
      <c r="DI219" s="26">
        <f>IF(AND(D219&gt;0,AW219=""),1,IF(AW219&gt;D219,1,0))</f>
        <v>0</v>
      </c>
      <c r="DJ219" s="26">
        <f>IF(AND((AI219+AJ219)&gt;0,AP219=""),1,IF(AP219&gt;(AI219+AJ219),1,0))</f>
        <v>0</v>
      </c>
      <c r="DK219" s="26">
        <f>IF(AND(D219&gt;0,AX219=""),1,0)</f>
        <v>0</v>
      </c>
      <c r="DL219" s="26">
        <f>IF(AX219&gt;D219,1,0)</f>
        <v>0</v>
      </c>
      <c r="DM219"/>
    </row>
    <row r="220" spans="1:117" x14ac:dyDescent="0.25">
      <c r="A220" s="1310"/>
      <c r="B220" s="1311" t="s">
        <v>264</v>
      </c>
      <c r="C220" s="838"/>
      <c r="D220" s="1312">
        <f>SUM(E220+F220)</f>
        <v>82</v>
      </c>
      <c r="E220" s="1313">
        <f t="shared" si="245"/>
        <v>40</v>
      </c>
      <c r="F220" s="132">
        <f t="shared" si="245"/>
        <v>42</v>
      </c>
      <c r="G220" s="1314">
        <v>0</v>
      </c>
      <c r="H220" s="1315">
        <v>0</v>
      </c>
      <c r="I220" s="1316">
        <v>1</v>
      </c>
      <c r="J220" s="1315">
        <v>0</v>
      </c>
      <c r="K220" s="1316">
        <v>5</v>
      </c>
      <c r="L220" s="1315">
        <v>2</v>
      </c>
      <c r="M220" s="1316">
        <v>3</v>
      </c>
      <c r="N220" s="1315">
        <v>0</v>
      </c>
      <c r="O220" s="1316">
        <v>3</v>
      </c>
      <c r="P220" s="1315">
        <v>1</v>
      </c>
      <c r="Q220" s="1316">
        <v>4</v>
      </c>
      <c r="R220" s="1315">
        <v>2</v>
      </c>
      <c r="S220" s="1316">
        <v>1</v>
      </c>
      <c r="T220" s="1315">
        <v>1</v>
      </c>
      <c r="U220" s="1316">
        <v>8</v>
      </c>
      <c r="V220" s="389">
        <v>3</v>
      </c>
      <c r="W220" s="1316">
        <v>2</v>
      </c>
      <c r="X220" s="389">
        <v>2</v>
      </c>
      <c r="Y220" s="1316">
        <v>2</v>
      </c>
      <c r="Z220" s="389">
        <v>1</v>
      </c>
      <c r="AA220" s="1316">
        <v>1</v>
      </c>
      <c r="AB220" s="389">
        <v>4</v>
      </c>
      <c r="AC220" s="1316">
        <v>0</v>
      </c>
      <c r="AD220" s="389">
        <v>7</v>
      </c>
      <c r="AE220" s="1316">
        <v>1</v>
      </c>
      <c r="AF220" s="389">
        <v>4</v>
      </c>
      <c r="AG220" s="1316">
        <v>3</v>
      </c>
      <c r="AH220" s="389">
        <v>7</v>
      </c>
      <c r="AI220" s="1316">
        <v>0</v>
      </c>
      <c r="AJ220" s="389">
        <v>1</v>
      </c>
      <c r="AK220" s="1316">
        <v>4</v>
      </c>
      <c r="AL220" s="389">
        <v>4</v>
      </c>
      <c r="AM220" s="1316">
        <v>2</v>
      </c>
      <c r="AN220" s="389">
        <v>3</v>
      </c>
      <c r="AO220" s="1317">
        <v>0</v>
      </c>
      <c r="AP220" s="1318">
        <v>0</v>
      </c>
      <c r="AQ220" s="1307"/>
      <c r="AR220" s="1308"/>
      <c r="AS220" s="1309"/>
      <c r="AT220" s="1316">
        <v>0</v>
      </c>
      <c r="AU220" s="1316">
        <v>0</v>
      </c>
      <c r="AV220" s="1319">
        <v>0</v>
      </c>
      <c r="AW220" s="1319">
        <v>0</v>
      </c>
      <c r="AX220" s="389">
        <v>1</v>
      </c>
      <c r="AY220" t="str">
        <f t="shared" ref="AY220:AY283" si="248">CW220&amp;CX220&amp;CY220&amp;CZ220&amp;DA220&amp;DB220&amp;DC220</f>
        <v/>
      </c>
      <c r="CW220" s="25" t="str">
        <f t="shared" ref="CW220:CW283" si="249">IF(AND(F220&gt;0,AO220=""),"  * No olvide digitar Embarazadas. Digite Cero si no tiene.",IF(AO220&gt;F220," * Las Embarazadas no pueden superar el Total Mujeres.",""))</f>
        <v/>
      </c>
      <c r="CX220" s="25" t="str">
        <f t="shared" ref="CX220:CX283" si="250">IF(AND(D220&gt;0,AV220="")," * No olvide ingresar datos en Usuarios con Discapacidad. (Digite cero si no tiene).",IF(AV220&gt;D220," * La variable Usuarios con discapacidad No puede ser mayor al Total.",""))</f>
        <v/>
      </c>
      <c r="CY220" s="25" t="str">
        <f t="shared" ref="CY220:CY283" si="251">IF(AND(D220&gt;0,AW220="")," * No olvide ingresar datos en Usuarios Oncológicos. (Digite cero si no tiene).",IF(AW220&gt;D220," * La variable Usuarios oncológicos No puede ser mayor al Total.",""))</f>
        <v/>
      </c>
      <c r="CZ220" s="25" t="str">
        <f t="shared" ref="CZ220:CZ283" si="252">IF(AND((AI220+AJ220)&gt;0,AP220="")," * No olvide digitar la variable 60 años. Si no tiene digite Cero.",IF(AP220&gt;(AI220+AJ220), "* El número de pacientes de 60 años NO DEBE ser mayor a lo registrado en el grupo etario de 60 a 64 años.",""))</f>
        <v/>
      </c>
      <c r="DA220" s="25" t="str">
        <f t="shared" si="246"/>
        <v/>
      </c>
      <c r="DB220" s="25" t="str">
        <f t="shared" si="247"/>
        <v/>
      </c>
      <c r="DC220"/>
      <c r="DD220"/>
      <c r="DE220"/>
      <c r="DG220" s="26">
        <f t="shared" ref="DG220:DG283" si="253">IF(AND(F220&gt;0,AO220=""),1,IF(AO220&gt;F220,1,0))</f>
        <v>0</v>
      </c>
      <c r="DH220" s="26">
        <f t="shared" ref="DH220:DH283" si="254">IF(AND(D220&gt;0,AV220=""),1,IF(AV220&gt;D220,1,0))</f>
        <v>0</v>
      </c>
      <c r="DI220" s="26">
        <f t="shared" ref="DI220:DI283" si="255">IF(AND(D220&gt;0,AW220=""),1,IF(AW220&gt;D220,1,0))</f>
        <v>0</v>
      </c>
      <c r="DJ220" s="26">
        <f t="shared" ref="DJ220:DJ283" si="256">IF(AND((AI220+AJ220)&gt;0,AP220=""),1,IF(AP220&gt;(AI220+AJ220),1,0))</f>
        <v>0</v>
      </c>
      <c r="DK220" s="26">
        <f t="shared" ref="DK220:DK283" si="257">IF(AND(D220&gt;0,AX220=""),1,0)</f>
        <v>0</v>
      </c>
      <c r="DL220" s="26">
        <f t="shared" ref="DL220:DL283" si="258">IF(AX220&gt;D220,1,0)</f>
        <v>0</v>
      </c>
      <c r="DM220"/>
    </row>
    <row r="221" spans="1:117" x14ac:dyDescent="0.25">
      <c r="A221" s="713" t="s">
        <v>265</v>
      </c>
      <c r="B221" s="830" t="s">
        <v>266</v>
      </c>
      <c r="C221" s="830"/>
      <c r="D221" s="245">
        <f t="shared" si="244"/>
        <v>0</v>
      </c>
      <c r="E221" s="390">
        <f t="shared" si="245"/>
        <v>0</v>
      </c>
      <c r="F221" s="391">
        <f t="shared" si="245"/>
        <v>0</v>
      </c>
      <c r="G221" s="392"/>
      <c r="H221" s="393"/>
      <c r="I221" s="394"/>
      <c r="J221" s="393"/>
      <c r="K221" s="394"/>
      <c r="L221" s="393"/>
      <c r="M221" s="394"/>
      <c r="N221" s="393"/>
      <c r="O221" s="394"/>
      <c r="P221" s="393"/>
      <c r="Q221" s="394"/>
      <c r="R221" s="393"/>
      <c r="S221" s="394"/>
      <c r="T221" s="393"/>
      <c r="U221" s="394"/>
      <c r="V221" s="395"/>
      <c r="W221" s="394"/>
      <c r="X221" s="395"/>
      <c r="Y221" s="394"/>
      <c r="Z221" s="395"/>
      <c r="AA221" s="394"/>
      <c r="AB221" s="395"/>
      <c r="AC221" s="394"/>
      <c r="AD221" s="395"/>
      <c r="AE221" s="394"/>
      <c r="AF221" s="395"/>
      <c r="AG221" s="394"/>
      <c r="AH221" s="395"/>
      <c r="AI221" s="394"/>
      <c r="AJ221" s="395"/>
      <c r="AK221" s="394"/>
      <c r="AL221" s="395"/>
      <c r="AM221" s="394"/>
      <c r="AN221" s="395"/>
      <c r="AO221" s="396"/>
      <c r="AP221" s="397"/>
      <c r="AQ221" s="392"/>
      <c r="AR221" s="393"/>
      <c r="AS221" s="2267"/>
      <c r="AT221" s="394">
        <v>0</v>
      </c>
      <c r="AU221" s="394">
        <v>0</v>
      </c>
      <c r="AV221" s="398">
        <v>0</v>
      </c>
      <c r="AW221" s="398">
        <v>0</v>
      </c>
      <c r="AX221" s="393">
        <v>0</v>
      </c>
      <c r="AY221" t="str">
        <f t="shared" si="248"/>
        <v/>
      </c>
      <c r="CW221" s="25" t="str">
        <f t="shared" si="249"/>
        <v/>
      </c>
      <c r="CX221" s="25" t="str">
        <f t="shared" si="250"/>
        <v/>
      </c>
      <c r="CY221" s="25" t="str">
        <f t="shared" si="251"/>
        <v/>
      </c>
      <c r="CZ221" s="25" t="str">
        <f t="shared" si="252"/>
        <v/>
      </c>
      <c r="DA221" s="25" t="str">
        <f t="shared" si="246"/>
        <v/>
      </c>
      <c r="DB221" s="25" t="str">
        <f t="shared" si="247"/>
        <v/>
      </c>
      <c r="DC221"/>
      <c r="DD221"/>
      <c r="DE221"/>
      <c r="DG221" s="26">
        <f t="shared" si="253"/>
        <v>0</v>
      </c>
      <c r="DH221" s="26">
        <f t="shared" si="254"/>
        <v>0</v>
      </c>
      <c r="DI221" s="26">
        <f t="shared" si="255"/>
        <v>0</v>
      </c>
      <c r="DJ221" s="26">
        <f t="shared" si="256"/>
        <v>0</v>
      </c>
      <c r="DK221" s="26">
        <f t="shared" si="257"/>
        <v>0</v>
      </c>
      <c r="DL221" s="26">
        <f t="shared" si="258"/>
        <v>0</v>
      </c>
      <c r="DM221"/>
    </row>
    <row r="222" spans="1:117" x14ac:dyDescent="0.25">
      <c r="A222" s="713"/>
      <c r="B222" s="1320" t="s">
        <v>267</v>
      </c>
      <c r="C222" s="1320"/>
      <c r="D222" s="1321">
        <f t="shared" si="244"/>
        <v>0</v>
      </c>
      <c r="E222" s="1322">
        <f t="shared" si="245"/>
        <v>0</v>
      </c>
      <c r="F222" s="1323">
        <f t="shared" si="245"/>
        <v>0</v>
      </c>
      <c r="G222" s="1324"/>
      <c r="H222" s="1325"/>
      <c r="I222" s="1326"/>
      <c r="J222" s="1325"/>
      <c r="K222" s="1326"/>
      <c r="L222" s="1325"/>
      <c r="M222" s="1326"/>
      <c r="N222" s="1325"/>
      <c r="O222" s="1326"/>
      <c r="P222" s="1325"/>
      <c r="Q222" s="1326"/>
      <c r="R222" s="1325"/>
      <c r="S222" s="1326"/>
      <c r="T222" s="1325"/>
      <c r="U222" s="1326"/>
      <c r="V222" s="1327"/>
      <c r="W222" s="1326"/>
      <c r="X222" s="1327"/>
      <c r="Y222" s="1326"/>
      <c r="Z222" s="1327"/>
      <c r="AA222" s="1326"/>
      <c r="AB222" s="1327"/>
      <c r="AC222" s="1326"/>
      <c r="AD222" s="1327"/>
      <c r="AE222" s="1326"/>
      <c r="AF222" s="1327"/>
      <c r="AG222" s="1326"/>
      <c r="AH222" s="1327"/>
      <c r="AI222" s="1326"/>
      <c r="AJ222" s="1327"/>
      <c r="AK222" s="1326"/>
      <c r="AL222" s="1327"/>
      <c r="AM222" s="1326"/>
      <c r="AN222" s="1327"/>
      <c r="AO222" s="1328"/>
      <c r="AP222" s="1329"/>
      <c r="AQ222" s="1307"/>
      <c r="AR222" s="1308"/>
      <c r="AS222" s="394"/>
      <c r="AT222" s="1326">
        <v>0</v>
      </c>
      <c r="AU222" s="1326">
        <v>0</v>
      </c>
      <c r="AV222" s="1330">
        <v>0</v>
      </c>
      <c r="AW222" s="1330">
        <v>0</v>
      </c>
      <c r="AX222" s="1325">
        <v>0</v>
      </c>
      <c r="AY222" t="str">
        <f t="shared" si="248"/>
        <v/>
      </c>
      <c r="CW222" s="25" t="str">
        <f t="shared" si="249"/>
        <v/>
      </c>
      <c r="CX222" s="25" t="str">
        <f t="shared" si="250"/>
        <v/>
      </c>
      <c r="CY222" s="25" t="str">
        <f t="shared" si="251"/>
        <v/>
      </c>
      <c r="CZ222" s="25" t="str">
        <f t="shared" si="252"/>
        <v/>
      </c>
      <c r="DA222" s="25" t="str">
        <f t="shared" si="246"/>
        <v/>
      </c>
      <c r="DB222" s="25" t="str">
        <f t="shared" si="247"/>
        <v/>
      </c>
      <c r="DC222"/>
      <c r="DD222"/>
      <c r="DE222"/>
      <c r="DG222" s="26">
        <f t="shared" si="253"/>
        <v>0</v>
      </c>
      <c r="DH222" s="26">
        <f t="shared" si="254"/>
        <v>0</v>
      </c>
      <c r="DI222" s="26">
        <f t="shared" si="255"/>
        <v>0</v>
      </c>
      <c r="DJ222" s="26">
        <f t="shared" si="256"/>
        <v>0</v>
      </c>
      <c r="DK222" s="26">
        <f t="shared" si="257"/>
        <v>0</v>
      </c>
      <c r="DL222" s="26">
        <f t="shared" si="258"/>
        <v>0</v>
      </c>
      <c r="DM222"/>
    </row>
    <row r="223" spans="1:117" x14ac:dyDescent="0.25">
      <c r="A223" s="713"/>
      <c r="B223" s="1320" t="s">
        <v>268</v>
      </c>
      <c r="C223" s="1320"/>
      <c r="D223" s="1321">
        <f t="shared" si="244"/>
        <v>0</v>
      </c>
      <c r="E223" s="1322">
        <f t="shared" si="245"/>
        <v>0</v>
      </c>
      <c r="F223" s="1323">
        <f t="shared" si="245"/>
        <v>0</v>
      </c>
      <c r="G223" s="1324"/>
      <c r="H223" s="1325"/>
      <c r="I223" s="1326"/>
      <c r="J223" s="1325"/>
      <c r="K223" s="1326"/>
      <c r="L223" s="1325"/>
      <c r="M223" s="1326"/>
      <c r="N223" s="1325"/>
      <c r="O223" s="1326"/>
      <c r="P223" s="1325"/>
      <c r="Q223" s="1326"/>
      <c r="R223" s="1325"/>
      <c r="S223" s="1326"/>
      <c r="T223" s="1325"/>
      <c r="U223" s="1326"/>
      <c r="V223" s="1327"/>
      <c r="W223" s="1326"/>
      <c r="X223" s="1327"/>
      <c r="Y223" s="1326"/>
      <c r="Z223" s="1327"/>
      <c r="AA223" s="1326"/>
      <c r="AB223" s="1327"/>
      <c r="AC223" s="1326"/>
      <c r="AD223" s="1327"/>
      <c r="AE223" s="1326"/>
      <c r="AF223" s="1327"/>
      <c r="AG223" s="1326"/>
      <c r="AH223" s="1327"/>
      <c r="AI223" s="1326"/>
      <c r="AJ223" s="1327"/>
      <c r="AK223" s="1326"/>
      <c r="AL223" s="1327"/>
      <c r="AM223" s="1326"/>
      <c r="AN223" s="1327"/>
      <c r="AO223" s="1328"/>
      <c r="AP223" s="1329"/>
      <c r="AQ223" s="1307"/>
      <c r="AR223" s="1308"/>
      <c r="AS223" s="1309"/>
      <c r="AT223" s="1326">
        <v>0</v>
      </c>
      <c r="AU223" s="1326">
        <v>0</v>
      </c>
      <c r="AV223" s="1330">
        <v>0</v>
      </c>
      <c r="AW223" s="1330">
        <v>0</v>
      </c>
      <c r="AX223" s="1325">
        <v>0</v>
      </c>
      <c r="AY223" t="str">
        <f t="shared" si="248"/>
        <v/>
      </c>
      <c r="CW223" s="25" t="str">
        <f t="shared" si="249"/>
        <v/>
      </c>
      <c r="CX223" s="25" t="str">
        <f t="shared" si="250"/>
        <v/>
      </c>
      <c r="CY223" s="25" t="str">
        <f t="shared" si="251"/>
        <v/>
      </c>
      <c r="CZ223" s="25" t="str">
        <f t="shared" si="252"/>
        <v/>
      </c>
      <c r="DA223" s="25" t="str">
        <f t="shared" si="246"/>
        <v/>
      </c>
      <c r="DB223" s="25" t="str">
        <f t="shared" si="247"/>
        <v/>
      </c>
      <c r="DC223"/>
      <c r="DD223"/>
      <c r="DE223"/>
      <c r="DG223" s="26">
        <f t="shared" si="253"/>
        <v>0</v>
      </c>
      <c r="DH223" s="26">
        <f t="shared" si="254"/>
        <v>0</v>
      </c>
      <c r="DI223" s="26">
        <f t="shared" si="255"/>
        <v>0</v>
      </c>
      <c r="DJ223" s="26">
        <f t="shared" si="256"/>
        <v>0</v>
      </c>
      <c r="DK223" s="26">
        <f t="shared" si="257"/>
        <v>0</v>
      </c>
      <c r="DL223" s="26">
        <f t="shared" si="258"/>
        <v>0</v>
      </c>
      <c r="DM223"/>
    </row>
    <row r="224" spans="1:117" x14ac:dyDescent="0.25">
      <c r="A224" s="713"/>
      <c r="B224" s="1331" t="s">
        <v>269</v>
      </c>
      <c r="C224" s="1332"/>
      <c r="D224" s="1321">
        <f t="shared" si="244"/>
        <v>0</v>
      </c>
      <c r="E224" s="1322">
        <f t="shared" si="245"/>
        <v>0</v>
      </c>
      <c r="F224" s="1323">
        <f t="shared" si="245"/>
        <v>0</v>
      </c>
      <c r="G224" s="401"/>
      <c r="H224" s="402"/>
      <c r="I224" s="403"/>
      <c r="J224" s="402"/>
      <c r="K224" s="403"/>
      <c r="L224" s="402"/>
      <c r="M224" s="403"/>
      <c r="N224" s="402"/>
      <c r="O224" s="403"/>
      <c r="P224" s="402"/>
      <c r="Q224" s="403"/>
      <c r="R224" s="402"/>
      <c r="S224" s="403"/>
      <c r="T224" s="402"/>
      <c r="U224" s="403"/>
      <c r="V224" s="404"/>
      <c r="W224" s="403"/>
      <c r="X224" s="404"/>
      <c r="Y224" s="403"/>
      <c r="Z224" s="404"/>
      <c r="AA224" s="403"/>
      <c r="AB224" s="404"/>
      <c r="AC224" s="403"/>
      <c r="AD224" s="404"/>
      <c r="AE224" s="403"/>
      <c r="AF224" s="404"/>
      <c r="AG224" s="403"/>
      <c r="AH224" s="404"/>
      <c r="AI224" s="403"/>
      <c r="AJ224" s="404"/>
      <c r="AK224" s="403"/>
      <c r="AL224" s="404"/>
      <c r="AM224" s="403"/>
      <c r="AN224" s="404"/>
      <c r="AO224" s="405"/>
      <c r="AP224" s="406"/>
      <c r="AQ224" s="407"/>
      <c r="AR224" s="408"/>
      <c r="AS224" s="409"/>
      <c r="AT224" s="403">
        <v>0</v>
      </c>
      <c r="AU224" s="403">
        <v>0</v>
      </c>
      <c r="AV224" s="410">
        <v>0</v>
      </c>
      <c r="AW224" s="410">
        <v>0</v>
      </c>
      <c r="AX224" s="402">
        <v>0</v>
      </c>
      <c r="AY224" t="str">
        <f t="shared" si="248"/>
        <v/>
      </c>
      <c r="CW224" s="25" t="str">
        <f t="shared" si="249"/>
        <v/>
      </c>
      <c r="CX224" s="25" t="str">
        <f t="shared" si="250"/>
        <v/>
      </c>
      <c r="CY224" s="25" t="str">
        <f t="shared" si="251"/>
        <v/>
      </c>
      <c r="CZ224" s="25" t="str">
        <f t="shared" si="252"/>
        <v/>
      </c>
      <c r="DA224" s="25" t="str">
        <f t="shared" si="246"/>
        <v/>
      </c>
      <c r="DB224" s="25" t="str">
        <f t="shared" si="247"/>
        <v/>
      </c>
      <c r="DC224"/>
      <c r="DD224"/>
      <c r="DE224"/>
      <c r="DG224" s="26">
        <f t="shared" si="253"/>
        <v>0</v>
      </c>
      <c r="DH224" s="26">
        <f t="shared" si="254"/>
        <v>0</v>
      </c>
      <c r="DI224" s="26">
        <f t="shared" si="255"/>
        <v>0</v>
      </c>
      <c r="DJ224" s="26">
        <f t="shared" si="256"/>
        <v>0</v>
      </c>
      <c r="DK224" s="26">
        <f t="shared" si="257"/>
        <v>0</v>
      </c>
      <c r="DL224" s="26">
        <f t="shared" si="258"/>
        <v>0</v>
      </c>
      <c r="DM224"/>
    </row>
    <row r="225" spans="1:117" ht="15" customHeight="1" x14ac:dyDescent="0.25">
      <c r="A225" s="713"/>
      <c r="B225" s="1331" t="s">
        <v>270</v>
      </c>
      <c r="C225" s="1332"/>
      <c r="D225" s="1321">
        <f t="shared" si="244"/>
        <v>0</v>
      </c>
      <c r="E225" s="1322">
        <f t="shared" si="245"/>
        <v>0</v>
      </c>
      <c r="F225" s="1323">
        <f t="shared" si="245"/>
        <v>0</v>
      </c>
      <c r="G225" s="401"/>
      <c r="H225" s="402"/>
      <c r="I225" s="403"/>
      <c r="J225" s="402"/>
      <c r="K225" s="403"/>
      <c r="L225" s="402"/>
      <c r="M225" s="403"/>
      <c r="N225" s="402"/>
      <c r="O225" s="403"/>
      <c r="P225" s="402"/>
      <c r="Q225" s="403"/>
      <c r="R225" s="402"/>
      <c r="S225" s="403"/>
      <c r="T225" s="402"/>
      <c r="U225" s="403"/>
      <c r="V225" s="404"/>
      <c r="W225" s="403"/>
      <c r="X225" s="404"/>
      <c r="Y225" s="403"/>
      <c r="Z225" s="404"/>
      <c r="AA225" s="403"/>
      <c r="AB225" s="404"/>
      <c r="AC225" s="403"/>
      <c r="AD225" s="404"/>
      <c r="AE225" s="403"/>
      <c r="AF225" s="404"/>
      <c r="AG225" s="403"/>
      <c r="AH225" s="404"/>
      <c r="AI225" s="403"/>
      <c r="AJ225" s="404"/>
      <c r="AK225" s="403"/>
      <c r="AL225" s="404"/>
      <c r="AM225" s="403"/>
      <c r="AN225" s="404"/>
      <c r="AO225" s="405"/>
      <c r="AP225" s="406"/>
      <c r="AQ225" s="407"/>
      <c r="AR225" s="408"/>
      <c r="AS225" s="409"/>
      <c r="AT225" s="403">
        <v>0</v>
      </c>
      <c r="AU225" s="403">
        <v>0</v>
      </c>
      <c r="AV225" s="410">
        <v>0</v>
      </c>
      <c r="AW225" s="410">
        <v>0</v>
      </c>
      <c r="AX225" s="402">
        <v>0</v>
      </c>
      <c r="AY225" t="str">
        <f t="shared" si="248"/>
        <v/>
      </c>
      <c r="CW225" s="25" t="str">
        <f t="shared" si="249"/>
        <v/>
      </c>
      <c r="CX225" s="25" t="str">
        <f t="shared" si="250"/>
        <v/>
      </c>
      <c r="CY225" s="25" t="str">
        <f t="shared" si="251"/>
        <v/>
      </c>
      <c r="CZ225" s="25" t="str">
        <f t="shared" si="252"/>
        <v/>
      </c>
      <c r="DA225" s="25" t="str">
        <f t="shared" si="246"/>
        <v/>
      </c>
      <c r="DB225" s="25" t="str">
        <f t="shared" si="247"/>
        <v/>
      </c>
      <c r="DC225"/>
      <c r="DD225"/>
      <c r="DE225"/>
      <c r="DG225" s="26">
        <f t="shared" si="253"/>
        <v>0</v>
      </c>
      <c r="DH225" s="26">
        <f t="shared" si="254"/>
        <v>0</v>
      </c>
      <c r="DI225" s="26">
        <f t="shared" si="255"/>
        <v>0</v>
      </c>
      <c r="DJ225" s="26">
        <f t="shared" si="256"/>
        <v>0</v>
      </c>
      <c r="DK225" s="26">
        <f t="shared" si="257"/>
        <v>0</v>
      </c>
      <c r="DL225" s="26">
        <f t="shared" si="258"/>
        <v>0</v>
      </c>
      <c r="DM225"/>
    </row>
    <row r="226" spans="1:117" x14ac:dyDescent="0.25">
      <c r="A226" s="945"/>
      <c r="B226" s="1333" t="s">
        <v>271</v>
      </c>
      <c r="C226" s="1333"/>
      <c r="D226" s="1334">
        <f t="shared" si="244"/>
        <v>0</v>
      </c>
      <c r="E226" s="1335">
        <f>SUM(I226+K226+M226+O226+Q226+S226+U226+W226+Y226+AA226+AC226+AE226+AG226+AI226+AK226+AM226)</f>
        <v>0</v>
      </c>
      <c r="F226" s="1336">
        <f>SUM(J226+L226+N226+P226+R226+T226+V226+X226+Z226+AB226+AD226+AF226+AH226+AJ226+AL226+AN226)</f>
        <v>0</v>
      </c>
      <c r="G226" s="1683"/>
      <c r="H226" s="363"/>
      <c r="I226" s="1316"/>
      <c r="J226" s="1315"/>
      <c r="K226" s="1316"/>
      <c r="L226" s="1315"/>
      <c r="M226" s="1316"/>
      <c r="N226" s="1315"/>
      <c r="O226" s="1316"/>
      <c r="P226" s="1315"/>
      <c r="Q226" s="1316"/>
      <c r="R226" s="1315"/>
      <c r="S226" s="1316"/>
      <c r="T226" s="1315"/>
      <c r="U226" s="1316"/>
      <c r="V226" s="389"/>
      <c r="W226" s="1316"/>
      <c r="X226" s="389"/>
      <c r="Y226" s="1316"/>
      <c r="Z226" s="389"/>
      <c r="AA226" s="1316"/>
      <c r="AB226" s="389"/>
      <c r="AC226" s="1316"/>
      <c r="AD226" s="389"/>
      <c r="AE226" s="1316"/>
      <c r="AF226" s="389"/>
      <c r="AG226" s="1316"/>
      <c r="AH226" s="389"/>
      <c r="AI226" s="1316"/>
      <c r="AJ226" s="389"/>
      <c r="AK226" s="1316"/>
      <c r="AL226" s="389"/>
      <c r="AM226" s="1316"/>
      <c r="AN226" s="389"/>
      <c r="AO226" s="1317"/>
      <c r="AP226" s="1318"/>
      <c r="AQ226" s="1338"/>
      <c r="AR226" s="1339"/>
      <c r="AS226" s="413"/>
      <c r="AT226" s="1316">
        <v>0</v>
      </c>
      <c r="AU226" s="1316">
        <v>0</v>
      </c>
      <c r="AV226" s="1319">
        <v>0</v>
      </c>
      <c r="AW226" s="1319">
        <v>0</v>
      </c>
      <c r="AX226" s="1315">
        <v>0</v>
      </c>
      <c r="AY226" t="str">
        <f t="shared" si="248"/>
        <v/>
      </c>
      <c r="CW226" s="25" t="str">
        <f t="shared" si="249"/>
        <v/>
      </c>
      <c r="CX226" s="25" t="str">
        <f t="shared" si="250"/>
        <v/>
      </c>
      <c r="CY226" s="25" t="str">
        <f t="shared" si="251"/>
        <v/>
      </c>
      <c r="CZ226" s="25" t="str">
        <f t="shared" si="252"/>
        <v/>
      </c>
      <c r="DA226" s="25" t="str">
        <f t="shared" si="246"/>
        <v/>
      </c>
      <c r="DB226" s="25" t="str">
        <f t="shared" si="247"/>
        <v/>
      </c>
      <c r="DC226"/>
      <c r="DD226"/>
      <c r="DE226"/>
      <c r="DG226" s="26">
        <f t="shared" si="253"/>
        <v>0</v>
      </c>
      <c r="DH226" s="26">
        <f t="shared" si="254"/>
        <v>0</v>
      </c>
      <c r="DI226" s="26">
        <f t="shared" si="255"/>
        <v>0</v>
      </c>
      <c r="DJ226" s="26">
        <f t="shared" si="256"/>
        <v>0</v>
      </c>
      <c r="DK226" s="26">
        <f t="shared" si="257"/>
        <v>0</v>
      </c>
      <c r="DL226" s="26">
        <f t="shared" si="258"/>
        <v>0</v>
      </c>
      <c r="DM226"/>
    </row>
    <row r="227" spans="1:117" x14ac:dyDescent="0.25">
      <c r="A227" s="2167" t="s">
        <v>272</v>
      </c>
      <c r="B227" s="830" t="s">
        <v>266</v>
      </c>
      <c r="C227" s="830"/>
      <c r="D227" s="2329">
        <f t="shared" si="244"/>
        <v>69</v>
      </c>
      <c r="E227" s="414">
        <f t="shared" si="245"/>
        <v>29</v>
      </c>
      <c r="F227" s="2271">
        <f t="shared" si="245"/>
        <v>40</v>
      </c>
      <c r="G227" s="2348">
        <v>2</v>
      </c>
      <c r="H227" s="386">
        <v>2</v>
      </c>
      <c r="I227" s="2267">
        <v>0</v>
      </c>
      <c r="J227" s="386">
        <v>0</v>
      </c>
      <c r="K227" s="2267">
        <v>0</v>
      </c>
      <c r="L227" s="386">
        <v>0</v>
      </c>
      <c r="M227" s="2267">
        <v>0</v>
      </c>
      <c r="N227" s="386">
        <v>0</v>
      </c>
      <c r="O227" s="2267">
        <v>0</v>
      </c>
      <c r="P227" s="386">
        <v>0</v>
      </c>
      <c r="Q227" s="2267">
        <v>1</v>
      </c>
      <c r="R227" s="386">
        <v>1</v>
      </c>
      <c r="S227" s="2267">
        <v>1</v>
      </c>
      <c r="T227" s="386">
        <v>0</v>
      </c>
      <c r="U227" s="2267">
        <v>2</v>
      </c>
      <c r="V227" s="2268">
        <v>0</v>
      </c>
      <c r="W227" s="2267">
        <v>2</v>
      </c>
      <c r="X227" s="2268">
        <v>1</v>
      </c>
      <c r="Y227" s="2267">
        <v>8</v>
      </c>
      <c r="Z227" s="2268">
        <v>10</v>
      </c>
      <c r="AA227" s="2267">
        <v>6</v>
      </c>
      <c r="AB227" s="2268">
        <v>7</v>
      </c>
      <c r="AC227" s="2267">
        <v>2</v>
      </c>
      <c r="AD227" s="2268">
        <v>5</v>
      </c>
      <c r="AE227" s="2267">
        <v>2</v>
      </c>
      <c r="AF227" s="2268">
        <v>4</v>
      </c>
      <c r="AG227" s="2267">
        <v>1</v>
      </c>
      <c r="AH227" s="2268">
        <v>6</v>
      </c>
      <c r="AI227" s="2267">
        <v>0</v>
      </c>
      <c r="AJ227" s="2268">
        <v>1</v>
      </c>
      <c r="AK227" s="2267">
        <v>2</v>
      </c>
      <c r="AL227" s="2268">
        <v>1</v>
      </c>
      <c r="AM227" s="2267">
        <v>0</v>
      </c>
      <c r="AN227" s="2268">
        <v>2</v>
      </c>
      <c r="AO227" s="396">
        <v>0</v>
      </c>
      <c r="AP227" s="397">
        <v>0</v>
      </c>
      <c r="AQ227" s="2348">
        <v>47</v>
      </c>
      <c r="AR227" s="393">
        <v>47</v>
      </c>
      <c r="AS227" s="2267">
        <v>17</v>
      </c>
      <c r="AT227" s="394">
        <v>0</v>
      </c>
      <c r="AU227" s="394">
        <v>0</v>
      </c>
      <c r="AV227" s="398">
        <v>0</v>
      </c>
      <c r="AW227" s="398">
        <v>0</v>
      </c>
      <c r="AX227" s="393">
        <v>0</v>
      </c>
      <c r="AY227" t="str">
        <f t="shared" si="248"/>
        <v/>
      </c>
      <c r="CW227" s="25" t="str">
        <f t="shared" si="249"/>
        <v/>
      </c>
      <c r="CX227" s="25" t="str">
        <f t="shared" si="250"/>
        <v/>
      </c>
      <c r="CY227" s="25" t="str">
        <f t="shared" si="251"/>
        <v/>
      </c>
      <c r="CZ227" s="25" t="str">
        <f t="shared" si="252"/>
        <v/>
      </c>
      <c r="DA227" s="25" t="str">
        <f t="shared" si="246"/>
        <v/>
      </c>
      <c r="DB227" s="25" t="str">
        <f t="shared" si="247"/>
        <v/>
      </c>
      <c r="DC227"/>
      <c r="DD227"/>
      <c r="DE227"/>
      <c r="DG227" s="26">
        <f t="shared" si="253"/>
        <v>0</v>
      </c>
      <c r="DH227" s="26">
        <f t="shared" si="254"/>
        <v>0</v>
      </c>
      <c r="DI227" s="26">
        <f t="shared" si="255"/>
        <v>0</v>
      </c>
      <c r="DJ227" s="26">
        <f t="shared" si="256"/>
        <v>0</v>
      </c>
      <c r="DK227" s="26">
        <f t="shared" si="257"/>
        <v>0</v>
      </c>
      <c r="DL227" s="26">
        <f t="shared" si="258"/>
        <v>0</v>
      </c>
      <c r="DM227"/>
    </row>
    <row r="228" spans="1:117" x14ac:dyDescent="0.25">
      <c r="A228" s="713"/>
      <c r="B228" s="1320" t="s">
        <v>267</v>
      </c>
      <c r="C228" s="1320"/>
      <c r="D228" s="1321">
        <f t="shared" si="244"/>
        <v>101</v>
      </c>
      <c r="E228" s="1322">
        <f t="shared" si="245"/>
        <v>37</v>
      </c>
      <c r="F228" s="1323">
        <f t="shared" si="245"/>
        <v>64</v>
      </c>
      <c r="G228" s="1324">
        <v>0</v>
      </c>
      <c r="H228" s="1325">
        <v>2</v>
      </c>
      <c r="I228" s="1326">
        <v>0</v>
      </c>
      <c r="J228" s="1325">
        <v>0</v>
      </c>
      <c r="K228" s="1326">
        <v>0</v>
      </c>
      <c r="L228" s="1325">
        <v>0</v>
      </c>
      <c r="M228" s="1326">
        <v>1</v>
      </c>
      <c r="N228" s="1325">
        <v>0</v>
      </c>
      <c r="O228" s="1326">
        <v>1</v>
      </c>
      <c r="P228" s="1325">
        <v>0</v>
      </c>
      <c r="Q228" s="1326">
        <v>0</v>
      </c>
      <c r="R228" s="1325">
        <v>1</v>
      </c>
      <c r="S228" s="1326">
        <v>0</v>
      </c>
      <c r="T228" s="1325">
        <v>0</v>
      </c>
      <c r="U228" s="1326">
        <v>2</v>
      </c>
      <c r="V228" s="1327">
        <v>2</v>
      </c>
      <c r="W228" s="1326">
        <v>2</v>
      </c>
      <c r="X228" s="1327">
        <v>5</v>
      </c>
      <c r="Y228" s="1326">
        <v>8</v>
      </c>
      <c r="Z228" s="1327">
        <v>7</v>
      </c>
      <c r="AA228" s="1326">
        <v>5</v>
      </c>
      <c r="AB228" s="1327">
        <v>17</v>
      </c>
      <c r="AC228" s="1326">
        <v>3</v>
      </c>
      <c r="AD228" s="1327">
        <v>15</v>
      </c>
      <c r="AE228" s="1326">
        <v>5</v>
      </c>
      <c r="AF228" s="1327">
        <v>5</v>
      </c>
      <c r="AG228" s="1326">
        <v>7</v>
      </c>
      <c r="AH228" s="1327">
        <v>2</v>
      </c>
      <c r="AI228" s="1326">
        <v>1</v>
      </c>
      <c r="AJ228" s="1327">
        <v>1</v>
      </c>
      <c r="AK228" s="1326">
        <v>1</v>
      </c>
      <c r="AL228" s="1327">
        <v>5</v>
      </c>
      <c r="AM228" s="1326">
        <v>1</v>
      </c>
      <c r="AN228" s="1327">
        <v>2</v>
      </c>
      <c r="AO228" s="1328">
        <v>0</v>
      </c>
      <c r="AP228" s="1329">
        <v>0</v>
      </c>
      <c r="AQ228" s="1307"/>
      <c r="AR228" s="1308"/>
      <c r="AS228" s="394">
        <v>13</v>
      </c>
      <c r="AT228" s="1326">
        <v>0</v>
      </c>
      <c r="AU228" s="1326">
        <v>0</v>
      </c>
      <c r="AV228" s="1330">
        <v>0</v>
      </c>
      <c r="AW228" s="1330">
        <v>0</v>
      </c>
      <c r="AX228" s="1325">
        <v>0</v>
      </c>
      <c r="AY228" t="str">
        <f t="shared" si="248"/>
        <v/>
      </c>
      <c r="CW228" s="25" t="str">
        <f t="shared" si="249"/>
        <v/>
      </c>
      <c r="CX228" s="25" t="str">
        <f t="shared" si="250"/>
        <v/>
      </c>
      <c r="CY228" s="25" t="str">
        <f t="shared" si="251"/>
        <v/>
      </c>
      <c r="CZ228" s="25" t="str">
        <f t="shared" si="252"/>
        <v/>
      </c>
      <c r="DA228" s="25" t="str">
        <f t="shared" si="246"/>
        <v/>
      </c>
      <c r="DB228" s="25" t="str">
        <f t="shared" si="247"/>
        <v/>
      </c>
      <c r="DC228"/>
      <c r="DD228"/>
      <c r="DE228"/>
      <c r="DG228" s="26">
        <f t="shared" si="253"/>
        <v>0</v>
      </c>
      <c r="DH228" s="26">
        <f t="shared" si="254"/>
        <v>0</v>
      </c>
      <c r="DI228" s="26">
        <f t="shared" si="255"/>
        <v>0</v>
      </c>
      <c r="DJ228" s="26">
        <f t="shared" si="256"/>
        <v>0</v>
      </c>
      <c r="DK228" s="26">
        <f t="shared" si="257"/>
        <v>0</v>
      </c>
      <c r="DL228" s="26">
        <f t="shared" si="258"/>
        <v>0</v>
      </c>
      <c r="DM228"/>
    </row>
    <row r="229" spans="1:117" x14ac:dyDescent="0.25">
      <c r="A229" s="713"/>
      <c r="B229" s="1320" t="s">
        <v>268</v>
      </c>
      <c r="C229" s="1320"/>
      <c r="D229" s="1321">
        <f t="shared" si="244"/>
        <v>68</v>
      </c>
      <c r="E229" s="1322">
        <f t="shared" si="245"/>
        <v>29</v>
      </c>
      <c r="F229" s="1323">
        <f t="shared" si="245"/>
        <v>39</v>
      </c>
      <c r="G229" s="1324">
        <v>1</v>
      </c>
      <c r="H229" s="1325">
        <v>1</v>
      </c>
      <c r="I229" s="1326">
        <v>0</v>
      </c>
      <c r="J229" s="1325">
        <v>0</v>
      </c>
      <c r="K229" s="1326">
        <v>0</v>
      </c>
      <c r="L229" s="1325">
        <v>0</v>
      </c>
      <c r="M229" s="1326">
        <v>0</v>
      </c>
      <c r="N229" s="1325">
        <v>0</v>
      </c>
      <c r="O229" s="1326">
        <v>0</v>
      </c>
      <c r="P229" s="1325">
        <v>0</v>
      </c>
      <c r="Q229" s="1326">
        <v>1</v>
      </c>
      <c r="R229" s="1325">
        <v>0</v>
      </c>
      <c r="S229" s="1326">
        <v>1</v>
      </c>
      <c r="T229" s="1325">
        <v>0</v>
      </c>
      <c r="U229" s="1326">
        <v>2</v>
      </c>
      <c r="V229" s="1327">
        <v>0</v>
      </c>
      <c r="W229" s="1326">
        <v>2</v>
      </c>
      <c r="X229" s="1327">
        <v>1</v>
      </c>
      <c r="Y229" s="1326">
        <v>8</v>
      </c>
      <c r="Z229" s="1327">
        <v>10</v>
      </c>
      <c r="AA229" s="1326">
        <v>6</v>
      </c>
      <c r="AB229" s="1327">
        <v>7</v>
      </c>
      <c r="AC229" s="1326">
        <v>2</v>
      </c>
      <c r="AD229" s="1327">
        <v>5</v>
      </c>
      <c r="AE229" s="1326">
        <v>3</v>
      </c>
      <c r="AF229" s="1327">
        <v>5</v>
      </c>
      <c r="AG229" s="1326">
        <v>1</v>
      </c>
      <c r="AH229" s="1327">
        <v>6</v>
      </c>
      <c r="AI229" s="1326">
        <v>0</v>
      </c>
      <c r="AJ229" s="1327">
        <v>1</v>
      </c>
      <c r="AK229" s="1326">
        <v>2</v>
      </c>
      <c r="AL229" s="1327">
        <v>1</v>
      </c>
      <c r="AM229" s="1326">
        <v>0</v>
      </c>
      <c r="AN229" s="1327">
        <v>2</v>
      </c>
      <c r="AO229" s="1328">
        <v>0</v>
      </c>
      <c r="AP229" s="1329">
        <v>0</v>
      </c>
      <c r="AQ229" s="1307"/>
      <c r="AR229" s="1308"/>
      <c r="AS229" s="1341"/>
      <c r="AT229" s="1326">
        <v>0</v>
      </c>
      <c r="AU229" s="1326">
        <v>0</v>
      </c>
      <c r="AV229" s="1330">
        <v>0</v>
      </c>
      <c r="AW229" s="1330">
        <v>0</v>
      </c>
      <c r="AX229" s="1325">
        <v>0</v>
      </c>
      <c r="AY229" t="str">
        <f t="shared" si="248"/>
        <v/>
      </c>
      <c r="CW229" s="25" t="str">
        <f t="shared" si="249"/>
        <v/>
      </c>
      <c r="CX229" s="25" t="str">
        <f t="shared" si="250"/>
        <v/>
      </c>
      <c r="CY229" s="25" t="str">
        <f t="shared" si="251"/>
        <v/>
      </c>
      <c r="CZ229" s="25" t="str">
        <f t="shared" si="252"/>
        <v/>
      </c>
      <c r="DA229" s="25" t="str">
        <f t="shared" si="246"/>
        <v/>
      </c>
      <c r="DB229" s="25" t="str">
        <f t="shared" si="247"/>
        <v/>
      </c>
      <c r="DC229"/>
      <c r="DD229"/>
      <c r="DE229"/>
      <c r="DG229" s="26">
        <f t="shared" si="253"/>
        <v>0</v>
      </c>
      <c r="DH229" s="26">
        <f t="shared" si="254"/>
        <v>0</v>
      </c>
      <c r="DI229" s="26">
        <f t="shared" si="255"/>
        <v>0</v>
      </c>
      <c r="DJ229" s="26">
        <f t="shared" si="256"/>
        <v>0</v>
      </c>
      <c r="DK229" s="26">
        <f t="shared" si="257"/>
        <v>0</v>
      </c>
      <c r="DL229" s="26">
        <f t="shared" si="258"/>
        <v>0</v>
      </c>
      <c r="DM229"/>
    </row>
    <row r="230" spans="1:117" x14ac:dyDescent="0.25">
      <c r="A230" s="713"/>
      <c r="B230" s="1331" t="s">
        <v>269</v>
      </c>
      <c r="C230" s="1332"/>
      <c r="D230" s="1321">
        <f t="shared" si="244"/>
        <v>37</v>
      </c>
      <c r="E230" s="1322">
        <f t="shared" si="245"/>
        <v>14</v>
      </c>
      <c r="F230" s="1323">
        <f t="shared" si="245"/>
        <v>23</v>
      </c>
      <c r="G230" s="401">
        <v>2</v>
      </c>
      <c r="H230" s="402">
        <v>2</v>
      </c>
      <c r="I230" s="403">
        <v>0</v>
      </c>
      <c r="J230" s="402">
        <v>0</v>
      </c>
      <c r="K230" s="403">
        <v>0</v>
      </c>
      <c r="L230" s="402">
        <v>0</v>
      </c>
      <c r="M230" s="403">
        <v>1</v>
      </c>
      <c r="N230" s="402">
        <v>0</v>
      </c>
      <c r="O230" s="403">
        <v>1</v>
      </c>
      <c r="P230" s="402">
        <v>0</v>
      </c>
      <c r="Q230" s="403">
        <v>0</v>
      </c>
      <c r="R230" s="402">
        <v>1</v>
      </c>
      <c r="S230" s="403">
        <v>0</v>
      </c>
      <c r="T230" s="402">
        <v>0</v>
      </c>
      <c r="U230" s="403">
        <v>0</v>
      </c>
      <c r="V230" s="404">
        <v>1</v>
      </c>
      <c r="W230" s="403">
        <v>0</v>
      </c>
      <c r="X230" s="404">
        <v>0</v>
      </c>
      <c r="Y230" s="403">
        <v>3</v>
      </c>
      <c r="Z230" s="404">
        <v>3</v>
      </c>
      <c r="AA230" s="403">
        <v>1</v>
      </c>
      <c r="AB230" s="404">
        <v>6</v>
      </c>
      <c r="AC230" s="403">
        <v>1</v>
      </c>
      <c r="AD230" s="404">
        <v>5</v>
      </c>
      <c r="AE230" s="403">
        <v>2</v>
      </c>
      <c r="AF230" s="404">
        <v>2</v>
      </c>
      <c r="AG230" s="403">
        <v>2</v>
      </c>
      <c r="AH230" s="404">
        <v>1</v>
      </c>
      <c r="AI230" s="403">
        <v>0</v>
      </c>
      <c r="AJ230" s="404">
        <v>0</v>
      </c>
      <c r="AK230" s="403">
        <v>0</v>
      </c>
      <c r="AL230" s="404">
        <v>1</v>
      </c>
      <c r="AM230" s="403">
        <v>1</v>
      </c>
      <c r="AN230" s="404">
        <v>1</v>
      </c>
      <c r="AO230" s="405">
        <v>0</v>
      </c>
      <c r="AP230" s="406">
        <v>0</v>
      </c>
      <c r="AQ230" s="1307"/>
      <c r="AR230" s="1308"/>
      <c r="AS230" s="1341"/>
      <c r="AT230" s="403">
        <v>0</v>
      </c>
      <c r="AU230" s="403">
        <v>0</v>
      </c>
      <c r="AV230" s="410">
        <v>0</v>
      </c>
      <c r="AW230" s="410">
        <v>0</v>
      </c>
      <c r="AX230" s="402">
        <v>0</v>
      </c>
      <c r="AY230" t="str">
        <f t="shared" si="248"/>
        <v/>
      </c>
      <c r="CW230" s="25" t="str">
        <f t="shared" si="249"/>
        <v/>
      </c>
      <c r="CX230" s="25" t="str">
        <f t="shared" si="250"/>
        <v/>
      </c>
      <c r="CY230" s="25" t="str">
        <f t="shared" si="251"/>
        <v/>
      </c>
      <c r="CZ230" s="25" t="str">
        <f t="shared" si="252"/>
        <v/>
      </c>
      <c r="DA230" s="25" t="str">
        <f t="shared" si="246"/>
        <v/>
      </c>
      <c r="DB230" s="25" t="str">
        <f t="shared" si="247"/>
        <v/>
      </c>
      <c r="DC230"/>
      <c r="DD230"/>
      <c r="DE230"/>
      <c r="DG230" s="26">
        <f t="shared" si="253"/>
        <v>0</v>
      </c>
      <c r="DH230" s="26">
        <f t="shared" si="254"/>
        <v>0</v>
      </c>
      <c r="DI230" s="26">
        <f t="shared" si="255"/>
        <v>0</v>
      </c>
      <c r="DJ230" s="26">
        <f t="shared" si="256"/>
        <v>0</v>
      </c>
      <c r="DK230" s="26">
        <f t="shared" si="257"/>
        <v>0</v>
      </c>
      <c r="DL230" s="26">
        <f t="shared" si="258"/>
        <v>0</v>
      </c>
      <c r="DM230"/>
    </row>
    <row r="231" spans="1:117" ht="15" customHeight="1" x14ac:dyDescent="0.25">
      <c r="A231" s="713"/>
      <c r="B231" s="1331" t="s">
        <v>270</v>
      </c>
      <c r="C231" s="1332"/>
      <c r="D231" s="1321">
        <f t="shared" si="244"/>
        <v>4</v>
      </c>
      <c r="E231" s="1322">
        <f t="shared" si="245"/>
        <v>2</v>
      </c>
      <c r="F231" s="1323">
        <f t="shared" si="245"/>
        <v>2</v>
      </c>
      <c r="G231" s="401">
        <v>0</v>
      </c>
      <c r="H231" s="402">
        <v>0</v>
      </c>
      <c r="I231" s="403">
        <v>0</v>
      </c>
      <c r="J231" s="402">
        <v>0</v>
      </c>
      <c r="K231" s="403">
        <v>0</v>
      </c>
      <c r="L231" s="402">
        <v>0</v>
      </c>
      <c r="M231" s="403">
        <v>0</v>
      </c>
      <c r="N231" s="402">
        <v>0</v>
      </c>
      <c r="O231" s="403">
        <v>0</v>
      </c>
      <c r="P231" s="402">
        <v>0</v>
      </c>
      <c r="Q231" s="403">
        <v>0</v>
      </c>
      <c r="R231" s="402">
        <v>0</v>
      </c>
      <c r="S231" s="403">
        <v>0</v>
      </c>
      <c r="T231" s="402">
        <v>0</v>
      </c>
      <c r="U231" s="403">
        <v>0</v>
      </c>
      <c r="V231" s="404">
        <v>0</v>
      </c>
      <c r="W231" s="403">
        <v>1</v>
      </c>
      <c r="X231" s="404">
        <v>0</v>
      </c>
      <c r="Y231" s="403">
        <v>0</v>
      </c>
      <c r="Z231" s="404">
        <v>0</v>
      </c>
      <c r="AA231" s="403">
        <v>0</v>
      </c>
      <c r="AB231" s="404">
        <v>0</v>
      </c>
      <c r="AC231" s="403">
        <v>0</v>
      </c>
      <c r="AD231" s="404">
        <v>0</v>
      </c>
      <c r="AE231" s="403">
        <v>0</v>
      </c>
      <c r="AF231" s="404">
        <v>0</v>
      </c>
      <c r="AG231" s="403">
        <v>0</v>
      </c>
      <c r="AH231" s="404">
        <v>2</v>
      </c>
      <c r="AI231" s="403">
        <v>1</v>
      </c>
      <c r="AJ231" s="404">
        <v>0</v>
      </c>
      <c r="AK231" s="403">
        <v>0</v>
      </c>
      <c r="AL231" s="404">
        <v>0</v>
      </c>
      <c r="AM231" s="403">
        <v>0</v>
      </c>
      <c r="AN231" s="404">
        <v>0</v>
      </c>
      <c r="AO231" s="405">
        <v>0</v>
      </c>
      <c r="AP231" s="406">
        <v>0</v>
      </c>
      <c r="AQ231" s="407"/>
      <c r="AR231" s="408"/>
      <c r="AS231" s="409"/>
      <c r="AT231" s="403">
        <v>0</v>
      </c>
      <c r="AU231" s="403">
        <v>0</v>
      </c>
      <c r="AV231" s="410">
        <v>0</v>
      </c>
      <c r="AW231" s="410">
        <v>0</v>
      </c>
      <c r="AX231" s="402">
        <v>0</v>
      </c>
      <c r="AY231" t="str">
        <f t="shared" si="248"/>
        <v/>
      </c>
      <c r="CW231" s="25" t="str">
        <f t="shared" si="249"/>
        <v/>
      </c>
      <c r="CX231" s="25" t="str">
        <f t="shared" si="250"/>
        <v/>
      </c>
      <c r="CY231" s="25" t="str">
        <f t="shared" si="251"/>
        <v/>
      </c>
      <c r="CZ231" s="25" t="str">
        <f t="shared" si="252"/>
        <v/>
      </c>
      <c r="DA231" s="25" t="str">
        <f t="shared" si="246"/>
        <v/>
      </c>
      <c r="DB231" s="25" t="str">
        <f t="shared" si="247"/>
        <v/>
      </c>
      <c r="DC231"/>
      <c r="DD231"/>
      <c r="DE231"/>
      <c r="DG231" s="26">
        <f t="shared" si="253"/>
        <v>0</v>
      </c>
      <c r="DH231" s="26">
        <f t="shared" si="254"/>
        <v>0</v>
      </c>
      <c r="DI231" s="26">
        <f t="shared" si="255"/>
        <v>0</v>
      </c>
      <c r="DJ231" s="26">
        <f t="shared" si="256"/>
        <v>0</v>
      </c>
      <c r="DK231" s="26">
        <f t="shared" si="257"/>
        <v>0</v>
      </c>
      <c r="DL231" s="26">
        <f t="shared" si="258"/>
        <v>0</v>
      </c>
      <c r="DM231"/>
    </row>
    <row r="232" spans="1:117" x14ac:dyDescent="0.25">
      <c r="A232" s="945"/>
      <c r="B232" s="1333" t="s">
        <v>271</v>
      </c>
      <c r="C232" s="1333"/>
      <c r="D232" s="1334">
        <f t="shared" si="244"/>
        <v>0</v>
      </c>
      <c r="E232" s="1335">
        <f>SUM(I232+K232+M232+O232+Q232+S232+U232+W232+Y232+AA232+AC232+AE232+AG232+AI232+AK232+AM232)</f>
        <v>0</v>
      </c>
      <c r="F232" s="1336">
        <f>SUM(J232+L232+N232+P232+R232+T232+V232+X232+Z232+AB232+AD232+AF232+AH232+AJ232+AL232+AN232)</f>
        <v>0</v>
      </c>
      <c r="G232" s="1683"/>
      <c r="H232" s="363"/>
      <c r="I232" s="1316"/>
      <c r="J232" s="1315"/>
      <c r="K232" s="1316"/>
      <c r="L232" s="1315"/>
      <c r="M232" s="1316"/>
      <c r="N232" s="1315"/>
      <c r="O232" s="1316"/>
      <c r="P232" s="1315"/>
      <c r="Q232" s="1316"/>
      <c r="R232" s="1315"/>
      <c r="S232" s="1316"/>
      <c r="T232" s="1315"/>
      <c r="U232" s="1316"/>
      <c r="V232" s="389"/>
      <c r="W232" s="1316"/>
      <c r="X232" s="389"/>
      <c r="Y232" s="1316"/>
      <c r="Z232" s="389"/>
      <c r="AA232" s="1316"/>
      <c r="AB232" s="389"/>
      <c r="AC232" s="1316"/>
      <c r="AD232" s="389"/>
      <c r="AE232" s="1316"/>
      <c r="AF232" s="389"/>
      <c r="AG232" s="1316"/>
      <c r="AH232" s="389"/>
      <c r="AI232" s="1316"/>
      <c r="AJ232" s="389"/>
      <c r="AK232" s="1316"/>
      <c r="AL232" s="389"/>
      <c r="AM232" s="1316"/>
      <c r="AN232" s="389"/>
      <c r="AO232" s="1317">
        <v>0</v>
      </c>
      <c r="AP232" s="1318">
        <v>0</v>
      </c>
      <c r="AQ232" s="1338"/>
      <c r="AR232" s="1339"/>
      <c r="AS232" s="413"/>
      <c r="AT232" s="1316">
        <v>0</v>
      </c>
      <c r="AU232" s="1316">
        <v>0</v>
      </c>
      <c r="AV232" s="1319">
        <v>0</v>
      </c>
      <c r="AW232" s="1319">
        <v>0</v>
      </c>
      <c r="AX232" s="1315">
        <v>0</v>
      </c>
      <c r="AY232" t="str">
        <f t="shared" si="248"/>
        <v/>
      </c>
      <c r="CW232" s="25" t="str">
        <f t="shared" si="249"/>
        <v/>
      </c>
      <c r="CX232" s="25" t="str">
        <f t="shared" si="250"/>
        <v/>
      </c>
      <c r="CY232" s="25" t="str">
        <f t="shared" si="251"/>
        <v/>
      </c>
      <c r="CZ232" s="25" t="str">
        <f t="shared" si="252"/>
        <v/>
      </c>
      <c r="DA232" s="25" t="str">
        <f t="shared" si="246"/>
        <v/>
      </c>
      <c r="DB232" s="25" t="str">
        <f t="shared" si="247"/>
        <v/>
      </c>
      <c r="DC232"/>
      <c r="DD232"/>
      <c r="DE232"/>
      <c r="DG232" s="26">
        <f t="shared" si="253"/>
        <v>0</v>
      </c>
      <c r="DH232" s="26">
        <f t="shared" si="254"/>
        <v>0</v>
      </c>
      <c r="DI232" s="26">
        <f t="shared" si="255"/>
        <v>0</v>
      </c>
      <c r="DJ232" s="26">
        <f t="shared" si="256"/>
        <v>0</v>
      </c>
      <c r="DK232" s="26">
        <f t="shared" si="257"/>
        <v>0</v>
      </c>
      <c r="DL232" s="26">
        <f t="shared" si="258"/>
        <v>0</v>
      </c>
      <c r="DM232"/>
    </row>
    <row r="233" spans="1:117" x14ac:dyDescent="0.25">
      <c r="A233" s="2167" t="s">
        <v>93</v>
      </c>
      <c r="B233" s="830" t="s">
        <v>266</v>
      </c>
      <c r="C233" s="830"/>
      <c r="D233" s="2329">
        <f t="shared" si="244"/>
        <v>46</v>
      </c>
      <c r="E233" s="414">
        <f t="shared" si="245"/>
        <v>13</v>
      </c>
      <c r="F233" s="2271">
        <f t="shared" si="245"/>
        <v>33</v>
      </c>
      <c r="G233" s="2348">
        <v>0</v>
      </c>
      <c r="H233" s="386">
        <v>0</v>
      </c>
      <c r="I233" s="2267">
        <v>0</v>
      </c>
      <c r="J233" s="386">
        <v>0</v>
      </c>
      <c r="K233" s="2267">
        <v>0</v>
      </c>
      <c r="L233" s="386">
        <v>0</v>
      </c>
      <c r="M233" s="2267">
        <v>0</v>
      </c>
      <c r="N233" s="386">
        <v>0</v>
      </c>
      <c r="O233" s="2267">
        <v>0</v>
      </c>
      <c r="P233" s="386">
        <v>0</v>
      </c>
      <c r="Q233" s="2267">
        <v>0</v>
      </c>
      <c r="R233" s="386">
        <v>0</v>
      </c>
      <c r="S233" s="2267">
        <v>0</v>
      </c>
      <c r="T233" s="386">
        <v>0</v>
      </c>
      <c r="U233" s="2267">
        <v>1</v>
      </c>
      <c r="V233" s="2268">
        <v>0</v>
      </c>
      <c r="W233" s="2267">
        <v>3</v>
      </c>
      <c r="X233" s="2268">
        <v>1</v>
      </c>
      <c r="Y233" s="2267">
        <v>3</v>
      </c>
      <c r="Z233" s="2268">
        <v>1</v>
      </c>
      <c r="AA233" s="2267">
        <v>0</v>
      </c>
      <c r="AB233" s="2268">
        <v>3</v>
      </c>
      <c r="AC233" s="2267">
        <v>1</v>
      </c>
      <c r="AD233" s="2268">
        <v>4</v>
      </c>
      <c r="AE233" s="2267">
        <v>3</v>
      </c>
      <c r="AF233" s="2268">
        <v>8</v>
      </c>
      <c r="AG233" s="2267">
        <v>2</v>
      </c>
      <c r="AH233" s="2268">
        <v>7</v>
      </c>
      <c r="AI233" s="2267">
        <v>0</v>
      </c>
      <c r="AJ233" s="2268">
        <v>4</v>
      </c>
      <c r="AK233" s="2267">
        <v>0</v>
      </c>
      <c r="AL233" s="2268">
        <v>4</v>
      </c>
      <c r="AM233" s="2267">
        <v>0</v>
      </c>
      <c r="AN233" s="2268">
        <v>1</v>
      </c>
      <c r="AO233" s="396">
        <v>0</v>
      </c>
      <c r="AP233" s="397">
        <v>0</v>
      </c>
      <c r="AQ233" s="2348">
        <v>41</v>
      </c>
      <c r="AR233" s="393">
        <v>36</v>
      </c>
      <c r="AS233" s="2267">
        <v>11</v>
      </c>
      <c r="AT233" s="394">
        <v>0</v>
      </c>
      <c r="AU233" s="394">
        <v>0</v>
      </c>
      <c r="AV233" s="398">
        <v>0</v>
      </c>
      <c r="AW233" s="398">
        <v>0</v>
      </c>
      <c r="AX233" s="393">
        <v>0</v>
      </c>
      <c r="AY233" t="str">
        <f t="shared" si="248"/>
        <v/>
      </c>
      <c r="CW233" s="25" t="str">
        <f t="shared" si="249"/>
        <v/>
      </c>
      <c r="CX233" s="25" t="str">
        <f t="shared" si="250"/>
        <v/>
      </c>
      <c r="CY233" s="25" t="str">
        <f t="shared" si="251"/>
        <v/>
      </c>
      <c r="CZ233" s="25" t="str">
        <f t="shared" si="252"/>
        <v/>
      </c>
      <c r="DA233" s="25" t="str">
        <f t="shared" si="246"/>
        <v/>
      </c>
      <c r="DB233" s="25" t="str">
        <f t="shared" si="247"/>
        <v/>
      </c>
      <c r="DC233"/>
      <c r="DD233"/>
      <c r="DE233"/>
      <c r="DG233" s="26">
        <f t="shared" si="253"/>
        <v>0</v>
      </c>
      <c r="DH233" s="26">
        <f t="shared" si="254"/>
        <v>0</v>
      </c>
      <c r="DI233" s="26">
        <f t="shared" si="255"/>
        <v>0</v>
      </c>
      <c r="DJ233" s="26">
        <f t="shared" si="256"/>
        <v>0</v>
      </c>
      <c r="DK233" s="26">
        <f t="shared" si="257"/>
        <v>0</v>
      </c>
      <c r="DL233" s="26">
        <f t="shared" si="258"/>
        <v>0</v>
      </c>
      <c r="DM233"/>
    </row>
    <row r="234" spans="1:117" x14ac:dyDescent="0.25">
      <c r="A234" s="713"/>
      <c r="B234" s="1320" t="s">
        <v>267</v>
      </c>
      <c r="C234" s="1320"/>
      <c r="D234" s="1321">
        <f t="shared" si="244"/>
        <v>80</v>
      </c>
      <c r="E234" s="1322">
        <f t="shared" si="245"/>
        <v>22</v>
      </c>
      <c r="F234" s="1323">
        <f t="shared" si="245"/>
        <v>58</v>
      </c>
      <c r="G234" s="1324">
        <v>0</v>
      </c>
      <c r="H234" s="1325">
        <v>0</v>
      </c>
      <c r="I234" s="1326">
        <v>0</v>
      </c>
      <c r="J234" s="1325">
        <v>0</v>
      </c>
      <c r="K234" s="1326">
        <v>0</v>
      </c>
      <c r="L234" s="1325">
        <v>0</v>
      </c>
      <c r="M234" s="1326">
        <v>0</v>
      </c>
      <c r="N234" s="1325">
        <v>0</v>
      </c>
      <c r="O234" s="1326">
        <v>0</v>
      </c>
      <c r="P234" s="1325">
        <v>0</v>
      </c>
      <c r="Q234" s="1326">
        <v>0</v>
      </c>
      <c r="R234" s="1325">
        <v>0</v>
      </c>
      <c r="S234" s="1326">
        <v>0</v>
      </c>
      <c r="T234" s="1325">
        <v>0</v>
      </c>
      <c r="U234" s="1326">
        <v>0</v>
      </c>
      <c r="V234" s="1327">
        <v>0</v>
      </c>
      <c r="W234" s="1326">
        <v>8</v>
      </c>
      <c r="X234" s="1327">
        <v>9</v>
      </c>
      <c r="Y234" s="1326">
        <v>2</v>
      </c>
      <c r="Z234" s="1327">
        <v>6</v>
      </c>
      <c r="AA234" s="1326">
        <v>1</v>
      </c>
      <c r="AB234" s="1327">
        <v>9</v>
      </c>
      <c r="AC234" s="1326">
        <v>1</v>
      </c>
      <c r="AD234" s="1327">
        <v>8</v>
      </c>
      <c r="AE234" s="1326">
        <v>3</v>
      </c>
      <c r="AF234" s="1327">
        <v>12</v>
      </c>
      <c r="AG234" s="1326">
        <v>3</v>
      </c>
      <c r="AH234" s="1327">
        <v>9</v>
      </c>
      <c r="AI234" s="1326">
        <v>2</v>
      </c>
      <c r="AJ234" s="1327">
        <v>1</v>
      </c>
      <c r="AK234" s="1326">
        <v>2</v>
      </c>
      <c r="AL234" s="1327">
        <v>3</v>
      </c>
      <c r="AM234" s="1326">
        <v>0</v>
      </c>
      <c r="AN234" s="1327">
        <v>1</v>
      </c>
      <c r="AO234" s="1328">
        <v>1</v>
      </c>
      <c r="AP234" s="1329">
        <v>0</v>
      </c>
      <c r="AQ234" s="1307"/>
      <c r="AR234" s="1308"/>
      <c r="AS234" s="394">
        <v>19</v>
      </c>
      <c r="AT234" s="1326">
        <v>0</v>
      </c>
      <c r="AU234" s="1326">
        <v>0</v>
      </c>
      <c r="AV234" s="1330">
        <v>0</v>
      </c>
      <c r="AW234" s="1330">
        <v>0</v>
      </c>
      <c r="AX234" s="1325">
        <v>0</v>
      </c>
      <c r="AY234" t="str">
        <f t="shared" si="248"/>
        <v/>
      </c>
      <c r="CW234" s="25" t="str">
        <f t="shared" si="249"/>
        <v/>
      </c>
      <c r="CX234" s="25" t="str">
        <f t="shared" si="250"/>
        <v/>
      </c>
      <c r="CY234" s="25" t="str">
        <f t="shared" si="251"/>
        <v/>
      </c>
      <c r="CZ234" s="25" t="str">
        <f t="shared" si="252"/>
        <v/>
      </c>
      <c r="DA234" s="25" t="str">
        <f t="shared" si="246"/>
        <v/>
      </c>
      <c r="DB234" s="25" t="str">
        <f t="shared" si="247"/>
        <v/>
      </c>
      <c r="DC234"/>
      <c r="DD234"/>
      <c r="DE234"/>
      <c r="DG234" s="26">
        <f t="shared" si="253"/>
        <v>0</v>
      </c>
      <c r="DH234" s="26">
        <f t="shared" si="254"/>
        <v>0</v>
      </c>
      <c r="DI234" s="26">
        <f t="shared" si="255"/>
        <v>0</v>
      </c>
      <c r="DJ234" s="26">
        <f t="shared" si="256"/>
        <v>0</v>
      </c>
      <c r="DK234" s="26">
        <f t="shared" si="257"/>
        <v>0</v>
      </c>
      <c r="DL234" s="26">
        <f t="shared" si="258"/>
        <v>0</v>
      </c>
      <c r="DM234"/>
    </row>
    <row r="235" spans="1:117" x14ac:dyDescent="0.25">
      <c r="A235" s="713"/>
      <c r="B235" s="1320" t="s">
        <v>268</v>
      </c>
      <c r="C235" s="1320"/>
      <c r="D235" s="1321">
        <f t="shared" si="244"/>
        <v>38</v>
      </c>
      <c r="E235" s="1322">
        <f t="shared" ref="E235:F262" si="259">SUM(G235+I235+K235+M235+O235+Q235+S235+U235+W235+Y235+AA235+AC235+AE235+AG235+AI235+AK235+AM235)</f>
        <v>12</v>
      </c>
      <c r="F235" s="1323">
        <f t="shared" si="259"/>
        <v>26</v>
      </c>
      <c r="G235" s="1324">
        <v>0</v>
      </c>
      <c r="H235" s="1325">
        <v>0</v>
      </c>
      <c r="I235" s="1326">
        <v>0</v>
      </c>
      <c r="J235" s="1325">
        <v>0</v>
      </c>
      <c r="K235" s="1326">
        <v>0</v>
      </c>
      <c r="L235" s="1325">
        <v>0</v>
      </c>
      <c r="M235" s="1326">
        <v>0</v>
      </c>
      <c r="N235" s="1325">
        <v>0</v>
      </c>
      <c r="O235" s="1326">
        <v>0</v>
      </c>
      <c r="P235" s="1325">
        <v>0</v>
      </c>
      <c r="Q235" s="1326">
        <v>0</v>
      </c>
      <c r="R235" s="1325">
        <v>0</v>
      </c>
      <c r="S235" s="1326">
        <v>0</v>
      </c>
      <c r="T235" s="1325">
        <v>0</v>
      </c>
      <c r="U235" s="1326">
        <v>1</v>
      </c>
      <c r="V235" s="1327">
        <v>0</v>
      </c>
      <c r="W235" s="1326">
        <v>3</v>
      </c>
      <c r="X235" s="1327">
        <v>0</v>
      </c>
      <c r="Y235" s="1326">
        <v>3</v>
      </c>
      <c r="Z235" s="1327">
        <v>2</v>
      </c>
      <c r="AA235" s="1326">
        <v>0</v>
      </c>
      <c r="AB235" s="1327">
        <v>3</v>
      </c>
      <c r="AC235" s="1326">
        <v>1</v>
      </c>
      <c r="AD235" s="1327">
        <v>3</v>
      </c>
      <c r="AE235" s="1326">
        <v>1</v>
      </c>
      <c r="AF235" s="1327">
        <v>7</v>
      </c>
      <c r="AG235" s="1326">
        <v>3</v>
      </c>
      <c r="AH235" s="1327">
        <v>7</v>
      </c>
      <c r="AI235" s="1326">
        <v>0</v>
      </c>
      <c r="AJ235" s="1327">
        <v>1</v>
      </c>
      <c r="AK235" s="1326">
        <v>0</v>
      </c>
      <c r="AL235" s="1327">
        <v>2</v>
      </c>
      <c r="AM235" s="1326">
        <v>0</v>
      </c>
      <c r="AN235" s="1327">
        <v>1</v>
      </c>
      <c r="AO235" s="1328">
        <v>0</v>
      </c>
      <c r="AP235" s="1329">
        <v>0</v>
      </c>
      <c r="AQ235" s="1307"/>
      <c r="AR235" s="1308"/>
      <c r="AS235" s="1341"/>
      <c r="AT235" s="1326">
        <v>0</v>
      </c>
      <c r="AU235" s="1326">
        <v>0</v>
      </c>
      <c r="AV235" s="1330">
        <v>0</v>
      </c>
      <c r="AW235" s="1330">
        <v>0</v>
      </c>
      <c r="AX235" s="1325">
        <v>0</v>
      </c>
      <c r="AY235" t="str">
        <f t="shared" si="248"/>
        <v/>
      </c>
      <c r="CW235" s="25" t="str">
        <f t="shared" si="249"/>
        <v/>
      </c>
      <c r="CX235" s="25" t="str">
        <f t="shared" si="250"/>
        <v/>
      </c>
      <c r="CY235" s="25" t="str">
        <f t="shared" si="251"/>
        <v/>
      </c>
      <c r="CZ235" s="25" t="str">
        <f t="shared" si="252"/>
        <v/>
      </c>
      <c r="DA235" s="25" t="str">
        <f t="shared" si="246"/>
        <v/>
      </c>
      <c r="DB235" s="25" t="str">
        <f t="shared" si="247"/>
        <v/>
      </c>
      <c r="DC235"/>
      <c r="DD235"/>
      <c r="DE235"/>
      <c r="DG235" s="26">
        <f t="shared" si="253"/>
        <v>0</v>
      </c>
      <c r="DH235" s="26">
        <f t="shared" si="254"/>
        <v>0</v>
      </c>
      <c r="DI235" s="26">
        <f t="shared" si="255"/>
        <v>0</v>
      </c>
      <c r="DJ235" s="26">
        <f t="shared" si="256"/>
        <v>0</v>
      </c>
      <c r="DK235" s="26">
        <f t="shared" si="257"/>
        <v>0</v>
      </c>
      <c r="DL235" s="26">
        <f t="shared" si="258"/>
        <v>0</v>
      </c>
      <c r="DM235"/>
    </row>
    <row r="236" spans="1:117" x14ac:dyDescent="0.25">
      <c r="A236" s="713"/>
      <c r="B236" s="1331" t="s">
        <v>269</v>
      </c>
      <c r="C236" s="1332"/>
      <c r="D236" s="1321">
        <f t="shared" si="244"/>
        <v>36</v>
      </c>
      <c r="E236" s="1322">
        <f t="shared" si="259"/>
        <v>9</v>
      </c>
      <c r="F236" s="1323">
        <f t="shared" si="259"/>
        <v>27</v>
      </c>
      <c r="G236" s="401">
        <v>0</v>
      </c>
      <c r="H236" s="402">
        <v>0</v>
      </c>
      <c r="I236" s="403">
        <v>0</v>
      </c>
      <c r="J236" s="402">
        <v>0</v>
      </c>
      <c r="K236" s="403">
        <v>0</v>
      </c>
      <c r="L236" s="402">
        <v>0</v>
      </c>
      <c r="M236" s="403">
        <v>0</v>
      </c>
      <c r="N236" s="402">
        <v>0</v>
      </c>
      <c r="O236" s="403">
        <v>0</v>
      </c>
      <c r="P236" s="402">
        <v>0</v>
      </c>
      <c r="Q236" s="403">
        <v>0</v>
      </c>
      <c r="R236" s="402">
        <v>0</v>
      </c>
      <c r="S236" s="403">
        <v>0</v>
      </c>
      <c r="T236" s="402">
        <v>0</v>
      </c>
      <c r="U236" s="403">
        <v>0</v>
      </c>
      <c r="V236" s="404">
        <v>0</v>
      </c>
      <c r="W236" s="403">
        <v>1</v>
      </c>
      <c r="X236" s="404">
        <v>3</v>
      </c>
      <c r="Y236" s="403">
        <v>0</v>
      </c>
      <c r="Z236" s="404">
        <v>4</v>
      </c>
      <c r="AA236" s="403">
        <v>0</v>
      </c>
      <c r="AB236" s="404">
        <v>6</v>
      </c>
      <c r="AC236" s="403">
        <v>1</v>
      </c>
      <c r="AD236" s="404">
        <v>3</v>
      </c>
      <c r="AE236" s="403">
        <v>2</v>
      </c>
      <c r="AF236" s="404">
        <v>3</v>
      </c>
      <c r="AG236" s="403">
        <v>2</v>
      </c>
      <c r="AH236" s="404">
        <v>5</v>
      </c>
      <c r="AI236" s="403">
        <v>1</v>
      </c>
      <c r="AJ236" s="404">
        <v>0</v>
      </c>
      <c r="AK236" s="403">
        <v>2</v>
      </c>
      <c r="AL236" s="404">
        <v>3</v>
      </c>
      <c r="AM236" s="403">
        <v>0</v>
      </c>
      <c r="AN236" s="404">
        <v>0</v>
      </c>
      <c r="AO236" s="405">
        <v>1</v>
      </c>
      <c r="AP236" s="406">
        <v>0</v>
      </c>
      <c r="AQ236" s="1307"/>
      <c r="AR236" s="1308"/>
      <c r="AS236" s="1341"/>
      <c r="AT236" s="403">
        <v>0</v>
      </c>
      <c r="AU236" s="403">
        <v>0</v>
      </c>
      <c r="AV236" s="410">
        <v>0</v>
      </c>
      <c r="AW236" s="410">
        <v>0</v>
      </c>
      <c r="AX236" s="402">
        <v>0</v>
      </c>
      <c r="AY236" t="str">
        <f t="shared" si="248"/>
        <v/>
      </c>
      <c r="CW236" s="25" t="str">
        <f t="shared" si="249"/>
        <v/>
      </c>
      <c r="CX236" s="25" t="str">
        <f t="shared" si="250"/>
        <v/>
      </c>
      <c r="CY236" s="25" t="str">
        <f t="shared" si="251"/>
        <v/>
      </c>
      <c r="CZ236" s="25" t="str">
        <f t="shared" si="252"/>
        <v/>
      </c>
      <c r="DA236" s="25" t="str">
        <f t="shared" si="246"/>
        <v/>
      </c>
      <c r="DB236" s="25" t="str">
        <f t="shared" si="247"/>
        <v/>
      </c>
      <c r="DC236"/>
      <c r="DD236"/>
      <c r="DE236"/>
      <c r="DG236" s="26">
        <f t="shared" si="253"/>
        <v>0</v>
      </c>
      <c r="DH236" s="26">
        <f t="shared" si="254"/>
        <v>0</v>
      </c>
      <c r="DI236" s="26">
        <f t="shared" si="255"/>
        <v>0</v>
      </c>
      <c r="DJ236" s="26">
        <f t="shared" si="256"/>
        <v>0</v>
      </c>
      <c r="DK236" s="26">
        <f t="shared" si="257"/>
        <v>0</v>
      </c>
      <c r="DL236" s="26">
        <f t="shared" si="258"/>
        <v>0</v>
      </c>
      <c r="DM236"/>
    </row>
    <row r="237" spans="1:117" ht="15" customHeight="1" x14ac:dyDescent="0.25">
      <c r="A237" s="713"/>
      <c r="B237" s="1331" t="s">
        <v>270</v>
      </c>
      <c r="C237" s="1332"/>
      <c r="D237" s="1321">
        <f t="shared" si="244"/>
        <v>4</v>
      </c>
      <c r="E237" s="1322">
        <f t="shared" si="259"/>
        <v>2</v>
      </c>
      <c r="F237" s="1323">
        <f t="shared" si="259"/>
        <v>2</v>
      </c>
      <c r="G237" s="401">
        <v>0</v>
      </c>
      <c r="H237" s="402">
        <v>0</v>
      </c>
      <c r="I237" s="403">
        <v>0</v>
      </c>
      <c r="J237" s="402">
        <v>0</v>
      </c>
      <c r="K237" s="403">
        <v>0</v>
      </c>
      <c r="L237" s="402">
        <v>0</v>
      </c>
      <c r="M237" s="403">
        <v>0</v>
      </c>
      <c r="N237" s="402">
        <v>0</v>
      </c>
      <c r="O237" s="403">
        <v>0</v>
      </c>
      <c r="P237" s="402">
        <v>0</v>
      </c>
      <c r="Q237" s="403">
        <v>0</v>
      </c>
      <c r="R237" s="402">
        <v>0</v>
      </c>
      <c r="S237" s="403">
        <v>0</v>
      </c>
      <c r="T237" s="402">
        <v>0</v>
      </c>
      <c r="U237" s="403">
        <v>0</v>
      </c>
      <c r="V237" s="404">
        <v>0</v>
      </c>
      <c r="W237" s="403">
        <v>0</v>
      </c>
      <c r="X237" s="404">
        <v>0</v>
      </c>
      <c r="Y237" s="403">
        <v>0</v>
      </c>
      <c r="Z237" s="404">
        <v>0</v>
      </c>
      <c r="AA237" s="403">
        <v>0</v>
      </c>
      <c r="AB237" s="404">
        <v>0</v>
      </c>
      <c r="AC237" s="403">
        <v>0</v>
      </c>
      <c r="AD237" s="404">
        <v>0</v>
      </c>
      <c r="AE237" s="403">
        <v>0</v>
      </c>
      <c r="AF237" s="404">
        <v>1</v>
      </c>
      <c r="AG237" s="403">
        <v>0</v>
      </c>
      <c r="AH237" s="404">
        <v>1</v>
      </c>
      <c r="AI237" s="403">
        <v>0</v>
      </c>
      <c r="AJ237" s="404">
        <v>0</v>
      </c>
      <c r="AK237" s="403">
        <v>1</v>
      </c>
      <c r="AL237" s="404">
        <v>0</v>
      </c>
      <c r="AM237" s="403">
        <v>1</v>
      </c>
      <c r="AN237" s="404">
        <v>0</v>
      </c>
      <c r="AO237" s="405">
        <v>0</v>
      </c>
      <c r="AP237" s="406">
        <v>0</v>
      </c>
      <c r="AQ237" s="407"/>
      <c r="AR237" s="408"/>
      <c r="AS237" s="409"/>
      <c r="AT237" s="403">
        <v>0</v>
      </c>
      <c r="AU237" s="403">
        <v>0</v>
      </c>
      <c r="AV237" s="410">
        <v>0</v>
      </c>
      <c r="AW237" s="410">
        <v>0</v>
      </c>
      <c r="AX237" s="402">
        <v>0</v>
      </c>
      <c r="AY237" t="str">
        <f t="shared" si="248"/>
        <v/>
      </c>
      <c r="CW237" s="25" t="str">
        <f t="shared" si="249"/>
        <v/>
      </c>
      <c r="CX237" s="25" t="str">
        <f t="shared" si="250"/>
        <v/>
      </c>
      <c r="CY237" s="25" t="str">
        <f t="shared" si="251"/>
        <v/>
      </c>
      <c r="CZ237" s="25" t="str">
        <f t="shared" si="252"/>
        <v/>
      </c>
      <c r="DA237" s="25" t="str">
        <f t="shared" si="246"/>
        <v/>
      </c>
      <c r="DB237" s="25" t="str">
        <f t="shared" si="247"/>
        <v/>
      </c>
      <c r="DC237"/>
      <c r="DD237"/>
      <c r="DE237"/>
      <c r="DG237" s="26">
        <f t="shared" si="253"/>
        <v>0</v>
      </c>
      <c r="DH237" s="26">
        <f t="shared" si="254"/>
        <v>0</v>
      </c>
      <c r="DI237" s="26">
        <f t="shared" si="255"/>
        <v>0</v>
      </c>
      <c r="DJ237" s="26">
        <f t="shared" si="256"/>
        <v>0</v>
      </c>
      <c r="DK237" s="26">
        <f t="shared" si="257"/>
        <v>0</v>
      </c>
      <c r="DL237" s="26">
        <f t="shared" si="258"/>
        <v>0</v>
      </c>
      <c r="DM237"/>
    </row>
    <row r="238" spans="1:117" x14ac:dyDescent="0.25">
      <c r="A238" s="945"/>
      <c r="B238" s="1333" t="s">
        <v>271</v>
      </c>
      <c r="C238" s="1333"/>
      <c r="D238" s="1334">
        <f t="shared" si="244"/>
        <v>0</v>
      </c>
      <c r="E238" s="1335">
        <f>SUM(I238+K238+M238+O238+Q238+S238+U238+W238+Y238+AA238+AC238+AE238+AG238+AI238+AK238+AM238)</f>
        <v>0</v>
      </c>
      <c r="F238" s="1336">
        <f>SUM(J238+L238+N238+P238+R238+T238+V238+X238+Z238+AB238+AD238+AF238+AH238+AJ238+AL238+AN238)</f>
        <v>0</v>
      </c>
      <c r="G238" s="1683"/>
      <c r="H238" s="363"/>
      <c r="I238" s="1316"/>
      <c r="J238" s="1315"/>
      <c r="K238" s="1316"/>
      <c r="L238" s="1315"/>
      <c r="M238" s="1316"/>
      <c r="N238" s="1315"/>
      <c r="O238" s="1316"/>
      <c r="P238" s="1315"/>
      <c r="Q238" s="1316"/>
      <c r="R238" s="1315"/>
      <c r="S238" s="1316"/>
      <c r="T238" s="1315"/>
      <c r="U238" s="1316"/>
      <c r="V238" s="389"/>
      <c r="W238" s="1316"/>
      <c r="X238" s="389"/>
      <c r="Y238" s="1316"/>
      <c r="Z238" s="389"/>
      <c r="AA238" s="1316"/>
      <c r="AB238" s="389"/>
      <c r="AC238" s="1316"/>
      <c r="AD238" s="389"/>
      <c r="AE238" s="1316"/>
      <c r="AF238" s="389"/>
      <c r="AG238" s="1316"/>
      <c r="AH238" s="389"/>
      <c r="AI238" s="1316"/>
      <c r="AJ238" s="389"/>
      <c r="AK238" s="1316"/>
      <c r="AL238" s="389"/>
      <c r="AM238" s="1316"/>
      <c r="AN238" s="389"/>
      <c r="AO238" s="1317">
        <v>0</v>
      </c>
      <c r="AP238" s="1318">
        <v>0</v>
      </c>
      <c r="AQ238" s="1338"/>
      <c r="AR238" s="1339"/>
      <c r="AS238" s="413"/>
      <c r="AT238" s="1316">
        <v>0</v>
      </c>
      <c r="AU238" s="1316">
        <v>0</v>
      </c>
      <c r="AV238" s="1319">
        <v>0</v>
      </c>
      <c r="AW238" s="1319">
        <v>0</v>
      </c>
      <c r="AX238" s="1315">
        <v>0</v>
      </c>
      <c r="AY238" t="str">
        <f t="shared" si="248"/>
        <v/>
      </c>
      <c r="CW238" s="25" t="str">
        <f t="shared" si="249"/>
        <v/>
      </c>
      <c r="CX238" s="25" t="str">
        <f t="shared" si="250"/>
        <v/>
      </c>
      <c r="CY238" s="25" t="str">
        <f t="shared" si="251"/>
        <v/>
      </c>
      <c r="CZ238" s="25" t="str">
        <f t="shared" si="252"/>
        <v/>
      </c>
      <c r="DA238" s="25" t="str">
        <f t="shared" si="246"/>
        <v/>
      </c>
      <c r="DB238" s="25" t="str">
        <f t="shared" si="247"/>
        <v/>
      </c>
      <c r="DC238"/>
      <c r="DD238"/>
      <c r="DE238"/>
      <c r="DG238" s="26">
        <f t="shared" si="253"/>
        <v>0</v>
      </c>
      <c r="DH238" s="26">
        <f t="shared" si="254"/>
        <v>0</v>
      </c>
      <c r="DI238" s="26">
        <f t="shared" si="255"/>
        <v>0</v>
      </c>
      <c r="DJ238" s="26">
        <f t="shared" si="256"/>
        <v>0</v>
      </c>
      <c r="DK238" s="26">
        <f t="shared" si="257"/>
        <v>0</v>
      </c>
      <c r="DL238" s="26">
        <f t="shared" si="258"/>
        <v>0</v>
      </c>
      <c r="DM238"/>
    </row>
    <row r="239" spans="1:117" x14ac:dyDescent="0.25">
      <c r="A239" s="2167" t="s">
        <v>99</v>
      </c>
      <c r="B239" s="830" t="s">
        <v>266</v>
      </c>
      <c r="C239" s="830"/>
      <c r="D239" s="2329">
        <f>SUM(E239+F239)</f>
        <v>28</v>
      </c>
      <c r="E239" s="414">
        <f t="shared" si="259"/>
        <v>16</v>
      </c>
      <c r="F239" s="2271">
        <f t="shared" si="259"/>
        <v>12</v>
      </c>
      <c r="G239" s="2348">
        <v>0</v>
      </c>
      <c r="H239" s="386">
        <v>0</v>
      </c>
      <c r="I239" s="2267">
        <v>0</v>
      </c>
      <c r="J239" s="386">
        <v>1</v>
      </c>
      <c r="K239" s="2267">
        <v>4</v>
      </c>
      <c r="L239" s="386">
        <v>1</v>
      </c>
      <c r="M239" s="2267">
        <v>3</v>
      </c>
      <c r="N239" s="386">
        <v>1</v>
      </c>
      <c r="O239" s="2267">
        <v>3</v>
      </c>
      <c r="P239" s="386">
        <v>2</v>
      </c>
      <c r="Q239" s="2267">
        <v>0</v>
      </c>
      <c r="R239" s="386">
        <v>0</v>
      </c>
      <c r="S239" s="2267">
        <v>0</v>
      </c>
      <c r="T239" s="386">
        <v>0</v>
      </c>
      <c r="U239" s="2267">
        <v>3</v>
      </c>
      <c r="V239" s="386">
        <v>3</v>
      </c>
      <c r="W239" s="2267">
        <v>2</v>
      </c>
      <c r="X239" s="386">
        <v>3</v>
      </c>
      <c r="Y239" s="2267">
        <v>1</v>
      </c>
      <c r="Z239" s="386">
        <v>1</v>
      </c>
      <c r="AA239" s="2267">
        <v>0</v>
      </c>
      <c r="AB239" s="386">
        <v>0</v>
      </c>
      <c r="AC239" s="2267">
        <v>0</v>
      </c>
      <c r="AD239" s="386">
        <v>0</v>
      </c>
      <c r="AE239" s="2267">
        <v>0</v>
      </c>
      <c r="AF239" s="386">
        <v>0</v>
      </c>
      <c r="AG239" s="2267">
        <v>0</v>
      </c>
      <c r="AH239" s="386">
        <v>0</v>
      </c>
      <c r="AI239" s="2267">
        <v>0</v>
      </c>
      <c r="AJ239" s="386">
        <v>0</v>
      </c>
      <c r="AK239" s="2267">
        <v>0</v>
      </c>
      <c r="AL239" s="386">
        <v>0</v>
      </c>
      <c r="AM239" s="2267">
        <v>0</v>
      </c>
      <c r="AN239" s="386">
        <v>0</v>
      </c>
      <c r="AO239" s="2349">
        <v>0</v>
      </c>
      <c r="AP239" s="2351"/>
      <c r="AQ239" s="2348">
        <v>9</v>
      </c>
      <c r="AR239" s="393">
        <v>9</v>
      </c>
      <c r="AS239" s="2267">
        <v>1</v>
      </c>
      <c r="AT239" s="394">
        <v>0</v>
      </c>
      <c r="AU239" s="394">
        <v>0</v>
      </c>
      <c r="AV239" s="398">
        <v>0</v>
      </c>
      <c r="AW239" s="398">
        <v>0</v>
      </c>
      <c r="AX239" s="393">
        <v>1</v>
      </c>
      <c r="AY239" t="str">
        <f t="shared" si="248"/>
        <v/>
      </c>
      <c r="CW239" s="25" t="str">
        <f t="shared" si="249"/>
        <v/>
      </c>
      <c r="CX239" s="25" t="str">
        <f t="shared" si="250"/>
        <v/>
      </c>
      <c r="CY239" s="25" t="str">
        <f t="shared" si="251"/>
        <v/>
      </c>
      <c r="CZ239" s="304"/>
      <c r="DA239" s="25" t="str">
        <f t="shared" si="246"/>
        <v/>
      </c>
      <c r="DB239" s="25" t="str">
        <f t="shared" si="247"/>
        <v/>
      </c>
      <c r="DC239"/>
      <c r="DD239"/>
      <c r="DE239"/>
      <c r="DG239" s="26">
        <f t="shared" si="253"/>
        <v>0</v>
      </c>
      <c r="DH239" s="26">
        <f t="shared" si="254"/>
        <v>0</v>
      </c>
      <c r="DI239" s="26">
        <f t="shared" si="255"/>
        <v>0</v>
      </c>
      <c r="DJ239" s="304"/>
      <c r="DK239" s="26">
        <f t="shared" si="257"/>
        <v>0</v>
      </c>
      <c r="DL239" s="26">
        <f t="shared" si="258"/>
        <v>0</v>
      </c>
      <c r="DM239"/>
    </row>
    <row r="240" spans="1:117" x14ac:dyDescent="0.25">
      <c r="A240" s="713"/>
      <c r="B240" s="1320" t="s">
        <v>267</v>
      </c>
      <c r="C240" s="1320"/>
      <c r="D240" s="1321">
        <f t="shared" si="244"/>
        <v>116</v>
      </c>
      <c r="E240" s="1322">
        <f t="shared" si="259"/>
        <v>62</v>
      </c>
      <c r="F240" s="1323">
        <f t="shared" si="259"/>
        <v>54</v>
      </c>
      <c r="G240" s="1324">
        <v>0</v>
      </c>
      <c r="H240" s="1325">
        <v>0</v>
      </c>
      <c r="I240" s="1326">
        <v>2</v>
      </c>
      <c r="J240" s="1325">
        <v>0</v>
      </c>
      <c r="K240" s="1326">
        <v>8</v>
      </c>
      <c r="L240" s="1325">
        <v>12</v>
      </c>
      <c r="M240" s="1326">
        <v>3</v>
      </c>
      <c r="N240" s="1325">
        <v>7</v>
      </c>
      <c r="O240" s="1326">
        <v>9</v>
      </c>
      <c r="P240" s="1325">
        <v>6</v>
      </c>
      <c r="Q240" s="1326">
        <v>10</v>
      </c>
      <c r="R240" s="1325">
        <v>2</v>
      </c>
      <c r="S240" s="1326">
        <v>7</v>
      </c>
      <c r="T240" s="1325">
        <v>9</v>
      </c>
      <c r="U240" s="1326">
        <v>15</v>
      </c>
      <c r="V240" s="1325">
        <v>13</v>
      </c>
      <c r="W240" s="1326">
        <v>5</v>
      </c>
      <c r="X240" s="1325">
        <v>2</v>
      </c>
      <c r="Y240" s="1326">
        <v>2</v>
      </c>
      <c r="Z240" s="1325">
        <v>2</v>
      </c>
      <c r="AA240" s="1326">
        <v>0</v>
      </c>
      <c r="AB240" s="1325">
        <v>0</v>
      </c>
      <c r="AC240" s="1326">
        <v>1</v>
      </c>
      <c r="AD240" s="1325">
        <v>1</v>
      </c>
      <c r="AE240" s="1326">
        <v>0</v>
      </c>
      <c r="AF240" s="1325">
        <v>0</v>
      </c>
      <c r="AG240" s="1326">
        <v>0</v>
      </c>
      <c r="AH240" s="1325">
        <v>0</v>
      </c>
      <c r="AI240" s="1326">
        <v>0</v>
      </c>
      <c r="AJ240" s="1325">
        <v>0</v>
      </c>
      <c r="AK240" s="1326">
        <v>0</v>
      </c>
      <c r="AL240" s="1325">
        <v>0</v>
      </c>
      <c r="AM240" s="1326">
        <v>0</v>
      </c>
      <c r="AN240" s="1325">
        <v>0</v>
      </c>
      <c r="AO240" s="1328">
        <v>0</v>
      </c>
      <c r="AP240" s="1343"/>
      <c r="AQ240" s="1307"/>
      <c r="AR240" s="1308"/>
      <c r="AS240" s="394">
        <v>29</v>
      </c>
      <c r="AT240" s="1326">
        <v>0</v>
      </c>
      <c r="AU240" s="1326">
        <v>0</v>
      </c>
      <c r="AV240" s="1330">
        <v>0</v>
      </c>
      <c r="AW240" s="1330">
        <v>0</v>
      </c>
      <c r="AX240" s="1325">
        <v>0</v>
      </c>
      <c r="AY240" t="str">
        <f t="shared" si="248"/>
        <v/>
      </c>
      <c r="CW240" s="25" t="str">
        <f t="shared" si="249"/>
        <v/>
      </c>
      <c r="CX240" s="25" t="str">
        <f t="shared" si="250"/>
        <v/>
      </c>
      <c r="CY240" s="25" t="str">
        <f t="shared" si="251"/>
        <v/>
      </c>
      <c r="CZ240" s="304"/>
      <c r="DA240" s="25" t="str">
        <f t="shared" si="246"/>
        <v/>
      </c>
      <c r="DB240" s="25" t="str">
        <f t="shared" si="247"/>
        <v/>
      </c>
      <c r="DC240"/>
      <c r="DD240"/>
      <c r="DE240"/>
      <c r="DG240" s="26">
        <f t="shared" si="253"/>
        <v>0</v>
      </c>
      <c r="DH240" s="26">
        <f t="shared" si="254"/>
        <v>0</v>
      </c>
      <c r="DI240" s="26">
        <f t="shared" si="255"/>
        <v>0</v>
      </c>
      <c r="DJ240" s="304"/>
      <c r="DK240" s="26">
        <f t="shared" si="257"/>
        <v>0</v>
      </c>
      <c r="DL240" s="26">
        <f t="shared" si="258"/>
        <v>0</v>
      </c>
      <c r="DM240"/>
    </row>
    <row r="241" spans="1:117" x14ac:dyDescent="0.25">
      <c r="A241" s="713"/>
      <c r="B241" s="1320" t="s">
        <v>268</v>
      </c>
      <c r="C241" s="1320"/>
      <c r="D241" s="1321">
        <f t="shared" si="244"/>
        <v>30</v>
      </c>
      <c r="E241" s="1322">
        <f t="shared" si="259"/>
        <v>23</v>
      </c>
      <c r="F241" s="1323">
        <f t="shared" si="259"/>
        <v>7</v>
      </c>
      <c r="G241" s="1324">
        <v>0</v>
      </c>
      <c r="H241" s="1325">
        <v>0</v>
      </c>
      <c r="I241" s="1326">
        <v>0</v>
      </c>
      <c r="J241" s="1325">
        <v>0</v>
      </c>
      <c r="K241" s="1326">
        <v>3</v>
      </c>
      <c r="L241" s="1325">
        <v>1</v>
      </c>
      <c r="M241" s="1326">
        <v>4</v>
      </c>
      <c r="N241" s="1325">
        <v>0</v>
      </c>
      <c r="O241" s="1326">
        <v>4</v>
      </c>
      <c r="P241" s="1325">
        <v>0</v>
      </c>
      <c r="Q241" s="1326">
        <v>2</v>
      </c>
      <c r="R241" s="1325">
        <v>1</v>
      </c>
      <c r="S241" s="1326">
        <v>0</v>
      </c>
      <c r="T241" s="1325">
        <v>1</v>
      </c>
      <c r="U241" s="1326">
        <v>5</v>
      </c>
      <c r="V241" s="1325">
        <v>2</v>
      </c>
      <c r="W241" s="1326">
        <v>3</v>
      </c>
      <c r="X241" s="1325">
        <v>1</v>
      </c>
      <c r="Y241" s="1326">
        <v>1</v>
      </c>
      <c r="Z241" s="1325">
        <v>1</v>
      </c>
      <c r="AA241" s="1326">
        <v>1</v>
      </c>
      <c r="AB241" s="1325">
        <v>0</v>
      </c>
      <c r="AC241" s="1326">
        <v>0</v>
      </c>
      <c r="AD241" s="1325">
        <v>0</v>
      </c>
      <c r="AE241" s="1326">
        <v>0</v>
      </c>
      <c r="AF241" s="1325">
        <v>0</v>
      </c>
      <c r="AG241" s="1326">
        <v>0</v>
      </c>
      <c r="AH241" s="1325">
        <v>0</v>
      </c>
      <c r="AI241" s="1326">
        <v>0</v>
      </c>
      <c r="AJ241" s="1325">
        <v>0</v>
      </c>
      <c r="AK241" s="1326">
        <v>0</v>
      </c>
      <c r="AL241" s="1325">
        <v>0</v>
      </c>
      <c r="AM241" s="1326">
        <v>0</v>
      </c>
      <c r="AN241" s="1325">
        <v>0</v>
      </c>
      <c r="AO241" s="1328">
        <v>0</v>
      </c>
      <c r="AP241" s="1343"/>
      <c r="AQ241" s="1307"/>
      <c r="AR241" s="1308"/>
      <c r="AS241" s="1341"/>
      <c r="AT241" s="1326">
        <v>0</v>
      </c>
      <c r="AU241" s="1326">
        <v>0</v>
      </c>
      <c r="AV241" s="1330">
        <v>0</v>
      </c>
      <c r="AW241" s="1330">
        <v>0</v>
      </c>
      <c r="AX241" s="1325">
        <v>1</v>
      </c>
      <c r="AY241" t="str">
        <f t="shared" si="248"/>
        <v/>
      </c>
      <c r="CW241" s="25" t="str">
        <f t="shared" si="249"/>
        <v/>
      </c>
      <c r="CX241" s="25" t="str">
        <f t="shared" si="250"/>
        <v/>
      </c>
      <c r="CY241" s="25" t="str">
        <f t="shared" si="251"/>
        <v/>
      </c>
      <c r="CZ241" s="304"/>
      <c r="DA241" s="25" t="str">
        <f t="shared" si="246"/>
        <v/>
      </c>
      <c r="DB241" s="25" t="str">
        <f t="shared" si="247"/>
        <v/>
      </c>
      <c r="DC241"/>
      <c r="DD241"/>
      <c r="DE241"/>
      <c r="DG241" s="26">
        <f t="shared" si="253"/>
        <v>0</v>
      </c>
      <c r="DH241" s="26">
        <f t="shared" si="254"/>
        <v>0</v>
      </c>
      <c r="DI241" s="26">
        <f t="shared" si="255"/>
        <v>0</v>
      </c>
      <c r="DJ241" s="304"/>
      <c r="DK241" s="26">
        <f t="shared" si="257"/>
        <v>0</v>
      </c>
      <c r="DL241" s="26">
        <f t="shared" si="258"/>
        <v>0</v>
      </c>
      <c r="DM241"/>
    </row>
    <row r="242" spans="1:117" x14ac:dyDescent="0.25">
      <c r="A242" s="713"/>
      <c r="B242" s="1331" t="s">
        <v>269</v>
      </c>
      <c r="C242" s="1332"/>
      <c r="D242" s="1321">
        <f t="shared" si="244"/>
        <v>39</v>
      </c>
      <c r="E242" s="1322">
        <f t="shared" si="259"/>
        <v>19</v>
      </c>
      <c r="F242" s="1323">
        <f t="shared" si="259"/>
        <v>20</v>
      </c>
      <c r="G242" s="401">
        <v>0</v>
      </c>
      <c r="H242" s="402">
        <v>0</v>
      </c>
      <c r="I242" s="403">
        <v>0</v>
      </c>
      <c r="J242" s="402">
        <v>0</v>
      </c>
      <c r="K242" s="403">
        <v>3</v>
      </c>
      <c r="L242" s="402">
        <v>3</v>
      </c>
      <c r="M242" s="403">
        <v>0</v>
      </c>
      <c r="N242" s="402">
        <v>3</v>
      </c>
      <c r="O242" s="403">
        <v>1</v>
      </c>
      <c r="P242" s="402">
        <v>1</v>
      </c>
      <c r="Q242" s="403">
        <v>2</v>
      </c>
      <c r="R242" s="402">
        <v>1</v>
      </c>
      <c r="S242" s="403">
        <v>2</v>
      </c>
      <c r="T242" s="402">
        <v>3</v>
      </c>
      <c r="U242" s="403">
        <v>8</v>
      </c>
      <c r="V242" s="402">
        <v>6</v>
      </c>
      <c r="W242" s="403">
        <v>1</v>
      </c>
      <c r="X242" s="402">
        <v>2</v>
      </c>
      <c r="Y242" s="403">
        <v>1</v>
      </c>
      <c r="Z242" s="402">
        <v>1</v>
      </c>
      <c r="AA242" s="403">
        <v>1</v>
      </c>
      <c r="AB242" s="402">
        <v>0</v>
      </c>
      <c r="AC242" s="403">
        <v>0</v>
      </c>
      <c r="AD242" s="402">
        <v>0</v>
      </c>
      <c r="AE242" s="403">
        <v>0</v>
      </c>
      <c r="AF242" s="402">
        <v>0</v>
      </c>
      <c r="AG242" s="403">
        <v>0</v>
      </c>
      <c r="AH242" s="402">
        <v>0</v>
      </c>
      <c r="AI242" s="403">
        <v>0</v>
      </c>
      <c r="AJ242" s="402">
        <v>0</v>
      </c>
      <c r="AK242" s="403">
        <v>0</v>
      </c>
      <c r="AL242" s="402">
        <v>0</v>
      </c>
      <c r="AM242" s="403">
        <v>0</v>
      </c>
      <c r="AN242" s="402">
        <v>0</v>
      </c>
      <c r="AO242" s="1328">
        <v>0</v>
      </c>
      <c r="AP242" s="1343"/>
      <c r="AQ242" s="1307"/>
      <c r="AR242" s="1308"/>
      <c r="AS242" s="1341"/>
      <c r="AT242" s="403">
        <v>0</v>
      </c>
      <c r="AU242" s="403">
        <v>0</v>
      </c>
      <c r="AV242" s="410">
        <v>0</v>
      </c>
      <c r="AW242" s="410">
        <v>0</v>
      </c>
      <c r="AX242" s="402">
        <v>0</v>
      </c>
      <c r="AY242" t="str">
        <f t="shared" si="248"/>
        <v/>
      </c>
      <c r="CW242" s="25" t="str">
        <f t="shared" si="249"/>
        <v/>
      </c>
      <c r="CX242" s="25" t="str">
        <f t="shared" si="250"/>
        <v/>
      </c>
      <c r="CY242" s="25" t="str">
        <f t="shared" si="251"/>
        <v/>
      </c>
      <c r="CZ242" s="304"/>
      <c r="DA242" s="25" t="str">
        <f t="shared" si="246"/>
        <v/>
      </c>
      <c r="DB242" s="25" t="str">
        <f t="shared" si="247"/>
        <v/>
      </c>
      <c r="DC242"/>
      <c r="DD242"/>
      <c r="DE242"/>
      <c r="DG242" s="26">
        <f t="shared" si="253"/>
        <v>0</v>
      </c>
      <c r="DH242" s="26">
        <f t="shared" si="254"/>
        <v>0</v>
      </c>
      <c r="DI242" s="26">
        <f t="shared" si="255"/>
        <v>0</v>
      </c>
      <c r="DJ242" s="304"/>
      <c r="DK242" s="26">
        <f t="shared" si="257"/>
        <v>0</v>
      </c>
      <c r="DL242" s="26">
        <f t="shared" si="258"/>
        <v>0</v>
      </c>
      <c r="DM242"/>
    </row>
    <row r="243" spans="1:117" ht="15" customHeight="1" x14ac:dyDescent="0.25">
      <c r="A243" s="713"/>
      <c r="B243" s="1331" t="s">
        <v>270</v>
      </c>
      <c r="C243" s="1332"/>
      <c r="D243" s="1321">
        <f t="shared" si="244"/>
        <v>0</v>
      </c>
      <c r="E243" s="1322">
        <f t="shared" si="259"/>
        <v>0</v>
      </c>
      <c r="F243" s="1323">
        <f t="shared" si="259"/>
        <v>0</v>
      </c>
      <c r="G243" s="401">
        <v>0</v>
      </c>
      <c r="H243" s="402">
        <v>0</v>
      </c>
      <c r="I243" s="403">
        <v>0</v>
      </c>
      <c r="J243" s="402">
        <v>0</v>
      </c>
      <c r="K243" s="403">
        <v>0</v>
      </c>
      <c r="L243" s="402">
        <v>0</v>
      </c>
      <c r="M243" s="403">
        <v>0</v>
      </c>
      <c r="N243" s="402">
        <v>0</v>
      </c>
      <c r="O243" s="403">
        <v>0</v>
      </c>
      <c r="P243" s="402">
        <v>0</v>
      </c>
      <c r="Q243" s="403">
        <v>0</v>
      </c>
      <c r="R243" s="402">
        <v>0</v>
      </c>
      <c r="S243" s="403">
        <v>0</v>
      </c>
      <c r="T243" s="402">
        <v>0</v>
      </c>
      <c r="U243" s="403">
        <v>0</v>
      </c>
      <c r="V243" s="402">
        <v>0</v>
      </c>
      <c r="W243" s="403">
        <v>0</v>
      </c>
      <c r="X243" s="402">
        <v>0</v>
      </c>
      <c r="Y243" s="403">
        <v>0</v>
      </c>
      <c r="Z243" s="402">
        <v>0</v>
      </c>
      <c r="AA243" s="403">
        <v>0</v>
      </c>
      <c r="AB243" s="402">
        <v>0</v>
      </c>
      <c r="AC243" s="403">
        <v>0</v>
      </c>
      <c r="AD243" s="402">
        <v>0</v>
      </c>
      <c r="AE243" s="403">
        <v>0</v>
      </c>
      <c r="AF243" s="402">
        <v>0</v>
      </c>
      <c r="AG243" s="403">
        <v>0</v>
      </c>
      <c r="AH243" s="402">
        <v>0</v>
      </c>
      <c r="AI243" s="403">
        <v>0</v>
      </c>
      <c r="AJ243" s="402">
        <v>0</v>
      </c>
      <c r="AK243" s="403">
        <v>0</v>
      </c>
      <c r="AL243" s="402">
        <v>0</v>
      </c>
      <c r="AM243" s="403">
        <v>0</v>
      </c>
      <c r="AN243" s="402">
        <v>0</v>
      </c>
      <c r="AO243" s="405">
        <v>0</v>
      </c>
      <c r="AP243" s="1343"/>
      <c r="AQ243" s="1307"/>
      <c r="AR243" s="1308"/>
      <c r="AS243" s="409"/>
      <c r="AT243" s="403">
        <v>0</v>
      </c>
      <c r="AU243" s="403">
        <v>0</v>
      </c>
      <c r="AV243" s="410">
        <v>0</v>
      </c>
      <c r="AW243" s="410">
        <v>0</v>
      </c>
      <c r="AX243" s="402">
        <v>0</v>
      </c>
      <c r="AY243" t="str">
        <f t="shared" si="248"/>
        <v/>
      </c>
      <c r="CW243" s="25" t="str">
        <f t="shared" si="249"/>
        <v/>
      </c>
      <c r="CX243" s="25" t="str">
        <f t="shared" si="250"/>
        <v/>
      </c>
      <c r="CY243" s="25" t="str">
        <f t="shared" si="251"/>
        <v/>
      </c>
      <c r="CZ243" s="304"/>
      <c r="DA243" s="25" t="str">
        <f t="shared" si="246"/>
        <v/>
      </c>
      <c r="DB243" s="25" t="str">
        <f t="shared" si="247"/>
        <v/>
      </c>
      <c r="DC243"/>
      <c r="DD243"/>
      <c r="DE243"/>
      <c r="DG243" s="26">
        <f t="shared" si="253"/>
        <v>0</v>
      </c>
      <c r="DH243" s="26">
        <f t="shared" si="254"/>
        <v>0</v>
      </c>
      <c r="DI243" s="26">
        <f t="shared" si="255"/>
        <v>0</v>
      </c>
      <c r="DJ243" s="304"/>
      <c r="DK243" s="26">
        <f t="shared" si="257"/>
        <v>0</v>
      </c>
      <c r="DL243" s="26">
        <f t="shared" si="258"/>
        <v>0</v>
      </c>
      <c r="DM243"/>
    </row>
    <row r="244" spans="1:117" x14ac:dyDescent="0.25">
      <c r="A244" s="945"/>
      <c r="B244" s="1333" t="s">
        <v>271</v>
      </c>
      <c r="C244" s="1333"/>
      <c r="D244" s="1334">
        <f t="shared" si="244"/>
        <v>0</v>
      </c>
      <c r="E244" s="1335">
        <f>SUM(I244+K244+M244+O244+Q244+S244+U244+W244+Y244+AA244+AC244+AE244+AG244+AI244+AK244+AM244)</f>
        <v>0</v>
      </c>
      <c r="F244" s="1336">
        <f>SUM(J244+L244+N244+P244+R244+T244+V244+X244+Z244+AB244+AD244+AF244+AH244+AJ244+AL244+AN244)</f>
        <v>0</v>
      </c>
      <c r="G244" s="1683"/>
      <c r="H244" s="363"/>
      <c r="I244" s="1316"/>
      <c r="J244" s="1315"/>
      <c r="K244" s="1316"/>
      <c r="L244" s="1315"/>
      <c r="M244" s="1316"/>
      <c r="N244" s="1315"/>
      <c r="O244" s="1316"/>
      <c r="P244" s="1315"/>
      <c r="Q244" s="1316"/>
      <c r="R244" s="1315"/>
      <c r="S244" s="1316"/>
      <c r="T244" s="1315"/>
      <c r="U244" s="1316"/>
      <c r="V244" s="1315"/>
      <c r="W244" s="1316"/>
      <c r="X244" s="1315"/>
      <c r="Y244" s="1316"/>
      <c r="Z244" s="1315"/>
      <c r="AA244" s="1316"/>
      <c r="AB244" s="1315"/>
      <c r="AC244" s="1316"/>
      <c r="AD244" s="1315"/>
      <c r="AE244" s="1316"/>
      <c r="AF244" s="1315"/>
      <c r="AG244" s="1316"/>
      <c r="AH244" s="1315"/>
      <c r="AI244" s="1316"/>
      <c r="AJ244" s="1315"/>
      <c r="AK244" s="1316"/>
      <c r="AL244" s="1315"/>
      <c r="AM244" s="1316"/>
      <c r="AN244" s="1315"/>
      <c r="AO244" s="1317">
        <v>0</v>
      </c>
      <c r="AP244" s="1344"/>
      <c r="AQ244" s="1338"/>
      <c r="AR244" s="1339"/>
      <c r="AS244" s="413"/>
      <c r="AT244" s="1316">
        <v>0</v>
      </c>
      <c r="AU244" s="1316">
        <v>0</v>
      </c>
      <c r="AV244" s="1319">
        <v>0</v>
      </c>
      <c r="AW244" s="1319">
        <v>0</v>
      </c>
      <c r="AX244" s="1315">
        <v>0</v>
      </c>
      <c r="AY244" t="str">
        <f t="shared" si="248"/>
        <v/>
      </c>
      <c r="CW244" s="25" t="str">
        <f t="shared" si="249"/>
        <v/>
      </c>
      <c r="CX244" s="25" t="str">
        <f t="shared" si="250"/>
        <v/>
      </c>
      <c r="CY244" s="25" t="str">
        <f t="shared" si="251"/>
        <v/>
      </c>
      <c r="CZ244" s="304"/>
      <c r="DA244" s="25" t="str">
        <f t="shared" si="246"/>
        <v/>
      </c>
      <c r="DB244" s="25" t="str">
        <f t="shared" si="247"/>
        <v/>
      </c>
      <c r="DC244"/>
      <c r="DD244"/>
      <c r="DE244"/>
      <c r="DG244" s="26">
        <f t="shared" si="253"/>
        <v>0</v>
      </c>
      <c r="DH244" s="26">
        <f t="shared" si="254"/>
        <v>0</v>
      </c>
      <c r="DI244" s="26">
        <f t="shared" si="255"/>
        <v>0</v>
      </c>
      <c r="DJ244" s="304"/>
      <c r="DK244" s="26">
        <f t="shared" si="257"/>
        <v>0</v>
      </c>
      <c r="DL244" s="26">
        <f t="shared" si="258"/>
        <v>0</v>
      </c>
      <c r="DM244"/>
    </row>
    <row r="245" spans="1:117" ht="15" customHeight="1" x14ac:dyDescent="0.25">
      <c r="A245" s="2167" t="s">
        <v>273</v>
      </c>
      <c r="B245" s="830" t="s">
        <v>266</v>
      </c>
      <c r="C245" s="830"/>
      <c r="D245" s="2329">
        <f t="shared" si="244"/>
        <v>6</v>
      </c>
      <c r="E245" s="414">
        <f t="shared" si="259"/>
        <v>2</v>
      </c>
      <c r="F245" s="2271">
        <f t="shared" si="259"/>
        <v>4</v>
      </c>
      <c r="G245" s="392"/>
      <c r="H245" s="393"/>
      <c r="I245" s="394">
        <v>0</v>
      </c>
      <c r="J245" s="393">
        <v>0</v>
      </c>
      <c r="K245" s="394">
        <v>0</v>
      </c>
      <c r="L245" s="393">
        <v>0</v>
      </c>
      <c r="M245" s="394">
        <v>0</v>
      </c>
      <c r="N245" s="393">
        <v>0</v>
      </c>
      <c r="O245" s="394">
        <v>0</v>
      </c>
      <c r="P245" s="393">
        <v>0</v>
      </c>
      <c r="Q245" s="394">
        <v>0</v>
      </c>
      <c r="R245" s="393">
        <v>0</v>
      </c>
      <c r="S245" s="394">
        <v>0</v>
      </c>
      <c r="T245" s="393">
        <v>0</v>
      </c>
      <c r="U245" s="394">
        <v>0</v>
      </c>
      <c r="V245" s="395">
        <v>0</v>
      </c>
      <c r="W245" s="394">
        <v>1</v>
      </c>
      <c r="X245" s="395">
        <v>2</v>
      </c>
      <c r="Y245" s="2267">
        <v>1</v>
      </c>
      <c r="Z245" s="2268">
        <v>2</v>
      </c>
      <c r="AA245" s="2267">
        <v>0</v>
      </c>
      <c r="AB245" s="2268">
        <v>0</v>
      </c>
      <c r="AC245" s="2267">
        <v>0</v>
      </c>
      <c r="AD245" s="2268">
        <v>0</v>
      </c>
      <c r="AE245" s="2267">
        <v>0</v>
      </c>
      <c r="AF245" s="2268">
        <v>0</v>
      </c>
      <c r="AG245" s="2267">
        <v>0</v>
      </c>
      <c r="AH245" s="2268">
        <v>0</v>
      </c>
      <c r="AI245" s="2267">
        <v>0</v>
      </c>
      <c r="AJ245" s="2268">
        <v>0</v>
      </c>
      <c r="AK245" s="2267">
        <v>0</v>
      </c>
      <c r="AL245" s="2268">
        <v>0</v>
      </c>
      <c r="AM245" s="2267">
        <v>0</v>
      </c>
      <c r="AN245" s="2268">
        <v>0</v>
      </c>
      <c r="AO245" s="2352"/>
      <c r="AP245" s="2351"/>
      <c r="AQ245" s="2348">
        <v>2</v>
      </c>
      <c r="AR245" s="393">
        <v>2</v>
      </c>
      <c r="AS245" s="2267">
        <v>0</v>
      </c>
      <c r="AT245" s="394">
        <v>0</v>
      </c>
      <c r="AU245" s="394">
        <v>0</v>
      </c>
      <c r="AV245" s="398">
        <v>0</v>
      </c>
      <c r="AW245" s="398">
        <v>0</v>
      </c>
      <c r="AX245" s="393">
        <v>0</v>
      </c>
      <c r="AY245" t="str">
        <f t="shared" si="248"/>
        <v/>
      </c>
      <c r="CW245" s="304"/>
      <c r="CX245" s="25" t="str">
        <f t="shared" si="250"/>
        <v/>
      </c>
      <c r="CY245" s="25" t="str">
        <f t="shared" si="251"/>
        <v/>
      </c>
      <c r="CZ245" s="304"/>
      <c r="DA245" s="25" t="str">
        <f t="shared" si="246"/>
        <v/>
      </c>
      <c r="DB245" s="25" t="str">
        <f t="shared" si="247"/>
        <v/>
      </c>
      <c r="DC245"/>
      <c r="DD245"/>
      <c r="DE245"/>
      <c r="DG245" s="304"/>
      <c r="DH245" s="26">
        <f t="shared" si="254"/>
        <v>0</v>
      </c>
      <c r="DI245" s="26">
        <f t="shared" si="255"/>
        <v>0</v>
      </c>
      <c r="DJ245" s="304"/>
      <c r="DK245" s="26">
        <f t="shared" si="257"/>
        <v>0</v>
      </c>
      <c r="DL245" s="26">
        <f t="shared" si="258"/>
        <v>0</v>
      </c>
      <c r="DM245"/>
    </row>
    <row r="246" spans="1:117" x14ac:dyDescent="0.25">
      <c r="A246" s="713"/>
      <c r="B246" s="1320" t="s">
        <v>267</v>
      </c>
      <c r="C246" s="1320"/>
      <c r="D246" s="1321">
        <f t="shared" si="244"/>
        <v>211</v>
      </c>
      <c r="E246" s="1322">
        <f t="shared" si="259"/>
        <v>107</v>
      </c>
      <c r="F246" s="1323">
        <f t="shared" si="259"/>
        <v>104</v>
      </c>
      <c r="G246" s="1324"/>
      <c r="H246" s="1325"/>
      <c r="I246" s="1326">
        <v>0</v>
      </c>
      <c r="J246" s="1325">
        <v>0</v>
      </c>
      <c r="K246" s="1326">
        <v>0</v>
      </c>
      <c r="L246" s="1325">
        <v>0</v>
      </c>
      <c r="M246" s="1326">
        <v>0</v>
      </c>
      <c r="N246" s="1325">
        <v>0</v>
      </c>
      <c r="O246" s="1326">
        <v>0</v>
      </c>
      <c r="P246" s="1325">
        <v>0</v>
      </c>
      <c r="Q246" s="1326">
        <v>0</v>
      </c>
      <c r="R246" s="1325">
        <v>0</v>
      </c>
      <c r="S246" s="1326">
        <v>0</v>
      </c>
      <c r="T246" s="1325">
        <v>0</v>
      </c>
      <c r="U246" s="1326">
        <v>0</v>
      </c>
      <c r="V246" s="1327">
        <v>0</v>
      </c>
      <c r="W246" s="1326">
        <v>21</v>
      </c>
      <c r="X246" s="1327">
        <v>28</v>
      </c>
      <c r="Y246" s="1326">
        <v>63</v>
      </c>
      <c r="Z246" s="1327">
        <v>52</v>
      </c>
      <c r="AA246" s="1326">
        <v>19</v>
      </c>
      <c r="AB246" s="1327">
        <v>21</v>
      </c>
      <c r="AC246" s="1326">
        <v>4</v>
      </c>
      <c r="AD246" s="1327">
        <v>2</v>
      </c>
      <c r="AE246" s="1326">
        <v>0</v>
      </c>
      <c r="AF246" s="1327">
        <v>1</v>
      </c>
      <c r="AG246" s="1326">
        <v>0</v>
      </c>
      <c r="AH246" s="1327">
        <v>0</v>
      </c>
      <c r="AI246" s="1326">
        <v>0</v>
      </c>
      <c r="AJ246" s="1327">
        <v>0</v>
      </c>
      <c r="AK246" s="1326">
        <v>0</v>
      </c>
      <c r="AL246" s="1327">
        <v>0</v>
      </c>
      <c r="AM246" s="1326">
        <v>0</v>
      </c>
      <c r="AN246" s="1327">
        <v>0</v>
      </c>
      <c r="AO246" s="1346"/>
      <c r="AP246" s="1343"/>
      <c r="AQ246" s="1307"/>
      <c r="AR246" s="1308"/>
      <c r="AS246" s="394">
        <v>28</v>
      </c>
      <c r="AT246" s="1326">
        <v>0</v>
      </c>
      <c r="AU246" s="1326">
        <v>0</v>
      </c>
      <c r="AV246" s="1330">
        <v>0</v>
      </c>
      <c r="AW246" s="1330">
        <v>0</v>
      </c>
      <c r="AX246" s="1325">
        <v>0</v>
      </c>
      <c r="AY246" t="str">
        <f t="shared" si="248"/>
        <v/>
      </c>
      <c r="CW246" s="304"/>
      <c r="CX246" s="25" t="str">
        <f t="shared" si="250"/>
        <v/>
      </c>
      <c r="CY246" s="25" t="str">
        <f t="shared" si="251"/>
        <v/>
      </c>
      <c r="CZ246" s="304"/>
      <c r="DA246" s="25" t="str">
        <f t="shared" si="246"/>
        <v/>
      </c>
      <c r="DB246" s="25" t="str">
        <f t="shared" si="247"/>
        <v/>
      </c>
      <c r="DC246"/>
      <c r="DD246"/>
      <c r="DE246"/>
      <c r="DG246" s="304"/>
      <c r="DH246" s="26">
        <f t="shared" si="254"/>
        <v>0</v>
      </c>
      <c r="DI246" s="26">
        <f t="shared" si="255"/>
        <v>0</v>
      </c>
      <c r="DJ246" s="304"/>
      <c r="DK246" s="26">
        <f t="shared" si="257"/>
        <v>0</v>
      </c>
      <c r="DL246" s="26">
        <f t="shared" si="258"/>
        <v>0</v>
      </c>
      <c r="DM246"/>
    </row>
    <row r="247" spans="1:117" x14ac:dyDescent="0.25">
      <c r="A247" s="713"/>
      <c r="B247" s="1320" t="s">
        <v>268</v>
      </c>
      <c r="C247" s="1320"/>
      <c r="D247" s="1321">
        <f t="shared" si="244"/>
        <v>6</v>
      </c>
      <c r="E247" s="1322">
        <f t="shared" si="259"/>
        <v>3</v>
      </c>
      <c r="F247" s="1323">
        <f t="shared" si="259"/>
        <v>3</v>
      </c>
      <c r="G247" s="1324"/>
      <c r="H247" s="1325"/>
      <c r="I247" s="1326">
        <v>0</v>
      </c>
      <c r="J247" s="1325">
        <v>0</v>
      </c>
      <c r="K247" s="1326">
        <v>0</v>
      </c>
      <c r="L247" s="1325">
        <v>0</v>
      </c>
      <c r="M247" s="1326">
        <v>0</v>
      </c>
      <c r="N247" s="1325">
        <v>0</v>
      </c>
      <c r="O247" s="1326">
        <v>0</v>
      </c>
      <c r="P247" s="1325">
        <v>0</v>
      </c>
      <c r="Q247" s="1326">
        <v>0</v>
      </c>
      <c r="R247" s="1325">
        <v>0</v>
      </c>
      <c r="S247" s="1326">
        <v>0</v>
      </c>
      <c r="T247" s="1325">
        <v>0</v>
      </c>
      <c r="U247" s="1326">
        <v>0</v>
      </c>
      <c r="V247" s="1327">
        <v>0</v>
      </c>
      <c r="W247" s="1326">
        <v>1</v>
      </c>
      <c r="X247" s="1327">
        <v>1</v>
      </c>
      <c r="Y247" s="1326">
        <v>2</v>
      </c>
      <c r="Z247" s="1327">
        <v>2</v>
      </c>
      <c r="AA247" s="1326">
        <v>0</v>
      </c>
      <c r="AB247" s="1327">
        <v>0</v>
      </c>
      <c r="AC247" s="1326">
        <v>0</v>
      </c>
      <c r="AD247" s="1327">
        <v>0</v>
      </c>
      <c r="AE247" s="1326">
        <v>0</v>
      </c>
      <c r="AF247" s="1327">
        <v>0</v>
      </c>
      <c r="AG247" s="1326">
        <v>0</v>
      </c>
      <c r="AH247" s="1327">
        <v>0</v>
      </c>
      <c r="AI247" s="1326">
        <v>0</v>
      </c>
      <c r="AJ247" s="1327">
        <v>0</v>
      </c>
      <c r="AK247" s="1326">
        <v>0</v>
      </c>
      <c r="AL247" s="1327">
        <v>0</v>
      </c>
      <c r="AM247" s="1326">
        <v>0</v>
      </c>
      <c r="AN247" s="1327">
        <v>0</v>
      </c>
      <c r="AO247" s="1346"/>
      <c r="AP247" s="1343"/>
      <c r="AQ247" s="1307"/>
      <c r="AR247" s="1308"/>
      <c r="AS247" s="1341"/>
      <c r="AT247" s="1326">
        <v>0</v>
      </c>
      <c r="AU247" s="1326">
        <v>0</v>
      </c>
      <c r="AV247" s="1330">
        <v>0</v>
      </c>
      <c r="AW247" s="1330">
        <v>0</v>
      </c>
      <c r="AX247" s="1325">
        <v>0</v>
      </c>
      <c r="AY247" t="str">
        <f t="shared" si="248"/>
        <v/>
      </c>
      <c r="CW247" s="304"/>
      <c r="CX247" s="25" t="str">
        <f t="shared" si="250"/>
        <v/>
      </c>
      <c r="CY247" s="25" t="str">
        <f t="shared" si="251"/>
        <v/>
      </c>
      <c r="CZ247" s="304"/>
      <c r="DA247" s="25" t="str">
        <f t="shared" si="246"/>
        <v/>
      </c>
      <c r="DB247" s="25" t="str">
        <f t="shared" si="247"/>
        <v/>
      </c>
      <c r="DC247"/>
      <c r="DD247"/>
      <c r="DE247"/>
      <c r="DG247" s="304"/>
      <c r="DH247" s="26">
        <f t="shared" si="254"/>
        <v>0</v>
      </c>
      <c r="DI247" s="26">
        <f t="shared" si="255"/>
        <v>0</v>
      </c>
      <c r="DJ247" s="304"/>
      <c r="DK247" s="26">
        <f t="shared" si="257"/>
        <v>0</v>
      </c>
      <c r="DL247" s="26">
        <f t="shared" si="258"/>
        <v>0</v>
      </c>
      <c r="DM247"/>
    </row>
    <row r="248" spans="1:117" x14ac:dyDescent="0.25">
      <c r="A248" s="713"/>
      <c r="B248" s="1331" t="s">
        <v>269</v>
      </c>
      <c r="C248" s="1332"/>
      <c r="D248" s="1321">
        <f t="shared" si="244"/>
        <v>2</v>
      </c>
      <c r="E248" s="1322">
        <f t="shared" si="259"/>
        <v>0</v>
      </c>
      <c r="F248" s="1323">
        <f t="shared" si="259"/>
        <v>2</v>
      </c>
      <c r="G248" s="401"/>
      <c r="H248" s="402"/>
      <c r="I248" s="403">
        <v>0</v>
      </c>
      <c r="J248" s="402">
        <v>0</v>
      </c>
      <c r="K248" s="403">
        <v>0</v>
      </c>
      <c r="L248" s="402">
        <v>0</v>
      </c>
      <c r="M248" s="403">
        <v>0</v>
      </c>
      <c r="N248" s="402">
        <v>0</v>
      </c>
      <c r="O248" s="403">
        <v>0</v>
      </c>
      <c r="P248" s="402">
        <v>0</v>
      </c>
      <c r="Q248" s="403">
        <v>0</v>
      </c>
      <c r="R248" s="402">
        <v>0</v>
      </c>
      <c r="S248" s="403">
        <v>0</v>
      </c>
      <c r="T248" s="402">
        <v>0</v>
      </c>
      <c r="U248" s="403">
        <v>0</v>
      </c>
      <c r="V248" s="404">
        <v>0</v>
      </c>
      <c r="W248" s="403">
        <v>0</v>
      </c>
      <c r="X248" s="404">
        <v>1</v>
      </c>
      <c r="Y248" s="403">
        <v>0</v>
      </c>
      <c r="Z248" s="404">
        <v>1</v>
      </c>
      <c r="AA248" s="403">
        <v>0</v>
      </c>
      <c r="AB248" s="404">
        <v>0</v>
      </c>
      <c r="AC248" s="403">
        <v>0</v>
      </c>
      <c r="AD248" s="404">
        <v>0</v>
      </c>
      <c r="AE248" s="403">
        <v>0</v>
      </c>
      <c r="AF248" s="404">
        <v>0</v>
      </c>
      <c r="AG248" s="403">
        <v>0</v>
      </c>
      <c r="AH248" s="404">
        <v>0</v>
      </c>
      <c r="AI248" s="403">
        <v>0</v>
      </c>
      <c r="AJ248" s="404">
        <v>0</v>
      </c>
      <c r="AK248" s="403">
        <v>0</v>
      </c>
      <c r="AL248" s="404">
        <v>0</v>
      </c>
      <c r="AM248" s="403">
        <v>0</v>
      </c>
      <c r="AN248" s="404">
        <v>0</v>
      </c>
      <c r="AO248" s="1346"/>
      <c r="AP248" s="1343"/>
      <c r="AQ248" s="1307"/>
      <c r="AR248" s="1308"/>
      <c r="AS248" s="1341"/>
      <c r="AT248" s="403">
        <v>0</v>
      </c>
      <c r="AU248" s="403">
        <v>0</v>
      </c>
      <c r="AV248" s="410">
        <v>0</v>
      </c>
      <c r="AW248" s="410">
        <v>0</v>
      </c>
      <c r="AX248" s="402">
        <v>0</v>
      </c>
      <c r="AY248" t="str">
        <f t="shared" si="248"/>
        <v/>
      </c>
      <c r="CW248" s="304"/>
      <c r="CX248" s="25" t="str">
        <f t="shared" si="250"/>
        <v/>
      </c>
      <c r="CY248" s="25" t="str">
        <f t="shared" si="251"/>
        <v/>
      </c>
      <c r="CZ248" s="304"/>
      <c r="DA248" s="25" t="str">
        <f t="shared" si="246"/>
        <v/>
      </c>
      <c r="DB248" s="25" t="str">
        <f t="shared" si="247"/>
        <v/>
      </c>
      <c r="DC248"/>
      <c r="DD248"/>
      <c r="DE248"/>
      <c r="DG248" s="304"/>
      <c r="DH248" s="26">
        <f t="shared" si="254"/>
        <v>0</v>
      </c>
      <c r="DI248" s="26">
        <f t="shared" si="255"/>
        <v>0</v>
      </c>
      <c r="DJ248" s="304"/>
      <c r="DK248" s="26">
        <f t="shared" si="257"/>
        <v>0</v>
      </c>
      <c r="DL248" s="26">
        <f t="shared" si="258"/>
        <v>0</v>
      </c>
      <c r="DM248"/>
    </row>
    <row r="249" spans="1:117" ht="15" customHeight="1" x14ac:dyDescent="0.25">
      <c r="A249" s="713"/>
      <c r="B249" s="1331" t="s">
        <v>270</v>
      </c>
      <c r="C249" s="1332"/>
      <c r="D249" s="1321">
        <f t="shared" si="244"/>
        <v>9</v>
      </c>
      <c r="E249" s="1322">
        <f t="shared" si="259"/>
        <v>3</v>
      </c>
      <c r="F249" s="1323">
        <f t="shared" si="259"/>
        <v>6</v>
      </c>
      <c r="G249" s="401"/>
      <c r="H249" s="402"/>
      <c r="I249" s="403">
        <v>0</v>
      </c>
      <c r="J249" s="402">
        <v>0</v>
      </c>
      <c r="K249" s="403">
        <v>0</v>
      </c>
      <c r="L249" s="402">
        <v>0</v>
      </c>
      <c r="M249" s="403">
        <v>0</v>
      </c>
      <c r="N249" s="402">
        <v>0</v>
      </c>
      <c r="O249" s="403">
        <v>0</v>
      </c>
      <c r="P249" s="402">
        <v>0</v>
      </c>
      <c r="Q249" s="403">
        <v>0</v>
      </c>
      <c r="R249" s="402">
        <v>0</v>
      </c>
      <c r="S249" s="403">
        <v>0</v>
      </c>
      <c r="T249" s="402">
        <v>0</v>
      </c>
      <c r="U249" s="403">
        <v>0</v>
      </c>
      <c r="V249" s="404">
        <v>0</v>
      </c>
      <c r="W249" s="403">
        <v>1</v>
      </c>
      <c r="X249" s="404">
        <v>0</v>
      </c>
      <c r="Y249" s="403">
        <v>1</v>
      </c>
      <c r="Z249" s="404">
        <v>2</v>
      </c>
      <c r="AA249" s="403">
        <v>1</v>
      </c>
      <c r="AB249" s="404">
        <v>4</v>
      </c>
      <c r="AC249" s="403">
        <v>0</v>
      </c>
      <c r="AD249" s="404">
        <v>0</v>
      </c>
      <c r="AE249" s="403">
        <v>0</v>
      </c>
      <c r="AF249" s="404">
        <v>0</v>
      </c>
      <c r="AG249" s="403">
        <v>0</v>
      </c>
      <c r="AH249" s="404">
        <v>0</v>
      </c>
      <c r="AI249" s="403">
        <v>0</v>
      </c>
      <c r="AJ249" s="404">
        <v>0</v>
      </c>
      <c r="AK249" s="403">
        <v>0</v>
      </c>
      <c r="AL249" s="404">
        <v>0</v>
      </c>
      <c r="AM249" s="403">
        <v>0</v>
      </c>
      <c r="AN249" s="404">
        <v>0</v>
      </c>
      <c r="AO249" s="1346"/>
      <c r="AP249" s="1343"/>
      <c r="AQ249" s="1307"/>
      <c r="AR249" s="1308"/>
      <c r="AS249" s="409"/>
      <c r="AT249" s="403">
        <v>0</v>
      </c>
      <c r="AU249" s="403">
        <v>0</v>
      </c>
      <c r="AV249" s="410">
        <v>0</v>
      </c>
      <c r="AW249" s="410">
        <v>0</v>
      </c>
      <c r="AX249" s="402">
        <v>0</v>
      </c>
      <c r="AY249" t="str">
        <f t="shared" si="248"/>
        <v/>
      </c>
      <c r="CW249" s="304"/>
      <c r="CX249" s="25" t="str">
        <f t="shared" si="250"/>
        <v/>
      </c>
      <c r="CY249" s="25" t="str">
        <f t="shared" si="251"/>
        <v/>
      </c>
      <c r="CZ249" s="304"/>
      <c r="DA249" s="25" t="str">
        <f t="shared" si="246"/>
        <v/>
      </c>
      <c r="DB249" s="25" t="str">
        <f t="shared" si="247"/>
        <v/>
      </c>
      <c r="DC249"/>
      <c r="DD249"/>
      <c r="DE249"/>
      <c r="DG249" s="304"/>
      <c r="DH249" s="26">
        <f t="shared" si="254"/>
        <v>0</v>
      </c>
      <c r="DI249" s="26">
        <f t="shared" si="255"/>
        <v>0</v>
      </c>
      <c r="DJ249" s="304"/>
      <c r="DK249" s="26">
        <f t="shared" si="257"/>
        <v>0</v>
      </c>
      <c r="DL249" s="26">
        <f t="shared" si="258"/>
        <v>0</v>
      </c>
      <c r="DM249"/>
    </row>
    <row r="250" spans="1:117" x14ac:dyDescent="0.25">
      <c r="A250" s="945"/>
      <c r="B250" s="1333" t="s">
        <v>271</v>
      </c>
      <c r="C250" s="1333"/>
      <c r="D250" s="1334">
        <f t="shared" si="244"/>
        <v>1</v>
      </c>
      <c r="E250" s="1335">
        <f t="shared" si="259"/>
        <v>0</v>
      </c>
      <c r="F250" s="1335">
        <f t="shared" si="259"/>
        <v>1</v>
      </c>
      <c r="G250" s="1314"/>
      <c r="H250" s="1315"/>
      <c r="I250" s="1316">
        <v>0</v>
      </c>
      <c r="J250" s="1315">
        <v>0</v>
      </c>
      <c r="K250" s="1316">
        <v>0</v>
      </c>
      <c r="L250" s="1315">
        <v>0</v>
      </c>
      <c r="M250" s="1316">
        <v>0</v>
      </c>
      <c r="N250" s="1315">
        <v>0</v>
      </c>
      <c r="O250" s="1316">
        <v>0</v>
      </c>
      <c r="P250" s="1315">
        <v>0</v>
      </c>
      <c r="Q250" s="1316">
        <v>0</v>
      </c>
      <c r="R250" s="1315">
        <v>0</v>
      </c>
      <c r="S250" s="1316">
        <v>0</v>
      </c>
      <c r="T250" s="1315">
        <v>0</v>
      </c>
      <c r="U250" s="1316">
        <v>0</v>
      </c>
      <c r="V250" s="389">
        <v>0</v>
      </c>
      <c r="W250" s="1316">
        <v>0</v>
      </c>
      <c r="X250" s="389">
        <v>0</v>
      </c>
      <c r="Y250" s="1316">
        <v>0</v>
      </c>
      <c r="Z250" s="389">
        <v>1</v>
      </c>
      <c r="AA250" s="1316">
        <v>0</v>
      </c>
      <c r="AB250" s="389">
        <v>0</v>
      </c>
      <c r="AC250" s="1316">
        <v>0</v>
      </c>
      <c r="AD250" s="389">
        <v>0</v>
      </c>
      <c r="AE250" s="1316">
        <v>0</v>
      </c>
      <c r="AF250" s="389">
        <v>0</v>
      </c>
      <c r="AG250" s="1316">
        <v>0</v>
      </c>
      <c r="AH250" s="389">
        <v>0</v>
      </c>
      <c r="AI250" s="1316">
        <v>0</v>
      </c>
      <c r="AJ250" s="389">
        <v>0</v>
      </c>
      <c r="AK250" s="1316">
        <v>0</v>
      </c>
      <c r="AL250" s="389">
        <v>0</v>
      </c>
      <c r="AM250" s="1316">
        <v>0</v>
      </c>
      <c r="AN250" s="389">
        <v>0</v>
      </c>
      <c r="AO250" s="1347"/>
      <c r="AP250" s="1344"/>
      <c r="AQ250" s="1338"/>
      <c r="AR250" s="1339"/>
      <c r="AS250" s="413"/>
      <c r="AT250" s="1316">
        <v>0</v>
      </c>
      <c r="AU250" s="1316">
        <v>0</v>
      </c>
      <c r="AV250" s="1319">
        <v>0</v>
      </c>
      <c r="AW250" s="1319">
        <v>0</v>
      </c>
      <c r="AX250" s="1315">
        <v>0</v>
      </c>
      <c r="AY250" t="str">
        <f t="shared" si="248"/>
        <v/>
      </c>
      <c r="CW250" s="304"/>
      <c r="CX250" s="25" t="str">
        <f t="shared" si="250"/>
        <v/>
      </c>
      <c r="CY250" s="25" t="str">
        <f t="shared" si="251"/>
        <v/>
      </c>
      <c r="CZ250" s="304"/>
      <c r="DA250" s="25" t="str">
        <f t="shared" si="246"/>
        <v/>
      </c>
      <c r="DB250" s="25" t="str">
        <f t="shared" si="247"/>
        <v/>
      </c>
      <c r="DC250"/>
      <c r="DD250"/>
      <c r="DE250"/>
      <c r="DG250" s="304"/>
      <c r="DH250" s="26">
        <f t="shared" si="254"/>
        <v>0</v>
      </c>
      <c r="DI250" s="26">
        <f t="shared" si="255"/>
        <v>0</v>
      </c>
      <c r="DJ250" s="304"/>
      <c r="DK250" s="26">
        <f t="shared" si="257"/>
        <v>0</v>
      </c>
      <c r="DL250" s="26">
        <f t="shared" si="258"/>
        <v>0</v>
      </c>
      <c r="DM250"/>
    </row>
    <row r="251" spans="1:117" ht="15" customHeight="1" x14ac:dyDescent="0.25">
      <c r="A251" s="2208" t="s">
        <v>274</v>
      </c>
      <c r="B251" s="830" t="s">
        <v>266</v>
      </c>
      <c r="C251" s="830"/>
      <c r="D251" s="2329">
        <f t="shared" si="244"/>
        <v>0</v>
      </c>
      <c r="E251" s="414">
        <f t="shared" si="259"/>
        <v>0</v>
      </c>
      <c r="F251" s="391">
        <f t="shared" si="259"/>
        <v>0</v>
      </c>
      <c r="G251" s="392"/>
      <c r="H251" s="393"/>
      <c r="I251" s="394"/>
      <c r="J251" s="393"/>
      <c r="K251" s="394"/>
      <c r="L251" s="393"/>
      <c r="M251" s="394"/>
      <c r="N251" s="393"/>
      <c r="O251" s="394"/>
      <c r="P251" s="393"/>
      <c r="Q251" s="394"/>
      <c r="R251" s="393"/>
      <c r="S251" s="394"/>
      <c r="T251" s="393"/>
      <c r="U251" s="394"/>
      <c r="V251" s="395"/>
      <c r="W251" s="394"/>
      <c r="X251" s="395"/>
      <c r="Y251" s="394"/>
      <c r="Z251" s="395"/>
      <c r="AA251" s="394"/>
      <c r="AB251" s="395"/>
      <c r="AC251" s="394"/>
      <c r="AD251" s="395"/>
      <c r="AE251" s="394"/>
      <c r="AF251" s="395"/>
      <c r="AG251" s="394"/>
      <c r="AH251" s="2268"/>
      <c r="AI251" s="2267"/>
      <c r="AJ251" s="2268"/>
      <c r="AK251" s="2267"/>
      <c r="AL251" s="2268"/>
      <c r="AM251" s="2267"/>
      <c r="AN251" s="2268"/>
      <c r="AO251" s="2353"/>
      <c r="AP251" s="2354"/>
      <c r="AQ251" s="2348"/>
      <c r="AR251" s="393"/>
      <c r="AS251" s="2267"/>
      <c r="AT251" s="394"/>
      <c r="AU251" s="394"/>
      <c r="AV251" s="398"/>
      <c r="AW251" s="398"/>
      <c r="AX251" s="393"/>
      <c r="AY251" t="str">
        <f t="shared" si="248"/>
        <v/>
      </c>
      <c r="CW251" s="304"/>
      <c r="CX251" s="25" t="str">
        <f t="shared" si="250"/>
        <v/>
      </c>
      <c r="CY251" s="25" t="str">
        <f t="shared" si="251"/>
        <v/>
      </c>
      <c r="CZ251" s="304"/>
      <c r="DA251" s="25" t="str">
        <f t="shared" si="246"/>
        <v/>
      </c>
      <c r="DB251" s="25" t="str">
        <f t="shared" si="247"/>
        <v/>
      </c>
      <c r="DC251"/>
      <c r="DD251"/>
      <c r="DE251"/>
      <c r="DG251" s="304"/>
      <c r="DH251" s="26">
        <f t="shared" si="254"/>
        <v>0</v>
      </c>
      <c r="DI251" s="26">
        <f t="shared" si="255"/>
        <v>0</v>
      </c>
      <c r="DJ251" s="304"/>
      <c r="DK251" s="26">
        <f t="shared" si="257"/>
        <v>0</v>
      </c>
      <c r="DL251" s="26">
        <f t="shared" si="258"/>
        <v>0</v>
      </c>
      <c r="DM251"/>
    </row>
    <row r="252" spans="1:117" x14ac:dyDescent="0.25">
      <c r="A252" s="794"/>
      <c r="B252" s="1320" t="s">
        <v>267</v>
      </c>
      <c r="C252" s="1320"/>
      <c r="D252" s="1321">
        <f t="shared" si="244"/>
        <v>0</v>
      </c>
      <c r="E252" s="1322">
        <f t="shared" si="259"/>
        <v>0</v>
      </c>
      <c r="F252" s="1323">
        <f t="shared" si="259"/>
        <v>0</v>
      </c>
      <c r="G252" s="1324"/>
      <c r="H252" s="1325"/>
      <c r="I252" s="1326"/>
      <c r="J252" s="1325"/>
      <c r="K252" s="1326"/>
      <c r="L252" s="1325"/>
      <c r="M252" s="1326"/>
      <c r="N252" s="1325"/>
      <c r="O252" s="1326"/>
      <c r="P252" s="1325"/>
      <c r="Q252" s="1326"/>
      <c r="R252" s="1325"/>
      <c r="S252" s="1326"/>
      <c r="T252" s="1325"/>
      <c r="U252" s="1326"/>
      <c r="V252" s="1327"/>
      <c r="W252" s="1326"/>
      <c r="X252" s="1327"/>
      <c r="Y252" s="1326"/>
      <c r="Z252" s="1327"/>
      <c r="AA252" s="1326"/>
      <c r="AB252" s="1327"/>
      <c r="AC252" s="1326"/>
      <c r="AD252" s="1327"/>
      <c r="AE252" s="1326"/>
      <c r="AF252" s="1327"/>
      <c r="AG252" s="1326"/>
      <c r="AH252" s="1327"/>
      <c r="AI252" s="1326"/>
      <c r="AJ252" s="1327"/>
      <c r="AK252" s="1326"/>
      <c r="AL252" s="1327"/>
      <c r="AM252" s="1326"/>
      <c r="AN252" s="1327"/>
      <c r="AO252" s="1350"/>
      <c r="AP252" s="1351"/>
      <c r="AQ252" s="1307"/>
      <c r="AR252" s="1308"/>
      <c r="AS252" s="394"/>
      <c r="AT252" s="1326"/>
      <c r="AU252" s="1326"/>
      <c r="AV252" s="1330"/>
      <c r="AW252" s="1330"/>
      <c r="AX252" s="1325"/>
      <c r="AY252" t="str">
        <f t="shared" si="248"/>
        <v/>
      </c>
      <c r="CW252" s="304"/>
      <c r="CX252" s="25" t="str">
        <f t="shared" si="250"/>
        <v/>
      </c>
      <c r="CY252" s="25" t="str">
        <f t="shared" si="251"/>
        <v/>
      </c>
      <c r="CZ252" s="304"/>
      <c r="DA252" s="25" t="str">
        <f t="shared" si="246"/>
        <v/>
      </c>
      <c r="DB252" s="25" t="str">
        <f t="shared" si="247"/>
        <v/>
      </c>
      <c r="DC252"/>
      <c r="DD252"/>
      <c r="DE252"/>
      <c r="DG252" s="304"/>
      <c r="DH252" s="26">
        <f t="shared" si="254"/>
        <v>0</v>
      </c>
      <c r="DI252" s="26">
        <f t="shared" si="255"/>
        <v>0</v>
      </c>
      <c r="DJ252" s="304"/>
      <c r="DK252" s="26">
        <f t="shared" si="257"/>
        <v>0</v>
      </c>
      <c r="DL252" s="26">
        <f t="shared" si="258"/>
        <v>0</v>
      </c>
      <c r="DM252"/>
    </row>
    <row r="253" spans="1:117" x14ac:dyDescent="0.25">
      <c r="A253" s="794"/>
      <c r="B253" s="1320" t="s">
        <v>268</v>
      </c>
      <c r="C253" s="1320"/>
      <c r="D253" s="1321">
        <f t="shared" si="244"/>
        <v>0</v>
      </c>
      <c r="E253" s="1322">
        <f t="shared" si="259"/>
        <v>0</v>
      </c>
      <c r="F253" s="1323">
        <f t="shared" si="259"/>
        <v>0</v>
      </c>
      <c r="G253" s="1324"/>
      <c r="H253" s="1325"/>
      <c r="I253" s="1326"/>
      <c r="J253" s="1325"/>
      <c r="K253" s="1326"/>
      <c r="L253" s="1325"/>
      <c r="M253" s="1326"/>
      <c r="N253" s="1325"/>
      <c r="O253" s="1326"/>
      <c r="P253" s="1325"/>
      <c r="Q253" s="1326"/>
      <c r="R253" s="1325"/>
      <c r="S253" s="1326"/>
      <c r="T253" s="1325"/>
      <c r="U253" s="1326"/>
      <c r="V253" s="1327"/>
      <c r="W253" s="1326"/>
      <c r="X253" s="1327"/>
      <c r="Y253" s="1326"/>
      <c r="Z253" s="1327"/>
      <c r="AA253" s="1326"/>
      <c r="AB253" s="1327"/>
      <c r="AC253" s="1326"/>
      <c r="AD253" s="1327"/>
      <c r="AE253" s="1326"/>
      <c r="AF253" s="1327"/>
      <c r="AG253" s="1326"/>
      <c r="AH253" s="1327"/>
      <c r="AI253" s="1326"/>
      <c r="AJ253" s="1327"/>
      <c r="AK253" s="1326"/>
      <c r="AL253" s="1327"/>
      <c r="AM253" s="1326"/>
      <c r="AN253" s="1327"/>
      <c r="AO253" s="1350"/>
      <c r="AP253" s="1351"/>
      <c r="AQ253" s="1307"/>
      <c r="AR253" s="1308"/>
      <c r="AS253" s="1341"/>
      <c r="AT253" s="1326"/>
      <c r="AU253" s="1326"/>
      <c r="AV253" s="1330"/>
      <c r="AW253" s="1330"/>
      <c r="AX253" s="1325"/>
      <c r="AY253" t="str">
        <f t="shared" si="248"/>
        <v/>
      </c>
      <c r="CW253" s="304"/>
      <c r="CX253" s="25" t="str">
        <f t="shared" si="250"/>
        <v/>
      </c>
      <c r="CY253" s="25" t="str">
        <f t="shared" si="251"/>
        <v/>
      </c>
      <c r="CZ253" s="304"/>
      <c r="DA253" s="25" t="str">
        <f t="shared" si="246"/>
        <v/>
      </c>
      <c r="DB253" s="25" t="str">
        <f t="shared" si="247"/>
        <v/>
      </c>
      <c r="DC253"/>
      <c r="DD253"/>
      <c r="DE253"/>
      <c r="DG253" s="304"/>
      <c r="DH253" s="26">
        <f t="shared" si="254"/>
        <v>0</v>
      </c>
      <c r="DI253" s="26">
        <f t="shared" si="255"/>
        <v>0</v>
      </c>
      <c r="DJ253" s="304"/>
      <c r="DK253" s="26">
        <f t="shared" si="257"/>
        <v>0</v>
      </c>
      <c r="DL253" s="26">
        <f t="shared" si="258"/>
        <v>0</v>
      </c>
      <c r="DM253"/>
    </row>
    <row r="254" spans="1:117" x14ac:dyDescent="0.25">
      <c r="A254" s="794"/>
      <c r="B254" s="1331" t="s">
        <v>269</v>
      </c>
      <c r="C254" s="1332"/>
      <c r="D254" s="1321">
        <f t="shared" si="244"/>
        <v>0</v>
      </c>
      <c r="E254" s="1322">
        <f t="shared" si="259"/>
        <v>0</v>
      </c>
      <c r="F254" s="1323">
        <f t="shared" si="259"/>
        <v>0</v>
      </c>
      <c r="G254" s="401"/>
      <c r="H254" s="402"/>
      <c r="I254" s="403"/>
      <c r="J254" s="402"/>
      <c r="K254" s="403"/>
      <c r="L254" s="402"/>
      <c r="M254" s="403"/>
      <c r="N254" s="402"/>
      <c r="O254" s="403"/>
      <c r="P254" s="402"/>
      <c r="Q254" s="403"/>
      <c r="R254" s="402"/>
      <c r="S254" s="403"/>
      <c r="T254" s="402"/>
      <c r="U254" s="403"/>
      <c r="V254" s="404"/>
      <c r="W254" s="403"/>
      <c r="X254" s="404"/>
      <c r="Y254" s="1326"/>
      <c r="Z254" s="1327"/>
      <c r="AA254" s="1326"/>
      <c r="AB254" s="1327"/>
      <c r="AC254" s="1326"/>
      <c r="AD254" s="1327"/>
      <c r="AE254" s="1326"/>
      <c r="AF254" s="1327"/>
      <c r="AG254" s="1326"/>
      <c r="AH254" s="1327"/>
      <c r="AI254" s="1326"/>
      <c r="AJ254" s="1327"/>
      <c r="AK254" s="1326"/>
      <c r="AL254" s="1327"/>
      <c r="AM254" s="1326"/>
      <c r="AN254" s="1327"/>
      <c r="AO254" s="1350"/>
      <c r="AP254" s="1351"/>
      <c r="AQ254" s="1307"/>
      <c r="AR254" s="1308"/>
      <c r="AS254" s="1341"/>
      <c r="AT254" s="1326"/>
      <c r="AU254" s="1326"/>
      <c r="AV254" s="1330"/>
      <c r="AW254" s="1330"/>
      <c r="AX254" s="1325"/>
      <c r="AY254" t="str">
        <f t="shared" si="248"/>
        <v/>
      </c>
      <c r="CW254" s="304"/>
      <c r="CX254" s="25" t="str">
        <f t="shared" si="250"/>
        <v/>
      </c>
      <c r="CY254" s="25" t="str">
        <f t="shared" si="251"/>
        <v/>
      </c>
      <c r="CZ254" s="304"/>
      <c r="DA254" s="25" t="str">
        <f t="shared" si="246"/>
        <v/>
      </c>
      <c r="DB254" s="25" t="str">
        <f t="shared" si="247"/>
        <v/>
      </c>
      <c r="DC254"/>
      <c r="DD254"/>
      <c r="DE254"/>
      <c r="DG254" s="304"/>
      <c r="DH254" s="26">
        <f t="shared" si="254"/>
        <v>0</v>
      </c>
      <c r="DI254" s="26">
        <f t="shared" si="255"/>
        <v>0</v>
      </c>
      <c r="DJ254" s="304"/>
      <c r="DK254" s="26">
        <f t="shared" si="257"/>
        <v>0</v>
      </c>
      <c r="DL254" s="26">
        <f t="shared" si="258"/>
        <v>0</v>
      </c>
      <c r="DM254"/>
    </row>
    <row r="255" spans="1:117" ht="15" customHeight="1" x14ac:dyDescent="0.25">
      <c r="A255" s="794"/>
      <c r="B255" s="1331" t="s">
        <v>270</v>
      </c>
      <c r="C255" s="1332"/>
      <c r="D255" s="1321">
        <f t="shared" si="244"/>
        <v>0</v>
      </c>
      <c r="E255" s="1322">
        <f t="shared" si="259"/>
        <v>0</v>
      </c>
      <c r="F255" s="1323">
        <f t="shared" si="259"/>
        <v>0</v>
      </c>
      <c r="G255" s="401"/>
      <c r="H255" s="402"/>
      <c r="I255" s="403"/>
      <c r="J255" s="402"/>
      <c r="K255" s="403"/>
      <c r="L255" s="402"/>
      <c r="M255" s="403"/>
      <c r="N255" s="402"/>
      <c r="O255" s="403"/>
      <c r="P255" s="402"/>
      <c r="Q255" s="403"/>
      <c r="R255" s="402"/>
      <c r="S255" s="403"/>
      <c r="T255" s="402"/>
      <c r="U255" s="403"/>
      <c r="V255" s="404"/>
      <c r="W255" s="403"/>
      <c r="X255" s="404"/>
      <c r="Y255" s="1326"/>
      <c r="Z255" s="1327"/>
      <c r="AA255" s="1326"/>
      <c r="AB255" s="1327"/>
      <c r="AC255" s="1326"/>
      <c r="AD255" s="1327"/>
      <c r="AE255" s="1326"/>
      <c r="AF255" s="1327"/>
      <c r="AG255" s="1326"/>
      <c r="AH255" s="1327"/>
      <c r="AI255" s="1326"/>
      <c r="AJ255" s="1327"/>
      <c r="AK255" s="1326"/>
      <c r="AL255" s="1327"/>
      <c r="AM255" s="1326"/>
      <c r="AN255" s="1327"/>
      <c r="AO255" s="1350"/>
      <c r="AP255" s="1351"/>
      <c r="AQ255" s="1307"/>
      <c r="AR255" s="1308"/>
      <c r="AS255" s="409"/>
      <c r="AT255" s="1326"/>
      <c r="AU255" s="1326"/>
      <c r="AV255" s="1330"/>
      <c r="AW255" s="1330"/>
      <c r="AX255" s="1325"/>
      <c r="AY255" t="str">
        <f t="shared" si="248"/>
        <v/>
      </c>
      <c r="CW255" s="304"/>
      <c r="CX255" s="25" t="str">
        <f t="shared" si="250"/>
        <v/>
      </c>
      <c r="CY255" s="25" t="str">
        <f t="shared" si="251"/>
        <v/>
      </c>
      <c r="CZ255" s="304"/>
      <c r="DA255" s="25" t="str">
        <f t="shared" si="246"/>
        <v/>
      </c>
      <c r="DB255" s="25" t="str">
        <f t="shared" si="247"/>
        <v/>
      </c>
      <c r="DC255"/>
      <c r="DD255"/>
      <c r="DE255"/>
      <c r="DG255" s="304"/>
      <c r="DH255" s="26">
        <f t="shared" si="254"/>
        <v>0</v>
      </c>
      <c r="DI255" s="26">
        <f t="shared" si="255"/>
        <v>0</v>
      </c>
      <c r="DJ255" s="304"/>
      <c r="DK255" s="26">
        <f t="shared" si="257"/>
        <v>0</v>
      </c>
      <c r="DL255" s="26">
        <f t="shared" si="258"/>
        <v>0</v>
      </c>
      <c r="DM255"/>
    </row>
    <row r="256" spans="1:117" x14ac:dyDescent="0.25">
      <c r="A256" s="1370"/>
      <c r="B256" s="1333" t="s">
        <v>271</v>
      </c>
      <c r="C256" s="1333"/>
      <c r="D256" s="2009">
        <f t="shared" si="244"/>
        <v>0</v>
      </c>
      <c r="E256" s="2355">
        <f t="shared" si="259"/>
        <v>0</v>
      </c>
      <c r="F256" s="501">
        <f t="shared" si="259"/>
        <v>0</v>
      </c>
      <c r="G256" s="1314"/>
      <c r="H256" s="1315"/>
      <c r="I256" s="1316"/>
      <c r="J256" s="1315"/>
      <c r="K256" s="1316"/>
      <c r="L256" s="1315"/>
      <c r="M256" s="1316"/>
      <c r="N256" s="1315"/>
      <c r="O256" s="1316"/>
      <c r="P256" s="1315"/>
      <c r="Q256" s="1316"/>
      <c r="R256" s="1315"/>
      <c r="S256" s="1316"/>
      <c r="T256" s="1315"/>
      <c r="U256" s="1316"/>
      <c r="V256" s="389"/>
      <c r="W256" s="1316"/>
      <c r="X256" s="389"/>
      <c r="Y256" s="1316"/>
      <c r="Z256" s="389"/>
      <c r="AA256" s="1316"/>
      <c r="AB256" s="389"/>
      <c r="AC256" s="508"/>
      <c r="AD256" s="509"/>
      <c r="AE256" s="508"/>
      <c r="AF256" s="509"/>
      <c r="AG256" s="508"/>
      <c r="AH256" s="509"/>
      <c r="AI256" s="508"/>
      <c r="AJ256" s="509"/>
      <c r="AK256" s="508"/>
      <c r="AL256" s="509"/>
      <c r="AM256" s="508"/>
      <c r="AN256" s="509"/>
      <c r="AO256" s="2276"/>
      <c r="AP256" s="2277"/>
      <c r="AQ256" s="2010"/>
      <c r="AR256" s="2011"/>
      <c r="AS256" s="413"/>
      <c r="AT256" s="508"/>
      <c r="AU256" s="508"/>
      <c r="AV256" s="2356"/>
      <c r="AW256" s="2356"/>
      <c r="AX256" s="2278"/>
      <c r="AY256" t="str">
        <f t="shared" si="248"/>
        <v/>
      </c>
      <c r="CW256" s="304"/>
      <c r="CX256" s="25" t="str">
        <f t="shared" si="250"/>
        <v/>
      </c>
      <c r="CY256" s="25" t="str">
        <f t="shared" si="251"/>
        <v/>
      </c>
      <c r="CZ256" s="304"/>
      <c r="DA256" s="25" t="str">
        <f t="shared" si="246"/>
        <v/>
      </c>
      <c r="DB256" s="25" t="str">
        <f t="shared" si="247"/>
        <v/>
      </c>
      <c r="DC256"/>
      <c r="DD256"/>
      <c r="DE256"/>
      <c r="DG256" s="304"/>
      <c r="DH256" s="26">
        <f t="shared" si="254"/>
        <v>0</v>
      </c>
      <c r="DI256" s="26">
        <f t="shared" si="255"/>
        <v>0</v>
      </c>
      <c r="DJ256" s="304"/>
      <c r="DK256" s="26">
        <f t="shared" si="257"/>
        <v>0</v>
      </c>
      <c r="DL256" s="26">
        <f t="shared" si="258"/>
        <v>0</v>
      </c>
      <c r="DM256"/>
    </row>
    <row r="257" spans="1:117" x14ac:dyDescent="0.25">
      <c r="A257" s="2167" t="s">
        <v>101</v>
      </c>
      <c r="B257" s="830" t="s">
        <v>266</v>
      </c>
      <c r="C257" s="830"/>
      <c r="D257" s="245">
        <f t="shared" si="244"/>
        <v>44</v>
      </c>
      <c r="E257" s="390">
        <f t="shared" si="259"/>
        <v>14</v>
      </c>
      <c r="F257" s="391">
        <f t="shared" si="259"/>
        <v>30</v>
      </c>
      <c r="G257" s="392">
        <v>0</v>
      </c>
      <c r="H257" s="393">
        <v>0</v>
      </c>
      <c r="I257" s="394">
        <v>0</v>
      </c>
      <c r="J257" s="393">
        <v>0</v>
      </c>
      <c r="K257" s="394">
        <v>0</v>
      </c>
      <c r="L257" s="393">
        <v>0</v>
      </c>
      <c r="M257" s="394">
        <v>0</v>
      </c>
      <c r="N257" s="393">
        <v>0</v>
      </c>
      <c r="O257" s="394">
        <v>0</v>
      </c>
      <c r="P257" s="393">
        <v>0</v>
      </c>
      <c r="Q257" s="394">
        <v>0</v>
      </c>
      <c r="R257" s="393">
        <v>1</v>
      </c>
      <c r="S257" s="394">
        <v>0</v>
      </c>
      <c r="T257" s="393">
        <v>0</v>
      </c>
      <c r="U257" s="394">
        <v>0</v>
      </c>
      <c r="V257" s="395">
        <v>0</v>
      </c>
      <c r="W257" s="394">
        <v>1</v>
      </c>
      <c r="X257" s="395">
        <v>1</v>
      </c>
      <c r="Y257" s="394">
        <v>1</v>
      </c>
      <c r="Z257" s="395">
        <v>2</v>
      </c>
      <c r="AA257" s="394">
        <v>0</v>
      </c>
      <c r="AB257" s="395">
        <v>1</v>
      </c>
      <c r="AC257" s="394">
        <v>0</v>
      </c>
      <c r="AD257" s="395">
        <v>3</v>
      </c>
      <c r="AE257" s="394">
        <v>1</v>
      </c>
      <c r="AF257" s="395">
        <v>3</v>
      </c>
      <c r="AG257" s="394">
        <v>4</v>
      </c>
      <c r="AH257" s="395">
        <v>9</v>
      </c>
      <c r="AI257" s="394">
        <v>3</v>
      </c>
      <c r="AJ257" s="395">
        <v>4</v>
      </c>
      <c r="AK257" s="394">
        <v>3</v>
      </c>
      <c r="AL257" s="395">
        <v>4</v>
      </c>
      <c r="AM257" s="394">
        <v>1</v>
      </c>
      <c r="AN257" s="395">
        <v>2</v>
      </c>
      <c r="AO257" s="396">
        <v>0</v>
      </c>
      <c r="AP257" s="397">
        <v>0</v>
      </c>
      <c r="AQ257" s="392">
        <v>17</v>
      </c>
      <c r="AR257" s="393">
        <v>17</v>
      </c>
      <c r="AS257" s="2267">
        <v>7</v>
      </c>
      <c r="AT257" s="394">
        <v>0</v>
      </c>
      <c r="AU257" s="394">
        <v>0</v>
      </c>
      <c r="AV257" s="398">
        <v>0</v>
      </c>
      <c r="AW257" s="398">
        <v>0</v>
      </c>
      <c r="AX257" s="393">
        <v>0</v>
      </c>
      <c r="AY257" t="str">
        <f t="shared" si="248"/>
        <v/>
      </c>
      <c r="CW257" s="25" t="str">
        <f t="shared" si="249"/>
        <v/>
      </c>
      <c r="CX257" s="25" t="str">
        <f t="shared" si="250"/>
        <v/>
      </c>
      <c r="CY257" s="25" t="str">
        <f t="shared" si="251"/>
        <v/>
      </c>
      <c r="CZ257" s="25" t="str">
        <f t="shared" si="252"/>
        <v/>
      </c>
      <c r="DA257" s="25" t="str">
        <f t="shared" si="246"/>
        <v/>
      </c>
      <c r="DB257" s="25" t="str">
        <f t="shared" si="247"/>
        <v/>
      </c>
      <c r="DC257"/>
      <c r="DD257"/>
      <c r="DE257"/>
      <c r="DG257" s="26">
        <f t="shared" si="253"/>
        <v>0</v>
      </c>
      <c r="DH257" s="26">
        <f t="shared" si="254"/>
        <v>0</v>
      </c>
      <c r="DI257" s="26">
        <f t="shared" si="255"/>
        <v>0</v>
      </c>
      <c r="DJ257" s="26">
        <f t="shared" si="256"/>
        <v>0</v>
      </c>
      <c r="DK257" s="26">
        <f t="shared" si="257"/>
        <v>0</v>
      </c>
      <c r="DL257" s="26">
        <f t="shared" si="258"/>
        <v>0</v>
      </c>
      <c r="DM257"/>
    </row>
    <row r="258" spans="1:117" x14ac:dyDescent="0.25">
      <c r="A258" s="713"/>
      <c r="B258" s="1320" t="s">
        <v>267</v>
      </c>
      <c r="C258" s="1320"/>
      <c r="D258" s="1321">
        <f t="shared" si="244"/>
        <v>196</v>
      </c>
      <c r="E258" s="1322">
        <f t="shared" si="259"/>
        <v>55</v>
      </c>
      <c r="F258" s="1323">
        <f t="shared" si="259"/>
        <v>141</v>
      </c>
      <c r="G258" s="1324">
        <v>0</v>
      </c>
      <c r="H258" s="1325">
        <v>0</v>
      </c>
      <c r="I258" s="1326">
        <v>0</v>
      </c>
      <c r="J258" s="1325">
        <v>0</v>
      </c>
      <c r="K258" s="1326">
        <v>0</v>
      </c>
      <c r="L258" s="1325">
        <v>0</v>
      </c>
      <c r="M258" s="1326">
        <v>0</v>
      </c>
      <c r="N258" s="1325">
        <v>0</v>
      </c>
      <c r="O258" s="1326">
        <v>0</v>
      </c>
      <c r="P258" s="1325">
        <v>0</v>
      </c>
      <c r="Q258" s="1326">
        <v>0</v>
      </c>
      <c r="R258" s="1325">
        <v>1</v>
      </c>
      <c r="S258" s="1326">
        <v>0</v>
      </c>
      <c r="T258" s="1325">
        <v>0</v>
      </c>
      <c r="U258" s="1326">
        <v>0</v>
      </c>
      <c r="V258" s="1327">
        <v>0</v>
      </c>
      <c r="W258" s="1326">
        <v>3</v>
      </c>
      <c r="X258" s="1327">
        <v>3</v>
      </c>
      <c r="Y258" s="1326">
        <v>10</v>
      </c>
      <c r="Z258" s="1327">
        <v>7</v>
      </c>
      <c r="AA258" s="1326">
        <v>2</v>
      </c>
      <c r="AB258" s="1327">
        <v>9</v>
      </c>
      <c r="AC258" s="1326">
        <v>0</v>
      </c>
      <c r="AD258" s="1327">
        <v>12</v>
      </c>
      <c r="AE258" s="1326">
        <v>2</v>
      </c>
      <c r="AF258" s="1327">
        <v>31</v>
      </c>
      <c r="AG258" s="1326">
        <v>17</v>
      </c>
      <c r="AH258" s="1327">
        <v>41</v>
      </c>
      <c r="AI258" s="1326">
        <v>8</v>
      </c>
      <c r="AJ258" s="1327">
        <v>15</v>
      </c>
      <c r="AK258" s="1326">
        <v>9</v>
      </c>
      <c r="AL258" s="1327">
        <v>17</v>
      </c>
      <c r="AM258" s="1326">
        <v>4</v>
      </c>
      <c r="AN258" s="1327">
        <v>5</v>
      </c>
      <c r="AO258" s="1328">
        <v>1</v>
      </c>
      <c r="AP258" s="1329">
        <v>0</v>
      </c>
      <c r="AQ258" s="1307"/>
      <c r="AR258" s="1308"/>
      <c r="AS258" s="394">
        <v>36</v>
      </c>
      <c r="AT258" s="1326">
        <v>0</v>
      </c>
      <c r="AU258" s="1326">
        <v>0</v>
      </c>
      <c r="AV258" s="1330">
        <v>0</v>
      </c>
      <c r="AW258" s="1330">
        <v>0</v>
      </c>
      <c r="AX258" s="1325">
        <v>0</v>
      </c>
      <c r="AY258" t="str">
        <f t="shared" si="248"/>
        <v/>
      </c>
      <c r="CW258" s="25" t="str">
        <f t="shared" si="249"/>
        <v/>
      </c>
      <c r="CX258" s="25" t="str">
        <f t="shared" si="250"/>
        <v/>
      </c>
      <c r="CY258" s="25" t="str">
        <f t="shared" si="251"/>
        <v/>
      </c>
      <c r="CZ258" s="25" t="str">
        <f t="shared" si="252"/>
        <v/>
      </c>
      <c r="DA258" s="25" t="str">
        <f t="shared" si="246"/>
        <v/>
      </c>
      <c r="DB258" s="25" t="str">
        <f t="shared" si="247"/>
        <v/>
      </c>
      <c r="DC258"/>
      <c r="DD258"/>
      <c r="DE258"/>
      <c r="DG258" s="26">
        <f t="shared" si="253"/>
        <v>0</v>
      </c>
      <c r="DH258" s="26">
        <f t="shared" si="254"/>
        <v>0</v>
      </c>
      <c r="DI258" s="26">
        <f t="shared" si="255"/>
        <v>0</v>
      </c>
      <c r="DJ258" s="26">
        <f t="shared" si="256"/>
        <v>0</v>
      </c>
      <c r="DK258" s="26">
        <f t="shared" si="257"/>
        <v>0</v>
      </c>
      <c r="DL258" s="26">
        <f t="shared" si="258"/>
        <v>0</v>
      </c>
      <c r="DM258"/>
    </row>
    <row r="259" spans="1:117" x14ac:dyDescent="0.25">
      <c r="A259" s="713"/>
      <c r="B259" s="1320" t="s">
        <v>268</v>
      </c>
      <c r="C259" s="1320"/>
      <c r="D259" s="1321">
        <f t="shared" si="244"/>
        <v>45</v>
      </c>
      <c r="E259" s="1322">
        <f t="shared" si="259"/>
        <v>15</v>
      </c>
      <c r="F259" s="1323">
        <f t="shared" si="259"/>
        <v>30</v>
      </c>
      <c r="G259" s="1324">
        <v>0</v>
      </c>
      <c r="H259" s="1325">
        <v>0</v>
      </c>
      <c r="I259" s="1326">
        <v>0</v>
      </c>
      <c r="J259" s="1325">
        <v>0</v>
      </c>
      <c r="K259" s="1326">
        <v>0</v>
      </c>
      <c r="L259" s="1325">
        <v>0</v>
      </c>
      <c r="M259" s="1326">
        <v>0</v>
      </c>
      <c r="N259" s="1325">
        <v>0</v>
      </c>
      <c r="O259" s="1326">
        <v>0</v>
      </c>
      <c r="P259" s="1325">
        <v>0</v>
      </c>
      <c r="Q259" s="1326">
        <v>0</v>
      </c>
      <c r="R259" s="1325">
        <v>1</v>
      </c>
      <c r="S259" s="1326">
        <v>0</v>
      </c>
      <c r="T259" s="1325">
        <v>0</v>
      </c>
      <c r="U259" s="1326">
        <v>0</v>
      </c>
      <c r="V259" s="1327">
        <v>0</v>
      </c>
      <c r="W259" s="1326">
        <v>1</v>
      </c>
      <c r="X259" s="1327">
        <v>1</v>
      </c>
      <c r="Y259" s="1326">
        <v>1</v>
      </c>
      <c r="Z259" s="1327">
        <v>2</v>
      </c>
      <c r="AA259" s="1326">
        <v>0</v>
      </c>
      <c r="AB259" s="1327">
        <v>1</v>
      </c>
      <c r="AC259" s="1326">
        <v>0</v>
      </c>
      <c r="AD259" s="1327">
        <v>3</v>
      </c>
      <c r="AE259" s="1326">
        <v>2</v>
      </c>
      <c r="AF259" s="1327">
        <v>4</v>
      </c>
      <c r="AG259" s="1326">
        <v>4</v>
      </c>
      <c r="AH259" s="1327">
        <v>8</v>
      </c>
      <c r="AI259" s="1326">
        <v>3</v>
      </c>
      <c r="AJ259" s="1327">
        <v>4</v>
      </c>
      <c r="AK259" s="1326">
        <v>3</v>
      </c>
      <c r="AL259" s="1327">
        <v>4</v>
      </c>
      <c r="AM259" s="1326">
        <v>1</v>
      </c>
      <c r="AN259" s="1327">
        <v>2</v>
      </c>
      <c r="AO259" s="1328">
        <v>0</v>
      </c>
      <c r="AP259" s="1329">
        <v>0</v>
      </c>
      <c r="AQ259" s="1307"/>
      <c r="AR259" s="1308"/>
      <c r="AS259" s="1341"/>
      <c r="AT259" s="1326">
        <v>0</v>
      </c>
      <c r="AU259" s="1326">
        <v>0</v>
      </c>
      <c r="AV259" s="1330">
        <v>0</v>
      </c>
      <c r="AW259" s="1330">
        <v>0</v>
      </c>
      <c r="AX259" s="1325">
        <v>0</v>
      </c>
      <c r="AY259" t="str">
        <f t="shared" si="248"/>
        <v/>
      </c>
      <c r="CW259" s="25" t="str">
        <f t="shared" si="249"/>
        <v/>
      </c>
      <c r="CX259" s="25" t="str">
        <f t="shared" si="250"/>
        <v/>
      </c>
      <c r="CY259" s="25" t="str">
        <f t="shared" si="251"/>
        <v/>
      </c>
      <c r="CZ259" s="25" t="str">
        <f t="shared" si="252"/>
        <v/>
      </c>
      <c r="DA259" s="25" t="str">
        <f t="shared" si="246"/>
        <v/>
      </c>
      <c r="DB259" s="25" t="str">
        <f t="shared" si="247"/>
        <v/>
      </c>
      <c r="DC259"/>
      <c r="DD259"/>
      <c r="DE259"/>
      <c r="DG259" s="26">
        <f t="shared" si="253"/>
        <v>0</v>
      </c>
      <c r="DH259" s="26">
        <f t="shared" si="254"/>
        <v>0</v>
      </c>
      <c r="DI259" s="26">
        <f t="shared" si="255"/>
        <v>0</v>
      </c>
      <c r="DJ259" s="26">
        <f t="shared" si="256"/>
        <v>0</v>
      </c>
      <c r="DK259" s="26">
        <f t="shared" si="257"/>
        <v>0</v>
      </c>
      <c r="DL259" s="26">
        <f t="shared" si="258"/>
        <v>0</v>
      </c>
      <c r="DM259"/>
    </row>
    <row r="260" spans="1:117" x14ac:dyDescent="0.25">
      <c r="A260" s="713"/>
      <c r="B260" s="1331" t="s">
        <v>269</v>
      </c>
      <c r="C260" s="1332"/>
      <c r="D260" s="1321">
        <f t="shared" si="244"/>
        <v>53</v>
      </c>
      <c r="E260" s="1322">
        <f t="shared" si="259"/>
        <v>15</v>
      </c>
      <c r="F260" s="1323">
        <f t="shared" si="259"/>
        <v>38</v>
      </c>
      <c r="G260" s="401">
        <v>0</v>
      </c>
      <c r="H260" s="402">
        <v>0</v>
      </c>
      <c r="I260" s="403">
        <v>0</v>
      </c>
      <c r="J260" s="402">
        <v>0</v>
      </c>
      <c r="K260" s="403">
        <v>0</v>
      </c>
      <c r="L260" s="402">
        <v>0</v>
      </c>
      <c r="M260" s="403">
        <v>0</v>
      </c>
      <c r="N260" s="402">
        <v>0</v>
      </c>
      <c r="O260" s="403">
        <v>0</v>
      </c>
      <c r="P260" s="402">
        <v>0</v>
      </c>
      <c r="Q260" s="403">
        <v>0</v>
      </c>
      <c r="R260" s="402">
        <v>1</v>
      </c>
      <c r="S260" s="403">
        <v>0</v>
      </c>
      <c r="T260" s="402">
        <v>0</v>
      </c>
      <c r="U260" s="403">
        <v>0</v>
      </c>
      <c r="V260" s="404">
        <v>0</v>
      </c>
      <c r="W260" s="403">
        <v>1</v>
      </c>
      <c r="X260" s="404">
        <v>0</v>
      </c>
      <c r="Y260" s="403">
        <v>4</v>
      </c>
      <c r="Z260" s="404">
        <v>1</v>
      </c>
      <c r="AA260" s="403">
        <v>0</v>
      </c>
      <c r="AB260" s="404">
        <v>4</v>
      </c>
      <c r="AC260" s="403">
        <v>0</v>
      </c>
      <c r="AD260" s="404">
        <v>2</v>
      </c>
      <c r="AE260" s="403">
        <v>0</v>
      </c>
      <c r="AF260" s="404">
        <v>7</v>
      </c>
      <c r="AG260" s="403">
        <v>6</v>
      </c>
      <c r="AH260" s="404">
        <v>11</v>
      </c>
      <c r="AI260" s="403">
        <v>1</v>
      </c>
      <c r="AJ260" s="404">
        <v>5</v>
      </c>
      <c r="AK260" s="403">
        <v>2</v>
      </c>
      <c r="AL260" s="404">
        <v>6</v>
      </c>
      <c r="AM260" s="403">
        <v>1</v>
      </c>
      <c r="AN260" s="404">
        <v>1</v>
      </c>
      <c r="AO260" s="405">
        <v>0</v>
      </c>
      <c r="AP260" s="406">
        <v>0</v>
      </c>
      <c r="AQ260" s="407"/>
      <c r="AR260" s="408"/>
      <c r="AS260" s="1341"/>
      <c r="AT260" s="403">
        <v>0</v>
      </c>
      <c r="AU260" s="403">
        <v>0</v>
      </c>
      <c r="AV260" s="410">
        <v>0</v>
      </c>
      <c r="AW260" s="410">
        <v>0</v>
      </c>
      <c r="AX260" s="402">
        <v>0</v>
      </c>
      <c r="AY260" t="str">
        <f t="shared" si="248"/>
        <v/>
      </c>
      <c r="CW260" s="25" t="str">
        <f t="shared" si="249"/>
        <v/>
      </c>
      <c r="CX260" s="25" t="str">
        <f t="shared" si="250"/>
        <v/>
      </c>
      <c r="CY260" s="25" t="str">
        <f t="shared" si="251"/>
        <v/>
      </c>
      <c r="CZ260" s="25" t="str">
        <f t="shared" si="252"/>
        <v/>
      </c>
      <c r="DA260" s="25" t="str">
        <f t="shared" si="246"/>
        <v/>
      </c>
      <c r="DB260" s="25" t="str">
        <f t="shared" si="247"/>
        <v/>
      </c>
      <c r="DC260"/>
      <c r="DD260"/>
      <c r="DE260"/>
      <c r="DG260" s="26">
        <f t="shared" si="253"/>
        <v>0</v>
      </c>
      <c r="DH260" s="26">
        <f t="shared" si="254"/>
        <v>0</v>
      </c>
      <c r="DI260" s="26">
        <f t="shared" si="255"/>
        <v>0</v>
      </c>
      <c r="DJ260" s="26">
        <f t="shared" si="256"/>
        <v>0</v>
      </c>
      <c r="DK260" s="26">
        <f t="shared" si="257"/>
        <v>0</v>
      </c>
      <c r="DL260" s="26">
        <f t="shared" si="258"/>
        <v>0</v>
      </c>
      <c r="DM260"/>
    </row>
    <row r="261" spans="1:117" ht="15" customHeight="1" x14ac:dyDescent="0.25">
      <c r="A261" s="713"/>
      <c r="B261" s="1331" t="s">
        <v>270</v>
      </c>
      <c r="C261" s="1332"/>
      <c r="D261" s="1321">
        <f t="shared" si="244"/>
        <v>16</v>
      </c>
      <c r="E261" s="1322">
        <f t="shared" si="259"/>
        <v>3</v>
      </c>
      <c r="F261" s="1323">
        <f t="shared" si="259"/>
        <v>13</v>
      </c>
      <c r="G261" s="401">
        <v>0</v>
      </c>
      <c r="H261" s="402">
        <v>0</v>
      </c>
      <c r="I261" s="403">
        <v>0</v>
      </c>
      <c r="J261" s="402">
        <v>0</v>
      </c>
      <c r="K261" s="403">
        <v>0</v>
      </c>
      <c r="L261" s="402">
        <v>0</v>
      </c>
      <c r="M261" s="403">
        <v>0</v>
      </c>
      <c r="N261" s="402">
        <v>0</v>
      </c>
      <c r="O261" s="403">
        <v>0</v>
      </c>
      <c r="P261" s="402">
        <v>0</v>
      </c>
      <c r="Q261" s="403">
        <v>0</v>
      </c>
      <c r="R261" s="402">
        <v>0</v>
      </c>
      <c r="S261" s="403">
        <v>0</v>
      </c>
      <c r="T261" s="402">
        <v>0</v>
      </c>
      <c r="U261" s="403">
        <v>0</v>
      </c>
      <c r="V261" s="404">
        <v>0</v>
      </c>
      <c r="W261" s="403">
        <v>1</v>
      </c>
      <c r="X261" s="404">
        <v>0</v>
      </c>
      <c r="Y261" s="403">
        <v>0</v>
      </c>
      <c r="Z261" s="404">
        <v>0</v>
      </c>
      <c r="AA261" s="403">
        <v>0</v>
      </c>
      <c r="AB261" s="404">
        <v>1</v>
      </c>
      <c r="AC261" s="403">
        <v>0</v>
      </c>
      <c r="AD261" s="404">
        <v>1</v>
      </c>
      <c r="AE261" s="403">
        <v>0</v>
      </c>
      <c r="AF261" s="404">
        <v>1</v>
      </c>
      <c r="AG261" s="403">
        <v>2</v>
      </c>
      <c r="AH261" s="404">
        <v>4</v>
      </c>
      <c r="AI261" s="403">
        <v>0</v>
      </c>
      <c r="AJ261" s="404">
        <v>2</v>
      </c>
      <c r="AK261" s="403">
        <v>0</v>
      </c>
      <c r="AL261" s="404">
        <v>2</v>
      </c>
      <c r="AM261" s="403">
        <v>0</v>
      </c>
      <c r="AN261" s="404">
        <v>2</v>
      </c>
      <c r="AO261" s="405">
        <v>0</v>
      </c>
      <c r="AP261" s="406">
        <v>0</v>
      </c>
      <c r="AQ261" s="407"/>
      <c r="AR261" s="408"/>
      <c r="AS261" s="409"/>
      <c r="AT261" s="403">
        <v>0</v>
      </c>
      <c r="AU261" s="403">
        <v>0</v>
      </c>
      <c r="AV261" s="410">
        <v>0</v>
      </c>
      <c r="AW261" s="410">
        <v>0</v>
      </c>
      <c r="AX261" s="402">
        <v>0</v>
      </c>
      <c r="AY261" t="str">
        <f t="shared" si="248"/>
        <v/>
      </c>
      <c r="CW261" s="25" t="str">
        <f t="shared" si="249"/>
        <v/>
      </c>
      <c r="CX261" s="25" t="str">
        <f t="shared" si="250"/>
        <v/>
      </c>
      <c r="CY261" s="25" t="str">
        <f t="shared" si="251"/>
        <v/>
      </c>
      <c r="CZ261" s="25" t="str">
        <f t="shared" si="252"/>
        <v/>
      </c>
      <c r="DA261" s="25" t="str">
        <f t="shared" si="246"/>
        <v/>
      </c>
      <c r="DB261" s="25" t="str">
        <f t="shared" si="247"/>
        <v/>
      </c>
      <c r="DC261"/>
      <c r="DD261"/>
      <c r="DE261"/>
      <c r="DG261" s="26">
        <f t="shared" si="253"/>
        <v>0</v>
      </c>
      <c r="DH261" s="26">
        <f t="shared" si="254"/>
        <v>0</v>
      </c>
      <c r="DI261" s="26">
        <f t="shared" si="255"/>
        <v>0</v>
      </c>
      <c r="DJ261" s="26">
        <f t="shared" si="256"/>
        <v>0</v>
      </c>
      <c r="DK261" s="26">
        <f t="shared" si="257"/>
        <v>0</v>
      </c>
      <c r="DL261" s="26">
        <f t="shared" si="258"/>
        <v>0</v>
      </c>
      <c r="DM261"/>
    </row>
    <row r="262" spans="1:117" x14ac:dyDescent="0.25">
      <c r="A262" s="945"/>
      <c r="B262" s="1333" t="s">
        <v>271</v>
      </c>
      <c r="C262" s="1333"/>
      <c r="D262" s="301">
        <f t="shared" si="244"/>
        <v>0</v>
      </c>
      <c r="E262" s="419">
        <f t="shared" si="259"/>
        <v>0</v>
      </c>
      <c r="F262" s="420">
        <f t="shared" si="259"/>
        <v>0</v>
      </c>
      <c r="G262" s="401"/>
      <c r="H262" s="402"/>
      <c r="I262" s="403"/>
      <c r="J262" s="402"/>
      <c r="K262" s="403"/>
      <c r="L262" s="402"/>
      <c r="M262" s="403"/>
      <c r="N262" s="402"/>
      <c r="O262" s="403"/>
      <c r="P262" s="402"/>
      <c r="Q262" s="403"/>
      <c r="R262" s="402"/>
      <c r="S262" s="403"/>
      <c r="T262" s="402"/>
      <c r="U262" s="403"/>
      <c r="V262" s="404"/>
      <c r="W262" s="403"/>
      <c r="X262" s="404"/>
      <c r="Y262" s="403"/>
      <c r="Z262" s="404"/>
      <c r="AA262" s="403"/>
      <c r="AB262" s="404"/>
      <c r="AC262" s="403"/>
      <c r="AD262" s="404"/>
      <c r="AE262" s="403"/>
      <c r="AF262" s="404"/>
      <c r="AG262" s="403"/>
      <c r="AH262" s="404"/>
      <c r="AI262" s="403"/>
      <c r="AJ262" s="404"/>
      <c r="AK262" s="403"/>
      <c r="AL262" s="404"/>
      <c r="AM262" s="403"/>
      <c r="AN262" s="404"/>
      <c r="AO262" s="1317">
        <v>0</v>
      </c>
      <c r="AP262" s="1318">
        <v>0</v>
      </c>
      <c r="AQ262" s="1338"/>
      <c r="AR262" s="1339"/>
      <c r="AS262" s="413"/>
      <c r="AT262" s="1316">
        <v>0</v>
      </c>
      <c r="AU262" s="1316">
        <v>0</v>
      </c>
      <c r="AV262" s="1319">
        <v>0</v>
      </c>
      <c r="AW262" s="1319">
        <v>0</v>
      </c>
      <c r="AX262" s="1315">
        <v>0</v>
      </c>
      <c r="AY262" t="str">
        <f t="shared" si="248"/>
        <v/>
      </c>
      <c r="CW262" s="25" t="str">
        <f t="shared" si="249"/>
        <v/>
      </c>
      <c r="CX262" s="25" t="str">
        <f t="shared" si="250"/>
        <v/>
      </c>
      <c r="CY262" s="25" t="str">
        <f t="shared" si="251"/>
        <v/>
      </c>
      <c r="CZ262" s="25" t="str">
        <f t="shared" si="252"/>
        <v/>
      </c>
      <c r="DA262" s="25" t="str">
        <f t="shared" si="246"/>
        <v/>
      </c>
      <c r="DB262" s="25" t="str">
        <f t="shared" si="247"/>
        <v/>
      </c>
      <c r="DC262"/>
      <c r="DD262"/>
      <c r="DE262"/>
      <c r="DG262" s="26">
        <f t="shared" si="253"/>
        <v>0</v>
      </c>
      <c r="DH262" s="26">
        <f t="shared" si="254"/>
        <v>0</v>
      </c>
      <c r="DI262" s="26">
        <f t="shared" si="255"/>
        <v>0</v>
      </c>
      <c r="DJ262" s="26">
        <f t="shared" si="256"/>
        <v>0</v>
      </c>
      <c r="DK262" s="26">
        <f t="shared" si="257"/>
        <v>0</v>
      </c>
      <c r="DL262" s="26">
        <f t="shared" si="258"/>
        <v>0</v>
      </c>
      <c r="DM262"/>
    </row>
    <row r="263" spans="1:117" x14ac:dyDescent="0.25">
      <c r="A263" s="2167" t="s">
        <v>275</v>
      </c>
      <c r="B263" s="830" t="s">
        <v>266</v>
      </c>
      <c r="C263" s="830"/>
      <c r="D263" s="2329">
        <f t="shared" si="244"/>
        <v>8</v>
      </c>
      <c r="E263" s="414">
        <f t="shared" ref="E263:F280" si="260">+Y263+AA263+AC263+AE263+AG263+AI263+AK263+AM263</f>
        <v>3</v>
      </c>
      <c r="F263" s="2271">
        <f t="shared" si="260"/>
        <v>5</v>
      </c>
      <c r="G263" s="2357"/>
      <c r="H263" s="421"/>
      <c r="I263" s="2280"/>
      <c r="J263" s="421"/>
      <c r="K263" s="2280"/>
      <c r="L263" s="421"/>
      <c r="M263" s="2358"/>
      <c r="N263" s="422"/>
      <c r="O263" s="2282"/>
      <c r="P263" s="422"/>
      <c r="Q263" s="2280"/>
      <c r="R263" s="421"/>
      <c r="S263" s="2280"/>
      <c r="T263" s="421"/>
      <c r="U263" s="2358"/>
      <c r="V263" s="422"/>
      <c r="W263" s="2282"/>
      <c r="X263" s="422"/>
      <c r="Y263" s="2267">
        <v>0</v>
      </c>
      <c r="Z263" s="2268">
        <v>0</v>
      </c>
      <c r="AA263" s="2267">
        <v>1</v>
      </c>
      <c r="AB263" s="2268">
        <v>0</v>
      </c>
      <c r="AC263" s="2267">
        <v>0</v>
      </c>
      <c r="AD263" s="2268">
        <v>1</v>
      </c>
      <c r="AE263" s="2267">
        <v>0</v>
      </c>
      <c r="AF263" s="2268">
        <v>3</v>
      </c>
      <c r="AG263" s="2267">
        <v>0</v>
      </c>
      <c r="AH263" s="2268">
        <v>1</v>
      </c>
      <c r="AI263" s="2267">
        <v>1</v>
      </c>
      <c r="AJ263" s="2268">
        <v>0</v>
      </c>
      <c r="AK263" s="2267">
        <v>1</v>
      </c>
      <c r="AL263" s="2268">
        <v>0</v>
      </c>
      <c r="AM263" s="2267">
        <v>0</v>
      </c>
      <c r="AN263" s="2268">
        <v>0</v>
      </c>
      <c r="AO263" s="396">
        <v>0</v>
      </c>
      <c r="AP263" s="397">
        <v>0</v>
      </c>
      <c r="AQ263" s="2348">
        <v>7</v>
      </c>
      <c r="AR263" s="393">
        <v>7</v>
      </c>
      <c r="AS263" s="2267">
        <v>3</v>
      </c>
      <c r="AT263" s="394">
        <v>0</v>
      </c>
      <c r="AU263" s="394">
        <v>0</v>
      </c>
      <c r="AV263" s="398">
        <v>0</v>
      </c>
      <c r="AW263" s="398">
        <v>0</v>
      </c>
      <c r="AX263" s="393">
        <v>0</v>
      </c>
      <c r="AY263" t="str">
        <f t="shared" si="248"/>
        <v/>
      </c>
      <c r="CW263" s="25" t="str">
        <f t="shared" si="249"/>
        <v/>
      </c>
      <c r="CX263" s="25" t="str">
        <f t="shared" si="250"/>
        <v/>
      </c>
      <c r="CY263" s="25" t="str">
        <f t="shared" si="251"/>
        <v/>
      </c>
      <c r="CZ263" s="25" t="str">
        <f t="shared" si="252"/>
        <v/>
      </c>
      <c r="DA263" s="25" t="str">
        <f t="shared" si="246"/>
        <v/>
      </c>
      <c r="DB263" s="25" t="str">
        <f t="shared" si="247"/>
        <v/>
      </c>
      <c r="DC263"/>
      <c r="DD263"/>
      <c r="DE263"/>
      <c r="DG263" s="26">
        <f t="shared" si="253"/>
        <v>0</v>
      </c>
      <c r="DH263" s="26">
        <f t="shared" si="254"/>
        <v>0</v>
      </c>
      <c r="DI263" s="26">
        <f t="shared" si="255"/>
        <v>0</v>
      </c>
      <c r="DJ263" s="26">
        <f t="shared" si="256"/>
        <v>0</v>
      </c>
      <c r="DK263" s="26">
        <f t="shared" si="257"/>
        <v>0</v>
      </c>
      <c r="DL263" s="26">
        <f t="shared" si="258"/>
        <v>0</v>
      </c>
      <c r="DM263"/>
    </row>
    <row r="264" spans="1:117" x14ac:dyDescent="0.25">
      <c r="A264" s="713"/>
      <c r="B264" s="1320" t="s">
        <v>267</v>
      </c>
      <c r="C264" s="1320"/>
      <c r="D264" s="1321">
        <f>SUM(E264+F264)</f>
        <v>39</v>
      </c>
      <c r="E264" s="2359">
        <f t="shared" si="260"/>
        <v>17</v>
      </c>
      <c r="F264" s="2360">
        <f t="shared" si="260"/>
        <v>22</v>
      </c>
      <c r="G264" s="1358"/>
      <c r="H264" s="1359"/>
      <c r="I264" s="1360"/>
      <c r="J264" s="1359"/>
      <c r="K264" s="1360"/>
      <c r="L264" s="1359"/>
      <c r="M264" s="1341"/>
      <c r="N264" s="1308"/>
      <c r="O264" s="1341"/>
      <c r="P264" s="1308"/>
      <c r="Q264" s="1360"/>
      <c r="R264" s="1359"/>
      <c r="S264" s="1360"/>
      <c r="T264" s="1359"/>
      <c r="U264" s="1341"/>
      <c r="V264" s="1308"/>
      <c r="W264" s="1341"/>
      <c r="X264" s="1308"/>
      <c r="Y264" s="1326">
        <v>3</v>
      </c>
      <c r="Z264" s="1327">
        <v>1</v>
      </c>
      <c r="AA264" s="1326">
        <v>2</v>
      </c>
      <c r="AB264" s="1327">
        <v>3</v>
      </c>
      <c r="AC264" s="1326">
        <v>0</v>
      </c>
      <c r="AD264" s="1327">
        <v>0</v>
      </c>
      <c r="AE264" s="1326">
        <v>3</v>
      </c>
      <c r="AF264" s="1327">
        <v>3</v>
      </c>
      <c r="AG264" s="1326">
        <v>4</v>
      </c>
      <c r="AH264" s="1327">
        <v>6</v>
      </c>
      <c r="AI264" s="1326">
        <v>0</v>
      </c>
      <c r="AJ264" s="1327">
        <v>5</v>
      </c>
      <c r="AK264" s="1326">
        <v>4</v>
      </c>
      <c r="AL264" s="1327">
        <v>3</v>
      </c>
      <c r="AM264" s="1326">
        <v>1</v>
      </c>
      <c r="AN264" s="1327">
        <v>1</v>
      </c>
      <c r="AO264" s="1328">
        <v>0</v>
      </c>
      <c r="AP264" s="1329">
        <v>0</v>
      </c>
      <c r="AQ264" s="1307"/>
      <c r="AR264" s="1308"/>
      <c r="AS264" s="394">
        <v>13</v>
      </c>
      <c r="AT264" s="1326">
        <v>0</v>
      </c>
      <c r="AU264" s="1326">
        <v>0</v>
      </c>
      <c r="AV264" s="1330">
        <v>0</v>
      </c>
      <c r="AW264" s="1330">
        <v>0</v>
      </c>
      <c r="AX264" s="1325">
        <v>0</v>
      </c>
      <c r="AY264" t="str">
        <f t="shared" si="248"/>
        <v/>
      </c>
      <c r="CW264" s="25" t="str">
        <f t="shared" si="249"/>
        <v/>
      </c>
      <c r="CX264" s="25" t="str">
        <f t="shared" si="250"/>
        <v/>
      </c>
      <c r="CY264" s="25" t="str">
        <f t="shared" si="251"/>
        <v/>
      </c>
      <c r="CZ264" s="25" t="str">
        <f t="shared" si="252"/>
        <v/>
      </c>
      <c r="DA264" s="25" t="str">
        <f t="shared" si="246"/>
        <v/>
      </c>
      <c r="DB264" s="25" t="str">
        <f t="shared" si="247"/>
        <v/>
      </c>
      <c r="DC264"/>
      <c r="DD264"/>
      <c r="DE264"/>
      <c r="DG264" s="26">
        <f t="shared" si="253"/>
        <v>0</v>
      </c>
      <c r="DH264" s="26">
        <f t="shared" si="254"/>
        <v>0</v>
      </c>
      <c r="DI264" s="26">
        <f t="shared" si="255"/>
        <v>0</v>
      </c>
      <c r="DJ264" s="26">
        <f t="shared" si="256"/>
        <v>0</v>
      </c>
      <c r="DK264" s="26">
        <f t="shared" si="257"/>
        <v>0</v>
      </c>
      <c r="DL264" s="26">
        <f t="shared" si="258"/>
        <v>0</v>
      </c>
      <c r="DM264"/>
    </row>
    <row r="265" spans="1:117" x14ac:dyDescent="0.25">
      <c r="A265" s="713"/>
      <c r="B265" s="1320" t="s">
        <v>268</v>
      </c>
      <c r="C265" s="1320"/>
      <c r="D265" s="1321">
        <f t="shared" ref="D265:D304" si="261">SUM(E265+F265)</f>
        <v>10</v>
      </c>
      <c r="E265" s="2359">
        <f t="shared" si="260"/>
        <v>3</v>
      </c>
      <c r="F265" s="2360">
        <f t="shared" si="260"/>
        <v>7</v>
      </c>
      <c r="G265" s="1358"/>
      <c r="H265" s="1359"/>
      <c r="I265" s="1360"/>
      <c r="J265" s="1359"/>
      <c r="K265" s="1360"/>
      <c r="L265" s="1359"/>
      <c r="M265" s="1341"/>
      <c r="N265" s="1308"/>
      <c r="O265" s="1341"/>
      <c r="P265" s="1308"/>
      <c r="Q265" s="1360"/>
      <c r="R265" s="1359"/>
      <c r="S265" s="1360"/>
      <c r="T265" s="1359"/>
      <c r="U265" s="1341"/>
      <c r="V265" s="1308"/>
      <c r="W265" s="1341"/>
      <c r="X265" s="1308"/>
      <c r="Y265" s="1326">
        <v>0</v>
      </c>
      <c r="Z265" s="1327">
        <v>0</v>
      </c>
      <c r="AA265" s="1326">
        <v>1</v>
      </c>
      <c r="AB265" s="1327">
        <v>1</v>
      </c>
      <c r="AC265" s="1326">
        <v>0</v>
      </c>
      <c r="AD265" s="1327">
        <v>1</v>
      </c>
      <c r="AE265" s="1326">
        <v>0</v>
      </c>
      <c r="AF265" s="1327">
        <v>3</v>
      </c>
      <c r="AG265" s="1326">
        <v>0</v>
      </c>
      <c r="AH265" s="1327">
        <v>1</v>
      </c>
      <c r="AI265" s="1326">
        <v>1</v>
      </c>
      <c r="AJ265" s="1327">
        <v>1</v>
      </c>
      <c r="AK265" s="1326">
        <v>1</v>
      </c>
      <c r="AL265" s="1327">
        <v>0</v>
      </c>
      <c r="AM265" s="1326">
        <v>0</v>
      </c>
      <c r="AN265" s="1327">
        <v>0</v>
      </c>
      <c r="AO265" s="1328">
        <v>0</v>
      </c>
      <c r="AP265" s="1329">
        <v>0</v>
      </c>
      <c r="AQ265" s="1307"/>
      <c r="AR265" s="1308"/>
      <c r="AS265" s="1341"/>
      <c r="AT265" s="1326">
        <v>0</v>
      </c>
      <c r="AU265" s="1326">
        <v>0</v>
      </c>
      <c r="AV265" s="1330">
        <v>0</v>
      </c>
      <c r="AW265" s="1330">
        <v>0</v>
      </c>
      <c r="AX265" s="1325">
        <v>0</v>
      </c>
      <c r="AY265" t="str">
        <f t="shared" si="248"/>
        <v/>
      </c>
      <c r="CW265" s="25" t="str">
        <f t="shared" si="249"/>
        <v/>
      </c>
      <c r="CX265" s="25" t="str">
        <f t="shared" si="250"/>
        <v/>
      </c>
      <c r="CY265" s="25" t="str">
        <f t="shared" si="251"/>
        <v/>
      </c>
      <c r="CZ265" s="25" t="str">
        <f t="shared" si="252"/>
        <v/>
      </c>
      <c r="DA265" s="25" t="str">
        <f t="shared" si="246"/>
        <v/>
      </c>
      <c r="DB265" s="25" t="str">
        <f t="shared" si="247"/>
        <v/>
      </c>
      <c r="DC265"/>
      <c r="DD265"/>
      <c r="DE265"/>
      <c r="DG265" s="26">
        <f t="shared" si="253"/>
        <v>0</v>
      </c>
      <c r="DH265" s="26">
        <f t="shared" si="254"/>
        <v>0</v>
      </c>
      <c r="DI265" s="26">
        <f t="shared" si="255"/>
        <v>0</v>
      </c>
      <c r="DJ265" s="26">
        <f t="shared" si="256"/>
        <v>0</v>
      </c>
      <c r="DK265" s="26">
        <f t="shared" si="257"/>
        <v>0</v>
      </c>
      <c r="DL265" s="26">
        <f t="shared" si="258"/>
        <v>0</v>
      </c>
      <c r="DM265"/>
    </row>
    <row r="266" spans="1:117" x14ac:dyDescent="0.25">
      <c r="A266" s="713"/>
      <c r="B266" s="1331" t="s">
        <v>269</v>
      </c>
      <c r="C266" s="1332"/>
      <c r="D266" s="1321">
        <f t="shared" si="261"/>
        <v>10</v>
      </c>
      <c r="E266" s="2359">
        <f t="shared" si="260"/>
        <v>5</v>
      </c>
      <c r="F266" s="2360">
        <f t="shared" si="260"/>
        <v>5</v>
      </c>
      <c r="G266" s="425"/>
      <c r="H266" s="426"/>
      <c r="I266" s="427"/>
      <c r="J266" s="426"/>
      <c r="K266" s="427"/>
      <c r="L266" s="426"/>
      <c r="M266" s="1307"/>
      <c r="N266" s="1308"/>
      <c r="O266" s="1307"/>
      <c r="P266" s="1308"/>
      <c r="Q266" s="427"/>
      <c r="R266" s="426"/>
      <c r="S266" s="427"/>
      <c r="T266" s="426"/>
      <c r="U266" s="1307"/>
      <c r="V266" s="1308"/>
      <c r="W266" s="1307"/>
      <c r="X266" s="1308"/>
      <c r="Y266" s="403">
        <v>0</v>
      </c>
      <c r="Z266" s="404">
        <v>1</v>
      </c>
      <c r="AA266" s="403">
        <v>3</v>
      </c>
      <c r="AB266" s="404">
        <v>1</v>
      </c>
      <c r="AC266" s="403">
        <v>0</v>
      </c>
      <c r="AD266" s="404">
        <v>0</v>
      </c>
      <c r="AE266" s="403">
        <v>0</v>
      </c>
      <c r="AF266" s="404">
        <v>0</v>
      </c>
      <c r="AG266" s="403">
        <v>0</v>
      </c>
      <c r="AH266" s="404">
        <v>1</v>
      </c>
      <c r="AI266" s="403">
        <v>1</v>
      </c>
      <c r="AJ266" s="404">
        <v>1</v>
      </c>
      <c r="AK266" s="403">
        <v>1</v>
      </c>
      <c r="AL266" s="404">
        <v>1</v>
      </c>
      <c r="AM266" s="403">
        <v>0</v>
      </c>
      <c r="AN266" s="404">
        <v>0</v>
      </c>
      <c r="AO266" s="405">
        <v>0</v>
      </c>
      <c r="AP266" s="406">
        <v>0</v>
      </c>
      <c r="AQ266" s="1307"/>
      <c r="AR266" s="1308"/>
      <c r="AS266" s="1341"/>
      <c r="AT266" s="403">
        <v>0</v>
      </c>
      <c r="AU266" s="403">
        <v>0</v>
      </c>
      <c r="AV266" s="410">
        <v>0</v>
      </c>
      <c r="AW266" s="410">
        <v>0</v>
      </c>
      <c r="AX266" s="402">
        <v>0</v>
      </c>
      <c r="AY266" t="str">
        <f t="shared" si="248"/>
        <v/>
      </c>
      <c r="CW266" s="25" t="str">
        <f t="shared" si="249"/>
        <v/>
      </c>
      <c r="CX266" s="25" t="str">
        <f t="shared" si="250"/>
        <v/>
      </c>
      <c r="CY266" s="25" t="str">
        <f t="shared" si="251"/>
        <v/>
      </c>
      <c r="CZ266" s="25" t="str">
        <f t="shared" si="252"/>
        <v/>
      </c>
      <c r="DA266" s="25" t="str">
        <f t="shared" si="246"/>
        <v/>
      </c>
      <c r="DB266" s="25" t="str">
        <f t="shared" si="247"/>
        <v/>
      </c>
      <c r="DC266"/>
      <c r="DD266"/>
      <c r="DE266"/>
      <c r="DG266" s="26">
        <f t="shared" si="253"/>
        <v>0</v>
      </c>
      <c r="DH266" s="26">
        <f t="shared" si="254"/>
        <v>0</v>
      </c>
      <c r="DI266" s="26">
        <f t="shared" si="255"/>
        <v>0</v>
      </c>
      <c r="DJ266" s="26">
        <f t="shared" si="256"/>
        <v>0</v>
      </c>
      <c r="DK266" s="26">
        <f t="shared" si="257"/>
        <v>0</v>
      </c>
      <c r="DL266" s="26">
        <f t="shared" si="258"/>
        <v>0</v>
      </c>
      <c r="DM266"/>
    </row>
    <row r="267" spans="1:117" ht="15" customHeight="1" x14ac:dyDescent="0.25">
      <c r="A267" s="713"/>
      <c r="B267" s="1331" t="s">
        <v>270</v>
      </c>
      <c r="C267" s="1332"/>
      <c r="D267" s="1321">
        <f t="shared" si="261"/>
        <v>2</v>
      </c>
      <c r="E267" s="2359">
        <f t="shared" si="260"/>
        <v>0</v>
      </c>
      <c r="F267" s="2360">
        <f t="shared" si="260"/>
        <v>2</v>
      </c>
      <c r="G267" s="425"/>
      <c r="H267" s="426"/>
      <c r="I267" s="427"/>
      <c r="J267" s="426"/>
      <c r="K267" s="427"/>
      <c r="L267" s="426"/>
      <c r="M267" s="407"/>
      <c r="N267" s="408"/>
      <c r="O267" s="407"/>
      <c r="P267" s="408"/>
      <c r="Q267" s="427"/>
      <c r="R267" s="426"/>
      <c r="S267" s="427"/>
      <c r="T267" s="426"/>
      <c r="U267" s="407"/>
      <c r="V267" s="408"/>
      <c r="W267" s="407"/>
      <c r="X267" s="408"/>
      <c r="Y267" s="403">
        <v>0</v>
      </c>
      <c r="Z267" s="404">
        <v>0</v>
      </c>
      <c r="AA267" s="403">
        <v>0</v>
      </c>
      <c r="AB267" s="404">
        <v>0</v>
      </c>
      <c r="AC267" s="403">
        <v>0</v>
      </c>
      <c r="AD267" s="404">
        <v>0</v>
      </c>
      <c r="AE267" s="403">
        <v>0</v>
      </c>
      <c r="AF267" s="404">
        <v>1</v>
      </c>
      <c r="AG267" s="403">
        <v>0</v>
      </c>
      <c r="AH267" s="404">
        <v>1</v>
      </c>
      <c r="AI267" s="403">
        <v>0</v>
      </c>
      <c r="AJ267" s="404">
        <v>0</v>
      </c>
      <c r="AK267" s="403">
        <v>0</v>
      </c>
      <c r="AL267" s="404">
        <v>0</v>
      </c>
      <c r="AM267" s="403">
        <v>0</v>
      </c>
      <c r="AN267" s="404">
        <v>0</v>
      </c>
      <c r="AO267" s="405">
        <v>0</v>
      </c>
      <c r="AP267" s="406">
        <v>0</v>
      </c>
      <c r="AQ267" s="407"/>
      <c r="AR267" s="408"/>
      <c r="AS267" s="409"/>
      <c r="AT267" s="403">
        <v>0</v>
      </c>
      <c r="AU267" s="403">
        <v>0</v>
      </c>
      <c r="AV267" s="410">
        <v>0</v>
      </c>
      <c r="AW267" s="410">
        <v>0</v>
      </c>
      <c r="AX267" s="402">
        <v>0</v>
      </c>
      <c r="AY267" t="str">
        <f t="shared" si="248"/>
        <v/>
      </c>
      <c r="CW267" s="25" t="str">
        <f t="shared" si="249"/>
        <v/>
      </c>
      <c r="CX267" s="25" t="str">
        <f t="shared" si="250"/>
        <v/>
      </c>
      <c r="CY267" s="25" t="str">
        <f t="shared" si="251"/>
        <v/>
      </c>
      <c r="CZ267" s="25" t="str">
        <f t="shared" si="252"/>
        <v/>
      </c>
      <c r="DA267" s="25" t="str">
        <f t="shared" si="246"/>
        <v/>
      </c>
      <c r="DB267" s="25" t="str">
        <f t="shared" si="247"/>
        <v/>
      </c>
      <c r="DC267"/>
      <c r="DD267"/>
      <c r="DE267"/>
      <c r="DG267" s="26">
        <f t="shared" si="253"/>
        <v>0</v>
      </c>
      <c r="DH267" s="26">
        <f t="shared" si="254"/>
        <v>0</v>
      </c>
      <c r="DI267" s="26">
        <f t="shared" si="255"/>
        <v>0</v>
      </c>
      <c r="DJ267" s="26">
        <f t="shared" si="256"/>
        <v>0</v>
      </c>
      <c r="DK267" s="26">
        <f t="shared" si="257"/>
        <v>0</v>
      </c>
      <c r="DL267" s="26">
        <f t="shared" si="258"/>
        <v>0</v>
      </c>
      <c r="DM267"/>
    </row>
    <row r="268" spans="1:117" x14ac:dyDescent="0.25">
      <c r="A268" s="945"/>
      <c r="B268" s="1333" t="s">
        <v>271</v>
      </c>
      <c r="C268" s="1333"/>
      <c r="D268" s="1334">
        <f t="shared" si="261"/>
        <v>0</v>
      </c>
      <c r="E268" s="2361">
        <f t="shared" si="260"/>
        <v>0</v>
      </c>
      <c r="F268" s="2362">
        <f t="shared" si="260"/>
        <v>0</v>
      </c>
      <c r="G268" s="1363"/>
      <c r="H268" s="1364"/>
      <c r="I268" s="1365"/>
      <c r="J268" s="1364"/>
      <c r="K268" s="1365"/>
      <c r="L268" s="1364"/>
      <c r="M268" s="1363"/>
      <c r="N268" s="1364"/>
      <c r="O268" s="1363"/>
      <c r="P268" s="1364"/>
      <c r="Q268" s="1365"/>
      <c r="R268" s="1364"/>
      <c r="S268" s="1365"/>
      <c r="T268" s="1364"/>
      <c r="U268" s="1363"/>
      <c r="V268" s="1364"/>
      <c r="W268" s="1363"/>
      <c r="X268" s="1364"/>
      <c r="Y268" s="1316">
        <v>0</v>
      </c>
      <c r="Z268" s="389">
        <v>0</v>
      </c>
      <c r="AA268" s="1316">
        <v>0</v>
      </c>
      <c r="AB268" s="389">
        <v>0</v>
      </c>
      <c r="AC268" s="1316">
        <v>0</v>
      </c>
      <c r="AD268" s="389">
        <v>0</v>
      </c>
      <c r="AE268" s="1316">
        <v>0</v>
      </c>
      <c r="AF268" s="389">
        <v>0</v>
      </c>
      <c r="AG268" s="1316">
        <v>0</v>
      </c>
      <c r="AH268" s="389">
        <v>0</v>
      </c>
      <c r="AI268" s="1316">
        <v>0</v>
      </c>
      <c r="AJ268" s="389">
        <v>0</v>
      </c>
      <c r="AK268" s="1316">
        <v>0</v>
      </c>
      <c r="AL268" s="389">
        <v>0</v>
      </c>
      <c r="AM268" s="1316">
        <v>0</v>
      </c>
      <c r="AN268" s="389">
        <v>0</v>
      </c>
      <c r="AO268" s="1317">
        <v>0</v>
      </c>
      <c r="AP268" s="1318">
        <v>0</v>
      </c>
      <c r="AQ268" s="1338"/>
      <c r="AR268" s="1339"/>
      <c r="AS268" s="413"/>
      <c r="AT268" s="1316">
        <v>0</v>
      </c>
      <c r="AU268" s="1316">
        <v>0</v>
      </c>
      <c r="AV268" s="1319">
        <v>0</v>
      </c>
      <c r="AW268" s="1319">
        <v>0</v>
      </c>
      <c r="AX268" s="1315">
        <v>0</v>
      </c>
      <c r="AY268" t="str">
        <f t="shared" si="248"/>
        <v/>
      </c>
      <c r="CW268" s="25" t="str">
        <f t="shared" si="249"/>
        <v/>
      </c>
      <c r="CX268" s="25" t="str">
        <f t="shared" si="250"/>
        <v/>
      </c>
      <c r="CY268" s="25" t="str">
        <f t="shared" si="251"/>
        <v/>
      </c>
      <c r="CZ268" s="25" t="str">
        <f t="shared" si="252"/>
        <v/>
      </c>
      <c r="DA268" s="25" t="str">
        <f t="shared" si="246"/>
        <v/>
      </c>
      <c r="DB268" s="25" t="str">
        <f t="shared" si="247"/>
        <v/>
      </c>
      <c r="DC268"/>
      <c r="DD268"/>
      <c r="DE268"/>
      <c r="DG268" s="26">
        <f t="shared" si="253"/>
        <v>0</v>
      </c>
      <c r="DH268" s="26">
        <f t="shared" si="254"/>
        <v>0</v>
      </c>
      <c r="DI268" s="26">
        <f t="shared" si="255"/>
        <v>0</v>
      </c>
      <c r="DJ268" s="26">
        <f t="shared" si="256"/>
        <v>0</v>
      </c>
      <c r="DK268" s="26">
        <f t="shared" si="257"/>
        <v>0</v>
      </c>
      <c r="DL268" s="26">
        <f t="shared" si="258"/>
        <v>0</v>
      </c>
      <c r="DM268"/>
    </row>
    <row r="269" spans="1:117" x14ac:dyDescent="0.25">
      <c r="A269" s="2363" t="s">
        <v>276</v>
      </c>
      <c r="B269" s="830" t="s">
        <v>266</v>
      </c>
      <c r="C269" s="830"/>
      <c r="D269" s="245">
        <f t="shared" si="261"/>
        <v>20</v>
      </c>
      <c r="E269" s="2004">
        <f t="shared" si="260"/>
        <v>9</v>
      </c>
      <c r="F269" s="2005">
        <f t="shared" si="260"/>
        <v>11</v>
      </c>
      <c r="G269" s="432"/>
      <c r="H269" s="433"/>
      <c r="I269" s="434"/>
      <c r="J269" s="433"/>
      <c r="K269" s="434"/>
      <c r="L269" s="433"/>
      <c r="M269" s="435"/>
      <c r="N269" s="436"/>
      <c r="O269" s="435"/>
      <c r="P269" s="436"/>
      <c r="Q269" s="434"/>
      <c r="R269" s="433"/>
      <c r="S269" s="434"/>
      <c r="T269" s="433"/>
      <c r="U269" s="435"/>
      <c r="V269" s="436"/>
      <c r="W269" s="435"/>
      <c r="X269" s="436"/>
      <c r="Y269" s="394">
        <v>0</v>
      </c>
      <c r="Z269" s="395">
        <v>0</v>
      </c>
      <c r="AA269" s="394">
        <v>0</v>
      </c>
      <c r="AB269" s="395">
        <v>0</v>
      </c>
      <c r="AC269" s="394">
        <v>0</v>
      </c>
      <c r="AD269" s="395">
        <v>0</v>
      </c>
      <c r="AE269" s="394">
        <v>0</v>
      </c>
      <c r="AF269" s="395">
        <v>1</v>
      </c>
      <c r="AG269" s="394">
        <v>2</v>
      </c>
      <c r="AH269" s="395">
        <v>2</v>
      </c>
      <c r="AI269" s="394">
        <v>1</v>
      </c>
      <c r="AJ269" s="395">
        <v>3</v>
      </c>
      <c r="AK269" s="394">
        <v>3</v>
      </c>
      <c r="AL269" s="395">
        <v>4</v>
      </c>
      <c r="AM269" s="394">
        <v>3</v>
      </c>
      <c r="AN269" s="395">
        <v>1</v>
      </c>
      <c r="AO269" s="396">
        <v>0</v>
      </c>
      <c r="AP269" s="397">
        <v>0</v>
      </c>
      <c r="AQ269" s="392">
        <v>0</v>
      </c>
      <c r="AR269" s="393">
        <v>0</v>
      </c>
      <c r="AS269" s="2267">
        <v>2</v>
      </c>
      <c r="AT269" s="394">
        <v>0</v>
      </c>
      <c r="AU269" s="394">
        <v>0</v>
      </c>
      <c r="AV269" s="398">
        <v>0</v>
      </c>
      <c r="AW269" s="398">
        <v>0</v>
      </c>
      <c r="AX269" s="393">
        <v>0</v>
      </c>
      <c r="AY269" t="str">
        <f t="shared" si="248"/>
        <v/>
      </c>
      <c r="CW269" s="25" t="str">
        <f t="shared" si="249"/>
        <v/>
      </c>
      <c r="CX269" s="25" t="str">
        <f t="shared" si="250"/>
        <v/>
      </c>
      <c r="CY269" s="25" t="str">
        <f t="shared" si="251"/>
        <v/>
      </c>
      <c r="CZ269" s="25" t="str">
        <f t="shared" si="252"/>
        <v/>
      </c>
      <c r="DA269" s="25" t="str">
        <f t="shared" si="246"/>
        <v/>
      </c>
      <c r="DB269" s="25" t="str">
        <f t="shared" si="247"/>
        <v/>
      </c>
      <c r="DC269"/>
      <c r="DD269"/>
      <c r="DE269"/>
      <c r="DG269" s="26">
        <f t="shared" si="253"/>
        <v>0</v>
      </c>
      <c r="DH269" s="26">
        <f t="shared" si="254"/>
        <v>0</v>
      </c>
      <c r="DI269" s="26">
        <f t="shared" si="255"/>
        <v>0</v>
      </c>
      <c r="DJ269" s="26">
        <f t="shared" si="256"/>
        <v>0</v>
      </c>
      <c r="DK269" s="26">
        <f t="shared" si="257"/>
        <v>0</v>
      </c>
      <c r="DL269" s="26">
        <f t="shared" si="258"/>
        <v>0</v>
      </c>
      <c r="DM269"/>
    </row>
    <row r="270" spans="1:117" x14ac:dyDescent="0.25">
      <c r="A270" s="713"/>
      <c r="B270" s="1320" t="s">
        <v>267</v>
      </c>
      <c r="C270" s="1320"/>
      <c r="D270" s="1321">
        <f t="shared" si="261"/>
        <v>54</v>
      </c>
      <c r="E270" s="2359">
        <f t="shared" si="260"/>
        <v>24</v>
      </c>
      <c r="F270" s="2360">
        <f t="shared" si="260"/>
        <v>30</v>
      </c>
      <c r="G270" s="1358"/>
      <c r="H270" s="1359"/>
      <c r="I270" s="1360"/>
      <c r="J270" s="1359"/>
      <c r="K270" s="1360"/>
      <c r="L270" s="1359"/>
      <c r="M270" s="1341"/>
      <c r="N270" s="1308"/>
      <c r="O270" s="1341"/>
      <c r="P270" s="1308"/>
      <c r="Q270" s="1360"/>
      <c r="R270" s="1359"/>
      <c r="S270" s="1360"/>
      <c r="T270" s="1359"/>
      <c r="U270" s="1341"/>
      <c r="V270" s="1308"/>
      <c r="W270" s="1341"/>
      <c r="X270" s="1308"/>
      <c r="Y270" s="1326">
        <v>0</v>
      </c>
      <c r="Z270" s="1327">
        <v>0</v>
      </c>
      <c r="AA270" s="1326">
        <v>0</v>
      </c>
      <c r="AB270" s="1327">
        <v>0</v>
      </c>
      <c r="AC270" s="1326">
        <v>0</v>
      </c>
      <c r="AD270" s="1327">
        <v>0</v>
      </c>
      <c r="AE270" s="1326">
        <v>0</v>
      </c>
      <c r="AF270" s="1327">
        <v>2</v>
      </c>
      <c r="AG270" s="1326">
        <v>1</v>
      </c>
      <c r="AH270" s="1327">
        <v>10</v>
      </c>
      <c r="AI270" s="1326">
        <v>2</v>
      </c>
      <c r="AJ270" s="1327">
        <v>3</v>
      </c>
      <c r="AK270" s="1326">
        <v>14</v>
      </c>
      <c r="AL270" s="1327">
        <v>11</v>
      </c>
      <c r="AM270" s="1326">
        <v>7</v>
      </c>
      <c r="AN270" s="1327">
        <v>4</v>
      </c>
      <c r="AO270" s="1328">
        <v>1</v>
      </c>
      <c r="AP270" s="1329">
        <v>0</v>
      </c>
      <c r="AQ270" s="1307"/>
      <c r="AR270" s="1308"/>
      <c r="AS270" s="394">
        <v>8</v>
      </c>
      <c r="AT270" s="1326">
        <v>0</v>
      </c>
      <c r="AU270" s="1326">
        <v>0</v>
      </c>
      <c r="AV270" s="1330">
        <v>0</v>
      </c>
      <c r="AW270" s="1330">
        <v>0</v>
      </c>
      <c r="AX270" s="1325">
        <v>0</v>
      </c>
      <c r="AY270" t="str">
        <f t="shared" si="248"/>
        <v/>
      </c>
      <c r="CW270" s="25" t="str">
        <f t="shared" si="249"/>
        <v/>
      </c>
      <c r="CX270" s="25" t="str">
        <f t="shared" si="250"/>
        <v/>
      </c>
      <c r="CY270" s="25" t="str">
        <f t="shared" si="251"/>
        <v/>
      </c>
      <c r="CZ270" s="25" t="str">
        <f t="shared" si="252"/>
        <v/>
      </c>
      <c r="DA270" s="25" t="str">
        <f t="shared" si="246"/>
        <v/>
      </c>
      <c r="DB270" s="25" t="str">
        <f t="shared" si="247"/>
        <v/>
      </c>
      <c r="DC270"/>
      <c r="DD270"/>
      <c r="DE270"/>
      <c r="DG270" s="26">
        <f t="shared" si="253"/>
        <v>0</v>
      </c>
      <c r="DH270" s="26">
        <f t="shared" si="254"/>
        <v>0</v>
      </c>
      <c r="DI270" s="26">
        <f t="shared" si="255"/>
        <v>0</v>
      </c>
      <c r="DJ270" s="26">
        <f t="shared" si="256"/>
        <v>0</v>
      </c>
      <c r="DK270" s="26">
        <f t="shared" si="257"/>
        <v>0</v>
      </c>
      <c r="DL270" s="26">
        <f t="shared" si="258"/>
        <v>0</v>
      </c>
      <c r="DM270"/>
    </row>
    <row r="271" spans="1:117" x14ac:dyDescent="0.25">
      <c r="A271" s="713"/>
      <c r="B271" s="1320" t="s">
        <v>268</v>
      </c>
      <c r="C271" s="1320"/>
      <c r="D271" s="1321">
        <f t="shared" si="261"/>
        <v>23</v>
      </c>
      <c r="E271" s="2359">
        <f t="shared" si="260"/>
        <v>10</v>
      </c>
      <c r="F271" s="2360">
        <f t="shared" si="260"/>
        <v>13</v>
      </c>
      <c r="G271" s="1358"/>
      <c r="H271" s="1359"/>
      <c r="I271" s="1360"/>
      <c r="J271" s="1359"/>
      <c r="K271" s="1360"/>
      <c r="L271" s="1359"/>
      <c r="M271" s="1341"/>
      <c r="N271" s="1308"/>
      <c r="O271" s="1341"/>
      <c r="P271" s="1308"/>
      <c r="Q271" s="1360"/>
      <c r="R271" s="1359"/>
      <c r="S271" s="1360"/>
      <c r="T271" s="1359"/>
      <c r="U271" s="1341"/>
      <c r="V271" s="1308"/>
      <c r="W271" s="1341"/>
      <c r="X271" s="1308"/>
      <c r="Y271" s="1326">
        <v>0</v>
      </c>
      <c r="Z271" s="1327">
        <v>0</v>
      </c>
      <c r="AA271" s="1326">
        <v>0</v>
      </c>
      <c r="AB271" s="1327">
        <v>0</v>
      </c>
      <c r="AC271" s="1326">
        <v>0</v>
      </c>
      <c r="AD271" s="1327">
        <v>0</v>
      </c>
      <c r="AE271" s="1326">
        <v>0</v>
      </c>
      <c r="AF271" s="1327">
        <v>1</v>
      </c>
      <c r="AG271" s="1326">
        <v>3</v>
      </c>
      <c r="AH271" s="1327">
        <v>2</v>
      </c>
      <c r="AI271" s="1326">
        <v>1</v>
      </c>
      <c r="AJ271" s="1327">
        <v>4</v>
      </c>
      <c r="AK271" s="1326">
        <v>3</v>
      </c>
      <c r="AL271" s="1327">
        <v>5</v>
      </c>
      <c r="AM271" s="1326">
        <v>3</v>
      </c>
      <c r="AN271" s="1327">
        <v>1</v>
      </c>
      <c r="AO271" s="1328">
        <v>0</v>
      </c>
      <c r="AP271" s="1329">
        <v>0</v>
      </c>
      <c r="AQ271" s="1307"/>
      <c r="AR271" s="1308"/>
      <c r="AS271" s="1341"/>
      <c r="AT271" s="1326">
        <v>0</v>
      </c>
      <c r="AU271" s="1326">
        <v>0</v>
      </c>
      <c r="AV271" s="1330">
        <v>0</v>
      </c>
      <c r="AW271" s="1330">
        <v>0</v>
      </c>
      <c r="AX271" s="1325">
        <v>0</v>
      </c>
      <c r="AY271" t="str">
        <f t="shared" si="248"/>
        <v/>
      </c>
      <c r="CW271" s="25" t="str">
        <f t="shared" si="249"/>
        <v/>
      </c>
      <c r="CX271" s="25" t="str">
        <f t="shared" si="250"/>
        <v/>
      </c>
      <c r="CY271" s="25" t="str">
        <f t="shared" si="251"/>
        <v/>
      </c>
      <c r="CZ271" s="25" t="str">
        <f t="shared" si="252"/>
        <v/>
      </c>
      <c r="DA271" s="25" t="str">
        <f t="shared" si="246"/>
        <v/>
      </c>
      <c r="DB271" s="25" t="str">
        <f t="shared" si="247"/>
        <v/>
      </c>
      <c r="DC271"/>
      <c r="DD271"/>
      <c r="DE271"/>
      <c r="DG271" s="26">
        <f t="shared" si="253"/>
        <v>0</v>
      </c>
      <c r="DH271" s="26">
        <f t="shared" si="254"/>
        <v>0</v>
      </c>
      <c r="DI271" s="26">
        <f t="shared" si="255"/>
        <v>0</v>
      </c>
      <c r="DJ271" s="26">
        <f t="shared" si="256"/>
        <v>0</v>
      </c>
      <c r="DK271" s="26">
        <f t="shared" si="257"/>
        <v>0</v>
      </c>
      <c r="DL271" s="26">
        <f t="shared" si="258"/>
        <v>0</v>
      </c>
      <c r="DM271"/>
    </row>
    <row r="272" spans="1:117" x14ac:dyDescent="0.25">
      <c r="A272" s="713"/>
      <c r="B272" s="1331" t="s">
        <v>269</v>
      </c>
      <c r="C272" s="1332"/>
      <c r="D272" s="1321">
        <f t="shared" si="261"/>
        <v>22</v>
      </c>
      <c r="E272" s="2359">
        <f t="shared" si="260"/>
        <v>5</v>
      </c>
      <c r="F272" s="2360">
        <f t="shared" si="260"/>
        <v>17</v>
      </c>
      <c r="G272" s="425"/>
      <c r="H272" s="426"/>
      <c r="I272" s="427"/>
      <c r="J272" s="426"/>
      <c r="K272" s="427"/>
      <c r="L272" s="426"/>
      <c r="M272" s="1307"/>
      <c r="N272" s="1308"/>
      <c r="O272" s="1307"/>
      <c r="P272" s="1308"/>
      <c r="Q272" s="427"/>
      <c r="R272" s="426"/>
      <c r="S272" s="427"/>
      <c r="T272" s="426"/>
      <c r="U272" s="1307"/>
      <c r="V272" s="1308"/>
      <c r="W272" s="1307"/>
      <c r="X272" s="1308"/>
      <c r="Y272" s="403">
        <v>0</v>
      </c>
      <c r="Z272" s="404">
        <v>0</v>
      </c>
      <c r="AA272" s="403">
        <v>0</v>
      </c>
      <c r="AB272" s="404">
        <v>0</v>
      </c>
      <c r="AC272" s="403">
        <v>0</v>
      </c>
      <c r="AD272" s="404">
        <v>0</v>
      </c>
      <c r="AE272" s="403">
        <v>0</v>
      </c>
      <c r="AF272" s="404">
        <v>1</v>
      </c>
      <c r="AG272" s="403">
        <v>0</v>
      </c>
      <c r="AH272" s="404">
        <v>6</v>
      </c>
      <c r="AI272" s="403">
        <v>0</v>
      </c>
      <c r="AJ272" s="404">
        <v>3</v>
      </c>
      <c r="AK272" s="403">
        <v>2</v>
      </c>
      <c r="AL272" s="404">
        <v>2</v>
      </c>
      <c r="AM272" s="403">
        <v>3</v>
      </c>
      <c r="AN272" s="404">
        <v>5</v>
      </c>
      <c r="AO272" s="405">
        <v>0</v>
      </c>
      <c r="AP272" s="406">
        <v>0</v>
      </c>
      <c r="AQ272" s="1307"/>
      <c r="AR272" s="1308"/>
      <c r="AS272" s="1341"/>
      <c r="AT272" s="403">
        <v>0</v>
      </c>
      <c r="AU272" s="403">
        <v>0</v>
      </c>
      <c r="AV272" s="410">
        <v>0</v>
      </c>
      <c r="AW272" s="410">
        <v>0</v>
      </c>
      <c r="AX272" s="402">
        <v>0</v>
      </c>
      <c r="AY272" t="str">
        <f t="shared" si="248"/>
        <v/>
      </c>
      <c r="CW272" s="25" t="str">
        <f t="shared" si="249"/>
        <v/>
      </c>
      <c r="CX272" s="25" t="str">
        <f t="shared" si="250"/>
        <v/>
      </c>
      <c r="CY272" s="25" t="str">
        <f t="shared" si="251"/>
        <v/>
      </c>
      <c r="CZ272" s="25" t="str">
        <f t="shared" si="252"/>
        <v/>
      </c>
      <c r="DA272" s="25" t="str">
        <f t="shared" si="246"/>
        <v/>
      </c>
      <c r="DB272" s="25" t="str">
        <f t="shared" si="247"/>
        <v/>
      </c>
      <c r="DC272"/>
      <c r="DD272"/>
      <c r="DE272"/>
      <c r="DG272" s="26">
        <f t="shared" si="253"/>
        <v>0</v>
      </c>
      <c r="DH272" s="26">
        <f t="shared" si="254"/>
        <v>0</v>
      </c>
      <c r="DI272" s="26">
        <f t="shared" si="255"/>
        <v>0</v>
      </c>
      <c r="DJ272" s="26">
        <f t="shared" si="256"/>
        <v>0</v>
      </c>
      <c r="DK272" s="26">
        <f t="shared" si="257"/>
        <v>0</v>
      </c>
      <c r="DL272" s="26">
        <f t="shared" si="258"/>
        <v>0</v>
      </c>
      <c r="DM272"/>
    </row>
    <row r="273" spans="1:117" ht="15" customHeight="1" x14ac:dyDescent="0.25">
      <c r="A273" s="713"/>
      <c r="B273" s="1331" t="s">
        <v>270</v>
      </c>
      <c r="C273" s="1332"/>
      <c r="D273" s="1321">
        <f t="shared" si="261"/>
        <v>3</v>
      </c>
      <c r="E273" s="2359">
        <f t="shared" si="260"/>
        <v>2</v>
      </c>
      <c r="F273" s="2360">
        <f t="shared" si="260"/>
        <v>1</v>
      </c>
      <c r="G273" s="425"/>
      <c r="H273" s="426"/>
      <c r="I273" s="427"/>
      <c r="J273" s="426"/>
      <c r="K273" s="427"/>
      <c r="L273" s="426"/>
      <c r="M273" s="407"/>
      <c r="N273" s="408"/>
      <c r="O273" s="407"/>
      <c r="P273" s="408"/>
      <c r="Q273" s="427"/>
      <c r="R273" s="426"/>
      <c r="S273" s="427"/>
      <c r="T273" s="426"/>
      <c r="U273" s="407"/>
      <c r="V273" s="408"/>
      <c r="W273" s="407"/>
      <c r="X273" s="408"/>
      <c r="Y273" s="403">
        <v>0</v>
      </c>
      <c r="Z273" s="404">
        <v>0</v>
      </c>
      <c r="AA273" s="403">
        <v>0</v>
      </c>
      <c r="AB273" s="404">
        <v>0</v>
      </c>
      <c r="AC273" s="403">
        <v>0</v>
      </c>
      <c r="AD273" s="404">
        <v>0</v>
      </c>
      <c r="AE273" s="403">
        <v>0</v>
      </c>
      <c r="AF273" s="404">
        <v>0</v>
      </c>
      <c r="AG273" s="403">
        <v>0</v>
      </c>
      <c r="AH273" s="404">
        <v>0</v>
      </c>
      <c r="AI273" s="403">
        <v>0</v>
      </c>
      <c r="AJ273" s="404">
        <v>0</v>
      </c>
      <c r="AK273" s="403">
        <v>1</v>
      </c>
      <c r="AL273" s="404">
        <v>1</v>
      </c>
      <c r="AM273" s="403">
        <v>1</v>
      </c>
      <c r="AN273" s="404">
        <v>0</v>
      </c>
      <c r="AO273" s="405">
        <v>0</v>
      </c>
      <c r="AP273" s="406">
        <v>0</v>
      </c>
      <c r="AQ273" s="407"/>
      <c r="AR273" s="408"/>
      <c r="AS273" s="409"/>
      <c r="AT273" s="403">
        <v>0</v>
      </c>
      <c r="AU273" s="403">
        <v>0</v>
      </c>
      <c r="AV273" s="410">
        <v>0</v>
      </c>
      <c r="AW273" s="410">
        <v>0</v>
      </c>
      <c r="AX273" s="402">
        <v>0</v>
      </c>
      <c r="AY273" t="str">
        <f t="shared" si="248"/>
        <v/>
      </c>
      <c r="CW273" s="25" t="str">
        <f t="shared" si="249"/>
        <v/>
      </c>
      <c r="CX273" s="25" t="str">
        <f t="shared" si="250"/>
        <v/>
      </c>
      <c r="CY273" s="25" t="str">
        <f t="shared" si="251"/>
        <v/>
      </c>
      <c r="CZ273" s="25" t="str">
        <f t="shared" si="252"/>
        <v/>
      </c>
      <c r="DA273" s="25" t="str">
        <f t="shared" si="246"/>
        <v/>
      </c>
      <c r="DB273" s="25" t="str">
        <f t="shared" si="247"/>
        <v/>
      </c>
      <c r="DC273"/>
      <c r="DD273"/>
      <c r="DE273"/>
      <c r="DG273" s="26">
        <f t="shared" si="253"/>
        <v>0</v>
      </c>
      <c r="DH273" s="26">
        <f t="shared" si="254"/>
        <v>0</v>
      </c>
      <c r="DI273" s="26">
        <f t="shared" si="255"/>
        <v>0</v>
      </c>
      <c r="DJ273" s="26">
        <f t="shared" si="256"/>
        <v>0</v>
      </c>
      <c r="DK273" s="26">
        <f t="shared" si="257"/>
        <v>0</v>
      </c>
      <c r="DL273" s="26">
        <f t="shared" si="258"/>
        <v>0</v>
      </c>
      <c r="DM273"/>
    </row>
    <row r="274" spans="1:117" x14ac:dyDescent="0.25">
      <c r="A274" s="945"/>
      <c r="B274" s="1333" t="s">
        <v>271</v>
      </c>
      <c r="C274" s="1333"/>
      <c r="D274" s="1334">
        <f t="shared" si="261"/>
        <v>0</v>
      </c>
      <c r="E274" s="2361">
        <f t="shared" si="260"/>
        <v>0</v>
      </c>
      <c r="F274" s="2362">
        <f t="shared" si="260"/>
        <v>0</v>
      </c>
      <c r="G274" s="1363"/>
      <c r="H274" s="1364"/>
      <c r="I274" s="1365"/>
      <c r="J274" s="1364"/>
      <c r="K274" s="1365"/>
      <c r="L274" s="1364"/>
      <c r="M274" s="1363"/>
      <c r="N274" s="1364"/>
      <c r="O274" s="1363"/>
      <c r="P274" s="1364"/>
      <c r="Q274" s="1365"/>
      <c r="R274" s="1364"/>
      <c r="S274" s="1365"/>
      <c r="T274" s="1364"/>
      <c r="U274" s="1363"/>
      <c r="V274" s="1364"/>
      <c r="W274" s="1363"/>
      <c r="X274" s="1364"/>
      <c r="Y274" s="1316">
        <v>0</v>
      </c>
      <c r="Z274" s="389">
        <v>0</v>
      </c>
      <c r="AA274" s="1316">
        <v>0</v>
      </c>
      <c r="AB274" s="389">
        <v>0</v>
      </c>
      <c r="AC274" s="1316">
        <v>0</v>
      </c>
      <c r="AD274" s="389">
        <v>0</v>
      </c>
      <c r="AE274" s="1316">
        <v>0</v>
      </c>
      <c r="AF274" s="389">
        <v>0</v>
      </c>
      <c r="AG274" s="1316">
        <v>0</v>
      </c>
      <c r="AH274" s="389">
        <v>0</v>
      </c>
      <c r="AI274" s="1316">
        <v>0</v>
      </c>
      <c r="AJ274" s="389">
        <v>0</v>
      </c>
      <c r="AK274" s="1316">
        <v>0</v>
      </c>
      <c r="AL274" s="389">
        <v>0</v>
      </c>
      <c r="AM274" s="1316">
        <v>0</v>
      </c>
      <c r="AN274" s="389">
        <v>0</v>
      </c>
      <c r="AO274" s="1317">
        <v>0</v>
      </c>
      <c r="AP274" s="1318">
        <v>0</v>
      </c>
      <c r="AQ274" s="1338"/>
      <c r="AR274" s="1339"/>
      <c r="AS274" s="413"/>
      <c r="AT274" s="1316">
        <v>0</v>
      </c>
      <c r="AU274" s="1316">
        <v>0</v>
      </c>
      <c r="AV274" s="1319">
        <v>0</v>
      </c>
      <c r="AW274" s="1319">
        <v>0</v>
      </c>
      <c r="AX274" s="1315">
        <v>0</v>
      </c>
      <c r="AY274" t="str">
        <f t="shared" si="248"/>
        <v/>
      </c>
      <c r="CW274" s="25" t="str">
        <f t="shared" si="249"/>
        <v/>
      </c>
      <c r="CX274" s="25" t="str">
        <f t="shared" si="250"/>
        <v/>
      </c>
      <c r="CY274" s="25" t="str">
        <f t="shared" si="251"/>
        <v/>
      </c>
      <c r="CZ274" s="25" t="str">
        <f t="shared" si="252"/>
        <v/>
      </c>
      <c r="DA274" s="25" t="str">
        <f t="shared" si="246"/>
        <v/>
      </c>
      <c r="DB274" s="25" t="str">
        <f t="shared" si="247"/>
        <v/>
      </c>
      <c r="DC274"/>
      <c r="DD274"/>
      <c r="DE274"/>
      <c r="DG274" s="26">
        <f t="shared" si="253"/>
        <v>0</v>
      </c>
      <c r="DH274" s="26">
        <f t="shared" si="254"/>
        <v>0</v>
      </c>
      <c r="DI274" s="26">
        <f t="shared" si="255"/>
        <v>0</v>
      </c>
      <c r="DJ274" s="26">
        <f t="shared" si="256"/>
        <v>0</v>
      </c>
      <c r="DK274" s="26">
        <f t="shared" si="257"/>
        <v>0</v>
      </c>
      <c r="DL274" s="26">
        <f t="shared" si="258"/>
        <v>0</v>
      </c>
      <c r="DM274"/>
    </row>
    <row r="275" spans="1:117" x14ac:dyDescent="0.25">
      <c r="A275" s="2364" t="s">
        <v>277</v>
      </c>
      <c r="B275" s="830" t="s">
        <v>266</v>
      </c>
      <c r="C275" s="830"/>
      <c r="D275" s="245">
        <f t="shared" si="261"/>
        <v>0</v>
      </c>
      <c r="E275" s="2004">
        <f t="shared" si="260"/>
        <v>0</v>
      </c>
      <c r="F275" s="2005">
        <f t="shared" si="260"/>
        <v>0</v>
      </c>
      <c r="G275" s="437"/>
      <c r="H275" s="436"/>
      <c r="I275" s="435"/>
      <c r="J275" s="436"/>
      <c r="K275" s="435"/>
      <c r="L275" s="436"/>
      <c r="M275" s="435"/>
      <c r="N275" s="436"/>
      <c r="O275" s="435"/>
      <c r="P275" s="436"/>
      <c r="Q275" s="435"/>
      <c r="R275" s="436"/>
      <c r="S275" s="435"/>
      <c r="T275" s="436"/>
      <c r="U275" s="435"/>
      <c r="V275" s="436"/>
      <c r="W275" s="435"/>
      <c r="X275" s="436"/>
      <c r="Y275" s="394"/>
      <c r="Z275" s="395"/>
      <c r="AA275" s="394"/>
      <c r="AB275" s="395"/>
      <c r="AC275" s="394"/>
      <c r="AD275" s="395"/>
      <c r="AE275" s="394"/>
      <c r="AF275" s="395"/>
      <c r="AG275" s="394"/>
      <c r="AH275" s="395"/>
      <c r="AI275" s="394"/>
      <c r="AJ275" s="395"/>
      <c r="AK275" s="394"/>
      <c r="AL275" s="395"/>
      <c r="AM275" s="394"/>
      <c r="AN275" s="395"/>
      <c r="AO275" s="396"/>
      <c r="AP275" s="397"/>
      <c r="AQ275" s="392"/>
      <c r="AR275" s="393"/>
      <c r="AS275" s="2267"/>
      <c r="AT275" s="394"/>
      <c r="AU275" s="394"/>
      <c r="AV275" s="398"/>
      <c r="AW275" s="398"/>
      <c r="AX275" s="393"/>
      <c r="AY275" t="str">
        <f t="shared" si="248"/>
        <v/>
      </c>
      <c r="CW275" s="25" t="str">
        <f t="shared" si="249"/>
        <v/>
      </c>
      <c r="CX275" s="25" t="str">
        <f t="shared" si="250"/>
        <v/>
      </c>
      <c r="CY275" s="25" t="str">
        <f t="shared" si="251"/>
        <v/>
      </c>
      <c r="CZ275" s="25" t="str">
        <f t="shared" si="252"/>
        <v/>
      </c>
      <c r="DA275" s="25" t="str">
        <f t="shared" si="246"/>
        <v/>
      </c>
      <c r="DB275" s="25" t="str">
        <f t="shared" si="247"/>
        <v/>
      </c>
      <c r="DC275"/>
      <c r="DD275"/>
      <c r="DE275"/>
      <c r="DG275" s="26">
        <f t="shared" si="253"/>
        <v>0</v>
      </c>
      <c r="DH275" s="26">
        <f t="shared" si="254"/>
        <v>0</v>
      </c>
      <c r="DI275" s="26">
        <f t="shared" si="255"/>
        <v>0</v>
      </c>
      <c r="DJ275" s="26">
        <f t="shared" si="256"/>
        <v>0</v>
      </c>
      <c r="DK275" s="26">
        <f t="shared" si="257"/>
        <v>0</v>
      </c>
      <c r="DL275" s="26">
        <f t="shared" si="258"/>
        <v>0</v>
      </c>
      <c r="DM275"/>
    </row>
    <row r="276" spans="1:117" x14ac:dyDescent="0.25">
      <c r="A276" s="794"/>
      <c r="B276" s="1320" t="s">
        <v>267</v>
      </c>
      <c r="C276" s="1320"/>
      <c r="D276" s="1321">
        <f t="shared" si="261"/>
        <v>0</v>
      </c>
      <c r="E276" s="2359">
        <f t="shared" si="260"/>
        <v>0</v>
      </c>
      <c r="F276" s="2360">
        <f t="shared" si="260"/>
        <v>0</v>
      </c>
      <c r="G276" s="1307"/>
      <c r="H276" s="1308"/>
      <c r="I276" s="1341"/>
      <c r="J276" s="1308"/>
      <c r="K276" s="1341"/>
      <c r="L276" s="1308"/>
      <c r="M276" s="1341"/>
      <c r="N276" s="1308"/>
      <c r="O276" s="1341"/>
      <c r="P276" s="1308"/>
      <c r="Q276" s="1341"/>
      <c r="R276" s="1308"/>
      <c r="S276" s="1341"/>
      <c r="T276" s="1308"/>
      <c r="U276" s="1341"/>
      <c r="V276" s="1308"/>
      <c r="W276" s="1341"/>
      <c r="X276" s="1308"/>
      <c r="Y276" s="1326"/>
      <c r="Z276" s="1327"/>
      <c r="AA276" s="1326"/>
      <c r="AB276" s="1327"/>
      <c r="AC276" s="1326"/>
      <c r="AD276" s="1327"/>
      <c r="AE276" s="1326"/>
      <c r="AF276" s="1327"/>
      <c r="AG276" s="1326"/>
      <c r="AH276" s="1327"/>
      <c r="AI276" s="1326"/>
      <c r="AJ276" s="1327"/>
      <c r="AK276" s="1326"/>
      <c r="AL276" s="1327"/>
      <c r="AM276" s="1326"/>
      <c r="AN276" s="1327"/>
      <c r="AO276" s="1328"/>
      <c r="AP276" s="1329"/>
      <c r="AQ276" s="1307"/>
      <c r="AR276" s="1308"/>
      <c r="AS276" s="394"/>
      <c r="AT276" s="1326"/>
      <c r="AU276" s="1326"/>
      <c r="AV276" s="1330"/>
      <c r="AW276" s="1330"/>
      <c r="AX276" s="1325"/>
      <c r="AY276" t="str">
        <f t="shared" si="248"/>
        <v/>
      </c>
      <c r="CW276" s="25" t="str">
        <f t="shared" si="249"/>
        <v/>
      </c>
      <c r="CX276" s="25" t="str">
        <f t="shared" si="250"/>
        <v/>
      </c>
      <c r="CY276" s="25" t="str">
        <f t="shared" si="251"/>
        <v/>
      </c>
      <c r="CZ276" s="25" t="str">
        <f t="shared" si="252"/>
        <v/>
      </c>
      <c r="DA276" s="25" t="str">
        <f t="shared" si="246"/>
        <v/>
      </c>
      <c r="DB276" s="25" t="str">
        <f t="shared" si="247"/>
        <v/>
      </c>
      <c r="DC276"/>
      <c r="DD276"/>
      <c r="DE276"/>
      <c r="DG276" s="26">
        <f t="shared" si="253"/>
        <v>0</v>
      </c>
      <c r="DH276" s="26">
        <f t="shared" si="254"/>
        <v>0</v>
      </c>
      <c r="DI276" s="26">
        <f t="shared" si="255"/>
        <v>0</v>
      </c>
      <c r="DJ276" s="26">
        <f t="shared" si="256"/>
        <v>0</v>
      </c>
      <c r="DK276" s="26">
        <f t="shared" si="257"/>
        <v>0</v>
      </c>
      <c r="DL276" s="26">
        <f t="shared" si="258"/>
        <v>0</v>
      </c>
      <c r="DM276"/>
    </row>
    <row r="277" spans="1:117" x14ac:dyDescent="0.25">
      <c r="A277" s="794"/>
      <c r="B277" s="1320" t="s">
        <v>268</v>
      </c>
      <c r="C277" s="1320"/>
      <c r="D277" s="1321">
        <f t="shared" si="261"/>
        <v>0</v>
      </c>
      <c r="E277" s="2359">
        <f t="shared" si="260"/>
        <v>0</v>
      </c>
      <c r="F277" s="2360">
        <f t="shared" si="260"/>
        <v>0</v>
      </c>
      <c r="G277" s="1307"/>
      <c r="H277" s="1308"/>
      <c r="I277" s="1341"/>
      <c r="J277" s="1308"/>
      <c r="K277" s="1341"/>
      <c r="L277" s="1308"/>
      <c r="M277" s="1341"/>
      <c r="N277" s="1308"/>
      <c r="O277" s="1341"/>
      <c r="P277" s="1308"/>
      <c r="Q277" s="1341"/>
      <c r="R277" s="1308"/>
      <c r="S277" s="1341"/>
      <c r="T277" s="1308"/>
      <c r="U277" s="1341"/>
      <c r="V277" s="1308"/>
      <c r="W277" s="1341"/>
      <c r="X277" s="1308"/>
      <c r="Y277" s="1326"/>
      <c r="Z277" s="1327"/>
      <c r="AA277" s="1326"/>
      <c r="AB277" s="1327"/>
      <c r="AC277" s="1326"/>
      <c r="AD277" s="1327"/>
      <c r="AE277" s="1326"/>
      <c r="AF277" s="1327"/>
      <c r="AG277" s="1326"/>
      <c r="AH277" s="1327"/>
      <c r="AI277" s="1326"/>
      <c r="AJ277" s="1327"/>
      <c r="AK277" s="1326"/>
      <c r="AL277" s="1327"/>
      <c r="AM277" s="1326"/>
      <c r="AN277" s="1327"/>
      <c r="AO277" s="1328"/>
      <c r="AP277" s="1329"/>
      <c r="AQ277" s="1307"/>
      <c r="AR277" s="1308"/>
      <c r="AS277" s="1341"/>
      <c r="AT277" s="1326"/>
      <c r="AU277" s="1326"/>
      <c r="AV277" s="1330"/>
      <c r="AW277" s="1330"/>
      <c r="AX277" s="1325"/>
      <c r="AY277" t="str">
        <f t="shared" si="248"/>
        <v/>
      </c>
      <c r="CW277" s="25" t="str">
        <f t="shared" si="249"/>
        <v/>
      </c>
      <c r="CX277" s="25" t="str">
        <f t="shared" si="250"/>
        <v/>
      </c>
      <c r="CY277" s="25" t="str">
        <f t="shared" si="251"/>
        <v/>
      </c>
      <c r="CZ277" s="25" t="str">
        <f t="shared" si="252"/>
        <v/>
      </c>
      <c r="DA277" s="25" t="str">
        <f t="shared" si="246"/>
        <v/>
      </c>
      <c r="DB277" s="25" t="str">
        <f t="shared" si="247"/>
        <v/>
      </c>
      <c r="DC277"/>
      <c r="DD277"/>
      <c r="DE277"/>
      <c r="DG277" s="26">
        <f t="shared" si="253"/>
        <v>0</v>
      </c>
      <c r="DH277" s="26">
        <f t="shared" si="254"/>
        <v>0</v>
      </c>
      <c r="DI277" s="26">
        <f t="shared" si="255"/>
        <v>0</v>
      </c>
      <c r="DJ277" s="26">
        <f t="shared" si="256"/>
        <v>0</v>
      </c>
      <c r="DK277" s="26">
        <f t="shared" si="257"/>
        <v>0</v>
      </c>
      <c r="DL277" s="26">
        <f t="shared" si="258"/>
        <v>0</v>
      </c>
      <c r="DM277"/>
    </row>
    <row r="278" spans="1:117" x14ac:dyDescent="0.25">
      <c r="A278" s="794"/>
      <c r="B278" s="1331" t="s">
        <v>269</v>
      </c>
      <c r="C278" s="1332"/>
      <c r="D278" s="1321">
        <f t="shared" si="261"/>
        <v>0</v>
      </c>
      <c r="E278" s="2365">
        <f t="shared" si="260"/>
        <v>0</v>
      </c>
      <c r="F278" s="2366">
        <f t="shared" si="260"/>
        <v>0</v>
      </c>
      <c r="G278" s="1307"/>
      <c r="H278" s="1308"/>
      <c r="I278" s="1341"/>
      <c r="J278" s="1308"/>
      <c r="K278" s="1341"/>
      <c r="L278" s="1308"/>
      <c r="M278" s="1341"/>
      <c r="N278" s="1308"/>
      <c r="O278" s="1341"/>
      <c r="P278" s="1308"/>
      <c r="Q278" s="1341"/>
      <c r="R278" s="1308"/>
      <c r="S278" s="1341"/>
      <c r="T278" s="1308"/>
      <c r="U278" s="1341"/>
      <c r="V278" s="1308"/>
      <c r="W278" s="1341"/>
      <c r="X278" s="1308"/>
      <c r="Y278" s="1326"/>
      <c r="Z278" s="1327"/>
      <c r="AA278" s="1326"/>
      <c r="AB278" s="1327"/>
      <c r="AC278" s="1326"/>
      <c r="AD278" s="1327"/>
      <c r="AE278" s="1326"/>
      <c r="AF278" s="1327"/>
      <c r="AG278" s="1326"/>
      <c r="AH278" s="1327"/>
      <c r="AI278" s="1326"/>
      <c r="AJ278" s="1327"/>
      <c r="AK278" s="1326"/>
      <c r="AL278" s="1327"/>
      <c r="AM278" s="1326"/>
      <c r="AN278" s="1327"/>
      <c r="AO278" s="405"/>
      <c r="AP278" s="406"/>
      <c r="AQ278" s="1307"/>
      <c r="AR278" s="1308"/>
      <c r="AS278" s="1341"/>
      <c r="AT278" s="403"/>
      <c r="AU278" s="403"/>
      <c r="AV278" s="410"/>
      <c r="AW278" s="410"/>
      <c r="AX278" s="402"/>
      <c r="AY278" t="str">
        <f t="shared" si="248"/>
        <v/>
      </c>
      <c r="CW278" s="25" t="str">
        <f t="shared" si="249"/>
        <v/>
      </c>
      <c r="CX278" s="25" t="str">
        <f t="shared" si="250"/>
        <v/>
      </c>
      <c r="CY278" s="25" t="str">
        <f t="shared" si="251"/>
        <v/>
      </c>
      <c r="CZ278" s="25" t="str">
        <f t="shared" si="252"/>
        <v/>
      </c>
      <c r="DA278" s="25" t="str">
        <f t="shared" si="246"/>
        <v/>
      </c>
      <c r="DB278" s="25" t="str">
        <f t="shared" si="247"/>
        <v/>
      </c>
      <c r="DC278"/>
      <c r="DD278"/>
      <c r="DE278"/>
      <c r="DG278" s="26">
        <f t="shared" si="253"/>
        <v>0</v>
      </c>
      <c r="DH278" s="26">
        <f t="shared" si="254"/>
        <v>0</v>
      </c>
      <c r="DI278" s="26">
        <f t="shared" si="255"/>
        <v>0</v>
      </c>
      <c r="DJ278" s="26">
        <f t="shared" si="256"/>
        <v>0</v>
      </c>
      <c r="DK278" s="26">
        <f t="shared" si="257"/>
        <v>0</v>
      </c>
      <c r="DL278" s="26">
        <f t="shared" si="258"/>
        <v>0</v>
      </c>
      <c r="DM278"/>
    </row>
    <row r="279" spans="1:117" ht="15" customHeight="1" x14ac:dyDescent="0.25">
      <c r="A279" s="794"/>
      <c r="B279" s="1331" t="s">
        <v>270</v>
      </c>
      <c r="C279" s="1332"/>
      <c r="D279" s="1321">
        <f t="shared" si="261"/>
        <v>0</v>
      </c>
      <c r="E279" s="2365">
        <f t="shared" si="260"/>
        <v>0</v>
      </c>
      <c r="F279" s="2366">
        <f t="shared" si="260"/>
        <v>0</v>
      </c>
      <c r="G279" s="440"/>
      <c r="H279" s="441"/>
      <c r="I279" s="442"/>
      <c r="J279" s="441"/>
      <c r="K279" s="442"/>
      <c r="L279" s="441"/>
      <c r="M279" s="442"/>
      <c r="N279" s="441"/>
      <c r="O279" s="442"/>
      <c r="P279" s="441"/>
      <c r="Q279" s="442"/>
      <c r="R279" s="441"/>
      <c r="S279" s="442"/>
      <c r="T279" s="441"/>
      <c r="U279" s="442"/>
      <c r="V279" s="441"/>
      <c r="W279" s="442"/>
      <c r="X279" s="441"/>
      <c r="Y279" s="403"/>
      <c r="Z279" s="404"/>
      <c r="AA279" s="403"/>
      <c r="AB279" s="404"/>
      <c r="AC279" s="403"/>
      <c r="AD279" s="404"/>
      <c r="AE279" s="403"/>
      <c r="AF279" s="404"/>
      <c r="AG279" s="403"/>
      <c r="AH279" s="404"/>
      <c r="AI279" s="403"/>
      <c r="AJ279" s="404"/>
      <c r="AK279" s="403"/>
      <c r="AL279" s="404"/>
      <c r="AM279" s="403"/>
      <c r="AN279" s="404"/>
      <c r="AO279" s="405"/>
      <c r="AP279" s="406"/>
      <c r="AQ279" s="407"/>
      <c r="AR279" s="408"/>
      <c r="AS279" s="409"/>
      <c r="AT279" s="403"/>
      <c r="AU279" s="403"/>
      <c r="AV279" s="410"/>
      <c r="AW279" s="410"/>
      <c r="AX279" s="402"/>
      <c r="AY279" t="str">
        <f t="shared" si="248"/>
        <v/>
      </c>
      <c r="CW279" s="25" t="str">
        <f t="shared" si="249"/>
        <v/>
      </c>
      <c r="CX279" s="25" t="str">
        <f t="shared" si="250"/>
        <v/>
      </c>
      <c r="CY279" s="25" t="str">
        <f t="shared" si="251"/>
        <v/>
      </c>
      <c r="CZ279" s="25" t="str">
        <f t="shared" si="252"/>
        <v/>
      </c>
      <c r="DA279" s="25" t="str">
        <f t="shared" si="246"/>
        <v/>
      </c>
      <c r="DB279" s="25" t="str">
        <f t="shared" si="247"/>
        <v/>
      </c>
      <c r="DC279"/>
      <c r="DD279"/>
      <c r="DE279"/>
      <c r="DG279" s="26">
        <f t="shared" si="253"/>
        <v>0</v>
      </c>
      <c r="DH279" s="26">
        <f t="shared" si="254"/>
        <v>0</v>
      </c>
      <c r="DI279" s="26">
        <f t="shared" si="255"/>
        <v>0</v>
      </c>
      <c r="DJ279" s="26">
        <f t="shared" si="256"/>
        <v>0</v>
      </c>
      <c r="DK279" s="26">
        <f t="shared" si="257"/>
        <v>0</v>
      </c>
      <c r="DL279" s="26">
        <f t="shared" si="258"/>
        <v>0</v>
      </c>
      <c r="DM279"/>
    </row>
    <row r="280" spans="1:117" x14ac:dyDescent="0.25">
      <c r="A280" s="1370"/>
      <c r="B280" s="1333" t="s">
        <v>271</v>
      </c>
      <c r="C280" s="1333"/>
      <c r="D280" s="2009">
        <f t="shared" si="261"/>
        <v>0</v>
      </c>
      <c r="E280" s="2355">
        <f t="shared" si="260"/>
        <v>0</v>
      </c>
      <c r="F280" s="501">
        <f t="shared" si="260"/>
        <v>0</v>
      </c>
      <c r="G280" s="2010"/>
      <c r="H280" s="2011"/>
      <c r="I280" s="502"/>
      <c r="J280" s="2011"/>
      <c r="K280" s="502"/>
      <c r="L280" s="2011"/>
      <c r="M280" s="502"/>
      <c r="N280" s="2011"/>
      <c r="O280" s="502"/>
      <c r="P280" s="2011"/>
      <c r="Q280" s="502"/>
      <c r="R280" s="2011"/>
      <c r="S280" s="502"/>
      <c r="T280" s="2011"/>
      <c r="U280" s="502"/>
      <c r="V280" s="2011"/>
      <c r="W280" s="502"/>
      <c r="X280" s="2011"/>
      <c r="Y280" s="1316"/>
      <c r="Z280" s="389"/>
      <c r="AA280" s="1316"/>
      <c r="AB280" s="389"/>
      <c r="AC280" s="1316"/>
      <c r="AD280" s="389"/>
      <c r="AE280" s="1316"/>
      <c r="AF280" s="389"/>
      <c r="AG280" s="1316"/>
      <c r="AH280" s="389"/>
      <c r="AI280" s="1316"/>
      <c r="AJ280" s="389"/>
      <c r="AK280" s="1316"/>
      <c r="AL280" s="389"/>
      <c r="AM280" s="1316"/>
      <c r="AN280" s="389"/>
      <c r="AO280" s="1317"/>
      <c r="AP280" s="1318"/>
      <c r="AQ280" s="1338"/>
      <c r="AR280" s="1339"/>
      <c r="AS280" s="413"/>
      <c r="AT280" s="1316"/>
      <c r="AU280" s="1316"/>
      <c r="AV280" s="1319"/>
      <c r="AW280" s="1319"/>
      <c r="AX280" s="1315"/>
      <c r="AY280" t="str">
        <f t="shared" si="248"/>
        <v/>
      </c>
      <c r="CW280" s="25" t="str">
        <f t="shared" si="249"/>
        <v/>
      </c>
      <c r="CX280" s="25" t="str">
        <f t="shared" si="250"/>
        <v/>
      </c>
      <c r="CY280" s="25" t="str">
        <f t="shared" si="251"/>
        <v/>
      </c>
      <c r="CZ280" s="25" t="str">
        <f t="shared" si="252"/>
        <v/>
      </c>
      <c r="DA280" s="25" t="str">
        <f t="shared" si="246"/>
        <v/>
      </c>
      <c r="DB280" s="25" t="str">
        <f t="shared" si="247"/>
        <v/>
      </c>
      <c r="DC280"/>
      <c r="DD280"/>
      <c r="DE280"/>
      <c r="DG280" s="26">
        <f t="shared" si="253"/>
        <v>0</v>
      </c>
      <c r="DH280" s="26">
        <f t="shared" si="254"/>
        <v>0</v>
      </c>
      <c r="DI280" s="26">
        <f t="shared" si="255"/>
        <v>0</v>
      </c>
      <c r="DJ280" s="26">
        <f t="shared" si="256"/>
        <v>0</v>
      </c>
      <c r="DK280" s="26">
        <f t="shared" si="257"/>
        <v>0</v>
      </c>
      <c r="DL280" s="26">
        <f t="shared" si="258"/>
        <v>0</v>
      </c>
      <c r="DM280"/>
    </row>
    <row r="281" spans="1:117" x14ac:dyDescent="0.25">
      <c r="A281" s="2363" t="s">
        <v>278</v>
      </c>
      <c r="B281" s="830" t="s">
        <v>266</v>
      </c>
      <c r="C281" s="830"/>
      <c r="D281" s="245">
        <f t="shared" si="261"/>
        <v>0</v>
      </c>
      <c r="E281" s="390">
        <f t="shared" ref="E281:F298" si="262">SUM(G281+I281+K281+M281+O281+Q281+S281+U281+W281+Y281+AA281+AC281+AE281+AG281+AI281+AK281+AM281)</f>
        <v>0</v>
      </c>
      <c r="F281" s="391">
        <f t="shared" si="262"/>
        <v>0</v>
      </c>
      <c r="G281" s="392"/>
      <c r="H281" s="393"/>
      <c r="I281" s="394"/>
      <c r="J281" s="393"/>
      <c r="K281" s="394"/>
      <c r="L281" s="393"/>
      <c r="M281" s="394"/>
      <c r="N281" s="393"/>
      <c r="O281" s="394"/>
      <c r="P281" s="393"/>
      <c r="Q281" s="394"/>
      <c r="R281" s="393"/>
      <c r="S281" s="394"/>
      <c r="T281" s="393"/>
      <c r="U281" s="394"/>
      <c r="V281" s="395"/>
      <c r="W281" s="394"/>
      <c r="X281" s="395"/>
      <c r="Y281" s="394"/>
      <c r="Z281" s="395"/>
      <c r="AA281" s="394"/>
      <c r="AB281" s="395"/>
      <c r="AC281" s="394"/>
      <c r="AD281" s="395"/>
      <c r="AE281" s="394"/>
      <c r="AF281" s="395"/>
      <c r="AG281" s="394"/>
      <c r="AH281" s="395"/>
      <c r="AI281" s="394"/>
      <c r="AJ281" s="395"/>
      <c r="AK281" s="394"/>
      <c r="AL281" s="395"/>
      <c r="AM281" s="394"/>
      <c r="AN281" s="395"/>
      <c r="AO281" s="396"/>
      <c r="AP281" s="397"/>
      <c r="AQ281" s="392"/>
      <c r="AR281" s="393"/>
      <c r="AS281" s="2267"/>
      <c r="AT281" s="394"/>
      <c r="AU281" s="394"/>
      <c r="AV281" s="398"/>
      <c r="AW281" s="398"/>
      <c r="AX281" s="393"/>
      <c r="AY281" t="str">
        <f t="shared" si="248"/>
        <v/>
      </c>
      <c r="CW281" s="25" t="str">
        <f t="shared" si="249"/>
        <v/>
      </c>
      <c r="CX281" s="25" t="str">
        <f t="shared" si="250"/>
        <v/>
      </c>
      <c r="CY281" s="25" t="str">
        <f t="shared" si="251"/>
        <v/>
      </c>
      <c r="CZ281" s="25" t="str">
        <f t="shared" si="252"/>
        <v/>
      </c>
      <c r="DA281" s="25" t="str">
        <f t="shared" si="246"/>
        <v/>
      </c>
      <c r="DB281" s="25" t="str">
        <f t="shared" si="247"/>
        <v/>
      </c>
      <c r="DC281"/>
      <c r="DD281"/>
      <c r="DE281"/>
      <c r="DG281" s="26">
        <f t="shared" si="253"/>
        <v>0</v>
      </c>
      <c r="DH281" s="26">
        <f t="shared" si="254"/>
        <v>0</v>
      </c>
      <c r="DI281" s="26">
        <f t="shared" si="255"/>
        <v>0</v>
      </c>
      <c r="DJ281" s="26">
        <f t="shared" si="256"/>
        <v>0</v>
      </c>
      <c r="DK281" s="26">
        <f t="shared" si="257"/>
        <v>0</v>
      </c>
      <c r="DL281" s="26">
        <f t="shared" si="258"/>
        <v>0</v>
      </c>
      <c r="DM281"/>
    </row>
    <row r="282" spans="1:117" x14ac:dyDescent="0.25">
      <c r="A282" s="713"/>
      <c r="B282" s="1320" t="s">
        <v>267</v>
      </c>
      <c r="C282" s="1320"/>
      <c r="D282" s="1321">
        <f t="shared" si="261"/>
        <v>0</v>
      </c>
      <c r="E282" s="1322">
        <f t="shared" si="262"/>
        <v>0</v>
      </c>
      <c r="F282" s="1323">
        <f t="shared" si="262"/>
        <v>0</v>
      </c>
      <c r="G282" s="1324"/>
      <c r="H282" s="1325"/>
      <c r="I282" s="1326"/>
      <c r="J282" s="1325"/>
      <c r="K282" s="1326"/>
      <c r="L282" s="1325"/>
      <c r="M282" s="1326"/>
      <c r="N282" s="1325"/>
      <c r="O282" s="1326"/>
      <c r="P282" s="1325"/>
      <c r="Q282" s="1326"/>
      <c r="R282" s="1325"/>
      <c r="S282" s="1326"/>
      <c r="T282" s="1325"/>
      <c r="U282" s="1326"/>
      <c r="V282" s="1327"/>
      <c r="W282" s="1326"/>
      <c r="X282" s="1327"/>
      <c r="Y282" s="1326"/>
      <c r="Z282" s="1327"/>
      <c r="AA282" s="1326"/>
      <c r="AB282" s="1327"/>
      <c r="AC282" s="1326"/>
      <c r="AD282" s="1327"/>
      <c r="AE282" s="1326"/>
      <c r="AF282" s="1327"/>
      <c r="AG282" s="1326"/>
      <c r="AH282" s="1327"/>
      <c r="AI282" s="1326"/>
      <c r="AJ282" s="1327"/>
      <c r="AK282" s="1326"/>
      <c r="AL282" s="1327"/>
      <c r="AM282" s="1326"/>
      <c r="AN282" s="1327"/>
      <c r="AO282" s="1328"/>
      <c r="AP282" s="1329"/>
      <c r="AQ282" s="1307"/>
      <c r="AR282" s="1308"/>
      <c r="AS282" s="394"/>
      <c r="AT282" s="1326"/>
      <c r="AU282" s="1326"/>
      <c r="AV282" s="1330"/>
      <c r="AW282" s="1330"/>
      <c r="AX282" s="1325"/>
      <c r="AY282" t="str">
        <f t="shared" si="248"/>
        <v/>
      </c>
      <c r="CW282" s="25" t="str">
        <f t="shared" si="249"/>
        <v/>
      </c>
      <c r="CX282" s="25" t="str">
        <f t="shared" si="250"/>
        <v/>
      </c>
      <c r="CY282" s="25" t="str">
        <f t="shared" si="251"/>
        <v/>
      </c>
      <c r="CZ282" s="25" t="str">
        <f t="shared" si="252"/>
        <v/>
      </c>
      <c r="DA282" s="25" t="str">
        <f t="shared" si="246"/>
        <v/>
      </c>
      <c r="DB282" s="25" t="str">
        <f t="shared" si="247"/>
        <v/>
      </c>
      <c r="DC282"/>
      <c r="DD282"/>
      <c r="DE282"/>
      <c r="DG282" s="26">
        <f t="shared" si="253"/>
        <v>0</v>
      </c>
      <c r="DH282" s="26">
        <f t="shared" si="254"/>
        <v>0</v>
      </c>
      <c r="DI282" s="26">
        <f t="shared" si="255"/>
        <v>0</v>
      </c>
      <c r="DJ282" s="26">
        <f t="shared" si="256"/>
        <v>0</v>
      </c>
      <c r="DK282" s="26">
        <f t="shared" si="257"/>
        <v>0</v>
      </c>
      <c r="DL282" s="26">
        <f t="shared" si="258"/>
        <v>0</v>
      </c>
      <c r="DM282"/>
    </row>
    <row r="283" spans="1:117" x14ac:dyDescent="0.25">
      <c r="A283" s="713"/>
      <c r="B283" s="1320" t="s">
        <v>268</v>
      </c>
      <c r="C283" s="1320"/>
      <c r="D283" s="1321">
        <f t="shared" si="261"/>
        <v>0</v>
      </c>
      <c r="E283" s="1322">
        <f t="shared" si="262"/>
        <v>0</v>
      </c>
      <c r="F283" s="1323">
        <f t="shared" si="262"/>
        <v>0</v>
      </c>
      <c r="G283" s="1324"/>
      <c r="H283" s="1325"/>
      <c r="I283" s="1326"/>
      <c r="J283" s="1325"/>
      <c r="K283" s="1326"/>
      <c r="L283" s="1325"/>
      <c r="M283" s="1326"/>
      <c r="N283" s="1325"/>
      <c r="O283" s="1326"/>
      <c r="P283" s="1325"/>
      <c r="Q283" s="1326"/>
      <c r="R283" s="1325"/>
      <c r="S283" s="1326"/>
      <c r="T283" s="1325"/>
      <c r="U283" s="1326"/>
      <c r="V283" s="1327"/>
      <c r="W283" s="1326"/>
      <c r="X283" s="1327"/>
      <c r="Y283" s="1326"/>
      <c r="Z283" s="1327"/>
      <c r="AA283" s="1326"/>
      <c r="AB283" s="1327"/>
      <c r="AC283" s="1326"/>
      <c r="AD283" s="1327"/>
      <c r="AE283" s="1326"/>
      <c r="AF283" s="1327"/>
      <c r="AG283" s="1326"/>
      <c r="AH283" s="1327"/>
      <c r="AI283" s="1326"/>
      <c r="AJ283" s="1327"/>
      <c r="AK283" s="1326"/>
      <c r="AL283" s="1327"/>
      <c r="AM283" s="1326"/>
      <c r="AN283" s="1327"/>
      <c r="AO283" s="1328"/>
      <c r="AP283" s="1329"/>
      <c r="AQ283" s="1307"/>
      <c r="AR283" s="1308"/>
      <c r="AS283" s="1341"/>
      <c r="AT283" s="1326"/>
      <c r="AU283" s="1326"/>
      <c r="AV283" s="1330"/>
      <c r="AW283" s="1330"/>
      <c r="AX283" s="1325"/>
      <c r="AY283" t="str">
        <f t="shared" si="248"/>
        <v/>
      </c>
      <c r="CW283" s="25" t="str">
        <f t="shared" si="249"/>
        <v/>
      </c>
      <c r="CX283" s="25" t="str">
        <f t="shared" si="250"/>
        <v/>
      </c>
      <c r="CY283" s="25" t="str">
        <f t="shared" si="251"/>
        <v/>
      </c>
      <c r="CZ283" s="25" t="str">
        <f t="shared" si="252"/>
        <v/>
      </c>
      <c r="DA283" s="25" t="str">
        <f t="shared" ref="DA283:DA346" si="263">IF(AND(D283&gt;0,AX283="")," * No olvide ingresar datos en Usuarios Migrantes. (Digite cero si no tiene).","")</f>
        <v/>
      </c>
      <c r="DB283" s="25" t="str">
        <f t="shared" ref="DB283:DB346" si="264">IF(AX283&gt;D283, "* Migrantes no puede ser mayor al Total","")</f>
        <v/>
      </c>
      <c r="DC283"/>
      <c r="DD283"/>
      <c r="DE283"/>
      <c r="DG283" s="26">
        <f t="shared" si="253"/>
        <v>0</v>
      </c>
      <c r="DH283" s="26">
        <f t="shared" si="254"/>
        <v>0</v>
      </c>
      <c r="DI283" s="26">
        <f t="shared" si="255"/>
        <v>0</v>
      </c>
      <c r="DJ283" s="26">
        <f t="shared" si="256"/>
        <v>0</v>
      </c>
      <c r="DK283" s="26">
        <f t="shared" si="257"/>
        <v>0</v>
      </c>
      <c r="DL283" s="26">
        <f t="shared" si="258"/>
        <v>0</v>
      </c>
      <c r="DM283"/>
    </row>
    <row r="284" spans="1:117" x14ac:dyDescent="0.25">
      <c r="A284" s="713"/>
      <c r="B284" s="1331" t="s">
        <v>269</v>
      </c>
      <c r="C284" s="1332"/>
      <c r="D284" s="1321">
        <f t="shared" si="261"/>
        <v>0</v>
      </c>
      <c r="E284" s="1322">
        <f t="shared" si="262"/>
        <v>0</v>
      </c>
      <c r="F284" s="1323">
        <f t="shared" si="262"/>
        <v>0</v>
      </c>
      <c r="G284" s="401"/>
      <c r="H284" s="402"/>
      <c r="I284" s="403"/>
      <c r="J284" s="402"/>
      <c r="K284" s="403"/>
      <c r="L284" s="402"/>
      <c r="M284" s="403"/>
      <c r="N284" s="402"/>
      <c r="O284" s="403"/>
      <c r="P284" s="402"/>
      <c r="Q284" s="403"/>
      <c r="R284" s="402"/>
      <c r="S284" s="403"/>
      <c r="T284" s="402"/>
      <c r="U284" s="403"/>
      <c r="V284" s="404"/>
      <c r="W284" s="403"/>
      <c r="X284" s="404"/>
      <c r="Y284" s="403"/>
      <c r="Z284" s="404"/>
      <c r="AA284" s="403"/>
      <c r="AB284" s="404"/>
      <c r="AC284" s="403"/>
      <c r="AD284" s="404"/>
      <c r="AE284" s="403"/>
      <c r="AF284" s="404"/>
      <c r="AG284" s="403"/>
      <c r="AH284" s="404"/>
      <c r="AI284" s="403"/>
      <c r="AJ284" s="404"/>
      <c r="AK284" s="403"/>
      <c r="AL284" s="404"/>
      <c r="AM284" s="403"/>
      <c r="AN284" s="404"/>
      <c r="AO284" s="405"/>
      <c r="AP284" s="406"/>
      <c r="AQ284" s="1307"/>
      <c r="AR284" s="1308"/>
      <c r="AS284" s="1341"/>
      <c r="AT284" s="403"/>
      <c r="AU284" s="403"/>
      <c r="AV284" s="410"/>
      <c r="AW284" s="410"/>
      <c r="AX284" s="402"/>
      <c r="AY284" t="str">
        <f t="shared" ref="AY284:AY298" si="265">CW284&amp;CX284&amp;CY284&amp;CZ284&amp;DA284&amp;DB284&amp;DC284</f>
        <v/>
      </c>
      <c r="CW284" s="25" t="str">
        <f t="shared" ref="CW284:CW298" si="266">IF(AND(F284&gt;0,AO284=""),"  * No olvide digitar Embarazadas. Digite Cero si no tiene.",IF(AO284&gt;F284," * Las Embarazadas no pueden superar el Total Mujeres.",""))</f>
        <v/>
      </c>
      <c r="CX284" s="25" t="str">
        <f t="shared" ref="CX284:CX298" si="267">IF(AND(D284&gt;0,AV284="")," * No olvide ingresar datos en Usuarios con Discapacidad. (Digite cero si no tiene).",IF(AV284&gt;D284," * La variable Usuarios con discapacidad No puede ser mayor al Total.",""))</f>
        <v/>
      </c>
      <c r="CY284" s="25" t="str">
        <f t="shared" ref="CY284:CY298" si="268">IF(AND(D284&gt;0,AW284="")," * No olvide ingresar datos en Usuarios Oncológicos. (Digite cero si no tiene).",IF(AW284&gt;D284," * La variable Usuarios oncológicos No puede ser mayor al Total.",""))</f>
        <v/>
      </c>
      <c r="CZ284" s="25" t="str">
        <f t="shared" ref="CZ284:CZ298" si="269">IF(AND((AI284+AJ284)&gt;0,AP284="")," * No olvide digitar la variable 60 años. Si no tiene digite Cero.",IF(AP284&gt;(AI284+AJ284), "* El número de pacientes de 60 años NO DEBE ser mayor a lo registrado en el grupo etario de 60 a 64 años.",""))</f>
        <v/>
      </c>
      <c r="DA284" s="25" t="str">
        <f t="shared" si="263"/>
        <v/>
      </c>
      <c r="DB284" s="25" t="str">
        <f t="shared" si="264"/>
        <v/>
      </c>
      <c r="DC284"/>
      <c r="DD284"/>
      <c r="DE284"/>
      <c r="DG284" s="26">
        <f t="shared" ref="DG284:DG298" si="270">IF(AND(F284&gt;0,AO284=""),1,IF(AO284&gt;F284,1,0))</f>
        <v>0</v>
      </c>
      <c r="DH284" s="26">
        <f t="shared" ref="DH284:DH298" si="271">IF(AND(D284&gt;0,AV284=""),1,IF(AV284&gt;D284,1,0))</f>
        <v>0</v>
      </c>
      <c r="DI284" s="26">
        <f t="shared" ref="DI284:DI298" si="272">IF(AND(D284&gt;0,AW284=""),1,IF(AW284&gt;D284,1,0))</f>
        <v>0</v>
      </c>
      <c r="DJ284" s="26">
        <f t="shared" ref="DJ284:DJ298" si="273">IF(AND((AI284+AJ284)&gt;0,AP284=""),1,IF(AP284&gt;(AI284+AJ284),1,0))</f>
        <v>0</v>
      </c>
      <c r="DK284" s="26">
        <f t="shared" ref="DK284:DK298" si="274">IF(AND(D284&gt;0,AX284=""),1,0)</f>
        <v>0</v>
      </c>
      <c r="DL284" s="26">
        <f t="shared" ref="DL284:DL298" si="275">IF(AX284&gt;D284,1,0)</f>
        <v>0</v>
      </c>
      <c r="DM284"/>
    </row>
    <row r="285" spans="1:117" ht="15" customHeight="1" x14ac:dyDescent="0.25">
      <c r="A285" s="713"/>
      <c r="B285" s="1331" t="s">
        <v>270</v>
      </c>
      <c r="C285" s="1332"/>
      <c r="D285" s="1321">
        <f t="shared" si="261"/>
        <v>0</v>
      </c>
      <c r="E285" s="1322">
        <f t="shared" si="262"/>
        <v>0</v>
      </c>
      <c r="F285" s="1323">
        <f t="shared" si="262"/>
        <v>0</v>
      </c>
      <c r="G285" s="401"/>
      <c r="H285" s="402"/>
      <c r="I285" s="403"/>
      <c r="J285" s="402"/>
      <c r="K285" s="403"/>
      <c r="L285" s="402"/>
      <c r="M285" s="403"/>
      <c r="N285" s="402"/>
      <c r="O285" s="403"/>
      <c r="P285" s="402"/>
      <c r="Q285" s="403"/>
      <c r="R285" s="402"/>
      <c r="S285" s="403"/>
      <c r="T285" s="402"/>
      <c r="U285" s="403"/>
      <c r="V285" s="404"/>
      <c r="W285" s="403"/>
      <c r="X285" s="404"/>
      <c r="Y285" s="403"/>
      <c r="Z285" s="404"/>
      <c r="AA285" s="403"/>
      <c r="AB285" s="404"/>
      <c r="AC285" s="403"/>
      <c r="AD285" s="404"/>
      <c r="AE285" s="403"/>
      <c r="AF285" s="404"/>
      <c r="AG285" s="403"/>
      <c r="AH285" s="404"/>
      <c r="AI285" s="403"/>
      <c r="AJ285" s="404"/>
      <c r="AK285" s="403"/>
      <c r="AL285" s="404"/>
      <c r="AM285" s="403"/>
      <c r="AN285" s="404"/>
      <c r="AO285" s="405"/>
      <c r="AP285" s="406"/>
      <c r="AQ285" s="407"/>
      <c r="AR285" s="408"/>
      <c r="AS285" s="409"/>
      <c r="AT285" s="403"/>
      <c r="AU285" s="403"/>
      <c r="AV285" s="410"/>
      <c r="AW285" s="410"/>
      <c r="AX285" s="402"/>
      <c r="AY285" t="str">
        <f t="shared" si="265"/>
        <v/>
      </c>
      <c r="CW285" s="25" t="str">
        <f t="shared" si="266"/>
        <v/>
      </c>
      <c r="CX285" s="25" t="str">
        <f t="shared" si="267"/>
        <v/>
      </c>
      <c r="CY285" s="25" t="str">
        <f t="shared" si="268"/>
        <v/>
      </c>
      <c r="CZ285" s="25" t="str">
        <f t="shared" si="269"/>
        <v/>
      </c>
      <c r="DA285" s="25" t="str">
        <f t="shared" si="263"/>
        <v/>
      </c>
      <c r="DB285" s="25" t="str">
        <f t="shared" si="264"/>
        <v/>
      </c>
      <c r="DC285"/>
      <c r="DD285"/>
      <c r="DE285"/>
      <c r="DG285" s="26">
        <f t="shared" si="270"/>
        <v>0</v>
      </c>
      <c r="DH285" s="26">
        <f t="shared" si="271"/>
        <v>0</v>
      </c>
      <c r="DI285" s="26">
        <f t="shared" si="272"/>
        <v>0</v>
      </c>
      <c r="DJ285" s="26">
        <f t="shared" si="273"/>
        <v>0</v>
      </c>
      <c r="DK285" s="26">
        <f t="shared" si="274"/>
        <v>0</v>
      </c>
      <c r="DL285" s="26">
        <f t="shared" si="275"/>
        <v>0</v>
      </c>
      <c r="DM285"/>
    </row>
    <row r="286" spans="1:117" x14ac:dyDescent="0.25">
      <c r="A286" s="945"/>
      <c r="B286" s="1333" t="s">
        <v>271</v>
      </c>
      <c r="C286" s="1333"/>
      <c r="D286" s="1334">
        <f t="shared" si="261"/>
        <v>0</v>
      </c>
      <c r="E286" s="1335">
        <f t="shared" si="262"/>
        <v>0</v>
      </c>
      <c r="F286" s="1336">
        <f t="shared" si="262"/>
        <v>0</v>
      </c>
      <c r="G286" s="1314"/>
      <c r="H286" s="1315"/>
      <c r="I286" s="1316"/>
      <c r="J286" s="1315"/>
      <c r="K286" s="1316"/>
      <c r="L286" s="1315"/>
      <c r="M286" s="1316"/>
      <c r="N286" s="1315"/>
      <c r="O286" s="1316"/>
      <c r="P286" s="1315"/>
      <c r="Q286" s="1316"/>
      <c r="R286" s="1315"/>
      <c r="S286" s="1316"/>
      <c r="T286" s="1315"/>
      <c r="U286" s="1316"/>
      <c r="V286" s="389"/>
      <c r="W286" s="1316"/>
      <c r="X286" s="389"/>
      <c r="Y286" s="1316"/>
      <c r="Z286" s="389"/>
      <c r="AA286" s="1316"/>
      <c r="AB286" s="389"/>
      <c r="AC286" s="1316"/>
      <c r="AD286" s="389"/>
      <c r="AE286" s="1316"/>
      <c r="AF286" s="389"/>
      <c r="AG286" s="1316"/>
      <c r="AH286" s="389"/>
      <c r="AI286" s="1316"/>
      <c r="AJ286" s="389"/>
      <c r="AK286" s="1316"/>
      <c r="AL286" s="389"/>
      <c r="AM286" s="1316"/>
      <c r="AN286" s="389"/>
      <c r="AO286" s="1317"/>
      <c r="AP286" s="1318"/>
      <c r="AQ286" s="1338"/>
      <c r="AR286" s="1339"/>
      <c r="AS286" s="413"/>
      <c r="AT286" s="1316"/>
      <c r="AU286" s="1316"/>
      <c r="AV286" s="1319"/>
      <c r="AW286" s="1319"/>
      <c r="AX286" s="1315"/>
      <c r="AY286" t="str">
        <f t="shared" si="265"/>
        <v/>
      </c>
      <c r="CW286" s="25" t="str">
        <f t="shared" si="266"/>
        <v/>
      </c>
      <c r="CX286" s="25" t="str">
        <f t="shared" si="267"/>
        <v/>
      </c>
      <c r="CY286" s="25" t="str">
        <f t="shared" si="268"/>
        <v/>
      </c>
      <c r="CZ286" s="25" t="str">
        <f t="shared" si="269"/>
        <v/>
      </c>
      <c r="DA286" s="25" t="str">
        <f t="shared" si="263"/>
        <v/>
      </c>
      <c r="DB286" s="25" t="str">
        <f t="shared" si="264"/>
        <v/>
      </c>
      <c r="DC286"/>
      <c r="DD286"/>
      <c r="DE286"/>
      <c r="DG286" s="26">
        <f t="shared" si="270"/>
        <v>0</v>
      </c>
      <c r="DH286" s="26">
        <f t="shared" si="271"/>
        <v>0</v>
      </c>
      <c r="DI286" s="26">
        <f t="shared" si="272"/>
        <v>0</v>
      </c>
      <c r="DJ286" s="26">
        <f t="shared" si="273"/>
        <v>0</v>
      </c>
      <c r="DK286" s="26">
        <f t="shared" si="274"/>
        <v>0</v>
      </c>
      <c r="DL286" s="26">
        <f t="shared" si="275"/>
        <v>0</v>
      </c>
      <c r="DM286"/>
    </row>
    <row r="287" spans="1:117" x14ac:dyDescent="0.25">
      <c r="A287" s="2363" t="s">
        <v>102</v>
      </c>
      <c r="B287" s="830" t="s">
        <v>266</v>
      </c>
      <c r="C287" s="830"/>
      <c r="D287" s="245">
        <f t="shared" si="261"/>
        <v>0</v>
      </c>
      <c r="E287" s="390">
        <f t="shared" si="262"/>
        <v>0</v>
      </c>
      <c r="F287" s="391">
        <f t="shared" si="262"/>
        <v>0</v>
      </c>
      <c r="G287" s="392"/>
      <c r="H287" s="393"/>
      <c r="I287" s="394"/>
      <c r="J287" s="393"/>
      <c r="K287" s="394"/>
      <c r="L287" s="393"/>
      <c r="M287" s="394"/>
      <c r="N287" s="393"/>
      <c r="O287" s="394"/>
      <c r="P287" s="393"/>
      <c r="Q287" s="394"/>
      <c r="R287" s="393"/>
      <c r="S287" s="394"/>
      <c r="T287" s="393"/>
      <c r="U287" s="394"/>
      <c r="V287" s="395"/>
      <c r="W287" s="394"/>
      <c r="X287" s="395"/>
      <c r="Y287" s="394"/>
      <c r="Z287" s="395"/>
      <c r="AA287" s="394"/>
      <c r="AB287" s="395"/>
      <c r="AC287" s="394"/>
      <c r="AD287" s="395"/>
      <c r="AE287" s="394"/>
      <c r="AF287" s="395"/>
      <c r="AG287" s="394"/>
      <c r="AH287" s="395"/>
      <c r="AI287" s="394"/>
      <c r="AJ287" s="395"/>
      <c r="AK287" s="394"/>
      <c r="AL287" s="395"/>
      <c r="AM287" s="394"/>
      <c r="AN287" s="395"/>
      <c r="AO287" s="396"/>
      <c r="AP287" s="397"/>
      <c r="AQ287" s="392"/>
      <c r="AR287" s="393"/>
      <c r="AS287" s="2267"/>
      <c r="AT287" s="394"/>
      <c r="AU287" s="394"/>
      <c r="AV287" s="398"/>
      <c r="AW287" s="398"/>
      <c r="AX287" s="393"/>
      <c r="AY287" t="str">
        <f t="shared" si="265"/>
        <v/>
      </c>
      <c r="CW287" s="25" t="str">
        <f t="shared" si="266"/>
        <v/>
      </c>
      <c r="CX287" s="25" t="str">
        <f t="shared" si="267"/>
        <v/>
      </c>
      <c r="CY287" s="25" t="str">
        <f t="shared" si="268"/>
        <v/>
      </c>
      <c r="CZ287" s="25" t="str">
        <f t="shared" si="269"/>
        <v/>
      </c>
      <c r="DA287" s="25" t="str">
        <f t="shared" si="263"/>
        <v/>
      </c>
      <c r="DB287" s="25" t="str">
        <f t="shared" si="264"/>
        <v/>
      </c>
      <c r="DC287"/>
      <c r="DD287"/>
      <c r="DE287"/>
      <c r="DG287" s="26">
        <f t="shared" si="270"/>
        <v>0</v>
      </c>
      <c r="DH287" s="26">
        <f t="shared" si="271"/>
        <v>0</v>
      </c>
      <c r="DI287" s="26">
        <f t="shared" si="272"/>
        <v>0</v>
      </c>
      <c r="DJ287" s="26">
        <f t="shared" si="273"/>
        <v>0</v>
      </c>
      <c r="DK287" s="26">
        <f t="shared" si="274"/>
        <v>0</v>
      </c>
      <c r="DL287" s="26">
        <f t="shared" si="275"/>
        <v>0</v>
      </c>
      <c r="DM287"/>
    </row>
    <row r="288" spans="1:117" x14ac:dyDescent="0.25">
      <c r="A288" s="713"/>
      <c r="B288" s="1320" t="s">
        <v>267</v>
      </c>
      <c r="C288" s="1320"/>
      <c r="D288" s="1321">
        <f t="shared" si="261"/>
        <v>0</v>
      </c>
      <c r="E288" s="1322">
        <f t="shared" si="262"/>
        <v>0</v>
      </c>
      <c r="F288" s="1323">
        <f t="shared" si="262"/>
        <v>0</v>
      </c>
      <c r="G288" s="1324"/>
      <c r="H288" s="1325"/>
      <c r="I288" s="1326"/>
      <c r="J288" s="1325"/>
      <c r="K288" s="1326"/>
      <c r="L288" s="1325"/>
      <c r="M288" s="1326"/>
      <c r="N288" s="1325"/>
      <c r="O288" s="1326"/>
      <c r="P288" s="1325"/>
      <c r="Q288" s="1326"/>
      <c r="R288" s="1325"/>
      <c r="S288" s="1326"/>
      <c r="T288" s="1325"/>
      <c r="U288" s="1326"/>
      <c r="V288" s="1327"/>
      <c r="W288" s="1326"/>
      <c r="X288" s="1327"/>
      <c r="Y288" s="1326"/>
      <c r="Z288" s="1327"/>
      <c r="AA288" s="1326"/>
      <c r="AB288" s="1327"/>
      <c r="AC288" s="1326"/>
      <c r="AD288" s="1327"/>
      <c r="AE288" s="1326"/>
      <c r="AF288" s="1327"/>
      <c r="AG288" s="1326"/>
      <c r="AH288" s="1327"/>
      <c r="AI288" s="1326"/>
      <c r="AJ288" s="1327"/>
      <c r="AK288" s="1326"/>
      <c r="AL288" s="1327"/>
      <c r="AM288" s="1326"/>
      <c r="AN288" s="1327"/>
      <c r="AO288" s="1328"/>
      <c r="AP288" s="1329"/>
      <c r="AQ288" s="1307"/>
      <c r="AR288" s="1308"/>
      <c r="AS288" s="394"/>
      <c r="AT288" s="1326"/>
      <c r="AU288" s="1326"/>
      <c r="AV288" s="1330"/>
      <c r="AW288" s="1330"/>
      <c r="AX288" s="1325"/>
      <c r="AY288" t="str">
        <f t="shared" si="265"/>
        <v/>
      </c>
      <c r="CW288" s="25" t="str">
        <f t="shared" si="266"/>
        <v/>
      </c>
      <c r="CX288" s="25" t="str">
        <f t="shared" si="267"/>
        <v/>
      </c>
      <c r="CY288" s="25" t="str">
        <f t="shared" si="268"/>
        <v/>
      </c>
      <c r="CZ288" s="25" t="str">
        <f t="shared" si="269"/>
        <v/>
      </c>
      <c r="DA288" s="25" t="str">
        <f t="shared" si="263"/>
        <v/>
      </c>
      <c r="DB288" s="25" t="str">
        <f t="shared" si="264"/>
        <v/>
      </c>
      <c r="DC288"/>
      <c r="DD288"/>
      <c r="DE288"/>
      <c r="DG288" s="26">
        <f t="shared" si="270"/>
        <v>0</v>
      </c>
      <c r="DH288" s="26">
        <f t="shared" si="271"/>
        <v>0</v>
      </c>
      <c r="DI288" s="26">
        <f t="shared" si="272"/>
        <v>0</v>
      </c>
      <c r="DJ288" s="26">
        <f t="shared" si="273"/>
        <v>0</v>
      </c>
      <c r="DK288" s="26">
        <f t="shared" si="274"/>
        <v>0</v>
      </c>
      <c r="DL288" s="26">
        <f t="shared" si="275"/>
        <v>0</v>
      </c>
      <c r="DM288"/>
    </row>
    <row r="289" spans="1:117" x14ac:dyDescent="0.25">
      <c r="A289" s="713"/>
      <c r="B289" s="1320" t="s">
        <v>268</v>
      </c>
      <c r="C289" s="1320"/>
      <c r="D289" s="1321">
        <f t="shared" si="261"/>
        <v>0</v>
      </c>
      <c r="E289" s="1322">
        <f t="shared" si="262"/>
        <v>0</v>
      </c>
      <c r="F289" s="1323">
        <f t="shared" si="262"/>
        <v>0</v>
      </c>
      <c r="G289" s="1324"/>
      <c r="H289" s="1325"/>
      <c r="I289" s="1326"/>
      <c r="J289" s="1325"/>
      <c r="K289" s="1326"/>
      <c r="L289" s="1325"/>
      <c r="M289" s="1326"/>
      <c r="N289" s="1325"/>
      <c r="O289" s="1326"/>
      <c r="P289" s="1325"/>
      <c r="Q289" s="1326"/>
      <c r="R289" s="1325"/>
      <c r="S289" s="1326"/>
      <c r="T289" s="1325"/>
      <c r="U289" s="1326"/>
      <c r="V289" s="1327"/>
      <c r="W289" s="1326"/>
      <c r="X289" s="1327"/>
      <c r="Y289" s="1326"/>
      <c r="Z289" s="1327"/>
      <c r="AA289" s="1326"/>
      <c r="AB289" s="1327"/>
      <c r="AC289" s="1326"/>
      <c r="AD289" s="1327"/>
      <c r="AE289" s="1326"/>
      <c r="AF289" s="1327"/>
      <c r="AG289" s="1326"/>
      <c r="AH289" s="1327"/>
      <c r="AI289" s="1326"/>
      <c r="AJ289" s="1327"/>
      <c r="AK289" s="1326"/>
      <c r="AL289" s="1327"/>
      <c r="AM289" s="1326"/>
      <c r="AN289" s="1327"/>
      <c r="AO289" s="1328"/>
      <c r="AP289" s="1329"/>
      <c r="AQ289" s="1307"/>
      <c r="AR289" s="1308"/>
      <c r="AS289" s="1341"/>
      <c r="AT289" s="1326"/>
      <c r="AU289" s="1326"/>
      <c r="AV289" s="1330"/>
      <c r="AW289" s="1330"/>
      <c r="AX289" s="1325"/>
      <c r="AY289" t="str">
        <f t="shared" si="265"/>
        <v/>
      </c>
      <c r="CW289" s="25" t="str">
        <f t="shared" si="266"/>
        <v/>
      </c>
      <c r="CX289" s="25" t="str">
        <f t="shared" si="267"/>
        <v/>
      </c>
      <c r="CY289" s="25" t="str">
        <f t="shared" si="268"/>
        <v/>
      </c>
      <c r="CZ289" s="25" t="str">
        <f t="shared" si="269"/>
        <v/>
      </c>
      <c r="DA289" s="25" t="str">
        <f t="shared" si="263"/>
        <v/>
      </c>
      <c r="DB289" s="25" t="str">
        <f t="shared" si="264"/>
        <v/>
      </c>
      <c r="DC289"/>
      <c r="DD289"/>
      <c r="DE289"/>
      <c r="DG289" s="26">
        <f t="shared" si="270"/>
        <v>0</v>
      </c>
      <c r="DH289" s="26">
        <f t="shared" si="271"/>
        <v>0</v>
      </c>
      <c r="DI289" s="26">
        <f t="shared" si="272"/>
        <v>0</v>
      </c>
      <c r="DJ289" s="26">
        <f t="shared" si="273"/>
        <v>0</v>
      </c>
      <c r="DK289" s="26">
        <f t="shared" si="274"/>
        <v>0</v>
      </c>
      <c r="DL289" s="26">
        <f t="shared" si="275"/>
        <v>0</v>
      </c>
      <c r="DM289"/>
    </row>
    <row r="290" spans="1:117" x14ac:dyDescent="0.25">
      <c r="A290" s="713"/>
      <c r="B290" s="1331" t="s">
        <v>269</v>
      </c>
      <c r="C290" s="1332"/>
      <c r="D290" s="1321">
        <f t="shared" si="261"/>
        <v>0</v>
      </c>
      <c r="E290" s="1322">
        <f t="shared" si="262"/>
        <v>0</v>
      </c>
      <c r="F290" s="1323">
        <f t="shared" si="262"/>
        <v>0</v>
      </c>
      <c r="G290" s="401"/>
      <c r="H290" s="402"/>
      <c r="I290" s="403"/>
      <c r="J290" s="402"/>
      <c r="K290" s="403"/>
      <c r="L290" s="402"/>
      <c r="M290" s="403"/>
      <c r="N290" s="402"/>
      <c r="O290" s="403"/>
      <c r="P290" s="402"/>
      <c r="Q290" s="403"/>
      <c r="R290" s="402"/>
      <c r="S290" s="403"/>
      <c r="T290" s="402"/>
      <c r="U290" s="403"/>
      <c r="V290" s="404"/>
      <c r="W290" s="403"/>
      <c r="X290" s="404"/>
      <c r="Y290" s="403"/>
      <c r="Z290" s="404"/>
      <c r="AA290" s="403"/>
      <c r="AB290" s="404"/>
      <c r="AC290" s="403"/>
      <c r="AD290" s="404"/>
      <c r="AE290" s="403"/>
      <c r="AF290" s="404"/>
      <c r="AG290" s="403"/>
      <c r="AH290" s="404"/>
      <c r="AI290" s="403"/>
      <c r="AJ290" s="404"/>
      <c r="AK290" s="403"/>
      <c r="AL290" s="404"/>
      <c r="AM290" s="403"/>
      <c r="AN290" s="404"/>
      <c r="AO290" s="405"/>
      <c r="AP290" s="406"/>
      <c r="AQ290" s="1307"/>
      <c r="AR290" s="1308"/>
      <c r="AS290" s="1341"/>
      <c r="AT290" s="403"/>
      <c r="AU290" s="403"/>
      <c r="AV290" s="410"/>
      <c r="AW290" s="410"/>
      <c r="AX290" s="402"/>
      <c r="AY290" t="str">
        <f t="shared" si="265"/>
        <v/>
      </c>
      <c r="CW290" s="25" t="str">
        <f t="shared" si="266"/>
        <v/>
      </c>
      <c r="CX290" s="25" t="str">
        <f t="shared" si="267"/>
        <v/>
      </c>
      <c r="CY290" s="25" t="str">
        <f t="shared" si="268"/>
        <v/>
      </c>
      <c r="CZ290" s="25" t="str">
        <f t="shared" si="269"/>
        <v/>
      </c>
      <c r="DA290" s="25" t="str">
        <f t="shared" si="263"/>
        <v/>
      </c>
      <c r="DB290" s="25" t="str">
        <f t="shared" si="264"/>
        <v/>
      </c>
      <c r="DC290"/>
      <c r="DD290"/>
      <c r="DE290"/>
      <c r="DG290" s="26">
        <f t="shared" si="270"/>
        <v>0</v>
      </c>
      <c r="DH290" s="26">
        <f t="shared" si="271"/>
        <v>0</v>
      </c>
      <c r="DI290" s="26">
        <f t="shared" si="272"/>
        <v>0</v>
      </c>
      <c r="DJ290" s="26">
        <f t="shared" si="273"/>
        <v>0</v>
      </c>
      <c r="DK290" s="26">
        <f t="shared" si="274"/>
        <v>0</v>
      </c>
      <c r="DL290" s="26">
        <f t="shared" si="275"/>
        <v>0</v>
      </c>
      <c r="DM290"/>
    </row>
    <row r="291" spans="1:117" ht="15" customHeight="1" x14ac:dyDescent="0.25">
      <c r="A291" s="713"/>
      <c r="B291" s="1331" t="s">
        <v>270</v>
      </c>
      <c r="C291" s="1332"/>
      <c r="D291" s="1321">
        <f t="shared" si="261"/>
        <v>0</v>
      </c>
      <c r="E291" s="1322">
        <f t="shared" si="262"/>
        <v>0</v>
      </c>
      <c r="F291" s="1323">
        <f t="shared" si="262"/>
        <v>0</v>
      </c>
      <c r="G291" s="401"/>
      <c r="H291" s="402"/>
      <c r="I291" s="403"/>
      <c r="J291" s="402"/>
      <c r="K291" s="403"/>
      <c r="L291" s="402"/>
      <c r="M291" s="403"/>
      <c r="N291" s="402"/>
      <c r="O291" s="403"/>
      <c r="P291" s="402"/>
      <c r="Q291" s="403"/>
      <c r="R291" s="402"/>
      <c r="S291" s="403"/>
      <c r="T291" s="402"/>
      <c r="U291" s="403"/>
      <c r="V291" s="404"/>
      <c r="W291" s="403"/>
      <c r="X291" s="404"/>
      <c r="Y291" s="403"/>
      <c r="Z291" s="404"/>
      <c r="AA291" s="403"/>
      <c r="AB291" s="404"/>
      <c r="AC291" s="403"/>
      <c r="AD291" s="404"/>
      <c r="AE291" s="403"/>
      <c r="AF291" s="404"/>
      <c r="AG291" s="403"/>
      <c r="AH291" s="404"/>
      <c r="AI291" s="403"/>
      <c r="AJ291" s="404"/>
      <c r="AK291" s="403"/>
      <c r="AL291" s="404"/>
      <c r="AM291" s="403"/>
      <c r="AN291" s="404"/>
      <c r="AO291" s="405"/>
      <c r="AP291" s="406"/>
      <c r="AQ291" s="407"/>
      <c r="AR291" s="408"/>
      <c r="AS291" s="409"/>
      <c r="AT291" s="403"/>
      <c r="AU291" s="403"/>
      <c r="AV291" s="410"/>
      <c r="AW291" s="410"/>
      <c r="AX291" s="402"/>
      <c r="AY291" t="str">
        <f t="shared" si="265"/>
        <v/>
      </c>
      <c r="CW291" s="25" t="str">
        <f t="shared" si="266"/>
        <v/>
      </c>
      <c r="CX291" s="25" t="str">
        <f t="shared" si="267"/>
        <v/>
      </c>
      <c r="CY291" s="25" t="str">
        <f t="shared" si="268"/>
        <v/>
      </c>
      <c r="CZ291" s="25" t="str">
        <f t="shared" si="269"/>
        <v/>
      </c>
      <c r="DA291" s="25" t="str">
        <f t="shared" si="263"/>
        <v/>
      </c>
      <c r="DB291" s="25" t="str">
        <f t="shared" si="264"/>
        <v/>
      </c>
      <c r="DC291"/>
      <c r="DD291"/>
      <c r="DE291"/>
      <c r="DG291" s="26">
        <f t="shared" si="270"/>
        <v>0</v>
      </c>
      <c r="DH291" s="26">
        <f t="shared" si="271"/>
        <v>0</v>
      </c>
      <c r="DI291" s="26">
        <f t="shared" si="272"/>
        <v>0</v>
      </c>
      <c r="DJ291" s="26">
        <f t="shared" si="273"/>
        <v>0</v>
      </c>
      <c r="DK291" s="26">
        <f t="shared" si="274"/>
        <v>0</v>
      </c>
      <c r="DL291" s="26">
        <f t="shared" si="275"/>
        <v>0</v>
      </c>
      <c r="DM291"/>
    </row>
    <row r="292" spans="1:117" x14ac:dyDescent="0.25">
      <c r="A292" s="945"/>
      <c r="B292" s="1333" t="s">
        <v>271</v>
      </c>
      <c r="C292" s="1333"/>
      <c r="D292" s="1334">
        <f t="shared" si="261"/>
        <v>0</v>
      </c>
      <c r="E292" s="1335">
        <f t="shared" si="262"/>
        <v>0</v>
      </c>
      <c r="F292" s="1336">
        <f t="shared" si="262"/>
        <v>0</v>
      </c>
      <c r="G292" s="1314"/>
      <c r="H292" s="1315"/>
      <c r="I292" s="1316"/>
      <c r="J292" s="1315"/>
      <c r="K292" s="1316"/>
      <c r="L292" s="1315"/>
      <c r="M292" s="1316"/>
      <c r="N292" s="1315"/>
      <c r="O292" s="1316"/>
      <c r="P292" s="1315"/>
      <c r="Q292" s="1316"/>
      <c r="R292" s="1315"/>
      <c r="S292" s="1316"/>
      <c r="T292" s="1315"/>
      <c r="U292" s="1316"/>
      <c r="V292" s="389"/>
      <c r="W292" s="1316"/>
      <c r="X292" s="389"/>
      <c r="Y292" s="1316"/>
      <c r="Z292" s="389"/>
      <c r="AA292" s="1316"/>
      <c r="AB292" s="389"/>
      <c r="AC292" s="1316"/>
      <c r="AD292" s="389"/>
      <c r="AE292" s="1316"/>
      <c r="AF292" s="389"/>
      <c r="AG292" s="1316"/>
      <c r="AH292" s="389"/>
      <c r="AI292" s="1316"/>
      <c r="AJ292" s="389"/>
      <c r="AK292" s="1316"/>
      <c r="AL292" s="389"/>
      <c r="AM292" s="1316"/>
      <c r="AN292" s="389"/>
      <c r="AO292" s="1317"/>
      <c r="AP292" s="1318"/>
      <c r="AQ292" s="1338"/>
      <c r="AR292" s="1339"/>
      <c r="AS292" s="413"/>
      <c r="AT292" s="1316"/>
      <c r="AU292" s="1316"/>
      <c r="AV292" s="1319"/>
      <c r="AW292" s="1319"/>
      <c r="AX292" s="1315"/>
      <c r="AY292" t="str">
        <f t="shared" si="265"/>
        <v/>
      </c>
      <c r="CW292" s="25" t="str">
        <f t="shared" si="266"/>
        <v/>
      </c>
      <c r="CX292" s="25" t="str">
        <f t="shared" si="267"/>
        <v/>
      </c>
      <c r="CY292" s="25" t="str">
        <f t="shared" si="268"/>
        <v/>
      </c>
      <c r="CZ292" s="25" t="str">
        <f t="shared" si="269"/>
        <v/>
      </c>
      <c r="DA292" s="25" t="str">
        <f t="shared" si="263"/>
        <v/>
      </c>
      <c r="DB292" s="25" t="str">
        <f t="shared" si="264"/>
        <v/>
      </c>
      <c r="DC292"/>
      <c r="DD292"/>
      <c r="DE292"/>
      <c r="DG292" s="26">
        <f t="shared" si="270"/>
        <v>0</v>
      </c>
      <c r="DH292" s="26">
        <f t="shared" si="271"/>
        <v>0</v>
      </c>
      <c r="DI292" s="26">
        <f t="shared" si="272"/>
        <v>0</v>
      </c>
      <c r="DJ292" s="26">
        <f t="shared" si="273"/>
        <v>0</v>
      </c>
      <c r="DK292" s="26">
        <f t="shared" si="274"/>
        <v>0</v>
      </c>
      <c r="DL292" s="26">
        <f t="shared" si="275"/>
        <v>0</v>
      </c>
      <c r="DM292"/>
    </row>
    <row r="293" spans="1:117" ht="15" customHeight="1" x14ac:dyDescent="0.25">
      <c r="A293" s="2147" t="s">
        <v>104</v>
      </c>
      <c r="B293" s="2367" t="s">
        <v>266</v>
      </c>
      <c r="C293" s="2367"/>
      <c r="D293" s="2368">
        <f t="shared" si="261"/>
        <v>0</v>
      </c>
      <c r="E293" s="2369">
        <f t="shared" si="262"/>
        <v>0</v>
      </c>
      <c r="F293" s="2370">
        <f t="shared" si="262"/>
        <v>0</v>
      </c>
      <c r="G293" s="2371"/>
      <c r="H293" s="2372"/>
      <c r="I293" s="2373"/>
      <c r="J293" s="2372"/>
      <c r="K293" s="2373"/>
      <c r="L293" s="2372"/>
      <c r="M293" s="2373"/>
      <c r="N293" s="2372"/>
      <c r="O293" s="2373"/>
      <c r="P293" s="2372"/>
      <c r="Q293" s="2373"/>
      <c r="R293" s="2372"/>
      <c r="S293" s="2373"/>
      <c r="T293" s="2372"/>
      <c r="U293" s="2373"/>
      <c r="V293" s="2374"/>
      <c r="W293" s="2373"/>
      <c r="X293" s="2374"/>
      <c r="Y293" s="2373"/>
      <c r="Z293" s="2374"/>
      <c r="AA293" s="2373"/>
      <c r="AB293" s="2374"/>
      <c r="AC293" s="2373"/>
      <c r="AD293" s="2374"/>
      <c r="AE293" s="2373"/>
      <c r="AF293" s="2374"/>
      <c r="AG293" s="2373"/>
      <c r="AH293" s="2374"/>
      <c r="AI293" s="2373"/>
      <c r="AJ293" s="2374"/>
      <c r="AK293" s="2373"/>
      <c r="AL293" s="2374"/>
      <c r="AM293" s="2371"/>
      <c r="AN293" s="2375"/>
      <c r="AO293" s="2373"/>
      <c r="AP293" s="2376"/>
      <c r="AQ293" s="2371"/>
      <c r="AR293" s="2377"/>
      <c r="AS293" s="2378"/>
      <c r="AT293" s="2378"/>
      <c r="AU293" s="2378"/>
      <c r="AV293" s="387"/>
      <c r="AW293" s="387"/>
      <c r="AX293" s="386"/>
      <c r="AY293" t="str">
        <f t="shared" si="265"/>
        <v/>
      </c>
      <c r="CW293" s="25" t="str">
        <f t="shared" si="266"/>
        <v/>
      </c>
      <c r="CX293" s="25" t="str">
        <f t="shared" si="267"/>
        <v/>
      </c>
      <c r="CY293" s="25" t="str">
        <f t="shared" si="268"/>
        <v/>
      </c>
      <c r="CZ293" s="25" t="str">
        <f t="shared" si="269"/>
        <v/>
      </c>
      <c r="DA293" s="25" t="str">
        <f t="shared" si="263"/>
        <v/>
      </c>
      <c r="DB293" s="25" t="str">
        <f t="shared" si="264"/>
        <v/>
      </c>
      <c r="DC293"/>
      <c r="DD293"/>
      <c r="DE293"/>
      <c r="DG293" s="26">
        <f t="shared" si="270"/>
        <v>0</v>
      </c>
      <c r="DH293" s="26">
        <f t="shared" si="271"/>
        <v>0</v>
      </c>
      <c r="DI293" s="26">
        <f t="shared" si="272"/>
        <v>0</v>
      </c>
      <c r="DJ293" s="26">
        <f t="shared" si="273"/>
        <v>0</v>
      </c>
      <c r="DK293" s="26">
        <f t="shared" si="274"/>
        <v>0</v>
      </c>
      <c r="DL293" s="26">
        <f t="shared" si="275"/>
        <v>0</v>
      </c>
      <c r="DM293"/>
    </row>
    <row r="294" spans="1:117" x14ac:dyDescent="0.25">
      <c r="A294" s="729"/>
      <c r="B294" s="1320" t="s">
        <v>267</v>
      </c>
      <c r="C294" s="1320"/>
      <c r="D294" s="1383">
        <f t="shared" si="261"/>
        <v>0</v>
      </c>
      <c r="E294" s="2379">
        <f t="shared" si="262"/>
        <v>0</v>
      </c>
      <c r="F294" s="2380">
        <f t="shared" si="262"/>
        <v>0</v>
      </c>
      <c r="G294" s="2381"/>
      <c r="H294" s="2382"/>
      <c r="I294" s="2383"/>
      <c r="J294" s="2382"/>
      <c r="K294" s="2383"/>
      <c r="L294" s="2382"/>
      <c r="M294" s="2383"/>
      <c r="N294" s="2382"/>
      <c r="O294" s="2383"/>
      <c r="P294" s="2382"/>
      <c r="Q294" s="2383"/>
      <c r="R294" s="2382"/>
      <c r="S294" s="2383"/>
      <c r="T294" s="2382"/>
      <c r="U294" s="2383"/>
      <c r="V294" s="2384"/>
      <c r="W294" s="2383"/>
      <c r="X294" s="2384"/>
      <c r="Y294" s="2383"/>
      <c r="Z294" s="2384"/>
      <c r="AA294" s="2383"/>
      <c r="AB294" s="2384"/>
      <c r="AC294" s="2383"/>
      <c r="AD294" s="2384"/>
      <c r="AE294" s="2383"/>
      <c r="AF294" s="2384"/>
      <c r="AG294" s="2383"/>
      <c r="AH294" s="2384"/>
      <c r="AI294" s="2383"/>
      <c r="AJ294" s="2384"/>
      <c r="AK294" s="2383"/>
      <c r="AL294" s="2384"/>
      <c r="AM294" s="2381"/>
      <c r="AN294" s="2385"/>
      <c r="AO294" s="2383"/>
      <c r="AP294" s="2386"/>
      <c r="AQ294" s="1307"/>
      <c r="AR294" s="1308"/>
      <c r="AS294" s="394"/>
      <c r="AT294" s="1326"/>
      <c r="AU294" s="1326"/>
      <c r="AV294" s="1330"/>
      <c r="AW294" s="1330"/>
      <c r="AX294" s="1325"/>
      <c r="AY294" t="str">
        <f t="shared" si="265"/>
        <v/>
      </c>
      <c r="CW294" s="25" t="str">
        <f t="shared" si="266"/>
        <v/>
      </c>
      <c r="CX294" s="25" t="str">
        <f t="shared" si="267"/>
        <v/>
      </c>
      <c r="CY294" s="25" t="str">
        <f t="shared" si="268"/>
        <v/>
      </c>
      <c r="CZ294" s="25" t="str">
        <f t="shared" si="269"/>
        <v/>
      </c>
      <c r="DA294" s="25" t="str">
        <f t="shared" si="263"/>
        <v/>
      </c>
      <c r="DB294" s="25" t="str">
        <f t="shared" si="264"/>
        <v/>
      </c>
      <c r="DC294"/>
      <c r="DD294"/>
      <c r="DE294"/>
      <c r="DG294" s="26">
        <f t="shared" si="270"/>
        <v>0</v>
      </c>
      <c r="DH294" s="26">
        <f t="shared" si="271"/>
        <v>0</v>
      </c>
      <c r="DI294" s="26">
        <f t="shared" si="272"/>
        <v>0</v>
      </c>
      <c r="DJ294" s="26">
        <f t="shared" si="273"/>
        <v>0</v>
      </c>
      <c r="DK294" s="26">
        <f t="shared" si="274"/>
        <v>0</v>
      </c>
      <c r="DL294" s="26">
        <f t="shared" si="275"/>
        <v>0</v>
      </c>
      <c r="DM294"/>
    </row>
    <row r="295" spans="1:117" x14ac:dyDescent="0.25">
      <c r="A295" s="729"/>
      <c r="B295" s="1320" t="s">
        <v>268</v>
      </c>
      <c r="C295" s="1320"/>
      <c r="D295" s="1383">
        <f t="shared" si="261"/>
        <v>0</v>
      </c>
      <c r="E295" s="2379">
        <f t="shared" si="262"/>
        <v>0</v>
      </c>
      <c r="F295" s="2380">
        <f t="shared" si="262"/>
        <v>0</v>
      </c>
      <c r="G295" s="2381"/>
      <c r="H295" s="2382"/>
      <c r="I295" s="2383"/>
      <c r="J295" s="2382"/>
      <c r="K295" s="2383"/>
      <c r="L295" s="2382"/>
      <c r="M295" s="2383"/>
      <c r="N295" s="2382"/>
      <c r="O295" s="2383"/>
      <c r="P295" s="2382"/>
      <c r="Q295" s="2383"/>
      <c r="R295" s="2382"/>
      <c r="S295" s="2383"/>
      <c r="T295" s="2382"/>
      <c r="U295" s="2383"/>
      <c r="V295" s="2384"/>
      <c r="W295" s="2383"/>
      <c r="X295" s="2384"/>
      <c r="Y295" s="2383"/>
      <c r="Z295" s="2384"/>
      <c r="AA295" s="2383"/>
      <c r="AB295" s="2384"/>
      <c r="AC295" s="2383"/>
      <c r="AD295" s="2384"/>
      <c r="AE295" s="2383"/>
      <c r="AF295" s="2384"/>
      <c r="AG295" s="2383"/>
      <c r="AH295" s="2384"/>
      <c r="AI295" s="2383"/>
      <c r="AJ295" s="2384"/>
      <c r="AK295" s="2383"/>
      <c r="AL295" s="2384"/>
      <c r="AM295" s="2381"/>
      <c r="AN295" s="2385"/>
      <c r="AO295" s="2383"/>
      <c r="AP295" s="2386"/>
      <c r="AQ295" s="1307"/>
      <c r="AR295" s="1308"/>
      <c r="AS295" s="1341"/>
      <c r="AT295" s="1326"/>
      <c r="AU295" s="1326"/>
      <c r="AV295" s="1330"/>
      <c r="AW295" s="1330"/>
      <c r="AX295" s="1325"/>
      <c r="AY295" t="str">
        <f t="shared" si="265"/>
        <v/>
      </c>
      <c r="CW295" s="25" t="str">
        <f t="shared" si="266"/>
        <v/>
      </c>
      <c r="CX295" s="25" t="str">
        <f t="shared" si="267"/>
        <v/>
      </c>
      <c r="CY295" s="25" t="str">
        <f t="shared" si="268"/>
        <v/>
      </c>
      <c r="CZ295" s="25" t="str">
        <f t="shared" si="269"/>
        <v/>
      </c>
      <c r="DA295" s="25" t="str">
        <f t="shared" si="263"/>
        <v/>
      </c>
      <c r="DB295" s="25" t="str">
        <f t="shared" si="264"/>
        <v/>
      </c>
      <c r="DC295"/>
      <c r="DD295"/>
      <c r="DE295"/>
      <c r="DG295" s="26">
        <f t="shared" si="270"/>
        <v>0</v>
      </c>
      <c r="DH295" s="26">
        <f t="shared" si="271"/>
        <v>0</v>
      </c>
      <c r="DI295" s="26">
        <f t="shared" si="272"/>
        <v>0</v>
      </c>
      <c r="DJ295" s="26">
        <f t="shared" si="273"/>
        <v>0</v>
      </c>
      <c r="DK295" s="26">
        <f t="shared" si="274"/>
        <v>0</v>
      </c>
      <c r="DL295" s="26">
        <f t="shared" si="275"/>
        <v>0</v>
      </c>
      <c r="DM295"/>
    </row>
    <row r="296" spans="1:117" x14ac:dyDescent="0.25">
      <c r="A296" s="729"/>
      <c r="B296" s="1331" t="s">
        <v>269</v>
      </c>
      <c r="C296" s="1332"/>
      <c r="D296" s="1383">
        <f t="shared" si="261"/>
        <v>0</v>
      </c>
      <c r="E296" s="2379">
        <f t="shared" si="262"/>
        <v>0</v>
      </c>
      <c r="F296" s="2380">
        <f t="shared" si="262"/>
        <v>0</v>
      </c>
      <c r="G296" s="2387"/>
      <c r="H296" s="2388"/>
      <c r="I296" s="2389"/>
      <c r="J296" s="2388"/>
      <c r="K296" s="2389"/>
      <c r="L296" s="2388"/>
      <c r="M296" s="2389"/>
      <c r="N296" s="2388"/>
      <c r="O296" s="2389"/>
      <c r="P296" s="2388"/>
      <c r="Q296" s="2389"/>
      <c r="R296" s="2388"/>
      <c r="S296" s="2389"/>
      <c r="T296" s="2388"/>
      <c r="U296" s="2389"/>
      <c r="V296" s="2388"/>
      <c r="W296" s="2389"/>
      <c r="X296" s="2388"/>
      <c r="Y296" s="2389"/>
      <c r="Z296" s="2388"/>
      <c r="AA296" s="2389"/>
      <c r="AB296" s="2388"/>
      <c r="AC296" s="2389"/>
      <c r="AD296" s="2388"/>
      <c r="AE296" s="2389"/>
      <c r="AF296" s="2388"/>
      <c r="AG296" s="2389"/>
      <c r="AH296" s="2388"/>
      <c r="AI296" s="2389"/>
      <c r="AJ296" s="2388"/>
      <c r="AK296" s="2389"/>
      <c r="AL296" s="2388"/>
      <c r="AM296" s="2387"/>
      <c r="AN296" s="2390"/>
      <c r="AO296" s="2391"/>
      <c r="AP296" s="2392"/>
      <c r="AQ296" s="1307"/>
      <c r="AR296" s="1308"/>
      <c r="AS296" s="1341"/>
      <c r="AT296" s="2391"/>
      <c r="AU296" s="2391"/>
      <c r="AV296" s="2393"/>
      <c r="AW296" s="2393"/>
      <c r="AX296" s="2394"/>
      <c r="AY296" t="str">
        <f t="shared" si="265"/>
        <v/>
      </c>
      <c r="CW296" s="25" t="str">
        <f t="shared" si="266"/>
        <v/>
      </c>
      <c r="CX296" s="25" t="str">
        <f t="shared" si="267"/>
        <v/>
      </c>
      <c r="CY296" s="25" t="str">
        <f t="shared" si="268"/>
        <v/>
      </c>
      <c r="CZ296" s="25" t="str">
        <f t="shared" si="269"/>
        <v/>
      </c>
      <c r="DA296" s="25" t="str">
        <f t="shared" si="263"/>
        <v/>
      </c>
      <c r="DB296" s="25" t="str">
        <f t="shared" si="264"/>
        <v/>
      </c>
      <c r="DC296"/>
      <c r="DD296"/>
      <c r="DE296"/>
      <c r="DG296" s="26">
        <f t="shared" si="270"/>
        <v>0</v>
      </c>
      <c r="DH296" s="26">
        <f t="shared" si="271"/>
        <v>0</v>
      </c>
      <c r="DI296" s="26">
        <f t="shared" si="272"/>
        <v>0</v>
      </c>
      <c r="DJ296" s="26">
        <f t="shared" si="273"/>
        <v>0</v>
      </c>
      <c r="DK296" s="26">
        <f t="shared" si="274"/>
        <v>0</v>
      </c>
      <c r="DL296" s="26">
        <f t="shared" si="275"/>
        <v>0</v>
      </c>
      <c r="DM296"/>
    </row>
    <row r="297" spans="1:117" ht="15" customHeight="1" x14ac:dyDescent="0.25">
      <c r="A297" s="729"/>
      <c r="B297" s="1331" t="s">
        <v>270</v>
      </c>
      <c r="C297" s="1332"/>
      <c r="D297" s="1383">
        <f t="shared" si="261"/>
        <v>0</v>
      </c>
      <c r="E297" s="2379">
        <f t="shared" si="262"/>
        <v>0</v>
      </c>
      <c r="F297" s="2380">
        <f t="shared" si="262"/>
        <v>0</v>
      </c>
      <c r="G297" s="2387"/>
      <c r="H297" s="2388"/>
      <c r="I297" s="2389"/>
      <c r="J297" s="2388"/>
      <c r="K297" s="2389"/>
      <c r="L297" s="2388"/>
      <c r="M297" s="2389"/>
      <c r="N297" s="2388"/>
      <c r="O297" s="2389"/>
      <c r="P297" s="2388"/>
      <c r="Q297" s="2389"/>
      <c r="R297" s="2388"/>
      <c r="S297" s="2389"/>
      <c r="T297" s="2388"/>
      <c r="U297" s="2389"/>
      <c r="V297" s="2388"/>
      <c r="W297" s="2389"/>
      <c r="X297" s="2388"/>
      <c r="Y297" s="2389"/>
      <c r="Z297" s="2388"/>
      <c r="AA297" s="2389"/>
      <c r="AB297" s="2388"/>
      <c r="AC297" s="2389"/>
      <c r="AD297" s="2388"/>
      <c r="AE297" s="2389"/>
      <c r="AF297" s="2388"/>
      <c r="AG297" s="2389"/>
      <c r="AH297" s="2388"/>
      <c r="AI297" s="2389"/>
      <c r="AJ297" s="2388"/>
      <c r="AK297" s="2389"/>
      <c r="AL297" s="2388"/>
      <c r="AM297" s="2387"/>
      <c r="AN297" s="2390"/>
      <c r="AO297" s="494"/>
      <c r="AP297" s="451"/>
      <c r="AQ297" s="407"/>
      <c r="AR297" s="408"/>
      <c r="AS297" s="409"/>
      <c r="AT297" s="494"/>
      <c r="AU297" s="494"/>
      <c r="AV297" s="495"/>
      <c r="AW297" s="495"/>
      <c r="AX297" s="496"/>
      <c r="AY297" t="str">
        <f t="shared" si="265"/>
        <v/>
      </c>
      <c r="CW297" s="25" t="str">
        <f t="shared" si="266"/>
        <v/>
      </c>
      <c r="CX297" s="25" t="str">
        <f t="shared" si="267"/>
        <v/>
      </c>
      <c r="CY297" s="25" t="str">
        <f t="shared" si="268"/>
        <v/>
      </c>
      <c r="CZ297" s="25" t="str">
        <f t="shared" si="269"/>
        <v/>
      </c>
      <c r="DA297" s="25" t="str">
        <f t="shared" si="263"/>
        <v/>
      </c>
      <c r="DB297" s="25" t="str">
        <f t="shared" si="264"/>
        <v/>
      </c>
      <c r="DC297"/>
      <c r="DD297"/>
      <c r="DE297"/>
      <c r="DG297" s="26">
        <f t="shared" si="270"/>
        <v>0</v>
      </c>
      <c r="DH297" s="26">
        <f t="shared" si="271"/>
        <v>0</v>
      </c>
      <c r="DI297" s="26">
        <f t="shared" si="272"/>
        <v>0</v>
      </c>
      <c r="DJ297" s="26">
        <f t="shared" si="273"/>
        <v>0</v>
      </c>
      <c r="DK297" s="26">
        <f t="shared" si="274"/>
        <v>0</v>
      </c>
      <c r="DL297" s="26">
        <f t="shared" si="275"/>
        <v>0</v>
      </c>
      <c r="DM297"/>
    </row>
    <row r="298" spans="1:117" x14ac:dyDescent="0.25">
      <c r="A298" s="899"/>
      <c r="B298" s="1333" t="s">
        <v>271</v>
      </c>
      <c r="C298" s="1333"/>
      <c r="D298" s="1388">
        <f t="shared" si="261"/>
        <v>0</v>
      </c>
      <c r="E298" s="2395">
        <f t="shared" si="262"/>
        <v>0</v>
      </c>
      <c r="F298" s="2396">
        <f t="shared" si="262"/>
        <v>0</v>
      </c>
      <c r="G298" s="2397"/>
      <c r="H298" s="2398"/>
      <c r="I298" s="2399"/>
      <c r="J298" s="2398"/>
      <c r="K298" s="2399"/>
      <c r="L298" s="2398"/>
      <c r="M298" s="2399"/>
      <c r="N298" s="2398"/>
      <c r="O298" s="2399"/>
      <c r="P298" s="2398"/>
      <c r="Q298" s="2399"/>
      <c r="R298" s="2398"/>
      <c r="S298" s="2399"/>
      <c r="T298" s="2398"/>
      <c r="U298" s="2397"/>
      <c r="V298" s="2398"/>
      <c r="W298" s="2397"/>
      <c r="X298" s="2398"/>
      <c r="Y298" s="2397"/>
      <c r="Z298" s="2398"/>
      <c r="AA298" s="2397"/>
      <c r="AB298" s="2398"/>
      <c r="AC298" s="2397"/>
      <c r="AD298" s="2398"/>
      <c r="AE298" s="2397"/>
      <c r="AF298" s="2398"/>
      <c r="AG298" s="2397"/>
      <c r="AH298" s="2398"/>
      <c r="AI298" s="2397"/>
      <c r="AJ298" s="2398"/>
      <c r="AK298" s="2397"/>
      <c r="AL298" s="2398"/>
      <c r="AM298" s="2397"/>
      <c r="AN298" s="2400"/>
      <c r="AO298" s="1316"/>
      <c r="AP298" s="1318"/>
      <c r="AQ298" s="1338"/>
      <c r="AR298" s="1339"/>
      <c r="AS298" s="413"/>
      <c r="AT298" s="1316"/>
      <c r="AU298" s="1316"/>
      <c r="AV298" s="1319"/>
      <c r="AW298" s="1319"/>
      <c r="AX298" s="1315"/>
      <c r="AY298" t="str">
        <f t="shared" si="265"/>
        <v/>
      </c>
      <c r="CW298" s="25" t="str">
        <f t="shared" si="266"/>
        <v/>
      </c>
      <c r="CX298" s="25" t="str">
        <f t="shared" si="267"/>
        <v/>
      </c>
      <c r="CY298" s="25" t="str">
        <f t="shared" si="268"/>
        <v/>
      </c>
      <c r="CZ298" s="25" t="str">
        <f t="shared" si="269"/>
        <v/>
      </c>
      <c r="DA298" s="25" t="str">
        <f t="shared" si="263"/>
        <v/>
      </c>
      <c r="DB298" s="25" t="str">
        <f t="shared" si="264"/>
        <v/>
      </c>
      <c r="DC298"/>
      <c r="DD298"/>
      <c r="DE298"/>
      <c r="DG298" s="26">
        <f t="shared" si="270"/>
        <v>0</v>
      </c>
      <c r="DH298" s="26">
        <f t="shared" si="271"/>
        <v>0</v>
      </c>
      <c r="DI298" s="26">
        <f t="shared" si="272"/>
        <v>0</v>
      </c>
      <c r="DJ298" s="26">
        <f t="shared" si="273"/>
        <v>0</v>
      </c>
      <c r="DK298" s="26">
        <f t="shared" si="274"/>
        <v>0</v>
      </c>
      <c r="DL298" s="26">
        <f t="shared" si="275"/>
        <v>0</v>
      </c>
      <c r="DM298"/>
    </row>
    <row r="299" spans="1:117" x14ac:dyDescent="0.25">
      <c r="A299" s="852" t="s">
        <v>4</v>
      </c>
      <c r="B299" s="830" t="s">
        <v>266</v>
      </c>
      <c r="C299" s="830"/>
      <c r="D299" s="245">
        <f t="shared" si="261"/>
        <v>221</v>
      </c>
      <c r="E299" s="290">
        <f t="shared" ref="E299:F304" si="276">SUM(G299+I299+K299+M299+O299+Q299+S299+U299+W299+Y299+AA299+AC299+AE299+AG299+AI299+AK299+AM299)</f>
        <v>86</v>
      </c>
      <c r="F299" s="454">
        <f t="shared" si="276"/>
        <v>135</v>
      </c>
      <c r="G299" s="245">
        <f t="shared" ref="G299:X304" si="277">+G221+G227+G233+G239+G245+G251+G257+G281+G287+G293</f>
        <v>2</v>
      </c>
      <c r="H299" s="454">
        <f t="shared" si="277"/>
        <v>2</v>
      </c>
      <c r="I299" s="245">
        <f t="shared" si="277"/>
        <v>0</v>
      </c>
      <c r="J299" s="454">
        <f t="shared" si="277"/>
        <v>1</v>
      </c>
      <c r="K299" s="454">
        <f t="shared" si="277"/>
        <v>4</v>
      </c>
      <c r="L299" s="454">
        <f t="shared" si="277"/>
        <v>1</v>
      </c>
      <c r="M299" s="454">
        <f t="shared" si="277"/>
        <v>3</v>
      </c>
      <c r="N299" s="454">
        <f t="shared" si="277"/>
        <v>1</v>
      </c>
      <c r="O299" s="454">
        <f t="shared" si="277"/>
        <v>3</v>
      </c>
      <c r="P299" s="454">
        <f t="shared" si="277"/>
        <v>2</v>
      </c>
      <c r="Q299" s="454">
        <f t="shared" si="277"/>
        <v>1</v>
      </c>
      <c r="R299" s="454">
        <f t="shared" si="277"/>
        <v>2</v>
      </c>
      <c r="S299" s="454">
        <f t="shared" si="277"/>
        <v>1</v>
      </c>
      <c r="T299" s="454">
        <f t="shared" si="277"/>
        <v>0</v>
      </c>
      <c r="U299" s="454">
        <f t="shared" si="277"/>
        <v>6</v>
      </c>
      <c r="V299" s="454">
        <f t="shared" si="277"/>
        <v>3</v>
      </c>
      <c r="W299" s="454">
        <f t="shared" si="277"/>
        <v>9</v>
      </c>
      <c r="X299" s="454">
        <f t="shared" si="277"/>
        <v>8</v>
      </c>
      <c r="Y299" s="245">
        <f>+Y221+Y227+Y233+Y239+Y245+Y251+Y257+Y263+Y269+Y275+Y281+Y287+Y293</f>
        <v>14</v>
      </c>
      <c r="Z299" s="245">
        <f t="shared" ref="Z299:AN302" si="278">+Z221+Z227+Z233+Z239+Z245+Z251+Z257+Z263+Z269+Z275+Z281+Z287+Z293</f>
        <v>16</v>
      </c>
      <c r="AA299" s="245">
        <f t="shared" si="278"/>
        <v>7</v>
      </c>
      <c r="AB299" s="245">
        <f t="shared" si="278"/>
        <v>11</v>
      </c>
      <c r="AC299" s="245">
        <f t="shared" si="278"/>
        <v>3</v>
      </c>
      <c r="AD299" s="245">
        <f t="shared" si="278"/>
        <v>13</v>
      </c>
      <c r="AE299" s="245">
        <f t="shared" si="278"/>
        <v>6</v>
      </c>
      <c r="AF299" s="245">
        <f t="shared" si="278"/>
        <v>19</v>
      </c>
      <c r="AG299" s="245">
        <f t="shared" si="278"/>
        <v>9</v>
      </c>
      <c r="AH299" s="245">
        <f t="shared" si="278"/>
        <v>25</v>
      </c>
      <c r="AI299" s="245">
        <f t="shared" si="278"/>
        <v>5</v>
      </c>
      <c r="AJ299" s="245">
        <f t="shared" si="278"/>
        <v>12</v>
      </c>
      <c r="AK299" s="245">
        <f t="shared" si="278"/>
        <v>9</v>
      </c>
      <c r="AL299" s="245">
        <f t="shared" si="278"/>
        <v>13</v>
      </c>
      <c r="AM299" s="245">
        <f t="shared" si="278"/>
        <v>4</v>
      </c>
      <c r="AN299" s="455">
        <f t="shared" si="278"/>
        <v>6</v>
      </c>
      <c r="AO299" s="456">
        <f t="shared" ref="AO299:AO304" si="279">+AO221+AO227+AO233+AO239+AO257+AO263+AO269+AO275+AO281+AO287+AO293</f>
        <v>0</v>
      </c>
      <c r="AP299" s="457">
        <f>+AP221+AP227+AP233+AP257+AP263+AP269+AP275+AP281+AP287+AP293</f>
        <v>0</v>
      </c>
      <c r="AQ299" s="245">
        <f>SUM(AQ221+AQ227+AQ233+AQ239+AQ245+AQ251+AQ257+AQ263+AQ269+AQ275+AQ281+AQ287+AQ293)</f>
        <v>123</v>
      </c>
      <c r="AR299" s="297">
        <f>SUM(AR221+AR227+AR233+AR239+AR245+AR251+AR257+AR263+AR269+AR275+AR281+AR287+AR293)</f>
        <v>118</v>
      </c>
      <c r="AS299" s="456">
        <f t="shared" ref="AS299:AX302" si="280">+AS221+AS227+AS233+AS239+AS245+AS251+AS257+AS263+AS269+AS275+AS281+AS287+AS293</f>
        <v>41</v>
      </c>
      <c r="AT299" s="456">
        <f t="shared" si="280"/>
        <v>0</v>
      </c>
      <c r="AU299" s="456">
        <f t="shared" si="280"/>
        <v>0</v>
      </c>
      <c r="AV299" s="456">
        <f t="shared" si="280"/>
        <v>0</v>
      </c>
      <c r="AW299" s="456">
        <f t="shared" si="280"/>
        <v>0</v>
      </c>
      <c r="AX299" s="454">
        <f t="shared" si="280"/>
        <v>1</v>
      </c>
      <c r="CW299"/>
      <c r="CX299"/>
      <c r="CY299"/>
      <c r="CZ299"/>
      <c r="DA299"/>
      <c r="DB299"/>
      <c r="DC299"/>
      <c r="DD299"/>
      <c r="DE299"/>
      <c r="DG299"/>
      <c r="DH299"/>
      <c r="DI299"/>
      <c r="DJ299"/>
      <c r="DK299"/>
      <c r="DL299"/>
      <c r="DM299"/>
    </row>
    <row r="300" spans="1:117" x14ac:dyDescent="0.25">
      <c r="A300" s="852"/>
      <c r="B300" s="1320" t="s">
        <v>267</v>
      </c>
      <c r="C300" s="1320"/>
      <c r="D300" s="245">
        <f t="shared" si="261"/>
        <v>797</v>
      </c>
      <c r="E300" s="290">
        <f t="shared" si="276"/>
        <v>324</v>
      </c>
      <c r="F300" s="454">
        <f t="shared" si="276"/>
        <v>473</v>
      </c>
      <c r="G300" s="1321">
        <f t="shared" si="277"/>
        <v>0</v>
      </c>
      <c r="H300" s="1389">
        <f t="shared" si="277"/>
        <v>2</v>
      </c>
      <c r="I300" s="1321">
        <f t="shared" si="277"/>
        <v>2</v>
      </c>
      <c r="J300" s="1389">
        <f t="shared" si="277"/>
        <v>0</v>
      </c>
      <c r="K300" s="1389">
        <f t="shared" si="277"/>
        <v>8</v>
      </c>
      <c r="L300" s="1389">
        <f t="shared" si="277"/>
        <v>12</v>
      </c>
      <c r="M300" s="1389">
        <f t="shared" si="277"/>
        <v>4</v>
      </c>
      <c r="N300" s="1389">
        <f t="shared" si="277"/>
        <v>7</v>
      </c>
      <c r="O300" s="1389">
        <f t="shared" si="277"/>
        <v>10</v>
      </c>
      <c r="P300" s="1389">
        <f t="shared" si="277"/>
        <v>6</v>
      </c>
      <c r="Q300" s="1389">
        <f t="shared" si="277"/>
        <v>10</v>
      </c>
      <c r="R300" s="1389">
        <f t="shared" si="277"/>
        <v>4</v>
      </c>
      <c r="S300" s="1389">
        <f t="shared" si="277"/>
        <v>7</v>
      </c>
      <c r="T300" s="1389">
        <f t="shared" si="277"/>
        <v>9</v>
      </c>
      <c r="U300" s="1389">
        <f t="shared" si="277"/>
        <v>17</v>
      </c>
      <c r="V300" s="1389">
        <f t="shared" si="277"/>
        <v>15</v>
      </c>
      <c r="W300" s="1389">
        <f t="shared" si="277"/>
        <v>39</v>
      </c>
      <c r="X300" s="1389">
        <f t="shared" si="277"/>
        <v>47</v>
      </c>
      <c r="Y300" s="1321">
        <f>+Y222+Y228+Y234+Y240+Y246+Y252+Y258+Y264+Y270+Y276+Y282+Y288+Y294</f>
        <v>88</v>
      </c>
      <c r="Z300" s="1321">
        <f t="shared" si="278"/>
        <v>75</v>
      </c>
      <c r="AA300" s="1321">
        <f t="shared" si="278"/>
        <v>29</v>
      </c>
      <c r="AB300" s="1321">
        <f t="shared" si="278"/>
        <v>59</v>
      </c>
      <c r="AC300" s="1321">
        <f t="shared" si="278"/>
        <v>9</v>
      </c>
      <c r="AD300" s="1321">
        <f t="shared" si="278"/>
        <v>38</v>
      </c>
      <c r="AE300" s="1321">
        <f t="shared" si="278"/>
        <v>13</v>
      </c>
      <c r="AF300" s="1321">
        <f t="shared" si="278"/>
        <v>54</v>
      </c>
      <c r="AG300" s="1321">
        <f t="shared" si="278"/>
        <v>32</v>
      </c>
      <c r="AH300" s="1321">
        <f t="shared" si="278"/>
        <v>68</v>
      </c>
      <c r="AI300" s="1321">
        <f t="shared" si="278"/>
        <v>13</v>
      </c>
      <c r="AJ300" s="1321">
        <f t="shared" si="278"/>
        <v>25</v>
      </c>
      <c r="AK300" s="1321">
        <f t="shared" si="278"/>
        <v>30</v>
      </c>
      <c r="AL300" s="1321">
        <f t="shared" si="278"/>
        <v>39</v>
      </c>
      <c r="AM300" s="1321">
        <f t="shared" si="278"/>
        <v>13</v>
      </c>
      <c r="AN300" s="1390">
        <f t="shared" si="278"/>
        <v>13</v>
      </c>
      <c r="AO300" s="1391">
        <f t="shared" si="279"/>
        <v>3</v>
      </c>
      <c r="AP300" s="1392">
        <f>+AP222+AP228+AP234+AP258+AP264+AP270+AP276+AP282+AP288+AP294</f>
        <v>0</v>
      </c>
      <c r="AQ300" s="1393"/>
      <c r="AR300" s="1394"/>
      <c r="AS300" s="1391">
        <f t="shared" si="280"/>
        <v>146</v>
      </c>
      <c r="AT300" s="1391">
        <f t="shared" si="280"/>
        <v>0</v>
      </c>
      <c r="AU300" s="1391">
        <f t="shared" si="280"/>
        <v>0</v>
      </c>
      <c r="AV300" s="1391">
        <f t="shared" si="280"/>
        <v>0</v>
      </c>
      <c r="AW300" s="1391">
        <f t="shared" si="280"/>
        <v>0</v>
      </c>
      <c r="AX300" s="1389">
        <f t="shared" si="280"/>
        <v>0</v>
      </c>
      <c r="CW300"/>
      <c r="CX300"/>
      <c r="CY300"/>
      <c r="CZ300"/>
      <c r="DA300"/>
      <c r="DB300"/>
      <c r="DC300"/>
      <c r="DD300"/>
      <c r="DE300"/>
      <c r="DG300"/>
      <c r="DH300"/>
      <c r="DI300"/>
      <c r="DJ300"/>
      <c r="DK300"/>
      <c r="DL300"/>
      <c r="DM300"/>
    </row>
    <row r="301" spans="1:117" x14ac:dyDescent="0.25">
      <c r="A301" s="852"/>
      <c r="B301" s="1320" t="s">
        <v>268</v>
      </c>
      <c r="C301" s="1320"/>
      <c r="D301" s="245">
        <f t="shared" si="261"/>
        <v>220</v>
      </c>
      <c r="E301" s="290">
        <f t="shared" si="276"/>
        <v>95</v>
      </c>
      <c r="F301" s="454">
        <f t="shared" si="276"/>
        <v>125</v>
      </c>
      <c r="G301" s="1321">
        <f t="shared" si="277"/>
        <v>1</v>
      </c>
      <c r="H301" s="1389">
        <f t="shared" si="277"/>
        <v>1</v>
      </c>
      <c r="I301" s="1321">
        <f t="shared" si="277"/>
        <v>0</v>
      </c>
      <c r="J301" s="1389">
        <f t="shared" si="277"/>
        <v>0</v>
      </c>
      <c r="K301" s="1389">
        <f t="shared" si="277"/>
        <v>3</v>
      </c>
      <c r="L301" s="1389">
        <f t="shared" si="277"/>
        <v>1</v>
      </c>
      <c r="M301" s="1389">
        <f t="shared" si="277"/>
        <v>4</v>
      </c>
      <c r="N301" s="1389">
        <f t="shared" si="277"/>
        <v>0</v>
      </c>
      <c r="O301" s="1389">
        <f t="shared" si="277"/>
        <v>4</v>
      </c>
      <c r="P301" s="1389">
        <f t="shared" si="277"/>
        <v>0</v>
      </c>
      <c r="Q301" s="1389">
        <f t="shared" si="277"/>
        <v>3</v>
      </c>
      <c r="R301" s="1389">
        <f t="shared" si="277"/>
        <v>2</v>
      </c>
      <c r="S301" s="1389">
        <f t="shared" si="277"/>
        <v>1</v>
      </c>
      <c r="T301" s="1389">
        <f t="shared" si="277"/>
        <v>1</v>
      </c>
      <c r="U301" s="1389">
        <f t="shared" si="277"/>
        <v>8</v>
      </c>
      <c r="V301" s="1389">
        <f t="shared" si="277"/>
        <v>2</v>
      </c>
      <c r="W301" s="1389">
        <f t="shared" si="277"/>
        <v>10</v>
      </c>
      <c r="X301" s="1389">
        <f t="shared" si="277"/>
        <v>4</v>
      </c>
      <c r="Y301" s="1321">
        <f>+Y223+Y229+Y235+Y241+Y247+Y253+Y259+Y265+Y271+Y277+Y283+Y289+Y295</f>
        <v>15</v>
      </c>
      <c r="Z301" s="1321">
        <f t="shared" si="278"/>
        <v>17</v>
      </c>
      <c r="AA301" s="1321">
        <f t="shared" si="278"/>
        <v>8</v>
      </c>
      <c r="AB301" s="1321">
        <f t="shared" si="278"/>
        <v>12</v>
      </c>
      <c r="AC301" s="1321">
        <f t="shared" si="278"/>
        <v>3</v>
      </c>
      <c r="AD301" s="1321">
        <f t="shared" si="278"/>
        <v>12</v>
      </c>
      <c r="AE301" s="1321">
        <f t="shared" si="278"/>
        <v>6</v>
      </c>
      <c r="AF301" s="1321">
        <f t="shared" si="278"/>
        <v>20</v>
      </c>
      <c r="AG301" s="1321">
        <f t="shared" si="278"/>
        <v>11</v>
      </c>
      <c r="AH301" s="1321">
        <f t="shared" si="278"/>
        <v>24</v>
      </c>
      <c r="AI301" s="1321">
        <f t="shared" si="278"/>
        <v>5</v>
      </c>
      <c r="AJ301" s="1321">
        <f t="shared" si="278"/>
        <v>11</v>
      </c>
      <c r="AK301" s="1321">
        <f t="shared" si="278"/>
        <v>9</v>
      </c>
      <c r="AL301" s="1321">
        <f t="shared" si="278"/>
        <v>12</v>
      </c>
      <c r="AM301" s="1321">
        <f t="shared" si="278"/>
        <v>4</v>
      </c>
      <c r="AN301" s="1390">
        <f t="shared" si="278"/>
        <v>6</v>
      </c>
      <c r="AO301" s="1391">
        <f t="shared" si="279"/>
        <v>0</v>
      </c>
      <c r="AP301" s="1392">
        <f>+AP223+AP229+AP235+AP259+AP265+AP271+AP277+AP283+AP289+AP295</f>
        <v>0</v>
      </c>
      <c r="AQ301" s="1393"/>
      <c r="AR301" s="1394"/>
      <c r="AS301" s="1341"/>
      <c r="AT301" s="1391">
        <f t="shared" si="280"/>
        <v>0</v>
      </c>
      <c r="AU301" s="1391">
        <f t="shared" si="280"/>
        <v>0</v>
      </c>
      <c r="AV301" s="1391">
        <f t="shared" si="280"/>
        <v>0</v>
      </c>
      <c r="AW301" s="1391">
        <f t="shared" si="280"/>
        <v>0</v>
      </c>
      <c r="AX301" s="1389">
        <f t="shared" si="280"/>
        <v>1</v>
      </c>
      <c r="CW301"/>
      <c r="CX301"/>
      <c r="CY301"/>
      <c r="CZ301"/>
      <c r="DA301"/>
      <c r="DB301"/>
      <c r="DC301"/>
      <c r="DD301"/>
      <c r="DE301"/>
      <c r="DG301"/>
      <c r="DH301"/>
      <c r="DI301"/>
      <c r="DJ301"/>
      <c r="DK301"/>
      <c r="DL301"/>
      <c r="DM301"/>
    </row>
    <row r="302" spans="1:117" x14ac:dyDescent="0.25">
      <c r="A302" s="852"/>
      <c r="B302" s="1331" t="s">
        <v>269</v>
      </c>
      <c r="C302" s="1332"/>
      <c r="D302" s="245">
        <f t="shared" si="261"/>
        <v>199</v>
      </c>
      <c r="E302" s="290">
        <f t="shared" si="276"/>
        <v>67</v>
      </c>
      <c r="F302" s="454">
        <f t="shared" si="276"/>
        <v>132</v>
      </c>
      <c r="G302" s="1321">
        <f t="shared" si="277"/>
        <v>2</v>
      </c>
      <c r="H302" s="1389">
        <f t="shared" si="277"/>
        <v>2</v>
      </c>
      <c r="I302" s="1321">
        <f t="shared" si="277"/>
        <v>0</v>
      </c>
      <c r="J302" s="1389">
        <f t="shared" si="277"/>
        <v>0</v>
      </c>
      <c r="K302" s="1389">
        <f t="shared" si="277"/>
        <v>3</v>
      </c>
      <c r="L302" s="1389">
        <f t="shared" si="277"/>
        <v>3</v>
      </c>
      <c r="M302" s="1389">
        <f t="shared" si="277"/>
        <v>1</v>
      </c>
      <c r="N302" s="1389">
        <f t="shared" si="277"/>
        <v>3</v>
      </c>
      <c r="O302" s="1389">
        <f t="shared" si="277"/>
        <v>2</v>
      </c>
      <c r="P302" s="1389">
        <f t="shared" si="277"/>
        <v>1</v>
      </c>
      <c r="Q302" s="1389">
        <f t="shared" si="277"/>
        <v>2</v>
      </c>
      <c r="R302" s="1389">
        <f t="shared" si="277"/>
        <v>3</v>
      </c>
      <c r="S302" s="1389">
        <f t="shared" si="277"/>
        <v>2</v>
      </c>
      <c r="T302" s="1389">
        <f t="shared" si="277"/>
        <v>3</v>
      </c>
      <c r="U302" s="1389">
        <f t="shared" si="277"/>
        <v>8</v>
      </c>
      <c r="V302" s="1389">
        <f t="shared" si="277"/>
        <v>7</v>
      </c>
      <c r="W302" s="1389">
        <f t="shared" si="277"/>
        <v>3</v>
      </c>
      <c r="X302" s="1389">
        <f t="shared" si="277"/>
        <v>6</v>
      </c>
      <c r="Y302" s="1321">
        <f>+Y224+Y230+Y236+Y242+Y248+Y254+Y260+Y266+Y272+Y278+Y284+Y290+Y296</f>
        <v>8</v>
      </c>
      <c r="Z302" s="1321">
        <f t="shared" si="278"/>
        <v>11</v>
      </c>
      <c r="AA302" s="1321">
        <f t="shared" si="278"/>
        <v>5</v>
      </c>
      <c r="AB302" s="1321">
        <f t="shared" si="278"/>
        <v>17</v>
      </c>
      <c r="AC302" s="1321">
        <f t="shared" si="278"/>
        <v>2</v>
      </c>
      <c r="AD302" s="1321">
        <f t="shared" si="278"/>
        <v>10</v>
      </c>
      <c r="AE302" s="1321">
        <f t="shared" si="278"/>
        <v>4</v>
      </c>
      <c r="AF302" s="1321">
        <f t="shared" si="278"/>
        <v>13</v>
      </c>
      <c r="AG302" s="1321">
        <f t="shared" si="278"/>
        <v>10</v>
      </c>
      <c r="AH302" s="1321">
        <f t="shared" si="278"/>
        <v>24</v>
      </c>
      <c r="AI302" s="1321">
        <f t="shared" si="278"/>
        <v>3</v>
      </c>
      <c r="AJ302" s="1321">
        <f t="shared" si="278"/>
        <v>9</v>
      </c>
      <c r="AK302" s="1321">
        <f t="shared" si="278"/>
        <v>7</v>
      </c>
      <c r="AL302" s="1321">
        <f t="shared" si="278"/>
        <v>13</v>
      </c>
      <c r="AM302" s="1321">
        <f t="shared" si="278"/>
        <v>5</v>
      </c>
      <c r="AN302" s="1390">
        <f t="shared" si="278"/>
        <v>7</v>
      </c>
      <c r="AO302" s="1391">
        <f t="shared" si="279"/>
        <v>1</v>
      </c>
      <c r="AP302" s="1392">
        <f>+AP224+AP230+AP236+AP260+AP266+AP272+AP278+AP284+AP290+AP296</f>
        <v>0</v>
      </c>
      <c r="AQ302" s="1393"/>
      <c r="AR302" s="1394"/>
      <c r="AS302" s="1341"/>
      <c r="AT302" s="1391">
        <f t="shared" si="280"/>
        <v>0</v>
      </c>
      <c r="AU302" s="1391">
        <f t="shared" si="280"/>
        <v>0</v>
      </c>
      <c r="AV302" s="1391">
        <f t="shared" si="280"/>
        <v>0</v>
      </c>
      <c r="AW302" s="1391">
        <f t="shared" si="280"/>
        <v>0</v>
      </c>
      <c r="AX302" s="1389">
        <f t="shared" si="280"/>
        <v>0</v>
      </c>
      <c r="CW302"/>
      <c r="CX302"/>
      <c r="CY302"/>
      <c r="CZ302"/>
      <c r="DA302"/>
      <c r="DB302"/>
      <c r="DC302"/>
      <c r="DD302"/>
      <c r="DE302"/>
      <c r="DG302"/>
      <c r="DH302"/>
      <c r="DI302"/>
      <c r="DJ302"/>
      <c r="DK302"/>
      <c r="DL302"/>
      <c r="DM302"/>
    </row>
    <row r="303" spans="1:117" ht="15" customHeight="1" x14ac:dyDescent="0.25">
      <c r="A303" s="852"/>
      <c r="B303" s="1331" t="s">
        <v>270</v>
      </c>
      <c r="C303" s="1332"/>
      <c r="D303" s="245">
        <f t="shared" si="261"/>
        <v>38</v>
      </c>
      <c r="E303" s="290">
        <f t="shared" si="276"/>
        <v>12</v>
      </c>
      <c r="F303" s="454">
        <f t="shared" si="276"/>
        <v>26</v>
      </c>
      <c r="G303" s="1321">
        <f t="shared" si="277"/>
        <v>0</v>
      </c>
      <c r="H303" s="1389">
        <f t="shared" si="277"/>
        <v>0</v>
      </c>
      <c r="I303" s="1321">
        <f t="shared" si="277"/>
        <v>0</v>
      </c>
      <c r="J303" s="1389">
        <f t="shared" si="277"/>
        <v>0</v>
      </c>
      <c r="K303" s="1389">
        <f t="shared" si="277"/>
        <v>0</v>
      </c>
      <c r="L303" s="1389">
        <f t="shared" si="277"/>
        <v>0</v>
      </c>
      <c r="M303" s="1389">
        <f t="shared" si="277"/>
        <v>0</v>
      </c>
      <c r="N303" s="1389">
        <f t="shared" si="277"/>
        <v>0</v>
      </c>
      <c r="O303" s="1389">
        <f t="shared" si="277"/>
        <v>0</v>
      </c>
      <c r="P303" s="1389">
        <f t="shared" si="277"/>
        <v>0</v>
      </c>
      <c r="Q303" s="1389">
        <f t="shared" si="277"/>
        <v>0</v>
      </c>
      <c r="R303" s="1389">
        <f t="shared" si="277"/>
        <v>0</v>
      </c>
      <c r="S303" s="1389">
        <f t="shared" si="277"/>
        <v>0</v>
      </c>
      <c r="T303" s="1389">
        <f t="shared" si="277"/>
        <v>0</v>
      </c>
      <c r="U303" s="1389">
        <f t="shared" si="277"/>
        <v>0</v>
      </c>
      <c r="V303" s="1389">
        <f t="shared" si="277"/>
        <v>0</v>
      </c>
      <c r="W303" s="1389">
        <f t="shared" si="277"/>
        <v>3</v>
      </c>
      <c r="X303" s="1389">
        <f t="shared" si="277"/>
        <v>0</v>
      </c>
      <c r="Y303" s="1321">
        <f>+Y225+Y231+Y237+Y243+Y249+Y255+Y261+Y279+Y273+Y267+Y285+Y291+Y297</f>
        <v>1</v>
      </c>
      <c r="Z303" s="1321">
        <f t="shared" ref="Z303:AN303" si="281">+Z225+Z231+Z237+Z243+Z249+Z255+Z261+Z279+Z273+Z267+Z285+Z291+Z297</f>
        <v>2</v>
      </c>
      <c r="AA303" s="1321">
        <f t="shared" si="281"/>
        <v>1</v>
      </c>
      <c r="AB303" s="1321">
        <f t="shared" si="281"/>
        <v>5</v>
      </c>
      <c r="AC303" s="1321">
        <f t="shared" si="281"/>
        <v>0</v>
      </c>
      <c r="AD303" s="1321">
        <f t="shared" si="281"/>
        <v>1</v>
      </c>
      <c r="AE303" s="1321">
        <f t="shared" si="281"/>
        <v>0</v>
      </c>
      <c r="AF303" s="1321">
        <f t="shared" si="281"/>
        <v>3</v>
      </c>
      <c r="AG303" s="1321">
        <f t="shared" si="281"/>
        <v>2</v>
      </c>
      <c r="AH303" s="1321">
        <f t="shared" si="281"/>
        <v>8</v>
      </c>
      <c r="AI303" s="1321">
        <f t="shared" si="281"/>
        <v>1</v>
      </c>
      <c r="AJ303" s="1321">
        <f t="shared" si="281"/>
        <v>2</v>
      </c>
      <c r="AK303" s="1321">
        <f t="shared" si="281"/>
        <v>2</v>
      </c>
      <c r="AL303" s="1321">
        <f t="shared" si="281"/>
        <v>3</v>
      </c>
      <c r="AM303" s="1321">
        <f t="shared" si="281"/>
        <v>2</v>
      </c>
      <c r="AN303" s="1390">
        <f t="shared" si="281"/>
        <v>2</v>
      </c>
      <c r="AO303" s="1391">
        <f t="shared" si="279"/>
        <v>0</v>
      </c>
      <c r="AP303" s="1392">
        <f>+AP225+AP231+AP237+AP261+AP279+AP273+AP267+AP285+AP291+AP297</f>
        <v>0</v>
      </c>
      <c r="AQ303" s="1393"/>
      <c r="AR303" s="1394"/>
      <c r="AS303" s="409"/>
      <c r="AT303" s="1391">
        <f>+AT225+AT231+AT237+AT243+AT249+AT255+AT261+AT279+AT273+AT267+AT285+AT291+AT297</f>
        <v>0</v>
      </c>
      <c r="AU303" s="1391">
        <f>+AU225+AU231+AU237+AU243+AU249+AU255+AU261+AU279+AU273+AU267+AU285+AU291+AU297</f>
        <v>0</v>
      </c>
      <c r="AV303" s="1391">
        <f>+AV225+AV231+AV237+AV243+AV249+AV255+AV261+AV279+AV273+AV267+AV285+AV291+AV297</f>
        <v>0</v>
      </c>
      <c r="AW303" s="1391">
        <f>+AW225+AW231+AW237+AW243+AW249+AW255+AW261+AW279+AW273+AW267+AW285+AW291+AW297</f>
        <v>0</v>
      </c>
      <c r="AX303" s="1389">
        <f>+AX225+AX231+AX237+AX243+AX249+AX255+AX261+AX279+AX273+AX267+AX285+AX291+AX297</f>
        <v>0</v>
      </c>
      <c r="CW303"/>
      <c r="CX303"/>
      <c r="CY303"/>
      <c r="CZ303"/>
      <c r="DA303"/>
      <c r="DB303"/>
      <c r="DC303"/>
      <c r="DD303"/>
      <c r="DE303"/>
      <c r="DG303"/>
      <c r="DH303"/>
      <c r="DI303"/>
      <c r="DJ303"/>
      <c r="DK303"/>
      <c r="DL303"/>
      <c r="DM303"/>
    </row>
    <row r="304" spans="1:117" x14ac:dyDescent="0.25">
      <c r="A304" s="947"/>
      <c r="B304" s="1333" t="s">
        <v>271</v>
      </c>
      <c r="C304" s="1333"/>
      <c r="D304" s="1334">
        <f t="shared" si="261"/>
        <v>1</v>
      </c>
      <c r="E304" s="1395">
        <f t="shared" si="276"/>
        <v>0</v>
      </c>
      <c r="F304" s="1396">
        <f t="shared" si="276"/>
        <v>1</v>
      </c>
      <c r="G304" s="1334">
        <f t="shared" si="277"/>
        <v>0</v>
      </c>
      <c r="H304" s="1396">
        <f t="shared" si="277"/>
        <v>0</v>
      </c>
      <c r="I304" s="1334">
        <f t="shared" si="277"/>
        <v>0</v>
      </c>
      <c r="J304" s="1396">
        <f t="shared" si="277"/>
        <v>0</v>
      </c>
      <c r="K304" s="1396">
        <f t="shared" si="277"/>
        <v>0</v>
      </c>
      <c r="L304" s="1396">
        <f t="shared" si="277"/>
        <v>0</v>
      </c>
      <c r="M304" s="1396">
        <f t="shared" si="277"/>
        <v>0</v>
      </c>
      <c r="N304" s="1396">
        <f t="shared" si="277"/>
        <v>0</v>
      </c>
      <c r="O304" s="1396">
        <f t="shared" si="277"/>
        <v>0</v>
      </c>
      <c r="P304" s="1396">
        <f t="shared" si="277"/>
        <v>0</v>
      </c>
      <c r="Q304" s="1396">
        <f t="shared" si="277"/>
        <v>0</v>
      </c>
      <c r="R304" s="1396">
        <f t="shared" si="277"/>
        <v>0</v>
      </c>
      <c r="S304" s="1396">
        <f t="shared" si="277"/>
        <v>0</v>
      </c>
      <c r="T304" s="1396">
        <f t="shared" si="277"/>
        <v>0</v>
      </c>
      <c r="U304" s="1396">
        <f t="shared" si="277"/>
        <v>0</v>
      </c>
      <c r="V304" s="1396">
        <f t="shared" si="277"/>
        <v>0</v>
      </c>
      <c r="W304" s="1396">
        <f t="shared" si="277"/>
        <v>0</v>
      </c>
      <c r="X304" s="1396">
        <f t="shared" si="277"/>
        <v>0</v>
      </c>
      <c r="Y304" s="1334">
        <f>SUM(Y226+Y232+Y238+Y244+Y250+Y256+Y262+Y268+Y274+Y280+Y286+Y292+Y298)</f>
        <v>0</v>
      </c>
      <c r="Z304" s="1334">
        <f t="shared" ref="Z304:AN304" si="282">SUM(Z226+Z232+Z238+Z244+Z250+Z256+Z262+Z268+Z274+Z280+Z286+Z292+Z298)</f>
        <v>1</v>
      </c>
      <c r="AA304" s="1334">
        <f t="shared" si="282"/>
        <v>0</v>
      </c>
      <c r="AB304" s="1334">
        <f t="shared" si="282"/>
        <v>0</v>
      </c>
      <c r="AC304" s="1334">
        <f t="shared" si="282"/>
        <v>0</v>
      </c>
      <c r="AD304" s="1334">
        <f t="shared" si="282"/>
        <v>0</v>
      </c>
      <c r="AE304" s="1334">
        <f t="shared" si="282"/>
        <v>0</v>
      </c>
      <c r="AF304" s="1334">
        <f t="shared" si="282"/>
        <v>0</v>
      </c>
      <c r="AG304" s="1334">
        <f t="shared" si="282"/>
        <v>0</v>
      </c>
      <c r="AH304" s="1334">
        <f t="shared" si="282"/>
        <v>0</v>
      </c>
      <c r="AI304" s="1334">
        <f t="shared" si="282"/>
        <v>0</v>
      </c>
      <c r="AJ304" s="1334">
        <f t="shared" si="282"/>
        <v>0</v>
      </c>
      <c r="AK304" s="1334">
        <f t="shared" si="282"/>
        <v>0</v>
      </c>
      <c r="AL304" s="1334">
        <f t="shared" si="282"/>
        <v>0</v>
      </c>
      <c r="AM304" s="1334">
        <f t="shared" si="282"/>
        <v>0</v>
      </c>
      <c r="AN304" s="1397">
        <f t="shared" si="282"/>
        <v>0</v>
      </c>
      <c r="AO304" s="1398">
        <f t="shared" si="279"/>
        <v>0</v>
      </c>
      <c r="AP304" s="1399">
        <f>SUM(AP226+AP232+AP238+AP262+AP268+AP274+AP280+AP286+AP292+AP298)</f>
        <v>0</v>
      </c>
      <c r="AQ304" s="1400"/>
      <c r="AR304" s="1401"/>
      <c r="AS304" s="413"/>
      <c r="AT304" s="1398">
        <f>SUM(AT226+AT232+AT238+AT244+AT250+AT256+AT262+AT268+AT274+AT280+AT286+AT292+AT298)</f>
        <v>0</v>
      </c>
      <c r="AU304" s="1398">
        <f>SUM(AU226+AU232+AU238+AU244+AU250+AU256+AU262+AU268+AU274+AU280+AU286+AU292+AU298)</f>
        <v>0</v>
      </c>
      <c r="AV304" s="1398">
        <f>SUM(AV226+AV232+AV238+AV244+AV250+AV256+AV262+AV268+AV274+AV280+AV286+AV292+AV298)</f>
        <v>0</v>
      </c>
      <c r="AW304" s="1398">
        <f>SUM(AW226+AW232+AW238+AW244+AW250+AW256+AW262+AW268+AW274+AW280+AW286+AW292+AW298)</f>
        <v>0</v>
      </c>
      <c r="AX304" s="1396">
        <f>SUM(AX226+AX232+AX238+AX244+AX250+AX256+AX262+AX268+AX274+AX280+AX286+AX292+AX298)</f>
        <v>0</v>
      </c>
      <c r="CW304"/>
      <c r="CX304"/>
      <c r="CY304"/>
      <c r="CZ304"/>
      <c r="DA304"/>
      <c r="DB304"/>
      <c r="DC304"/>
      <c r="DD304"/>
      <c r="DE304"/>
      <c r="DG304"/>
      <c r="DH304"/>
      <c r="DI304"/>
      <c r="DJ304"/>
      <c r="DK304"/>
      <c r="DL304"/>
      <c r="DM304"/>
    </row>
    <row r="305" spans="1:117" x14ac:dyDescent="0.25">
      <c r="A305" s="43" t="s">
        <v>279</v>
      </c>
      <c r="B305" s="212"/>
      <c r="C305" s="212"/>
      <c r="D305" s="213"/>
      <c r="E305" s="213"/>
      <c r="F305" s="213"/>
      <c r="G305" s="213"/>
      <c r="H305" s="213"/>
      <c r="I305" s="213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10"/>
      <c r="AM305" s="10"/>
      <c r="AN305" s="9"/>
      <c r="AO305" s="9"/>
      <c r="AP305" s="9"/>
      <c r="AQ305" s="9"/>
      <c r="AR305" s="9"/>
      <c r="CW305"/>
      <c r="CX305"/>
      <c r="CY305"/>
      <c r="CZ305"/>
      <c r="DA305"/>
      <c r="DB305"/>
      <c r="DC305"/>
      <c r="DD305"/>
      <c r="DE305"/>
      <c r="DG305"/>
      <c r="DH305"/>
      <c r="DI305"/>
      <c r="DJ305"/>
      <c r="DK305"/>
      <c r="DL305"/>
      <c r="DM305"/>
    </row>
    <row r="306" spans="1:117" ht="15" customHeight="1" x14ac:dyDescent="0.25">
      <c r="A306" s="2401" t="s">
        <v>40</v>
      </c>
      <c r="B306" s="2402"/>
      <c r="C306" s="2403"/>
      <c r="D306" s="2404" t="s">
        <v>4</v>
      </c>
      <c r="E306" s="2405"/>
      <c r="F306" s="2406"/>
      <c r="G306" s="2407" t="s">
        <v>5</v>
      </c>
      <c r="H306" s="2408"/>
      <c r="I306" s="2408"/>
      <c r="J306" s="2408"/>
      <c r="K306" s="2408"/>
      <c r="L306" s="2408"/>
      <c r="M306" s="2408"/>
      <c r="N306" s="2408"/>
      <c r="O306" s="2408"/>
      <c r="P306" s="2408"/>
      <c r="Q306" s="2408"/>
      <c r="R306" s="2408"/>
      <c r="S306" s="2408"/>
      <c r="T306" s="2408"/>
      <c r="U306" s="2408"/>
      <c r="V306" s="2408"/>
      <c r="W306" s="2408"/>
      <c r="X306" s="2408"/>
      <c r="Y306" s="2408"/>
      <c r="Z306" s="2408"/>
      <c r="AA306" s="2408"/>
      <c r="AB306" s="2408"/>
      <c r="AC306" s="2408"/>
      <c r="AD306" s="2408"/>
      <c r="AE306" s="2408"/>
      <c r="AF306" s="2408"/>
      <c r="AG306" s="2408"/>
      <c r="AH306" s="2408"/>
      <c r="AI306" s="2408"/>
      <c r="AJ306" s="2408"/>
      <c r="AK306" s="2408"/>
      <c r="AL306" s="2408"/>
      <c r="AM306" s="2408"/>
      <c r="AN306" s="2408"/>
      <c r="AO306" s="2408"/>
      <c r="AP306" s="2409"/>
      <c r="AQ306" s="2410" t="s">
        <v>7</v>
      </c>
      <c r="AR306" s="2411" t="s">
        <v>280</v>
      </c>
      <c r="CW306"/>
      <c r="CX306"/>
      <c r="CY306"/>
      <c r="CZ306"/>
      <c r="DA306"/>
      <c r="DB306"/>
      <c r="DC306"/>
      <c r="DD306"/>
      <c r="DE306"/>
      <c r="DG306"/>
      <c r="DH306"/>
      <c r="DI306"/>
      <c r="DJ306"/>
      <c r="DK306"/>
      <c r="DL306"/>
      <c r="DM306"/>
    </row>
    <row r="307" spans="1:117" ht="15" customHeight="1" x14ac:dyDescent="0.25">
      <c r="A307" s="783"/>
      <c r="B307" s="634"/>
      <c r="C307" s="635"/>
      <c r="D307" s="943"/>
      <c r="E307" s="868"/>
      <c r="F307" s="889"/>
      <c r="G307" s="2412" t="s">
        <v>14</v>
      </c>
      <c r="H307" s="2413"/>
      <c r="I307" s="2407" t="s">
        <v>15</v>
      </c>
      <c r="J307" s="2414"/>
      <c r="K307" s="2408" t="s">
        <v>16</v>
      </c>
      <c r="L307" s="2414"/>
      <c r="M307" s="2407" t="s">
        <v>17</v>
      </c>
      <c r="N307" s="2414"/>
      <c r="O307" s="2407" t="s">
        <v>18</v>
      </c>
      <c r="P307" s="2414"/>
      <c r="Q307" s="2407" t="s">
        <v>19</v>
      </c>
      <c r="R307" s="2414"/>
      <c r="S307" s="2407" t="s">
        <v>20</v>
      </c>
      <c r="T307" s="2414"/>
      <c r="U307" s="2407" t="s">
        <v>21</v>
      </c>
      <c r="V307" s="2414"/>
      <c r="W307" s="2407" t="s">
        <v>22</v>
      </c>
      <c r="X307" s="2414"/>
      <c r="Y307" s="2407" t="s">
        <v>23</v>
      </c>
      <c r="Z307" s="2415"/>
      <c r="AA307" s="2407" t="s">
        <v>24</v>
      </c>
      <c r="AB307" s="2415"/>
      <c r="AC307" s="2407" t="s">
        <v>244</v>
      </c>
      <c r="AD307" s="2415"/>
      <c r="AE307" s="2407" t="s">
        <v>245</v>
      </c>
      <c r="AF307" s="2415"/>
      <c r="AG307" s="2407" t="s">
        <v>246</v>
      </c>
      <c r="AH307" s="2415"/>
      <c r="AI307" s="2407" t="s">
        <v>247</v>
      </c>
      <c r="AJ307" s="2415"/>
      <c r="AK307" s="2407" t="s">
        <v>29</v>
      </c>
      <c r="AL307" s="2415"/>
      <c r="AM307" s="2407" t="s">
        <v>30</v>
      </c>
      <c r="AN307" s="2415"/>
      <c r="AO307" s="2407" t="s">
        <v>31</v>
      </c>
      <c r="AP307" s="2415"/>
      <c r="AQ307" s="694"/>
      <c r="AR307" s="647"/>
      <c r="CW307"/>
      <c r="CX307"/>
      <c r="CY307"/>
      <c r="CZ307"/>
      <c r="DA307"/>
      <c r="DB307"/>
      <c r="DC307"/>
      <c r="DD307"/>
      <c r="DE307"/>
      <c r="DG307"/>
      <c r="DH307"/>
      <c r="DI307"/>
      <c r="DJ307"/>
      <c r="DK307"/>
      <c r="DL307"/>
      <c r="DM307"/>
    </row>
    <row r="308" spans="1:117" x14ac:dyDescent="0.25">
      <c r="A308" s="894"/>
      <c r="B308" s="636"/>
      <c r="C308" s="884"/>
      <c r="D308" s="2416" t="s">
        <v>32</v>
      </c>
      <c r="E308" s="543" t="s">
        <v>33</v>
      </c>
      <c r="F308" s="551" t="s">
        <v>34</v>
      </c>
      <c r="G308" s="2417" t="s">
        <v>33</v>
      </c>
      <c r="H308" s="2418" t="s">
        <v>34</v>
      </c>
      <c r="I308" s="2419" t="s">
        <v>33</v>
      </c>
      <c r="J308" s="2418" t="s">
        <v>34</v>
      </c>
      <c r="K308" s="2419" t="s">
        <v>33</v>
      </c>
      <c r="L308" s="2418" t="s">
        <v>34</v>
      </c>
      <c r="M308" s="2419" t="s">
        <v>33</v>
      </c>
      <c r="N308" s="2418" t="s">
        <v>34</v>
      </c>
      <c r="O308" s="2419" t="s">
        <v>33</v>
      </c>
      <c r="P308" s="2418" t="s">
        <v>34</v>
      </c>
      <c r="Q308" s="2419" t="s">
        <v>33</v>
      </c>
      <c r="R308" s="2418" t="s">
        <v>34</v>
      </c>
      <c r="S308" s="2419" t="s">
        <v>33</v>
      </c>
      <c r="T308" s="2418" t="s">
        <v>34</v>
      </c>
      <c r="U308" s="2419" t="s">
        <v>33</v>
      </c>
      <c r="V308" s="2418" t="s">
        <v>34</v>
      </c>
      <c r="W308" s="2419" t="s">
        <v>33</v>
      </c>
      <c r="X308" s="2418" t="s">
        <v>34</v>
      </c>
      <c r="Y308" s="2419" t="s">
        <v>33</v>
      </c>
      <c r="Z308" s="2418" t="s">
        <v>34</v>
      </c>
      <c r="AA308" s="2419" t="s">
        <v>33</v>
      </c>
      <c r="AB308" s="2418" t="s">
        <v>34</v>
      </c>
      <c r="AC308" s="2419" t="s">
        <v>33</v>
      </c>
      <c r="AD308" s="2418" t="s">
        <v>34</v>
      </c>
      <c r="AE308" s="2419" t="s">
        <v>33</v>
      </c>
      <c r="AF308" s="2418" t="s">
        <v>34</v>
      </c>
      <c r="AG308" s="2419" t="s">
        <v>33</v>
      </c>
      <c r="AH308" s="2418" t="s">
        <v>34</v>
      </c>
      <c r="AI308" s="2419" t="s">
        <v>33</v>
      </c>
      <c r="AJ308" s="2418" t="s">
        <v>34</v>
      </c>
      <c r="AK308" s="2419" t="s">
        <v>33</v>
      </c>
      <c r="AL308" s="2418" t="s">
        <v>34</v>
      </c>
      <c r="AM308" s="2419" t="s">
        <v>33</v>
      </c>
      <c r="AN308" s="2418" t="s">
        <v>34</v>
      </c>
      <c r="AO308" s="2419" t="s">
        <v>33</v>
      </c>
      <c r="AP308" s="2418" t="s">
        <v>34</v>
      </c>
      <c r="AQ308" s="2063"/>
      <c r="AR308" s="946"/>
      <c r="CW308"/>
      <c r="CX308"/>
      <c r="CY308"/>
      <c r="CZ308"/>
      <c r="DA308"/>
      <c r="DB308"/>
      <c r="DC308"/>
      <c r="DD308"/>
      <c r="DE308"/>
      <c r="DG308"/>
      <c r="DH308"/>
      <c r="DI308"/>
      <c r="DJ308"/>
      <c r="DK308"/>
      <c r="DL308"/>
      <c r="DM308"/>
    </row>
    <row r="309" spans="1:117" x14ac:dyDescent="0.25">
      <c r="A309" s="2420" t="s">
        <v>46</v>
      </c>
      <c r="B309" s="2421"/>
      <c r="C309" s="2422"/>
      <c r="D309" s="2423">
        <f>SUM(E309:F309)</f>
        <v>0</v>
      </c>
      <c r="E309" s="2424">
        <f t="shared" ref="E309:F313" si="283">SUM(G309+I309+K309+M309+O309+Q309+S309+U309+W309+Y309+AA309+AC309+AE309+AG309+AI309+AK309+AM309+AO309)</f>
        <v>0</v>
      </c>
      <c r="F309" s="2425">
        <f t="shared" si="283"/>
        <v>0</v>
      </c>
      <c r="G309" s="2426"/>
      <c r="H309" s="52"/>
      <c r="I309" s="2426"/>
      <c r="J309" s="52"/>
      <c r="K309" s="2426"/>
      <c r="L309" s="52"/>
      <c r="M309" s="2426"/>
      <c r="N309" s="52"/>
      <c r="O309" s="2426"/>
      <c r="P309" s="52"/>
      <c r="Q309" s="2426"/>
      <c r="R309" s="52"/>
      <c r="S309" s="2426"/>
      <c r="T309" s="52"/>
      <c r="U309" s="2426"/>
      <c r="V309" s="52"/>
      <c r="W309" s="2426"/>
      <c r="X309" s="52"/>
      <c r="Y309" s="2426"/>
      <c r="Z309" s="52"/>
      <c r="AA309" s="2426"/>
      <c r="AB309" s="52"/>
      <c r="AC309" s="2426"/>
      <c r="AD309" s="52"/>
      <c r="AE309" s="2426"/>
      <c r="AF309" s="52"/>
      <c r="AG309" s="2426"/>
      <c r="AH309" s="52"/>
      <c r="AI309" s="2426"/>
      <c r="AJ309" s="52"/>
      <c r="AK309" s="2426"/>
      <c r="AL309" s="52"/>
      <c r="AM309" s="2426"/>
      <c r="AN309" s="52"/>
      <c r="AO309" s="2426"/>
      <c r="AP309" s="55"/>
      <c r="AQ309" s="252"/>
      <c r="AR309" s="232"/>
      <c r="AS309" t="str">
        <f>CV309&amp;CW309&amp;CX309</f>
        <v/>
      </c>
      <c r="CV309" s="25" t="str">
        <f>IF(AND(F309&gt;0,AQ309="")," * No olvide digitar la variable Embarazadas. Digite cero si no tiene.","")</f>
        <v/>
      </c>
      <c r="CW309" s="25" t="str">
        <f>IF(AQ309&gt;F309," * Las Embarazadas NO DEBEN ser mayor al total de mujeres. ","")</f>
        <v/>
      </c>
      <c r="CX309" s="25" t="str">
        <f>IF(AND((AK309+AL309)&gt;0,AR309="")," * No olvide digitar la variable 60 años. Si no tiene digite Cero.",IF(AR309&gt;(AK309+AL309)," * Las actividades de 60 años NO DEBEN ser mayor que las actividades registradas en el rango etario de 60 a 64 años",""))</f>
        <v/>
      </c>
      <c r="CY309"/>
      <c r="CZ309"/>
      <c r="DA309"/>
      <c r="DB309"/>
      <c r="DC309"/>
      <c r="DD309"/>
      <c r="DE309"/>
      <c r="DG309" s="26">
        <f>IF(AND(F309&gt;0,AQ309=""),1,0)</f>
        <v>0</v>
      </c>
      <c r="DH309" s="26">
        <f>IF(AQ309&gt;F309,1,0)</f>
        <v>0</v>
      </c>
      <c r="DI309" s="26">
        <f>IF(AND((AK309+AL309)&gt;0,AR309=""),1,IF(AR309&gt;(AK309+AL309),1,0))</f>
        <v>0</v>
      </c>
      <c r="DJ309"/>
      <c r="DK309"/>
      <c r="DL309"/>
      <c r="DM309"/>
    </row>
    <row r="310" spans="1:117" x14ac:dyDescent="0.25">
      <c r="A310" s="1419" t="s">
        <v>281</v>
      </c>
      <c r="B310" s="1420"/>
      <c r="C310" s="1421"/>
      <c r="D310" s="1383">
        <f>SUM(E310:F310)</f>
        <v>0</v>
      </c>
      <c r="E310" s="1422">
        <f t="shared" si="283"/>
        <v>0</v>
      </c>
      <c r="F310" s="1423">
        <f t="shared" si="283"/>
        <v>0</v>
      </c>
      <c r="G310" s="1424"/>
      <c r="H310" s="1425"/>
      <c r="I310" s="1424"/>
      <c r="J310" s="1425"/>
      <c r="K310" s="1424"/>
      <c r="L310" s="1425"/>
      <c r="M310" s="1424"/>
      <c r="N310" s="1425"/>
      <c r="O310" s="1424"/>
      <c r="P310" s="1425"/>
      <c r="Q310" s="1424"/>
      <c r="R310" s="1425"/>
      <c r="S310" s="1424"/>
      <c r="T310" s="1425"/>
      <c r="U310" s="1424"/>
      <c r="V310" s="1425"/>
      <c r="W310" s="1424"/>
      <c r="X310" s="1425"/>
      <c r="Y310" s="1424"/>
      <c r="Z310" s="1425"/>
      <c r="AA310" s="1424"/>
      <c r="AB310" s="1425"/>
      <c r="AC310" s="1424"/>
      <c r="AD310" s="1425"/>
      <c r="AE310" s="1424"/>
      <c r="AF310" s="1425"/>
      <c r="AG310" s="1424"/>
      <c r="AH310" s="1425"/>
      <c r="AI310" s="1424"/>
      <c r="AJ310" s="1425"/>
      <c r="AK310" s="1424"/>
      <c r="AL310" s="1425"/>
      <c r="AM310" s="1424"/>
      <c r="AN310" s="1425"/>
      <c r="AO310" s="1424"/>
      <c r="AP310" s="1426"/>
      <c r="AQ310" s="1427"/>
      <c r="AR310" s="1428"/>
      <c r="AS310" t="str">
        <f t="shared" ref="AS310:AS313" si="284">CV310&amp;CW310&amp;CX310</f>
        <v/>
      </c>
      <c r="CV310" s="25" t="str">
        <f t="shared" ref="CV310:CV313" si="285">IF(AND(F310&gt;0,AQ310="")," * No olvide digitar la variable Embarazadas. Digite cero si no tiene.","")</f>
        <v/>
      </c>
      <c r="CW310" s="25" t="str">
        <f t="shared" ref="CW310:CW313" si="286">IF(AQ310&gt;F310," * Las Embarazadas NO DEBEN ser mayor al total de mujeres. ","")</f>
        <v/>
      </c>
      <c r="CX310" s="25" t="str">
        <f t="shared" ref="CX310:CX313" si="287">IF(AND((AK310+AL310)&gt;0,AR310="")," * No olvide digitar la variable 60 años. Si no tiene digite Cero.",IF(AR310&gt;(AK310+AL310)," * Las actividades de 60 años NO DEBEN ser mayor que las actividades registradas en el rango etario de 60 a 64 años",""))</f>
        <v/>
      </c>
      <c r="CY310"/>
      <c r="CZ310"/>
      <c r="DA310"/>
      <c r="DB310"/>
      <c r="DC310"/>
      <c r="DD310"/>
      <c r="DE310"/>
      <c r="DG310" s="26">
        <f t="shared" ref="DG310:DG313" si="288">IF(AND(F310&gt;0,AQ310=""),1,0)</f>
        <v>0</v>
      </c>
      <c r="DH310" s="26">
        <f t="shared" ref="DH310:DH313" si="289">IF(AQ310&gt;F310,1,0)</f>
        <v>0</v>
      </c>
      <c r="DI310" s="26">
        <f t="shared" ref="DI310:DI313" si="290">IF(AND((AK310+AL310)&gt;0,AR310=""),1,IF(AR310&gt;(AK310+AL310),1,0))</f>
        <v>0</v>
      </c>
      <c r="DJ310"/>
      <c r="DK310"/>
      <c r="DL310"/>
      <c r="DM310"/>
    </row>
    <row r="311" spans="1:117" x14ac:dyDescent="0.25">
      <c r="A311" s="1419" t="s">
        <v>282</v>
      </c>
      <c r="B311" s="1420"/>
      <c r="C311" s="1421"/>
      <c r="D311" s="1383">
        <f>SUM(E311:F311)</f>
        <v>0</v>
      </c>
      <c r="E311" s="1422">
        <f t="shared" si="283"/>
        <v>0</v>
      </c>
      <c r="F311" s="1423">
        <f t="shared" si="283"/>
        <v>0</v>
      </c>
      <c r="G311" s="1424"/>
      <c r="H311" s="1425"/>
      <c r="I311" s="1424"/>
      <c r="J311" s="1425"/>
      <c r="K311" s="1424"/>
      <c r="L311" s="1425"/>
      <c r="M311" s="1424"/>
      <c r="N311" s="1425"/>
      <c r="O311" s="1424"/>
      <c r="P311" s="1425"/>
      <c r="Q311" s="1424"/>
      <c r="R311" s="1425"/>
      <c r="S311" s="1424"/>
      <c r="T311" s="1425"/>
      <c r="U311" s="1424"/>
      <c r="V311" s="1425"/>
      <c r="W311" s="1424"/>
      <c r="X311" s="1425"/>
      <c r="Y311" s="1424"/>
      <c r="Z311" s="1425"/>
      <c r="AA311" s="1424"/>
      <c r="AB311" s="1425"/>
      <c r="AC311" s="1424"/>
      <c r="AD311" s="1425"/>
      <c r="AE311" s="1424"/>
      <c r="AF311" s="1425"/>
      <c r="AG311" s="1424"/>
      <c r="AH311" s="1425"/>
      <c r="AI311" s="1424"/>
      <c r="AJ311" s="1425"/>
      <c r="AK311" s="1424"/>
      <c r="AL311" s="1425"/>
      <c r="AM311" s="1424"/>
      <c r="AN311" s="1425"/>
      <c r="AO311" s="1424"/>
      <c r="AP311" s="1426"/>
      <c r="AQ311" s="1427"/>
      <c r="AR311" s="1428"/>
      <c r="AS311" t="str">
        <f t="shared" si="284"/>
        <v/>
      </c>
      <c r="CV311" s="25" t="str">
        <f t="shared" si="285"/>
        <v/>
      </c>
      <c r="CW311" s="25" t="str">
        <f t="shared" si="286"/>
        <v/>
      </c>
      <c r="CX311" s="25" t="str">
        <f t="shared" si="287"/>
        <v/>
      </c>
      <c r="CY311"/>
      <c r="CZ311"/>
      <c r="DA311"/>
      <c r="DB311"/>
      <c r="DC311"/>
      <c r="DD311"/>
      <c r="DE311"/>
      <c r="DG311" s="26">
        <f t="shared" si="288"/>
        <v>0</v>
      </c>
      <c r="DH311" s="26">
        <f t="shared" si="289"/>
        <v>0</v>
      </c>
      <c r="DI311" s="26">
        <f t="shared" si="290"/>
        <v>0</v>
      </c>
      <c r="DJ311"/>
      <c r="DK311"/>
      <c r="DL311"/>
      <c r="DM311"/>
    </row>
    <row r="312" spans="1:117" ht="15" customHeight="1" x14ac:dyDescent="0.25">
      <c r="A312" s="1429" t="s">
        <v>283</v>
      </c>
      <c r="B312" s="1430"/>
      <c r="C312" s="1431"/>
      <c r="D312" s="1383">
        <f>SUM(E312:F312)</f>
        <v>0</v>
      </c>
      <c r="E312" s="1422">
        <f t="shared" si="283"/>
        <v>0</v>
      </c>
      <c r="F312" s="1423">
        <f t="shared" si="283"/>
        <v>0</v>
      </c>
      <c r="G312" s="1424"/>
      <c r="H312" s="1425"/>
      <c r="I312" s="1424"/>
      <c r="J312" s="1425"/>
      <c r="K312" s="1424"/>
      <c r="L312" s="1425"/>
      <c r="M312" s="1424"/>
      <c r="N312" s="1425"/>
      <c r="O312" s="1424"/>
      <c r="P312" s="1425"/>
      <c r="Q312" s="1424"/>
      <c r="R312" s="1425"/>
      <c r="S312" s="1424"/>
      <c r="T312" s="1425"/>
      <c r="U312" s="1424"/>
      <c r="V312" s="1425"/>
      <c r="W312" s="1424"/>
      <c r="X312" s="1425"/>
      <c r="Y312" s="1424"/>
      <c r="Z312" s="1425"/>
      <c r="AA312" s="1424"/>
      <c r="AB312" s="1425"/>
      <c r="AC312" s="1424"/>
      <c r="AD312" s="1425"/>
      <c r="AE312" s="1424"/>
      <c r="AF312" s="1425"/>
      <c r="AG312" s="1424"/>
      <c r="AH312" s="1425"/>
      <c r="AI312" s="1424"/>
      <c r="AJ312" s="1425"/>
      <c r="AK312" s="1424"/>
      <c r="AL312" s="1425"/>
      <c r="AM312" s="1424"/>
      <c r="AN312" s="1425"/>
      <c r="AO312" s="1424"/>
      <c r="AP312" s="1426"/>
      <c r="AQ312" s="268"/>
      <c r="AR312" s="189"/>
      <c r="AS312" t="str">
        <f t="shared" si="284"/>
        <v/>
      </c>
      <c r="CV312" s="25" t="str">
        <f t="shared" si="285"/>
        <v/>
      </c>
      <c r="CW312" s="25" t="str">
        <f t="shared" si="286"/>
        <v/>
      </c>
      <c r="CX312" s="25" t="str">
        <f t="shared" si="287"/>
        <v/>
      </c>
      <c r="CY312"/>
      <c r="CZ312"/>
      <c r="DA312"/>
      <c r="DB312"/>
      <c r="DC312"/>
      <c r="DD312"/>
      <c r="DE312"/>
      <c r="DG312" s="26">
        <f t="shared" si="288"/>
        <v>0</v>
      </c>
      <c r="DH312" s="26">
        <f t="shared" si="289"/>
        <v>0</v>
      </c>
      <c r="DI312" s="26">
        <f t="shared" si="290"/>
        <v>0</v>
      </c>
      <c r="DJ312"/>
      <c r="DK312"/>
      <c r="DL312"/>
      <c r="DM312"/>
    </row>
    <row r="313" spans="1:117" x14ac:dyDescent="0.25">
      <c r="A313" s="1432" t="s">
        <v>284</v>
      </c>
      <c r="B313" s="803"/>
      <c r="C313" s="735"/>
      <c r="D313" s="1388">
        <f>SUM(E313:F313)</f>
        <v>0</v>
      </c>
      <c r="E313" s="541">
        <f t="shared" si="283"/>
        <v>0</v>
      </c>
      <c r="F313" s="1433">
        <f t="shared" si="283"/>
        <v>0</v>
      </c>
      <c r="G313" s="1434"/>
      <c r="H313" s="1435"/>
      <c r="I313" s="1434"/>
      <c r="J313" s="1435"/>
      <c r="K313" s="1434"/>
      <c r="L313" s="1435"/>
      <c r="M313" s="1434"/>
      <c r="N313" s="1435"/>
      <c r="O313" s="1434"/>
      <c r="P313" s="1435"/>
      <c r="Q313" s="1434"/>
      <c r="R313" s="1435"/>
      <c r="S313" s="1434"/>
      <c r="T313" s="1435"/>
      <c r="U313" s="1434"/>
      <c r="V313" s="1435"/>
      <c r="W313" s="1434"/>
      <c r="X313" s="1435"/>
      <c r="Y313" s="1434"/>
      <c r="Z313" s="1435"/>
      <c r="AA313" s="1434"/>
      <c r="AB313" s="1435"/>
      <c r="AC313" s="1434"/>
      <c r="AD313" s="1435"/>
      <c r="AE313" s="1434"/>
      <c r="AF313" s="1435"/>
      <c r="AG313" s="1434"/>
      <c r="AH313" s="1435"/>
      <c r="AI313" s="1434"/>
      <c r="AJ313" s="1435"/>
      <c r="AK313" s="1434"/>
      <c r="AL313" s="1435"/>
      <c r="AM313" s="1434"/>
      <c r="AN313" s="1435"/>
      <c r="AO313" s="1434"/>
      <c r="AP313" s="1436"/>
      <c r="AQ313" s="1437"/>
      <c r="AR313" s="1438"/>
      <c r="AS313" t="str">
        <f t="shared" si="284"/>
        <v/>
      </c>
      <c r="CV313" s="25" t="str">
        <f t="shared" si="285"/>
        <v/>
      </c>
      <c r="CW313" s="25" t="str">
        <f t="shared" si="286"/>
        <v/>
      </c>
      <c r="CX313" s="25" t="str">
        <f t="shared" si="287"/>
        <v/>
      </c>
      <c r="CY313"/>
      <c r="CZ313"/>
      <c r="DA313"/>
      <c r="DB313"/>
      <c r="DC313"/>
      <c r="DD313"/>
      <c r="DE313"/>
      <c r="DG313" s="26">
        <f t="shared" si="288"/>
        <v>0</v>
      </c>
      <c r="DH313" s="26">
        <f t="shared" si="289"/>
        <v>0</v>
      </c>
      <c r="DI313" s="26">
        <f t="shared" si="290"/>
        <v>0</v>
      </c>
      <c r="DJ313"/>
      <c r="DK313"/>
      <c r="DL313"/>
      <c r="DM313"/>
    </row>
    <row r="314" spans="1:117" ht="15.75" x14ac:dyDescent="0.25">
      <c r="A314" s="483" t="s">
        <v>285</v>
      </c>
      <c r="B314" s="484"/>
      <c r="C314" s="484"/>
      <c r="D314" s="485"/>
      <c r="E314" s="486"/>
      <c r="CW314"/>
      <c r="CX314"/>
      <c r="CY314"/>
      <c r="CZ314"/>
      <c r="DA314"/>
      <c r="DB314"/>
      <c r="DC314"/>
      <c r="DD314"/>
      <c r="DE314"/>
      <c r="DG314"/>
      <c r="DH314"/>
      <c r="DI314"/>
      <c r="DJ314"/>
      <c r="DK314"/>
      <c r="DL314"/>
      <c r="DM314"/>
    </row>
    <row r="315" spans="1:117" ht="31.5" x14ac:dyDescent="0.25">
      <c r="A315" s="2407" t="s">
        <v>286</v>
      </c>
      <c r="B315" s="2427"/>
      <c r="C315" s="2428" t="s">
        <v>287</v>
      </c>
      <c r="D315" s="2428" t="s">
        <v>288</v>
      </c>
      <c r="E315" s="2428" t="s">
        <v>289</v>
      </c>
      <c r="CW315"/>
      <c r="CX315"/>
      <c r="CY315"/>
      <c r="CZ315"/>
      <c r="DA315"/>
      <c r="DB315"/>
      <c r="DC315"/>
      <c r="DD315"/>
      <c r="DE315"/>
      <c r="DG315"/>
      <c r="DH315"/>
      <c r="DI315"/>
      <c r="DJ315"/>
      <c r="DK315"/>
      <c r="DL315"/>
      <c r="DM315"/>
    </row>
    <row r="316" spans="1:117" x14ac:dyDescent="0.25">
      <c r="A316" s="2429" t="s">
        <v>93</v>
      </c>
      <c r="B316" s="2430"/>
      <c r="C316" s="2431"/>
      <c r="D316" s="2431"/>
      <c r="E316" s="2431"/>
      <c r="CW316"/>
      <c r="CX316"/>
      <c r="CY316"/>
      <c r="CZ316"/>
      <c r="DA316"/>
      <c r="DB316"/>
      <c r="DC316"/>
      <c r="DD316"/>
      <c r="DE316"/>
      <c r="DG316"/>
      <c r="DH316"/>
      <c r="DI316"/>
      <c r="DJ316"/>
      <c r="DK316"/>
      <c r="DL316"/>
      <c r="DM316"/>
    </row>
    <row r="317" spans="1:117" x14ac:dyDescent="0.25">
      <c r="A317" s="1445" t="s">
        <v>290</v>
      </c>
      <c r="B317" s="1446"/>
      <c r="C317" s="1428"/>
      <c r="D317" s="1428"/>
      <c r="E317" s="1428"/>
      <c r="CW317"/>
      <c r="CX317"/>
      <c r="CY317"/>
      <c r="CZ317"/>
      <c r="DA317"/>
      <c r="DB317"/>
      <c r="DC317"/>
      <c r="DD317"/>
      <c r="DE317"/>
      <c r="DG317"/>
      <c r="DH317"/>
      <c r="DI317"/>
      <c r="DJ317"/>
      <c r="DK317"/>
      <c r="DL317"/>
      <c r="DM317"/>
    </row>
    <row r="318" spans="1:117" x14ac:dyDescent="0.25">
      <c r="A318" s="1447" t="s">
        <v>291</v>
      </c>
      <c r="B318" s="1448"/>
      <c r="C318" s="1428"/>
      <c r="D318" s="1428"/>
      <c r="E318" s="1428"/>
      <c r="CW318"/>
      <c r="CX318"/>
      <c r="CY318"/>
      <c r="CZ318"/>
      <c r="DA318"/>
      <c r="DB318"/>
      <c r="DC318"/>
      <c r="DD318"/>
      <c r="DE318"/>
      <c r="DG318"/>
      <c r="DH318"/>
      <c r="DI318"/>
      <c r="DJ318"/>
      <c r="DK318"/>
      <c r="DL318"/>
      <c r="DM318"/>
    </row>
    <row r="319" spans="1:117" x14ac:dyDescent="0.25">
      <c r="A319" s="1445" t="s">
        <v>99</v>
      </c>
      <c r="B319" s="1446"/>
      <c r="C319" s="1428"/>
      <c r="D319" s="1428"/>
      <c r="E319" s="1428"/>
      <c r="CW319"/>
      <c r="CX319"/>
      <c r="CY319"/>
      <c r="CZ319"/>
      <c r="DA319"/>
      <c r="DB319"/>
      <c r="DC319"/>
      <c r="DD319"/>
      <c r="DE319"/>
      <c r="DG319"/>
      <c r="DH319"/>
      <c r="DI319"/>
      <c r="DJ319"/>
      <c r="DK319"/>
      <c r="DL319"/>
      <c r="DM319"/>
    </row>
    <row r="320" spans="1:117" x14ac:dyDescent="0.25">
      <c r="A320" s="1445" t="s">
        <v>101</v>
      </c>
      <c r="B320" s="1446"/>
      <c r="C320" s="1428"/>
      <c r="D320" s="1428"/>
      <c r="E320" s="1428"/>
      <c r="CW320"/>
      <c r="CX320"/>
      <c r="CY320"/>
      <c r="CZ320"/>
      <c r="DA320"/>
      <c r="DB320"/>
      <c r="DC320"/>
      <c r="DD320"/>
      <c r="DE320"/>
      <c r="DG320"/>
      <c r="DH320"/>
      <c r="DI320"/>
      <c r="DJ320"/>
      <c r="DK320"/>
      <c r="DL320"/>
      <c r="DM320"/>
    </row>
    <row r="321" spans="1:117" x14ac:dyDescent="0.25">
      <c r="A321" s="1445" t="s">
        <v>292</v>
      </c>
      <c r="B321" s="1446"/>
      <c r="C321" s="1428"/>
      <c r="D321" s="1428"/>
      <c r="E321" s="1428"/>
      <c r="CW321"/>
      <c r="CX321"/>
      <c r="CY321"/>
      <c r="CZ321"/>
      <c r="DA321"/>
      <c r="DB321"/>
      <c r="DC321"/>
      <c r="DD321"/>
      <c r="DE321"/>
      <c r="DG321"/>
      <c r="DH321"/>
      <c r="DI321"/>
      <c r="DJ321"/>
      <c r="DK321"/>
      <c r="DL321"/>
      <c r="DM321"/>
    </row>
    <row r="322" spans="1:117" x14ac:dyDescent="0.25">
      <c r="A322" s="872" t="s">
        <v>98</v>
      </c>
      <c r="B322" s="873"/>
      <c r="C322" s="1428"/>
      <c r="D322" s="1428"/>
      <c r="E322" s="1428"/>
      <c r="CW322"/>
      <c r="CX322"/>
      <c r="CY322"/>
      <c r="CZ322"/>
      <c r="DA322"/>
      <c r="DB322"/>
      <c r="DC322"/>
      <c r="DD322"/>
      <c r="DE322"/>
      <c r="DG322"/>
      <c r="DH322"/>
      <c r="DI322"/>
      <c r="DJ322"/>
      <c r="DK322"/>
      <c r="DL322"/>
      <c r="DM322"/>
    </row>
    <row r="323" spans="1:117" ht="15" customHeight="1" x14ac:dyDescent="0.25">
      <c r="A323" s="1449" t="s">
        <v>293</v>
      </c>
      <c r="B323" s="1450"/>
      <c r="C323" s="1428"/>
      <c r="D323" s="1428"/>
      <c r="E323" s="1428"/>
      <c r="CW323"/>
      <c r="CX323"/>
      <c r="CY323"/>
      <c r="CZ323"/>
      <c r="DA323"/>
      <c r="DB323"/>
      <c r="DC323"/>
      <c r="DD323"/>
      <c r="DE323"/>
      <c r="DG323"/>
      <c r="DH323"/>
      <c r="DI323"/>
      <c r="DJ323"/>
      <c r="DK323"/>
      <c r="DL323"/>
      <c r="DM323"/>
    </row>
    <row r="324" spans="1:117" x14ac:dyDescent="0.25">
      <c r="A324" s="1449" t="s">
        <v>102</v>
      </c>
      <c r="B324" s="1450"/>
      <c r="C324" s="1428"/>
      <c r="D324" s="1428"/>
      <c r="E324" s="1428"/>
      <c r="CW324"/>
      <c r="CX324"/>
      <c r="CY324"/>
      <c r="CZ324"/>
      <c r="DA324"/>
      <c r="DB324"/>
      <c r="DC324"/>
      <c r="DD324"/>
      <c r="DE324"/>
      <c r="DG324"/>
      <c r="DH324"/>
      <c r="DI324"/>
      <c r="DJ324"/>
      <c r="DK324"/>
      <c r="DL324"/>
      <c r="DM324"/>
    </row>
    <row r="325" spans="1:117" x14ac:dyDescent="0.25">
      <c r="A325" s="1451" t="s">
        <v>103</v>
      </c>
      <c r="B325" s="877"/>
      <c r="C325" s="1438"/>
      <c r="D325" s="1438"/>
      <c r="E325" s="1438"/>
      <c r="CW325"/>
      <c r="CX325"/>
      <c r="CY325"/>
      <c r="CZ325"/>
      <c r="DA325"/>
      <c r="DB325"/>
      <c r="DC325"/>
      <c r="DD325"/>
      <c r="DE325"/>
      <c r="DG325"/>
      <c r="DH325"/>
      <c r="DI325"/>
      <c r="DJ325"/>
      <c r="DK325"/>
      <c r="DL325"/>
      <c r="DM325"/>
    </row>
    <row r="326" spans="1:117" x14ac:dyDescent="0.25">
      <c r="CW326"/>
      <c r="CX326"/>
      <c r="CY326"/>
      <c r="CZ326"/>
      <c r="DA326"/>
      <c r="DB326"/>
      <c r="DC326"/>
      <c r="DD326"/>
      <c r="DE326"/>
      <c r="DG326"/>
      <c r="DH326"/>
      <c r="DI326"/>
      <c r="DJ326"/>
      <c r="DK326"/>
      <c r="DL326"/>
      <c r="DM326"/>
    </row>
    <row r="327" spans="1:117" x14ac:dyDescent="0.25">
      <c r="CW327"/>
      <c r="CX327"/>
      <c r="CY327"/>
      <c r="CZ327"/>
      <c r="DA327"/>
      <c r="DB327"/>
      <c r="DC327"/>
      <c r="DD327"/>
      <c r="DE327"/>
      <c r="DG327"/>
      <c r="DH327"/>
      <c r="DI327"/>
      <c r="DJ327"/>
      <c r="DK327"/>
      <c r="DL327"/>
      <c r="DM327"/>
    </row>
    <row r="328" spans="1:117" x14ac:dyDescent="0.25">
      <c r="CW328"/>
      <c r="CX328"/>
      <c r="CY328"/>
      <c r="CZ328"/>
      <c r="DA328"/>
      <c r="DB328"/>
      <c r="DC328"/>
      <c r="DD328"/>
      <c r="DE328"/>
      <c r="DG328"/>
      <c r="DH328"/>
      <c r="DI328"/>
      <c r="DJ328"/>
      <c r="DK328"/>
      <c r="DL328"/>
      <c r="DM328"/>
    </row>
    <row r="329" spans="1:117" x14ac:dyDescent="0.25">
      <c r="CW329"/>
      <c r="CX329"/>
      <c r="CY329"/>
      <c r="CZ329"/>
      <c r="DA329"/>
      <c r="DB329"/>
      <c r="DC329"/>
      <c r="DD329"/>
      <c r="DE329"/>
      <c r="DG329"/>
      <c r="DH329"/>
      <c r="DI329"/>
      <c r="DJ329"/>
      <c r="DK329"/>
      <c r="DL329"/>
      <c r="DM329"/>
    </row>
    <row r="330" spans="1:117" x14ac:dyDescent="0.25">
      <c r="CW330"/>
      <c r="CX330"/>
      <c r="CY330"/>
      <c r="CZ330"/>
      <c r="DA330"/>
      <c r="DB330"/>
      <c r="DC330"/>
      <c r="DD330"/>
      <c r="DE330"/>
      <c r="DG330"/>
      <c r="DH330"/>
      <c r="DI330"/>
      <c r="DJ330"/>
      <c r="DK330"/>
      <c r="DL330"/>
      <c r="DM330"/>
    </row>
    <row r="331" spans="1:117" x14ac:dyDescent="0.25">
      <c r="CW331"/>
      <c r="CX331"/>
      <c r="CY331"/>
      <c r="CZ331"/>
      <c r="DA331"/>
      <c r="DB331"/>
      <c r="DC331"/>
      <c r="DD331"/>
      <c r="DE331"/>
      <c r="DG331"/>
      <c r="DH331"/>
      <c r="DI331"/>
      <c r="DJ331"/>
      <c r="DK331"/>
      <c r="DL331"/>
      <c r="DM331"/>
    </row>
    <row r="332" spans="1:117" x14ac:dyDescent="0.25">
      <c r="CW332"/>
      <c r="CX332"/>
      <c r="CY332"/>
      <c r="CZ332"/>
      <c r="DA332"/>
      <c r="DB332"/>
      <c r="DC332"/>
      <c r="DD332"/>
      <c r="DE332"/>
      <c r="DG332"/>
      <c r="DH332"/>
      <c r="DI332"/>
      <c r="DJ332"/>
      <c r="DK332"/>
      <c r="DL332"/>
      <c r="DM332"/>
    </row>
    <row r="333" spans="1:117" x14ac:dyDescent="0.25">
      <c r="CW333"/>
      <c r="CX333"/>
      <c r="CY333"/>
      <c r="CZ333"/>
      <c r="DA333"/>
      <c r="DB333"/>
      <c r="DC333"/>
      <c r="DD333"/>
      <c r="DE333"/>
      <c r="DG333"/>
      <c r="DH333"/>
      <c r="DI333"/>
      <c r="DJ333"/>
      <c r="DK333"/>
      <c r="DL333"/>
      <c r="DM333"/>
    </row>
    <row r="334" spans="1:117" x14ac:dyDescent="0.25">
      <c r="CW334"/>
      <c r="CX334"/>
      <c r="CY334"/>
      <c r="CZ334"/>
      <c r="DA334"/>
      <c r="DB334"/>
      <c r="DC334"/>
      <c r="DD334"/>
      <c r="DE334"/>
      <c r="DG334"/>
      <c r="DH334"/>
      <c r="DI334"/>
      <c r="DJ334"/>
      <c r="DK334"/>
      <c r="DL334"/>
      <c r="DM334"/>
    </row>
    <row r="335" spans="1:117" x14ac:dyDescent="0.25">
      <c r="CW335"/>
      <c r="CX335"/>
      <c r="CY335"/>
      <c r="CZ335"/>
      <c r="DA335"/>
      <c r="DB335"/>
      <c r="DC335"/>
      <c r="DD335"/>
      <c r="DE335"/>
      <c r="DG335"/>
      <c r="DH335"/>
      <c r="DI335"/>
      <c r="DJ335"/>
      <c r="DK335"/>
      <c r="DL335"/>
      <c r="DM335"/>
    </row>
    <row r="336" spans="1:117" x14ac:dyDescent="0.25">
      <c r="CW336"/>
      <c r="CX336"/>
      <c r="CY336"/>
      <c r="CZ336"/>
      <c r="DA336"/>
      <c r="DB336"/>
      <c r="DC336"/>
      <c r="DD336"/>
      <c r="DE336"/>
      <c r="DG336"/>
      <c r="DH336"/>
      <c r="DI336"/>
      <c r="DJ336"/>
      <c r="DK336"/>
      <c r="DL336"/>
      <c r="DM336"/>
    </row>
    <row r="337" spans="1:117" x14ac:dyDescent="0.25">
      <c r="CW337"/>
      <c r="CX337"/>
      <c r="CY337"/>
      <c r="CZ337"/>
      <c r="DA337"/>
      <c r="DB337"/>
      <c r="DC337"/>
      <c r="DD337"/>
      <c r="DE337"/>
      <c r="DG337"/>
      <c r="DH337"/>
      <c r="DI337"/>
      <c r="DJ337"/>
      <c r="DK337"/>
      <c r="DL337"/>
      <c r="DM337"/>
    </row>
    <row r="338" spans="1:117" x14ac:dyDescent="0.25">
      <c r="CW338"/>
      <c r="CX338"/>
      <c r="CY338"/>
      <c r="CZ338"/>
      <c r="DA338"/>
      <c r="DB338"/>
      <c r="DC338"/>
      <c r="DD338"/>
      <c r="DE338"/>
      <c r="DG338"/>
      <c r="DH338"/>
      <c r="DI338"/>
      <c r="DJ338"/>
      <c r="DK338"/>
      <c r="DL338"/>
      <c r="DM338"/>
    </row>
    <row r="339" spans="1:117" x14ac:dyDescent="0.25">
      <c r="CW339"/>
      <c r="CX339"/>
      <c r="CY339"/>
      <c r="CZ339"/>
      <c r="DA339"/>
      <c r="DB339"/>
      <c r="DC339"/>
      <c r="DD339"/>
      <c r="DE339"/>
      <c r="DG339"/>
      <c r="DH339"/>
      <c r="DI339"/>
      <c r="DJ339"/>
      <c r="DK339"/>
      <c r="DL339"/>
      <c r="DM339"/>
    </row>
    <row r="340" spans="1:117" x14ac:dyDescent="0.25">
      <c r="CW340"/>
      <c r="CX340"/>
      <c r="CY340"/>
      <c r="CZ340"/>
      <c r="DA340"/>
      <c r="DB340"/>
      <c r="DC340"/>
      <c r="DD340"/>
      <c r="DE340"/>
      <c r="DG340"/>
      <c r="DH340"/>
      <c r="DI340"/>
      <c r="DJ340"/>
      <c r="DK340"/>
      <c r="DL340"/>
      <c r="DM340"/>
    </row>
    <row r="341" spans="1:117" x14ac:dyDescent="0.25">
      <c r="CW341"/>
      <c r="CX341"/>
      <c r="CY341"/>
      <c r="CZ341"/>
      <c r="DA341"/>
      <c r="DB341"/>
      <c r="DC341"/>
      <c r="DD341"/>
      <c r="DE341"/>
      <c r="DG341"/>
      <c r="DH341"/>
      <c r="DI341"/>
      <c r="DJ341"/>
      <c r="DK341"/>
      <c r="DL341"/>
      <c r="DM341"/>
    </row>
    <row r="342" spans="1:117" x14ac:dyDescent="0.25">
      <c r="CW342"/>
      <c r="CX342"/>
      <c r="CY342"/>
      <c r="CZ342"/>
      <c r="DA342"/>
      <c r="DB342"/>
      <c r="DC342"/>
      <c r="DD342"/>
      <c r="DE342"/>
      <c r="DG342"/>
      <c r="DH342"/>
      <c r="DI342"/>
      <c r="DJ342"/>
      <c r="DK342"/>
      <c r="DL342"/>
      <c r="DM342"/>
    </row>
    <row r="343" spans="1:117" x14ac:dyDescent="0.25">
      <c r="CW343"/>
      <c r="CX343"/>
      <c r="CY343"/>
      <c r="CZ343"/>
      <c r="DA343"/>
      <c r="DB343"/>
      <c r="DC343"/>
      <c r="DD343"/>
      <c r="DE343"/>
      <c r="DG343"/>
      <c r="DH343"/>
      <c r="DI343"/>
      <c r="DJ343"/>
      <c r="DK343"/>
      <c r="DL343"/>
      <c r="DM343"/>
    </row>
    <row r="344" spans="1:117" x14ac:dyDescent="0.25">
      <c r="CW344"/>
      <c r="CX344"/>
      <c r="CY344"/>
      <c r="CZ344"/>
      <c r="DA344"/>
      <c r="DB344"/>
      <c r="DC344"/>
      <c r="DD344"/>
      <c r="DE344"/>
      <c r="DG344"/>
      <c r="DH344"/>
      <c r="DI344"/>
      <c r="DJ344"/>
      <c r="DK344"/>
      <c r="DL344"/>
      <c r="DM344"/>
    </row>
    <row r="345" spans="1:117" x14ac:dyDescent="0.25">
      <c r="CW345"/>
      <c r="CX345"/>
      <c r="CY345"/>
      <c r="CZ345"/>
      <c r="DA345"/>
      <c r="DB345"/>
      <c r="DC345"/>
      <c r="DD345"/>
      <c r="DE345"/>
      <c r="DG345"/>
      <c r="DH345"/>
      <c r="DI345"/>
      <c r="DJ345"/>
      <c r="DK345"/>
      <c r="DL345"/>
      <c r="DM345"/>
    </row>
    <row r="346" spans="1:117" x14ac:dyDescent="0.25">
      <c r="CW346"/>
      <c r="CX346"/>
      <c r="CY346"/>
      <c r="CZ346"/>
      <c r="DA346"/>
      <c r="DB346"/>
      <c r="DC346"/>
      <c r="DD346"/>
      <c r="DE346"/>
      <c r="DG346"/>
      <c r="DH346"/>
      <c r="DI346"/>
      <c r="DJ346"/>
      <c r="DK346"/>
      <c r="DL346"/>
      <c r="DM346"/>
    </row>
    <row r="347" spans="1:117" x14ac:dyDescent="0.25">
      <c r="CW347"/>
      <c r="CX347"/>
      <c r="CY347"/>
      <c r="CZ347"/>
      <c r="DA347"/>
      <c r="DB347"/>
      <c r="DC347"/>
      <c r="DD347"/>
      <c r="DE347"/>
      <c r="DG347"/>
      <c r="DH347"/>
      <c r="DI347"/>
      <c r="DJ347"/>
      <c r="DK347"/>
      <c r="DL347"/>
      <c r="DM347"/>
    </row>
    <row r="348" spans="1:117" x14ac:dyDescent="0.25">
      <c r="CW348"/>
      <c r="CX348"/>
      <c r="CY348"/>
      <c r="CZ348"/>
      <c r="DA348"/>
      <c r="DB348"/>
      <c r="DC348"/>
      <c r="DD348"/>
      <c r="DE348"/>
      <c r="DG348"/>
      <c r="DH348"/>
      <c r="DI348"/>
      <c r="DJ348"/>
      <c r="DK348"/>
      <c r="DL348"/>
      <c r="DM348"/>
    </row>
    <row r="349" spans="1:117" x14ac:dyDescent="0.25">
      <c r="CW349"/>
      <c r="CX349"/>
      <c r="CY349"/>
      <c r="CZ349"/>
      <c r="DA349"/>
      <c r="DB349"/>
      <c r="DC349"/>
      <c r="DD349"/>
      <c r="DE349"/>
      <c r="DG349"/>
      <c r="DH349"/>
      <c r="DI349"/>
      <c r="DJ349"/>
      <c r="DK349"/>
      <c r="DL349"/>
      <c r="DM349"/>
    </row>
    <row r="350" spans="1:117" x14ac:dyDescent="0.25">
      <c r="A350" s="489">
        <f>SUM(D12:D15,D19:D36,D41:D64,D82:D83,D67:D78,D88:D141,D146:D155,D160:D196,D201:D204,D211:D214,D219:D304,D309:D313,C316:E325)</f>
        <v>6342</v>
      </c>
      <c r="B350" s="490">
        <f>SUM(DG12:DO313)</f>
        <v>0</v>
      </c>
      <c r="CW350"/>
      <c r="CX350"/>
      <c r="CY350"/>
      <c r="CZ350"/>
      <c r="DA350"/>
      <c r="DB350"/>
      <c r="DC350"/>
      <c r="DD350"/>
      <c r="DE350"/>
      <c r="DG350"/>
      <c r="DH350"/>
      <c r="DI350"/>
      <c r="DJ350"/>
      <c r="DK350"/>
      <c r="DL350"/>
      <c r="DM350"/>
    </row>
    <row r="351" spans="1:117" x14ac:dyDescent="0.25">
      <c r="CW351"/>
      <c r="CX351"/>
      <c r="CY351"/>
      <c r="CZ351"/>
      <c r="DA351"/>
      <c r="DB351"/>
      <c r="DC351"/>
      <c r="DD351"/>
      <c r="DE351"/>
      <c r="DG351"/>
      <c r="DH351"/>
      <c r="DI351"/>
      <c r="DJ351"/>
      <c r="DK351"/>
      <c r="DL351"/>
      <c r="DM351"/>
    </row>
    <row r="352" spans="1:117" x14ac:dyDescent="0.25">
      <c r="CW352"/>
      <c r="CX352"/>
      <c r="CY352"/>
      <c r="CZ352"/>
      <c r="DA352"/>
      <c r="DB352"/>
      <c r="DC352"/>
      <c r="DD352"/>
      <c r="DE352"/>
      <c r="DG352"/>
      <c r="DH352"/>
      <c r="DI352"/>
      <c r="DJ352"/>
      <c r="DK352"/>
      <c r="DL352"/>
      <c r="DM352"/>
    </row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</sheetData>
  <mergeCells count="536">
    <mergeCell ref="A321:B321"/>
    <mergeCell ref="A322:B322"/>
    <mergeCell ref="A323:B323"/>
    <mergeCell ref="A324:B324"/>
    <mergeCell ref="A325:B325"/>
    <mergeCell ref="A315:B315"/>
    <mergeCell ref="A316:B316"/>
    <mergeCell ref="A317:B317"/>
    <mergeCell ref="A318:B318"/>
    <mergeCell ref="A319:B319"/>
    <mergeCell ref="A320:B320"/>
    <mergeCell ref="A309:C309"/>
    <mergeCell ref="A310:C310"/>
    <mergeCell ref="A311:C311"/>
    <mergeCell ref="A312:C312"/>
    <mergeCell ref="A313:C313"/>
    <mergeCell ref="AC307:AD307"/>
    <mergeCell ref="AE307:AF307"/>
    <mergeCell ref="AG307:AH307"/>
    <mergeCell ref="AI307:AJ307"/>
    <mergeCell ref="Q307:R307"/>
    <mergeCell ref="S307:T307"/>
    <mergeCell ref="U307:V307"/>
    <mergeCell ref="W307:X307"/>
    <mergeCell ref="Y307:Z307"/>
    <mergeCell ref="AA307:AB307"/>
    <mergeCell ref="A306:C308"/>
    <mergeCell ref="D306:F307"/>
    <mergeCell ref="G306:AP306"/>
    <mergeCell ref="AQ306:AQ308"/>
    <mergeCell ref="AR306:AR308"/>
    <mergeCell ref="G307:H307"/>
    <mergeCell ref="I307:J307"/>
    <mergeCell ref="K307:L307"/>
    <mergeCell ref="M307:N307"/>
    <mergeCell ref="O307:P307"/>
    <mergeCell ref="A299:A304"/>
    <mergeCell ref="B299:C299"/>
    <mergeCell ref="B300:C300"/>
    <mergeCell ref="B301:C301"/>
    <mergeCell ref="B302:C302"/>
    <mergeCell ref="B303:C303"/>
    <mergeCell ref="B304:C304"/>
    <mergeCell ref="AO307:AP307"/>
    <mergeCell ref="AK307:AL307"/>
    <mergeCell ref="AM307:AN307"/>
    <mergeCell ref="A293:A298"/>
    <mergeCell ref="B293:C293"/>
    <mergeCell ref="B294:C294"/>
    <mergeCell ref="B295:C295"/>
    <mergeCell ref="B296:C296"/>
    <mergeCell ref="B297:C297"/>
    <mergeCell ref="B298:C298"/>
    <mergeCell ref="A287:A292"/>
    <mergeCell ref="B287:C287"/>
    <mergeCell ref="B288:C288"/>
    <mergeCell ref="B289:C289"/>
    <mergeCell ref="B290:C290"/>
    <mergeCell ref="B291:C291"/>
    <mergeCell ref="B292:C292"/>
    <mergeCell ref="A281:A286"/>
    <mergeCell ref="B281:C281"/>
    <mergeCell ref="B282:C282"/>
    <mergeCell ref="B283:C283"/>
    <mergeCell ref="B284:C284"/>
    <mergeCell ref="B285:C285"/>
    <mergeCell ref="B286:C286"/>
    <mergeCell ref="A275:A280"/>
    <mergeCell ref="B275:C275"/>
    <mergeCell ref="B276:C276"/>
    <mergeCell ref="B277:C277"/>
    <mergeCell ref="B278:C278"/>
    <mergeCell ref="B279:C279"/>
    <mergeCell ref="B280:C280"/>
    <mergeCell ref="A269:A274"/>
    <mergeCell ref="B269:C269"/>
    <mergeCell ref="B270:C270"/>
    <mergeCell ref="B271:C271"/>
    <mergeCell ref="B272:C272"/>
    <mergeCell ref="B273:C273"/>
    <mergeCell ref="B274:C274"/>
    <mergeCell ref="A263:A268"/>
    <mergeCell ref="B263:C263"/>
    <mergeCell ref="B264:C264"/>
    <mergeCell ref="B265:C265"/>
    <mergeCell ref="B266:C266"/>
    <mergeCell ref="B267:C267"/>
    <mergeCell ref="B268:C268"/>
    <mergeCell ref="A257:A262"/>
    <mergeCell ref="B257:C257"/>
    <mergeCell ref="B258:C258"/>
    <mergeCell ref="B259:C259"/>
    <mergeCell ref="B260:C260"/>
    <mergeCell ref="B261:C261"/>
    <mergeCell ref="B262:C262"/>
    <mergeCell ref="A251:A256"/>
    <mergeCell ref="B251:C251"/>
    <mergeCell ref="B252:C252"/>
    <mergeCell ref="B253:C253"/>
    <mergeCell ref="B254:C254"/>
    <mergeCell ref="B255:C255"/>
    <mergeCell ref="B256:C256"/>
    <mergeCell ref="A245:A250"/>
    <mergeCell ref="B245:C245"/>
    <mergeCell ref="B246:C246"/>
    <mergeCell ref="B247:C247"/>
    <mergeCell ref="B248:C248"/>
    <mergeCell ref="B249:C249"/>
    <mergeCell ref="B250:C250"/>
    <mergeCell ref="A239:A244"/>
    <mergeCell ref="B239:C239"/>
    <mergeCell ref="B240:C240"/>
    <mergeCell ref="B241:C241"/>
    <mergeCell ref="B242:C242"/>
    <mergeCell ref="B243:C243"/>
    <mergeCell ref="B244:C244"/>
    <mergeCell ref="A233:A238"/>
    <mergeCell ref="B233:C233"/>
    <mergeCell ref="B234:C234"/>
    <mergeCell ref="B235:C235"/>
    <mergeCell ref="B236:C236"/>
    <mergeCell ref="B237:C237"/>
    <mergeCell ref="B238:C238"/>
    <mergeCell ref="A227:A232"/>
    <mergeCell ref="B227:C227"/>
    <mergeCell ref="B228:C228"/>
    <mergeCell ref="B229:C229"/>
    <mergeCell ref="B230:C230"/>
    <mergeCell ref="B231:C231"/>
    <mergeCell ref="B232:C232"/>
    <mergeCell ref="A221:A226"/>
    <mergeCell ref="B221:C221"/>
    <mergeCell ref="B222:C222"/>
    <mergeCell ref="B223:C223"/>
    <mergeCell ref="B224:C224"/>
    <mergeCell ref="B225:C225"/>
    <mergeCell ref="B226:C226"/>
    <mergeCell ref="AM217:AN217"/>
    <mergeCell ref="AQ217:AQ218"/>
    <mergeCell ref="A219:A220"/>
    <mergeCell ref="B219:C219"/>
    <mergeCell ref="B220:C220"/>
    <mergeCell ref="AA217:AB217"/>
    <mergeCell ref="AC217:AD217"/>
    <mergeCell ref="AE217:AF217"/>
    <mergeCell ref="AG217:AH217"/>
    <mergeCell ref="AI217:AJ217"/>
    <mergeCell ref="AK217:AL217"/>
    <mergeCell ref="AU216:AU218"/>
    <mergeCell ref="AV216:AV218"/>
    <mergeCell ref="AW216:AW218"/>
    <mergeCell ref="AX216:AX218"/>
    <mergeCell ref="G217:H217"/>
    <mergeCell ref="I217:J217"/>
    <mergeCell ref="K217:L217"/>
    <mergeCell ref="M217:N217"/>
    <mergeCell ref="O217:P217"/>
    <mergeCell ref="Q217:R217"/>
    <mergeCell ref="G216:AN216"/>
    <mergeCell ref="AO216:AO218"/>
    <mergeCell ref="AP216:AP218"/>
    <mergeCell ref="AQ216:AR216"/>
    <mergeCell ref="AS216:AS218"/>
    <mergeCell ref="AT216:AT218"/>
    <mergeCell ref="S217:T217"/>
    <mergeCell ref="U217:V217"/>
    <mergeCell ref="W217:X217"/>
    <mergeCell ref="Y217:Z217"/>
    <mergeCell ref="AR217:AR218"/>
    <mergeCell ref="A211:C211"/>
    <mergeCell ref="A212:C212"/>
    <mergeCell ref="A213:C213"/>
    <mergeCell ref="A214:C214"/>
    <mergeCell ref="A216:C218"/>
    <mergeCell ref="D216:F217"/>
    <mergeCell ref="AE209:AF209"/>
    <mergeCell ref="AG209:AH209"/>
    <mergeCell ref="AI209:AJ209"/>
    <mergeCell ref="A208:C210"/>
    <mergeCell ref="D208:F209"/>
    <mergeCell ref="G208:AP208"/>
    <mergeCell ref="G209:H209"/>
    <mergeCell ref="I209:J209"/>
    <mergeCell ref="K209:L209"/>
    <mergeCell ref="M209:N209"/>
    <mergeCell ref="O209:P209"/>
    <mergeCell ref="Q209:R209"/>
    <mergeCell ref="AK209:AL209"/>
    <mergeCell ref="AM209:AN209"/>
    <mergeCell ref="AO209:AP209"/>
    <mergeCell ref="S209:T209"/>
    <mergeCell ref="U209:V209"/>
    <mergeCell ref="W209:X209"/>
    <mergeCell ref="Y209:Z209"/>
    <mergeCell ref="AA209:AB209"/>
    <mergeCell ref="AC209:AD209"/>
    <mergeCell ref="A201:C201"/>
    <mergeCell ref="A202:C202"/>
    <mergeCell ref="A203:C203"/>
    <mergeCell ref="A204:C204"/>
    <mergeCell ref="A205:C205"/>
    <mergeCell ref="AD198:AD200"/>
    <mergeCell ref="AE198:AE200"/>
    <mergeCell ref="AF198:AF200"/>
    <mergeCell ref="A206:C206"/>
    <mergeCell ref="AG198:AG200"/>
    <mergeCell ref="G199:H199"/>
    <mergeCell ref="I199:J199"/>
    <mergeCell ref="K199:L199"/>
    <mergeCell ref="M199:N199"/>
    <mergeCell ref="O199:P199"/>
    <mergeCell ref="Q199:R199"/>
    <mergeCell ref="A195:A196"/>
    <mergeCell ref="B195:B196"/>
    <mergeCell ref="A198:C200"/>
    <mergeCell ref="D198:F199"/>
    <mergeCell ref="G198:AB198"/>
    <mergeCell ref="AC198:AC200"/>
    <mergeCell ref="S199:T199"/>
    <mergeCell ref="U199:V199"/>
    <mergeCell ref="W199:X199"/>
    <mergeCell ref="Y199:Z199"/>
    <mergeCell ref="AA199:AB199"/>
    <mergeCell ref="A187:A191"/>
    <mergeCell ref="B187:C187"/>
    <mergeCell ref="B188:B189"/>
    <mergeCell ref="B190:B191"/>
    <mergeCell ref="A192:A194"/>
    <mergeCell ref="B192:B194"/>
    <mergeCell ref="A171:A175"/>
    <mergeCell ref="B171:B175"/>
    <mergeCell ref="A176:A178"/>
    <mergeCell ref="B176:B178"/>
    <mergeCell ref="A179:A186"/>
    <mergeCell ref="B179:B181"/>
    <mergeCell ref="B182:B183"/>
    <mergeCell ref="B184:B186"/>
    <mergeCell ref="A160:A170"/>
    <mergeCell ref="B160:C160"/>
    <mergeCell ref="B161:C161"/>
    <mergeCell ref="B162:C162"/>
    <mergeCell ref="B163:C163"/>
    <mergeCell ref="B164:B170"/>
    <mergeCell ref="AA158:AB158"/>
    <mergeCell ref="AC158:AD158"/>
    <mergeCell ref="AE158:AF158"/>
    <mergeCell ref="A157:C159"/>
    <mergeCell ref="D157:F158"/>
    <mergeCell ref="AT157:AT159"/>
    <mergeCell ref="AU157:AU159"/>
    <mergeCell ref="AV157:AV159"/>
    <mergeCell ref="AW157:AW159"/>
    <mergeCell ref="G158:H158"/>
    <mergeCell ref="I158:J158"/>
    <mergeCell ref="K158:L158"/>
    <mergeCell ref="M158:N158"/>
    <mergeCell ref="O158:P158"/>
    <mergeCell ref="Q158:R158"/>
    <mergeCell ref="G157:AP157"/>
    <mergeCell ref="AQ157:AQ159"/>
    <mergeCell ref="AR157:AR159"/>
    <mergeCell ref="AS157:AS159"/>
    <mergeCell ref="S158:T158"/>
    <mergeCell ref="U158:V158"/>
    <mergeCell ref="W158:X158"/>
    <mergeCell ref="Y158:Z158"/>
    <mergeCell ref="AM158:AN158"/>
    <mergeCell ref="AO158:AP158"/>
    <mergeCell ref="AG158:AH158"/>
    <mergeCell ref="AI158:AJ158"/>
    <mergeCell ref="AK158:AL158"/>
    <mergeCell ref="A150:C150"/>
    <mergeCell ref="A151:C151"/>
    <mergeCell ref="A152:C152"/>
    <mergeCell ref="A153:C153"/>
    <mergeCell ref="A154:C154"/>
    <mergeCell ref="A155:C155"/>
    <mergeCell ref="AM144:AN144"/>
    <mergeCell ref="AO144:AP144"/>
    <mergeCell ref="A146:C146"/>
    <mergeCell ref="A147:C147"/>
    <mergeCell ref="A148:C148"/>
    <mergeCell ref="A149:C149"/>
    <mergeCell ref="AA144:AB144"/>
    <mergeCell ref="AC144:AD144"/>
    <mergeCell ref="AE144:AF144"/>
    <mergeCell ref="AG144:AH144"/>
    <mergeCell ref="AI144:AJ144"/>
    <mergeCell ref="AK144:AL144"/>
    <mergeCell ref="O144:P144"/>
    <mergeCell ref="Q144:R144"/>
    <mergeCell ref="S144:T144"/>
    <mergeCell ref="U144:V144"/>
    <mergeCell ref="W144:X144"/>
    <mergeCell ref="Y144:Z144"/>
    <mergeCell ref="AS143:AS145"/>
    <mergeCell ref="AT143:AT145"/>
    <mergeCell ref="AU143:AU145"/>
    <mergeCell ref="AV143:AV145"/>
    <mergeCell ref="AW143:AW145"/>
    <mergeCell ref="AX143:AX145"/>
    <mergeCell ref="A141:C141"/>
    <mergeCell ref="A143:C145"/>
    <mergeCell ref="D143:F144"/>
    <mergeCell ref="G143:AP143"/>
    <mergeCell ref="AQ143:AQ145"/>
    <mergeCell ref="AR143:AR145"/>
    <mergeCell ref="G144:H144"/>
    <mergeCell ref="I144:J144"/>
    <mergeCell ref="K144:L144"/>
    <mergeCell ref="M144:N144"/>
    <mergeCell ref="A135:C135"/>
    <mergeCell ref="A136:C136"/>
    <mergeCell ref="A137:C137"/>
    <mergeCell ref="A138:C138"/>
    <mergeCell ref="A139:C139"/>
    <mergeCell ref="A140:C140"/>
    <mergeCell ref="A129:C129"/>
    <mergeCell ref="A130:C130"/>
    <mergeCell ref="A131:C131"/>
    <mergeCell ref="A132:C132"/>
    <mergeCell ref="A133:C133"/>
    <mergeCell ref="A134:C134"/>
    <mergeCell ref="A123:C123"/>
    <mergeCell ref="A124:C124"/>
    <mergeCell ref="A125:C125"/>
    <mergeCell ref="A126:C126"/>
    <mergeCell ref="A127:C127"/>
    <mergeCell ref="A128:C128"/>
    <mergeCell ref="A117:C117"/>
    <mergeCell ref="A118:C118"/>
    <mergeCell ref="A119:C119"/>
    <mergeCell ref="A120:C120"/>
    <mergeCell ref="A121:C121"/>
    <mergeCell ref="A122:C122"/>
    <mergeCell ref="A111:C111"/>
    <mergeCell ref="A112:C112"/>
    <mergeCell ref="A113:C113"/>
    <mergeCell ref="A114:C114"/>
    <mergeCell ref="A115:C115"/>
    <mergeCell ref="A116:C116"/>
    <mergeCell ref="A105:C105"/>
    <mergeCell ref="A106:C106"/>
    <mergeCell ref="A107:C107"/>
    <mergeCell ref="A108:C108"/>
    <mergeCell ref="A109:C109"/>
    <mergeCell ref="A110:C110"/>
    <mergeCell ref="A99:C99"/>
    <mergeCell ref="A100:C100"/>
    <mergeCell ref="A101:C101"/>
    <mergeCell ref="A102:C102"/>
    <mergeCell ref="A103:C103"/>
    <mergeCell ref="A104:C104"/>
    <mergeCell ref="A93:C93"/>
    <mergeCell ref="A94:C94"/>
    <mergeCell ref="A95:C95"/>
    <mergeCell ref="A96:C96"/>
    <mergeCell ref="A97:C97"/>
    <mergeCell ref="A98:C98"/>
    <mergeCell ref="A88:C88"/>
    <mergeCell ref="A89:C89"/>
    <mergeCell ref="A90:C90"/>
    <mergeCell ref="A91:C91"/>
    <mergeCell ref="A92:C92"/>
    <mergeCell ref="AA86:AB86"/>
    <mergeCell ref="AC86:AD86"/>
    <mergeCell ref="AE86:AF86"/>
    <mergeCell ref="AG86:AH86"/>
    <mergeCell ref="AT85:AT87"/>
    <mergeCell ref="AU85:AU87"/>
    <mergeCell ref="AV85:AV87"/>
    <mergeCell ref="AW85:AW87"/>
    <mergeCell ref="G86:H86"/>
    <mergeCell ref="I86:J86"/>
    <mergeCell ref="K86:L86"/>
    <mergeCell ref="M86:N86"/>
    <mergeCell ref="O86:P86"/>
    <mergeCell ref="Q86:R86"/>
    <mergeCell ref="G85:AN85"/>
    <mergeCell ref="AO85:AO87"/>
    <mergeCell ref="AP85:AP87"/>
    <mergeCell ref="AQ85:AQ87"/>
    <mergeCell ref="AR85:AR87"/>
    <mergeCell ref="AS85:AS87"/>
    <mergeCell ref="S86:T86"/>
    <mergeCell ref="U86:V86"/>
    <mergeCell ref="W86:X86"/>
    <mergeCell ref="Y86:Z86"/>
    <mergeCell ref="AM86:AN86"/>
    <mergeCell ref="AI86:AJ86"/>
    <mergeCell ref="AK86:AL86"/>
    <mergeCell ref="A80:C81"/>
    <mergeCell ref="D80:F80"/>
    <mergeCell ref="A82:A83"/>
    <mergeCell ref="B82:C82"/>
    <mergeCell ref="B83:C83"/>
    <mergeCell ref="A85:C87"/>
    <mergeCell ref="D85:F86"/>
    <mergeCell ref="A73:C73"/>
    <mergeCell ref="A74:C74"/>
    <mergeCell ref="A75:C75"/>
    <mergeCell ref="A76:C76"/>
    <mergeCell ref="A77:C77"/>
    <mergeCell ref="A78:C78"/>
    <mergeCell ref="A68:A69"/>
    <mergeCell ref="B68:C68"/>
    <mergeCell ref="B69:C69"/>
    <mergeCell ref="A70:C70"/>
    <mergeCell ref="A71:C71"/>
    <mergeCell ref="A72:C72"/>
    <mergeCell ref="A55:B59"/>
    <mergeCell ref="A60:C60"/>
    <mergeCell ref="A61:B64"/>
    <mergeCell ref="G64:X64"/>
    <mergeCell ref="A66:C66"/>
    <mergeCell ref="A67:C67"/>
    <mergeCell ref="A45:C45"/>
    <mergeCell ref="A46:C46"/>
    <mergeCell ref="G46:R46"/>
    <mergeCell ref="A47:C47"/>
    <mergeCell ref="A48:B53"/>
    <mergeCell ref="A54:C54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O39:P39"/>
    <mergeCell ref="Q39:R39"/>
    <mergeCell ref="S39:T39"/>
    <mergeCell ref="U39:V39"/>
    <mergeCell ref="W39:X39"/>
    <mergeCell ref="Y39:Z39"/>
    <mergeCell ref="AS38:AS40"/>
    <mergeCell ref="AT38:AT40"/>
    <mergeCell ref="AU38:AU40"/>
    <mergeCell ref="AV38:AV40"/>
    <mergeCell ref="AW38:AW40"/>
    <mergeCell ref="AX38:AX40"/>
    <mergeCell ref="A36:C36"/>
    <mergeCell ref="A38:C40"/>
    <mergeCell ref="D38:F39"/>
    <mergeCell ref="G38:AP38"/>
    <mergeCell ref="AQ38:AQ40"/>
    <mergeCell ref="AR38:AR40"/>
    <mergeCell ref="G39:H39"/>
    <mergeCell ref="I39:J39"/>
    <mergeCell ref="K39:L39"/>
    <mergeCell ref="M39:N39"/>
    <mergeCell ref="AM39:AN39"/>
    <mergeCell ref="AO39:AP39"/>
    <mergeCell ref="AK39:AL39"/>
    <mergeCell ref="A30:C30"/>
    <mergeCell ref="A31:C31"/>
    <mergeCell ref="A32:C32"/>
    <mergeCell ref="A33:C33"/>
    <mergeCell ref="A34:C34"/>
    <mergeCell ref="A35:C35"/>
    <mergeCell ref="A24:C24"/>
    <mergeCell ref="A25:C25"/>
    <mergeCell ref="A26:C26"/>
    <mergeCell ref="A27:C27"/>
    <mergeCell ref="A28:C28"/>
    <mergeCell ref="A29:C29"/>
    <mergeCell ref="AX17:AX18"/>
    <mergeCell ref="A19:C19"/>
    <mergeCell ref="A20:C20"/>
    <mergeCell ref="A21:C21"/>
    <mergeCell ref="A22:C22"/>
    <mergeCell ref="A23:C23"/>
    <mergeCell ref="AR17:AR18"/>
    <mergeCell ref="AS17:AS18"/>
    <mergeCell ref="AT17:AT18"/>
    <mergeCell ref="AU17:AU18"/>
    <mergeCell ref="AV17:AV18"/>
    <mergeCell ref="AW17:AW18"/>
    <mergeCell ref="AG17:AH17"/>
    <mergeCell ref="AI17:AJ17"/>
    <mergeCell ref="AK17:AL17"/>
    <mergeCell ref="AM17:AN17"/>
    <mergeCell ref="AO17:AP17"/>
    <mergeCell ref="AQ17:AQ18"/>
    <mergeCell ref="U17:V17"/>
    <mergeCell ref="W17:X17"/>
    <mergeCell ref="Y17:Z17"/>
    <mergeCell ref="AA17:AB17"/>
    <mergeCell ref="AC17:AD17"/>
    <mergeCell ref="AE17:AF17"/>
    <mergeCell ref="AO10:AP10"/>
    <mergeCell ref="A12:C12"/>
    <mergeCell ref="U10:V10"/>
    <mergeCell ref="W10:X10"/>
    <mergeCell ref="Y10:Z10"/>
    <mergeCell ref="AA10:AB10"/>
    <mergeCell ref="AC10:AD10"/>
    <mergeCell ref="AE10:AF10"/>
    <mergeCell ref="I17:J17"/>
    <mergeCell ref="K17:L17"/>
    <mergeCell ref="M17:N17"/>
    <mergeCell ref="O17:P17"/>
    <mergeCell ref="Q17:R17"/>
    <mergeCell ref="S17:T17"/>
    <mergeCell ref="A13:C13"/>
    <mergeCell ref="A14:C14"/>
    <mergeCell ref="A15:C15"/>
    <mergeCell ref="A17:C18"/>
    <mergeCell ref="D17:F17"/>
    <mergeCell ref="G17:H17"/>
    <mergeCell ref="A6:P6"/>
    <mergeCell ref="DR6:EI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Q10:R10"/>
    <mergeCell ref="S10:T10"/>
    <mergeCell ref="AG10:AH10"/>
    <mergeCell ref="AI10:AJ10"/>
    <mergeCell ref="AK10:AL10"/>
    <mergeCell ref="AM10:AN10"/>
  </mergeCells>
  <dataValidations count="1">
    <dataValidation type="whole" operator="greaterThanOrEqual" allowBlank="1" showInputMessage="1" showErrorMessage="1" errorTitle="Error" error="Favor Ingrese sólo Números." sqref="G211:AP214 G12:AX15 E82:F83 G146:AX154 C316:E325 G19:AX35 D67:J78 G88:AW140 Y179:Z191 G179:X196 G160:AW175 Y192:AJ196 G177:Z178 AA177:AJ191 S41:X63 G201:AG206 G219:AX298 G309:AR313 G41:G64 H47:R63 H41:R45 AK177:AW196 Y41:AX64">
      <formula1>0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392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38.5703125" customWidth="1"/>
    <col min="2" max="2" width="27.28515625" customWidth="1"/>
    <col min="3" max="3" width="51.42578125" customWidth="1"/>
    <col min="4" max="4" width="14.140625" customWidth="1"/>
    <col min="5" max="6" width="13.28515625" customWidth="1"/>
    <col min="7" max="7" width="14.42578125" customWidth="1"/>
    <col min="8" max="9" width="13.28515625" customWidth="1"/>
    <col min="13" max="40" width="11.42578125" customWidth="1"/>
    <col min="41" max="41" width="12.42578125" customWidth="1"/>
    <col min="42" max="42" width="12.140625" customWidth="1"/>
    <col min="43" max="43" width="13.7109375" customWidth="1"/>
    <col min="44" max="44" width="13.28515625" customWidth="1"/>
    <col min="45" max="45" width="14.28515625" customWidth="1"/>
    <col min="46" max="46" width="11.85546875" customWidth="1"/>
    <col min="47" max="47" width="12" customWidth="1"/>
    <col min="48" max="48" width="16.140625" customWidth="1"/>
    <col min="49" max="50" width="13.140625" customWidth="1"/>
    <col min="51" max="84" width="11.42578125" customWidth="1"/>
    <col min="100" max="100" width="11.42578125" hidden="1" customWidth="1"/>
    <col min="101" max="109" width="11.42578125" style="25" hidden="1" customWidth="1"/>
    <col min="110" max="110" width="11.42578125" hidden="1" customWidth="1"/>
    <col min="111" max="117" width="11.42578125" style="26" hidden="1" customWidth="1"/>
    <col min="118" max="120" width="11.42578125" hidden="1" customWidth="1"/>
    <col min="121" max="121" width="11.42578125" customWidth="1"/>
    <col min="130" max="130" width="10.140625" customWidth="1"/>
    <col min="136" max="169" width="11.42578125" customWidth="1"/>
  </cols>
  <sheetData>
    <row r="1" spans="1:139" x14ac:dyDescent="0.25">
      <c r="A1" s="1" t="s">
        <v>0</v>
      </c>
      <c r="CW1"/>
      <c r="CX1"/>
      <c r="CY1"/>
      <c r="CZ1"/>
      <c r="DA1"/>
      <c r="DB1"/>
      <c r="DC1"/>
      <c r="DD1"/>
      <c r="DE1"/>
      <c r="DG1"/>
      <c r="DH1"/>
      <c r="DI1"/>
      <c r="DJ1"/>
      <c r="DK1"/>
      <c r="DL1"/>
      <c r="DM1"/>
    </row>
    <row r="2" spans="1:139" x14ac:dyDescent="0.25">
      <c r="A2" s="1" t="str">
        <f>CONCATENATE("COMUNA: ",[7]NOMBRE!B2," - ","( ",[7]NOMBRE!C2,[7]NOMBRE!D2,[7]NOMBRE!E2,[7]NOMBRE!F2,[7]NOMBRE!G2," )")</f>
        <v>COMUNA: LINARES - ( 07401 )</v>
      </c>
      <c r="CW2"/>
      <c r="CX2"/>
      <c r="CY2"/>
      <c r="CZ2"/>
      <c r="DA2"/>
      <c r="DB2"/>
      <c r="DC2"/>
      <c r="DD2"/>
      <c r="DE2"/>
      <c r="DG2"/>
      <c r="DH2"/>
      <c r="DI2"/>
      <c r="DJ2"/>
      <c r="DK2"/>
      <c r="DL2"/>
      <c r="DM2"/>
    </row>
    <row r="3" spans="1:139" x14ac:dyDescent="0.25">
      <c r="A3" s="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  <c r="CW3"/>
      <c r="CX3"/>
      <c r="CY3"/>
      <c r="CZ3"/>
      <c r="DA3"/>
      <c r="DB3"/>
      <c r="DC3"/>
      <c r="DD3"/>
      <c r="DE3"/>
      <c r="DG3"/>
      <c r="DH3"/>
      <c r="DI3"/>
      <c r="DJ3"/>
      <c r="DK3"/>
      <c r="DL3"/>
      <c r="DM3"/>
    </row>
    <row r="4" spans="1:139" x14ac:dyDescent="0.25">
      <c r="A4" s="1" t="str">
        <f>CONCATENATE("MES: ",[7]NOMBRE!B6," - ","( ",[7]NOMBRE!C6,[7]NOMBRE!D6," )")</f>
        <v>MES: JUNIO - ( 06 )</v>
      </c>
      <c r="CW4"/>
      <c r="CX4"/>
      <c r="CY4"/>
      <c r="CZ4"/>
      <c r="DA4"/>
      <c r="DB4"/>
      <c r="DC4"/>
      <c r="DD4"/>
      <c r="DE4"/>
      <c r="DG4"/>
      <c r="DH4"/>
      <c r="DI4"/>
      <c r="DJ4"/>
      <c r="DK4"/>
      <c r="DL4"/>
      <c r="DM4"/>
    </row>
    <row r="5" spans="1:139" x14ac:dyDescent="0.25">
      <c r="A5" s="1" t="str">
        <f>CONCATENATE("AÑO: ",[7]NOMBRE!B7)</f>
        <v>AÑO: 2024</v>
      </c>
      <c r="CW5"/>
      <c r="CX5"/>
      <c r="CY5"/>
      <c r="CZ5"/>
      <c r="DA5"/>
      <c r="DB5"/>
      <c r="DC5"/>
      <c r="DD5"/>
      <c r="DE5"/>
      <c r="DG5"/>
      <c r="DH5"/>
      <c r="DI5"/>
      <c r="DJ5"/>
      <c r="DK5"/>
      <c r="DL5"/>
      <c r="DM5"/>
    </row>
    <row r="6" spans="1:139" s="539" customFormat="1" ht="18" customHeight="1" x14ac:dyDescent="0.25">
      <c r="A6" s="630" t="s">
        <v>1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542"/>
      <c r="AX6" s="542"/>
      <c r="AY6" s="542"/>
      <c r="AZ6" s="542"/>
      <c r="BA6" s="542"/>
      <c r="BB6" s="542"/>
      <c r="BC6" s="542"/>
      <c r="BD6" s="542"/>
      <c r="BE6" s="542"/>
      <c r="BF6" s="542"/>
      <c r="BG6" s="542"/>
      <c r="BH6" s="542"/>
      <c r="BI6" s="542"/>
      <c r="BJ6" s="542"/>
      <c r="BK6" s="542"/>
      <c r="BL6" s="542"/>
      <c r="BM6" s="542"/>
      <c r="BN6" s="542"/>
      <c r="BO6" s="542"/>
      <c r="BP6" s="542"/>
      <c r="BQ6" s="542"/>
      <c r="BR6" s="542"/>
      <c r="BS6" s="542"/>
      <c r="BT6" s="542"/>
      <c r="BU6" s="542"/>
      <c r="BV6" s="542"/>
      <c r="BW6" s="542"/>
      <c r="BX6" s="542"/>
      <c r="BY6" s="542"/>
      <c r="BZ6" s="542"/>
      <c r="CA6" s="542"/>
      <c r="CB6" s="542"/>
      <c r="CC6" s="542"/>
      <c r="CD6" s="542"/>
      <c r="CE6" s="542"/>
      <c r="CF6" s="542"/>
      <c r="CG6" s="542"/>
      <c r="CH6" s="542"/>
      <c r="CI6" s="542"/>
      <c r="CJ6" s="542"/>
      <c r="CK6" s="542"/>
      <c r="CL6" s="542"/>
      <c r="CM6" s="542"/>
      <c r="CN6" s="542"/>
      <c r="CO6" s="542"/>
      <c r="CP6" s="542"/>
      <c r="CQ6" s="542"/>
      <c r="CR6" s="542"/>
      <c r="CS6" s="542"/>
      <c r="CT6" s="542"/>
      <c r="CU6" s="542"/>
      <c r="CV6" s="542"/>
      <c r="CW6" s="542"/>
      <c r="CX6" s="542"/>
      <c r="CY6" s="542"/>
      <c r="CZ6" s="542"/>
      <c r="DA6" s="542"/>
      <c r="DB6" s="542"/>
      <c r="DC6" s="542"/>
      <c r="DD6" s="542"/>
      <c r="DE6" s="542"/>
      <c r="DF6" s="542"/>
      <c r="DG6" s="542"/>
      <c r="DH6" s="542"/>
      <c r="DI6" s="542"/>
      <c r="DJ6" s="542"/>
      <c r="DK6" s="542"/>
      <c r="DL6" s="542"/>
      <c r="DM6" s="542"/>
      <c r="DN6" s="542"/>
      <c r="DO6" s="542"/>
      <c r="DP6" s="542"/>
      <c r="DQ6" s="542"/>
      <c r="DR6" s="631"/>
      <c r="DS6" s="631"/>
      <c r="DT6" s="631"/>
      <c r="DU6" s="631"/>
      <c r="DV6" s="631"/>
      <c r="DW6" s="631"/>
      <c r="DX6" s="631"/>
      <c r="DY6" s="631"/>
      <c r="DZ6" s="631"/>
      <c r="EA6" s="631"/>
      <c r="EB6" s="631"/>
      <c r="EC6" s="631"/>
      <c r="ED6" s="631"/>
      <c r="EE6" s="631"/>
      <c r="EF6" s="631"/>
      <c r="EG6" s="631"/>
      <c r="EH6" s="631"/>
      <c r="EI6" s="631"/>
    </row>
    <row r="7" spans="1:139" x14ac:dyDescent="0.25">
      <c r="CW7"/>
      <c r="CX7"/>
      <c r="CY7"/>
      <c r="CZ7"/>
      <c r="DA7"/>
      <c r="DB7"/>
      <c r="DC7"/>
      <c r="DD7"/>
      <c r="DE7"/>
      <c r="DG7"/>
      <c r="DH7"/>
      <c r="DI7"/>
      <c r="DJ7"/>
      <c r="DK7"/>
      <c r="DL7"/>
      <c r="DM7"/>
    </row>
    <row r="8" spans="1:139" ht="18" customHeight="1" x14ac:dyDescent="0.25">
      <c r="A8" s="5" t="s">
        <v>2</v>
      </c>
      <c r="B8" s="6"/>
      <c r="C8" s="6"/>
      <c r="D8" s="7"/>
      <c r="E8" s="7"/>
      <c r="F8" s="8"/>
      <c r="G8" s="539"/>
      <c r="H8" s="8"/>
      <c r="I8" s="8"/>
      <c r="J8" s="8"/>
      <c r="K8" s="8"/>
      <c r="L8" s="8"/>
      <c r="M8" s="8"/>
      <c r="N8" s="8"/>
      <c r="O8" s="8"/>
      <c r="P8" s="53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9"/>
      <c r="CW8"/>
      <c r="CX8"/>
      <c r="CY8"/>
      <c r="CZ8"/>
      <c r="DA8"/>
      <c r="DB8"/>
      <c r="DC8"/>
      <c r="DD8"/>
      <c r="DE8"/>
      <c r="DG8"/>
      <c r="DH8"/>
      <c r="DI8"/>
      <c r="DJ8"/>
      <c r="DK8"/>
      <c r="DL8"/>
      <c r="DM8"/>
    </row>
    <row r="9" spans="1:139" x14ac:dyDescent="0.25">
      <c r="A9" s="632" t="s">
        <v>3</v>
      </c>
      <c r="B9" s="632"/>
      <c r="C9" s="2436"/>
      <c r="D9" s="638" t="s">
        <v>4</v>
      </c>
      <c r="E9" s="638"/>
      <c r="F9" s="2464"/>
      <c r="G9" s="2438" t="s">
        <v>5</v>
      </c>
      <c r="H9" s="2439"/>
      <c r="I9" s="2439"/>
      <c r="J9" s="2439"/>
      <c r="K9" s="2439"/>
      <c r="L9" s="2439"/>
      <c r="M9" s="2439"/>
      <c r="N9" s="2439"/>
      <c r="O9" s="2439"/>
      <c r="P9" s="2439"/>
      <c r="Q9" s="2439"/>
      <c r="R9" s="2439"/>
      <c r="S9" s="2439"/>
      <c r="T9" s="2439"/>
      <c r="U9" s="2439"/>
      <c r="V9" s="2439"/>
      <c r="W9" s="2439"/>
      <c r="X9" s="2439"/>
      <c r="Y9" s="2439"/>
      <c r="Z9" s="2439"/>
      <c r="AA9" s="2439"/>
      <c r="AB9" s="2439"/>
      <c r="AC9" s="2439"/>
      <c r="AD9" s="2439"/>
      <c r="AE9" s="2439"/>
      <c r="AF9" s="2439"/>
      <c r="AG9" s="2439"/>
      <c r="AH9" s="2439"/>
      <c r="AI9" s="2439"/>
      <c r="AJ9" s="2439"/>
      <c r="AK9" s="2439"/>
      <c r="AL9" s="2439"/>
      <c r="AM9" s="2439"/>
      <c r="AN9" s="2439"/>
      <c r="AO9" s="2439"/>
      <c r="AP9" s="2440"/>
      <c r="AQ9" s="2464" t="s">
        <v>6</v>
      </c>
      <c r="AR9" s="2442" t="s">
        <v>7</v>
      </c>
      <c r="AS9" s="2442" t="s">
        <v>8</v>
      </c>
      <c r="AT9" s="2442" t="s">
        <v>9</v>
      </c>
      <c r="AU9" s="2442" t="s">
        <v>10</v>
      </c>
      <c r="AV9" s="2437" t="s">
        <v>11</v>
      </c>
      <c r="AW9" s="2442" t="s">
        <v>12</v>
      </c>
      <c r="AX9" s="2442" t="s">
        <v>13</v>
      </c>
      <c r="CW9"/>
      <c r="CX9"/>
      <c r="CY9"/>
      <c r="CZ9"/>
      <c r="DA9"/>
      <c r="DB9"/>
      <c r="DC9"/>
      <c r="DD9"/>
      <c r="DE9"/>
      <c r="DG9"/>
      <c r="DH9"/>
      <c r="DI9"/>
      <c r="DJ9"/>
      <c r="DK9"/>
      <c r="DL9"/>
      <c r="DM9"/>
    </row>
    <row r="10" spans="1:139" x14ac:dyDescent="0.25">
      <c r="A10" s="634"/>
      <c r="B10" s="634"/>
      <c r="C10" s="635"/>
      <c r="D10" s="640"/>
      <c r="E10" s="640"/>
      <c r="F10" s="885"/>
      <c r="G10" s="2465" t="s">
        <v>14</v>
      </c>
      <c r="H10" s="2443"/>
      <c r="I10" s="2438" t="s">
        <v>15</v>
      </c>
      <c r="J10" s="2444"/>
      <c r="K10" s="2439" t="s">
        <v>16</v>
      </c>
      <c r="L10" s="2444"/>
      <c r="M10" s="2438" t="s">
        <v>17</v>
      </c>
      <c r="N10" s="2444"/>
      <c r="O10" s="2438" t="s">
        <v>18</v>
      </c>
      <c r="P10" s="2444"/>
      <c r="Q10" s="2438" t="s">
        <v>19</v>
      </c>
      <c r="R10" s="2444"/>
      <c r="S10" s="2438" t="s">
        <v>20</v>
      </c>
      <c r="T10" s="2444"/>
      <c r="U10" s="2438" t="s">
        <v>21</v>
      </c>
      <c r="V10" s="2444"/>
      <c r="W10" s="2438" t="s">
        <v>22</v>
      </c>
      <c r="X10" s="2444"/>
      <c r="Y10" s="2438" t="s">
        <v>23</v>
      </c>
      <c r="Z10" s="2445"/>
      <c r="AA10" s="2438" t="s">
        <v>24</v>
      </c>
      <c r="AB10" s="2445"/>
      <c r="AC10" s="2438" t="s">
        <v>25</v>
      </c>
      <c r="AD10" s="2445"/>
      <c r="AE10" s="2438" t="s">
        <v>26</v>
      </c>
      <c r="AF10" s="2445"/>
      <c r="AG10" s="2438" t="s">
        <v>27</v>
      </c>
      <c r="AH10" s="2445"/>
      <c r="AI10" s="2438" t="s">
        <v>28</v>
      </c>
      <c r="AJ10" s="2445"/>
      <c r="AK10" s="2438" t="s">
        <v>29</v>
      </c>
      <c r="AL10" s="2445"/>
      <c r="AM10" s="2438" t="s">
        <v>30</v>
      </c>
      <c r="AN10" s="2445"/>
      <c r="AO10" s="2438" t="s">
        <v>31</v>
      </c>
      <c r="AP10" s="2466"/>
      <c r="AQ10" s="645"/>
      <c r="AR10" s="647"/>
      <c r="AS10" s="647"/>
      <c r="AT10" s="647"/>
      <c r="AU10" s="647"/>
      <c r="AV10" s="650"/>
      <c r="AW10" s="647"/>
      <c r="AX10" s="647"/>
      <c r="CW10"/>
      <c r="CX10"/>
      <c r="CY10"/>
      <c r="CZ10"/>
      <c r="DA10"/>
      <c r="DB10"/>
      <c r="DC10"/>
      <c r="DD10"/>
      <c r="DE10"/>
      <c r="DG10"/>
      <c r="DH10"/>
      <c r="DI10"/>
      <c r="DJ10"/>
      <c r="DK10"/>
      <c r="DL10"/>
      <c r="DM10"/>
    </row>
    <row r="11" spans="1:139" x14ac:dyDescent="0.25">
      <c r="A11" s="636"/>
      <c r="B11" s="636"/>
      <c r="C11" s="884"/>
      <c r="D11" s="2446" t="s">
        <v>32</v>
      </c>
      <c r="E11" s="2467" t="s">
        <v>33</v>
      </c>
      <c r="F11" s="2448" t="s">
        <v>34</v>
      </c>
      <c r="G11" s="2449" t="s">
        <v>33</v>
      </c>
      <c r="H11" s="2448" t="s">
        <v>34</v>
      </c>
      <c r="I11" s="2449" t="s">
        <v>33</v>
      </c>
      <c r="J11" s="2448" t="s">
        <v>34</v>
      </c>
      <c r="K11" s="2449" t="s">
        <v>33</v>
      </c>
      <c r="L11" s="2448" t="s">
        <v>34</v>
      </c>
      <c r="M11" s="2449" t="s">
        <v>33</v>
      </c>
      <c r="N11" s="2448" t="s">
        <v>34</v>
      </c>
      <c r="O11" s="2449" t="s">
        <v>33</v>
      </c>
      <c r="P11" s="2448" t="s">
        <v>34</v>
      </c>
      <c r="Q11" s="2449" t="s">
        <v>33</v>
      </c>
      <c r="R11" s="2448" t="s">
        <v>34</v>
      </c>
      <c r="S11" s="2449" t="s">
        <v>33</v>
      </c>
      <c r="T11" s="2448" t="s">
        <v>34</v>
      </c>
      <c r="U11" s="2449" t="s">
        <v>33</v>
      </c>
      <c r="V11" s="2448" t="s">
        <v>34</v>
      </c>
      <c r="W11" s="2449" t="s">
        <v>33</v>
      </c>
      <c r="X11" s="2448" t="s">
        <v>34</v>
      </c>
      <c r="Y11" s="2449" t="s">
        <v>33</v>
      </c>
      <c r="Z11" s="2448" t="s">
        <v>34</v>
      </c>
      <c r="AA11" s="2449" t="s">
        <v>33</v>
      </c>
      <c r="AB11" s="2448" t="s">
        <v>34</v>
      </c>
      <c r="AC11" s="2449" t="s">
        <v>33</v>
      </c>
      <c r="AD11" s="2448" t="s">
        <v>34</v>
      </c>
      <c r="AE11" s="2449" t="s">
        <v>33</v>
      </c>
      <c r="AF11" s="2448" t="s">
        <v>34</v>
      </c>
      <c r="AG11" s="2449" t="s">
        <v>33</v>
      </c>
      <c r="AH11" s="2448" t="s">
        <v>34</v>
      </c>
      <c r="AI11" s="2449" t="s">
        <v>33</v>
      </c>
      <c r="AJ11" s="2448" t="s">
        <v>34</v>
      </c>
      <c r="AK11" s="2449" t="s">
        <v>33</v>
      </c>
      <c r="AL11" s="2448" t="s">
        <v>34</v>
      </c>
      <c r="AM11" s="2449" t="s">
        <v>33</v>
      </c>
      <c r="AN11" s="2448" t="s">
        <v>34</v>
      </c>
      <c r="AO11" s="2449" t="s">
        <v>33</v>
      </c>
      <c r="AP11" s="2461" t="s">
        <v>34</v>
      </c>
      <c r="AQ11" s="885"/>
      <c r="AR11" s="946"/>
      <c r="AS11" s="946"/>
      <c r="AT11" s="946"/>
      <c r="AU11" s="946"/>
      <c r="AV11" s="889"/>
      <c r="AW11" s="946"/>
      <c r="AX11" s="946"/>
      <c r="CW11"/>
      <c r="CX11"/>
      <c r="CY11"/>
      <c r="CZ11"/>
      <c r="DA11"/>
      <c r="DB11"/>
      <c r="DC11"/>
      <c r="DD11"/>
      <c r="DE11"/>
      <c r="DG11"/>
      <c r="DH11"/>
      <c r="DI11"/>
      <c r="DJ11"/>
      <c r="DK11"/>
      <c r="DL11"/>
      <c r="DM11"/>
    </row>
    <row r="12" spans="1:139" ht="15" customHeight="1" x14ac:dyDescent="0.25">
      <c r="A12" s="2468" t="s">
        <v>35</v>
      </c>
      <c r="B12" s="2469"/>
      <c r="C12" s="2470"/>
      <c r="D12" s="2471">
        <f>SUM(E12+F12)</f>
        <v>0</v>
      </c>
      <c r="E12" s="2472">
        <f>SUM(G12+I12+K12+M12+O12+Q12+S12+U12+W12+Y12+AA12+AC12+AE12+AG12+AI12+AK12+AM12+AO12)</f>
        <v>0</v>
      </c>
      <c r="F12" s="18">
        <f t="shared" ref="E12:F15" si="0">SUM(H12+J12+L12+N12+P12+R12+T12+V12+X12+Z12+AB12+AD12+AF12+AH12+AJ12+AL12+AN12+AP12)</f>
        <v>0</v>
      </c>
      <c r="G12" s="19"/>
      <c r="H12" s="20"/>
      <c r="I12" s="2473"/>
      <c r="J12" s="20"/>
      <c r="K12" s="2473"/>
      <c r="L12" s="20"/>
      <c r="M12" s="19"/>
      <c r="N12" s="20"/>
      <c r="O12" s="19"/>
      <c r="P12" s="20"/>
      <c r="Q12" s="19"/>
      <c r="R12" s="22"/>
      <c r="S12" s="19"/>
      <c r="T12" s="22"/>
      <c r="U12" s="19"/>
      <c r="V12" s="22"/>
      <c r="W12" s="19"/>
      <c r="X12" s="22"/>
      <c r="Y12" s="19"/>
      <c r="Z12" s="22"/>
      <c r="AA12" s="19"/>
      <c r="AB12" s="22"/>
      <c r="AC12" s="19"/>
      <c r="AD12" s="22"/>
      <c r="AE12" s="19"/>
      <c r="AF12" s="22"/>
      <c r="AG12" s="19"/>
      <c r="AH12" s="22"/>
      <c r="AI12" s="19"/>
      <c r="AJ12" s="22"/>
      <c r="AK12" s="19"/>
      <c r="AL12" s="22"/>
      <c r="AM12" s="19"/>
      <c r="AN12" s="22"/>
      <c r="AO12" s="19"/>
      <c r="AP12" s="23"/>
      <c r="AQ12" s="20"/>
      <c r="AR12" s="20"/>
      <c r="AS12" s="24"/>
      <c r="AT12" s="24"/>
      <c r="AU12" s="24"/>
      <c r="AV12" s="24"/>
      <c r="AW12" s="24"/>
      <c r="AX12" s="24"/>
      <c r="AY12" t="str">
        <f>CW12&amp;CX12&amp;CY12&amp;CZ12&amp;DA12&amp;DB12&amp;DC12&amp;DD12&amp;DE12</f>
        <v/>
      </c>
      <c r="CW12" s="25" t="str">
        <f>IF(AND((Y12+Z12)&gt;0,AQ12="")," * No olvide digitar la variable 12 años. Si no tiene digite Cero.",IF(AQ12&gt;(Y12+Z12),"* Las Consultas de 12 años NO DEBEN ser mayor que el total de Consultas entre 10-14 años",""))</f>
        <v/>
      </c>
      <c r="CX12" s="25" t="str">
        <f>IF(AND(F12&gt;0,AR12="")," * No olvide digitar la variable Embarazadas. Digite cero si no tiene.","")</f>
        <v/>
      </c>
      <c r="CY12" s="25" t="str">
        <f>IF(AR12&gt;F12," * Las Embarazadas NO DEBEN ser mayor al Total de mujeres. ","")</f>
        <v/>
      </c>
      <c r="CZ12" s="25" t="str">
        <f>IF(AND((AK12+AL12)&gt;0,AS12="")," * No olvide digitar la variable 60 años. Si no tiene digite Cero.",IF(AS12&gt;(AK12+AL12)," * Las consultas de 60 años NO DEBEN ser mayor que el Total de consultas del grupo 60-64 años",""))</f>
        <v/>
      </c>
      <c r="DA12" s="25" t="str">
        <f>IF(AND(D12&gt;0,AT12="")," * No olvide digitar la variable Usuarios con Discapacidad. Digite Cero si no tiene.",IF(AT12&gt;D12," * La variable Usuarios con Discapacidad No puede ser mayor al Total Ambos Sexos.",""))</f>
        <v/>
      </c>
      <c r="DB12" s="25" t="str">
        <f>IF(AND(D12&gt;0,AU12="")," * No olvide digitar la variable Migrantes. Digite Cero si no tiene.",IF(AU12&gt;D12," * La variable Migrantes No puede ser mayor al Total Ambos Sexos.",""))</f>
        <v/>
      </c>
      <c r="DC12" s="25" t="str">
        <f>IF(AND(D12&gt;0,AV12="")," * No olvide digitar la variable Pacientes en control PSCV. Digite Cero si no tiene.",IF(AV12&gt;D12," * La variable Pacientes en control PSCV No puede ser mayor al Total Ambos Sexos.",""))</f>
        <v/>
      </c>
      <c r="DD12" s="25" t="str">
        <f>IF(AND(D12&gt;0,AW12="")," * No olvide digitar la variable Niños, niñas, adolescentes y jóvenes SENAME. Digite Cero si no tiene.",IF(AW12&gt;D12," * La variable Niños, niñas, adolescentes y jóvenes SENAME No puede ser mayor al Total.",""))</f>
        <v/>
      </c>
      <c r="DE12" s="25" t="str">
        <f t="shared" ref="DE12:DE14" si="1">IF(AND(D12&gt;0,AX12="")," * No olvide digitar la variable Niños, niñas, adolescentes y jóvenes Mejor Niñez. Digite Cero si no tiene.",IF(AX12&gt;D12," * La variable Niños, niñas, adolescentes y jóvenes Mejor Niñez no puede ser mayor al Total.",""))</f>
        <v/>
      </c>
      <c r="DG12" s="26">
        <f>IF(AND((Y12+Z12)&gt;0,AQ12=""),1,IF(AQ12&gt;(Y12+Z12),1,0))</f>
        <v>0</v>
      </c>
      <c r="DH12" s="26">
        <f>IF(AND(F12&gt;0,AR12=""),1,0)</f>
        <v>0</v>
      </c>
      <c r="DI12" s="26">
        <f>IF(AR12&gt;F12,1,0)</f>
        <v>0</v>
      </c>
      <c r="DJ12" s="26">
        <f>IF(AND((AK12+AL12)&gt;0,AS12=""),1,IF(AS12&gt;(AK12+AL12),1,0))</f>
        <v>0</v>
      </c>
      <c r="DK12" s="26">
        <f>IF(AND(D12&gt;0,AT12=""),1,IF(AT12&gt;D12,1,0))</f>
        <v>0</v>
      </c>
      <c r="DL12" s="26">
        <f>IF(AND(D12&gt;0,AU12=""),1,IF(AU12&gt;D12,1,0))</f>
        <v>0</v>
      </c>
      <c r="DM12" s="26">
        <f>IF(AND(D12&gt;0,AV12=""),1,IF(AV12&gt;D12,1,0))</f>
        <v>0</v>
      </c>
      <c r="DN12" s="26">
        <f>IF(AND(D12&gt;0,AW12=""),1,IF(AW12&gt;D12,1,0))</f>
        <v>0</v>
      </c>
      <c r="DO12" s="26">
        <f>IF(AND(D12&gt;0,AX12=""),1,IF(AX12&gt;D12,1,0))</f>
        <v>0</v>
      </c>
    </row>
    <row r="13" spans="1:139" ht="15" customHeight="1" x14ac:dyDescent="0.25">
      <c r="A13" s="1461" t="s">
        <v>36</v>
      </c>
      <c r="B13" s="1462"/>
      <c r="C13" s="1463"/>
      <c r="D13" s="1464">
        <f>SUM(E13+F13)</f>
        <v>0</v>
      </c>
      <c r="E13" s="1465">
        <f t="shared" si="0"/>
        <v>0</v>
      </c>
      <c r="F13" s="1466">
        <f>SUM(H13+J13+L13+N13+P13+R13+T13+V13+X13+Z13+AB13+AD13+AF13+AH13+AJ13+AL13+AN13+AP13)</f>
        <v>0</v>
      </c>
      <c r="G13" s="1467"/>
      <c r="H13" s="1468"/>
      <c r="I13" s="1467"/>
      <c r="J13" s="1468"/>
      <c r="K13" s="1467"/>
      <c r="L13" s="1468"/>
      <c r="M13" s="1467"/>
      <c r="N13" s="1468"/>
      <c r="O13" s="1467"/>
      <c r="P13" s="1468"/>
      <c r="Q13" s="1467"/>
      <c r="R13" s="1425"/>
      <c r="S13" s="1467"/>
      <c r="T13" s="1425"/>
      <c r="U13" s="1467"/>
      <c r="V13" s="1425"/>
      <c r="W13" s="1467"/>
      <c r="X13" s="1425"/>
      <c r="Y13" s="1467"/>
      <c r="Z13" s="1425"/>
      <c r="AA13" s="1467"/>
      <c r="AB13" s="1425"/>
      <c r="AC13" s="1467"/>
      <c r="AD13" s="1425"/>
      <c r="AE13" s="1467"/>
      <c r="AF13" s="1425"/>
      <c r="AG13" s="1467"/>
      <c r="AH13" s="1425"/>
      <c r="AI13" s="1467"/>
      <c r="AJ13" s="1425"/>
      <c r="AK13" s="1467"/>
      <c r="AL13" s="1425"/>
      <c r="AM13" s="1467"/>
      <c r="AN13" s="1425"/>
      <c r="AO13" s="1467"/>
      <c r="AP13" s="1426"/>
      <c r="AQ13" s="1468"/>
      <c r="AR13" s="1468"/>
      <c r="AS13" s="1428"/>
      <c r="AT13" s="1428"/>
      <c r="AU13" s="1428"/>
      <c r="AV13" s="1428"/>
      <c r="AW13" s="1428"/>
      <c r="AX13" s="1428"/>
      <c r="AY13" t="str">
        <f t="shared" ref="AY13:AY15" si="2">CW13&amp;CX13&amp;CY13&amp;CZ13&amp;DA13&amp;DB13&amp;DC13&amp;DD13&amp;DE13</f>
        <v/>
      </c>
      <c r="CW13" s="25" t="str">
        <f t="shared" ref="CW13:CW15" si="3">IF(AND((Y13+Z13)&gt;0,AQ13="")," * No olvide digitar la variable 12 años. Si no tiene digite Cero.",IF(AQ13&gt;(Y13+Z13),"* Las Consultas de 12 años NO DEBEN ser mayor que el total de Consultas entre 10-14 años",""))</f>
        <v/>
      </c>
      <c r="CX13" s="25" t="str">
        <f t="shared" ref="CX13:CX15" si="4">IF(AND(F13&gt;0,AR13="")," * No olvide digitar la variable Embarazadas. Digite cero si no tiene.","")</f>
        <v/>
      </c>
      <c r="CY13" s="25" t="str">
        <f t="shared" ref="CY13:CY15" si="5">IF(AR13&gt;F13," * Las Embarazadas NO DEBEN ser mayor al Total de mujeres. ","")</f>
        <v/>
      </c>
      <c r="CZ13" s="25" t="str">
        <f t="shared" ref="CZ13:CZ15" si="6">IF(AND((AK13+AL13)&gt;0,AS13="")," * No olvide digitar la variable 60 años. Si no tiene digite Cero.",IF(AS13&gt;(AK13+AL13)," * Las consultas de 60 años NO DEBEN ser mayor que el Total de consultas del grupo 60-64 años",""))</f>
        <v/>
      </c>
      <c r="DA13" s="25" t="str">
        <f t="shared" ref="DA13:DA15" si="7">IF(AND(D13&gt;0,AT13="")," * No olvide digitar la variable Usuarios con Discapacidad. Digite Cero si no tiene.",IF(AT13&gt;D13," * La variable Usuarios con Discapacidad No puede ser mayor al Total Ambos Sexos.",""))</f>
        <v/>
      </c>
      <c r="DB13" s="25" t="str">
        <f t="shared" ref="DB13:DB15" si="8">IF(AND(D13&gt;0,AU13="")," * No olvide digitar la variable Migrantes. Digite Cero si no tiene.",IF(AU13&gt;D13," * La variable Migrantes No puede ser mayor al Total Ambos Sexos.",""))</f>
        <v/>
      </c>
      <c r="DC13" s="25" t="str">
        <f t="shared" ref="DC13:DC15" si="9">IF(AND(D13&gt;0,AV13="")," * No olvide digitar la variable Pacientes en control PSCV. Digite Cero si no tiene.",IF(AV13&gt;D13," * La variable Pacientes en control PSCV No puede ser mayor al Total Ambos Sexos.",""))</f>
        <v/>
      </c>
      <c r="DD13" s="25" t="str">
        <f t="shared" ref="DD13:DD15" si="10">IF(AND(D13&gt;0,AW13="")," * No olvide digitar la variable Niños, niñas, adolescentes y jóvenes SENAME. Digite Cero si no tiene.",IF(AW13&gt;D13," * La variable Niños, niñas, adolescentes y jóvenes SENAME No puede ser mayor al Total.",""))</f>
        <v/>
      </c>
      <c r="DE13" s="25" t="str">
        <f t="shared" si="1"/>
        <v/>
      </c>
      <c r="DG13" s="26">
        <f t="shared" ref="DG13:DG15" si="11">IF(AND((Y13+Z13)&gt;0,AQ13=""),1,IF(AQ13&gt;(Y13+Z13),1,0))</f>
        <v>0</v>
      </c>
      <c r="DH13" s="26">
        <f t="shared" ref="DH13:DH15" si="12">IF(AND(F13&gt;0,AR13=""),1,0)</f>
        <v>0</v>
      </c>
      <c r="DI13" s="26">
        <f t="shared" ref="DI13:DI15" si="13">IF(AR13&gt;F13,1,0)</f>
        <v>0</v>
      </c>
      <c r="DJ13" s="26">
        <f t="shared" ref="DJ13:DJ15" si="14">IF(AND((AK13+AL13)&gt;0,AS13=""),1,IF(AS13&gt;(AK13+AL13),1,0))</f>
        <v>0</v>
      </c>
      <c r="DK13" s="26">
        <f t="shared" ref="DK13:DK15" si="15">IF(AND(D13&gt;0,AT13=""),1,IF(AT13&gt;D13,1,0))</f>
        <v>0</v>
      </c>
      <c r="DL13" s="26">
        <f t="shared" ref="DL13:DL15" si="16">IF(AND(D13&gt;0,AU13=""),1,IF(AU13&gt;D13,1,0))</f>
        <v>0</v>
      </c>
      <c r="DM13" s="26">
        <f t="shared" ref="DM13:DM15" si="17">IF(AND(D13&gt;0,AV13=""),1,IF(AV13&gt;D13,1,0))</f>
        <v>0</v>
      </c>
      <c r="DN13" s="26">
        <f t="shared" ref="DN13:DN15" si="18">IF(AND(D13&gt;0,AW13=""),1,IF(AW13&gt;D13,1,0))</f>
        <v>0</v>
      </c>
      <c r="DO13" s="26">
        <f t="shared" ref="DO13:DO15" si="19">IF(AND(D13&gt;0,AX13=""),1,IF(AX13&gt;D13,1,0))</f>
        <v>0</v>
      </c>
    </row>
    <row r="14" spans="1:139" ht="15" customHeight="1" x14ac:dyDescent="0.25">
      <c r="A14" s="1461" t="s">
        <v>37</v>
      </c>
      <c r="B14" s="1462"/>
      <c r="C14" s="1463"/>
      <c r="D14" s="1464">
        <f>SUM(E14+F14)</f>
        <v>0</v>
      </c>
      <c r="E14" s="1465">
        <f t="shared" si="0"/>
        <v>0</v>
      </c>
      <c r="F14" s="1466">
        <f t="shared" si="0"/>
        <v>0</v>
      </c>
      <c r="G14" s="1467"/>
      <c r="H14" s="1468"/>
      <c r="I14" s="1467"/>
      <c r="J14" s="1468"/>
      <c r="K14" s="1467"/>
      <c r="L14" s="1468"/>
      <c r="M14" s="1467"/>
      <c r="N14" s="1425"/>
      <c r="O14" s="1467"/>
      <c r="P14" s="1425"/>
      <c r="Q14" s="1467"/>
      <c r="R14" s="1425"/>
      <c r="S14" s="1467"/>
      <c r="T14" s="1425"/>
      <c r="U14" s="1467"/>
      <c r="V14" s="1425"/>
      <c r="W14" s="1467"/>
      <c r="X14" s="1425"/>
      <c r="Y14" s="1467"/>
      <c r="Z14" s="1425"/>
      <c r="AA14" s="1467"/>
      <c r="AB14" s="1425"/>
      <c r="AC14" s="1467"/>
      <c r="AD14" s="1425"/>
      <c r="AE14" s="1467"/>
      <c r="AF14" s="1425"/>
      <c r="AG14" s="1467"/>
      <c r="AH14" s="1425"/>
      <c r="AI14" s="1467"/>
      <c r="AJ14" s="1425"/>
      <c r="AK14" s="1467"/>
      <c r="AL14" s="1425"/>
      <c r="AM14" s="1467"/>
      <c r="AN14" s="1425"/>
      <c r="AO14" s="1467"/>
      <c r="AP14" s="1426"/>
      <c r="AQ14" s="1468"/>
      <c r="AR14" s="1468"/>
      <c r="AS14" s="1428"/>
      <c r="AT14" s="1428"/>
      <c r="AU14" s="1428"/>
      <c r="AV14" s="1428"/>
      <c r="AW14" s="1428"/>
      <c r="AX14" s="1428"/>
      <c r="AY14" t="str">
        <f t="shared" si="2"/>
        <v/>
      </c>
      <c r="CW14" s="25" t="str">
        <f t="shared" si="3"/>
        <v/>
      </c>
      <c r="CX14" s="25" t="str">
        <f t="shared" si="4"/>
        <v/>
      </c>
      <c r="CY14" s="25" t="str">
        <f t="shared" si="5"/>
        <v/>
      </c>
      <c r="CZ14" s="25" t="str">
        <f t="shared" si="6"/>
        <v/>
      </c>
      <c r="DA14" s="25" t="str">
        <f t="shared" si="7"/>
        <v/>
      </c>
      <c r="DB14" s="25" t="str">
        <f t="shared" si="8"/>
        <v/>
      </c>
      <c r="DC14" s="25" t="str">
        <f t="shared" si="9"/>
        <v/>
      </c>
      <c r="DD14" s="25" t="str">
        <f t="shared" si="10"/>
        <v/>
      </c>
      <c r="DE14" s="25" t="str">
        <f t="shared" si="1"/>
        <v/>
      </c>
      <c r="DG14" s="26">
        <f t="shared" si="11"/>
        <v>0</v>
      </c>
      <c r="DH14" s="26">
        <f t="shared" si="12"/>
        <v>0</v>
      </c>
      <c r="DI14" s="26">
        <f t="shared" si="13"/>
        <v>0</v>
      </c>
      <c r="DJ14" s="26">
        <f t="shared" si="14"/>
        <v>0</v>
      </c>
      <c r="DK14" s="26">
        <f t="shared" si="15"/>
        <v>0</v>
      </c>
      <c r="DL14" s="26">
        <f t="shared" si="16"/>
        <v>0</v>
      </c>
      <c r="DM14" s="26">
        <f t="shared" si="17"/>
        <v>0</v>
      </c>
      <c r="DN14" s="26">
        <f t="shared" si="18"/>
        <v>0</v>
      </c>
      <c r="DO14" s="26">
        <f t="shared" si="19"/>
        <v>0</v>
      </c>
    </row>
    <row r="15" spans="1:139" ht="15" customHeight="1" x14ac:dyDescent="0.25">
      <c r="A15" s="1469" t="s">
        <v>38</v>
      </c>
      <c r="B15" s="665"/>
      <c r="C15" s="666"/>
      <c r="D15" s="1470">
        <f>SUM(E15+F15)</f>
        <v>0</v>
      </c>
      <c r="E15" s="1471">
        <f>SUM(G15+I15+K15+M15+O15+Q15+S15+U15+W15+Y15+AA15+AC15+AE15+AG15+AI15+AK15+AM15+AO15)</f>
        <v>0</v>
      </c>
      <c r="F15" s="1472">
        <f t="shared" si="0"/>
        <v>0</v>
      </c>
      <c r="G15" s="1473"/>
      <c r="H15" s="39"/>
      <c r="I15" s="1473"/>
      <c r="J15" s="39"/>
      <c r="K15" s="1473"/>
      <c r="L15" s="39"/>
      <c r="M15" s="1473"/>
      <c r="N15" s="1435"/>
      <c r="O15" s="1473"/>
      <c r="P15" s="1435"/>
      <c r="Q15" s="1473"/>
      <c r="R15" s="1435"/>
      <c r="S15" s="1473"/>
      <c r="T15" s="1435"/>
      <c r="U15" s="1473"/>
      <c r="V15" s="1435"/>
      <c r="W15" s="1473"/>
      <c r="X15" s="1435"/>
      <c r="Y15" s="1473"/>
      <c r="Z15" s="1435"/>
      <c r="AA15" s="1473"/>
      <c r="AB15" s="1435"/>
      <c r="AC15" s="1473"/>
      <c r="AD15" s="1435"/>
      <c r="AE15" s="1473"/>
      <c r="AF15" s="1435"/>
      <c r="AG15" s="1473"/>
      <c r="AH15" s="1435"/>
      <c r="AI15" s="1473"/>
      <c r="AJ15" s="1435"/>
      <c r="AK15" s="1473"/>
      <c r="AL15" s="1435"/>
      <c r="AM15" s="1473"/>
      <c r="AN15" s="1435"/>
      <c r="AO15" s="1473"/>
      <c r="AP15" s="1436"/>
      <c r="AQ15" s="39"/>
      <c r="AR15" s="39"/>
      <c r="AS15" s="1438"/>
      <c r="AT15" s="1438"/>
      <c r="AU15" s="1438"/>
      <c r="AV15" s="1438"/>
      <c r="AW15" s="1438"/>
      <c r="AX15" s="1438"/>
      <c r="AY15" t="str">
        <f t="shared" si="2"/>
        <v/>
      </c>
      <c r="CW15" s="25" t="str">
        <f t="shared" si="3"/>
        <v/>
      </c>
      <c r="CX15" s="25" t="str">
        <f t="shared" si="4"/>
        <v/>
      </c>
      <c r="CY15" s="25" t="str">
        <f t="shared" si="5"/>
        <v/>
      </c>
      <c r="CZ15" s="25" t="str">
        <f t="shared" si="6"/>
        <v/>
      </c>
      <c r="DA15" s="25" t="str">
        <f t="shared" si="7"/>
        <v/>
      </c>
      <c r="DB15" s="25" t="str">
        <f t="shared" si="8"/>
        <v/>
      </c>
      <c r="DC15" s="25" t="str">
        <f t="shared" si="9"/>
        <v/>
      </c>
      <c r="DD15" s="25" t="str">
        <f t="shared" si="10"/>
        <v/>
      </c>
      <c r="DE15" s="25" t="str">
        <f>IF(AND(D15&gt;0,AX15="")," * No olvide digitar la variable Niños, niñas, adolescentes y jóvenes Mejor Niñez. Digite Cero si no tiene.",IF(AX15&gt;D15," * La variable Niños, niñas, adolescentes y jóvenes Mejor Niñez no puede ser mayor al Total.",""))</f>
        <v/>
      </c>
      <c r="DG15" s="26">
        <f t="shared" si="11"/>
        <v>0</v>
      </c>
      <c r="DH15" s="26">
        <f t="shared" si="12"/>
        <v>0</v>
      </c>
      <c r="DI15" s="26">
        <f t="shared" si="13"/>
        <v>0</v>
      </c>
      <c r="DJ15" s="26">
        <f t="shared" si="14"/>
        <v>0</v>
      </c>
      <c r="DK15" s="26">
        <f t="shared" si="15"/>
        <v>0</v>
      </c>
      <c r="DL15" s="26">
        <f t="shared" si="16"/>
        <v>0</v>
      </c>
      <c r="DM15" s="26">
        <f t="shared" si="17"/>
        <v>0</v>
      </c>
      <c r="DN15" s="26">
        <f t="shared" si="18"/>
        <v>0</v>
      </c>
      <c r="DO15" s="26">
        <f t="shared" si="19"/>
        <v>0</v>
      </c>
    </row>
    <row r="16" spans="1:139" ht="18" customHeight="1" x14ac:dyDescent="0.25">
      <c r="A16" s="43" t="s">
        <v>39</v>
      </c>
      <c r="B16" s="44"/>
      <c r="C16" s="44"/>
      <c r="D16" s="8"/>
      <c r="E16" s="8"/>
      <c r="F16" s="8"/>
      <c r="G16" s="2474"/>
      <c r="H16" s="2474"/>
      <c r="I16" s="8"/>
      <c r="J16" s="8"/>
      <c r="K16" s="8"/>
      <c r="L16" s="8"/>
      <c r="M16" s="8"/>
      <c r="N16" s="8"/>
      <c r="O16" s="8"/>
      <c r="P16" s="46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CW16"/>
      <c r="CX16"/>
      <c r="CY16"/>
      <c r="CZ16"/>
      <c r="DA16"/>
      <c r="DB16"/>
      <c r="DC16"/>
      <c r="DD16"/>
      <c r="DE16"/>
      <c r="DG16"/>
      <c r="DH16"/>
      <c r="DI16"/>
      <c r="DJ16"/>
      <c r="DK16"/>
      <c r="DL16"/>
      <c r="DM16"/>
    </row>
    <row r="17" spans="1:119" ht="15" customHeight="1" x14ac:dyDescent="0.25">
      <c r="A17" s="2435" t="s">
        <v>40</v>
      </c>
      <c r="B17" s="632"/>
      <c r="C17" s="2436"/>
      <c r="D17" s="2438" t="s">
        <v>41</v>
      </c>
      <c r="E17" s="2439"/>
      <c r="F17" s="2444"/>
      <c r="G17" s="2475" t="s">
        <v>14</v>
      </c>
      <c r="H17" s="2476"/>
      <c r="I17" s="2444" t="s">
        <v>15</v>
      </c>
      <c r="J17" s="2477"/>
      <c r="K17" s="2438" t="s">
        <v>16</v>
      </c>
      <c r="L17" s="2444"/>
      <c r="M17" s="2444" t="s">
        <v>17</v>
      </c>
      <c r="N17" s="2477"/>
      <c r="O17" s="2438" t="s">
        <v>18</v>
      </c>
      <c r="P17" s="2444"/>
      <c r="Q17" s="2438" t="s">
        <v>19</v>
      </c>
      <c r="R17" s="2444"/>
      <c r="S17" s="2438" t="s">
        <v>20</v>
      </c>
      <c r="T17" s="2444"/>
      <c r="U17" s="2438" t="s">
        <v>21</v>
      </c>
      <c r="V17" s="2444"/>
      <c r="W17" s="2439" t="s">
        <v>22</v>
      </c>
      <c r="X17" s="2439"/>
      <c r="Y17" s="2438" t="s">
        <v>23</v>
      </c>
      <c r="Z17" s="2445"/>
      <c r="AA17" s="2439" t="s">
        <v>24</v>
      </c>
      <c r="AB17" s="2478"/>
      <c r="AC17" s="2439" t="s">
        <v>25</v>
      </c>
      <c r="AD17" s="2478"/>
      <c r="AE17" s="2439" t="s">
        <v>26</v>
      </c>
      <c r="AF17" s="2478"/>
      <c r="AG17" s="2439" t="s">
        <v>27</v>
      </c>
      <c r="AH17" s="2478"/>
      <c r="AI17" s="2439" t="s">
        <v>28</v>
      </c>
      <c r="AJ17" s="2478"/>
      <c r="AK17" s="2439" t="s">
        <v>29</v>
      </c>
      <c r="AL17" s="2478"/>
      <c r="AM17" s="2439" t="s">
        <v>30</v>
      </c>
      <c r="AN17" s="2445"/>
      <c r="AO17" s="2439" t="s">
        <v>31</v>
      </c>
      <c r="AP17" s="2466"/>
      <c r="AQ17" s="2464" t="s">
        <v>6</v>
      </c>
      <c r="AR17" s="2464" t="s">
        <v>7</v>
      </c>
      <c r="AS17" s="2442" t="s">
        <v>8</v>
      </c>
      <c r="AT17" s="2442" t="s">
        <v>42</v>
      </c>
      <c r="AU17" s="2464" t="s">
        <v>9</v>
      </c>
      <c r="AV17" s="2479" t="s">
        <v>10</v>
      </c>
      <c r="AW17" s="2479" t="s">
        <v>12</v>
      </c>
      <c r="AX17" s="2479" t="s">
        <v>13</v>
      </c>
      <c r="CW17"/>
      <c r="CX17"/>
      <c r="CY17"/>
      <c r="CZ17"/>
      <c r="DA17"/>
      <c r="DB17"/>
      <c r="DC17"/>
      <c r="DD17"/>
      <c r="DE17"/>
      <c r="DG17"/>
      <c r="DH17"/>
      <c r="DI17"/>
      <c r="DJ17"/>
      <c r="DK17"/>
      <c r="DL17"/>
      <c r="DM17"/>
    </row>
    <row r="18" spans="1:119" x14ac:dyDescent="0.25">
      <c r="A18" s="894"/>
      <c r="B18" s="636"/>
      <c r="C18" s="884"/>
      <c r="D18" s="2449" t="s">
        <v>32</v>
      </c>
      <c r="E18" s="2447" t="s">
        <v>33</v>
      </c>
      <c r="F18" s="538" t="s">
        <v>34</v>
      </c>
      <c r="G18" s="2449" t="s">
        <v>33</v>
      </c>
      <c r="H18" s="2448" t="s">
        <v>34</v>
      </c>
      <c r="I18" s="2480" t="s">
        <v>33</v>
      </c>
      <c r="J18" s="538" t="s">
        <v>34</v>
      </c>
      <c r="K18" s="2480" t="s">
        <v>33</v>
      </c>
      <c r="L18" s="2481" t="s">
        <v>34</v>
      </c>
      <c r="M18" s="2480" t="s">
        <v>33</v>
      </c>
      <c r="N18" s="538" t="s">
        <v>34</v>
      </c>
      <c r="O18" s="2480" t="s">
        <v>33</v>
      </c>
      <c r="P18" s="538" t="s">
        <v>34</v>
      </c>
      <c r="Q18" s="2480" t="s">
        <v>33</v>
      </c>
      <c r="R18" s="538" t="s">
        <v>34</v>
      </c>
      <c r="S18" s="2480" t="s">
        <v>33</v>
      </c>
      <c r="T18" s="538" t="s">
        <v>34</v>
      </c>
      <c r="U18" s="2449" t="s">
        <v>33</v>
      </c>
      <c r="V18" s="2448" t="s">
        <v>34</v>
      </c>
      <c r="W18" s="2447" t="s">
        <v>33</v>
      </c>
      <c r="X18" s="2460" t="s">
        <v>34</v>
      </c>
      <c r="Y18" s="2449" t="s">
        <v>33</v>
      </c>
      <c r="Z18" s="2448" t="s">
        <v>34</v>
      </c>
      <c r="AA18" s="2447" t="s">
        <v>33</v>
      </c>
      <c r="AB18" s="2460" t="s">
        <v>34</v>
      </c>
      <c r="AC18" s="2449" t="s">
        <v>33</v>
      </c>
      <c r="AD18" s="2448" t="s">
        <v>34</v>
      </c>
      <c r="AE18" s="2447" t="s">
        <v>33</v>
      </c>
      <c r="AF18" s="2460" t="s">
        <v>34</v>
      </c>
      <c r="AG18" s="2449" t="s">
        <v>33</v>
      </c>
      <c r="AH18" s="2448" t="s">
        <v>34</v>
      </c>
      <c r="AI18" s="2447" t="s">
        <v>33</v>
      </c>
      <c r="AJ18" s="2460" t="s">
        <v>34</v>
      </c>
      <c r="AK18" s="2449" t="s">
        <v>33</v>
      </c>
      <c r="AL18" s="2448" t="s">
        <v>34</v>
      </c>
      <c r="AM18" s="2447" t="s">
        <v>33</v>
      </c>
      <c r="AN18" s="2448" t="s">
        <v>34</v>
      </c>
      <c r="AO18" s="2447" t="s">
        <v>33</v>
      </c>
      <c r="AP18" s="2461" t="s">
        <v>34</v>
      </c>
      <c r="AQ18" s="645"/>
      <c r="AR18" s="682"/>
      <c r="AS18" s="946"/>
      <c r="AT18" s="946"/>
      <c r="AU18" s="885"/>
      <c r="AV18" s="948"/>
      <c r="AW18" s="948"/>
      <c r="AX18" s="948"/>
      <c r="CW18"/>
      <c r="CX18"/>
      <c r="CY18"/>
      <c r="CZ18"/>
      <c r="DA18"/>
      <c r="DB18"/>
      <c r="DC18"/>
      <c r="DD18"/>
      <c r="DE18"/>
      <c r="DG18"/>
      <c r="DH18"/>
      <c r="DI18"/>
      <c r="DJ18"/>
      <c r="DK18"/>
      <c r="DL18"/>
      <c r="DM18"/>
    </row>
    <row r="19" spans="1:119" ht="15" customHeight="1" x14ac:dyDescent="0.25">
      <c r="A19" s="2482" t="s">
        <v>43</v>
      </c>
      <c r="B19" s="674"/>
      <c r="C19" s="675"/>
      <c r="D19" s="2471">
        <f>SUM(E19+F19)</f>
        <v>21</v>
      </c>
      <c r="E19" s="2472">
        <f>SUM(G19+I19+K19+M19+O19+Q19+S19+U19+W19+Y19+AA19+AC19+AE19+AG19+AI19+AK19+AM19+AO19)</f>
        <v>8</v>
      </c>
      <c r="F19" s="18">
        <f>SUM(H19+J19+L19+N19+P19+R19+T19+V19+X19+Z19+AB19+AD19+AF19+AH19+AJ19+AL19+AN19+AP19)</f>
        <v>13</v>
      </c>
      <c r="G19" s="2473">
        <v>0</v>
      </c>
      <c r="H19" s="52">
        <v>0</v>
      </c>
      <c r="I19" s="2473">
        <v>0</v>
      </c>
      <c r="J19" s="2483">
        <v>0</v>
      </c>
      <c r="K19" s="2473">
        <v>0</v>
      </c>
      <c r="L19" s="52">
        <v>0</v>
      </c>
      <c r="M19" s="2473">
        <v>0</v>
      </c>
      <c r="N19" s="2483">
        <v>0</v>
      </c>
      <c r="O19" s="2473">
        <v>0</v>
      </c>
      <c r="P19" s="52">
        <v>0</v>
      </c>
      <c r="Q19" s="2473">
        <v>0</v>
      </c>
      <c r="R19" s="52">
        <v>0</v>
      </c>
      <c r="S19" s="2473">
        <v>0</v>
      </c>
      <c r="T19" s="52">
        <v>0</v>
      </c>
      <c r="U19" s="2473">
        <v>0</v>
      </c>
      <c r="V19" s="52">
        <v>0</v>
      </c>
      <c r="W19" s="2457">
        <v>0</v>
      </c>
      <c r="X19" s="2484">
        <v>0</v>
      </c>
      <c r="Y19" s="2473">
        <v>2</v>
      </c>
      <c r="Z19" s="52">
        <v>2</v>
      </c>
      <c r="AA19" s="2457">
        <v>4</v>
      </c>
      <c r="AB19" s="2484">
        <v>7</v>
      </c>
      <c r="AC19" s="2473">
        <v>2</v>
      </c>
      <c r="AD19" s="52">
        <v>0</v>
      </c>
      <c r="AE19" s="2457">
        <v>0</v>
      </c>
      <c r="AF19" s="2484">
        <v>0</v>
      </c>
      <c r="AG19" s="2473">
        <v>0</v>
      </c>
      <c r="AH19" s="52">
        <v>0</v>
      </c>
      <c r="AI19" s="2457">
        <v>0</v>
      </c>
      <c r="AJ19" s="2484">
        <v>1</v>
      </c>
      <c r="AK19" s="2473">
        <v>0</v>
      </c>
      <c r="AL19" s="52">
        <v>1</v>
      </c>
      <c r="AM19" s="2457">
        <v>0</v>
      </c>
      <c r="AN19" s="52">
        <v>2</v>
      </c>
      <c r="AO19" s="2457">
        <v>0</v>
      </c>
      <c r="AP19" s="55">
        <v>0</v>
      </c>
      <c r="AQ19" s="2483">
        <v>0</v>
      </c>
      <c r="AR19" s="2483">
        <v>0</v>
      </c>
      <c r="AS19" s="2458">
        <v>0</v>
      </c>
      <c r="AT19" s="2458">
        <v>0</v>
      </c>
      <c r="AU19" s="2458">
        <v>0</v>
      </c>
      <c r="AV19" s="2458">
        <v>0</v>
      </c>
      <c r="AW19" s="2458">
        <v>0</v>
      </c>
      <c r="AX19" s="2458">
        <v>0</v>
      </c>
      <c r="AY19" t="str">
        <f>CW19&amp;CX19&amp;CY19&amp;CZ19&amp;DA19&amp;DB19&amp;DC19&amp;DD19&amp;DE19</f>
        <v/>
      </c>
      <c r="CW19" s="25" t="str">
        <f t="shared" ref="CW19:CW35" si="20">IF(AND((Y19+Z19)&gt;0,AQ19="")," * No olvide digitar la variable 12 años. Si no tiene digite Cero.",IF(AQ19&gt;(Y19+Z19),"* Las Consultas de 12 años NO DEBEN ser mayor que el total de Consultas entre 10-14 años",""))</f>
        <v/>
      </c>
      <c r="CX19" s="25" t="str">
        <f>IF(AND(F19&gt;0,AR19="")," * No olvide digitar la variable Embarazadas. Digite cero si no tiene.","")</f>
        <v/>
      </c>
      <c r="CY19" s="25" t="str">
        <f>IF(AR19&gt;F19," * Las Embarazadas NO DEBEN ser mayor al total de mujeres. ","")</f>
        <v/>
      </c>
      <c r="CZ19" s="25" t="str">
        <f t="shared" ref="CZ19:CZ35" si="21">IF(AND((AK19+AL19)&gt;0,AS19="")," * No olvide digitar la variable 60 años. Si no tiene digite Cero.",IF(AS19&gt;(AK19+AL19)," * Las consultas de 60 años NO DEBEN ser mayor que el Total de consultas del grupo 60-64 años",""))</f>
        <v/>
      </c>
      <c r="DA19"/>
      <c r="DB19" s="25" t="str">
        <f>IF(AND(D19&gt;0,AU19="")," * No olvide digitar la variable Usuarios con Discapacidad. Digite Cero si no tiene.",IF(AU19&gt;D19," * La variable Usuarios con Discapacidad No puede ser mayor al Total Ambos Sexos.",""))</f>
        <v/>
      </c>
      <c r="DC19" s="25" t="str">
        <f>IF(AND(D19&gt;0,AV19="")," * No olvide digitar la variable Migrantes. Digite Cero si no tiene.",IF(AV19&gt;D19," * La variable Migrantes No puede ser mayor al Total Ambos Sexos.",""))</f>
        <v/>
      </c>
      <c r="DD19" s="25" t="str">
        <f>IF(AND(D19&gt;0,AW19="")," * No olvide digitar la variable Niños, niñas, adolescentes y jóvenes SENAME. Digite Cero si no tiene.",IF(AW19&gt;D19," * La variable Niños, niñas, adolescentes y jóvenes SENAME No puede ser mayor al Total.",""))</f>
        <v/>
      </c>
      <c r="DE19" s="25" t="str">
        <f>IF(AND(D19&gt;0,AX19="")," * No olvide digitar la variable Niños, niñas, adolescentes y jóvenes Mejor Niñez. Digite Cero si no tiene.",IF(AX19&gt;D19," * La variable Niños, niñas, adolescentes y jóvenes Mejor Niñez. No puede ser mayor al Total.",""))</f>
        <v/>
      </c>
      <c r="DG19" s="26">
        <f t="shared" ref="DG19:DG35" si="22">IF(AND((Y19+Z19)&gt;0,AQ19=""),1,IF(AQ19&gt;(Y19+Z19),1,0))</f>
        <v>0</v>
      </c>
      <c r="DH19" s="26">
        <f>IF(AND(F19&gt;0,AR19=""),1,0)</f>
        <v>0</v>
      </c>
      <c r="DI19" s="26">
        <f>IF(AR19&gt;F19,1,0)</f>
        <v>0</v>
      </c>
      <c r="DJ19" s="26">
        <f t="shared" ref="DJ19:DJ35" si="23">IF(AND((AK19+AL19)&gt;0,AS19=""),1,IF(AS19&gt;(AK19+AL19),1,0))</f>
        <v>0</v>
      </c>
      <c r="DK19"/>
      <c r="DL19" s="26">
        <f>IF(AND(D19&gt;0,AU19=""),1,IF(AU19&gt;D19,1,0))</f>
        <v>0</v>
      </c>
      <c r="DM19" s="26">
        <f t="shared" ref="DM19:DM35" si="24">IF(AND(D19&gt;0,AV19=""),1,IF(AV19&gt;D19,1,0))</f>
        <v>0</v>
      </c>
      <c r="DN19" s="26">
        <f t="shared" ref="DN19:DN35" si="25">IF(AND(D19&gt;0,AW19=""),1,IF(AW19&gt;D19,1,0))</f>
        <v>0</v>
      </c>
      <c r="DO19" s="26">
        <f t="shared" ref="DO19:DO35" si="26">IF(AND(D19&gt;0,AX19=""),1,IF(AX19&gt;D19,1,0))</f>
        <v>0</v>
      </c>
    </row>
    <row r="20" spans="1:119" x14ac:dyDescent="0.25">
      <c r="A20" s="1481" t="s">
        <v>44</v>
      </c>
      <c r="B20" s="1482"/>
      <c r="C20" s="1483"/>
      <c r="D20" s="1464">
        <f t="shared" ref="D20:D35" si="27">SUM(E20+F20)</f>
        <v>0</v>
      </c>
      <c r="E20" s="1465">
        <f>SUM(U20+W20+Y20+AA20+AC20+AE20+AG20+AI20+AK20+AM20+AO20)</f>
        <v>0</v>
      </c>
      <c r="F20" s="1466">
        <f>SUM(V20+X20+Z20+AB20+AD20+AF20+AH20+AJ20+AL20+AN20+AP20)</f>
        <v>0</v>
      </c>
      <c r="G20" s="1484"/>
      <c r="H20" s="1485"/>
      <c r="I20" s="1484"/>
      <c r="J20" s="1486"/>
      <c r="K20" s="1484"/>
      <c r="L20" s="1485"/>
      <c r="M20" s="1484"/>
      <c r="N20" s="1486"/>
      <c r="O20" s="1484"/>
      <c r="P20" s="1485"/>
      <c r="Q20" s="1484"/>
      <c r="R20" s="1485"/>
      <c r="S20" s="1484"/>
      <c r="T20" s="1485"/>
      <c r="U20" s="1467"/>
      <c r="V20" s="1425"/>
      <c r="W20" s="1424"/>
      <c r="X20" s="1487"/>
      <c r="Y20" s="1467"/>
      <c r="Z20" s="1425"/>
      <c r="AA20" s="1424"/>
      <c r="AB20" s="1487"/>
      <c r="AC20" s="1467"/>
      <c r="AD20" s="1425"/>
      <c r="AE20" s="1424"/>
      <c r="AF20" s="1487"/>
      <c r="AG20" s="1467"/>
      <c r="AH20" s="1425"/>
      <c r="AI20" s="1424"/>
      <c r="AJ20" s="1487"/>
      <c r="AK20" s="1467"/>
      <c r="AL20" s="1425"/>
      <c r="AM20" s="1424"/>
      <c r="AN20" s="1425"/>
      <c r="AO20" s="1424"/>
      <c r="AP20" s="1426"/>
      <c r="AQ20" s="1468">
        <v>0</v>
      </c>
      <c r="AR20" s="1468">
        <v>0</v>
      </c>
      <c r="AS20" s="1428">
        <v>0</v>
      </c>
      <c r="AT20" s="1428">
        <v>0</v>
      </c>
      <c r="AU20" s="1428">
        <v>0</v>
      </c>
      <c r="AV20" s="1428">
        <v>0</v>
      </c>
      <c r="AW20" s="1428">
        <v>0</v>
      </c>
      <c r="AX20" s="1428">
        <v>0</v>
      </c>
      <c r="AY20" t="str">
        <f t="shared" ref="AY20:AY35" si="28">CW20&amp;CX20&amp;CY20&amp;CZ20&amp;DA20&amp;DB20&amp;DC20&amp;DD20&amp;DE20</f>
        <v/>
      </c>
      <c r="CW20" s="25" t="str">
        <f t="shared" si="20"/>
        <v/>
      </c>
      <c r="CX20" s="25" t="str">
        <f t="shared" ref="CX20:CX35" si="29">IF(AND(F20&gt;0,AR20="")," * No olvide digitar la variable Embarazadas. Digite cero si no tiene.","")</f>
        <v/>
      </c>
      <c r="CY20" s="25" t="str">
        <f t="shared" ref="CY20:CY35" si="30">IF(AR20&gt;F20," * Las Embarazadas NO DEBEN ser mayor al total de mujeres. ","")</f>
        <v/>
      </c>
      <c r="CZ20" s="25" t="str">
        <f t="shared" si="21"/>
        <v/>
      </c>
      <c r="DA20"/>
      <c r="DB20" s="25" t="str">
        <f t="shared" ref="DB20:DB35" si="31">IF(AND(D20&gt;0,AU20="")," * No olvide digitar la variable Usuarios con Discapacidad. Digite Cero si no tiene.",IF(AU20&gt;D20," * La variable Usuarios con Discapacidad No puede ser mayor al Total Ambos Sexos.",""))</f>
        <v/>
      </c>
      <c r="DC20" s="25" t="str">
        <f t="shared" ref="DC20:DC35" si="32">IF(AND(D20&gt;0,AV20="")," * No olvide digitar la variable Migrantes. Digite Cero si no tiene.",IF(AV20&gt;D20," * La variable Migrantes No puede ser mayor al Total Ambos Sexos.",""))</f>
        <v/>
      </c>
      <c r="DD20" s="25" t="str">
        <f t="shared" ref="DD20:DD35" si="33">IF(AND(D20&gt;0,AW20="")," * No olvide digitar la variable Niños, niñas, adolescentes y jóvenes SENAME. Digite Cero si no tiene.",IF(AW20&gt;D20," * La variable Niños, niñas, adolescentes y jóvenes SENAME No puede ser mayor al Total.",""))</f>
        <v/>
      </c>
      <c r="DE20" s="25" t="str">
        <f t="shared" ref="DE20:DE35" si="34">IF(AND(D20&gt;0,AX20="")," * No olvide digitar la variable Niños, niñas, adolescentes y jóvenes Mejor Niñez. Digite Cero si no tiene.",IF(AX20&gt;D20," * La variable Niños, niñas, adolescentes y jóvenes Mejor Niñez. No puede ser mayor al Total.",""))</f>
        <v/>
      </c>
      <c r="DG20" s="26">
        <f t="shared" si="22"/>
        <v>0</v>
      </c>
      <c r="DH20" s="26">
        <f t="shared" ref="DH20:DH35" si="35">IF(AND(F20&gt;0,AR20=""),1,0)</f>
        <v>0</v>
      </c>
      <c r="DI20" s="26">
        <f t="shared" ref="DI20:DI35" si="36">IF(AR20&gt;F20,1,0)</f>
        <v>0</v>
      </c>
      <c r="DJ20" s="26">
        <f t="shared" si="23"/>
        <v>0</v>
      </c>
      <c r="DK20"/>
      <c r="DL20" s="26">
        <f t="shared" ref="DL20:DL35" si="37">IF(AND(D20&gt;0,AU20=""),1,IF(AU20&gt;D20,1,0))</f>
        <v>0</v>
      </c>
      <c r="DM20" s="26">
        <f t="shared" si="24"/>
        <v>0</v>
      </c>
      <c r="DN20" s="26">
        <f t="shared" si="25"/>
        <v>0</v>
      </c>
      <c r="DO20" s="26">
        <f t="shared" si="26"/>
        <v>0</v>
      </c>
    </row>
    <row r="21" spans="1:119" x14ac:dyDescent="0.25">
      <c r="A21" s="1419" t="s">
        <v>45</v>
      </c>
      <c r="B21" s="1420"/>
      <c r="C21" s="1421"/>
      <c r="D21" s="1464">
        <f t="shared" si="27"/>
        <v>140</v>
      </c>
      <c r="E21" s="1465">
        <f t="shared" ref="E21:F31" si="38">SUM(G21+I21+K21+M21+O21+Q21+S21+U21+W21+Y21+AA21+AC21+AE21+AG21+AI21+AK21+AM21+AO21)</f>
        <v>45</v>
      </c>
      <c r="F21" s="1466">
        <f t="shared" si="38"/>
        <v>95</v>
      </c>
      <c r="G21" s="1467">
        <v>0</v>
      </c>
      <c r="H21" s="1425">
        <v>0</v>
      </c>
      <c r="I21" s="1467">
        <v>0</v>
      </c>
      <c r="J21" s="1468">
        <v>0</v>
      </c>
      <c r="K21" s="1467">
        <v>1</v>
      </c>
      <c r="L21" s="1425">
        <v>2</v>
      </c>
      <c r="M21" s="1467">
        <v>1</v>
      </c>
      <c r="N21" s="1468">
        <v>1</v>
      </c>
      <c r="O21" s="1467">
        <v>2</v>
      </c>
      <c r="P21" s="1425">
        <v>0</v>
      </c>
      <c r="Q21" s="1467">
        <v>1</v>
      </c>
      <c r="R21" s="1425">
        <v>5</v>
      </c>
      <c r="S21" s="1467">
        <v>2</v>
      </c>
      <c r="T21" s="1425">
        <v>1</v>
      </c>
      <c r="U21" s="1467">
        <v>1</v>
      </c>
      <c r="V21" s="1425">
        <v>2</v>
      </c>
      <c r="W21" s="1424">
        <v>9</v>
      </c>
      <c r="X21" s="1487">
        <v>2</v>
      </c>
      <c r="Y21" s="1467">
        <v>9</v>
      </c>
      <c r="Z21" s="1425">
        <v>6</v>
      </c>
      <c r="AA21" s="1424">
        <v>5</v>
      </c>
      <c r="AB21" s="1487">
        <v>9</v>
      </c>
      <c r="AC21" s="1467">
        <v>1</v>
      </c>
      <c r="AD21" s="1425">
        <v>6</v>
      </c>
      <c r="AE21" s="1424">
        <v>2</v>
      </c>
      <c r="AF21" s="1487">
        <v>10</v>
      </c>
      <c r="AG21" s="1467">
        <v>2</v>
      </c>
      <c r="AH21" s="1425">
        <v>11</v>
      </c>
      <c r="AI21" s="1424">
        <v>5</v>
      </c>
      <c r="AJ21" s="1487">
        <v>17</v>
      </c>
      <c r="AK21" s="1467">
        <v>0</v>
      </c>
      <c r="AL21" s="1425">
        <v>6</v>
      </c>
      <c r="AM21" s="1424">
        <v>2</v>
      </c>
      <c r="AN21" s="1425">
        <v>13</v>
      </c>
      <c r="AO21" s="1424">
        <v>2</v>
      </c>
      <c r="AP21" s="1426">
        <v>4</v>
      </c>
      <c r="AQ21" s="1468">
        <v>0</v>
      </c>
      <c r="AR21" s="1468">
        <v>2</v>
      </c>
      <c r="AS21" s="1428">
        <v>0</v>
      </c>
      <c r="AT21" s="1428">
        <v>0</v>
      </c>
      <c r="AU21" s="1428">
        <v>6</v>
      </c>
      <c r="AV21" s="1428">
        <v>0</v>
      </c>
      <c r="AW21" s="1428">
        <v>1</v>
      </c>
      <c r="AX21" s="1428">
        <v>1</v>
      </c>
      <c r="AY21" t="str">
        <f t="shared" si="28"/>
        <v/>
      </c>
      <c r="CW21" s="25" t="str">
        <f t="shared" si="20"/>
        <v/>
      </c>
      <c r="CX21" s="25" t="str">
        <f t="shared" si="29"/>
        <v/>
      </c>
      <c r="CY21" s="25" t="str">
        <f t="shared" si="30"/>
        <v/>
      </c>
      <c r="CZ21" s="25" t="str">
        <f t="shared" si="21"/>
        <v/>
      </c>
      <c r="DA21"/>
      <c r="DB21" s="25" t="str">
        <f t="shared" si="31"/>
        <v/>
      </c>
      <c r="DC21" s="25" t="str">
        <f t="shared" si="32"/>
        <v/>
      </c>
      <c r="DD21" s="25" t="str">
        <f t="shared" si="33"/>
        <v/>
      </c>
      <c r="DE21" s="25" t="str">
        <f t="shared" si="34"/>
        <v/>
      </c>
      <c r="DG21" s="26">
        <f t="shared" si="22"/>
        <v>0</v>
      </c>
      <c r="DH21" s="26">
        <f t="shared" si="35"/>
        <v>0</v>
      </c>
      <c r="DI21" s="26">
        <f t="shared" si="36"/>
        <v>0</v>
      </c>
      <c r="DJ21" s="26">
        <f t="shared" si="23"/>
        <v>0</v>
      </c>
      <c r="DK21"/>
      <c r="DL21" s="26">
        <f t="shared" si="37"/>
        <v>0</v>
      </c>
      <c r="DM21" s="26">
        <f t="shared" si="24"/>
        <v>0</v>
      </c>
      <c r="DN21" s="26">
        <f t="shared" si="25"/>
        <v>0</v>
      </c>
      <c r="DO21" s="26">
        <f t="shared" si="26"/>
        <v>0</v>
      </c>
    </row>
    <row r="22" spans="1:119" x14ac:dyDescent="0.25">
      <c r="A22" s="1419" t="s">
        <v>46</v>
      </c>
      <c r="B22" s="1420"/>
      <c r="C22" s="1421"/>
      <c r="D22" s="1464">
        <f t="shared" si="27"/>
        <v>13</v>
      </c>
      <c r="E22" s="1465">
        <f t="shared" si="38"/>
        <v>5</v>
      </c>
      <c r="F22" s="1466">
        <f t="shared" si="38"/>
        <v>8</v>
      </c>
      <c r="G22" s="1467">
        <v>0</v>
      </c>
      <c r="H22" s="1425">
        <v>0</v>
      </c>
      <c r="I22" s="1467">
        <v>0</v>
      </c>
      <c r="J22" s="1468">
        <v>0</v>
      </c>
      <c r="K22" s="1467">
        <v>0</v>
      </c>
      <c r="L22" s="1425">
        <v>0</v>
      </c>
      <c r="M22" s="1467">
        <v>0</v>
      </c>
      <c r="N22" s="1468">
        <v>0</v>
      </c>
      <c r="O22" s="1467">
        <v>0</v>
      </c>
      <c r="P22" s="1425">
        <v>0</v>
      </c>
      <c r="Q22" s="1467">
        <v>0</v>
      </c>
      <c r="R22" s="1425">
        <v>0</v>
      </c>
      <c r="S22" s="1467">
        <v>0</v>
      </c>
      <c r="T22" s="1425">
        <v>2</v>
      </c>
      <c r="U22" s="1467">
        <v>0</v>
      </c>
      <c r="V22" s="1425">
        <v>6</v>
      </c>
      <c r="W22" s="1424">
        <v>0</v>
      </c>
      <c r="X22" s="1487">
        <v>0</v>
      </c>
      <c r="Y22" s="1467">
        <v>5</v>
      </c>
      <c r="Z22" s="1425">
        <v>0</v>
      </c>
      <c r="AA22" s="1424">
        <v>0</v>
      </c>
      <c r="AB22" s="1487">
        <v>0</v>
      </c>
      <c r="AC22" s="1467">
        <v>0</v>
      </c>
      <c r="AD22" s="1425">
        <v>0</v>
      </c>
      <c r="AE22" s="1424">
        <v>0</v>
      </c>
      <c r="AF22" s="1487">
        <v>0</v>
      </c>
      <c r="AG22" s="1467">
        <v>0</v>
      </c>
      <c r="AH22" s="1425">
        <v>0</v>
      </c>
      <c r="AI22" s="1424">
        <v>0</v>
      </c>
      <c r="AJ22" s="1487">
        <v>0</v>
      </c>
      <c r="AK22" s="1467">
        <v>0</v>
      </c>
      <c r="AL22" s="1425">
        <v>0</v>
      </c>
      <c r="AM22" s="1424">
        <v>0</v>
      </c>
      <c r="AN22" s="1425">
        <v>0</v>
      </c>
      <c r="AO22" s="1424">
        <v>0</v>
      </c>
      <c r="AP22" s="1426">
        <v>0</v>
      </c>
      <c r="AQ22" s="1468">
        <v>0</v>
      </c>
      <c r="AR22" s="1468">
        <v>0</v>
      </c>
      <c r="AS22" s="1428">
        <v>0</v>
      </c>
      <c r="AT22" s="1428">
        <v>0</v>
      </c>
      <c r="AU22" s="1428">
        <v>0</v>
      </c>
      <c r="AV22" s="1428">
        <v>0</v>
      </c>
      <c r="AW22" s="1428">
        <v>0</v>
      </c>
      <c r="AX22" s="1428">
        <v>0</v>
      </c>
      <c r="AY22" t="str">
        <f t="shared" si="28"/>
        <v/>
      </c>
      <c r="CW22" s="25" t="str">
        <f t="shared" si="20"/>
        <v/>
      </c>
      <c r="CX22" s="25" t="str">
        <f t="shared" si="29"/>
        <v/>
      </c>
      <c r="CY22" s="25" t="str">
        <f t="shared" si="30"/>
        <v/>
      </c>
      <c r="CZ22" s="25" t="str">
        <f t="shared" si="21"/>
        <v/>
      </c>
      <c r="DA22"/>
      <c r="DB22" s="25" t="str">
        <f t="shared" si="31"/>
        <v/>
      </c>
      <c r="DC22" s="25" t="str">
        <f t="shared" si="32"/>
        <v/>
      </c>
      <c r="DD22" s="25" t="str">
        <f t="shared" si="33"/>
        <v/>
      </c>
      <c r="DE22" s="25" t="str">
        <f t="shared" si="34"/>
        <v/>
      </c>
      <c r="DG22" s="26">
        <f t="shared" si="22"/>
        <v>0</v>
      </c>
      <c r="DH22" s="26">
        <f t="shared" si="35"/>
        <v>0</v>
      </c>
      <c r="DI22" s="26">
        <f t="shared" si="36"/>
        <v>0</v>
      </c>
      <c r="DJ22" s="26">
        <f t="shared" si="23"/>
        <v>0</v>
      </c>
      <c r="DK22"/>
      <c r="DL22" s="26">
        <f t="shared" si="37"/>
        <v>0</v>
      </c>
      <c r="DM22" s="26">
        <f t="shared" si="24"/>
        <v>0</v>
      </c>
      <c r="DN22" s="26">
        <f t="shared" si="25"/>
        <v>0</v>
      </c>
      <c r="DO22" s="26">
        <f t="shared" si="26"/>
        <v>0</v>
      </c>
    </row>
    <row r="23" spans="1:119" x14ac:dyDescent="0.25">
      <c r="A23" s="1419" t="s">
        <v>47</v>
      </c>
      <c r="B23" s="1420"/>
      <c r="C23" s="1421"/>
      <c r="D23" s="1464">
        <f t="shared" si="27"/>
        <v>31</v>
      </c>
      <c r="E23" s="1465">
        <f t="shared" si="38"/>
        <v>21</v>
      </c>
      <c r="F23" s="1466">
        <f t="shared" si="38"/>
        <v>10</v>
      </c>
      <c r="G23" s="1467">
        <v>0</v>
      </c>
      <c r="H23" s="1425">
        <v>0</v>
      </c>
      <c r="I23" s="1467">
        <v>0</v>
      </c>
      <c r="J23" s="1468">
        <v>0</v>
      </c>
      <c r="K23" s="1467">
        <v>1</v>
      </c>
      <c r="L23" s="1425">
        <v>0</v>
      </c>
      <c r="M23" s="1467">
        <v>2</v>
      </c>
      <c r="N23" s="1468">
        <v>0</v>
      </c>
      <c r="O23" s="1467">
        <v>2</v>
      </c>
      <c r="P23" s="1425">
        <v>2</v>
      </c>
      <c r="Q23" s="1467">
        <v>1</v>
      </c>
      <c r="R23" s="1425">
        <v>1</v>
      </c>
      <c r="S23" s="1467">
        <v>2</v>
      </c>
      <c r="T23" s="1425">
        <v>0</v>
      </c>
      <c r="U23" s="1467">
        <v>2</v>
      </c>
      <c r="V23" s="1425">
        <v>1</v>
      </c>
      <c r="W23" s="1424">
        <v>3</v>
      </c>
      <c r="X23" s="1487">
        <v>0</v>
      </c>
      <c r="Y23" s="1467">
        <v>1</v>
      </c>
      <c r="Z23" s="1425">
        <v>2</v>
      </c>
      <c r="AA23" s="1424">
        <v>1</v>
      </c>
      <c r="AB23" s="1487">
        <v>1</v>
      </c>
      <c r="AC23" s="1467">
        <v>1</v>
      </c>
      <c r="AD23" s="1425">
        <v>0</v>
      </c>
      <c r="AE23" s="1424">
        <v>1</v>
      </c>
      <c r="AF23" s="1487">
        <v>0</v>
      </c>
      <c r="AG23" s="1467">
        <v>0</v>
      </c>
      <c r="AH23" s="1425">
        <v>2</v>
      </c>
      <c r="AI23" s="1424">
        <v>2</v>
      </c>
      <c r="AJ23" s="1487">
        <v>0</v>
      </c>
      <c r="AK23" s="1467">
        <v>2</v>
      </c>
      <c r="AL23" s="1425">
        <v>0</v>
      </c>
      <c r="AM23" s="1424">
        <v>0</v>
      </c>
      <c r="AN23" s="1425">
        <v>1</v>
      </c>
      <c r="AO23" s="1424">
        <v>0</v>
      </c>
      <c r="AP23" s="1426">
        <v>0</v>
      </c>
      <c r="AQ23" s="1468">
        <v>0</v>
      </c>
      <c r="AR23" s="1468">
        <v>0</v>
      </c>
      <c r="AS23" s="1428">
        <v>0</v>
      </c>
      <c r="AT23" s="1428">
        <v>0</v>
      </c>
      <c r="AU23" s="1428">
        <v>0</v>
      </c>
      <c r="AV23" s="1428">
        <v>0</v>
      </c>
      <c r="AW23" s="1428">
        <v>0</v>
      </c>
      <c r="AX23" s="1428">
        <v>0</v>
      </c>
      <c r="AY23" t="str">
        <f t="shared" si="28"/>
        <v/>
      </c>
      <c r="CW23" s="25" t="str">
        <f t="shared" si="20"/>
        <v/>
      </c>
      <c r="CX23" s="25" t="str">
        <f t="shared" si="29"/>
        <v/>
      </c>
      <c r="CY23" s="25" t="str">
        <f t="shared" si="30"/>
        <v/>
      </c>
      <c r="CZ23" s="25" t="str">
        <f t="shared" si="21"/>
        <v/>
      </c>
      <c r="DA23"/>
      <c r="DB23" s="25" t="str">
        <f t="shared" si="31"/>
        <v/>
      </c>
      <c r="DC23" s="25" t="str">
        <f t="shared" si="32"/>
        <v/>
      </c>
      <c r="DD23" s="25" t="str">
        <f t="shared" si="33"/>
        <v/>
      </c>
      <c r="DE23" s="25" t="str">
        <f t="shared" si="34"/>
        <v/>
      </c>
      <c r="DG23" s="26">
        <f t="shared" si="22"/>
        <v>0</v>
      </c>
      <c r="DH23" s="26">
        <f t="shared" si="35"/>
        <v>0</v>
      </c>
      <c r="DI23" s="26">
        <f t="shared" si="36"/>
        <v>0</v>
      </c>
      <c r="DJ23" s="26">
        <f t="shared" si="23"/>
        <v>0</v>
      </c>
      <c r="DK23"/>
      <c r="DL23" s="26">
        <f t="shared" si="37"/>
        <v>0</v>
      </c>
      <c r="DM23" s="26">
        <f t="shared" si="24"/>
        <v>0</v>
      </c>
      <c r="DN23" s="26">
        <f t="shared" si="25"/>
        <v>0</v>
      </c>
      <c r="DO23" s="26">
        <f t="shared" si="26"/>
        <v>0</v>
      </c>
    </row>
    <row r="24" spans="1:119" ht="15" customHeight="1" x14ac:dyDescent="0.25">
      <c r="A24" s="1419" t="s">
        <v>48</v>
      </c>
      <c r="B24" s="1420"/>
      <c r="C24" s="1421"/>
      <c r="D24" s="1464">
        <f t="shared" si="27"/>
        <v>0</v>
      </c>
      <c r="E24" s="1465">
        <f t="shared" si="38"/>
        <v>0</v>
      </c>
      <c r="F24" s="1466">
        <f t="shared" si="38"/>
        <v>0</v>
      </c>
      <c r="G24" s="1467"/>
      <c r="H24" s="1425"/>
      <c r="I24" s="1467"/>
      <c r="J24" s="1468"/>
      <c r="K24" s="1467"/>
      <c r="L24" s="1425"/>
      <c r="M24" s="1467"/>
      <c r="N24" s="1468"/>
      <c r="O24" s="1467"/>
      <c r="P24" s="1425"/>
      <c r="Q24" s="1467"/>
      <c r="R24" s="1425"/>
      <c r="S24" s="1467"/>
      <c r="T24" s="1425"/>
      <c r="U24" s="1467"/>
      <c r="V24" s="1425"/>
      <c r="W24" s="1424"/>
      <c r="X24" s="1487"/>
      <c r="Y24" s="1467"/>
      <c r="Z24" s="1425"/>
      <c r="AA24" s="1424"/>
      <c r="AB24" s="1487"/>
      <c r="AC24" s="1467"/>
      <c r="AD24" s="1425"/>
      <c r="AE24" s="1424"/>
      <c r="AF24" s="1487"/>
      <c r="AG24" s="1467"/>
      <c r="AH24" s="1425"/>
      <c r="AI24" s="1424"/>
      <c r="AJ24" s="1487"/>
      <c r="AK24" s="1467"/>
      <c r="AL24" s="1425"/>
      <c r="AM24" s="1424"/>
      <c r="AN24" s="1425"/>
      <c r="AO24" s="1424"/>
      <c r="AP24" s="1426"/>
      <c r="AQ24" s="1468">
        <v>0</v>
      </c>
      <c r="AR24" s="1468">
        <v>0</v>
      </c>
      <c r="AS24" s="1428">
        <v>0</v>
      </c>
      <c r="AT24" s="1428">
        <v>0</v>
      </c>
      <c r="AU24" s="1428">
        <v>0</v>
      </c>
      <c r="AV24" s="1428">
        <v>0</v>
      </c>
      <c r="AW24" s="1428">
        <v>0</v>
      </c>
      <c r="AX24" s="1428">
        <v>0</v>
      </c>
      <c r="AY24" t="str">
        <f t="shared" si="28"/>
        <v/>
      </c>
      <c r="CW24" s="25" t="str">
        <f t="shared" si="20"/>
        <v/>
      </c>
      <c r="CX24" s="25" t="str">
        <f t="shared" si="29"/>
        <v/>
      </c>
      <c r="CY24" s="25" t="str">
        <f t="shared" si="30"/>
        <v/>
      </c>
      <c r="CZ24" s="25" t="str">
        <f t="shared" si="21"/>
        <v/>
      </c>
      <c r="DA24"/>
      <c r="DB24" s="25" t="str">
        <f t="shared" si="31"/>
        <v/>
      </c>
      <c r="DC24" s="25" t="str">
        <f t="shared" si="32"/>
        <v/>
      </c>
      <c r="DD24" s="25" t="str">
        <f t="shared" si="33"/>
        <v/>
      </c>
      <c r="DE24" s="25" t="str">
        <f t="shared" si="34"/>
        <v/>
      </c>
      <c r="DG24" s="26">
        <f t="shared" si="22"/>
        <v>0</v>
      </c>
      <c r="DH24" s="26">
        <f t="shared" si="35"/>
        <v>0</v>
      </c>
      <c r="DI24" s="26">
        <f t="shared" si="36"/>
        <v>0</v>
      </c>
      <c r="DJ24" s="26">
        <f t="shared" si="23"/>
        <v>0</v>
      </c>
      <c r="DK24"/>
      <c r="DL24" s="26">
        <f t="shared" si="37"/>
        <v>0</v>
      </c>
      <c r="DM24" s="26">
        <f t="shared" si="24"/>
        <v>0</v>
      </c>
      <c r="DN24" s="26">
        <f t="shared" si="25"/>
        <v>0</v>
      </c>
      <c r="DO24" s="26">
        <f t="shared" si="26"/>
        <v>0</v>
      </c>
    </row>
    <row r="25" spans="1:119" x14ac:dyDescent="0.25">
      <c r="A25" s="1419" t="s">
        <v>49</v>
      </c>
      <c r="B25" s="1420"/>
      <c r="C25" s="1421"/>
      <c r="D25" s="1464">
        <f t="shared" si="27"/>
        <v>0</v>
      </c>
      <c r="E25" s="1465">
        <f t="shared" si="38"/>
        <v>0</v>
      </c>
      <c r="F25" s="1466">
        <f t="shared" si="38"/>
        <v>0</v>
      </c>
      <c r="G25" s="1467"/>
      <c r="H25" s="1425"/>
      <c r="I25" s="1467"/>
      <c r="J25" s="1468"/>
      <c r="K25" s="1467"/>
      <c r="L25" s="1425"/>
      <c r="M25" s="1467"/>
      <c r="N25" s="1468"/>
      <c r="O25" s="1467"/>
      <c r="P25" s="1425"/>
      <c r="Q25" s="1467"/>
      <c r="R25" s="1425"/>
      <c r="S25" s="1467"/>
      <c r="T25" s="1425"/>
      <c r="U25" s="1467"/>
      <c r="V25" s="1425"/>
      <c r="W25" s="1424"/>
      <c r="X25" s="1487"/>
      <c r="Y25" s="1467"/>
      <c r="Z25" s="1425"/>
      <c r="AA25" s="1424"/>
      <c r="AB25" s="1487"/>
      <c r="AC25" s="1467"/>
      <c r="AD25" s="1425"/>
      <c r="AE25" s="1424"/>
      <c r="AF25" s="1487"/>
      <c r="AG25" s="1467"/>
      <c r="AH25" s="1425"/>
      <c r="AI25" s="1424"/>
      <c r="AJ25" s="1487"/>
      <c r="AK25" s="1467"/>
      <c r="AL25" s="1425"/>
      <c r="AM25" s="1424"/>
      <c r="AN25" s="1425"/>
      <c r="AO25" s="1424"/>
      <c r="AP25" s="1426"/>
      <c r="AQ25" s="1468">
        <v>0</v>
      </c>
      <c r="AR25" s="1468">
        <v>0</v>
      </c>
      <c r="AS25" s="1428">
        <v>0</v>
      </c>
      <c r="AT25" s="1428">
        <v>0</v>
      </c>
      <c r="AU25" s="1428">
        <v>0</v>
      </c>
      <c r="AV25" s="1428">
        <v>0</v>
      </c>
      <c r="AW25" s="1428">
        <v>0</v>
      </c>
      <c r="AX25" s="1428">
        <v>0</v>
      </c>
      <c r="AY25" t="str">
        <f t="shared" si="28"/>
        <v/>
      </c>
      <c r="CW25" s="25" t="str">
        <f t="shared" si="20"/>
        <v/>
      </c>
      <c r="CX25" s="25" t="str">
        <f t="shared" si="29"/>
        <v/>
      </c>
      <c r="CY25" s="25" t="str">
        <f t="shared" si="30"/>
        <v/>
      </c>
      <c r="CZ25" s="25" t="str">
        <f t="shared" si="21"/>
        <v/>
      </c>
      <c r="DA25"/>
      <c r="DB25" s="25" t="str">
        <f t="shared" si="31"/>
        <v/>
      </c>
      <c r="DC25" s="25" t="str">
        <f t="shared" si="32"/>
        <v/>
      </c>
      <c r="DD25" s="25" t="str">
        <f t="shared" si="33"/>
        <v/>
      </c>
      <c r="DE25" s="25" t="str">
        <f t="shared" si="34"/>
        <v/>
      </c>
      <c r="DG25" s="26">
        <f t="shared" si="22"/>
        <v>0</v>
      </c>
      <c r="DH25" s="26">
        <f t="shared" si="35"/>
        <v>0</v>
      </c>
      <c r="DI25" s="26">
        <f t="shared" si="36"/>
        <v>0</v>
      </c>
      <c r="DJ25" s="26">
        <f t="shared" si="23"/>
        <v>0</v>
      </c>
      <c r="DK25"/>
      <c r="DL25" s="26">
        <f t="shared" si="37"/>
        <v>0</v>
      </c>
      <c r="DM25" s="26">
        <f t="shared" si="24"/>
        <v>0</v>
      </c>
      <c r="DN25" s="26">
        <f t="shared" si="25"/>
        <v>0</v>
      </c>
      <c r="DO25" s="26">
        <f t="shared" si="26"/>
        <v>0</v>
      </c>
    </row>
    <row r="26" spans="1:119" x14ac:dyDescent="0.25">
      <c r="A26" s="1419" t="s">
        <v>50</v>
      </c>
      <c r="B26" s="1420"/>
      <c r="C26" s="1421"/>
      <c r="D26" s="1488">
        <f t="shared" si="27"/>
        <v>2</v>
      </c>
      <c r="E26" s="1465">
        <f t="shared" si="38"/>
        <v>2</v>
      </c>
      <c r="F26" s="1466">
        <f t="shared" si="38"/>
        <v>0</v>
      </c>
      <c r="G26" s="1467">
        <v>0</v>
      </c>
      <c r="H26" s="1425">
        <v>0</v>
      </c>
      <c r="I26" s="1467">
        <v>0</v>
      </c>
      <c r="J26" s="1468">
        <v>0</v>
      </c>
      <c r="K26" s="1467">
        <v>0</v>
      </c>
      <c r="L26" s="1425">
        <v>0</v>
      </c>
      <c r="M26" s="1467">
        <v>0</v>
      </c>
      <c r="N26" s="1468">
        <v>0</v>
      </c>
      <c r="O26" s="1467">
        <v>0</v>
      </c>
      <c r="P26" s="1425">
        <v>0</v>
      </c>
      <c r="Q26" s="1467">
        <v>0</v>
      </c>
      <c r="R26" s="1425">
        <v>0</v>
      </c>
      <c r="S26" s="1467">
        <v>0</v>
      </c>
      <c r="T26" s="1425">
        <v>0</v>
      </c>
      <c r="U26" s="1467">
        <v>0</v>
      </c>
      <c r="V26" s="1425">
        <v>0</v>
      </c>
      <c r="W26" s="1424">
        <v>0</v>
      </c>
      <c r="X26" s="1487">
        <v>0</v>
      </c>
      <c r="Y26" s="1467">
        <v>0</v>
      </c>
      <c r="Z26" s="1425">
        <v>0</v>
      </c>
      <c r="AA26" s="1424">
        <v>0</v>
      </c>
      <c r="AB26" s="1487">
        <v>0</v>
      </c>
      <c r="AC26" s="1467">
        <v>0</v>
      </c>
      <c r="AD26" s="1425">
        <v>0</v>
      </c>
      <c r="AE26" s="1424">
        <v>0</v>
      </c>
      <c r="AF26" s="1487">
        <v>0</v>
      </c>
      <c r="AG26" s="1467">
        <v>0</v>
      </c>
      <c r="AH26" s="1425">
        <v>0</v>
      </c>
      <c r="AI26" s="1424">
        <v>1</v>
      </c>
      <c r="AJ26" s="1487">
        <v>0</v>
      </c>
      <c r="AK26" s="1467">
        <v>0</v>
      </c>
      <c r="AL26" s="1425">
        <v>0</v>
      </c>
      <c r="AM26" s="1424">
        <v>1</v>
      </c>
      <c r="AN26" s="1425">
        <v>0</v>
      </c>
      <c r="AO26" s="1424">
        <v>0</v>
      </c>
      <c r="AP26" s="1426">
        <v>0</v>
      </c>
      <c r="AQ26" s="1468">
        <v>0</v>
      </c>
      <c r="AR26" s="1468">
        <v>0</v>
      </c>
      <c r="AS26" s="1468">
        <v>0</v>
      </c>
      <c r="AT26" s="1468">
        <v>0</v>
      </c>
      <c r="AU26" s="1468">
        <v>0</v>
      </c>
      <c r="AV26" s="1468">
        <v>0</v>
      </c>
      <c r="AW26" s="1468">
        <v>0</v>
      </c>
      <c r="AX26" s="1468">
        <v>0</v>
      </c>
      <c r="AY26" t="str">
        <f t="shared" si="28"/>
        <v/>
      </c>
      <c r="CW26" s="25" t="str">
        <f t="shared" si="20"/>
        <v/>
      </c>
      <c r="CX26" s="25" t="str">
        <f t="shared" si="29"/>
        <v/>
      </c>
      <c r="CY26" s="25" t="str">
        <f t="shared" si="30"/>
        <v/>
      </c>
      <c r="CZ26" s="25" t="str">
        <f t="shared" si="21"/>
        <v/>
      </c>
      <c r="DA26"/>
      <c r="DB26" s="25" t="str">
        <f t="shared" si="31"/>
        <v/>
      </c>
      <c r="DC26" s="25" t="str">
        <f t="shared" si="32"/>
        <v/>
      </c>
      <c r="DD26" s="25" t="str">
        <f t="shared" si="33"/>
        <v/>
      </c>
      <c r="DE26" s="25" t="str">
        <f t="shared" si="34"/>
        <v/>
      </c>
      <c r="DG26" s="26">
        <f t="shared" si="22"/>
        <v>0</v>
      </c>
      <c r="DH26" s="26">
        <f t="shared" si="35"/>
        <v>0</v>
      </c>
      <c r="DI26" s="26">
        <f t="shared" si="36"/>
        <v>0</v>
      </c>
      <c r="DJ26" s="26">
        <f t="shared" si="23"/>
        <v>0</v>
      </c>
      <c r="DK26"/>
      <c r="DL26" s="26">
        <f t="shared" si="37"/>
        <v>0</v>
      </c>
      <c r="DM26" s="26">
        <f t="shared" si="24"/>
        <v>0</v>
      </c>
      <c r="DN26" s="26">
        <f t="shared" si="25"/>
        <v>0</v>
      </c>
      <c r="DO26" s="26">
        <f t="shared" si="26"/>
        <v>0</v>
      </c>
    </row>
    <row r="27" spans="1:119" x14ac:dyDescent="0.25">
      <c r="A27" s="1419" t="s">
        <v>51</v>
      </c>
      <c r="B27" s="1420"/>
      <c r="C27" s="1421"/>
      <c r="D27" s="1488">
        <f t="shared" si="27"/>
        <v>0</v>
      </c>
      <c r="E27" s="1465">
        <f t="shared" si="38"/>
        <v>0</v>
      </c>
      <c r="F27" s="1466">
        <f t="shared" si="38"/>
        <v>0</v>
      </c>
      <c r="G27" s="1467"/>
      <c r="H27" s="1425"/>
      <c r="I27" s="1467"/>
      <c r="J27" s="1468"/>
      <c r="K27" s="1467"/>
      <c r="L27" s="1425"/>
      <c r="M27" s="1467"/>
      <c r="N27" s="1468"/>
      <c r="O27" s="1467"/>
      <c r="P27" s="1425"/>
      <c r="Q27" s="1467"/>
      <c r="R27" s="1425"/>
      <c r="S27" s="1467"/>
      <c r="T27" s="1425"/>
      <c r="U27" s="1467"/>
      <c r="V27" s="1425"/>
      <c r="W27" s="1424"/>
      <c r="X27" s="1487"/>
      <c r="Y27" s="1467"/>
      <c r="Z27" s="1425"/>
      <c r="AA27" s="1424"/>
      <c r="AB27" s="1487"/>
      <c r="AC27" s="1467"/>
      <c r="AD27" s="1425"/>
      <c r="AE27" s="1424"/>
      <c r="AF27" s="1487"/>
      <c r="AG27" s="1467"/>
      <c r="AH27" s="1425"/>
      <c r="AI27" s="1424"/>
      <c r="AJ27" s="1487"/>
      <c r="AK27" s="1467"/>
      <c r="AL27" s="1425"/>
      <c r="AM27" s="1424"/>
      <c r="AN27" s="1425"/>
      <c r="AO27" s="1424"/>
      <c r="AP27" s="1426"/>
      <c r="AQ27" s="1468">
        <v>0</v>
      </c>
      <c r="AR27" s="1468">
        <v>0</v>
      </c>
      <c r="AS27" s="1428">
        <v>0</v>
      </c>
      <c r="AT27" s="1428">
        <v>0</v>
      </c>
      <c r="AU27" s="1428">
        <v>0</v>
      </c>
      <c r="AV27" s="1428">
        <v>0</v>
      </c>
      <c r="AW27" s="1428">
        <v>0</v>
      </c>
      <c r="AX27" s="1428">
        <v>0</v>
      </c>
      <c r="AY27" t="str">
        <f t="shared" si="28"/>
        <v/>
      </c>
      <c r="CW27" s="25" t="str">
        <f t="shared" si="20"/>
        <v/>
      </c>
      <c r="CX27" s="25" t="str">
        <f t="shared" si="29"/>
        <v/>
      </c>
      <c r="CY27" s="25" t="str">
        <f t="shared" si="30"/>
        <v/>
      </c>
      <c r="CZ27" s="25" t="str">
        <f t="shared" si="21"/>
        <v/>
      </c>
      <c r="DA27"/>
      <c r="DB27" s="25" t="str">
        <f t="shared" si="31"/>
        <v/>
      </c>
      <c r="DC27" s="25" t="str">
        <f t="shared" si="32"/>
        <v/>
      </c>
      <c r="DD27" s="25" t="str">
        <f t="shared" si="33"/>
        <v/>
      </c>
      <c r="DE27" s="25" t="str">
        <f t="shared" si="34"/>
        <v/>
      </c>
      <c r="DG27" s="26">
        <f t="shared" si="22"/>
        <v>0</v>
      </c>
      <c r="DH27" s="26">
        <f t="shared" si="35"/>
        <v>0</v>
      </c>
      <c r="DI27" s="26">
        <f t="shared" si="36"/>
        <v>0</v>
      </c>
      <c r="DJ27" s="26">
        <f t="shared" si="23"/>
        <v>0</v>
      </c>
      <c r="DK27"/>
      <c r="DL27" s="26">
        <f t="shared" si="37"/>
        <v>0</v>
      </c>
      <c r="DM27" s="26">
        <f t="shared" si="24"/>
        <v>0</v>
      </c>
      <c r="DN27" s="26">
        <f t="shared" si="25"/>
        <v>0</v>
      </c>
      <c r="DO27" s="26">
        <f t="shared" si="26"/>
        <v>0</v>
      </c>
    </row>
    <row r="28" spans="1:119" x14ac:dyDescent="0.25">
      <c r="A28" s="1419" t="s">
        <v>52</v>
      </c>
      <c r="B28" s="1420"/>
      <c r="C28" s="1421"/>
      <c r="D28" s="1464">
        <f>SUM(E28+F28)</f>
        <v>0</v>
      </c>
      <c r="E28" s="1465">
        <f t="shared" si="38"/>
        <v>0</v>
      </c>
      <c r="F28" s="1466">
        <f t="shared" si="38"/>
        <v>0</v>
      </c>
      <c r="G28" s="1467"/>
      <c r="H28" s="1425"/>
      <c r="I28" s="1467"/>
      <c r="J28" s="1468"/>
      <c r="K28" s="1467"/>
      <c r="L28" s="1425"/>
      <c r="M28" s="1467"/>
      <c r="N28" s="1468"/>
      <c r="O28" s="1467"/>
      <c r="P28" s="1425"/>
      <c r="Q28" s="1467"/>
      <c r="R28" s="1425"/>
      <c r="S28" s="1467"/>
      <c r="T28" s="1425"/>
      <c r="U28" s="1467"/>
      <c r="V28" s="1425"/>
      <c r="W28" s="1424"/>
      <c r="X28" s="1487"/>
      <c r="Y28" s="1467"/>
      <c r="Z28" s="1425"/>
      <c r="AA28" s="1424"/>
      <c r="AB28" s="1487"/>
      <c r="AC28" s="1467"/>
      <c r="AD28" s="1425"/>
      <c r="AE28" s="1424"/>
      <c r="AF28" s="1487"/>
      <c r="AG28" s="1467"/>
      <c r="AH28" s="1425"/>
      <c r="AI28" s="1424"/>
      <c r="AJ28" s="1487"/>
      <c r="AK28" s="1467"/>
      <c r="AL28" s="1425"/>
      <c r="AM28" s="1424"/>
      <c r="AN28" s="1425"/>
      <c r="AO28" s="1424"/>
      <c r="AP28" s="1426"/>
      <c r="AQ28" s="1468">
        <v>0</v>
      </c>
      <c r="AR28" s="1468">
        <v>0</v>
      </c>
      <c r="AS28" s="1468">
        <v>0</v>
      </c>
      <c r="AT28" s="1468">
        <v>0</v>
      </c>
      <c r="AU28" s="1468">
        <v>0</v>
      </c>
      <c r="AV28" s="1468">
        <v>0</v>
      </c>
      <c r="AW28" s="1468">
        <v>0</v>
      </c>
      <c r="AX28" s="1468">
        <v>0</v>
      </c>
      <c r="AY28" t="str">
        <f t="shared" si="28"/>
        <v/>
      </c>
      <c r="CW28" s="25" t="str">
        <f t="shared" si="20"/>
        <v/>
      </c>
      <c r="CX28" s="25" t="str">
        <f t="shared" si="29"/>
        <v/>
      </c>
      <c r="CY28" s="25" t="str">
        <f t="shared" si="30"/>
        <v/>
      </c>
      <c r="CZ28" s="25" t="str">
        <f t="shared" si="21"/>
        <v/>
      </c>
      <c r="DA28"/>
      <c r="DB28" s="25" t="str">
        <f t="shared" si="31"/>
        <v/>
      </c>
      <c r="DC28" s="25" t="str">
        <f t="shared" si="32"/>
        <v/>
      </c>
      <c r="DD28" s="25" t="str">
        <f t="shared" si="33"/>
        <v/>
      </c>
      <c r="DE28" s="25" t="str">
        <f t="shared" si="34"/>
        <v/>
      </c>
      <c r="DG28" s="26">
        <f t="shared" si="22"/>
        <v>0</v>
      </c>
      <c r="DH28" s="26">
        <f t="shared" si="35"/>
        <v>0</v>
      </c>
      <c r="DI28" s="26">
        <f t="shared" si="36"/>
        <v>0</v>
      </c>
      <c r="DJ28" s="26">
        <f t="shared" si="23"/>
        <v>0</v>
      </c>
      <c r="DK28"/>
      <c r="DL28" s="26">
        <f t="shared" si="37"/>
        <v>0</v>
      </c>
      <c r="DM28" s="26">
        <f t="shared" si="24"/>
        <v>0</v>
      </c>
      <c r="DN28" s="26">
        <f t="shared" si="25"/>
        <v>0</v>
      </c>
      <c r="DO28" s="26">
        <f t="shared" si="26"/>
        <v>0</v>
      </c>
    </row>
    <row r="29" spans="1:119" x14ac:dyDescent="0.25">
      <c r="A29" s="1419" t="s">
        <v>53</v>
      </c>
      <c r="B29" s="1420"/>
      <c r="C29" s="1421"/>
      <c r="D29" s="1464">
        <f t="shared" si="27"/>
        <v>65</v>
      </c>
      <c r="E29" s="1465">
        <f t="shared" si="38"/>
        <v>12</v>
      </c>
      <c r="F29" s="1466">
        <f t="shared" si="38"/>
        <v>53</v>
      </c>
      <c r="G29" s="1467">
        <v>0</v>
      </c>
      <c r="H29" s="1425">
        <v>0</v>
      </c>
      <c r="I29" s="1467">
        <v>0</v>
      </c>
      <c r="J29" s="1468">
        <v>0</v>
      </c>
      <c r="K29" s="1467">
        <v>0</v>
      </c>
      <c r="L29" s="1425">
        <v>0</v>
      </c>
      <c r="M29" s="1467">
        <v>0</v>
      </c>
      <c r="N29" s="1468">
        <v>0</v>
      </c>
      <c r="O29" s="1467">
        <v>0</v>
      </c>
      <c r="P29" s="1425">
        <v>0</v>
      </c>
      <c r="Q29" s="1467">
        <v>0</v>
      </c>
      <c r="R29" s="1425">
        <v>0</v>
      </c>
      <c r="S29" s="1467">
        <v>0</v>
      </c>
      <c r="T29" s="1425">
        <v>0</v>
      </c>
      <c r="U29" s="1467">
        <v>0</v>
      </c>
      <c r="V29" s="1425">
        <v>0</v>
      </c>
      <c r="W29" s="1424">
        <v>0</v>
      </c>
      <c r="X29" s="1487">
        <v>0</v>
      </c>
      <c r="Y29" s="1467">
        <v>0</v>
      </c>
      <c r="Z29" s="1425">
        <v>0</v>
      </c>
      <c r="AA29" s="1424">
        <v>0</v>
      </c>
      <c r="AB29" s="1487">
        <v>0</v>
      </c>
      <c r="AC29" s="1467">
        <v>0</v>
      </c>
      <c r="AD29" s="1425">
        <v>2</v>
      </c>
      <c r="AE29" s="1424">
        <v>0</v>
      </c>
      <c r="AF29" s="1487">
        <v>1</v>
      </c>
      <c r="AG29" s="1467">
        <v>1</v>
      </c>
      <c r="AH29" s="1425">
        <v>9</v>
      </c>
      <c r="AI29" s="1424">
        <v>5</v>
      </c>
      <c r="AJ29" s="1487">
        <v>8</v>
      </c>
      <c r="AK29" s="1467">
        <v>0</v>
      </c>
      <c r="AL29" s="1425">
        <v>9</v>
      </c>
      <c r="AM29" s="1424">
        <v>0</v>
      </c>
      <c r="AN29" s="1425">
        <v>14</v>
      </c>
      <c r="AO29" s="1424">
        <v>6</v>
      </c>
      <c r="AP29" s="1426">
        <v>10</v>
      </c>
      <c r="AQ29" s="1468">
        <v>0</v>
      </c>
      <c r="AR29" s="1468">
        <v>0</v>
      </c>
      <c r="AS29" s="1468">
        <v>0</v>
      </c>
      <c r="AT29" s="1468">
        <v>0</v>
      </c>
      <c r="AU29" s="1468">
        <v>0</v>
      </c>
      <c r="AV29" s="1468">
        <v>0</v>
      </c>
      <c r="AW29" s="1468">
        <v>0</v>
      </c>
      <c r="AX29" s="1468">
        <v>0</v>
      </c>
      <c r="AY29" t="str">
        <f t="shared" si="28"/>
        <v/>
      </c>
      <c r="CW29" s="25" t="str">
        <f t="shared" si="20"/>
        <v/>
      </c>
      <c r="CX29" s="25" t="str">
        <f t="shared" si="29"/>
        <v/>
      </c>
      <c r="CY29" s="25" t="str">
        <f t="shared" si="30"/>
        <v/>
      </c>
      <c r="CZ29" s="25" t="str">
        <f t="shared" si="21"/>
        <v/>
      </c>
      <c r="DA29"/>
      <c r="DB29" s="25" t="str">
        <f t="shared" si="31"/>
        <v/>
      </c>
      <c r="DC29" s="25" t="str">
        <f t="shared" si="32"/>
        <v/>
      </c>
      <c r="DD29" s="25" t="str">
        <f t="shared" si="33"/>
        <v/>
      </c>
      <c r="DE29" s="25" t="str">
        <f t="shared" si="34"/>
        <v/>
      </c>
      <c r="DG29" s="26">
        <f t="shared" si="22"/>
        <v>0</v>
      </c>
      <c r="DH29" s="26">
        <f t="shared" si="35"/>
        <v>0</v>
      </c>
      <c r="DI29" s="26">
        <f t="shared" si="36"/>
        <v>0</v>
      </c>
      <c r="DJ29" s="26">
        <f t="shared" si="23"/>
        <v>0</v>
      </c>
      <c r="DK29"/>
      <c r="DL29" s="26">
        <f t="shared" si="37"/>
        <v>0</v>
      </c>
      <c r="DM29" s="26">
        <f t="shared" si="24"/>
        <v>0</v>
      </c>
      <c r="DN29" s="26">
        <f t="shared" si="25"/>
        <v>0</v>
      </c>
      <c r="DO29" s="26">
        <f t="shared" si="26"/>
        <v>0</v>
      </c>
    </row>
    <row r="30" spans="1:119" x14ac:dyDescent="0.25">
      <c r="A30" s="1419" t="s">
        <v>54</v>
      </c>
      <c r="B30" s="1420"/>
      <c r="C30" s="1421"/>
      <c r="D30" s="1464">
        <f t="shared" si="27"/>
        <v>0</v>
      </c>
      <c r="E30" s="1465">
        <f t="shared" si="38"/>
        <v>0</v>
      </c>
      <c r="F30" s="1466">
        <f t="shared" si="38"/>
        <v>0</v>
      </c>
      <c r="G30" s="1467"/>
      <c r="H30" s="1425"/>
      <c r="I30" s="1467"/>
      <c r="J30" s="1468"/>
      <c r="K30" s="1467"/>
      <c r="L30" s="1425"/>
      <c r="M30" s="1467"/>
      <c r="N30" s="1468"/>
      <c r="O30" s="1467"/>
      <c r="P30" s="1425"/>
      <c r="Q30" s="1467"/>
      <c r="R30" s="1425"/>
      <c r="S30" s="1467"/>
      <c r="T30" s="1425"/>
      <c r="U30" s="1467"/>
      <c r="V30" s="1425"/>
      <c r="W30" s="1424"/>
      <c r="X30" s="1487"/>
      <c r="Y30" s="1467"/>
      <c r="Z30" s="1425"/>
      <c r="AA30" s="1424"/>
      <c r="AB30" s="1487"/>
      <c r="AC30" s="1467"/>
      <c r="AD30" s="1425"/>
      <c r="AE30" s="1424"/>
      <c r="AF30" s="1487"/>
      <c r="AG30" s="1467"/>
      <c r="AH30" s="1425"/>
      <c r="AI30" s="1424"/>
      <c r="AJ30" s="1487"/>
      <c r="AK30" s="1467"/>
      <c r="AL30" s="1425"/>
      <c r="AM30" s="1424"/>
      <c r="AN30" s="1425"/>
      <c r="AO30" s="1424"/>
      <c r="AP30" s="1426"/>
      <c r="AQ30" s="1468">
        <v>0</v>
      </c>
      <c r="AR30" s="1468">
        <v>0</v>
      </c>
      <c r="AS30" s="1468">
        <v>0</v>
      </c>
      <c r="AT30" s="1468">
        <v>0</v>
      </c>
      <c r="AU30" s="1468">
        <v>0</v>
      </c>
      <c r="AV30" s="1468">
        <v>0</v>
      </c>
      <c r="AW30" s="1468">
        <v>0</v>
      </c>
      <c r="AX30" s="1468">
        <v>0</v>
      </c>
      <c r="AY30" t="str">
        <f t="shared" si="28"/>
        <v/>
      </c>
      <c r="CW30" s="25" t="str">
        <f t="shared" si="20"/>
        <v/>
      </c>
      <c r="CX30" s="25" t="str">
        <f t="shared" si="29"/>
        <v/>
      </c>
      <c r="CY30" s="25" t="str">
        <f t="shared" si="30"/>
        <v/>
      </c>
      <c r="CZ30" s="25" t="str">
        <f t="shared" si="21"/>
        <v/>
      </c>
      <c r="DA30"/>
      <c r="DB30" s="25" t="str">
        <f t="shared" si="31"/>
        <v/>
      </c>
      <c r="DC30" s="25" t="str">
        <f t="shared" si="32"/>
        <v/>
      </c>
      <c r="DD30" s="25" t="str">
        <f t="shared" si="33"/>
        <v/>
      </c>
      <c r="DE30" s="25" t="str">
        <f t="shared" si="34"/>
        <v/>
      </c>
      <c r="DG30" s="26">
        <f t="shared" si="22"/>
        <v>0</v>
      </c>
      <c r="DH30" s="26">
        <f t="shared" si="35"/>
        <v>0</v>
      </c>
      <c r="DI30" s="26">
        <f t="shared" si="36"/>
        <v>0</v>
      </c>
      <c r="DJ30" s="26">
        <f t="shared" si="23"/>
        <v>0</v>
      </c>
      <c r="DK30"/>
      <c r="DL30" s="26">
        <f t="shared" si="37"/>
        <v>0</v>
      </c>
      <c r="DM30" s="26">
        <f t="shared" si="24"/>
        <v>0</v>
      </c>
      <c r="DN30" s="26">
        <f t="shared" si="25"/>
        <v>0</v>
      </c>
      <c r="DO30" s="26">
        <f t="shared" si="26"/>
        <v>0</v>
      </c>
    </row>
    <row r="31" spans="1:119" x14ac:dyDescent="0.25">
      <c r="A31" s="1419" t="s">
        <v>55</v>
      </c>
      <c r="B31" s="1420"/>
      <c r="C31" s="1421"/>
      <c r="D31" s="1464">
        <f t="shared" si="27"/>
        <v>8</v>
      </c>
      <c r="E31" s="1465">
        <f t="shared" si="38"/>
        <v>3</v>
      </c>
      <c r="F31" s="1466">
        <f t="shared" si="38"/>
        <v>5</v>
      </c>
      <c r="G31" s="1467">
        <v>0</v>
      </c>
      <c r="H31" s="1425">
        <v>0</v>
      </c>
      <c r="I31" s="1467">
        <v>0</v>
      </c>
      <c r="J31" s="1468">
        <v>0</v>
      </c>
      <c r="K31" s="1467">
        <v>0</v>
      </c>
      <c r="L31" s="1425">
        <v>0</v>
      </c>
      <c r="M31" s="1467">
        <v>0</v>
      </c>
      <c r="N31" s="1468">
        <v>0</v>
      </c>
      <c r="O31" s="1467">
        <v>0</v>
      </c>
      <c r="P31" s="1425">
        <v>0</v>
      </c>
      <c r="Q31" s="1467">
        <v>0</v>
      </c>
      <c r="R31" s="1425">
        <v>0</v>
      </c>
      <c r="S31" s="1467">
        <v>0</v>
      </c>
      <c r="T31" s="1425">
        <v>0</v>
      </c>
      <c r="U31" s="1467">
        <v>0</v>
      </c>
      <c r="V31" s="1425">
        <v>0</v>
      </c>
      <c r="W31" s="1424">
        <v>0</v>
      </c>
      <c r="X31" s="1487">
        <v>0</v>
      </c>
      <c r="Y31" s="1467">
        <v>0</v>
      </c>
      <c r="Z31" s="1425">
        <v>0</v>
      </c>
      <c r="AA31" s="1424">
        <v>0</v>
      </c>
      <c r="AB31" s="1487">
        <v>0</v>
      </c>
      <c r="AC31" s="1467">
        <v>0</v>
      </c>
      <c r="AD31" s="1425">
        <v>0</v>
      </c>
      <c r="AE31" s="1424">
        <v>0</v>
      </c>
      <c r="AF31" s="1487">
        <v>0</v>
      </c>
      <c r="AG31" s="1467">
        <v>3</v>
      </c>
      <c r="AH31" s="1425">
        <v>1</v>
      </c>
      <c r="AI31" s="1424">
        <v>0</v>
      </c>
      <c r="AJ31" s="1487">
        <v>3</v>
      </c>
      <c r="AK31" s="1467">
        <v>0</v>
      </c>
      <c r="AL31" s="1425">
        <v>0</v>
      </c>
      <c r="AM31" s="1424">
        <v>0</v>
      </c>
      <c r="AN31" s="1425">
        <v>1</v>
      </c>
      <c r="AO31" s="1424">
        <v>0</v>
      </c>
      <c r="AP31" s="1426">
        <v>0</v>
      </c>
      <c r="AQ31" s="1468">
        <v>0</v>
      </c>
      <c r="AR31" s="1468">
        <v>0</v>
      </c>
      <c r="AS31" s="1468">
        <v>0</v>
      </c>
      <c r="AT31" s="1468">
        <v>0</v>
      </c>
      <c r="AU31" s="1468">
        <v>0</v>
      </c>
      <c r="AV31" s="1468">
        <v>0</v>
      </c>
      <c r="AW31" s="1468">
        <v>0</v>
      </c>
      <c r="AX31" s="1468">
        <v>0</v>
      </c>
      <c r="AY31" t="str">
        <f t="shared" si="28"/>
        <v/>
      </c>
      <c r="CW31" s="25" t="str">
        <f t="shared" si="20"/>
        <v/>
      </c>
      <c r="CX31" s="25" t="str">
        <f t="shared" si="29"/>
        <v/>
      </c>
      <c r="CY31" s="25" t="str">
        <f t="shared" si="30"/>
        <v/>
      </c>
      <c r="CZ31" s="25" t="str">
        <f t="shared" si="21"/>
        <v/>
      </c>
      <c r="DA31"/>
      <c r="DB31" s="25" t="str">
        <f t="shared" si="31"/>
        <v/>
      </c>
      <c r="DC31" s="25" t="str">
        <f t="shared" si="32"/>
        <v/>
      </c>
      <c r="DD31" s="25" t="str">
        <f t="shared" si="33"/>
        <v/>
      </c>
      <c r="DE31" s="25" t="str">
        <f t="shared" si="34"/>
        <v/>
      </c>
      <c r="DG31" s="26">
        <f t="shared" si="22"/>
        <v>0</v>
      </c>
      <c r="DH31" s="26">
        <f t="shared" si="35"/>
        <v>0</v>
      </c>
      <c r="DI31" s="26">
        <f t="shared" si="36"/>
        <v>0</v>
      </c>
      <c r="DJ31" s="26">
        <f t="shared" si="23"/>
        <v>0</v>
      </c>
      <c r="DK31"/>
      <c r="DL31" s="26">
        <f t="shared" si="37"/>
        <v>0</v>
      </c>
      <c r="DM31" s="26">
        <f t="shared" si="24"/>
        <v>0</v>
      </c>
      <c r="DN31" s="26">
        <f t="shared" si="25"/>
        <v>0</v>
      </c>
      <c r="DO31" s="26">
        <f t="shared" si="26"/>
        <v>0</v>
      </c>
    </row>
    <row r="32" spans="1:119" ht="15" customHeight="1" x14ac:dyDescent="0.25">
      <c r="A32" s="1419" t="s">
        <v>56</v>
      </c>
      <c r="B32" s="1420"/>
      <c r="C32" s="1421"/>
      <c r="D32" s="1464">
        <f>SUM(E32+F32)</f>
        <v>0</v>
      </c>
      <c r="E32" s="1465">
        <f>SUM(U32+W32+Y32+AA32+AC32+AE32+AG32+AI32+AK32+AM32+AO32)</f>
        <v>0</v>
      </c>
      <c r="F32" s="1466">
        <f>SUM(V32+X32+Z32+AB32+AD32+AF32+AH32+AJ32+AL32+AN32+AP32)</f>
        <v>0</v>
      </c>
      <c r="G32" s="1484"/>
      <c r="H32" s="1485"/>
      <c r="I32" s="1484"/>
      <c r="J32" s="1486"/>
      <c r="K32" s="1484"/>
      <c r="L32" s="1485"/>
      <c r="M32" s="1484"/>
      <c r="N32" s="1486"/>
      <c r="O32" s="1484"/>
      <c r="P32" s="1485"/>
      <c r="Q32" s="1484"/>
      <c r="R32" s="1485"/>
      <c r="S32" s="1484"/>
      <c r="T32" s="1485"/>
      <c r="U32" s="1467"/>
      <c r="V32" s="1425"/>
      <c r="W32" s="1424"/>
      <c r="X32" s="1487"/>
      <c r="Y32" s="1467"/>
      <c r="Z32" s="1425"/>
      <c r="AA32" s="1424"/>
      <c r="AB32" s="1487"/>
      <c r="AC32" s="1467"/>
      <c r="AD32" s="1425"/>
      <c r="AE32" s="1424"/>
      <c r="AF32" s="1487"/>
      <c r="AG32" s="1467"/>
      <c r="AH32" s="1425"/>
      <c r="AI32" s="1424"/>
      <c r="AJ32" s="1487"/>
      <c r="AK32" s="1467"/>
      <c r="AL32" s="1425"/>
      <c r="AM32" s="1424"/>
      <c r="AN32" s="1425"/>
      <c r="AO32" s="1424"/>
      <c r="AP32" s="1426"/>
      <c r="AQ32" s="1468"/>
      <c r="AR32" s="1468"/>
      <c r="AS32" s="1468"/>
      <c r="AT32" s="1468"/>
      <c r="AU32" s="1468"/>
      <c r="AV32" s="1468"/>
      <c r="AW32" s="1468"/>
      <c r="AX32" s="1468"/>
      <c r="AY32" t="str">
        <f t="shared" si="28"/>
        <v/>
      </c>
      <c r="CW32" s="25" t="str">
        <f t="shared" si="20"/>
        <v/>
      </c>
      <c r="CX32" s="25" t="str">
        <f t="shared" si="29"/>
        <v/>
      </c>
      <c r="CY32" s="25" t="str">
        <f t="shared" si="30"/>
        <v/>
      </c>
      <c r="CZ32" s="25" t="str">
        <f t="shared" si="21"/>
        <v/>
      </c>
      <c r="DA32"/>
      <c r="DB32" s="25" t="str">
        <f t="shared" si="31"/>
        <v/>
      </c>
      <c r="DC32" s="25" t="str">
        <f t="shared" si="32"/>
        <v/>
      </c>
      <c r="DD32" s="25" t="str">
        <f t="shared" si="33"/>
        <v/>
      </c>
      <c r="DE32" s="25" t="str">
        <f t="shared" si="34"/>
        <v/>
      </c>
      <c r="DG32" s="26">
        <f t="shared" si="22"/>
        <v>0</v>
      </c>
      <c r="DH32" s="26">
        <f t="shared" si="35"/>
        <v>0</v>
      </c>
      <c r="DI32" s="26">
        <f t="shared" si="36"/>
        <v>0</v>
      </c>
      <c r="DJ32" s="26">
        <f t="shared" si="23"/>
        <v>0</v>
      </c>
      <c r="DK32"/>
      <c r="DL32" s="26">
        <f t="shared" si="37"/>
        <v>0</v>
      </c>
      <c r="DM32" s="26">
        <f t="shared" si="24"/>
        <v>0</v>
      </c>
      <c r="DN32" s="26">
        <f t="shared" si="25"/>
        <v>0</v>
      </c>
      <c r="DO32" s="26">
        <f t="shared" si="26"/>
        <v>0</v>
      </c>
    </row>
    <row r="33" spans="1:119" x14ac:dyDescent="0.25">
      <c r="A33" s="1419" t="s">
        <v>57</v>
      </c>
      <c r="B33" s="1420"/>
      <c r="C33" s="1421"/>
      <c r="D33" s="1464">
        <f>SUM(E33+F33)</f>
        <v>0</v>
      </c>
      <c r="E33" s="1465">
        <f t="shared" ref="E33:F35" si="39">SUM(G33+I33+K33+M33+O33+Q33+S33+U33+W33+Y33+AA33+AC33+AE33+AG33+AI33+AK33+AM33+AO33)</f>
        <v>0</v>
      </c>
      <c r="F33" s="1466">
        <f t="shared" si="39"/>
        <v>0</v>
      </c>
      <c r="G33" s="1467"/>
      <c r="H33" s="1425"/>
      <c r="I33" s="1467"/>
      <c r="J33" s="1468"/>
      <c r="K33" s="1467"/>
      <c r="L33" s="1425"/>
      <c r="M33" s="1467"/>
      <c r="N33" s="1468"/>
      <c r="O33" s="1467"/>
      <c r="P33" s="1425"/>
      <c r="Q33" s="1467"/>
      <c r="R33" s="1425"/>
      <c r="S33" s="1467"/>
      <c r="T33" s="1425"/>
      <c r="U33" s="1467"/>
      <c r="V33" s="1425"/>
      <c r="W33" s="1424"/>
      <c r="X33" s="1487"/>
      <c r="Y33" s="1467"/>
      <c r="Z33" s="1425"/>
      <c r="AA33" s="1424"/>
      <c r="AB33" s="1487"/>
      <c r="AC33" s="1467"/>
      <c r="AD33" s="1425"/>
      <c r="AE33" s="1424"/>
      <c r="AF33" s="1487"/>
      <c r="AG33" s="1467"/>
      <c r="AH33" s="1425"/>
      <c r="AI33" s="1424"/>
      <c r="AJ33" s="1487"/>
      <c r="AK33" s="1467"/>
      <c r="AL33" s="1425"/>
      <c r="AM33" s="1424"/>
      <c r="AN33" s="1425"/>
      <c r="AO33" s="1424"/>
      <c r="AP33" s="1426"/>
      <c r="AQ33" s="1468"/>
      <c r="AR33" s="1468"/>
      <c r="AS33" s="1468"/>
      <c r="AT33" s="1468"/>
      <c r="AU33" s="1468"/>
      <c r="AV33" s="1468"/>
      <c r="AW33" s="1468"/>
      <c r="AX33" s="1468"/>
      <c r="AY33" t="str">
        <f t="shared" si="28"/>
        <v/>
      </c>
      <c r="CW33" s="25" t="str">
        <f t="shared" si="20"/>
        <v/>
      </c>
      <c r="CX33" s="25" t="str">
        <f t="shared" si="29"/>
        <v/>
      </c>
      <c r="CY33" s="25" t="str">
        <f t="shared" si="30"/>
        <v/>
      </c>
      <c r="CZ33" s="25" t="str">
        <f t="shared" si="21"/>
        <v/>
      </c>
      <c r="DA33"/>
      <c r="DB33" s="25" t="str">
        <f t="shared" si="31"/>
        <v/>
      </c>
      <c r="DC33" s="25" t="str">
        <f t="shared" si="32"/>
        <v/>
      </c>
      <c r="DD33" s="25" t="str">
        <f t="shared" si="33"/>
        <v/>
      </c>
      <c r="DE33" s="25" t="str">
        <f t="shared" si="34"/>
        <v/>
      </c>
      <c r="DG33" s="26">
        <f t="shared" si="22"/>
        <v>0</v>
      </c>
      <c r="DH33" s="26">
        <f t="shared" si="35"/>
        <v>0</v>
      </c>
      <c r="DI33" s="26">
        <f t="shared" si="36"/>
        <v>0</v>
      </c>
      <c r="DJ33" s="26">
        <f t="shared" si="23"/>
        <v>0</v>
      </c>
      <c r="DK33"/>
      <c r="DL33" s="26">
        <f t="shared" si="37"/>
        <v>0</v>
      </c>
      <c r="DM33" s="26">
        <f t="shared" si="24"/>
        <v>0</v>
      </c>
      <c r="DN33" s="26">
        <f t="shared" si="25"/>
        <v>0</v>
      </c>
      <c r="DO33" s="26">
        <f t="shared" si="26"/>
        <v>0</v>
      </c>
    </row>
    <row r="34" spans="1:119" x14ac:dyDescent="0.25">
      <c r="A34" s="1419" t="s">
        <v>58</v>
      </c>
      <c r="B34" s="1420"/>
      <c r="C34" s="1421"/>
      <c r="D34" s="1464">
        <f t="shared" si="27"/>
        <v>0</v>
      </c>
      <c r="E34" s="1465">
        <f t="shared" si="39"/>
        <v>0</v>
      </c>
      <c r="F34" s="1466">
        <f t="shared" si="39"/>
        <v>0</v>
      </c>
      <c r="G34" s="1467"/>
      <c r="H34" s="1425"/>
      <c r="I34" s="1467"/>
      <c r="J34" s="1468"/>
      <c r="K34" s="1467"/>
      <c r="L34" s="1425"/>
      <c r="M34" s="1467"/>
      <c r="N34" s="1468"/>
      <c r="O34" s="1467"/>
      <c r="P34" s="1425"/>
      <c r="Q34" s="1467"/>
      <c r="R34" s="1425"/>
      <c r="S34" s="1467"/>
      <c r="T34" s="1425"/>
      <c r="U34" s="1467"/>
      <c r="V34" s="1425"/>
      <c r="W34" s="1424"/>
      <c r="X34" s="1487"/>
      <c r="Y34" s="1467"/>
      <c r="Z34" s="1425"/>
      <c r="AA34" s="1424"/>
      <c r="AB34" s="1487"/>
      <c r="AC34" s="1467"/>
      <c r="AD34" s="1425"/>
      <c r="AE34" s="1424"/>
      <c r="AF34" s="1487"/>
      <c r="AG34" s="1467"/>
      <c r="AH34" s="1425"/>
      <c r="AI34" s="1424"/>
      <c r="AJ34" s="1487"/>
      <c r="AK34" s="1467"/>
      <c r="AL34" s="1425"/>
      <c r="AM34" s="1424"/>
      <c r="AN34" s="1425"/>
      <c r="AO34" s="1424"/>
      <c r="AP34" s="1426"/>
      <c r="AQ34" s="1468"/>
      <c r="AR34" s="1468"/>
      <c r="AS34" s="1468"/>
      <c r="AT34" s="1468"/>
      <c r="AU34" s="1468"/>
      <c r="AV34" s="1468"/>
      <c r="AW34" s="1468"/>
      <c r="AX34" s="1468"/>
      <c r="AY34" t="str">
        <f t="shared" si="28"/>
        <v/>
      </c>
      <c r="CW34" s="25" t="str">
        <f t="shared" si="20"/>
        <v/>
      </c>
      <c r="CX34" s="25" t="str">
        <f t="shared" si="29"/>
        <v/>
      </c>
      <c r="CY34" s="25" t="str">
        <f t="shared" si="30"/>
        <v/>
      </c>
      <c r="CZ34" s="25" t="str">
        <f t="shared" si="21"/>
        <v/>
      </c>
      <c r="DA34"/>
      <c r="DB34" s="25" t="str">
        <f t="shared" si="31"/>
        <v/>
      </c>
      <c r="DC34" s="25" t="str">
        <f t="shared" si="32"/>
        <v/>
      </c>
      <c r="DD34" s="25" t="str">
        <f t="shared" si="33"/>
        <v/>
      </c>
      <c r="DE34" s="25" t="str">
        <f t="shared" si="34"/>
        <v/>
      </c>
      <c r="DG34" s="26">
        <f t="shared" si="22"/>
        <v>0</v>
      </c>
      <c r="DH34" s="26">
        <f t="shared" si="35"/>
        <v>0</v>
      </c>
      <c r="DI34" s="26">
        <f t="shared" si="36"/>
        <v>0</v>
      </c>
      <c r="DJ34" s="26">
        <f t="shared" si="23"/>
        <v>0</v>
      </c>
      <c r="DK34"/>
      <c r="DL34" s="26">
        <f t="shared" si="37"/>
        <v>0</v>
      </c>
      <c r="DM34" s="26">
        <f t="shared" si="24"/>
        <v>0</v>
      </c>
      <c r="DN34" s="26">
        <f t="shared" si="25"/>
        <v>0</v>
      </c>
      <c r="DO34" s="26">
        <f t="shared" si="26"/>
        <v>0</v>
      </c>
    </row>
    <row r="35" spans="1:119" ht="15" customHeight="1" x14ac:dyDescent="0.25">
      <c r="A35" s="1489" t="s">
        <v>59</v>
      </c>
      <c r="B35" s="685"/>
      <c r="C35" s="686"/>
      <c r="D35" s="1470">
        <f t="shared" si="27"/>
        <v>0</v>
      </c>
      <c r="E35" s="1471">
        <f t="shared" si="39"/>
        <v>0</v>
      </c>
      <c r="F35" s="1472">
        <f t="shared" si="39"/>
        <v>0</v>
      </c>
      <c r="G35" s="1473"/>
      <c r="H35" s="1435"/>
      <c r="I35" s="1473"/>
      <c r="J35" s="39"/>
      <c r="K35" s="1473"/>
      <c r="L35" s="1435"/>
      <c r="M35" s="1473"/>
      <c r="N35" s="39"/>
      <c r="O35" s="1473"/>
      <c r="P35" s="1435"/>
      <c r="Q35" s="1473"/>
      <c r="R35" s="1435"/>
      <c r="S35" s="1473"/>
      <c r="T35" s="1435"/>
      <c r="U35" s="1473"/>
      <c r="V35" s="1435"/>
      <c r="W35" s="1434"/>
      <c r="X35" s="1490"/>
      <c r="Y35" s="1473"/>
      <c r="Z35" s="1435"/>
      <c r="AA35" s="1434"/>
      <c r="AB35" s="1490"/>
      <c r="AC35" s="1473"/>
      <c r="AD35" s="1435"/>
      <c r="AE35" s="1434"/>
      <c r="AF35" s="1490"/>
      <c r="AG35" s="1473"/>
      <c r="AH35" s="1435"/>
      <c r="AI35" s="1434"/>
      <c r="AJ35" s="1490"/>
      <c r="AK35" s="1473"/>
      <c r="AL35" s="1435"/>
      <c r="AM35" s="1434"/>
      <c r="AN35" s="1435"/>
      <c r="AO35" s="1434"/>
      <c r="AP35" s="1436"/>
      <c r="AQ35" s="63"/>
      <c r="AR35" s="63"/>
      <c r="AS35" s="63"/>
      <c r="AT35" s="63"/>
      <c r="AU35" s="63"/>
      <c r="AV35" s="63"/>
      <c r="AW35" s="63"/>
      <c r="AX35" s="63"/>
      <c r="AY35" t="str">
        <f t="shared" si="28"/>
        <v/>
      </c>
      <c r="CW35" s="25" t="str">
        <f t="shared" si="20"/>
        <v/>
      </c>
      <c r="CX35" s="25" t="str">
        <f t="shared" si="29"/>
        <v/>
      </c>
      <c r="CY35" s="25" t="str">
        <f t="shared" si="30"/>
        <v/>
      </c>
      <c r="CZ35" s="25" t="str">
        <f t="shared" si="21"/>
        <v/>
      </c>
      <c r="DA35"/>
      <c r="DB35" s="25" t="str">
        <f t="shared" si="31"/>
        <v/>
      </c>
      <c r="DC35" s="25" t="str">
        <f t="shared" si="32"/>
        <v/>
      </c>
      <c r="DD35" s="25" t="str">
        <f t="shared" si="33"/>
        <v/>
      </c>
      <c r="DE35" s="25" t="str">
        <f t="shared" si="34"/>
        <v/>
      </c>
      <c r="DG35" s="26">
        <f t="shared" si="22"/>
        <v>0</v>
      </c>
      <c r="DH35" s="26">
        <f t="shared" si="35"/>
        <v>0</v>
      </c>
      <c r="DI35" s="26">
        <f t="shared" si="36"/>
        <v>0</v>
      </c>
      <c r="DJ35" s="26">
        <f t="shared" si="23"/>
        <v>0</v>
      </c>
      <c r="DK35"/>
      <c r="DL35" s="26">
        <f t="shared" si="37"/>
        <v>0</v>
      </c>
      <c r="DM35" s="26">
        <f t="shared" si="24"/>
        <v>0</v>
      </c>
      <c r="DN35" s="26">
        <f t="shared" si="25"/>
        <v>0</v>
      </c>
      <c r="DO35" s="26">
        <f t="shared" si="26"/>
        <v>0</v>
      </c>
    </row>
    <row r="36" spans="1:119" x14ac:dyDescent="0.25">
      <c r="A36" s="2477" t="s">
        <v>60</v>
      </c>
      <c r="B36" s="2477"/>
      <c r="C36" s="2477"/>
      <c r="D36" s="2485">
        <f t="shared" ref="D36:AV36" si="40">SUM(D19:D35)</f>
        <v>280</v>
      </c>
      <c r="E36" s="2486">
        <f t="shared" si="40"/>
        <v>96</v>
      </c>
      <c r="F36" s="2487">
        <f t="shared" si="40"/>
        <v>184</v>
      </c>
      <c r="G36" s="2485">
        <f t="shared" si="40"/>
        <v>0</v>
      </c>
      <c r="H36" s="2487">
        <f t="shared" si="40"/>
        <v>0</v>
      </c>
      <c r="I36" s="2485">
        <f t="shared" si="40"/>
        <v>0</v>
      </c>
      <c r="J36" s="2487">
        <f t="shared" si="40"/>
        <v>0</v>
      </c>
      <c r="K36" s="2485">
        <f t="shared" si="40"/>
        <v>2</v>
      </c>
      <c r="L36" s="2487">
        <f t="shared" si="40"/>
        <v>2</v>
      </c>
      <c r="M36" s="2485">
        <f t="shared" si="40"/>
        <v>3</v>
      </c>
      <c r="N36" s="2487">
        <f t="shared" si="40"/>
        <v>1</v>
      </c>
      <c r="O36" s="2485">
        <f t="shared" si="40"/>
        <v>4</v>
      </c>
      <c r="P36" s="2487">
        <f t="shared" si="40"/>
        <v>2</v>
      </c>
      <c r="Q36" s="2485">
        <f t="shared" si="40"/>
        <v>2</v>
      </c>
      <c r="R36" s="2487">
        <f t="shared" si="40"/>
        <v>6</v>
      </c>
      <c r="S36" s="2485">
        <f t="shared" si="40"/>
        <v>4</v>
      </c>
      <c r="T36" s="2487">
        <f t="shared" si="40"/>
        <v>3</v>
      </c>
      <c r="U36" s="2485">
        <f t="shared" si="40"/>
        <v>3</v>
      </c>
      <c r="V36" s="2487">
        <f t="shared" si="40"/>
        <v>9</v>
      </c>
      <c r="W36" s="2486">
        <f t="shared" si="40"/>
        <v>12</v>
      </c>
      <c r="X36" s="2488">
        <f t="shared" si="40"/>
        <v>2</v>
      </c>
      <c r="Y36" s="2485">
        <f t="shared" si="40"/>
        <v>17</v>
      </c>
      <c r="Z36" s="2487">
        <f t="shared" si="40"/>
        <v>10</v>
      </c>
      <c r="AA36" s="2486">
        <f t="shared" si="40"/>
        <v>10</v>
      </c>
      <c r="AB36" s="2488">
        <f t="shared" si="40"/>
        <v>17</v>
      </c>
      <c r="AC36" s="2485">
        <f t="shared" si="40"/>
        <v>4</v>
      </c>
      <c r="AD36" s="2487">
        <f t="shared" si="40"/>
        <v>8</v>
      </c>
      <c r="AE36" s="2485">
        <f t="shared" si="40"/>
        <v>3</v>
      </c>
      <c r="AF36" s="2488">
        <f t="shared" si="40"/>
        <v>11</v>
      </c>
      <c r="AG36" s="2485">
        <f t="shared" si="40"/>
        <v>6</v>
      </c>
      <c r="AH36" s="2487">
        <f t="shared" si="40"/>
        <v>23</v>
      </c>
      <c r="AI36" s="2485">
        <f t="shared" si="40"/>
        <v>13</v>
      </c>
      <c r="AJ36" s="2488">
        <f t="shared" si="40"/>
        <v>29</v>
      </c>
      <c r="AK36" s="2485">
        <f t="shared" si="40"/>
        <v>2</v>
      </c>
      <c r="AL36" s="2487">
        <f t="shared" si="40"/>
        <v>16</v>
      </c>
      <c r="AM36" s="2485">
        <f t="shared" si="40"/>
        <v>3</v>
      </c>
      <c r="AN36" s="2487">
        <f t="shared" si="40"/>
        <v>31</v>
      </c>
      <c r="AO36" s="2485">
        <f t="shared" si="40"/>
        <v>8</v>
      </c>
      <c r="AP36" s="2489">
        <f t="shared" si="40"/>
        <v>14</v>
      </c>
      <c r="AQ36" s="2487">
        <f t="shared" si="40"/>
        <v>0</v>
      </c>
      <c r="AR36" s="2487">
        <f t="shared" si="40"/>
        <v>2</v>
      </c>
      <c r="AS36" s="2490">
        <f t="shared" si="40"/>
        <v>0</v>
      </c>
      <c r="AT36" s="2490">
        <f t="shared" si="40"/>
        <v>0</v>
      </c>
      <c r="AU36" s="2490">
        <f t="shared" si="40"/>
        <v>6</v>
      </c>
      <c r="AV36" s="2490">
        <f t="shared" si="40"/>
        <v>0</v>
      </c>
      <c r="AW36" s="2490">
        <f>SUM(AW19:AW35)</f>
        <v>1</v>
      </c>
      <c r="AX36" s="2490">
        <f>SUM(AX19:AX35)</f>
        <v>1</v>
      </c>
      <c r="CW36"/>
      <c r="CX36"/>
      <c r="CY36"/>
      <c r="CZ36"/>
      <c r="DA36"/>
      <c r="DB36"/>
      <c r="DC36"/>
      <c r="DD36"/>
      <c r="DE36"/>
      <c r="DG36"/>
      <c r="DH36"/>
      <c r="DI36"/>
      <c r="DJ36"/>
      <c r="DK36"/>
      <c r="DL36"/>
      <c r="DM36"/>
    </row>
    <row r="37" spans="1:119" x14ac:dyDescent="0.25">
      <c r="A37" s="43" t="s">
        <v>61</v>
      </c>
      <c r="B37" s="70"/>
      <c r="C37" s="70"/>
      <c r="D37" s="46"/>
      <c r="E37" s="539"/>
      <c r="F37" s="539"/>
      <c r="G37" s="539"/>
      <c r="H37" s="539"/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39"/>
      <c r="T37" s="539"/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39"/>
      <c r="AF37" s="539"/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71"/>
      <c r="AS37" s="71"/>
      <c r="AT37" s="71"/>
      <c r="AU37" s="539"/>
      <c r="AV37" s="539"/>
      <c r="AW37" s="539"/>
      <c r="AX37" s="539"/>
      <c r="CW37"/>
      <c r="CX37"/>
      <c r="CY37"/>
      <c r="CZ37"/>
      <c r="DA37"/>
      <c r="DB37"/>
      <c r="DC37"/>
      <c r="DD37"/>
      <c r="DE37"/>
      <c r="DG37"/>
      <c r="DH37"/>
      <c r="DI37"/>
      <c r="DJ37"/>
      <c r="DK37"/>
      <c r="DL37"/>
      <c r="DM37"/>
    </row>
    <row r="38" spans="1:119" ht="15" customHeight="1" x14ac:dyDescent="0.25">
      <c r="A38" s="2491" t="s">
        <v>62</v>
      </c>
      <c r="B38" s="638"/>
      <c r="C38" s="638"/>
      <c r="D38" s="2491" t="s">
        <v>63</v>
      </c>
      <c r="E38" s="638"/>
      <c r="F38" s="2464"/>
      <c r="G38" s="2438" t="s">
        <v>5</v>
      </c>
      <c r="H38" s="2439"/>
      <c r="I38" s="2439"/>
      <c r="J38" s="2439"/>
      <c r="K38" s="2439"/>
      <c r="L38" s="2439"/>
      <c r="M38" s="2439"/>
      <c r="N38" s="2439"/>
      <c r="O38" s="2439"/>
      <c r="P38" s="2439"/>
      <c r="Q38" s="2439"/>
      <c r="R38" s="2439"/>
      <c r="S38" s="2439"/>
      <c r="T38" s="2439"/>
      <c r="U38" s="2439"/>
      <c r="V38" s="2439"/>
      <c r="W38" s="2439"/>
      <c r="X38" s="2439"/>
      <c r="Y38" s="2439"/>
      <c r="Z38" s="2439"/>
      <c r="AA38" s="2439"/>
      <c r="AB38" s="2439"/>
      <c r="AC38" s="2439"/>
      <c r="AD38" s="2439"/>
      <c r="AE38" s="2439"/>
      <c r="AF38" s="2439"/>
      <c r="AG38" s="2439"/>
      <c r="AH38" s="2439"/>
      <c r="AI38" s="2439"/>
      <c r="AJ38" s="2439"/>
      <c r="AK38" s="2439"/>
      <c r="AL38" s="2439"/>
      <c r="AM38" s="2439"/>
      <c r="AN38" s="2439"/>
      <c r="AO38" s="2439"/>
      <c r="AP38" s="2440"/>
      <c r="AQ38" s="2441" t="s">
        <v>6</v>
      </c>
      <c r="AR38" s="2464" t="s">
        <v>7</v>
      </c>
      <c r="AS38" s="2464" t="s">
        <v>8</v>
      </c>
      <c r="AT38" s="2464" t="s">
        <v>9</v>
      </c>
      <c r="AU38" s="2442" t="s">
        <v>64</v>
      </c>
      <c r="AV38" s="2442" t="s">
        <v>13</v>
      </c>
      <c r="AW38" s="2442" t="s">
        <v>10</v>
      </c>
      <c r="AX38" s="2442" t="s">
        <v>65</v>
      </c>
      <c r="CW38"/>
      <c r="CX38"/>
      <c r="CY38"/>
      <c r="CZ38"/>
      <c r="DA38"/>
      <c r="DB38"/>
      <c r="DC38"/>
      <c r="DD38"/>
      <c r="DE38"/>
      <c r="DG38"/>
      <c r="DH38"/>
      <c r="DI38"/>
      <c r="DJ38"/>
      <c r="DK38"/>
      <c r="DL38"/>
      <c r="DM38"/>
    </row>
    <row r="39" spans="1:119" ht="15" customHeight="1" x14ac:dyDescent="0.25">
      <c r="A39" s="688"/>
      <c r="B39" s="689"/>
      <c r="C39" s="690"/>
      <c r="D39" s="691"/>
      <c r="E39" s="692"/>
      <c r="F39" s="885"/>
      <c r="G39" s="2492" t="s">
        <v>14</v>
      </c>
      <c r="H39" s="2445"/>
      <c r="I39" s="2438" t="s">
        <v>15</v>
      </c>
      <c r="J39" s="2444"/>
      <c r="K39" s="2439" t="s">
        <v>16</v>
      </c>
      <c r="L39" s="2444"/>
      <c r="M39" s="2438" t="s">
        <v>17</v>
      </c>
      <c r="N39" s="2444"/>
      <c r="O39" s="2438" t="s">
        <v>18</v>
      </c>
      <c r="P39" s="2444"/>
      <c r="Q39" s="2438" t="s">
        <v>19</v>
      </c>
      <c r="R39" s="2444"/>
      <c r="S39" s="2438" t="s">
        <v>20</v>
      </c>
      <c r="T39" s="2444"/>
      <c r="U39" s="2438" t="s">
        <v>21</v>
      </c>
      <c r="V39" s="2444"/>
      <c r="W39" s="2438" t="s">
        <v>22</v>
      </c>
      <c r="X39" s="2444"/>
      <c r="Y39" s="2438" t="s">
        <v>23</v>
      </c>
      <c r="Z39" s="2445"/>
      <c r="AA39" s="2438" t="s">
        <v>24</v>
      </c>
      <c r="AB39" s="2445"/>
      <c r="AC39" s="2438" t="s">
        <v>25</v>
      </c>
      <c r="AD39" s="2445"/>
      <c r="AE39" s="2438" t="s">
        <v>26</v>
      </c>
      <c r="AF39" s="2445"/>
      <c r="AG39" s="2438" t="s">
        <v>27</v>
      </c>
      <c r="AH39" s="2445"/>
      <c r="AI39" s="2438" t="s">
        <v>28</v>
      </c>
      <c r="AJ39" s="2445"/>
      <c r="AK39" s="2438" t="s">
        <v>29</v>
      </c>
      <c r="AL39" s="2445"/>
      <c r="AM39" s="2438" t="s">
        <v>30</v>
      </c>
      <c r="AN39" s="2445"/>
      <c r="AO39" s="2438" t="s">
        <v>31</v>
      </c>
      <c r="AP39" s="2466"/>
      <c r="AQ39" s="694"/>
      <c r="AR39" s="645"/>
      <c r="AS39" s="645"/>
      <c r="AT39" s="645"/>
      <c r="AU39" s="647"/>
      <c r="AV39" s="647"/>
      <c r="AW39" s="647"/>
      <c r="AX39" s="647"/>
      <c r="CW39"/>
      <c r="CX39"/>
      <c r="CY39"/>
      <c r="CZ39"/>
      <c r="DA39"/>
      <c r="DB39"/>
      <c r="DC39"/>
      <c r="DD39"/>
      <c r="DE39"/>
      <c r="DG39"/>
      <c r="DH39"/>
      <c r="DI39"/>
      <c r="DJ39"/>
      <c r="DK39"/>
      <c r="DL39"/>
      <c r="DM39"/>
    </row>
    <row r="40" spans="1:119" x14ac:dyDescent="0.25">
      <c r="A40" s="690"/>
      <c r="B40" s="690"/>
      <c r="C40" s="645"/>
      <c r="D40" s="2446" t="s">
        <v>32</v>
      </c>
      <c r="E40" s="2493" t="s">
        <v>33</v>
      </c>
      <c r="F40" s="2463" t="s">
        <v>34</v>
      </c>
      <c r="G40" s="2446" t="s">
        <v>33</v>
      </c>
      <c r="H40" s="2463" t="s">
        <v>34</v>
      </c>
      <c r="I40" s="2446" t="s">
        <v>33</v>
      </c>
      <c r="J40" s="2463" t="s">
        <v>34</v>
      </c>
      <c r="K40" s="2467" t="s">
        <v>33</v>
      </c>
      <c r="L40" s="2463" t="s">
        <v>34</v>
      </c>
      <c r="M40" s="2493" t="s">
        <v>33</v>
      </c>
      <c r="N40" s="2463" t="s">
        <v>34</v>
      </c>
      <c r="O40" s="2493" t="s">
        <v>33</v>
      </c>
      <c r="P40" s="2463" t="s">
        <v>34</v>
      </c>
      <c r="Q40" s="2493" t="s">
        <v>33</v>
      </c>
      <c r="R40" s="2463" t="s">
        <v>34</v>
      </c>
      <c r="S40" s="2493" t="s">
        <v>33</v>
      </c>
      <c r="T40" s="2463" t="s">
        <v>34</v>
      </c>
      <c r="U40" s="2459" t="s">
        <v>33</v>
      </c>
      <c r="V40" s="2448" t="s">
        <v>34</v>
      </c>
      <c r="W40" s="2459" t="s">
        <v>33</v>
      </c>
      <c r="X40" s="2448" t="s">
        <v>34</v>
      </c>
      <c r="Y40" s="2459" t="s">
        <v>33</v>
      </c>
      <c r="Z40" s="2448" t="s">
        <v>34</v>
      </c>
      <c r="AA40" s="2459" t="s">
        <v>33</v>
      </c>
      <c r="AB40" s="2448" t="s">
        <v>34</v>
      </c>
      <c r="AC40" s="2459" t="s">
        <v>33</v>
      </c>
      <c r="AD40" s="2448" t="s">
        <v>34</v>
      </c>
      <c r="AE40" s="2459" t="s">
        <v>33</v>
      </c>
      <c r="AF40" s="2448" t="s">
        <v>34</v>
      </c>
      <c r="AG40" s="2459" t="s">
        <v>33</v>
      </c>
      <c r="AH40" s="2448" t="s">
        <v>34</v>
      </c>
      <c r="AI40" s="2459" t="s">
        <v>33</v>
      </c>
      <c r="AJ40" s="2448" t="s">
        <v>34</v>
      </c>
      <c r="AK40" s="2459" t="s">
        <v>33</v>
      </c>
      <c r="AL40" s="2448" t="s">
        <v>34</v>
      </c>
      <c r="AM40" s="2459" t="s">
        <v>33</v>
      </c>
      <c r="AN40" s="2448" t="s">
        <v>34</v>
      </c>
      <c r="AO40" s="2459" t="s">
        <v>33</v>
      </c>
      <c r="AP40" s="2461" t="s">
        <v>34</v>
      </c>
      <c r="AQ40" s="2450"/>
      <c r="AR40" s="885"/>
      <c r="AS40" s="885"/>
      <c r="AT40" s="885"/>
      <c r="AU40" s="946"/>
      <c r="AV40" s="946"/>
      <c r="AW40" s="946"/>
      <c r="AX40" s="946"/>
      <c r="CW40"/>
      <c r="CX40"/>
      <c r="CY40"/>
      <c r="CZ40"/>
      <c r="DA40"/>
      <c r="DB40"/>
      <c r="DC40"/>
      <c r="DD40"/>
      <c r="DE40"/>
      <c r="DG40"/>
      <c r="DH40"/>
      <c r="DI40"/>
      <c r="DJ40"/>
      <c r="DK40"/>
      <c r="DL40"/>
      <c r="DM40"/>
    </row>
    <row r="41" spans="1:119" x14ac:dyDescent="0.25">
      <c r="A41" s="2494" t="s">
        <v>66</v>
      </c>
      <c r="B41" s="2495"/>
      <c r="C41" s="2496"/>
      <c r="D41" s="2497">
        <f>SUM(E41+F41)</f>
        <v>18</v>
      </c>
      <c r="E41" s="76">
        <f>+S41+Y41+AA41+AC41+AE41+AG41+AI41+AK41+AM41+AO41</f>
        <v>6</v>
      </c>
      <c r="F41" s="2498">
        <f>+T41+Z41+AB41+AD41+AF41+AH41+AJ41+AL41+AN41+AP41</f>
        <v>12</v>
      </c>
      <c r="G41" s="1504"/>
      <c r="H41" s="1505"/>
      <c r="I41" s="1504"/>
      <c r="J41" s="1505"/>
      <c r="K41" s="1504"/>
      <c r="L41" s="1505"/>
      <c r="M41" s="1504"/>
      <c r="N41" s="1505"/>
      <c r="O41" s="1504"/>
      <c r="P41" s="1505"/>
      <c r="Q41" s="1504"/>
      <c r="R41" s="1505"/>
      <c r="S41" s="2499"/>
      <c r="T41" s="80"/>
      <c r="U41" s="1504"/>
      <c r="V41" s="1505"/>
      <c r="W41" s="1504"/>
      <c r="X41" s="1505"/>
      <c r="Y41" s="2499"/>
      <c r="Z41" s="80"/>
      <c r="AA41" s="2500"/>
      <c r="AB41" s="80"/>
      <c r="AC41" s="2501"/>
      <c r="AD41" s="80"/>
      <c r="AE41" s="2500"/>
      <c r="AF41" s="80"/>
      <c r="AG41" s="2499">
        <v>1</v>
      </c>
      <c r="AH41" s="80">
        <v>3</v>
      </c>
      <c r="AI41" s="2499">
        <v>3</v>
      </c>
      <c r="AJ41" s="80">
        <v>4</v>
      </c>
      <c r="AK41" s="2500">
        <v>0</v>
      </c>
      <c r="AL41" s="80">
        <v>3</v>
      </c>
      <c r="AM41" s="2501">
        <v>1</v>
      </c>
      <c r="AN41" s="80">
        <v>2</v>
      </c>
      <c r="AO41" s="2502">
        <v>1</v>
      </c>
      <c r="AP41" s="81">
        <v>0</v>
      </c>
      <c r="AQ41" s="2503">
        <v>0</v>
      </c>
      <c r="AR41" s="2504">
        <v>0</v>
      </c>
      <c r="AS41" s="2504">
        <v>0</v>
      </c>
      <c r="AT41" s="2504">
        <v>0</v>
      </c>
      <c r="AU41" s="2504">
        <v>0</v>
      </c>
      <c r="AV41" s="2504">
        <v>0</v>
      </c>
      <c r="AW41" s="2504">
        <v>0</v>
      </c>
      <c r="AX41" s="2505">
        <v>0</v>
      </c>
      <c r="AY41" t="str">
        <f>CW41&amp;CX41&amp;CY41&amp;CZ41&amp;DA41&amp;DB41&amp;DC41&amp;DD41&amp;DE41</f>
        <v/>
      </c>
      <c r="CW41" s="25" t="str">
        <f t="shared" ref="CW41:CW42" si="41">IF(AND((Y41+Z41)&gt;0,AQ41="")," * No olvide digitar la variable 12 años. Si no tiene digite Cero.",IF(AQ41&gt;(Y41+Z41),"* Las Consultas de 12 años NO DEBEN ser mayor que el total de Consultas entre 10-14 años",""))</f>
        <v/>
      </c>
      <c r="CX41" s="25" t="str">
        <f>IF(AND(F41&gt;0,AR41="")," * No olvide digitar la variable Embarazadas. Digite cero si no tiene.","")</f>
        <v/>
      </c>
      <c r="CY41" s="25" t="str">
        <f>IF(AR41&gt;F41," * Las Embarazadas NO DEBEN ser mayor al total de mujeres. ","")</f>
        <v/>
      </c>
      <c r="CZ41" s="25" t="str">
        <f t="shared" ref="CZ41" si="42">IF(AND((AK41+AL41)&gt;0,AS41="")," * No olvide digitar la variable 60 años. Si no tiene digite Cero.",IF(AS41&gt;(AK41+AL41)," * Las consultas de 60 años NO DEBEN ser mayor que el Total de consultas del grupo 60-64 años",""))</f>
        <v/>
      </c>
      <c r="DA41" s="25" t="str">
        <f>IF(AND(D41&gt;0,AT41="")," * No olvide digitar la variable Usuarios con Discapacidad. Digite Cero si no tiene.",IF(AT41&gt;D41," * La variable Usuarios con Discapacidad No puede ser mayor al Total Ambos Sexos.",""))</f>
        <v/>
      </c>
      <c r="DB41" s="25" t="str">
        <f>IF(AND(D41&gt;0,AU41="")," * No olvide digitar la variable Niños, niñas, adolescentes y jóvenes población SENAME. Digite Cero si no tiene.",IF(AU41&gt;D41," * La variable Niños, niñas, adolescentes y jóvenes población SENAME No puede ser mayor al Total Ambos Sexos.",""))</f>
        <v/>
      </c>
      <c r="DC41" s="25" t="str">
        <f>IF(AND(D41&gt;0,AV41="")," * No olvide digitar la variable Niños, niñas, adolescentes y jóvenes Mejor Niñez. Digite Cero si no tiene.",IF(AV41&gt;D41," * La variable Niños, niñas, adolescentes y jóvenes Mejor Niñez No puede ser mayor al Total Ambos Sexos.",""))</f>
        <v/>
      </c>
      <c r="DD41" s="25" t="str">
        <f>IF(AND(D41&gt;0,AW41="")," * No olvide digitar la variable Migrantes. Digite Cero si no tiene.",IF(AW41&gt;D41," * La variable Migrantes No puede ser mayor al Total.",""))</f>
        <v/>
      </c>
      <c r="DE41" s="25" t="str">
        <f>IF(AND(D41&gt;0,AX41="")," * No olvide digitar la variable  Pacientes en control PSCV. Digite Cero si no tiene.",IF(AX41&gt;D41," * La variable  Pacientes en control PSCV No puede ser mayor al Total.",""))</f>
        <v/>
      </c>
      <c r="DG41" s="26">
        <f t="shared" ref="DG41:DG42" si="43">IF(AND((Y41+Z41)&gt;0,AQ41=""),1,IF(AQ41&gt;(Y41+Z41),1,0))</f>
        <v>0</v>
      </c>
      <c r="DH41" s="26">
        <f>IF(AND(F41&gt;0,AR41=""),1,0)</f>
        <v>0</v>
      </c>
      <c r="DI41" s="26">
        <f>IF(AR41&gt;F41,1,0)</f>
        <v>0</v>
      </c>
      <c r="DJ41" s="26">
        <f t="shared" ref="DJ41" si="44">IF(AND((AK41+AL41)&gt;0,AS41=""),1,IF(AS41&gt;(AK41+AL41),1,0))</f>
        <v>0</v>
      </c>
      <c r="DK41" s="26">
        <f>IF(AND(D41&gt;0,AT41=""),1,IF(AT41&gt;D41,1,0))</f>
        <v>0</v>
      </c>
      <c r="DL41" s="26">
        <f>IF(AND(D41&gt;0,AU41=""),1,IF(AU41&gt;D41,1,0))</f>
        <v>0</v>
      </c>
      <c r="DM41" s="26">
        <f>IF(AND(D41&gt;0,AV41=""),1,IF(AV41&gt;D41,1,0))</f>
        <v>0</v>
      </c>
      <c r="DN41" s="26">
        <f>IF(AND(D41&gt;0,AW41=""),1,IF(AW41&gt;D41,1,0))</f>
        <v>0</v>
      </c>
      <c r="DO41" s="26">
        <f>IF(AND(D41&gt;0,AX41=""),1,IF(AX41&gt;D41,1,0))</f>
        <v>0</v>
      </c>
    </row>
    <row r="42" spans="1:119" ht="15" customHeight="1" x14ac:dyDescent="0.25">
      <c r="A42" s="1419" t="s">
        <v>67</v>
      </c>
      <c r="B42" s="1420"/>
      <c r="C42" s="1421"/>
      <c r="D42" s="82">
        <f>SUM(E42+F42)</f>
        <v>0</v>
      </c>
      <c r="E42" s="83">
        <f>+G42+I42+K42+M42+O42+Q42+S42+U42+W42+Y42+AA42</f>
        <v>0</v>
      </c>
      <c r="F42" s="84">
        <f>+H42+J42+L42+N42+P42+R42+T42+V42+X42+Z42+AB42</f>
        <v>0</v>
      </c>
      <c r="G42" s="85"/>
      <c r="H42" s="86"/>
      <c r="I42" s="85"/>
      <c r="J42" s="87"/>
      <c r="K42" s="85"/>
      <c r="L42" s="86"/>
      <c r="M42" s="85"/>
      <c r="N42" s="86"/>
      <c r="O42" s="85"/>
      <c r="P42" s="86"/>
      <c r="Q42" s="85"/>
      <c r="R42" s="88"/>
      <c r="S42" s="85"/>
      <c r="T42" s="88"/>
      <c r="U42" s="85"/>
      <c r="V42" s="86"/>
      <c r="W42" s="85"/>
      <c r="X42" s="88"/>
      <c r="Y42" s="85"/>
      <c r="Z42" s="88"/>
      <c r="AA42" s="85"/>
      <c r="AB42" s="86"/>
      <c r="AC42" s="1504"/>
      <c r="AD42" s="1512"/>
      <c r="AE42" s="1513"/>
      <c r="AF42" s="1512"/>
      <c r="AG42" s="1504"/>
      <c r="AH42" s="1505"/>
      <c r="AI42" s="1504"/>
      <c r="AJ42" s="1505"/>
      <c r="AK42" s="1513"/>
      <c r="AL42" s="1514"/>
      <c r="AM42" s="1504"/>
      <c r="AN42" s="1512"/>
      <c r="AO42" s="1513"/>
      <c r="AP42" s="1515"/>
      <c r="AQ42" s="1516"/>
      <c r="AR42" s="1517"/>
      <c r="AS42" s="1505"/>
      <c r="AT42" s="86"/>
      <c r="AU42" s="86"/>
      <c r="AV42" s="86"/>
      <c r="AW42" s="86"/>
      <c r="AX42" s="93"/>
      <c r="AY42" t="str">
        <f t="shared" ref="AY42:AY63" si="45">CW42&amp;CX42&amp;CY42&amp;CZ42&amp;DA42&amp;DB42&amp;DC42&amp;DD42&amp;DE42</f>
        <v/>
      </c>
      <c r="CW42" s="25" t="str">
        <f t="shared" si="41"/>
        <v/>
      </c>
      <c r="CX42" s="25" t="str">
        <f t="shared" ref="CX42:CX45" si="46">IF(AND(F42&gt;0,AR42="")," * No olvide digitar la variable Embarazadas. Digite cero si no tiene.","")</f>
        <v/>
      </c>
      <c r="CY42" s="25" t="str">
        <f>IF(AR42&gt;F42," * Las Embarazadas NO DEBEN ser mayor al total de mujeres. ","")</f>
        <v/>
      </c>
      <c r="CZ42"/>
      <c r="DA42" s="25" t="str">
        <f t="shared" ref="DA42:DA45" si="47">IF(AND(D42&gt;0,AT42="")," * No olvide digitar la variable Usuarios con Discapacidad. Digite Cero si no tiene.",IF(AT42&gt;D42," * La variable Usuarios con Discapacidad No puede ser mayor al Total Ambos Sexos.",""))</f>
        <v/>
      </c>
      <c r="DB42" s="25" t="str">
        <f t="shared" ref="DB42:DB45" si="48">IF(AND(D42&gt;0,AU42="")," * No olvide digitar la variable Niños, niñas, adolescentes y jóvenes población SENAME. Digite Cero si no tiene.",IF(AU42&gt;D42," * La variable Niños, niñas, adolescentes y jóvenes población SENAME No puede ser mayor al Total Ambos Sexos.",""))</f>
        <v/>
      </c>
      <c r="DC42" s="25" t="str">
        <f t="shared" ref="DC42:DC45" si="49">IF(AND(D42&gt;0,AV42="")," * No olvide digitar la variable Niños, niñas, adolescentes y jóvenes Mejor Niñez. Digite Cero si no tiene.",IF(AV42&gt;D42," * La variable Niños, niñas, adolescentes y jóvenes Mejor Niñez No puede ser mayor al Total Ambos Sexos.",""))</f>
        <v/>
      </c>
      <c r="DD42" s="25" t="str">
        <f t="shared" ref="DD42:DD45" si="50">IF(AND(D42&gt;0,AW42="")," * No olvide digitar la variable Migrantes. Digite Cero si no tiene.",IF(AW42&gt;D42," * La variable Migrantes No puede ser mayor al Total.",""))</f>
        <v/>
      </c>
      <c r="DE42" s="25" t="str">
        <f t="shared" ref="DE42:DE63" si="51">IF(AND(D42&gt;0,AX42="")," * No olvide digitar la variable  Pacientes en control PSCV. Digite Cero si no tiene.",IF(AX42&gt;D42," * La variable  Pacientes en control PSCV No puede ser mayor al Total.",""))</f>
        <v/>
      </c>
      <c r="DG42" s="26">
        <f t="shared" si="43"/>
        <v>0</v>
      </c>
      <c r="DH42" s="26">
        <f t="shared" ref="DH42:DH45" si="52">IF(AND(F42&gt;0,AR42=""),1,0)</f>
        <v>0</v>
      </c>
      <c r="DI42" s="26">
        <f t="shared" ref="DI42:DI45" si="53">IF(AR42&gt;F42,1,0)</f>
        <v>0</v>
      </c>
      <c r="DJ42"/>
      <c r="DK42" s="26">
        <f t="shared" ref="DK42:DK45" si="54">IF(AND(D42&gt;0,AT42=""),1,IF(AT42&gt;D42,1,0))</f>
        <v>0</v>
      </c>
      <c r="DL42" s="26">
        <f t="shared" ref="DL42:DL45" si="55">IF(AND(D42&gt;0,AU42=""),1,IF(AU42&gt;D42,1,0))</f>
        <v>0</v>
      </c>
      <c r="DM42" s="26">
        <f t="shared" ref="DM42:DM45" si="56">IF(AND(D42&gt;0,AV42=""),1,IF(AV42&gt;D42,1,0))</f>
        <v>0</v>
      </c>
      <c r="DN42" s="26">
        <f t="shared" ref="DN42:DN45" si="57">IF(AND(D42&gt;0,AW42=""),1,IF(AW42&gt;D42,1,0))</f>
        <v>0</v>
      </c>
      <c r="DO42" s="26">
        <f t="shared" ref="DO42:DO45" si="58">IF(AND(D42&gt;0,AX42=""),1,IF(AX42&gt;D42,1,0))</f>
        <v>0</v>
      </c>
    </row>
    <row r="43" spans="1:119" ht="15" customHeight="1" x14ac:dyDescent="0.25">
      <c r="A43" s="1419" t="s">
        <v>68</v>
      </c>
      <c r="B43" s="1420"/>
      <c r="C43" s="1421"/>
      <c r="D43" s="82">
        <f>SUM(E43+F43)</f>
        <v>0</v>
      </c>
      <c r="E43" s="83">
        <f>+G43+I43+K43+M43+O43+Q43+S43+U43+W43+Y43+AA43</f>
        <v>0</v>
      </c>
      <c r="F43" s="84">
        <f>+H43+J43+L43+N43+P43+R43+T43+V43+X43+Z43+AB43</f>
        <v>0</v>
      </c>
      <c r="G43" s="85"/>
      <c r="H43" s="86"/>
      <c r="I43" s="85"/>
      <c r="J43" s="87"/>
      <c r="K43" s="85"/>
      <c r="L43" s="86"/>
      <c r="M43" s="85"/>
      <c r="N43" s="86"/>
      <c r="O43" s="85"/>
      <c r="P43" s="86"/>
      <c r="Q43" s="85"/>
      <c r="R43" s="88"/>
      <c r="S43" s="85"/>
      <c r="T43" s="88"/>
      <c r="U43" s="85"/>
      <c r="V43" s="86"/>
      <c r="W43" s="85"/>
      <c r="X43" s="88"/>
      <c r="Y43" s="85"/>
      <c r="Z43" s="88"/>
      <c r="AA43" s="85"/>
      <c r="AB43" s="86"/>
      <c r="AC43" s="1504"/>
      <c r="AD43" s="1512"/>
      <c r="AE43" s="1513"/>
      <c r="AF43" s="1512"/>
      <c r="AG43" s="1504"/>
      <c r="AH43" s="1505"/>
      <c r="AI43" s="1504"/>
      <c r="AJ43" s="1505"/>
      <c r="AK43" s="1513"/>
      <c r="AL43" s="1514"/>
      <c r="AM43" s="1504"/>
      <c r="AN43" s="1512"/>
      <c r="AO43" s="1513"/>
      <c r="AP43" s="1515"/>
      <c r="AQ43" s="1518"/>
      <c r="AR43" s="1519"/>
      <c r="AS43" s="1505"/>
      <c r="AT43" s="86"/>
      <c r="AU43" s="86"/>
      <c r="AV43" s="86"/>
      <c r="AW43" s="86"/>
      <c r="AX43" s="93"/>
      <c r="AY43" t="str">
        <f t="shared" si="45"/>
        <v/>
      </c>
      <c r="CW43"/>
      <c r="CX43" s="25" t="str">
        <f t="shared" si="46"/>
        <v/>
      </c>
      <c r="CY43" s="25" t="str">
        <f t="shared" ref="CY43:CY44" si="59">IF(AR43&gt;F43," * Las Embarazadas NO DEBEN ser mayor al total de mujeres. ","")</f>
        <v/>
      </c>
      <c r="CZ43"/>
      <c r="DA43" s="25" t="str">
        <f t="shared" si="47"/>
        <v/>
      </c>
      <c r="DB43" s="25" t="str">
        <f t="shared" si="48"/>
        <v/>
      </c>
      <c r="DC43" s="25" t="str">
        <f t="shared" si="49"/>
        <v/>
      </c>
      <c r="DD43" s="25" t="str">
        <f t="shared" si="50"/>
        <v/>
      </c>
      <c r="DE43" s="25" t="str">
        <f t="shared" si="51"/>
        <v/>
      </c>
      <c r="DG43"/>
      <c r="DH43" s="26">
        <f t="shared" si="52"/>
        <v>0</v>
      </c>
      <c r="DI43" s="26">
        <f t="shared" si="53"/>
        <v>0</v>
      </c>
      <c r="DJ43"/>
      <c r="DK43" s="26">
        <f t="shared" si="54"/>
        <v>0</v>
      </c>
      <c r="DL43" s="26">
        <f t="shared" si="55"/>
        <v>0</v>
      </c>
      <c r="DM43" s="26">
        <f t="shared" si="56"/>
        <v>0</v>
      </c>
      <c r="DN43" s="26">
        <f t="shared" si="57"/>
        <v>0</v>
      </c>
      <c r="DO43" s="26">
        <f t="shared" si="58"/>
        <v>0</v>
      </c>
    </row>
    <row r="44" spans="1:119" x14ac:dyDescent="0.25">
      <c r="A44" s="1419" t="s">
        <v>69</v>
      </c>
      <c r="B44" s="1420"/>
      <c r="C44" s="1421"/>
      <c r="D44" s="1520">
        <f>SUM(E44+F44)</f>
        <v>0</v>
      </c>
      <c r="E44" s="1521">
        <f>+S44+U44+W44+Y44+AA44+AC44+AE44+AG44+AI44+AK44+AM44+AO44</f>
        <v>0</v>
      </c>
      <c r="F44" s="1522">
        <f>+T44+V44+X44+Z44+AB44+AD44+AF44+AH44+AJ44+AL44+AN44+AP44</f>
        <v>0</v>
      </c>
      <c r="G44" s="1504"/>
      <c r="H44" s="1505"/>
      <c r="I44" s="1504"/>
      <c r="J44" s="1505"/>
      <c r="K44" s="1504"/>
      <c r="L44" s="1505"/>
      <c r="M44" s="1504"/>
      <c r="N44" s="1505"/>
      <c r="O44" s="1504"/>
      <c r="P44" s="1505"/>
      <c r="Q44" s="1504"/>
      <c r="R44" s="1505"/>
      <c r="S44" s="85"/>
      <c r="T44" s="88"/>
      <c r="U44" s="85"/>
      <c r="V44" s="88"/>
      <c r="W44" s="85"/>
      <c r="X44" s="88"/>
      <c r="Y44" s="1523"/>
      <c r="Z44" s="1524"/>
      <c r="AA44" s="1525"/>
      <c r="AB44" s="1526"/>
      <c r="AC44" s="1523"/>
      <c r="AD44" s="1524"/>
      <c r="AE44" s="1525"/>
      <c r="AF44" s="1524"/>
      <c r="AG44" s="1523"/>
      <c r="AH44" s="1524"/>
      <c r="AI44" s="1523"/>
      <c r="AJ44" s="1524"/>
      <c r="AK44" s="1525"/>
      <c r="AL44" s="1526"/>
      <c r="AM44" s="1523"/>
      <c r="AN44" s="1524"/>
      <c r="AO44" s="1525"/>
      <c r="AP44" s="1527"/>
      <c r="AQ44" s="1516"/>
      <c r="AR44" s="86"/>
      <c r="AS44" s="1517"/>
      <c r="AT44" s="1517"/>
      <c r="AU44" s="1517"/>
      <c r="AV44" s="1517"/>
      <c r="AW44" s="1517"/>
      <c r="AX44" s="1519"/>
      <c r="AY44" t="str">
        <f t="shared" si="45"/>
        <v/>
      </c>
      <c r="CW44" s="25" t="str">
        <f t="shared" ref="CW44:CW45" si="60">IF(AND((Y44+Z44)&gt;0,AQ44="")," * No olvide digitar la variable 12 años. Si no tiene digite Cero.",IF(AQ44&gt;(Y44+Z44),"* Las Consultas de 12 años NO DEBEN ser mayor que el total de Consultas entre 10-14 años",""))</f>
        <v/>
      </c>
      <c r="CX44" s="25" t="str">
        <f t="shared" si="46"/>
        <v/>
      </c>
      <c r="CY44" s="25" t="str">
        <f t="shared" si="59"/>
        <v/>
      </c>
      <c r="CZ44" s="25" t="str">
        <f t="shared" ref="CZ44" si="61">IF(AND((AK44+AL44)&gt;0,AS44="")," * No olvide digitar la variable 60 años. Si no tiene digite Cero.",IF(AS44&gt;(AK44+AL44)," * Las consultas de 60 años NO DEBEN ser mayor que el Total de consultas del grupo 60-64 años",""))</f>
        <v/>
      </c>
      <c r="DA44" s="25" t="str">
        <f t="shared" si="47"/>
        <v/>
      </c>
      <c r="DB44" s="25" t="str">
        <f t="shared" si="48"/>
        <v/>
      </c>
      <c r="DC44" s="25" t="str">
        <f t="shared" si="49"/>
        <v/>
      </c>
      <c r="DD44" s="25" t="str">
        <f t="shared" si="50"/>
        <v/>
      </c>
      <c r="DE44" s="25" t="str">
        <f t="shared" si="51"/>
        <v/>
      </c>
      <c r="DG44" s="26">
        <f t="shared" ref="DG44:DG45" si="62">IF(AND((Y44+Z44)&gt;0,AQ44=""),1,IF(AQ44&gt;(Y44+Z44),1,0))</f>
        <v>0</v>
      </c>
      <c r="DH44" s="26">
        <f t="shared" si="52"/>
        <v>0</v>
      </c>
      <c r="DI44" s="26">
        <f t="shared" si="53"/>
        <v>0</v>
      </c>
      <c r="DJ44" s="26">
        <f t="shared" ref="DJ44" si="63">IF(AND((AK44+AL44)&gt;0,AS44=""),1,IF(AS44&gt;(AK44+AL44),1,0))</f>
        <v>0</v>
      </c>
      <c r="DK44" s="26">
        <f t="shared" si="54"/>
        <v>0</v>
      </c>
      <c r="DL44" s="26">
        <f t="shared" si="55"/>
        <v>0</v>
      </c>
      <c r="DM44" s="26">
        <f t="shared" si="56"/>
        <v>0</v>
      </c>
      <c r="DN44" s="26">
        <f t="shared" si="57"/>
        <v>0</v>
      </c>
      <c r="DO44" s="26">
        <f t="shared" si="58"/>
        <v>0</v>
      </c>
    </row>
    <row r="45" spans="1:119" ht="15" customHeight="1" x14ac:dyDescent="0.25">
      <c r="A45" s="1419" t="s">
        <v>70</v>
      </c>
      <c r="B45" s="1420"/>
      <c r="C45" s="1421"/>
      <c r="D45" s="98">
        <f>SUM(E45+F45)</f>
        <v>11</v>
      </c>
      <c r="E45" s="99">
        <f>S45+U45+W45+Y45+AA45+AC45+AE45+AG45+AI45+AK45+AM45+AO45</f>
        <v>1</v>
      </c>
      <c r="F45" s="100">
        <f>T45+V45+X45+Z45+AB45+AD45+AF45+AH45+AJ45+AL45+AN45+AP45</f>
        <v>10</v>
      </c>
      <c r="G45" s="101"/>
      <c r="H45" s="102"/>
      <c r="I45" s="101"/>
      <c r="J45" s="102"/>
      <c r="K45" s="101"/>
      <c r="L45" s="102"/>
      <c r="M45" s="101"/>
      <c r="N45" s="102"/>
      <c r="O45" s="101"/>
      <c r="P45" s="102"/>
      <c r="Q45" s="101"/>
      <c r="R45" s="102"/>
      <c r="S45" s="85">
        <v>0</v>
      </c>
      <c r="T45" s="88">
        <v>0</v>
      </c>
      <c r="U45" s="85">
        <v>0</v>
      </c>
      <c r="V45" s="88">
        <v>0</v>
      </c>
      <c r="W45" s="85">
        <v>0</v>
      </c>
      <c r="X45" s="88">
        <v>0</v>
      </c>
      <c r="Y45" s="1528">
        <v>0</v>
      </c>
      <c r="Z45" s="1529">
        <v>0</v>
      </c>
      <c r="AA45" s="103">
        <v>0</v>
      </c>
      <c r="AB45" s="104">
        <v>0</v>
      </c>
      <c r="AC45" s="1528">
        <v>0</v>
      </c>
      <c r="AD45" s="1529">
        <v>1</v>
      </c>
      <c r="AE45" s="1530">
        <v>0</v>
      </c>
      <c r="AF45" s="1529">
        <v>0</v>
      </c>
      <c r="AG45" s="1528">
        <v>1</v>
      </c>
      <c r="AH45" s="1529">
        <v>4</v>
      </c>
      <c r="AI45" s="1528">
        <v>0</v>
      </c>
      <c r="AJ45" s="1529">
        <v>3</v>
      </c>
      <c r="AK45" s="103">
        <v>0</v>
      </c>
      <c r="AL45" s="104">
        <v>1</v>
      </c>
      <c r="AM45" s="1528">
        <v>0</v>
      </c>
      <c r="AN45" s="1529">
        <v>1</v>
      </c>
      <c r="AO45" s="1530">
        <v>0</v>
      </c>
      <c r="AP45" s="1531">
        <v>0</v>
      </c>
      <c r="AQ45" s="1532">
        <v>0</v>
      </c>
      <c r="AR45" s="105">
        <v>0</v>
      </c>
      <c r="AS45" s="106"/>
      <c r="AT45" s="105">
        <v>0</v>
      </c>
      <c r="AU45" s="105">
        <v>0</v>
      </c>
      <c r="AV45" s="105">
        <v>0</v>
      </c>
      <c r="AW45" s="105">
        <v>0</v>
      </c>
      <c r="AX45" s="1533">
        <v>0</v>
      </c>
      <c r="AY45" t="str">
        <f t="shared" si="45"/>
        <v/>
      </c>
      <c r="CW45" s="25" t="str">
        <f t="shared" si="60"/>
        <v/>
      </c>
      <c r="CX45" s="25" t="str">
        <f t="shared" si="46"/>
        <v/>
      </c>
      <c r="CY45" s="25" t="str">
        <f>IF(AR45&gt;F45," * Las Embarazadas NO DEBEN ser mayor al total de mujeres. ","")</f>
        <v/>
      </c>
      <c r="CZ45"/>
      <c r="DA45" s="25" t="str">
        <f t="shared" si="47"/>
        <v/>
      </c>
      <c r="DB45" s="25" t="str">
        <f t="shared" si="48"/>
        <v/>
      </c>
      <c r="DC45" s="25" t="str">
        <f t="shared" si="49"/>
        <v/>
      </c>
      <c r="DD45" s="25" t="str">
        <f t="shared" si="50"/>
        <v/>
      </c>
      <c r="DE45" s="25" t="str">
        <f t="shared" si="51"/>
        <v/>
      </c>
      <c r="DG45" s="26">
        <f t="shared" si="62"/>
        <v>0</v>
      </c>
      <c r="DH45" s="26">
        <f t="shared" si="52"/>
        <v>0</v>
      </c>
      <c r="DI45" s="26">
        <f t="shared" si="53"/>
        <v>0</v>
      </c>
      <c r="DJ45"/>
      <c r="DK45" s="26">
        <f t="shared" si="54"/>
        <v>0</v>
      </c>
      <c r="DL45" s="26">
        <f t="shared" si="55"/>
        <v>0</v>
      </c>
      <c r="DM45" s="26">
        <f t="shared" si="56"/>
        <v>0</v>
      </c>
      <c r="DN45" s="26">
        <f t="shared" si="57"/>
        <v>0</v>
      </c>
      <c r="DO45" s="26">
        <f t="shared" si="58"/>
        <v>0</v>
      </c>
    </row>
    <row r="46" spans="1:119" x14ac:dyDescent="0.25">
      <c r="A46" s="2438" t="s">
        <v>71</v>
      </c>
      <c r="B46" s="2439"/>
      <c r="C46" s="2444"/>
      <c r="D46" s="2506">
        <f t="shared" ref="D46:D59" si="64">SUM(E46+F46)</f>
        <v>11</v>
      </c>
      <c r="E46" s="2507">
        <f>S46+U46+W46+Y46+AA46+AC46+AE46+AG46+AI46+AK46+AM46+AO46</f>
        <v>1</v>
      </c>
      <c r="F46" s="2508">
        <f>T46+V46+X46+Z46+AB46+AD46+AF46+AH46+AJ46+AL46+AN46+AP46</f>
        <v>10</v>
      </c>
      <c r="G46" s="2509"/>
      <c r="H46" s="2510"/>
      <c r="I46" s="2510"/>
      <c r="J46" s="2510"/>
      <c r="K46" s="2510"/>
      <c r="L46" s="2510"/>
      <c r="M46" s="2510"/>
      <c r="N46" s="2510"/>
      <c r="O46" s="2510"/>
      <c r="P46" s="2510"/>
      <c r="Q46" s="2510"/>
      <c r="R46" s="2511"/>
      <c r="S46" s="2506">
        <f t="shared" ref="S46:AB46" si="65">SUM(S44:S45)</f>
        <v>0</v>
      </c>
      <c r="T46" s="2508">
        <f t="shared" si="65"/>
        <v>0</v>
      </c>
      <c r="U46" s="2506">
        <f t="shared" si="65"/>
        <v>0</v>
      </c>
      <c r="V46" s="2508">
        <f t="shared" si="65"/>
        <v>0</v>
      </c>
      <c r="W46" s="2512">
        <f t="shared" si="65"/>
        <v>0</v>
      </c>
      <c r="X46" s="2512">
        <f t="shared" si="65"/>
        <v>0</v>
      </c>
      <c r="Y46" s="2506">
        <f t="shared" si="65"/>
        <v>0</v>
      </c>
      <c r="Z46" s="2512">
        <f t="shared" si="65"/>
        <v>0</v>
      </c>
      <c r="AA46" s="2506">
        <f t="shared" si="65"/>
        <v>0</v>
      </c>
      <c r="AB46" s="2512">
        <f t="shared" si="65"/>
        <v>0</v>
      </c>
      <c r="AC46" s="2506">
        <f>SUM(AC44:AC45)</f>
        <v>0</v>
      </c>
      <c r="AD46" s="2508">
        <f>SUM(AD44:AD45)</f>
        <v>1</v>
      </c>
      <c r="AE46" s="2512">
        <f>SUM(AE44:AE45)</f>
        <v>0</v>
      </c>
      <c r="AF46" s="2512">
        <f t="shared" ref="AF46:AN46" si="66">SUM(AF44:AF45)</f>
        <v>0</v>
      </c>
      <c r="AG46" s="2506">
        <f t="shared" si="66"/>
        <v>1</v>
      </c>
      <c r="AH46" s="2512">
        <f t="shared" si="66"/>
        <v>4</v>
      </c>
      <c r="AI46" s="2506">
        <f t="shared" si="66"/>
        <v>0</v>
      </c>
      <c r="AJ46" s="2512">
        <f t="shared" si="66"/>
        <v>3</v>
      </c>
      <c r="AK46" s="2506">
        <f t="shared" si="66"/>
        <v>0</v>
      </c>
      <c r="AL46" s="2512">
        <f t="shared" si="66"/>
        <v>1</v>
      </c>
      <c r="AM46" s="2506">
        <f t="shared" si="66"/>
        <v>0</v>
      </c>
      <c r="AN46" s="2508">
        <f t="shared" si="66"/>
        <v>1</v>
      </c>
      <c r="AO46" s="2512">
        <f>SUM(AO44:AO45)</f>
        <v>0</v>
      </c>
      <c r="AP46" s="2513">
        <f>SUM(AP44:AP45)</f>
        <v>0</v>
      </c>
      <c r="AQ46" s="2512">
        <f>SUM(AQ44:AQ45)</f>
        <v>0</v>
      </c>
      <c r="AR46" s="2514">
        <f>SUM(AR44:AR45)</f>
        <v>0</v>
      </c>
      <c r="AS46" s="2508">
        <f>SUM(AS44)</f>
        <v>0</v>
      </c>
      <c r="AT46" s="2508">
        <f>SUM(AT44:AT45)</f>
        <v>0</v>
      </c>
      <c r="AU46" s="2508">
        <f>SUM(AU44:AU45)</f>
        <v>0</v>
      </c>
      <c r="AV46" s="2508">
        <f>SUM(AV44:AV45)</f>
        <v>0</v>
      </c>
      <c r="AW46" s="2508">
        <f>SUM(AW44:AW45)</f>
        <v>0</v>
      </c>
      <c r="AX46" s="2514">
        <f>SUM(AX44:AX45)</f>
        <v>0</v>
      </c>
      <c r="CW46"/>
      <c r="CX46"/>
      <c r="CY46"/>
      <c r="CZ46"/>
      <c r="DA46"/>
      <c r="DB46"/>
      <c r="DC46"/>
      <c r="DD46"/>
      <c r="DE46"/>
      <c r="DG46"/>
      <c r="DH46"/>
      <c r="DI46"/>
      <c r="DJ46"/>
      <c r="DK46"/>
      <c r="DL46"/>
      <c r="DM46"/>
    </row>
    <row r="47" spans="1:119" x14ac:dyDescent="0.25">
      <c r="A47" s="2515" t="s">
        <v>72</v>
      </c>
      <c r="B47" s="2516"/>
      <c r="C47" s="2517"/>
      <c r="D47" s="2506">
        <f t="shared" si="64"/>
        <v>0</v>
      </c>
      <c r="E47" s="2507">
        <f>+G47+I47+K47+M47+O47+Q47+S47+U47+W47+Y47+AA47+AC47+AE47+AG47+AI47+AK47+AM47+AO47</f>
        <v>0</v>
      </c>
      <c r="F47" s="2508">
        <f>+H47+J47+L47+N47+P47+R47+T47+V47+X47+Z47+AB47+AD47+AF47+AH47+AJ47+AL47+AN47+AP47</f>
        <v>0</v>
      </c>
      <c r="G47" s="2518"/>
      <c r="H47" s="2519"/>
      <c r="I47" s="2518"/>
      <c r="J47" s="2520"/>
      <c r="K47" s="2518"/>
      <c r="L47" s="2519"/>
      <c r="M47" s="2518"/>
      <c r="N47" s="2519"/>
      <c r="O47" s="2518"/>
      <c r="P47" s="2519"/>
      <c r="Q47" s="2518"/>
      <c r="R47" s="2521"/>
      <c r="S47" s="2518"/>
      <c r="T47" s="2521"/>
      <c r="U47" s="2518"/>
      <c r="V47" s="2521"/>
      <c r="W47" s="2518"/>
      <c r="X47" s="2521"/>
      <c r="Y47" s="2518"/>
      <c r="Z47" s="2521"/>
      <c r="AA47" s="2518"/>
      <c r="AB47" s="2521"/>
      <c r="AC47" s="2522"/>
      <c r="AD47" s="2521"/>
      <c r="AE47" s="2523"/>
      <c r="AF47" s="2521"/>
      <c r="AG47" s="2518"/>
      <c r="AH47" s="2521"/>
      <c r="AI47" s="2518"/>
      <c r="AJ47" s="2521"/>
      <c r="AK47" s="2518"/>
      <c r="AL47" s="2521"/>
      <c r="AM47" s="2522"/>
      <c r="AN47" s="2521"/>
      <c r="AO47" s="2520"/>
      <c r="AP47" s="2524"/>
      <c r="AQ47" s="2525"/>
      <c r="AR47" s="2519"/>
      <c r="AS47" s="2519"/>
      <c r="AT47" s="2519"/>
      <c r="AU47" s="2519"/>
      <c r="AV47" s="2519"/>
      <c r="AW47" s="2519"/>
      <c r="AX47" s="2526"/>
      <c r="AY47" t="str">
        <f t="shared" si="45"/>
        <v/>
      </c>
      <c r="CW47" s="25" t="str">
        <f t="shared" ref="CW47:CW53" si="67">IF(AND((Y47+Z47)&gt;0,AQ47="")," * No olvide digitar la variable 12 años. Si no tiene digite Cero.",IF(AQ47&gt;(Y47+Z47),"* Las Consultas de 12 años NO DEBEN ser mayor que el total de Consultas entre 10-14 años",""))</f>
        <v/>
      </c>
      <c r="CX47" s="25" t="str">
        <f t="shared" ref="CX47:CX53" si="68">IF(AND(F47&gt;0,AR47="")," * No olvide digitar la variable Embarazadas. Digite cero si no tiene.","")</f>
        <v/>
      </c>
      <c r="CY47" s="25" t="str">
        <f t="shared" ref="CY47:CY53" si="69">IF(AR47&gt;F47," * Las Embarazadas NO DEBEN ser mayor al total de mujeres. ","")</f>
        <v/>
      </c>
      <c r="CZ47" s="25" t="str">
        <f t="shared" ref="CZ47:CZ53" si="70">IF(AND((AK47+AL47)&gt;0,AS47="")," * No olvide digitar la variable 60 años. Si no tiene digite Cero.",IF(AS47&gt;(AK47+AL47)," * Las consultas de 60 años NO DEBEN ser mayor que el Total de consultas del grupo 60-64 años",""))</f>
        <v/>
      </c>
      <c r="DA47" s="25" t="str">
        <f t="shared" ref="DA47:DA53" si="71">IF(AND(D47&gt;0,AT47="")," * No olvide digitar la variable Usuarios con Discapacidad. Digite Cero si no tiene.",IF(AT47&gt;D47," * La variable Usuarios con Discapacidad No puede ser mayor al Total Ambos Sexos.",""))</f>
        <v/>
      </c>
      <c r="DB47" s="25" t="str">
        <f t="shared" ref="DB47:DB53" si="72">IF(AND(D47&gt;0,AU47="")," * No olvide digitar la variable Niños, niñas, adolescentes y jóvenes población SENAME. Digite Cero si no tiene.",IF(AU47&gt;D47," * La variable Niños, niñas, adolescentes y jóvenes población SENAME No puede ser mayor al Total Ambos Sexos.",""))</f>
        <v/>
      </c>
      <c r="DC47" s="25" t="str">
        <f t="shared" ref="DC47:DC53" si="73">IF(AND(D47&gt;0,AV47="")," * No olvide digitar la variable Niños, niñas, adolescentes y jóvenes Mejor Niñez. Digite Cero si no tiene.",IF(AV47&gt;D47," * La variable Niños, niñas, adolescentes y jóvenes Mejor Niñez No puede ser mayor al Total Ambos Sexos.",""))</f>
        <v/>
      </c>
      <c r="DD47" s="25" t="str">
        <f t="shared" ref="DD47:DD53" si="74">IF(AND(D47&gt;0,AW47="")," * No olvide digitar la variable Migrantes. Digite Cero si no tiene.",IF(AW47&gt;D47," * La variable Migrantes No puede ser mayor al Total.",""))</f>
        <v/>
      </c>
      <c r="DE47" s="25" t="str">
        <f t="shared" si="51"/>
        <v/>
      </c>
      <c r="DG47" s="26">
        <f t="shared" ref="DG47:DG53" si="75">IF(AND((Y47+Z47)&gt;0,AQ47=""),1,IF(AQ47&gt;(Y47+Z47),1,0))</f>
        <v>0</v>
      </c>
      <c r="DH47" s="26">
        <f t="shared" ref="DH47:DH53" si="76">IF(AND(F47&gt;0,AR47=""),1,0)</f>
        <v>0</v>
      </c>
      <c r="DI47" s="26">
        <f t="shared" ref="DI47:DI53" si="77">IF(AR47&gt;F47,1,0)</f>
        <v>0</v>
      </c>
      <c r="DJ47" s="26">
        <f t="shared" ref="DJ47:DJ53" si="78">IF(AND((AK47+AL47)&gt;0,AS47=""),1,IF(AS47&gt;(AK47+AL47),1,0))</f>
        <v>0</v>
      </c>
      <c r="DK47" s="26">
        <f t="shared" ref="DK47:DK53" si="79">IF(AND(D47&gt;0,AT47=""),1,IF(AT47&gt;D47,1,0))</f>
        <v>0</v>
      </c>
      <c r="DL47" s="26">
        <f t="shared" ref="DL47:DL53" si="80">IF(AND(D47&gt;0,AU47=""),1,IF(AU47&gt;D47,1,0))</f>
        <v>0</v>
      </c>
      <c r="DM47" s="26">
        <f t="shared" ref="DM47:DM53" si="81">IF(AND(D47&gt;0,AV47=""),1,IF(AV47&gt;D47,1,0))</f>
        <v>0</v>
      </c>
      <c r="DN47" s="26">
        <f t="shared" ref="DN47:DN53" si="82">IF(AND(D47&gt;0,AW47=""),1,IF(AW47&gt;D47,1,0))</f>
        <v>0</v>
      </c>
      <c r="DO47" s="26">
        <f t="shared" ref="DO47:DO53" si="83">IF(AND(D47&gt;0,AX47=""),1,IF(AX47&gt;D47,1,0))</f>
        <v>0</v>
      </c>
    </row>
    <row r="48" spans="1:119" ht="15" customHeight="1" x14ac:dyDescent="0.25">
      <c r="A48" s="2527" t="s">
        <v>73</v>
      </c>
      <c r="B48" s="2528"/>
      <c r="C48" s="113">
        <v>0</v>
      </c>
      <c r="D48" s="114">
        <f t="shared" si="64"/>
        <v>0</v>
      </c>
      <c r="E48" s="115">
        <f>SUM(G48+I48+K48+M48+O48+Q48+S48+U48+W48+Y48+AA48+AC48+AE48+AG48+AI48+AK48+AM48+AO48)</f>
        <v>0</v>
      </c>
      <c r="F48" s="84">
        <f>SUM(H48+J48+L48+N48+P48+R48+T48+V48+X48+Z48+AB48+AD48+AF48+AH48+AJ48+AL48+AN48+AP48)</f>
        <v>0</v>
      </c>
      <c r="G48" s="85"/>
      <c r="H48" s="86"/>
      <c r="I48" s="85"/>
      <c r="J48" s="87"/>
      <c r="K48" s="85"/>
      <c r="L48" s="86"/>
      <c r="M48" s="85"/>
      <c r="N48" s="86"/>
      <c r="O48" s="85"/>
      <c r="P48" s="86"/>
      <c r="Q48" s="85"/>
      <c r="R48" s="88"/>
      <c r="S48" s="85"/>
      <c r="T48" s="88"/>
      <c r="U48" s="85"/>
      <c r="V48" s="88"/>
      <c r="W48" s="85"/>
      <c r="X48" s="88"/>
      <c r="Y48" s="85"/>
      <c r="Z48" s="88"/>
      <c r="AA48" s="85"/>
      <c r="AB48" s="88"/>
      <c r="AC48" s="116"/>
      <c r="AD48" s="88"/>
      <c r="AE48" s="117"/>
      <c r="AF48" s="88"/>
      <c r="AG48" s="85"/>
      <c r="AH48" s="88"/>
      <c r="AI48" s="85"/>
      <c r="AJ48" s="88"/>
      <c r="AK48" s="85"/>
      <c r="AL48" s="88"/>
      <c r="AM48" s="116"/>
      <c r="AN48" s="88"/>
      <c r="AO48" s="87"/>
      <c r="AP48" s="118"/>
      <c r="AQ48" s="119"/>
      <c r="AR48" s="86"/>
      <c r="AS48" s="86"/>
      <c r="AT48" s="86"/>
      <c r="AU48" s="86"/>
      <c r="AV48" s="86"/>
      <c r="AW48" s="86"/>
      <c r="AX48" s="93"/>
      <c r="AY48" t="str">
        <f t="shared" si="45"/>
        <v/>
      </c>
      <c r="CW48" s="25" t="str">
        <f t="shared" si="67"/>
        <v/>
      </c>
      <c r="CX48" s="25" t="str">
        <f t="shared" si="68"/>
        <v/>
      </c>
      <c r="CY48" s="25" t="str">
        <f t="shared" si="69"/>
        <v/>
      </c>
      <c r="CZ48" s="25" t="str">
        <f t="shared" si="70"/>
        <v/>
      </c>
      <c r="DA48" s="25" t="str">
        <f t="shared" si="71"/>
        <v/>
      </c>
      <c r="DB48" s="25" t="str">
        <f t="shared" si="72"/>
        <v/>
      </c>
      <c r="DC48" s="25" t="str">
        <f t="shared" si="73"/>
        <v/>
      </c>
      <c r="DD48" s="25" t="str">
        <f t="shared" si="74"/>
        <v/>
      </c>
      <c r="DE48" s="25" t="str">
        <f t="shared" si="51"/>
        <v/>
      </c>
      <c r="DG48" s="26">
        <f t="shared" si="75"/>
        <v>0</v>
      </c>
      <c r="DH48" s="26">
        <f t="shared" si="76"/>
        <v>0</v>
      </c>
      <c r="DI48" s="26">
        <f t="shared" si="77"/>
        <v>0</v>
      </c>
      <c r="DJ48" s="26">
        <f t="shared" si="78"/>
        <v>0</v>
      </c>
      <c r="DK48" s="26">
        <f t="shared" si="79"/>
        <v>0</v>
      </c>
      <c r="DL48" s="26">
        <f t="shared" si="80"/>
        <v>0</v>
      </c>
      <c r="DM48" s="26">
        <f t="shared" si="81"/>
        <v>0</v>
      </c>
      <c r="DN48" s="26">
        <f t="shared" si="82"/>
        <v>0</v>
      </c>
      <c r="DO48" s="26">
        <f t="shared" si="83"/>
        <v>0</v>
      </c>
    </row>
    <row r="49" spans="1:119" x14ac:dyDescent="0.25">
      <c r="A49" s="711"/>
      <c r="B49" s="712"/>
      <c r="C49" s="1551" t="s">
        <v>74</v>
      </c>
      <c r="D49" s="1520">
        <f t="shared" si="64"/>
        <v>0</v>
      </c>
      <c r="E49" s="115">
        <f t="shared" ref="E49:F58" si="84">SUM(G49+I49+K49+M49+O49+Q49+S49+U49+W49+Y49+AA49+AC49+AE49+AG49+AI49+AK49+AM49+AO49)</f>
        <v>0</v>
      </c>
      <c r="F49" s="84">
        <f t="shared" si="84"/>
        <v>0</v>
      </c>
      <c r="G49" s="1523"/>
      <c r="H49" s="1517"/>
      <c r="I49" s="1523"/>
      <c r="J49" s="1552"/>
      <c r="K49" s="1523"/>
      <c r="L49" s="1517"/>
      <c r="M49" s="1523"/>
      <c r="N49" s="1517"/>
      <c r="O49" s="1523"/>
      <c r="P49" s="1517"/>
      <c r="Q49" s="1523"/>
      <c r="R49" s="1524"/>
      <c r="S49" s="1523"/>
      <c r="T49" s="1524"/>
      <c r="U49" s="1523"/>
      <c r="V49" s="1524"/>
      <c r="W49" s="1523"/>
      <c r="X49" s="1524"/>
      <c r="Y49" s="1523"/>
      <c r="Z49" s="1524"/>
      <c r="AA49" s="1523"/>
      <c r="AB49" s="1524"/>
      <c r="AC49" s="1553"/>
      <c r="AD49" s="1524"/>
      <c r="AE49" s="1525"/>
      <c r="AF49" s="1524"/>
      <c r="AG49" s="1523"/>
      <c r="AH49" s="1524"/>
      <c r="AI49" s="1523"/>
      <c r="AJ49" s="1524"/>
      <c r="AK49" s="1523"/>
      <c r="AL49" s="1524"/>
      <c r="AM49" s="1553"/>
      <c r="AN49" s="1524"/>
      <c r="AO49" s="1552"/>
      <c r="AP49" s="1527"/>
      <c r="AQ49" s="1516"/>
      <c r="AR49" s="1517"/>
      <c r="AS49" s="1517"/>
      <c r="AT49" s="1517"/>
      <c r="AU49" s="1517"/>
      <c r="AV49" s="1517"/>
      <c r="AW49" s="1517"/>
      <c r="AX49" s="1519"/>
      <c r="AY49" t="str">
        <f t="shared" si="45"/>
        <v/>
      </c>
      <c r="CW49" s="25" t="str">
        <f t="shared" si="67"/>
        <v/>
      </c>
      <c r="CX49" s="25" t="str">
        <f t="shared" si="68"/>
        <v/>
      </c>
      <c r="CY49" s="25" t="str">
        <f t="shared" si="69"/>
        <v/>
      </c>
      <c r="CZ49" s="25" t="str">
        <f t="shared" si="70"/>
        <v/>
      </c>
      <c r="DA49" s="25" t="str">
        <f t="shared" si="71"/>
        <v/>
      </c>
      <c r="DB49" s="25" t="str">
        <f t="shared" si="72"/>
        <v/>
      </c>
      <c r="DC49" s="25" t="str">
        <f t="shared" si="73"/>
        <v/>
      </c>
      <c r="DD49" s="25" t="str">
        <f t="shared" si="74"/>
        <v/>
      </c>
      <c r="DE49" s="25" t="str">
        <f t="shared" si="51"/>
        <v/>
      </c>
      <c r="DG49" s="26">
        <f t="shared" si="75"/>
        <v>0</v>
      </c>
      <c r="DH49" s="26">
        <f t="shared" si="76"/>
        <v>0</v>
      </c>
      <c r="DI49" s="26">
        <f t="shared" si="77"/>
        <v>0</v>
      </c>
      <c r="DJ49" s="26">
        <f t="shared" si="78"/>
        <v>0</v>
      </c>
      <c r="DK49" s="26">
        <f t="shared" si="79"/>
        <v>0</v>
      </c>
      <c r="DL49" s="26">
        <f t="shared" si="80"/>
        <v>0</v>
      </c>
      <c r="DM49" s="26">
        <f t="shared" si="81"/>
        <v>0</v>
      </c>
      <c r="DN49" s="26">
        <f t="shared" si="82"/>
        <v>0</v>
      </c>
      <c r="DO49" s="26">
        <f t="shared" si="83"/>
        <v>0</v>
      </c>
    </row>
    <row r="50" spans="1:119" x14ac:dyDescent="0.25">
      <c r="A50" s="711"/>
      <c r="B50" s="712"/>
      <c r="C50" s="1551" t="s">
        <v>75</v>
      </c>
      <c r="D50" s="1520">
        <f t="shared" si="64"/>
        <v>0</v>
      </c>
      <c r="E50" s="115">
        <f t="shared" si="84"/>
        <v>0</v>
      </c>
      <c r="F50" s="84">
        <f t="shared" si="84"/>
        <v>0</v>
      </c>
      <c r="G50" s="1523"/>
      <c r="H50" s="1517"/>
      <c r="I50" s="1523"/>
      <c r="J50" s="1552"/>
      <c r="K50" s="1523"/>
      <c r="L50" s="1517"/>
      <c r="M50" s="1523"/>
      <c r="N50" s="1517"/>
      <c r="O50" s="1523"/>
      <c r="P50" s="1517"/>
      <c r="Q50" s="1523"/>
      <c r="R50" s="1524"/>
      <c r="S50" s="1523"/>
      <c r="T50" s="1524"/>
      <c r="U50" s="1523"/>
      <c r="V50" s="1524"/>
      <c r="W50" s="1523"/>
      <c r="X50" s="1524"/>
      <c r="Y50" s="1523"/>
      <c r="Z50" s="1524"/>
      <c r="AA50" s="1523"/>
      <c r="AB50" s="1524"/>
      <c r="AC50" s="1553"/>
      <c r="AD50" s="1524"/>
      <c r="AE50" s="1525"/>
      <c r="AF50" s="1524"/>
      <c r="AG50" s="1523"/>
      <c r="AH50" s="1524"/>
      <c r="AI50" s="1523"/>
      <c r="AJ50" s="1524"/>
      <c r="AK50" s="1523"/>
      <c r="AL50" s="1524"/>
      <c r="AM50" s="1553"/>
      <c r="AN50" s="1524"/>
      <c r="AO50" s="1552"/>
      <c r="AP50" s="1527"/>
      <c r="AQ50" s="1516"/>
      <c r="AR50" s="1517"/>
      <c r="AS50" s="1517"/>
      <c r="AT50" s="1517"/>
      <c r="AU50" s="1517"/>
      <c r="AV50" s="1517"/>
      <c r="AW50" s="1517"/>
      <c r="AX50" s="1519"/>
      <c r="AY50" t="str">
        <f t="shared" si="45"/>
        <v/>
      </c>
      <c r="CW50" s="25" t="str">
        <f t="shared" si="67"/>
        <v/>
      </c>
      <c r="CX50" s="25" t="str">
        <f t="shared" si="68"/>
        <v/>
      </c>
      <c r="CY50" s="25" t="str">
        <f t="shared" si="69"/>
        <v/>
      </c>
      <c r="CZ50" s="25" t="str">
        <f t="shared" si="70"/>
        <v/>
      </c>
      <c r="DA50" s="25" t="str">
        <f t="shared" si="71"/>
        <v/>
      </c>
      <c r="DB50" s="25" t="str">
        <f t="shared" si="72"/>
        <v/>
      </c>
      <c r="DC50" s="25" t="str">
        <f t="shared" si="73"/>
        <v/>
      </c>
      <c r="DD50" s="25" t="str">
        <f t="shared" si="74"/>
        <v/>
      </c>
      <c r="DE50" s="25" t="str">
        <f t="shared" si="51"/>
        <v/>
      </c>
      <c r="DG50" s="26">
        <f t="shared" si="75"/>
        <v>0</v>
      </c>
      <c r="DH50" s="26">
        <f t="shared" si="76"/>
        <v>0</v>
      </c>
      <c r="DI50" s="26">
        <f t="shared" si="77"/>
        <v>0</v>
      </c>
      <c r="DJ50" s="26">
        <f t="shared" si="78"/>
        <v>0</v>
      </c>
      <c r="DK50" s="26">
        <f t="shared" si="79"/>
        <v>0</v>
      </c>
      <c r="DL50" s="26">
        <f t="shared" si="80"/>
        <v>0</v>
      </c>
      <c r="DM50" s="26">
        <f t="shared" si="81"/>
        <v>0</v>
      </c>
      <c r="DN50" s="26">
        <f t="shared" si="82"/>
        <v>0</v>
      </c>
      <c r="DO50" s="26">
        <f t="shared" si="83"/>
        <v>0</v>
      </c>
    </row>
    <row r="51" spans="1:119" x14ac:dyDescent="0.25">
      <c r="A51" s="711"/>
      <c r="B51" s="712"/>
      <c r="C51" s="1551" t="s">
        <v>76</v>
      </c>
      <c r="D51" s="1520">
        <f t="shared" si="64"/>
        <v>0</v>
      </c>
      <c r="E51" s="115">
        <f t="shared" si="84"/>
        <v>0</v>
      </c>
      <c r="F51" s="84">
        <f t="shared" si="84"/>
        <v>0</v>
      </c>
      <c r="G51" s="1523"/>
      <c r="H51" s="1517"/>
      <c r="I51" s="1523"/>
      <c r="J51" s="1552"/>
      <c r="K51" s="1523"/>
      <c r="L51" s="1517"/>
      <c r="M51" s="1523"/>
      <c r="N51" s="1517"/>
      <c r="O51" s="1523"/>
      <c r="P51" s="1517"/>
      <c r="Q51" s="1523"/>
      <c r="R51" s="1524"/>
      <c r="S51" s="1523"/>
      <c r="T51" s="1524"/>
      <c r="U51" s="1523"/>
      <c r="V51" s="1524"/>
      <c r="W51" s="1523"/>
      <c r="X51" s="1524"/>
      <c r="Y51" s="1523"/>
      <c r="Z51" s="1524"/>
      <c r="AA51" s="1523"/>
      <c r="AB51" s="1524"/>
      <c r="AC51" s="1553"/>
      <c r="AD51" s="1524"/>
      <c r="AE51" s="1525"/>
      <c r="AF51" s="1524"/>
      <c r="AG51" s="1523"/>
      <c r="AH51" s="1524"/>
      <c r="AI51" s="1523"/>
      <c r="AJ51" s="1524"/>
      <c r="AK51" s="1523"/>
      <c r="AL51" s="1524"/>
      <c r="AM51" s="1553"/>
      <c r="AN51" s="1524"/>
      <c r="AO51" s="1552"/>
      <c r="AP51" s="1527"/>
      <c r="AQ51" s="1516"/>
      <c r="AR51" s="1517"/>
      <c r="AS51" s="1517"/>
      <c r="AT51" s="1517"/>
      <c r="AU51" s="1517"/>
      <c r="AV51" s="1517"/>
      <c r="AW51" s="1517"/>
      <c r="AX51" s="1519"/>
      <c r="AY51" t="str">
        <f t="shared" si="45"/>
        <v/>
      </c>
      <c r="CW51" s="25" t="str">
        <f t="shared" si="67"/>
        <v/>
      </c>
      <c r="CX51" s="25" t="str">
        <f t="shared" si="68"/>
        <v/>
      </c>
      <c r="CY51" s="25" t="str">
        <f t="shared" si="69"/>
        <v/>
      </c>
      <c r="CZ51" s="25" t="str">
        <f t="shared" si="70"/>
        <v/>
      </c>
      <c r="DA51" s="25" t="str">
        <f t="shared" si="71"/>
        <v/>
      </c>
      <c r="DB51" s="25" t="str">
        <f t="shared" si="72"/>
        <v/>
      </c>
      <c r="DC51" s="25" t="str">
        <f t="shared" si="73"/>
        <v/>
      </c>
      <c r="DD51" s="25" t="str">
        <f t="shared" si="74"/>
        <v/>
      </c>
      <c r="DE51" s="25" t="str">
        <f t="shared" si="51"/>
        <v/>
      </c>
      <c r="DG51" s="26">
        <f t="shared" si="75"/>
        <v>0</v>
      </c>
      <c r="DH51" s="26">
        <f t="shared" si="76"/>
        <v>0</v>
      </c>
      <c r="DI51" s="26">
        <f t="shared" si="77"/>
        <v>0</v>
      </c>
      <c r="DJ51" s="26">
        <f t="shared" si="78"/>
        <v>0</v>
      </c>
      <c r="DK51" s="26">
        <f t="shared" si="79"/>
        <v>0</v>
      </c>
      <c r="DL51" s="26">
        <f t="shared" si="80"/>
        <v>0</v>
      </c>
      <c r="DM51" s="26">
        <f t="shared" si="81"/>
        <v>0</v>
      </c>
      <c r="DN51" s="26">
        <f t="shared" si="82"/>
        <v>0</v>
      </c>
      <c r="DO51" s="26">
        <f t="shared" si="83"/>
        <v>0</v>
      </c>
    </row>
    <row r="52" spans="1:119" x14ac:dyDescent="0.25">
      <c r="A52" s="711"/>
      <c r="B52" s="712"/>
      <c r="C52" s="121" t="s">
        <v>77</v>
      </c>
      <c r="D52" s="98">
        <f>SUM(E52+F52)</f>
        <v>0</v>
      </c>
      <c r="E52" s="115">
        <f t="shared" si="84"/>
        <v>0</v>
      </c>
      <c r="F52" s="84">
        <f t="shared" si="84"/>
        <v>0</v>
      </c>
      <c r="G52" s="122"/>
      <c r="H52" s="123"/>
      <c r="I52" s="122"/>
      <c r="J52" s="124"/>
      <c r="K52" s="122"/>
      <c r="L52" s="123"/>
      <c r="M52" s="122"/>
      <c r="N52" s="123"/>
      <c r="O52" s="122"/>
      <c r="P52" s="123"/>
      <c r="Q52" s="122"/>
      <c r="R52" s="125"/>
      <c r="S52" s="122"/>
      <c r="T52" s="125"/>
      <c r="U52" s="122"/>
      <c r="V52" s="125"/>
      <c r="W52" s="122"/>
      <c r="X52" s="125"/>
      <c r="Y52" s="122"/>
      <c r="Z52" s="125"/>
      <c r="AA52" s="122"/>
      <c r="AB52" s="125"/>
      <c r="AC52" s="126"/>
      <c r="AD52" s="125"/>
      <c r="AE52" s="103"/>
      <c r="AF52" s="125"/>
      <c r="AG52" s="122"/>
      <c r="AH52" s="125"/>
      <c r="AI52" s="122"/>
      <c r="AJ52" s="125"/>
      <c r="AK52" s="122"/>
      <c r="AL52" s="125"/>
      <c r="AM52" s="126"/>
      <c r="AN52" s="125"/>
      <c r="AO52" s="124"/>
      <c r="AP52" s="127"/>
      <c r="AQ52" s="128"/>
      <c r="AR52" s="123"/>
      <c r="AS52" s="123"/>
      <c r="AT52" s="123"/>
      <c r="AU52" s="123"/>
      <c r="AV52" s="123"/>
      <c r="AW52" s="123"/>
      <c r="AX52" s="129"/>
      <c r="AY52" t="str">
        <f t="shared" si="45"/>
        <v/>
      </c>
      <c r="CW52" s="25" t="str">
        <f t="shared" si="67"/>
        <v/>
      </c>
      <c r="CX52" s="25" t="str">
        <f t="shared" si="68"/>
        <v/>
      </c>
      <c r="CY52" s="25" t="str">
        <f t="shared" si="69"/>
        <v/>
      </c>
      <c r="CZ52" s="25" t="str">
        <f t="shared" si="70"/>
        <v/>
      </c>
      <c r="DA52" s="25" t="str">
        <f t="shared" si="71"/>
        <v/>
      </c>
      <c r="DB52" s="25" t="str">
        <f t="shared" si="72"/>
        <v/>
      </c>
      <c r="DC52" s="25" t="str">
        <f t="shared" si="73"/>
        <v/>
      </c>
      <c r="DD52" s="25" t="str">
        <f t="shared" si="74"/>
        <v/>
      </c>
      <c r="DE52" s="25" t="str">
        <f t="shared" si="51"/>
        <v/>
      </c>
      <c r="DG52" s="26">
        <f t="shared" si="75"/>
        <v>0</v>
      </c>
      <c r="DH52" s="26">
        <f t="shared" si="76"/>
        <v>0</v>
      </c>
      <c r="DI52" s="26">
        <f t="shared" si="77"/>
        <v>0</v>
      </c>
      <c r="DJ52" s="26">
        <f t="shared" si="78"/>
        <v>0</v>
      </c>
      <c r="DK52" s="26">
        <f t="shared" si="79"/>
        <v>0</v>
      </c>
      <c r="DL52" s="26">
        <f t="shared" si="80"/>
        <v>0</v>
      </c>
      <c r="DM52" s="26">
        <f t="shared" si="81"/>
        <v>0</v>
      </c>
      <c r="DN52" s="26">
        <f t="shared" si="82"/>
        <v>0</v>
      </c>
      <c r="DO52" s="26">
        <f t="shared" si="83"/>
        <v>0</v>
      </c>
    </row>
    <row r="53" spans="1:119" x14ac:dyDescent="0.25">
      <c r="A53" s="711"/>
      <c r="B53" s="712"/>
      <c r="C53" s="121" t="s">
        <v>78</v>
      </c>
      <c r="D53" s="1554">
        <f t="shared" si="64"/>
        <v>0</v>
      </c>
      <c r="E53" s="1313">
        <f t="shared" si="84"/>
        <v>0</v>
      </c>
      <c r="F53" s="132">
        <f t="shared" si="84"/>
        <v>0</v>
      </c>
      <c r="G53" s="1528"/>
      <c r="H53" s="105"/>
      <c r="I53" s="1528"/>
      <c r="J53" s="133"/>
      <c r="K53" s="1528"/>
      <c r="L53" s="105"/>
      <c r="M53" s="1528"/>
      <c r="N53" s="105"/>
      <c r="O53" s="1528"/>
      <c r="P53" s="105"/>
      <c r="Q53" s="1528"/>
      <c r="R53" s="1529"/>
      <c r="S53" s="1528"/>
      <c r="T53" s="1529"/>
      <c r="U53" s="1528"/>
      <c r="V53" s="1529"/>
      <c r="W53" s="1528"/>
      <c r="X53" s="1529"/>
      <c r="Y53" s="1528"/>
      <c r="Z53" s="1529"/>
      <c r="AA53" s="1528"/>
      <c r="AB53" s="1529"/>
      <c r="AC53" s="1555"/>
      <c r="AD53" s="1529"/>
      <c r="AE53" s="1530"/>
      <c r="AF53" s="1529"/>
      <c r="AG53" s="1528"/>
      <c r="AH53" s="1529"/>
      <c r="AI53" s="1528"/>
      <c r="AJ53" s="1529"/>
      <c r="AK53" s="1528"/>
      <c r="AL53" s="1529"/>
      <c r="AM53" s="1555"/>
      <c r="AN53" s="1529"/>
      <c r="AO53" s="133"/>
      <c r="AP53" s="1531"/>
      <c r="AQ53" s="105"/>
      <c r="AR53" s="105"/>
      <c r="AS53" s="105"/>
      <c r="AT53" s="105"/>
      <c r="AU53" s="105"/>
      <c r="AV53" s="105"/>
      <c r="AW53" s="105"/>
      <c r="AX53" s="1533"/>
      <c r="AY53" t="str">
        <f t="shared" si="45"/>
        <v/>
      </c>
      <c r="CW53" s="25" t="str">
        <f t="shared" si="67"/>
        <v/>
      </c>
      <c r="CX53" s="25" t="str">
        <f t="shared" si="68"/>
        <v/>
      </c>
      <c r="CY53" s="25" t="str">
        <f t="shared" si="69"/>
        <v/>
      </c>
      <c r="CZ53" s="25" t="str">
        <f t="shared" si="70"/>
        <v/>
      </c>
      <c r="DA53" s="25" t="str">
        <f t="shared" si="71"/>
        <v/>
      </c>
      <c r="DB53" s="25" t="str">
        <f t="shared" si="72"/>
        <v/>
      </c>
      <c r="DC53" s="25" t="str">
        <f t="shared" si="73"/>
        <v/>
      </c>
      <c r="DD53" s="25" t="str">
        <f t="shared" si="74"/>
        <v/>
      </c>
      <c r="DE53" s="25" t="str">
        <f t="shared" si="51"/>
        <v/>
      </c>
      <c r="DG53" s="26">
        <f t="shared" si="75"/>
        <v>0</v>
      </c>
      <c r="DH53" s="26">
        <f t="shared" si="76"/>
        <v>0</v>
      </c>
      <c r="DI53" s="26">
        <f t="shared" si="77"/>
        <v>0</v>
      </c>
      <c r="DJ53" s="26">
        <f t="shared" si="78"/>
        <v>0</v>
      </c>
      <c r="DK53" s="26">
        <f t="shared" si="79"/>
        <v>0</v>
      </c>
      <c r="DL53" s="26">
        <f t="shared" si="80"/>
        <v>0</v>
      </c>
      <c r="DM53" s="26">
        <f t="shared" si="81"/>
        <v>0</v>
      </c>
      <c r="DN53" s="26">
        <f t="shared" si="82"/>
        <v>0</v>
      </c>
      <c r="DO53" s="26">
        <f t="shared" si="83"/>
        <v>0</v>
      </c>
    </row>
    <row r="54" spans="1:119" x14ac:dyDescent="0.25">
      <c r="A54" s="2477" t="s">
        <v>4</v>
      </c>
      <c r="B54" s="2477"/>
      <c r="C54" s="2477"/>
      <c r="D54" s="2506">
        <f>SUM(D48:D53)</f>
        <v>0</v>
      </c>
      <c r="E54" s="2512">
        <f>SUM(E48:E53)</f>
        <v>0</v>
      </c>
      <c r="F54" s="2508">
        <f>SUM(F48:F53)</f>
        <v>0</v>
      </c>
      <c r="G54" s="2506">
        <f>SUM(G48:G53)</f>
        <v>0</v>
      </c>
      <c r="H54" s="2512">
        <f t="shared" ref="H54:AW54" si="85">SUM(H48:H53)</f>
        <v>0</v>
      </c>
      <c r="I54" s="2506">
        <f t="shared" si="85"/>
        <v>0</v>
      </c>
      <c r="J54" s="2512">
        <f t="shared" si="85"/>
        <v>0</v>
      </c>
      <c r="K54" s="2506">
        <f t="shared" si="85"/>
        <v>0</v>
      </c>
      <c r="L54" s="2512">
        <f t="shared" si="85"/>
        <v>0</v>
      </c>
      <c r="M54" s="2506">
        <f t="shared" si="85"/>
        <v>0</v>
      </c>
      <c r="N54" s="2512">
        <f t="shared" si="85"/>
        <v>0</v>
      </c>
      <c r="O54" s="2506">
        <f t="shared" si="85"/>
        <v>0</v>
      </c>
      <c r="P54" s="2512">
        <f t="shared" si="85"/>
        <v>0</v>
      </c>
      <c r="Q54" s="2506">
        <f t="shared" si="85"/>
        <v>0</v>
      </c>
      <c r="R54" s="2512">
        <f t="shared" si="85"/>
        <v>0</v>
      </c>
      <c r="S54" s="2506">
        <f t="shared" si="85"/>
        <v>0</v>
      </c>
      <c r="T54" s="2512">
        <f t="shared" si="85"/>
        <v>0</v>
      </c>
      <c r="U54" s="2506">
        <f t="shared" si="85"/>
        <v>0</v>
      </c>
      <c r="V54" s="2512">
        <f t="shared" si="85"/>
        <v>0</v>
      </c>
      <c r="W54" s="2506">
        <f t="shared" si="85"/>
        <v>0</v>
      </c>
      <c r="X54" s="2512">
        <f t="shared" si="85"/>
        <v>0</v>
      </c>
      <c r="Y54" s="2506">
        <f>SUM(Y48:Y53)</f>
        <v>0</v>
      </c>
      <c r="Z54" s="2512">
        <f>SUM(Z48:Z53)</f>
        <v>0</v>
      </c>
      <c r="AA54" s="2506">
        <f t="shared" si="85"/>
        <v>0</v>
      </c>
      <c r="AB54" s="2512">
        <f t="shared" si="85"/>
        <v>0</v>
      </c>
      <c r="AC54" s="2506">
        <f t="shared" si="85"/>
        <v>0</v>
      </c>
      <c r="AD54" s="2512">
        <f t="shared" si="85"/>
        <v>0</v>
      </c>
      <c r="AE54" s="2506">
        <f t="shared" si="85"/>
        <v>0</v>
      </c>
      <c r="AF54" s="2512">
        <f t="shared" si="85"/>
        <v>0</v>
      </c>
      <c r="AG54" s="2506">
        <f t="shared" si="85"/>
        <v>0</v>
      </c>
      <c r="AH54" s="2512">
        <f t="shared" si="85"/>
        <v>0</v>
      </c>
      <c r="AI54" s="2506">
        <f t="shared" si="85"/>
        <v>0</v>
      </c>
      <c r="AJ54" s="2512">
        <f t="shared" si="85"/>
        <v>0</v>
      </c>
      <c r="AK54" s="2506">
        <f t="shared" si="85"/>
        <v>0</v>
      </c>
      <c r="AL54" s="2512">
        <f t="shared" si="85"/>
        <v>0</v>
      </c>
      <c r="AM54" s="2506">
        <f t="shared" si="85"/>
        <v>0</v>
      </c>
      <c r="AN54" s="2512">
        <f t="shared" si="85"/>
        <v>0</v>
      </c>
      <c r="AO54" s="2506">
        <f t="shared" si="85"/>
        <v>0</v>
      </c>
      <c r="AP54" s="2513">
        <f t="shared" si="85"/>
        <v>0</v>
      </c>
      <c r="AQ54" s="2512">
        <f t="shared" si="85"/>
        <v>0</v>
      </c>
      <c r="AR54" s="2506">
        <f t="shared" si="85"/>
        <v>0</v>
      </c>
      <c r="AS54" s="2506">
        <f t="shared" si="85"/>
        <v>0</v>
      </c>
      <c r="AT54" s="2506">
        <f t="shared" si="85"/>
        <v>0</v>
      </c>
      <c r="AU54" s="2514">
        <f t="shared" si="85"/>
        <v>0</v>
      </c>
      <c r="AV54" s="2508">
        <f>SUM(AV48:AV53)</f>
        <v>0</v>
      </c>
      <c r="AW54" s="2506">
        <f t="shared" si="85"/>
        <v>0</v>
      </c>
      <c r="AX54" s="2514">
        <f>SUM(AX48:AX53)</f>
        <v>0</v>
      </c>
      <c r="CW54"/>
      <c r="CX54"/>
      <c r="CY54"/>
      <c r="CZ54"/>
      <c r="DA54"/>
      <c r="DB54"/>
      <c r="DC54"/>
      <c r="DD54"/>
      <c r="DE54"/>
      <c r="DG54"/>
      <c r="DH54"/>
      <c r="DI54"/>
      <c r="DJ54"/>
      <c r="DK54"/>
      <c r="DL54"/>
      <c r="DM54"/>
    </row>
    <row r="55" spans="1:119" ht="15" customHeight="1" x14ac:dyDescent="0.25">
      <c r="A55" s="722" t="s">
        <v>79</v>
      </c>
      <c r="B55" s="723"/>
      <c r="C55" s="134">
        <v>0</v>
      </c>
      <c r="D55" s="2497">
        <f t="shared" si="64"/>
        <v>0</v>
      </c>
      <c r="E55" s="135">
        <f t="shared" si="84"/>
        <v>0</v>
      </c>
      <c r="F55" s="136">
        <f t="shared" si="84"/>
        <v>0</v>
      </c>
      <c r="G55" s="2499"/>
      <c r="H55" s="80"/>
      <c r="I55" s="2499"/>
      <c r="J55" s="80"/>
      <c r="K55" s="2499"/>
      <c r="L55" s="80"/>
      <c r="M55" s="2499"/>
      <c r="N55" s="80"/>
      <c r="O55" s="2499"/>
      <c r="P55" s="80"/>
      <c r="Q55" s="2499"/>
      <c r="R55" s="80"/>
      <c r="S55" s="2499"/>
      <c r="T55" s="80"/>
      <c r="U55" s="2499"/>
      <c r="V55" s="80"/>
      <c r="W55" s="2499"/>
      <c r="X55" s="80"/>
      <c r="Y55" s="2499"/>
      <c r="Z55" s="80"/>
      <c r="AA55" s="2499"/>
      <c r="AB55" s="80"/>
      <c r="AC55" s="2499"/>
      <c r="AD55" s="80"/>
      <c r="AE55" s="2499"/>
      <c r="AF55" s="80"/>
      <c r="AG55" s="2499"/>
      <c r="AH55" s="80"/>
      <c r="AI55" s="2499"/>
      <c r="AJ55" s="80"/>
      <c r="AK55" s="2499"/>
      <c r="AL55" s="80"/>
      <c r="AM55" s="2499"/>
      <c r="AN55" s="80"/>
      <c r="AO55" s="2499"/>
      <c r="AP55" s="81"/>
      <c r="AQ55" s="2504"/>
      <c r="AR55" s="2504"/>
      <c r="AS55" s="2505"/>
      <c r="AT55" s="2505"/>
      <c r="AU55" s="2505"/>
      <c r="AV55" s="2505"/>
      <c r="AW55" s="2505"/>
      <c r="AX55" s="2505"/>
      <c r="AY55" t="str">
        <f t="shared" si="45"/>
        <v/>
      </c>
      <c r="CW55" s="25" t="str">
        <f t="shared" ref="CW55:CW59" si="86">IF(AND((Y55+Z55)&gt;0,AQ55="")," * No olvide digitar la variable 12 años. Si no tiene digite Cero.",IF(AQ55&gt;(Y55+Z55),"* Las Consultas de 12 años NO DEBEN ser mayor que el total de Consultas entre 10-14 años",""))</f>
        <v/>
      </c>
      <c r="CX55" s="25" t="str">
        <f t="shared" ref="CX55:CX59" si="87">IF(AND(F55&gt;0,AR55="")," * No olvide digitar la variable Embarazadas. Digite cero si no tiene.","")</f>
        <v/>
      </c>
      <c r="CY55" s="25" t="str">
        <f t="shared" ref="CY55:CY59" si="88">IF(AR55&gt;F55," * Las Embarazadas NO DEBEN ser mayor al total de mujeres. ","")</f>
        <v/>
      </c>
      <c r="CZ55" s="25" t="str">
        <f t="shared" ref="CZ55:CZ59" si="89">IF(AND((AK55+AL55)&gt;0,AS55="")," * No olvide digitar la variable 60 años. Si no tiene digite Cero.",IF(AS55&gt;(AK55+AL55)," * Las consultas de 60 años NO DEBEN ser mayor que el Total de consultas del grupo 60-64 años",""))</f>
        <v/>
      </c>
      <c r="DA55" s="25" t="str">
        <f>IF(AND(D55&gt;0,AT55="")," * No olvide digitar la variable Usuarios con Discapacidad. Digite Cero si no tiene.",IF(AT55&gt;D55," * La variable Usuarios con Discapacidad No puede ser mayor al Total Ambos Sexos.",""))</f>
        <v/>
      </c>
      <c r="DB55" s="25" t="str">
        <f>IF(AND(D55&gt;0,AU55="")," * No olvide digitar la variable Niños, niñas, adolescentes y jóvenes población SENAME. Digite Cero si no tiene.",IF(AU55&gt;D55," * La variable Niños, niñas, adolescentes y jóvenes población SENAME No puede ser mayor al Total Ambos Sexos.",""))</f>
        <v/>
      </c>
      <c r="DC55" s="25" t="str">
        <f>IF(AND(D55&gt;0,AV55="")," * No olvide digitar la variable Niños, niñas, adolescentes y jóvenes Mejor Niñez. Digite Cero si no tiene.",IF(AV55&gt;D55," * La variable Niños, niñas, adolescentes y jóvenes Mejor Niñez No puede ser mayor al Total Ambos Sexos.",""))</f>
        <v/>
      </c>
      <c r="DD55" s="25" t="str">
        <f>IF(AND(D55&gt;0,AW55="")," * No olvide digitar la variable Migrantes. Digite Cero si no tiene.",IF(AW55&gt;D55," * La variable Migrantes No puede ser mayor al Total.",""))</f>
        <v/>
      </c>
      <c r="DE55" s="25" t="str">
        <f t="shared" si="51"/>
        <v/>
      </c>
      <c r="DG55" s="26">
        <f t="shared" ref="DG55:DG59" si="90">IF(AND((Y55+Z55)&gt;0,AQ55=""),1,IF(AQ55&gt;(Y55+Z55),1,0))</f>
        <v>0</v>
      </c>
      <c r="DH55" s="26">
        <f t="shared" ref="DH55:DH59" si="91">IF(AND(F55&gt;0,AR55=""),1,0)</f>
        <v>0</v>
      </c>
      <c r="DI55" s="26">
        <f t="shared" ref="DI55:DI59" si="92">IF(AR55&gt;F55,1,0)</f>
        <v>0</v>
      </c>
      <c r="DJ55" s="26">
        <f t="shared" ref="DJ55:DJ59" si="93">IF(AND((AK55+AL55)&gt;0,AS55=""),1,IF(AS55&gt;(AK55+AL55),1,0))</f>
        <v>0</v>
      </c>
      <c r="DK55" s="26">
        <f t="shared" ref="DK55:DK59" si="94">IF(AND(D55&gt;0,AT55=""),1,IF(AT55&gt;D55,1,0))</f>
        <v>0</v>
      </c>
      <c r="DL55" s="26">
        <f t="shared" ref="DL55:DL59" si="95">IF(AND(D55&gt;0,AU55=""),1,IF(AU55&gt;D55,1,0))</f>
        <v>0</v>
      </c>
      <c r="DM55" s="26">
        <f t="shared" ref="DM55:DM59" si="96">IF(AND(D55&gt;0,AV55=""),1,IF(AV55&gt;D55,1,0))</f>
        <v>0</v>
      </c>
      <c r="DN55" s="26">
        <f t="shared" ref="DN55:DN59" si="97">IF(AND(D55&gt;0,AW55=""),1,IF(AW55&gt;D55,1,0))</f>
        <v>0</v>
      </c>
      <c r="DO55" s="26">
        <f t="shared" ref="DO55:DO59" si="98">IF(AND(D55&gt;0,AX55=""),1,IF(AX55&gt;D55,1,0))</f>
        <v>0</v>
      </c>
    </row>
    <row r="56" spans="1:119" x14ac:dyDescent="0.25">
      <c r="A56" s="722"/>
      <c r="B56" s="723"/>
      <c r="C56" s="1551" t="s">
        <v>80</v>
      </c>
      <c r="D56" s="1520">
        <f t="shared" si="64"/>
        <v>0</v>
      </c>
      <c r="E56" s="1556">
        <f t="shared" si="84"/>
        <v>0</v>
      </c>
      <c r="F56" s="1557">
        <f t="shared" si="84"/>
        <v>0</v>
      </c>
      <c r="G56" s="1523"/>
      <c r="H56" s="1524"/>
      <c r="I56" s="1523"/>
      <c r="J56" s="1524"/>
      <c r="K56" s="1523"/>
      <c r="L56" s="1524"/>
      <c r="M56" s="1523"/>
      <c r="N56" s="1524"/>
      <c r="O56" s="1523"/>
      <c r="P56" s="1524"/>
      <c r="Q56" s="1523"/>
      <c r="R56" s="1524"/>
      <c r="S56" s="1523"/>
      <c r="T56" s="1524"/>
      <c r="U56" s="1523"/>
      <c r="V56" s="1524"/>
      <c r="W56" s="1523"/>
      <c r="X56" s="1524"/>
      <c r="Y56" s="1523"/>
      <c r="Z56" s="1524"/>
      <c r="AA56" s="1523"/>
      <c r="AB56" s="1524"/>
      <c r="AC56" s="1523"/>
      <c r="AD56" s="1524"/>
      <c r="AE56" s="1523"/>
      <c r="AF56" s="1524"/>
      <c r="AG56" s="1523"/>
      <c r="AH56" s="1524"/>
      <c r="AI56" s="1523"/>
      <c r="AJ56" s="1524"/>
      <c r="AK56" s="1523"/>
      <c r="AL56" s="1524"/>
      <c r="AM56" s="1523"/>
      <c r="AN56" s="1524"/>
      <c r="AO56" s="1523"/>
      <c r="AP56" s="1527"/>
      <c r="AQ56" s="1517"/>
      <c r="AR56" s="1517"/>
      <c r="AS56" s="1519"/>
      <c r="AT56" s="1519"/>
      <c r="AU56" s="1519"/>
      <c r="AV56" s="1519"/>
      <c r="AW56" s="1519"/>
      <c r="AX56" s="1519"/>
      <c r="AY56" t="str">
        <f t="shared" si="45"/>
        <v/>
      </c>
      <c r="CW56" s="25" t="str">
        <f t="shared" si="86"/>
        <v/>
      </c>
      <c r="CX56" s="25" t="str">
        <f t="shared" si="87"/>
        <v/>
      </c>
      <c r="CY56" s="25" t="str">
        <f t="shared" si="88"/>
        <v/>
      </c>
      <c r="CZ56" s="25" t="str">
        <f t="shared" si="89"/>
        <v/>
      </c>
      <c r="DA56" s="25" t="str">
        <f t="shared" ref="DA56:DA59" si="99">IF(AND(D56&gt;0,AT56="")," * No olvide digitar la variable Usuarios con Discapacidad. Digite Cero si no tiene.",IF(AT56&gt;D56," * La variable Usuarios con Discapacidad No puede ser mayor al Total Ambos Sexos.",""))</f>
        <v/>
      </c>
      <c r="DB56" s="25" t="str">
        <f t="shared" ref="DB56:DB59" si="100">IF(AND(D56&gt;0,AU56="")," * No olvide digitar la variable Niños, niñas, adolescentes y jóvenes población SENAME. Digite Cero si no tiene.",IF(AU56&gt;D56," * La variable Niños, niñas, adolescentes y jóvenes población SENAME No puede ser mayor al Total Ambos Sexos.",""))</f>
        <v/>
      </c>
      <c r="DC56" s="25" t="str">
        <f t="shared" ref="DC56:DC59" si="101">IF(AND(D56&gt;0,AV56="")," * No olvide digitar la variable Niños, niñas, adolescentes y jóvenes Mejor Niñez. Digite Cero si no tiene.",IF(AV56&gt;D56," * La variable Niños, niñas, adolescentes y jóvenes Mejor Niñez No puede ser mayor al Total Ambos Sexos.",""))</f>
        <v/>
      </c>
      <c r="DD56" s="25" t="str">
        <f t="shared" ref="DD56:DD59" si="102">IF(AND(D56&gt;0,AW56="")," * No olvide digitar la variable Migrantes. Digite Cero si no tiene.",IF(AW56&gt;D56," * La variable Migrantes No puede ser mayor al Total.",""))</f>
        <v/>
      </c>
      <c r="DE56" s="25" t="str">
        <f t="shared" si="51"/>
        <v/>
      </c>
      <c r="DG56" s="26">
        <f t="shared" si="90"/>
        <v>0</v>
      </c>
      <c r="DH56" s="26">
        <f t="shared" si="91"/>
        <v>0</v>
      </c>
      <c r="DI56" s="26">
        <f t="shared" si="92"/>
        <v>0</v>
      </c>
      <c r="DJ56" s="26">
        <f t="shared" si="93"/>
        <v>0</v>
      </c>
      <c r="DK56" s="26">
        <f t="shared" si="94"/>
        <v>0</v>
      </c>
      <c r="DL56" s="26">
        <f t="shared" si="95"/>
        <v>0</v>
      </c>
      <c r="DM56" s="26">
        <f t="shared" si="96"/>
        <v>0</v>
      </c>
      <c r="DN56" s="26">
        <f t="shared" si="97"/>
        <v>0</v>
      </c>
      <c r="DO56" s="26">
        <f t="shared" si="98"/>
        <v>0</v>
      </c>
    </row>
    <row r="57" spans="1:119" x14ac:dyDescent="0.25">
      <c r="A57" s="722"/>
      <c r="B57" s="723"/>
      <c r="C57" s="1551" t="s">
        <v>81</v>
      </c>
      <c r="D57" s="1520">
        <f t="shared" si="64"/>
        <v>0</v>
      </c>
      <c r="E57" s="1556">
        <f t="shared" si="84"/>
        <v>0</v>
      </c>
      <c r="F57" s="1557">
        <f t="shared" si="84"/>
        <v>0</v>
      </c>
      <c r="G57" s="1523"/>
      <c r="H57" s="1524"/>
      <c r="I57" s="1523"/>
      <c r="J57" s="1524"/>
      <c r="K57" s="1523"/>
      <c r="L57" s="1524"/>
      <c r="M57" s="1523"/>
      <c r="N57" s="1524"/>
      <c r="O57" s="1523"/>
      <c r="P57" s="1524"/>
      <c r="Q57" s="1523"/>
      <c r="R57" s="1524"/>
      <c r="S57" s="1523"/>
      <c r="T57" s="1524"/>
      <c r="U57" s="1523"/>
      <c r="V57" s="1524"/>
      <c r="W57" s="1523"/>
      <c r="X57" s="1524"/>
      <c r="Y57" s="1523"/>
      <c r="Z57" s="1524"/>
      <c r="AA57" s="1523"/>
      <c r="AB57" s="1524"/>
      <c r="AC57" s="1523"/>
      <c r="AD57" s="1524"/>
      <c r="AE57" s="1523"/>
      <c r="AF57" s="1524"/>
      <c r="AG57" s="1523"/>
      <c r="AH57" s="1524"/>
      <c r="AI57" s="1523"/>
      <c r="AJ57" s="1524"/>
      <c r="AK57" s="1523"/>
      <c r="AL57" s="1524"/>
      <c r="AM57" s="1523"/>
      <c r="AN57" s="1524"/>
      <c r="AO57" s="1523"/>
      <c r="AP57" s="1527"/>
      <c r="AQ57" s="1517"/>
      <c r="AR57" s="1517"/>
      <c r="AS57" s="1519"/>
      <c r="AT57" s="1519"/>
      <c r="AU57" s="1519"/>
      <c r="AV57" s="1519"/>
      <c r="AW57" s="1519"/>
      <c r="AX57" s="1519"/>
      <c r="AY57" t="str">
        <f t="shared" si="45"/>
        <v/>
      </c>
      <c r="CW57" s="25" t="str">
        <f t="shared" si="86"/>
        <v/>
      </c>
      <c r="CX57" s="25" t="str">
        <f t="shared" si="87"/>
        <v/>
      </c>
      <c r="CY57" s="25" t="str">
        <f t="shared" si="88"/>
        <v/>
      </c>
      <c r="CZ57" s="25" t="str">
        <f t="shared" si="89"/>
        <v/>
      </c>
      <c r="DA57" s="25" t="str">
        <f t="shared" si="99"/>
        <v/>
      </c>
      <c r="DB57" s="25" t="str">
        <f t="shared" si="100"/>
        <v/>
      </c>
      <c r="DC57" s="25" t="str">
        <f t="shared" si="101"/>
        <v/>
      </c>
      <c r="DD57" s="25" t="str">
        <f t="shared" si="102"/>
        <v/>
      </c>
      <c r="DE57" s="25" t="str">
        <f t="shared" si="51"/>
        <v/>
      </c>
      <c r="DG57" s="26">
        <f t="shared" si="90"/>
        <v>0</v>
      </c>
      <c r="DH57" s="26">
        <f t="shared" si="91"/>
        <v>0</v>
      </c>
      <c r="DI57" s="26">
        <f t="shared" si="92"/>
        <v>0</v>
      </c>
      <c r="DJ57" s="26">
        <f t="shared" si="93"/>
        <v>0</v>
      </c>
      <c r="DK57" s="26">
        <f t="shared" si="94"/>
        <v>0</v>
      </c>
      <c r="DL57" s="26">
        <f t="shared" si="95"/>
        <v>0</v>
      </c>
      <c r="DM57" s="26">
        <f t="shared" si="96"/>
        <v>0</v>
      </c>
      <c r="DN57" s="26">
        <f t="shared" si="97"/>
        <v>0</v>
      </c>
      <c r="DO57" s="26">
        <f t="shared" si="98"/>
        <v>0</v>
      </c>
    </row>
    <row r="58" spans="1:119" x14ac:dyDescent="0.25">
      <c r="A58" s="722"/>
      <c r="B58" s="723"/>
      <c r="C58" s="1551" t="s">
        <v>82</v>
      </c>
      <c r="D58" s="1520">
        <f t="shared" si="64"/>
        <v>0</v>
      </c>
      <c r="E58" s="1556">
        <f t="shared" si="84"/>
        <v>0</v>
      </c>
      <c r="F58" s="1557">
        <f t="shared" si="84"/>
        <v>0</v>
      </c>
      <c r="G58" s="1523"/>
      <c r="H58" s="1524"/>
      <c r="I58" s="1523"/>
      <c r="J58" s="1524"/>
      <c r="K58" s="1523"/>
      <c r="L58" s="1524"/>
      <c r="M58" s="1523"/>
      <c r="N58" s="1524"/>
      <c r="O58" s="1523"/>
      <c r="P58" s="1524"/>
      <c r="Q58" s="1523"/>
      <c r="R58" s="1524"/>
      <c r="S58" s="1523"/>
      <c r="T58" s="1524"/>
      <c r="U58" s="1523"/>
      <c r="V58" s="1524"/>
      <c r="W58" s="1523"/>
      <c r="X58" s="1524"/>
      <c r="Y58" s="1523"/>
      <c r="Z58" s="1524"/>
      <c r="AA58" s="1523"/>
      <c r="AB58" s="1524"/>
      <c r="AC58" s="1523"/>
      <c r="AD58" s="1524"/>
      <c r="AE58" s="1523"/>
      <c r="AF58" s="1524"/>
      <c r="AG58" s="1523"/>
      <c r="AH58" s="1524"/>
      <c r="AI58" s="1523"/>
      <c r="AJ58" s="1524"/>
      <c r="AK58" s="1523"/>
      <c r="AL58" s="1524"/>
      <c r="AM58" s="1523"/>
      <c r="AN58" s="1524"/>
      <c r="AO58" s="1523"/>
      <c r="AP58" s="1527"/>
      <c r="AQ58" s="1517"/>
      <c r="AR58" s="1517"/>
      <c r="AS58" s="1519"/>
      <c r="AT58" s="1519"/>
      <c r="AU58" s="1519"/>
      <c r="AV58" s="1519"/>
      <c r="AW58" s="1519"/>
      <c r="AX58" s="1519"/>
      <c r="AY58" t="str">
        <f t="shared" si="45"/>
        <v/>
      </c>
      <c r="CW58" s="25" t="str">
        <f t="shared" si="86"/>
        <v/>
      </c>
      <c r="CX58" s="25" t="str">
        <f t="shared" si="87"/>
        <v/>
      </c>
      <c r="CY58" s="25" t="str">
        <f t="shared" si="88"/>
        <v/>
      </c>
      <c r="CZ58" s="25" t="str">
        <f t="shared" si="89"/>
        <v/>
      </c>
      <c r="DA58" s="25" t="str">
        <f t="shared" si="99"/>
        <v/>
      </c>
      <c r="DB58" s="25" t="str">
        <f t="shared" si="100"/>
        <v/>
      </c>
      <c r="DC58" s="25" t="str">
        <f t="shared" si="101"/>
        <v/>
      </c>
      <c r="DD58" s="25" t="str">
        <f t="shared" si="102"/>
        <v/>
      </c>
      <c r="DE58" s="25" t="str">
        <f t="shared" si="51"/>
        <v/>
      </c>
      <c r="DG58" s="26">
        <f t="shared" si="90"/>
        <v>0</v>
      </c>
      <c r="DH58" s="26">
        <f t="shared" si="91"/>
        <v>0</v>
      </c>
      <c r="DI58" s="26">
        <f t="shared" si="92"/>
        <v>0</v>
      </c>
      <c r="DJ58" s="26">
        <f t="shared" si="93"/>
        <v>0</v>
      </c>
      <c r="DK58" s="26">
        <f t="shared" si="94"/>
        <v>0</v>
      </c>
      <c r="DL58" s="26">
        <f t="shared" si="95"/>
        <v>0</v>
      </c>
      <c r="DM58" s="26">
        <f t="shared" si="96"/>
        <v>0</v>
      </c>
      <c r="DN58" s="26">
        <f t="shared" si="97"/>
        <v>0</v>
      </c>
      <c r="DO58" s="26">
        <f t="shared" si="98"/>
        <v>0</v>
      </c>
    </row>
    <row r="59" spans="1:119" x14ac:dyDescent="0.25">
      <c r="A59" s="900"/>
      <c r="B59" s="901"/>
      <c r="C59" s="1558" t="s">
        <v>83</v>
      </c>
      <c r="D59" s="1554">
        <f t="shared" si="64"/>
        <v>0</v>
      </c>
      <c r="E59" s="1313">
        <f>SUM(G59+I59+K59+M59+O59+Q59+S59+U59+W59+Y59+AA59+AC59+AE59+AG59+AI59+AK59+AM59+AO59)</f>
        <v>0</v>
      </c>
      <c r="F59" s="1559">
        <f>SUM(H59+J59+L59+N59+P59+R59+T59+V59+X59+Z59+AB59+AD59+AF59+AH59+AJ59+AL59+AN59+AP59)</f>
        <v>0</v>
      </c>
      <c r="G59" s="1528"/>
      <c r="H59" s="1529"/>
      <c r="I59" s="1528"/>
      <c r="J59" s="1529"/>
      <c r="K59" s="1528"/>
      <c r="L59" s="1529"/>
      <c r="M59" s="1528"/>
      <c r="N59" s="1529"/>
      <c r="O59" s="1528"/>
      <c r="P59" s="1529"/>
      <c r="Q59" s="1528"/>
      <c r="R59" s="1529"/>
      <c r="S59" s="1528"/>
      <c r="T59" s="1529"/>
      <c r="U59" s="1528"/>
      <c r="V59" s="1529"/>
      <c r="W59" s="1528"/>
      <c r="X59" s="1529"/>
      <c r="Y59" s="1528"/>
      <c r="Z59" s="1529"/>
      <c r="AA59" s="1528"/>
      <c r="AB59" s="1529"/>
      <c r="AC59" s="1528"/>
      <c r="AD59" s="1529"/>
      <c r="AE59" s="1528"/>
      <c r="AF59" s="1529"/>
      <c r="AG59" s="1528"/>
      <c r="AH59" s="1529"/>
      <c r="AI59" s="1528"/>
      <c r="AJ59" s="1529"/>
      <c r="AK59" s="1528"/>
      <c r="AL59" s="1529"/>
      <c r="AM59" s="1528"/>
      <c r="AN59" s="1529"/>
      <c r="AO59" s="1528"/>
      <c r="AP59" s="1531"/>
      <c r="AQ59" s="105"/>
      <c r="AR59" s="105"/>
      <c r="AS59" s="1533"/>
      <c r="AT59" s="1533"/>
      <c r="AU59" s="1533"/>
      <c r="AV59" s="1533"/>
      <c r="AW59" s="1533"/>
      <c r="AX59" s="1533"/>
      <c r="AY59" t="str">
        <f t="shared" si="45"/>
        <v/>
      </c>
      <c r="CW59" s="25" t="str">
        <f t="shared" si="86"/>
        <v/>
      </c>
      <c r="CX59" s="25" t="str">
        <f t="shared" si="87"/>
        <v/>
      </c>
      <c r="CY59" s="25" t="str">
        <f t="shared" si="88"/>
        <v/>
      </c>
      <c r="CZ59" s="25" t="str">
        <f t="shared" si="89"/>
        <v/>
      </c>
      <c r="DA59" s="25" t="str">
        <f t="shared" si="99"/>
        <v/>
      </c>
      <c r="DB59" s="25" t="str">
        <f t="shared" si="100"/>
        <v/>
      </c>
      <c r="DC59" s="25" t="str">
        <f t="shared" si="101"/>
        <v/>
      </c>
      <c r="DD59" s="25" t="str">
        <f t="shared" si="102"/>
        <v/>
      </c>
      <c r="DE59" s="25" t="str">
        <f t="shared" si="51"/>
        <v/>
      </c>
      <c r="DG59" s="26">
        <f t="shared" si="90"/>
        <v>0</v>
      </c>
      <c r="DH59" s="26">
        <f t="shared" si="91"/>
        <v>0</v>
      </c>
      <c r="DI59" s="26">
        <f t="shared" si="92"/>
        <v>0</v>
      </c>
      <c r="DJ59" s="26">
        <f t="shared" si="93"/>
        <v>0</v>
      </c>
      <c r="DK59" s="26">
        <f t="shared" si="94"/>
        <v>0</v>
      </c>
      <c r="DL59" s="26">
        <f t="shared" si="95"/>
        <v>0</v>
      </c>
      <c r="DM59" s="26">
        <f t="shared" si="96"/>
        <v>0</v>
      </c>
      <c r="DN59" s="26">
        <f t="shared" si="97"/>
        <v>0</v>
      </c>
      <c r="DO59" s="26">
        <f t="shared" si="98"/>
        <v>0</v>
      </c>
    </row>
    <row r="60" spans="1:119" x14ac:dyDescent="0.25">
      <c r="A60" s="2438" t="s">
        <v>4</v>
      </c>
      <c r="B60" s="2439"/>
      <c r="C60" s="885"/>
      <c r="D60" s="2506">
        <f t="shared" ref="D60:AX60" si="103">SUM(D55:D59)</f>
        <v>0</v>
      </c>
      <c r="E60" s="2507">
        <f>SUM(E55:E59)</f>
        <v>0</v>
      </c>
      <c r="F60" s="2529">
        <f>SUM(F55:F59)</f>
        <v>0</v>
      </c>
      <c r="G60" s="2506">
        <f t="shared" si="103"/>
        <v>0</v>
      </c>
      <c r="H60" s="2512">
        <f t="shared" si="103"/>
        <v>0</v>
      </c>
      <c r="I60" s="2506">
        <f t="shared" si="103"/>
        <v>0</v>
      </c>
      <c r="J60" s="2512">
        <f t="shared" si="103"/>
        <v>0</v>
      </c>
      <c r="K60" s="2506">
        <f t="shared" si="103"/>
        <v>0</v>
      </c>
      <c r="L60" s="2512">
        <f t="shared" si="103"/>
        <v>0</v>
      </c>
      <c r="M60" s="2506">
        <f t="shared" si="103"/>
        <v>0</v>
      </c>
      <c r="N60" s="2512">
        <f t="shared" si="103"/>
        <v>0</v>
      </c>
      <c r="O60" s="2506">
        <f t="shared" si="103"/>
        <v>0</v>
      </c>
      <c r="P60" s="2512">
        <f t="shared" si="103"/>
        <v>0</v>
      </c>
      <c r="Q60" s="2506">
        <f t="shared" si="103"/>
        <v>0</v>
      </c>
      <c r="R60" s="2512">
        <f t="shared" si="103"/>
        <v>0</v>
      </c>
      <c r="S60" s="2506">
        <f t="shared" si="103"/>
        <v>0</v>
      </c>
      <c r="T60" s="2529">
        <f t="shared" si="103"/>
        <v>0</v>
      </c>
      <c r="U60" s="2506">
        <f t="shared" si="103"/>
        <v>0</v>
      </c>
      <c r="V60" s="2512">
        <f t="shared" si="103"/>
        <v>0</v>
      </c>
      <c r="W60" s="2506">
        <f t="shared" si="103"/>
        <v>0</v>
      </c>
      <c r="X60" s="2512">
        <f t="shared" si="103"/>
        <v>0</v>
      </c>
      <c r="Y60" s="2506">
        <f t="shared" si="103"/>
        <v>0</v>
      </c>
      <c r="Z60" s="2512">
        <f t="shared" si="103"/>
        <v>0</v>
      </c>
      <c r="AA60" s="2506">
        <f t="shared" si="103"/>
        <v>0</v>
      </c>
      <c r="AB60" s="2512">
        <f t="shared" si="103"/>
        <v>0</v>
      </c>
      <c r="AC60" s="2506">
        <f t="shared" si="103"/>
        <v>0</v>
      </c>
      <c r="AD60" s="2512">
        <f t="shared" si="103"/>
        <v>0</v>
      </c>
      <c r="AE60" s="2506">
        <f t="shared" si="103"/>
        <v>0</v>
      </c>
      <c r="AF60" s="2512">
        <f t="shared" si="103"/>
        <v>0</v>
      </c>
      <c r="AG60" s="2506">
        <f t="shared" si="103"/>
        <v>0</v>
      </c>
      <c r="AH60" s="2512">
        <f t="shared" si="103"/>
        <v>0</v>
      </c>
      <c r="AI60" s="2506">
        <f t="shared" si="103"/>
        <v>0</v>
      </c>
      <c r="AJ60" s="2512">
        <f t="shared" si="103"/>
        <v>0</v>
      </c>
      <c r="AK60" s="2506">
        <f t="shared" si="103"/>
        <v>0</v>
      </c>
      <c r="AL60" s="2512">
        <f t="shared" si="103"/>
        <v>0</v>
      </c>
      <c r="AM60" s="2506">
        <f t="shared" si="103"/>
        <v>0</v>
      </c>
      <c r="AN60" s="2512">
        <f t="shared" si="103"/>
        <v>0</v>
      </c>
      <c r="AO60" s="2506">
        <f t="shared" si="103"/>
        <v>0</v>
      </c>
      <c r="AP60" s="2513">
        <f t="shared" si="103"/>
        <v>0</v>
      </c>
      <c r="AQ60" s="2512">
        <f t="shared" si="103"/>
        <v>0</v>
      </c>
      <c r="AR60" s="2506">
        <f t="shared" si="103"/>
        <v>0</v>
      </c>
      <c r="AS60" s="2506">
        <f t="shared" si="103"/>
        <v>0</v>
      </c>
      <c r="AT60" s="2506">
        <f t="shared" si="103"/>
        <v>0</v>
      </c>
      <c r="AU60" s="2506">
        <f t="shared" si="103"/>
        <v>0</v>
      </c>
      <c r="AV60" s="2508">
        <f>SUM(AV55:AV59)</f>
        <v>0</v>
      </c>
      <c r="AW60" s="2506">
        <f t="shared" si="103"/>
        <v>0</v>
      </c>
      <c r="AX60" s="2514">
        <f t="shared" si="103"/>
        <v>0</v>
      </c>
      <c r="CW60"/>
      <c r="CX60"/>
      <c r="CY60"/>
      <c r="CZ60"/>
      <c r="DA60"/>
      <c r="DB60"/>
      <c r="DC60"/>
      <c r="DD60"/>
      <c r="DE60"/>
      <c r="DG60"/>
      <c r="DH60"/>
      <c r="DI60"/>
      <c r="DJ60"/>
      <c r="DK60"/>
      <c r="DL60"/>
      <c r="DM60"/>
    </row>
    <row r="61" spans="1:119" ht="15" customHeight="1" x14ac:dyDescent="0.25">
      <c r="A61" s="2530" t="s">
        <v>84</v>
      </c>
      <c r="B61" s="2531"/>
      <c r="C61" s="1551">
        <v>0</v>
      </c>
      <c r="D61" s="98">
        <f>SUM(E61:F61)</f>
        <v>0</v>
      </c>
      <c r="E61" s="99">
        <f>SUM(Y61+AA61+AC61+AE61+AG61+AI61+AK61+AM61+AO61)</f>
        <v>0</v>
      </c>
      <c r="F61" s="1522">
        <f>SUM(Z61+AB61+AD61+AF61+AH61+AJ61+AL61+AN61+AP61)</f>
        <v>0</v>
      </c>
      <c r="G61" s="2532"/>
      <c r="H61" s="143"/>
      <c r="I61" s="2533"/>
      <c r="J61" s="143"/>
      <c r="K61" s="2533"/>
      <c r="L61" s="143"/>
      <c r="M61" s="2533"/>
      <c r="N61" s="143"/>
      <c r="O61" s="2533"/>
      <c r="P61" s="143"/>
      <c r="Q61" s="2533"/>
      <c r="R61" s="143"/>
      <c r="S61" s="145"/>
      <c r="T61" s="146"/>
      <c r="U61" s="2533"/>
      <c r="V61" s="143"/>
      <c r="W61" s="2533"/>
      <c r="X61" s="143"/>
      <c r="Y61" s="122"/>
      <c r="Z61" s="125"/>
      <c r="AA61" s="122"/>
      <c r="AB61" s="125"/>
      <c r="AC61" s="2534"/>
      <c r="AD61" s="2535"/>
      <c r="AE61" s="147"/>
      <c r="AF61" s="148"/>
      <c r="AG61" s="147"/>
      <c r="AH61" s="148"/>
      <c r="AI61" s="103"/>
      <c r="AJ61" s="125"/>
      <c r="AK61" s="122"/>
      <c r="AL61" s="125"/>
      <c r="AM61" s="2534"/>
      <c r="AN61" s="2535"/>
      <c r="AO61" s="103"/>
      <c r="AP61" s="81"/>
      <c r="AQ61" s="2536"/>
      <c r="AR61" s="123"/>
      <c r="AS61" s="123"/>
      <c r="AT61" s="2537"/>
      <c r="AU61" s="123"/>
      <c r="AV61" s="123"/>
      <c r="AW61" s="2537"/>
      <c r="AX61" s="2537"/>
      <c r="AY61" t="str">
        <f t="shared" si="45"/>
        <v/>
      </c>
      <c r="CW61" s="25" t="str">
        <f t="shared" ref="CW61:CW63" si="104">IF(AND((Y61+Z61)&gt;0,AQ61="")," * No olvide digitar la variable 12 años. Si no tiene digite Cero.",IF(AQ61&gt;(Y61+Z61),"* Las Consultas de 12 años NO DEBEN ser mayor que el total de Consultas entre 10-14 años",""))</f>
        <v/>
      </c>
      <c r="CX61" s="25" t="str">
        <f t="shared" ref="CX61:CX63" si="105">IF(AND(F61&gt;0,AR61="")," * No olvide digitar la variable Embarazadas. Digite cero si no tiene.","")</f>
        <v/>
      </c>
      <c r="CY61" s="25" t="str">
        <f t="shared" ref="CY61:CY63" si="106">IF(AR61&gt;F61," * Las Embarazadas NO DEBEN ser mayor al total de mujeres. ","")</f>
        <v/>
      </c>
      <c r="CZ61" s="25" t="str">
        <f t="shared" ref="CZ61:CZ63" si="107">IF(AND((AK61+AL61)&gt;0,AS61="")," * No olvide digitar la variable 60 años. Si no tiene digite Cero.",IF(AS61&gt;(AK61+AL61)," * Las consultas de 60 años NO DEBEN ser mayor que el Total de consultas del grupo 60-64 años",""))</f>
        <v/>
      </c>
      <c r="DA61" s="25" t="str">
        <f t="shared" ref="DA61:DA63" si="108">IF(AND(D61&gt;0,AT61="")," * No olvide digitar la variable Usuarios con Discapacidad. Digite Cero si no tiene.",IF(AT61&gt;D61," * La variable Usuarios con Discapacidad No puede ser mayor al Total Ambos Sexos.",""))</f>
        <v/>
      </c>
      <c r="DB61" s="25" t="str">
        <f t="shared" ref="DB61:DB63" si="109">IF(AND(D61&gt;0,AU61="")," * No olvide digitar la variable Niños, niñas, adolescentes y jóvenes población SENAME. Digite Cero si no tiene.",IF(AU61&gt;D61," * La variable Niños, niñas, adolescentes y jóvenes población SENAME No puede ser mayor al Total Ambos Sexos.",""))</f>
        <v/>
      </c>
      <c r="DC61" s="25" t="str">
        <f t="shared" ref="DC61:DC63" si="110">IF(AND(D61&gt;0,AV61="")," * No olvide digitar la variable Niños, niñas, adolescentes y jóvenes Mejor Niñez. Digite Cero si no tiene.",IF(AV61&gt;D61," * La variable Niños, niñas, adolescentes y jóvenes Mejor Niñez No puede ser mayor al Total Ambos Sexos.",""))</f>
        <v/>
      </c>
      <c r="DD61" s="25" t="str">
        <f t="shared" ref="DD61:DD63" si="111">IF(AND(D61&gt;0,AW61="")," * No olvide digitar la variable Migrantes. Digite Cero si no tiene.",IF(AW61&gt;D61," * La variable Migrantes No puede ser mayor al Total.",""))</f>
        <v/>
      </c>
      <c r="DE61" s="25" t="str">
        <f t="shared" si="51"/>
        <v/>
      </c>
      <c r="DG61" s="26">
        <f t="shared" ref="DG61:DG63" si="112">IF(AND((Y61+Z61)&gt;0,AQ61=""),1,IF(AQ61&gt;(Y61+Z61),1,0))</f>
        <v>0</v>
      </c>
      <c r="DH61" s="26">
        <f t="shared" ref="DH61:DH63" si="113">IF(AND(F61&gt;0,AR61=""),1,0)</f>
        <v>0</v>
      </c>
      <c r="DI61" s="26">
        <f t="shared" ref="DI61:DI63" si="114">IF(AR61&gt;F61,1,0)</f>
        <v>0</v>
      </c>
      <c r="DJ61" s="26">
        <f t="shared" ref="DJ61:DJ63" si="115">IF(AND((AK61+AL61)&gt;0,AS61=""),1,IF(AS61&gt;(AK61+AL61),1,0))</f>
        <v>0</v>
      </c>
      <c r="DK61" s="26">
        <f t="shared" ref="DK61:DK63" si="116">IF(AND(D61&gt;0,AT61=""),1,IF(AT61&gt;D61,1,0))</f>
        <v>0</v>
      </c>
      <c r="DL61" s="26">
        <f t="shared" ref="DL61:DL63" si="117">IF(AND(D61&gt;0,AU61=""),1,IF(AU61&gt;D61,1,0))</f>
        <v>0</v>
      </c>
      <c r="DM61" s="26">
        <f t="shared" ref="DM61:DM63" si="118">IF(AND(D61&gt;0,AV61=""),1,IF(AV61&gt;D61,1,0))</f>
        <v>0</v>
      </c>
      <c r="DN61" s="26">
        <f t="shared" ref="DN61:DN63" si="119">IF(AND(D61&gt;0,AW61=""),1,IF(AW61&gt;D61,1,0))</f>
        <v>0</v>
      </c>
      <c r="DO61" s="26">
        <f t="shared" ref="DO61:DO63" si="120">IF(AND(D61&gt;0,AX61=""),1,IF(AX61&gt;D61,1,0))</f>
        <v>0</v>
      </c>
    </row>
    <row r="62" spans="1:119" x14ac:dyDescent="0.25">
      <c r="A62" s="728"/>
      <c r="B62" s="729"/>
      <c r="C62" s="1551" t="s">
        <v>85</v>
      </c>
      <c r="D62" s="98">
        <f>SUM(E62:F62)</f>
        <v>0</v>
      </c>
      <c r="E62" s="99">
        <f t="shared" ref="E62:F63" si="121">SUM(Y62+AA62+AC62+AE62+AG62+AI62+AK62+AM62+AO62)</f>
        <v>0</v>
      </c>
      <c r="F62" s="1522">
        <f t="shared" si="121"/>
        <v>0</v>
      </c>
      <c r="G62" s="1563"/>
      <c r="H62" s="1564"/>
      <c r="I62" s="1563"/>
      <c r="J62" s="1564"/>
      <c r="K62" s="1563"/>
      <c r="L62" s="1564"/>
      <c r="M62" s="1563"/>
      <c r="N62" s="1564"/>
      <c r="O62" s="1563"/>
      <c r="P62" s="1564"/>
      <c r="Q62" s="1563"/>
      <c r="R62" s="1564"/>
      <c r="S62" s="145"/>
      <c r="T62" s="146"/>
      <c r="U62" s="1563"/>
      <c r="V62" s="1564"/>
      <c r="W62" s="1563"/>
      <c r="X62" s="1564"/>
      <c r="Y62" s="122"/>
      <c r="Z62" s="125"/>
      <c r="AA62" s="122"/>
      <c r="AB62" s="125"/>
      <c r="AC62" s="122"/>
      <c r="AD62" s="125"/>
      <c r="AE62" s="103"/>
      <c r="AF62" s="125"/>
      <c r="AG62" s="103"/>
      <c r="AH62" s="125"/>
      <c r="AI62" s="103"/>
      <c r="AJ62" s="125"/>
      <c r="AK62" s="122"/>
      <c r="AL62" s="125"/>
      <c r="AM62" s="122"/>
      <c r="AN62" s="125"/>
      <c r="AO62" s="103"/>
      <c r="AP62" s="127"/>
      <c r="AQ62" s="128"/>
      <c r="AR62" s="123"/>
      <c r="AS62" s="123"/>
      <c r="AT62" s="129"/>
      <c r="AU62" s="123"/>
      <c r="AV62" s="123"/>
      <c r="AW62" s="129"/>
      <c r="AX62" s="129"/>
      <c r="AY62" t="str">
        <f t="shared" si="45"/>
        <v/>
      </c>
      <c r="CW62" s="25" t="str">
        <f t="shared" si="104"/>
        <v/>
      </c>
      <c r="CX62" s="25" t="str">
        <f t="shared" si="105"/>
        <v/>
      </c>
      <c r="CY62" s="25" t="str">
        <f t="shared" si="106"/>
        <v/>
      </c>
      <c r="CZ62" s="25" t="str">
        <f t="shared" si="107"/>
        <v/>
      </c>
      <c r="DA62" s="25" t="str">
        <f t="shared" si="108"/>
        <v/>
      </c>
      <c r="DB62" s="25" t="str">
        <f t="shared" si="109"/>
        <v/>
      </c>
      <c r="DC62" s="25" t="str">
        <f t="shared" si="110"/>
        <v/>
      </c>
      <c r="DD62" s="25" t="str">
        <f t="shared" si="111"/>
        <v/>
      </c>
      <c r="DE62" s="25" t="str">
        <f t="shared" si="51"/>
        <v/>
      </c>
      <c r="DG62" s="26">
        <f t="shared" si="112"/>
        <v>0</v>
      </c>
      <c r="DH62" s="26">
        <f t="shared" si="113"/>
        <v>0</v>
      </c>
      <c r="DI62" s="26">
        <f t="shared" si="114"/>
        <v>0</v>
      </c>
      <c r="DJ62" s="26">
        <f t="shared" si="115"/>
        <v>0</v>
      </c>
      <c r="DK62" s="26">
        <f t="shared" si="116"/>
        <v>0</v>
      </c>
      <c r="DL62" s="26">
        <f t="shared" si="117"/>
        <v>0</v>
      </c>
      <c r="DM62" s="26">
        <f t="shared" si="118"/>
        <v>0</v>
      </c>
      <c r="DN62" s="26">
        <f t="shared" si="119"/>
        <v>0</v>
      </c>
      <c r="DO62" s="26">
        <f t="shared" si="120"/>
        <v>0</v>
      </c>
    </row>
    <row r="63" spans="1:119" x14ac:dyDescent="0.25">
      <c r="A63" s="728"/>
      <c r="B63" s="729"/>
      <c r="C63" s="121" t="s">
        <v>86</v>
      </c>
      <c r="D63" s="98">
        <f>SUM(E63:F63)</f>
        <v>0</v>
      </c>
      <c r="E63" s="99">
        <f t="shared" si="121"/>
        <v>0</v>
      </c>
      <c r="F63" s="1522">
        <f t="shared" si="121"/>
        <v>0</v>
      </c>
      <c r="G63" s="1563"/>
      <c r="H63" s="1564"/>
      <c r="I63" s="1563"/>
      <c r="J63" s="1564"/>
      <c r="K63" s="1563"/>
      <c r="L63" s="1564"/>
      <c r="M63" s="1563"/>
      <c r="N63" s="1564"/>
      <c r="O63" s="1563"/>
      <c r="P63" s="1564"/>
      <c r="Q63" s="1563"/>
      <c r="R63" s="1564"/>
      <c r="S63" s="145"/>
      <c r="T63" s="146"/>
      <c r="U63" s="1563"/>
      <c r="V63" s="1564"/>
      <c r="W63" s="1563"/>
      <c r="X63" s="1564"/>
      <c r="Y63" s="122"/>
      <c r="Z63" s="125"/>
      <c r="AA63" s="122"/>
      <c r="AB63" s="125"/>
      <c r="AC63" s="122"/>
      <c r="AD63" s="125"/>
      <c r="AE63" s="103"/>
      <c r="AF63" s="125"/>
      <c r="AG63" s="103"/>
      <c r="AH63" s="125"/>
      <c r="AI63" s="103"/>
      <c r="AJ63" s="125"/>
      <c r="AK63" s="122"/>
      <c r="AL63" s="125"/>
      <c r="AM63" s="1528"/>
      <c r="AN63" s="1529"/>
      <c r="AO63" s="103"/>
      <c r="AP63" s="127"/>
      <c r="AQ63" s="1532"/>
      <c r="AR63" s="123"/>
      <c r="AS63" s="123"/>
      <c r="AT63" s="129"/>
      <c r="AU63" s="123"/>
      <c r="AV63" s="123"/>
      <c r="AW63" s="129"/>
      <c r="AX63" s="129"/>
      <c r="AY63" t="str">
        <f t="shared" si="45"/>
        <v/>
      </c>
      <c r="CW63" s="25" t="str">
        <f t="shared" si="104"/>
        <v/>
      </c>
      <c r="CX63" s="25" t="str">
        <f t="shared" si="105"/>
        <v/>
      </c>
      <c r="CY63" s="25" t="str">
        <f t="shared" si="106"/>
        <v/>
      </c>
      <c r="CZ63" s="25" t="str">
        <f t="shared" si="107"/>
        <v/>
      </c>
      <c r="DA63" s="25" t="str">
        <f t="shared" si="108"/>
        <v/>
      </c>
      <c r="DB63" s="25" t="str">
        <f t="shared" si="109"/>
        <v/>
      </c>
      <c r="DC63" s="25" t="str">
        <f t="shared" si="110"/>
        <v/>
      </c>
      <c r="DD63" s="25" t="str">
        <f t="shared" si="111"/>
        <v/>
      </c>
      <c r="DE63" s="25" t="str">
        <f t="shared" si="51"/>
        <v/>
      </c>
      <c r="DG63" s="26">
        <f t="shared" si="112"/>
        <v>0</v>
      </c>
      <c r="DH63" s="26">
        <f t="shared" si="113"/>
        <v>0</v>
      </c>
      <c r="DI63" s="26">
        <f t="shared" si="114"/>
        <v>0</v>
      </c>
      <c r="DJ63" s="26">
        <f t="shared" si="115"/>
        <v>0</v>
      </c>
      <c r="DK63" s="26">
        <f t="shared" si="116"/>
        <v>0</v>
      </c>
      <c r="DL63" s="26">
        <f t="shared" si="117"/>
        <v>0</v>
      </c>
      <c r="DM63" s="26">
        <f t="shared" si="118"/>
        <v>0</v>
      </c>
      <c r="DN63" s="26">
        <f t="shared" si="119"/>
        <v>0</v>
      </c>
      <c r="DO63" s="26">
        <f t="shared" si="120"/>
        <v>0</v>
      </c>
    </row>
    <row r="64" spans="1:119" x14ac:dyDescent="0.25">
      <c r="A64" s="898"/>
      <c r="B64" s="899"/>
      <c r="C64" s="2538" t="s">
        <v>4</v>
      </c>
      <c r="D64" s="2506">
        <f>SUM(E64:F64)</f>
        <v>0</v>
      </c>
      <c r="E64" s="2507">
        <f>SUM(E61:E63)</f>
        <v>0</v>
      </c>
      <c r="F64" s="2508">
        <f>SUM(F61:F63)</f>
        <v>0</v>
      </c>
      <c r="G64" s="2539"/>
      <c r="H64" s="2540"/>
      <c r="I64" s="2540"/>
      <c r="J64" s="2540"/>
      <c r="K64" s="2540"/>
      <c r="L64" s="2540"/>
      <c r="M64" s="2540"/>
      <c r="N64" s="2540"/>
      <c r="O64" s="2540"/>
      <c r="P64" s="2540"/>
      <c r="Q64" s="2540"/>
      <c r="R64" s="2540"/>
      <c r="S64" s="2540"/>
      <c r="T64" s="2540"/>
      <c r="U64" s="2540"/>
      <c r="V64" s="2540"/>
      <c r="W64" s="2540"/>
      <c r="X64" s="2541"/>
      <c r="Y64" s="2506">
        <f>SUM(Y61:Y63)</f>
        <v>0</v>
      </c>
      <c r="Z64" s="2508">
        <f t="shared" ref="Z64:AX64" si="122">SUM(Z61:Z63)</f>
        <v>0</v>
      </c>
      <c r="AA64" s="2506">
        <f t="shared" si="122"/>
        <v>0</v>
      </c>
      <c r="AB64" s="2508">
        <f t="shared" si="122"/>
        <v>0</v>
      </c>
      <c r="AC64" s="2506">
        <f t="shared" si="122"/>
        <v>0</v>
      </c>
      <c r="AD64" s="2529">
        <f t="shared" si="122"/>
        <v>0</v>
      </c>
      <c r="AE64" s="2512">
        <f t="shared" si="122"/>
        <v>0</v>
      </c>
      <c r="AF64" s="2529">
        <f t="shared" si="122"/>
        <v>0</v>
      </c>
      <c r="AG64" s="2512">
        <f t="shared" si="122"/>
        <v>0</v>
      </c>
      <c r="AH64" s="2529">
        <f t="shared" si="122"/>
        <v>0</v>
      </c>
      <c r="AI64" s="2512">
        <f t="shared" si="122"/>
        <v>0</v>
      </c>
      <c r="AJ64" s="2508">
        <f t="shared" si="122"/>
        <v>0</v>
      </c>
      <c r="AK64" s="2506">
        <f t="shared" si="122"/>
        <v>0</v>
      </c>
      <c r="AL64" s="2508">
        <f t="shared" si="122"/>
        <v>0</v>
      </c>
      <c r="AM64" s="2506">
        <f t="shared" si="122"/>
        <v>0</v>
      </c>
      <c r="AN64" s="2529">
        <f t="shared" si="122"/>
        <v>0</v>
      </c>
      <c r="AO64" s="2512">
        <f t="shared" si="122"/>
        <v>0</v>
      </c>
      <c r="AP64" s="2513">
        <f t="shared" si="122"/>
        <v>0</v>
      </c>
      <c r="AQ64" s="2542">
        <f t="shared" si="122"/>
        <v>0</v>
      </c>
      <c r="AR64" s="2508">
        <f t="shared" si="122"/>
        <v>0</v>
      </c>
      <c r="AS64" s="2508">
        <f t="shared" si="122"/>
        <v>0</v>
      </c>
      <c r="AT64" s="2514">
        <f t="shared" si="122"/>
        <v>0</v>
      </c>
      <c r="AU64" s="2508">
        <f t="shared" si="122"/>
        <v>0</v>
      </c>
      <c r="AV64" s="2508">
        <f t="shared" si="122"/>
        <v>0</v>
      </c>
      <c r="AW64" s="2514">
        <f t="shared" si="122"/>
        <v>0</v>
      </c>
      <c r="AX64" s="2514">
        <f t="shared" si="122"/>
        <v>0</v>
      </c>
      <c r="CW64"/>
      <c r="CX64"/>
      <c r="CY64"/>
      <c r="CZ64"/>
      <c r="DA64"/>
      <c r="DB64"/>
      <c r="DC64"/>
      <c r="DD64"/>
      <c r="DE64"/>
      <c r="DG64"/>
      <c r="DH64"/>
      <c r="DI64"/>
      <c r="DJ64"/>
      <c r="DK64"/>
      <c r="DL64"/>
      <c r="DM64"/>
    </row>
    <row r="65" spans="1:117" x14ac:dyDescent="0.25">
      <c r="A65" s="43" t="s">
        <v>87</v>
      </c>
      <c r="B65" s="154"/>
      <c r="C65" s="154"/>
      <c r="D65" s="155"/>
      <c r="E65" s="46"/>
      <c r="F65" s="539"/>
      <c r="G65" s="539"/>
      <c r="H65" s="539"/>
      <c r="I65" s="539"/>
      <c r="J65" s="539"/>
      <c r="CW65"/>
      <c r="CX65"/>
      <c r="CY65"/>
      <c r="CZ65"/>
      <c r="DA65"/>
      <c r="DB65"/>
      <c r="DC65"/>
      <c r="DD65"/>
      <c r="DE65"/>
      <c r="DG65"/>
      <c r="DH65"/>
      <c r="DI65"/>
      <c r="DJ65"/>
      <c r="DK65"/>
      <c r="DL65"/>
      <c r="DM65"/>
    </row>
    <row r="66" spans="1:117" ht="42" x14ac:dyDescent="0.25">
      <c r="A66" s="2492" t="s">
        <v>88</v>
      </c>
      <c r="B66" s="2478"/>
      <c r="C66" s="2445"/>
      <c r="D66" s="2543" t="s">
        <v>4</v>
      </c>
      <c r="E66" s="2543" t="s">
        <v>89</v>
      </c>
      <c r="F66" s="2481" t="s">
        <v>90</v>
      </c>
      <c r="G66" s="2481" t="s">
        <v>9</v>
      </c>
      <c r="H66" s="2462" t="s">
        <v>91</v>
      </c>
      <c r="I66" s="2462" t="s">
        <v>92</v>
      </c>
      <c r="J66" s="2462" t="s">
        <v>10</v>
      </c>
      <c r="CW66"/>
      <c r="CX66"/>
      <c r="CY66"/>
      <c r="CZ66"/>
      <c r="DA66"/>
      <c r="DB66"/>
      <c r="DC66"/>
      <c r="DD66"/>
      <c r="DE66"/>
      <c r="DG66"/>
      <c r="DH66"/>
      <c r="DI66"/>
      <c r="DJ66"/>
      <c r="DK66"/>
      <c r="DL66"/>
      <c r="DM66"/>
    </row>
    <row r="67" spans="1:117" x14ac:dyDescent="0.25">
      <c r="A67" s="2515" t="s">
        <v>93</v>
      </c>
      <c r="B67" s="2516"/>
      <c r="C67" s="2517"/>
      <c r="D67" s="2544"/>
      <c r="E67" s="2544"/>
      <c r="F67" s="2544"/>
      <c r="G67" s="2544"/>
      <c r="H67" s="2544"/>
      <c r="I67" s="2544"/>
      <c r="J67" s="2544"/>
      <c r="K67" t="str">
        <f>CW67&amp;CX67&amp;CY67&amp;CZ67&amp;DA67&amp;DB67&amp;DC67&amp;DD67&amp;DE67</f>
        <v/>
      </c>
      <c r="CW67" s="25" t="str">
        <f>IF(AND(D67&gt;0,E67=""), "* No olvide digitar la variable Gestantes. Digite Cero si no tiene.",IF(E67&gt;D67,"  * La variable Gestantes No puede ser mayor al Total.",""))</f>
        <v/>
      </c>
      <c r="CX67" s="25" t="str">
        <f>IF(AND(D67&gt;0,F67=""), "* No olvide digitar la variable 60 años. Digite Cero si no tiene.",IF(F67&gt;D67,"  * La variable 60 años No puede ser mayor al Total.",""))</f>
        <v/>
      </c>
      <c r="CY67" s="25" t="str">
        <f>IF(AND(D67&gt;0,G67=""), "* No olvide digitar la variable Usuarios con Discapacidad. Digite Cero si no tiene.",IF(G67&gt;D67,"  * La variable Usuarios con Discapacidad No puede ser mayor al Total.",""))</f>
        <v/>
      </c>
      <c r="CZ67" s="25" t="str">
        <f>IF(AND(D67&gt;0,H67=""), "* No olvide digitar la variable Niños, niñas, adolescentes y jóvenes SENAME. Digite Cero si no tiene.",IF(H67&gt;D67,"  * La variable  Niños, niñas, adolescentes y jóvenes SENAME No puede ser mayor al Total.",""))</f>
        <v/>
      </c>
      <c r="DA67" s="25" t="str">
        <f>IF(AND(D67&gt;0,I67=""), "* No olvide digitar la variable Niños, niñas, adolescentes y jóvenes Mejor niñez. Digite Cero si no tiene.",IF(I67&gt;D67,"  * La variable  Niños, niñas, adolescentes y jóvenes Mejor niñez  No puede ser mayor al Total.",""))</f>
        <v/>
      </c>
      <c r="DB67" s="25" t="str">
        <f>IF(AND(D67&gt;0,J67=""), "* No olvide digitar la variable Migrantes. Digite Cero si no tiene.",IF(J67&gt;D67,"  * La variable Migrantes No puede ser mayor al Total.",""))</f>
        <v/>
      </c>
      <c r="DC67"/>
      <c r="DD67"/>
      <c r="DE67"/>
      <c r="DG67" s="26">
        <f>IF(AND(D67&gt;0,E67=""),1,IF(E67&gt;D67,1,0))</f>
        <v>0</v>
      </c>
      <c r="DH67" s="26">
        <f>IF(AND(D67&gt;0,F67=""),1,IF(F67&gt;D67,1,0))</f>
        <v>0</v>
      </c>
      <c r="DI67" s="26">
        <f>IF(AND(D67&gt;0,G67=""),1,IF(G67&gt;D67,1,0))</f>
        <v>0</v>
      </c>
      <c r="DJ67" s="26">
        <f>IF(AND(D67&gt;0,H67=""),1,IF(H67&gt;D67,1,0))</f>
        <v>0</v>
      </c>
      <c r="DK67" s="26">
        <f>IF(AND(D67&gt;0,I67=""),1,IF(I67&gt;D67,1,0))</f>
        <v>0</v>
      </c>
      <c r="DL67" s="26">
        <f>IF(AND(D67&gt;0,J67=""),1,IF(J67&gt;D67,1,0))</f>
        <v>0</v>
      </c>
      <c r="DM67"/>
    </row>
    <row r="68" spans="1:117" x14ac:dyDescent="0.25">
      <c r="A68" s="713" t="s">
        <v>94</v>
      </c>
      <c r="B68" s="714" t="s">
        <v>95</v>
      </c>
      <c r="C68" s="715"/>
      <c r="D68" s="159"/>
      <c r="E68" s="159"/>
      <c r="F68" s="159"/>
      <c r="G68" s="159"/>
      <c r="H68" s="159"/>
      <c r="I68" s="159"/>
      <c r="J68" s="159"/>
      <c r="K68" t="str">
        <f t="shared" ref="K68:K78" si="123">CW68&amp;CX68&amp;CY68&amp;CZ68&amp;DA68&amp;DB68&amp;DC68&amp;DD68&amp;DE68</f>
        <v/>
      </c>
      <c r="CW68" s="25" t="str">
        <f t="shared" ref="CW68:CW78" si="124">IF(AND(D68&gt;0,E68=""), "* No olvide digitar la variable Gestantes. Digite Cero si no tiene.",IF(E68&gt;D68,"  * La variable Gestantes No puede ser mayor al Total.",""))</f>
        <v/>
      </c>
      <c r="CX68" s="25" t="str">
        <f t="shared" ref="CX68:CX78" si="125">IF(AND(D68&gt;0,F68=""), "* No olvide digitar la variable 60 años. Digite Cero si no tiene.",IF(F68&gt;D68,"  * La variable 60 años No puede ser mayor al Total.",""))</f>
        <v/>
      </c>
      <c r="CY68" s="25" t="str">
        <f t="shared" ref="CY68:CY78" si="126">IF(AND(D68&gt;0,G68=""), "* No olvide digitar la variable Usuarios con Discapacidad. Digite Cero si no tiene.",IF(G68&gt;D68,"  * La variable Usuarios con Discapacidad No puede ser mayor al Total.",""))</f>
        <v/>
      </c>
      <c r="CZ68" s="25" t="str">
        <f t="shared" ref="CZ68:CZ78" si="127">IF(AND(D68&gt;0,H68=""), "* No olvide digitar la variable Niños, niñas, adolescentes y jóvenes SENAME. Digite Cero si no tiene.",IF(H68&gt;D68,"  * La variable  Niños, niñas, adolescentes y jóvenes SENAME No puede ser mayor al Total.",""))</f>
        <v/>
      </c>
      <c r="DA68" s="25" t="str">
        <f t="shared" ref="DA68:DA78" si="128">IF(AND(D68&gt;0,I68=""), "* No olvide digitar la variable Niños, niñas, adolescentes y jóvenes Mejor niñez. Digite Cero si no tiene.",IF(I68&gt;D68,"  * La variable  Niños, niñas, adolescentes y jóvenes Mejor niñez  No puede ser mayor al Total.",""))</f>
        <v/>
      </c>
      <c r="DB68" s="25" t="str">
        <f t="shared" ref="DB68:DB78" si="129">IF(AND(D68&gt;0,J68=""), "* No olvide digitar la variable Migrantes. Digite Cero si no tiene.",IF(J68&gt;D68,"  * La variable Migrantes No puede ser mayor al Total.",""))</f>
        <v/>
      </c>
      <c r="DC68"/>
      <c r="DD68"/>
      <c r="DE68"/>
      <c r="DG68" s="26">
        <f t="shared" ref="DG68:DG78" si="130">IF(AND(D68&gt;0,E68=""),1,IF(E68&gt;D68,1,0))</f>
        <v>0</v>
      </c>
      <c r="DH68" s="26">
        <f t="shared" ref="DH68:DH78" si="131">IF(AND(D68&gt;0,F68=""),1,IF(F68&gt;D68,1,0))</f>
        <v>0</v>
      </c>
      <c r="DI68" s="26">
        <f t="shared" ref="DI68:DI78" si="132">IF(AND(D68&gt;0,G68=""),1,IF(G68&gt;D68,1,0))</f>
        <v>0</v>
      </c>
      <c r="DJ68" s="26">
        <f t="shared" ref="DJ68:DJ78" si="133">IF(AND(D68&gt;0,H68=""),1,IF(H68&gt;D68,1,0))</f>
        <v>0</v>
      </c>
      <c r="DK68" s="26">
        <f t="shared" ref="DK68:DK78" si="134">IF(AND(D68&gt;0,I68=""),1,IF(I68&gt;D68,1,0))</f>
        <v>0</v>
      </c>
      <c r="DL68" s="26">
        <f t="shared" ref="DL68:DL78" si="135">IF(AND(D68&gt;0,J68=""),1,IF(J68&gt;D68,1,0))</f>
        <v>0</v>
      </c>
      <c r="DM68"/>
    </row>
    <row r="69" spans="1:117" x14ac:dyDescent="0.25">
      <c r="A69" s="713"/>
      <c r="B69" s="1419" t="s">
        <v>96</v>
      </c>
      <c r="C69" s="1421"/>
      <c r="D69" s="1571"/>
      <c r="E69" s="1571"/>
      <c r="F69" s="1571"/>
      <c r="G69" s="1571"/>
      <c r="H69" s="1571"/>
      <c r="I69" s="1571"/>
      <c r="J69" s="1571"/>
      <c r="K69" t="str">
        <f t="shared" si="123"/>
        <v/>
      </c>
      <c r="CW69" s="25" t="str">
        <f t="shared" si="124"/>
        <v/>
      </c>
      <c r="CX69" s="25" t="str">
        <f t="shared" si="125"/>
        <v/>
      </c>
      <c r="CY69" s="25" t="str">
        <f t="shared" si="126"/>
        <v/>
      </c>
      <c r="CZ69" s="25" t="str">
        <f t="shared" si="127"/>
        <v/>
      </c>
      <c r="DA69" s="25" t="str">
        <f t="shared" si="128"/>
        <v/>
      </c>
      <c r="DB69" s="25" t="str">
        <f t="shared" si="129"/>
        <v/>
      </c>
      <c r="DC69"/>
      <c r="DD69"/>
      <c r="DE69"/>
      <c r="DG69" s="26">
        <f t="shared" si="130"/>
        <v>0</v>
      </c>
      <c r="DH69" s="26">
        <f t="shared" si="131"/>
        <v>0</v>
      </c>
      <c r="DI69" s="26">
        <f t="shared" si="132"/>
        <v>0</v>
      </c>
      <c r="DJ69" s="26">
        <f t="shared" si="133"/>
        <v>0</v>
      </c>
      <c r="DK69" s="26">
        <f t="shared" si="134"/>
        <v>0</v>
      </c>
      <c r="DL69" s="26">
        <f t="shared" si="135"/>
        <v>0</v>
      </c>
      <c r="DM69"/>
    </row>
    <row r="70" spans="1:117" x14ac:dyDescent="0.25">
      <c r="A70" s="2451" t="s">
        <v>97</v>
      </c>
      <c r="B70" s="2452"/>
      <c r="C70" s="2453"/>
      <c r="D70" s="2545"/>
      <c r="E70" s="2545"/>
      <c r="F70" s="2545"/>
      <c r="G70" s="2545"/>
      <c r="H70" s="2545"/>
      <c r="I70" s="2545"/>
      <c r="J70" s="2545"/>
      <c r="K70" t="str">
        <f t="shared" si="123"/>
        <v/>
      </c>
      <c r="CW70" s="25" t="str">
        <f t="shared" si="124"/>
        <v/>
      </c>
      <c r="CX70" s="25" t="str">
        <f t="shared" si="125"/>
        <v/>
      </c>
      <c r="CY70" s="25" t="str">
        <f t="shared" si="126"/>
        <v/>
      </c>
      <c r="CZ70" s="25" t="str">
        <f t="shared" si="127"/>
        <v/>
      </c>
      <c r="DA70" s="25" t="str">
        <f t="shared" si="128"/>
        <v/>
      </c>
      <c r="DB70" s="25" t="str">
        <f t="shared" si="129"/>
        <v/>
      </c>
      <c r="DC70"/>
      <c r="DD70"/>
      <c r="DE70"/>
      <c r="DG70" s="26">
        <f t="shared" si="130"/>
        <v>0</v>
      </c>
      <c r="DH70" s="26">
        <f t="shared" si="131"/>
        <v>0</v>
      </c>
      <c r="DI70" s="26">
        <f t="shared" si="132"/>
        <v>0</v>
      </c>
      <c r="DJ70" s="26">
        <f t="shared" si="133"/>
        <v>0</v>
      </c>
      <c r="DK70" s="26">
        <f t="shared" si="134"/>
        <v>0</v>
      </c>
      <c r="DL70" s="26">
        <f t="shared" si="135"/>
        <v>0</v>
      </c>
      <c r="DM70"/>
    </row>
    <row r="71" spans="1:117" x14ac:dyDescent="0.25">
      <c r="A71" s="1419" t="s">
        <v>98</v>
      </c>
      <c r="B71" s="1420"/>
      <c r="C71" s="1421"/>
      <c r="D71" s="1571"/>
      <c r="E71" s="1571"/>
      <c r="F71" s="1571"/>
      <c r="G71" s="1571"/>
      <c r="H71" s="1571"/>
      <c r="I71" s="1571"/>
      <c r="J71" s="1571"/>
      <c r="K71" t="str">
        <f t="shared" si="123"/>
        <v/>
      </c>
      <c r="CW71" s="25" t="str">
        <f t="shared" si="124"/>
        <v/>
      </c>
      <c r="CX71" s="25" t="str">
        <f t="shared" si="125"/>
        <v/>
      </c>
      <c r="CY71" s="25" t="str">
        <f t="shared" si="126"/>
        <v/>
      </c>
      <c r="CZ71" s="25" t="str">
        <f t="shared" si="127"/>
        <v/>
      </c>
      <c r="DA71" s="25" t="str">
        <f t="shared" si="128"/>
        <v/>
      </c>
      <c r="DB71" s="25" t="str">
        <f t="shared" si="129"/>
        <v/>
      </c>
      <c r="DC71"/>
      <c r="DD71"/>
      <c r="DE71"/>
      <c r="DG71" s="26">
        <f t="shared" si="130"/>
        <v>0</v>
      </c>
      <c r="DH71" s="26">
        <f t="shared" si="131"/>
        <v>0</v>
      </c>
      <c r="DI71" s="26">
        <f t="shared" si="132"/>
        <v>0</v>
      </c>
      <c r="DJ71" s="26">
        <f t="shared" si="133"/>
        <v>0</v>
      </c>
      <c r="DK71" s="26">
        <f t="shared" si="134"/>
        <v>0</v>
      </c>
      <c r="DL71" s="26">
        <f t="shared" si="135"/>
        <v>0</v>
      </c>
      <c r="DM71"/>
    </row>
    <row r="72" spans="1:117" x14ac:dyDescent="0.25">
      <c r="A72" s="898" t="s">
        <v>99</v>
      </c>
      <c r="B72" s="720"/>
      <c r="C72" s="899"/>
      <c r="D72" s="162"/>
      <c r="E72" s="162"/>
      <c r="F72" s="162"/>
      <c r="G72" s="162"/>
      <c r="H72" s="162"/>
      <c r="I72" s="162"/>
      <c r="J72" s="162"/>
      <c r="K72" t="str">
        <f t="shared" si="123"/>
        <v/>
      </c>
      <c r="CW72" s="25" t="str">
        <f t="shared" si="124"/>
        <v/>
      </c>
      <c r="CX72" s="25" t="str">
        <f t="shared" si="125"/>
        <v/>
      </c>
      <c r="CY72" s="25" t="str">
        <f t="shared" si="126"/>
        <v/>
      </c>
      <c r="CZ72" s="25" t="str">
        <f t="shared" si="127"/>
        <v/>
      </c>
      <c r="DA72" s="25" t="str">
        <f t="shared" si="128"/>
        <v/>
      </c>
      <c r="DB72" s="25" t="str">
        <f t="shared" si="129"/>
        <v/>
      </c>
      <c r="DC72"/>
      <c r="DD72"/>
      <c r="DE72"/>
      <c r="DG72" s="26">
        <f t="shared" si="130"/>
        <v>0</v>
      </c>
      <c r="DH72" s="26">
        <f t="shared" si="131"/>
        <v>0</v>
      </c>
      <c r="DI72" s="26">
        <f t="shared" si="132"/>
        <v>0</v>
      </c>
      <c r="DJ72" s="26">
        <f t="shared" si="133"/>
        <v>0</v>
      </c>
      <c r="DK72" s="26">
        <f t="shared" si="134"/>
        <v>0</v>
      </c>
      <c r="DL72" s="26">
        <f t="shared" si="135"/>
        <v>0</v>
      </c>
      <c r="DM72"/>
    </row>
    <row r="73" spans="1:117" x14ac:dyDescent="0.25">
      <c r="A73" s="2515" t="s">
        <v>100</v>
      </c>
      <c r="B73" s="2516"/>
      <c r="C73" s="2517"/>
      <c r="D73" s="2545"/>
      <c r="E73" s="2545"/>
      <c r="F73" s="2546"/>
      <c r="G73" s="2547"/>
      <c r="H73" s="2547"/>
      <c r="I73" s="2547"/>
      <c r="J73" s="2547"/>
      <c r="K73" t="str">
        <f t="shared" si="123"/>
        <v/>
      </c>
      <c r="CW73" s="25" t="str">
        <f t="shared" si="124"/>
        <v/>
      </c>
      <c r="CX73" s="25" t="str">
        <f t="shared" si="125"/>
        <v/>
      </c>
      <c r="CY73" s="25" t="str">
        <f t="shared" si="126"/>
        <v/>
      </c>
      <c r="CZ73" s="25" t="str">
        <f t="shared" si="127"/>
        <v/>
      </c>
      <c r="DA73" s="25" t="str">
        <f t="shared" si="128"/>
        <v/>
      </c>
      <c r="DB73" s="25" t="str">
        <f t="shared" si="129"/>
        <v/>
      </c>
      <c r="DC73"/>
      <c r="DD73"/>
      <c r="DE73"/>
      <c r="DG73" s="26">
        <f t="shared" si="130"/>
        <v>0</v>
      </c>
      <c r="DH73" s="26">
        <f t="shared" si="131"/>
        <v>0</v>
      </c>
      <c r="DI73" s="26">
        <f t="shared" si="132"/>
        <v>0</v>
      </c>
      <c r="DJ73" s="26">
        <f t="shared" si="133"/>
        <v>0</v>
      </c>
      <c r="DK73" s="26">
        <f t="shared" si="134"/>
        <v>0</v>
      </c>
      <c r="DL73" s="26">
        <f t="shared" si="135"/>
        <v>0</v>
      </c>
      <c r="DM73"/>
    </row>
    <row r="74" spans="1:117" x14ac:dyDescent="0.25">
      <c r="A74" s="2451" t="s">
        <v>101</v>
      </c>
      <c r="B74" s="2452"/>
      <c r="C74" s="2453"/>
      <c r="D74" s="2545"/>
      <c r="E74" s="2545"/>
      <c r="F74" s="2545"/>
      <c r="G74" s="2545"/>
      <c r="H74" s="2545"/>
      <c r="I74" s="2545"/>
      <c r="J74" s="2545"/>
      <c r="K74" t="str">
        <f t="shared" si="123"/>
        <v/>
      </c>
      <c r="CW74" s="25" t="str">
        <f t="shared" si="124"/>
        <v/>
      </c>
      <c r="CX74" s="25" t="str">
        <f t="shared" si="125"/>
        <v/>
      </c>
      <c r="CY74" s="25" t="str">
        <f t="shared" si="126"/>
        <v/>
      </c>
      <c r="CZ74" s="25" t="str">
        <f t="shared" si="127"/>
        <v/>
      </c>
      <c r="DA74" s="25" t="str">
        <f t="shared" si="128"/>
        <v/>
      </c>
      <c r="DB74" s="25" t="str">
        <f t="shared" si="129"/>
        <v/>
      </c>
      <c r="DC74"/>
      <c r="DD74"/>
      <c r="DE74"/>
      <c r="DG74" s="26">
        <f t="shared" si="130"/>
        <v>0</v>
      </c>
      <c r="DH74" s="26">
        <f t="shared" si="131"/>
        <v>0</v>
      </c>
      <c r="DI74" s="26">
        <f t="shared" si="132"/>
        <v>0</v>
      </c>
      <c r="DJ74" s="26">
        <f t="shared" si="133"/>
        <v>0</v>
      </c>
      <c r="DK74" s="26">
        <f t="shared" si="134"/>
        <v>0</v>
      </c>
      <c r="DL74" s="26">
        <f t="shared" si="135"/>
        <v>0</v>
      </c>
      <c r="DM74"/>
    </row>
    <row r="75" spans="1:117" x14ac:dyDescent="0.25">
      <c r="A75" s="1419" t="s">
        <v>102</v>
      </c>
      <c r="B75" s="1420"/>
      <c r="C75" s="1421"/>
      <c r="D75" s="1571"/>
      <c r="E75" s="1571"/>
      <c r="F75" s="1575"/>
      <c r="G75" s="1576"/>
      <c r="H75" s="1576"/>
      <c r="I75" s="1576"/>
      <c r="J75" s="1576"/>
      <c r="K75" t="str">
        <f t="shared" si="123"/>
        <v/>
      </c>
      <c r="CW75" s="25" t="str">
        <f t="shared" si="124"/>
        <v/>
      </c>
      <c r="CX75" s="25" t="str">
        <f t="shared" si="125"/>
        <v/>
      </c>
      <c r="CY75" s="25" t="str">
        <f t="shared" si="126"/>
        <v/>
      </c>
      <c r="CZ75" s="25" t="str">
        <f t="shared" si="127"/>
        <v/>
      </c>
      <c r="DA75" s="25" t="str">
        <f t="shared" si="128"/>
        <v/>
      </c>
      <c r="DB75" s="25" t="str">
        <f t="shared" si="129"/>
        <v/>
      </c>
      <c r="DC75"/>
      <c r="DD75"/>
      <c r="DE75"/>
      <c r="DG75" s="26">
        <f t="shared" si="130"/>
        <v>0</v>
      </c>
      <c r="DH75" s="26">
        <f t="shared" si="131"/>
        <v>0</v>
      </c>
      <c r="DI75" s="26">
        <f t="shared" si="132"/>
        <v>0</v>
      </c>
      <c r="DJ75" s="26">
        <f t="shared" si="133"/>
        <v>0</v>
      </c>
      <c r="DK75" s="26">
        <f t="shared" si="134"/>
        <v>0</v>
      </c>
      <c r="DL75" s="26">
        <f t="shared" si="135"/>
        <v>0</v>
      </c>
      <c r="DM75"/>
    </row>
    <row r="76" spans="1:117" x14ac:dyDescent="0.25">
      <c r="A76" s="1419" t="s">
        <v>103</v>
      </c>
      <c r="B76" s="1420"/>
      <c r="C76" s="1421"/>
      <c r="D76" s="1571"/>
      <c r="E76" s="1571"/>
      <c r="F76" s="1575"/>
      <c r="G76" s="1576"/>
      <c r="H76" s="1576"/>
      <c r="I76" s="1576"/>
      <c r="J76" s="1576"/>
      <c r="K76" t="str">
        <f t="shared" si="123"/>
        <v/>
      </c>
      <c r="CW76" s="25" t="str">
        <f t="shared" si="124"/>
        <v/>
      </c>
      <c r="CX76" s="25" t="str">
        <f t="shared" si="125"/>
        <v/>
      </c>
      <c r="CY76" s="25" t="str">
        <f t="shared" si="126"/>
        <v/>
      </c>
      <c r="CZ76" s="25" t="str">
        <f t="shared" si="127"/>
        <v/>
      </c>
      <c r="DA76" s="25" t="str">
        <f t="shared" si="128"/>
        <v/>
      </c>
      <c r="DB76" s="25" t="str">
        <f t="shared" si="129"/>
        <v/>
      </c>
      <c r="DC76"/>
      <c r="DD76"/>
      <c r="DE76"/>
      <c r="DG76" s="26">
        <f t="shared" si="130"/>
        <v>0</v>
      </c>
      <c r="DH76" s="26">
        <f t="shared" si="131"/>
        <v>0</v>
      </c>
      <c r="DI76" s="26">
        <f t="shared" si="132"/>
        <v>0</v>
      </c>
      <c r="DJ76" s="26">
        <f t="shared" si="133"/>
        <v>0</v>
      </c>
      <c r="DK76" s="26">
        <f t="shared" si="134"/>
        <v>0</v>
      </c>
      <c r="DL76" s="26">
        <f t="shared" si="135"/>
        <v>0</v>
      </c>
      <c r="DM76"/>
    </row>
    <row r="77" spans="1:117" ht="15" customHeight="1" x14ac:dyDescent="0.25">
      <c r="A77" s="1419" t="s">
        <v>104</v>
      </c>
      <c r="B77" s="1420"/>
      <c r="C77" s="1421"/>
      <c r="D77" s="1571"/>
      <c r="E77" s="1571"/>
      <c r="F77" s="1575"/>
      <c r="G77" s="1576"/>
      <c r="H77" s="1576"/>
      <c r="I77" s="1576"/>
      <c r="J77" s="1576"/>
      <c r="K77" t="str">
        <f t="shared" si="123"/>
        <v/>
      </c>
      <c r="CW77" s="25" t="str">
        <f t="shared" si="124"/>
        <v/>
      </c>
      <c r="CX77" s="25" t="str">
        <f t="shared" si="125"/>
        <v/>
      </c>
      <c r="CY77" s="25" t="str">
        <f t="shared" si="126"/>
        <v/>
      </c>
      <c r="CZ77" s="25" t="str">
        <f t="shared" si="127"/>
        <v/>
      </c>
      <c r="DA77" s="25" t="str">
        <f t="shared" si="128"/>
        <v/>
      </c>
      <c r="DB77" s="25" t="str">
        <f t="shared" si="129"/>
        <v/>
      </c>
      <c r="DC77"/>
      <c r="DD77"/>
      <c r="DE77"/>
      <c r="DG77" s="26">
        <f t="shared" si="130"/>
        <v>0</v>
      </c>
      <c r="DH77" s="26">
        <f t="shared" si="131"/>
        <v>0</v>
      </c>
      <c r="DI77" s="26">
        <f t="shared" si="132"/>
        <v>0</v>
      </c>
      <c r="DJ77" s="26">
        <f t="shared" si="133"/>
        <v>0</v>
      </c>
      <c r="DK77" s="26">
        <f t="shared" si="134"/>
        <v>0</v>
      </c>
      <c r="DL77" s="26">
        <f t="shared" si="135"/>
        <v>0</v>
      </c>
      <c r="DM77"/>
    </row>
    <row r="78" spans="1:117" x14ac:dyDescent="0.25">
      <c r="A78" s="1577" t="s">
        <v>105</v>
      </c>
      <c r="B78" s="737"/>
      <c r="C78" s="738"/>
      <c r="D78" s="1578"/>
      <c r="E78" s="1578"/>
      <c r="F78" s="1579"/>
      <c r="G78" s="1580"/>
      <c r="H78" s="1580"/>
      <c r="I78" s="1580"/>
      <c r="J78" s="1580"/>
      <c r="K78" t="str">
        <f t="shared" si="123"/>
        <v/>
      </c>
      <c r="CW78" s="25" t="str">
        <f t="shared" si="124"/>
        <v/>
      </c>
      <c r="CX78" s="25" t="str">
        <f t="shared" si="125"/>
        <v/>
      </c>
      <c r="CY78" s="25" t="str">
        <f t="shared" si="126"/>
        <v/>
      </c>
      <c r="CZ78" s="25" t="str">
        <f t="shared" si="127"/>
        <v/>
      </c>
      <c r="DA78" s="25" t="str">
        <f t="shared" si="128"/>
        <v/>
      </c>
      <c r="DB78" s="25" t="str">
        <f t="shared" si="129"/>
        <v/>
      </c>
      <c r="DC78"/>
      <c r="DD78"/>
      <c r="DE78"/>
      <c r="DG78" s="26">
        <f t="shared" si="130"/>
        <v>0</v>
      </c>
      <c r="DH78" s="26">
        <f t="shared" si="131"/>
        <v>0</v>
      </c>
      <c r="DI78" s="26">
        <f t="shared" si="132"/>
        <v>0</v>
      </c>
      <c r="DJ78" s="26">
        <f t="shared" si="133"/>
        <v>0</v>
      </c>
      <c r="DK78" s="26">
        <f t="shared" si="134"/>
        <v>0</v>
      </c>
      <c r="DL78" s="26">
        <f t="shared" si="135"/>
        <v>0</v>
      </c>
      <c r="DM78"/>
    </row>
    <row r="79" spans="1:117" x14ac:dyDescent="0.25">
      <c r="A79" s="5" t="s">
        <v>106</v>
      </c>
      <c r="CW79"/>
      <c r="CX79"/>
      <c r="CY79"/>
      <c r="CZ79"/>
      <c r="DA79"/>
      <c r="DB79"/>
      <c r="DC79"/>
      <c r="DD79"/>
      <c r="DE79"/>
      <c r="DG79"/>
      <c r="DH79"/>
      <c r="DI79"/>
      <c r="DJ79"/>
      <c r="DK79"/>
      <c r="DL79"/>
      <c r="DM79"/>
    </row>
    <row r="80" spans="1:117" x14ac:dyDescent="0.25">
      <c r="A80" s="2435" t="s">
        <v>107</v>
      </c>
      <c r="B80" s="632"/>
      <c r="C80" s="2436"/>
      <c r="D80" s="2492" t="s">
        <v>108</v>
      </c>
      <c r="E80" s="2478"/>
      <c r="F80" s="2445"/>
      <c r="CW80"/>
      <c r="CX80"/>
      <c r="CY80"/>
      <c r="CZ80"/>
      <c r="DA80"/>
      <c r="DB80"/>
      <c r="DC80"/>
      <c r="DD80"/>
      <c r="DE80"/>
      <c r="DG80"/>
      <c r="DH80"/>
      <c r="DI80"/>
      <c r="DJ80"/>
      <c r="DK80"/>
      <c r="DL80"/>
      <c r="DM80"/>
    </row>
    <row r="81" spans="1:118" x14ac:dyDescent="0.25">
      <c r="A81" s="894"/>
      <c r="B81" s="636"/>
      <c r="C81" s="884"/>
      <c r="D81" s="2548" t="s">
        <v>4</v>
      </c>
      <c r="E81" s="2446" t="s">
        <v>33</v>
      </c>
      <c r="F81" s="2549" t="s">
        <v>34</v>
      </c>
      <c r="CW81"/>
      <c r="CX81"/>
      <c r="CY81"/>
      <c r="CZ81"/>
      <c r="DA81"/>
      <c r="DB81"/>
      <c r="DC81"/>
      <c r="DD81"/>
      <c r="DE81"/>
      <c r="DG81"/>
      <c r="DH81"/>
      <c r="DI81"/>
      <c r="DJ81"/>
      <c r="DK81"/>
      <c r="DL81"/>
      <c r="DM81"/>
    </row>
    <row r="82" spans="1:118" x14ac:dyDescent="0.25">
      <c r="A82" s="2550" t="s">
        <v>109</v>
      </c>
      <c r="B82" s="2551" t="s">
        <v>110</v>
      </c>
      <c r="C82" s="2552"/>
      <c r="D82" s="1584">
        <f>SUM(E82+F82)</f>
        <v>0</v>
      </c>
      <c r="E82" s="19"/>
      <c r="F82" s="22"/>
      <c r="CW82"/>
      <c r="CX82"/>
      <c r="CY82"/>
      <c r="CZ82"/>
      <c r="DA82"/>
      <c r="DB82"/>
      <c r="DC82"/>
      <c r="DD82"/>
      <c r="DE82"/>
      <c r="DG82"/>
      <c r="DH82"/>
      <c r="DI82"/>
      <c r="DJ82"/>
      <c r="DK82"/>
      <c r="DL82"/>
      <c r="DM82"/>
    </row>
    <row r="83" spans="1:118" x14ac:dyDescent="0.25">
      <c r="A83" s="945"/>
      <c r="B83" s="1432" t="s">
        <v>111</v>
      </c>
      <c r="C83" s="735"/>
      <c r="D83" s="1433">
        <f>SUM(E83+F83)</f>
        <v>0</v>
      </c>
      <c r="E83" s="1473"/>
      <c r="F83" s="1435"/>
      <c r="CW83"/>
      <c r="CX83"/>
      <c r="CY83"/>
      <c r="CZ83"/>
      <c r="DA83"/>
      <c r="DB83"/>
      <c r="DC83"/>
      <c r="DD83"/>
      <c r="DE83"/>
      <c r="DG83"/>
      <c r="DH83"/>
      <c r="DI83"/>
      <c r="DJ83"/>
      <c r="DK83"/>
      <c r="DL83"/>
      <c r="DM83"/>
    </row>
    <row r="84" spans="1:118" x14ac:dyDescent="0.25">
      <c r="A84" s="43" t="s">
        <v>112</v>
      </c>
      <c r="B84" s="174"/>
      <c r="C84" s="174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CW84"/>
      <c r="CX84"/>
      <c r="CY84"/>
      <c r="CZ84"/>
      <c r="DA84"/>
      <c r="DB84"/>
      <c r="DC84"/>
      <c r="DD84"/>
      <c r="DE84"/>
      <c r="DG84"/>
      <c r="DH84"/>
      <c r="DI84"/>
      <c r="DJ84"/>
      <c r="DK84"/>
      <c r="DL84"/>
      <c r="DM84"/>
    </row>
    <row r="85" spans="1:118" ht="15" customHeight="1" x14ac:dyDescent="0.25">
      <c r="A85" s="632" t="s">
        <v>113</v>
      </c>
      <c r="B85" s="632"/>
      <c r="C85" s="2436"/>
      <c r="D85" s="2435" t="s">
        <v>4</v>
      </c>
      <c r="E85" s="632"/>
      <c r="F85" s="2436"/>
      <c r="G85" s="2438" t="s">
        <v>5</v>
      </c>
      <c r="H85" s="2439"/>
      <c r="I85" s="2439"/>
      <c r="J85" s="2439"/>
      <c r="K85" s="2439"/>
      <c r="L85" s="2439"/>
      <c r="M85" s="2439"/>
      <c r="N85" s="2439"/>
      <c r="O85" s="2439"/>
      <c r="P85" s="2439"/>
      <c r="Q85" s="2439"/>
      <c r="R85" s="2439"/>
      <c r="S85" s="2439"/>
      <c r="T85" s="2439"/>
      <c r="U85" s="2439"/>
      <c r="V85" s="2439"/>
      <c r="W85" s="2439"/>
      <c r="X85" s="2439"/>
      <c r="Y85" s="2439"/>
      <c r="Z85" s="2439"/>
      <c r="AA85" s="2439"/>
      <c r="AB85" s="2439"/>
      <c r="AC85" s="2439"/>
      <c r="AD85" s="2439"/>
      <c r="AE85" s="2439"/>
      <c r="AF85" s="2439"/>
      <c r="AG85" s="2439"/>
      <c r="AH85" s="2439"/>
      <c r="AI85" s="2439"/>
      <c r="AJ85" s="2439"/>
      <c r="AK85" s="2439"/>
      <c r="AL85" s="2439"/>
      <c r="AM85" s="2439"/>
      <c r="AN85" s="2440"/>
      <c r="AO85" s="2444" t="s">
        <v>114</v>
      </c>
      <c r="AP85" s="2477" t="s">
        <v>7</v>
      </c>
      <c r="AQ85" s="2553" t="s">
        <v>115</v>
      </c>
      <c r="AR85" s="2442" t="s">
        <v>116</v>
      </c>
      <c r="AS85" s="2442" t="s">
        <v>117</v>
      </c>
      <c r="AT85" s="2554" t="s">
        <v>118</v>
      </c>
      <c r="AU85" s="2554" t="s">
        <v>12</v>
      </c>
      <c r="AV85" s="2554" t="s">
        <v>13</v>
      </c>
      <c r="AW85" s="2555" t="s">
        <v>10</v>
      </c>
      <c r="CW85"/>
      <c r="CX85"/>
      <c r="CY85"/>
      <c r="CZ85"/>
      <c r="DA85"/>
      <c r="DB85"/>
      <c r="DC85"/>
      <c r="DD85"/>
      <c r="DE85"/>
      <c r="DG85"/>
      <c r="DH85"/>
      <c r="DI85"/>
      <c r="DJ85"/>
      <c r="DK85"/>
      <c r="DL85"/>
      <c r="DM85"/>
    </row>
    <row r="86" spans="1:118" ht="15" customHeight="1" x14ac:dyDescent="0.25">
      <c r="A86" s="634"/>
      <c r="B86" s="634"/>
      <c r="C86" s="635"/>
      <c r="D86" s="894"/>
      <c r="E86" s="636"/>
      <c r="F86" s="884"/>
      <c r="G86" s="2465" t="s">
        <v>119</v>
      </c>
      <c r="H86" s="2443"/>
      <c r="I86" s="2438" t="s">
        <v>16</v>
      </c>
      <c r="J86" s="2439"/>
      <c r="K86" s="2438" t="s">
        <v>17</v>
      </c>
      <c r="L86" s="2444"/>
      <c r="M86" s="2438" t="s">
        <v>18</v>
      </c>
      <c r="N86" s="2444"/>
      <c r="O86" s="2438" t="s">
        <v>19</v>
      </c>
      <c r="P86" s="2444"/>
      <c r="Q86" s="2438" t="s">
        <v>20</v>
      </c>
      <c r="R86" s="2444"/>
      <c r="S86" s="2438" t="s">
        <v>21</v>
      </c>
      <c r="T86" s="2444"/>
      <c r="U86" s="2439" t="s">
        <v>22</v>
      </c>
      <c r="V86" s="2444"/>
      <c r="W86" s="2438" t="s">
        <v>23</v>
      </c>
      <c r="X86" s="2445"/>
      <c r="Y86" s="2438" t="s">
        <v>24</v>
      </c>
      <c r="Z86" s="2445"/>
      <c r="AA86" s="2438" t="s">
        <v>25</v>
      </c>
      <c r="AB86" s="2445"/>
      <c r="AC86" s="2438" t="s">
        <v>26</v>
      </c>
      <c r="AD86" s="2445"/>
      <c r="AE86" s="2438" t="s">
        <v>27</v>
      </c>
      <c r="AF86" s="2445"/>
      <c r="AG86" s="2438" t="s">
        <v>28</v>
      </c>
      <c r="AH86" s="2445"/>
      <c r="AI86" s="2438" t="s">
        <v>29</v>
      </c>
      <c r="AJ86" s="2445"/>
      <c r="AK86" s="2439" t="s">
        <v>30</v>
      </c>
      <c r="AL86" s="2445"/>
      <c r="AM86" s="2438" t="s">
        <v>31</v>
      </c>
      <c r="AN86" s="2466"/>
      <c r="AO86" s="2444"/>
      <c r="AP86" s="2477"/>
      <c r="AQ86" s="744"/>
      <c r="AR86" s="647"/>
      <c r="AS86" s="647"/>
      <c r="AT86" s="2554"/>
      <c r="AU86" s="2554"/>
      <c r="AV86" s="2554"/>
      <c r="AW86" s="741"/>
      <c r="CW86"/>
      <c r="CX86"/>
      <c r="CY86"/>
      <c r="CZ86"/>
      <c r="DA86"/>
      <c r="DB86"/>
      <c r="DC86"/>
      <c r="DD86"/>
      <c r="DE86"/>
      <c r="DG86"/>
      <c r="DH86"/>
      <c r="DI86"/>
      <c r="DJ86"/>
      <c r="DK86"/>
      <c r="DL86"/>
      <c r="DM86"/>
    </row>
    <row r="87" spans="1:118" x14ac:dyDescent="0.25">
      <c r="A87" s="636"/>
      <c r="B87" s="636"/>
      <c r="C87" s="884"/>
      <c r="D87" s="2449" t="s">
        <v>32</v>
      </c>
      <c r="E87" s="2447" t="s">
        <v>33</v>
      </c>
      <c r="F87" s="2448" t="s">
        <v>34</v>
      </c>
      <c r="G87" s="2449" t="s">
        <v>33</v>
      </c>
      <c r="H87" s="2448" t="s">
        <v>34</v>
      </c>
      <c r="I87" s="2449" t="s">
        <v>33</v>
      </c>
      <c r="J87" s="2460" t="s">
        <v>34</v>
      </c>
      <c r="K87" s="2449" t="s">
        <v>33</v>
      </c>
      <c r="L87" s="2448" t="s">
        <v>34</v>
      </c>
      <c r="M87" s="2449" t="s">
        <v>33</v>
      </c>
      <c r="N87" s="2448" t="s">
        <v>34</v>
      </c>
      <c r="O87" s="2447" t="s">
        <v>33</v>
      </c>
      <c r="P87" s="2448" t="s">
        <v>34</v>
      </c>
      <c r="Q87" s="2447" t="s">
        <v>33</v>
      </c>
      <c r="R87" s="2448" t="s">
        <v>34</v>
      </c>
      <c r="S87" s="2447" t="s">
        <v>33</v>
      </c>
      <c r="T87" s="2448" t="s">
        <v>34</v>
      </c>
      <c r="U87" s="2447" t="s">
        <v>33</v>
      </c>
      <c r="V87" s="2448" t="s">
        <v>34</v>
      </c>
      <c r="W87" s="2447" t="s">
        <v>33</v>
      </c>
      <c r="X87" s="2448" t="s">
        <v>34</v>
      </c>
      <c r="Y87" s="2447" t="s">
        <v>33</v>
      </c>
      <c r="Z87" s="2448" t="s">
        <v>34</v>
      </c>
      <c r="AA87" s="2447" t="s">
        <v>33</v>
      </c>
      <c r="AB87" s="2448" t="s">
        <v>34</v>
      </c>
      <c r="AC87" s="2447" t="s">
        <v>33</v>
      </c>
      <c r="AD87" s="2448" t="s">
        <v>34</v>
      </c>
      <c r="AE87" s="2447" t="s">
        <v>33</v>
      </c>
      <c r="AF87" s="2448" t="s">
        <v>34</v>
      </c>
      <c r="AG87" s="2447" t="s">
        <v>33</v>
      </c>
      <c r="AH87" s="2448" t="s">
        <v>34</v>
      </c>
      <c r="AI87" s="2447" t="s">
        <v>33</v>
      </c>
      <c r="AJ87" s="2448" t="s">
        <v>34</v>
      </c>
      <c r="AK87" s="2447" t="s">
        <v>33</v>
      </c>
      <c r="AL87" s="2448" t="s">
        <v>34</v>
      </c>
      <c r="AM87" s="2447" t="s">
        <v>33</v>
      </c>
      <c r="AN87" s="2461" t="s">
        <v>34</v>
      </c>
      <c r="AO87" s="2444"/>
      <c r="AP87" s="2477"/>
      <c r="AQ87" s="1586"/>
      <c r="AR87" s="946"/>
      <c r="AS87" s="946"/>
      <c r="AT87" s="2554"/>
      <c r="AU87" s="2554"/>
      <c r="AV87" s="2554"/>
      <c r="AW87" s="1587"/>
      <c r="CW87"/>
      <c r="CX87"/>
      <c r="CY87"/>
      <c r="CZ87"/>
      <c r="DA87"/>
      <c r="DB87"/>
      <c r="DC87"/>
      <c r="DD87"/>
      <c r="DE87"/>
      <c r="DG87"/>
      <c r="DH87"/>
      <c r="DI87"/>
      <c r="DJ87"/>
      <c r="DK87"/>
      <c r="DL87"/>
      <c r="DM87"/>
    </row>
    <row r="88" spans="1:118" x14ac:dyDescent="0.25">
      <c r="A88" s="2556" t="s">
        <v>120</v>
      </c>
      <c r="B88" s="2556"/>
      <c r="C88" s="2556"/>
      <c r="D88" s="2454">
        <f>SUM(E88:F88)</f>
        <v>8</v>
      </c>
      <c r="E88" s="2472">
        <f>SUM(G88+I88+K88+M88+O88+Q88+S88+U88+W88+Y88+AA88+AC88+AE88+AG88+AI88+AK88+AM88)</f>
        <v>4</v>
      </c>
      <c r="F88" s="18">
        <f>SUM(H88+J88+L88+N88+P88+R88+T88+V88+X88+Z88+AB88+AD88+AF88+AH88+AJ88+AL88+AN88)</f>
        <v>4</v>
      </c>
      <c r="G88" s="2473">
        <v>0</v>
      </c>
      <c r="H88" s="52">
        <v>0</v>
      </c>
      <c r="I88" s="2473">
        <v>0</v>
      </c>
      <c r="J88" s="2484">
        <v>0</v>
      </c>
      <c r="K88" s="2473">
        <v>0</v>
      </c>
      <c r="L88" s="52">
        <v>0</v>
      </c>
      <c r="M88" s="2473">
        <v>0</v>
      </c>
      <c r="N88" s="52">
        <v>0</v>
      </c>
      <c r="O88" s="2457">
        <v>0</v>
      </c>
      <c r="P88" s="52">
        <v>0</v>
      </c>
      <c r="Q88" s="2457">
        <v>0</v>
      </c>
      <c r="R88" s="52">
        <v>0</v>
      </c>
      <c r="S88" s="2457">
        <v>0</v>
      </c>
      <c r="T88" s="52">
        <v>0</v>
      </c>
      <c r="U88" s="2457">
        <v>1</v>
      </c>
      <c r="V88" s="52">
        <v>0</v>
      </c>
      <c r="W88" s="2457">
        <v>1</v>
      </c>
      <c r="X88" s="52">
        <v>2</v>
      </c>
      <c r="Y88" s="2457">
        <v>1</v>
      </c>
      <c r="Z88" s="52">
        <v>0</v>
      </c>
      <c r="AA88" s="2457">
        <v>0</v>
      </c>
      <c r="AB88" s="52">
        <v>0</v>
      </c>
      <c r="AC88" s="2457">
        <v>0</v>
      </c>
      <c r="AD88" s="52">
        <v>2</v>
      </c>
      <c r="AE88" s="2457">
        <v>1</v>
      </c>
      <c r="AF88" s="52">
        <v>0</v>
      </c>
      <c r="AG88" s="2457">
        <v>0</v>
      </c>
      <c r="AH88" s="52">
        <v>0</v>
      </c>
      <c r="AI88" s="2457">
        <v>0</v>
      </c>
      <c r="AJ88" s="52">
        <v>0</v>
      </c>
      <c r="AK88" s="2457">
        <v>0</v>
      </c>
      <c r="AL88" s="52">
        <v>0</v>
      </c>
      <c r="AM88" s="2457">
        <v>0</v>
      </c>
      <c r="AN88" s="55">
        <v>0</v>
      </c>
      <c r="AO88" s="2483">
        <v>0</v>
      </c>
      <c r="AP88" s="2458">
        <v>0</v>
      </c>
      <c r="AQ88" s="2458">
        <v>8</v>
      </c>
      <c r="AR88" s="2458">
        <v>0</v>
      </c>
      <c r="AS88" s="2458">
        <v>0</v>
      </c>
      <c r="AT88" s="2458">
        <v>0</v>
      </c>
      <c r="AU88" s="2458">
        <v>0</v>
      </c>
      <c r="AV88" s="2458">
        <v>0</v>
      </c>
      <c r="AW88" s="2458">
        <v>0</v>
      </c>
      <c r="AX88" t="str">
        <f>CW88&amp;CX88&amp;CY88&amp;CZ88&amp;DA88&amp;DB88&amp;DC88&amp;DD88</f>
        <v/>
      </c>
      <c r="CW88" s="25" t="str">
        <f>IF(AND((W88+X88)&gt;0,AO88="")," * No olvide digitar la variable 12 años. Si no tiene digite Cero.",IF(AO88&gt;(W88+X88),"* Las Consultas de 12 años NO DEBEN ser mayor que el total de Consultas entre 10-14 años",""))</f>
        <v/>
      </c>
      <c r="CX88" s="25" t="str">
        <f>IF(AND(F88&gt;0,AP88="")," * No olvide digitar la variable Embarazadas. Digite cero si no tiene.",IF(AP88&gt;F88," * Las embarazadas no pueden ser mayor al Total Mujeres.",""))</f>
        <v/>
      </c>
      <c r="CY88" s="25" t="str">
        <f>IF(AND(D88&gt;0,AQ88="")," * No olvide digitar Beneficiarios. Digite Cero si no tiene",IF(AQ88&gt;D88," * Los beneficiarios no pueden ser mayor al Total Ambos Sexos.",""))</f>
        <v/>
      </c>
      <c r="CZ88" s="25" t="str">
        <f>IF(AND((AI88+AJ88&gt;0),AR88="")," * No olvide digitar la variable 60 años. Si no tiene digite Cero.",IF(AR88&gt;(AI88+AJ88)," * Las consultas de 60 años NO DEBEN ser mayor que el total de consultas de entre 60-64 años",""))</f>
        <v/>
      </c>
      <c r="DA88" s="25" t="str">
        <f>IF(AND(D88&gt;0,AT88="")," * No olvide digitar la variable usuarios con discapacidad. Digite Cero si no tiene.",IF(AT88&gt;D88," * La variable Usuarios con discapacidad No puede ser mayor al Total Ambos Sexos.",""))</f>
        <v/>
      </c>
      <c r="DB88" s="25" t="str">
        <f>IF(AND(D88&gt;0,AU88="")," * No olvide digitar la variable Niños, niñas, adolescentes y jóvenes SENAME. Digite Cero si no tiene.",IF(AU88&gt;D88," * La variable Niños, niñas, adolescentes y jóvenes SENAME No puede ser mayor al Total Ambos Sexos.",""))</f>
        <v/>
      </c>
      <c r="DC88" s="25" t="str">
        <f>IF(AND(D88&gt;0,AV88="")," * No olvide digitar la variable Niños, niñas, adolescentes y jóvenes Mejor Niñez. Digite Cero si no tiene.",IF(AV88&gt;D88," * La variable Niños, niñas, adolescentes y jóvenes Mejor Niñez No puede ser mayor al Total Ambos Sexos.",""))</f>
        <v/>
      </c>
      <c r="DD88" s="25" t="str">
        <f>IF(AND(D88&gt;0,AW88="")," * No olvide digitar la variable Migrantes. Digite Cero si no tiene.",IF(AW88&gt;D88," * La variable Migrantes No puede ser mayor al Total Ambos Sexos.",""))</f>
        <v/>
      </c>
      <c r="DE88"/>
      <c r="DG88" s="26">
        <f>IF(AND((W88+X88)&gt;0,AO88=""),1,IF(AO88&gt;(W88+X88),1,0))</f>
        <v>0</v>
      </c>
      <c r="DH88" s="26">
        <f>IF(AND(F88&gt;0,AP88=""),1,IF(AP88&gt;F88,1,0))</f>
        <v>0</v>
      </c>
      <c r="DI88" s="26">
        <f>IF(AND(D88&gt;0,AQ88=""),1,IF(AQ88&gt;D88,1,0))</f>
        <v>0</v>
      </c>
      <c r="DJ88" s="26">
        <f>IF(AND((AI88+AJ88&gt;0),AR88=""),1,IF(AR88&gt;(AI88+AJ88),1,0))</f>
        <v>0</v>
      </c>
      <c r="DK88" s="26">
        <f>IF(AND(D88&gt;0,AT88=""),1,IF(AT88&gt;D88,1,0))</f>
        <v>0</v>
      </c>
      <c r="DL88" s="26">
        <f>IF(AND(D88&gt;0,AU88=""),1,IF(AU88&gt;D88,1,0))</f>
        <v>0</v>
      </c>
      <c r="DM88" s="26">
        <f>IF(AND(D88&gt;0,AV88=""),1,IF(AV88&gt;D88,1,0))</f>
        <v>0</v>
      </c>
      <c r="DN88" s="26">
        <f>IF(AND(D88&gt;0,AW88=""),1,IF(AW88&gt;D88,1,0))</f>
        <v>0</v>
      </c>
    </row>
    <row r="89" spans="1:118" ht="15" customHeight="1" x14ac:dyDescent="0.25">
      <c r="A89" s="1589" t="s">
        <v>121</v>
      </c>
      <c r="B89" s="1589"/>
      <c r="C89" s="1589"/>
      <c r="D89" s="1383">
        <f t="shared" ref="D89:D141" si="136">SUM(E89:F89)</f>
        <v>0</v>
      </c>
      <c r="E89" s="1465">
        <f t="shared" ref="E89:F141" si="137">SUM(G89+I89+K89+M89+O89+Q89+S89+U89+W89+Y89+AA89+AC89+AE89+AG89+AI89+AK89+AM89)</f>
        <v>0</v>
      </c>
      <c r="F89" s="1466">
        <f t="shared" si="137"/>
        <v>0</v>
      </c>
      <c r="G89" s="1467"/>
      <c r="H89" s="1425"/>
      <c r="I89" s="1467"/>
      <c r="J89" s="1487"/>
      <c r="K89" s="1467"/>
      <c r="L89" s="1425"/>
      <c r="M89" s="1467"/>
      <c r="N89" s="1425"/>
      <c r="O89" s="1424"/>
      <c r="P89" s="1425"/>
      <c r="Q89" s="1424"/>
      <c r="R89" s="1425"/>
      <c r="S89" s="1424"/>
      <c r="T89" s="1425"/>
      <c r="U89" s="1424"/>
      <c r="V89" s="1425"/>
      <c r="W89" s="1424"/>
      <c r="X89" s="1425"/>
      <c r="Y89" s="1424"/>
      <c r="Z89" s="1425"/>
      <c r="AA89" s="1424"/>
      <c r="AB89" s="1425"/>
      <c r="AC89" s="1424"/>
      <c r="AD89" s="1425"/>
      <c r="AE89" s="1424"/>
      <c r="AF89" s="1425"/>
      <c r="AG89" s="1424"/>
      <c r="AH89" s="1425"/>
      <c r="AI89" s="1424"/>
      <c r="AJ89" s="1425"/>
      <c r="AK89" s="1424"/>
      <c r="AL89" s="1425"/>
      <c r="AM89" s="1424"/>
      <c r="AN89" s="1426"/>
      <c r="AO89" s="1468">
        <v>0</v>
      </c>
      <c r="AP89" s="1468">
        <v>0</v>
      </c>
      <c r="AQ89" s="1428">
        <v>0</v>
      </c>
      <c r="AR89" s="1428">
        <v>0</v>
      </c>
      <c r="AS89" s="1428">
        <v>0</v>
      </c>
      <c r="AT89" s="1468">
        <v>0</v>
      </c>
      <c r="AU89" s="1468">
        <v>0</v>
      </c>
      <c r="AV89" s="1468">
        <v>0</v>
      </c>
      <c r="AW89" s="1468">
        <v>0</v>
      </c>
      <c r="AX89" t="str">
        <f t="shared" ref="AX89:AX140" si="138">CW89&amp;CX89&amp;CY89&amp;CZ89&amp;DA89&amp;DB89&amp;DC89&amp;DD89</f>
        <v/>
      </c>
      <c r="CW89" s="25" t="str">
        <f t="shared" ref="CW89:CW118" si="139">IF(AND((W89+X89)&gt;0,AO89="")," * No olvide digitar la variable 12 años. Si no tiene digite Cero.",IF(AO89&gt;(W89+X89),"* Las Consultas de 12 años NO DEBEN ser mayor que el total de Consultas entre 10-14 años",""))</f>
        <v/>
      </c>
      <c r="CX89" s="25" t="str">
        <f t="shared" ref="CX89:CX140" si="140">IF(AND(F89&gt;0,AP89="")," * No olvide digitar la variable Embarazadas. Digite cero si no tiene.",IF(AP89&gt;F89," * Las embarazadas no pueden ser mayor al Total Mujeres.",""))</f>
        <v/>
      </c>
      <c r="CY89" s="25" t="str">
        <f t="shared" ref="CY89:CY140" si="141">IF(AND(D89&gt;0,AQ89="")," * No olvide digitar Beneficiarios. Digite Cero si no tiene",IF(AQ89&gt;D89," * Los beneficiarios no pueden ser mayor al Total Ambos Sexos.",""))</f>
        <v/>
      </c>
      <c r="CZ89" s="25" t="str">
        <f t="shared" ref="CZ89:CZ140" si="142">IF(AND((AI89+AJ89&gt;0),AR89="")," * No olvide digitar la variable 60 años. Si no tiene digite Cero.",IF(AR89&gt;(AI89+AJ89)," * Las consultas de 60 años NO DEBEN ser mayor que el total de consultas de entre 60-64 años",""))</f>
        <v/>
      </c>
      <c r="DA89" s="25" t="str">
        <f t="shared" ref="DA89:DA140" si="143">IF(AND(D89&gt;0,AT89="")," * No olvide digitar la variable usuarios con discapacidad. Digite Cero si no tiene.",IF(AT89&gt;D89," * La variable Usuarios con discapacidad No puede ser mayor al Total Ambos Sexos.",""))</f>
        <v/>
      </c>
      <c r="DB89" s="25" t="str">
        <f t="shared" ref="DB89:DB140" si="144">IF(AND(D89&gt;0,AU89="")," * No olvide digitar la variable Niños, niñas, adolescentes y jóvenes SENAME. Digite Cero si no tiene.",IF(AU89&gt;D89," * La variable Niños, niñas, adolescentes y jóvenes SENAME No puede ser mayor al Total Ambos Sexos.",""))</f>
        <v/>
      </c>
      <c r="DC89" s="25" t="str">
        <f t="shared" ref="DC89:DC140" si="145">IF(AND(D89&gt;0,AV89="")," * No olvide digitar la variable Niños, niñas, adolescentes y jóvenes Mejor Niñez. Digite Cero si no tiene.",IF(AV89&gt;D89," * La variable Niños, niñas, adolescentes y jóvenes Mejor Niñez No puede ser mayor al Total Ambos Sexos.",""))</f>
        <v/>
      </c>
      <c r="DD89" s="25" t="str">
        <f t="shared" ref="DD89:DD140" si="146">IF(AND(D89&gt;0,AW89="")," * No olvide digitar la variable Migrantes. Digite Cero si no tiene.",IF(AW89&gt;D89," * La variable Migrantes No puede ser mayor al Total Ambos Sexos.",""))</f>
        <v/>
      </c>
      <c r="DE89"/>
      <c r="DG89" s="26">
        <f t="shared" ref="DG89:DG92" si="147">IF(AND((W89+X89)&gt;0,AO89=""),1,IF(AO89&gt;(W89+X89),1,0))</f>
        <v>0</v>
      </c>
      <c r="DH89" s="26">
        <f t="shared" ref="DH89:DH140" si="148">IF(AND(F89&gt;0,AP89=""),1,IF(AP89&gt;F89,1,0))</f>
        <v>0</v>
      </c>
      <c r="DI89" s="26">
        <f t="shared" ref="DI89:DI140" si="149">IF(AND(D89&gt;0,AQ89=""),1,IF(AQ89&gt;D89,1,0))</f>
        <v>0</v>
      </c>
      <c r="DJ89" s="26">
        <f t="shared" ref="DJ89:DJ140" si="150">IF(AND((AI89+AJ89&gt;0),AR89=""),1,IF(AR89&gt;(AI89+AJ89),1,0))</f>
        <v>0</v>
      </c>
      <c r="DK89" s="26">
        <f t="shared" ref="DK89:DK140" si="151">IF(AND(D89&gt;0,AT89=""),1,IF(AT89&gt;D89,1,0))</f>
        <v>0</v>
      </c>
      <c r="DL89" s="26">
        <f t="shared" ref="DL89:DL140" si="152">IF(AND(D89&gt;0,AU89=""),1,IF(AU89&gt;D89,1,0))</f>
        <v>0</v>
      </c>
      <c r="DM89" s="26">
        <f t="shared" ref="DM89:DM140" si="153">IF(AND(D89&gt;0,AV89=""),1,IF(AV89&gt;D89,1,0))</f>
        <v>0</v>
      </c>
      <c r="DN89" s="26">
        <f t="shared" ref="DN89:DN140" si="154">IF(AND(D89&gt;0,AW89=""),1,IF(AW89&gt;D89,1,0))</f>
        <v>0</v>
      </c>
    </row>
    <row r="90" spans="1:118" ht="15" customHeight="1" x14ac:dyDescent="0.25">
      <c r="A90" s="1590" t="s">
        <v>122</v>
      </c>
      <c r="B90" s="1591"/>
      <c r="C90" s="1592"/>
      <c r="D90" s="1383">
        <f t="shared" si="136"/>
        <v>12</v>
      </c>
      <c r="E90" s="1465">
        <f t="shared" si="137"/>
        <v>3</v>
      </c>
      <c r="F90" s="1466">
        <f t="shared" si="137"/>
        <v>9</v>
      </c>
      <c r="G90" s="1467">
        <v>0</v>
      </c>
      <c r="H90" s="22">
        <v>3</v>
      </c>
      <c r="I90" s="19">
        <v>0</v>
      </c>
      <c r="J90" s="177">
        <v>0</v>
      </c>
      <c r="K90" s="19">
        <v>0</v>
      </c>
      <c r="L90" s="1425">
        <v>0</v>
      </c>
      <c r="M90" s="1467">
        <v>0</v>
      </c>
      <c r="N90" s="1425">
        <v>0</v>
      </c>
      <c r="O90" s="1424">
        <v>0</v>
      </c>
      <c r="P90" s="1425">
        <v>0</v>
      </c>
      <c r="Q90" s="1424">
        <v>0</v>
      </c>
      <c r="R90" s="1425">
        <v>0</v>
      </c>
      <c r="S90" s="1424">
        <v>0</v>
      </c>
      <c r="T90" s="1425">
        <v>0</v>
      </c>
      <c r="U90" s="1424">
        <v>1</v>
      </c>
      <c r="V90" s="1425">
        <v>0</v>
      </c>
      <c r="W90" s="1424">
        <v>0</v>
      </c>
      <c r="X90" s="1425">
        <v>0</v>
      </c>
      <c r="Y90" s="1424">
        <v>0</v>
      </c>
      <c r="Z90" s="1425">
        <v>1</v>
      </c>
      <c r="AA90" s="1424">
        <v>1</v>
      </c>
      <c r="AB90" s="1425">
        <v>0</v>
      </c>
      <c r="AC90" s="1424">
        <v>1</v>
      </c>
      <c r="AD90" s="1425">
        <v>2</v>
      </c>
      <c r="AE90" s="1424">
        <v>0</v>
      </c>
      <c r="AF90" s="1425">
        <v>1</v>
      </c>
      <c r="AG90" s="1424">
        <v>0</v>
      </c>
      <c r="AH90" s="1425">
        <v>2</v>
      </c>
      <c r="AI90" s="1424">
        <v>0</v>
      </c>
      <c r="AJ90" s="1425">
        <v>0</v>
      </c>
      <c r="AK90" s="1424">
        <v>0</v>
      </c>
      <c r="AL90" s="1425">
        <v>0</v>
      </c>
      <c r="AM90" s="1424">
        <v>0</v>
      </c>
      <c r="AN90" s="1426">
        <v>0</v>
      </c>
      <c r="AO90" s="1468">
        <v>0</v>
      </c>
      <c r="AP90" s="20">
        <v>0</v>
      </c>
      <c r="AQ90" s="24">
        <v>12</v>
      </c>
      <c r="AR90" s="24">
        <v>0</v>
      </c>
      <c r="AS90" s="24">
        <v>0</v>
      </c>
      <c r="AT90" s="20">
        <v>0</v>
      </c>
      <c r="AU90" s="20">
        <v>0</v>
      </c>
      <c r="AV90" s="20">
        <v>0</v>
      </c>
      <c r="AW90" s="20">
        <v>0</v>
      </c>
      <c r="AX90" t="str">
        <f t="shared" si="138"/>
        <v/>
      </c>
      <c r="CW90" s="25" t="str">
        <f t="shared" si="139"/>
        <v/>
      </c>
      <c r="CX90" s="25" t="str">
        <f t="shared" si="140"/>
        <v/>
      </c>
      <c r="CY90" s="25" t="str">
        <f t="shared" si="141"/>
        <v/>
      </c>
      <c r="CZ90" s="25" t="str">
        <f t="shared" si="142"/>
        <v/>
      </c>
      <c r="DA90" s="25" t="str">
        <f t="shared" si="143"/>
        <v/>
      </c>
      <c r="DB90" s="25" t="str">
        <f t="shared" si="144"/>
        <v/>
      </c>
      <c r="DC90" s="25" t="str">
        <f t="shared" si="145"/>
        <v/>
      </c>
      <c r="DD90" s="25" t="str">
        <f t="shared" si="146"/>
        <v/>
      </c>
      <c r="DE90"/>
      <c r="DG90" s="26">
        <f t="shared" si="147"/>
        <v>0</v>
      </c>
      <c r="DH90" s="26">
        <f t="shared" si="148"/>
        <v>0</v>
      </c>
      <c r="DI90" s="26">
        <f t="shared" si="149"/>
        <v>0</v>
      </c>
      <c r="DJ90" s="26">
        <f t="shared" si="150"/>
        <v>0</v>
      </c>
      <c r="DK90" s="26">
        <f t="shared" si="151"/>
        <v>0</v>
      </c>
      <c r="DL90" s="26">
        <f t="shared" si="152"/>
        <v>0</v>
      </c>
      <c r="DM90" s="26">
        <f t="shared" si="153"/>
        <v>0</v>
      </c>
      <c r="DN90" s="26">
        <f t="shared" si="154"/>
        <v>0</v>
      </c>
    </row>
    <row r="91" spans="1:118" x14ac:dyDescent="0.25">
      <c r="A91" s="1590" t="s">
        <v>123</v>
      </c>
      <c r="B91" s="1591"/>
      <c r="C91" s="1592"/>
      <c r="D91" s="1383">
        <f t="shared" si="136"/>
        <v>3</v>
      </c>
      <c r="E91" s="1465">
        <f t="shared" si="137"/>
        <v>2</v>
      </c>
      <c r="F91" s="1466">
        <f t="shared" si="137"/>
        <v>1</v>
      </c>
      <c r="G91" s="1467">
        <v>0</v>
      </c>
      <c r="H91" s="22">
        <v>0</v>
      </c>
      <c r="I91" s="19">
        <v>0</v>
      </c>
      <c r="J91" s="177">
        <v>0</v>
      </c>
      <c r="K91" s="19">
        <v>0</v>
      </c>
      <c r="L91" s="1425">
        <v>0</v>
      </c>
      <c r="M91" s="1467">
        <v>0</v>
      </c>
      <c r="N91" s="1425">
        <v>0</v>
      </c>
      <c r="O91" s="1424">
        <v>0</v>
      </c>
      <c r="P91" s="1425">
        <v>0</v>
      </c>
      <c r="Q91" s="1424">
        <v>0</v>
      </c>
      <c r="R91" s="1425">
        <v>0</v>
      </c>
      <c r="S91" s="1424">
        <v>0</v>
      </c>
      <c r="T91" s="1425">
        <v>0</v>
      </c>
      <c r="U91" s="1424">
        <v>0</v>
      </c>
      <c r="V91" s="1425">
        <v>0</v>
      </c>
      <c r="W91" s="1424">
        <v>0</v>
      </c>
      <c r="X91" s="1425">
        <v>0</v>
      </c>
      <c r="Y91" s="1424">
        <v>0</v>
      </c>
      <c r="Z91" s="1425">
        <v>0</v>
      </c>
      <c r="AA91" s="1424">
        <v>1</v>
      </c>
      <c r="AB91" s="1425">
        <v>0</v>
      </c>
      <c r="AC91" s="1424">
        <v>1</v>
      </c>
      <c r="AD91" s="1425">
        <v>0</v>
      </c>
      <c r="AE91" s="1424">
        <v>0</v>
      </c>
      <c r="AF91" s="1425">
        <v>1</v>
      </c>
      <c r="AG91" s="1424">
        <v>0</v>
      </c>
      <c r="AH91" s="1425">
        <v>0</v>
      </c>
      <c r="AI91" s="1424">
        <v>0</v>
      </c>
      <c r="AJ91" s="1425">
        <v>0</v>
      </c>
      <c r="AK91" s="1424">
        <v>0</v>
      </c>
      <c r="AL91" s="1425">
        <v>0</v>
      </c>
      <c r="AM91" s="1424">
        <v>0</v>
      </c>
      <c r="AN91" s="1426">
        <v>0</v>
      </c>
      <c r="AO91" s="1468">
        <v>0</v>
      </c>
      <c r="AP91" s="20">
        <v>0</v>
      </c>
      <c r="AQ91" s="24">
        <v>3</v>
      </c>
      <c r="AR91" s="24">
        <v>0</v>
      </c>
      <c r="AS91" s="24">
        <v>0</v>
      </c>
      <c r="AT91" s="20">
        <v>0</v>
      </c>
      <c r="AU91" s="20">
        <v>0</v>
      </c>
      <c r="AV91" s="20">
        <v>0</v>
      </c>
      <c r="AW91" s="20">
        <v>0</v>
      </c>
      <c r="AX91" t="str">
        <f t="shared" si="138"/>
        <v/>
      </c>
      <c r="CW91" s="25" t="str">
        <f t="shared" si="139"/>
        <v/>
      </c>
      <c r="CX91" s="25" t="str">
        <f t="shared" si="140"/>
        <v/>
      </c>
      <c r="CY91" s="25" t="str">
        <f t="shared" si="141"/>
        <v/>
      </c>
      <c r="CZ91" s="25" t="str">
        <f t="shared" si="142"/>
        <v/>
      </c>
      <c r="DA91" s="25" t="str">
        <f t="shared" si="143"/>
        <v/>
      </c>
      <c r="DB91" s="25" t="str">
        <f t="shared" si="144"/>
        <v/>
      </c>
      <c r="DC91" s="25" t="str">
        <f t="shared" si="145"/>
        <v/>
      </c>
      <c r="DD91" s="25" t="str">
        <f t="shared" si="146"/>
        <v/>
      </c>
      <c r="DE91"/>
      <c r="DG91" s="26">
        <f t="shared" si="147"/>
        <v>0</v>
      </c>
      <c r="DH91" s="26">
        <f t="shared" si="148"/>
        <v>0</v>
      </c>
      <c r="DI91" s="26">
        <f t="shared" si="149"/>
        <v>0</v>
      </c>
      <c r="DJ91" s="26">
        <f t="shared" si="150"/>
        <v>0</v>
      </c>
      <c r="DK91" s="26">
        <f t="shared" si="151"/>
        <v>0</v>
      </c>
      <c r="DL91" s="26">
        <f t="shared" si="152"/>
        <v>0</v>
      </c>
      <c r="DM91" s="26">
        <f t="shared" si="153"/>
        <v>0</v>
      </c>
      <c r="DN91" s="26">
        <f t="shared" si="154"/>
        <v>0</v>
      </c>
    </row>
    <row r="92" spans="1:118" x14ac:dyDescent="0.25">
      <c r="A92" s="1590" t="s">
        <v>124</v>
      </c>
      <c r="B92" s="1591"/>
      <c r="C92" s="1592"/>
      <c r="D92" s="1383">
        <f t="shared" si="136"/>
        <v>139</v>
      </c>
      <c r="E92" s="1465">
        <f t="shared" si="137"/>
        <v>67</v>
      </c>
      <c r="F92" s="1466">
        <f>SUM(H92+J92+L92+N92+P92+R92+T92+V92+X92+Z92+AB92+AD92+AF92+AH92+AJ92+AL92+AN92)</f>
        <v>72</v>
      </c>
      <c r="G92" s="1467">
        <v>0</v>
      </c>
      <c r="H92" s="22">
        <v>1</v>
      </c>
      <c r="I92" s="19">
        <v>0</v>
      </c>
      <c r="J92" s="177">
        <v>0</v>
      </c>
      <c r="K92" s="19">
        <v>0</v>
      </c>
      <c r="L92" s="1425">
        <v>0</v>
      </c>
      <c r="M92" s="1467">
        <v>1</v>
      </c>
      <c r="N92" s="1425">
        <v>0</v>
      </c>
      <c r="O92" s="1424">
        <v>2</v>
      </c>
      <c r="P92" s="1425">
        <v>1</v>
      </c>
      <c r="Q92" s="1424">
        <v>0</v>
      </c>
      <c r="R92" s="1425">
        <v>2</v>
      </c>
      <c r="S92" s="1424">
        <v>2</v>
      </c>
      <c r="T92" s="1425">
        <v>7</v>
      </c>
      <c r="U92" s="1424">
        <v>12</v>
      </c>
      <c r="V92" s="1425">
        <v>4</v>
      </c>
      <c r="W92" s="1424">
        <v>23</v>
      </c>
      <c r="X92" s="1425">
        <v>11</v>
      </c>
      <c r="Y92" s="1424">
        <v>6</v>
      </c>
      <c r="Z92" s="1425">
        <v>1</v>
      </c>
      <c r="AA92" s="1424">
        <v>2</v>
      </c>
      <c r="AB92" s="1425"/>
      <c r="AC92" s="1424"/>
      <c r="AD92" s="1425">
        <v>4</v>
      </c>
      <c r="AE92" s="1424"/>
      <c r="AF92" s="1425">
        <v>5</v>
      </c>
      <c r="AG92" s="1424">
        <v>3</v>
      </c>
      <c r="AH92" s="1425">
        <v>14</v>
      </c>
      <c r="AI92" s="1424">
        <v>4</v>
      </c>
      <c r="AJ92" s="1425">
        <v>4</v>
      </c>
      <c r="AK92" s="1424">
        <v>6</v>
      </c>
      <c r="AL92" s="1425">
        <v>11</v>
      </c>
      <c r="AM92" s="1424">
        <v>6</v>
      </c>
      <c r="AN92" s="1426">
        <v>7</v>
      </c>
      <c r="AO92" s="1468">
        <v>7</v>
      </c>
      <c r="AP92" s="20">
        <v>0</v>
      </c>
      <c r="AQ92" s="24">
        <v>139</v>
      </c>
      <c r="AR92" s="24">
        <v>0</v>
      </c>
      <c r="AS92" s="24">
        <v>0</v>
      </c>
      <c r="AT92" s="20">
        <v>0</v>
      </c>
      <c r="AU92" s="20">
        <v>0</v>
      </c>
      <c r="AV92" s="20">
        <v>0</v>
      </c>
      <c r="AW92" s="20">
        <v>0</v>
      </c>
      <c r="AX92" t="str">
        <f t="shared" si="138"/>
        <v/>
      </c>
      <c r="CW92" s="25" t="str">
        <f t="shared" si="139"/>
        <v/>
      </c>
      <c r="CX92" s="25" t="str">
        <f t="shared" si="140"/>
        <v/>
      </c>
      <c r="CY92" s="25" t="str">
        <f t="shared" si="141"/>
        <v/>
      </c>
      <c r="CZ92" s="25" t="str">
        <f t="shared" si="142"/>
        <v/>
      </c>
      <c r="DA92" s="25" t="str">
        <f t="shared" si="143"/>
        <v/>
      </c>
      <c r="DB92" s="25" t="str">
        <f t="shared" si="144"/>
        <v/>
      </c>
      <c r="DC92" s="25" t="str">
        <f t="shared" si="145"/>
        <v/>
      </c>
      <c r="DD92" s="25" t="str">
        <f t="shared" si="146"/>
        <v/>
      </c>
      <c r="DE92"/>
      <c r="DG92" s="26">
        <f t="shared" si="147"/>
        <v>0</v>
      </c>
      <c r="DH92" s="26">
        <f t="shared" si="148"/>
        <v>0</v>
      </c>
      <c r="DI92" s="26">
        <f t="shared" si="149"/>
        <v>0</v>
      </c>
      <c r="DJ92" s="26">
        <f t="shared" si="150"/>
        <v>0</v>
      </c>
      <c r="DK92" s="26">
        <f t="shared" si="151"/>
        <v>0</v>
      </c>
      <c r="DL92" s="26">
        <f t="shared" si="152"/>
        <v>0</v>
      </c>
      <c r="DM92" s="26">
        <f t="shared" si="153"/>
        <v>0</v>
      </c>
      <c r="DN92" s="26">
        <f t="shared" si="154"/>
        <v>0</v>
      </c>
    </row>
    <row r="93" spans="1:118" x14ac:dyDescent="0.25">
      <c r="A93" s="1590" t="s">
        <v>125</v>
      </c>
      <c r="B93" s="1591"/>
      <c r="C93" s="1592"/>
      <c r="D93" s="1383">
        <f t="shared" si="136"/>
        <v>70</v>
      </c>
      <c r="E93" s="1465">
        <f>SUM(Y93+AA93+AC93+AE93+AG93+AI93+AK93+AM93)</f>
        <v>19</v>
      </c>
      <c r="F93" s="1466">
        <f>SUM(Z93+AB93+AD93+AF93+AH93+AJ93+AL93+AN93)</f>
        <v>51</v>
      </c>
      <c r="G93" s="1593"/>
      <c r="H93" s="1594"/>
      <c r="I93" s="1593"/>
      <c r="J93" s="1595"/>
      <c r="K93" s="1593"/>
      <c r="L93" s="1594"/>
      <c r="M93" s="1593"/>
      <c r="N93" s="1594"/>
      <c r="O93" s="1596"/>
      <c r="P93" s="1594"/>
      <c r="Q93" s="1596"/>
      <c r="R93" s="1594"/>
      <c r="S93" s="1596"/>
      <c r="T93" s="1594"/>
      <c r="U93" s="1596"/>
      <c r="V93" s="1594"/>
      <c r="W93" s="1596"/>
      <c r="X93" s="1594"/>
      <c r="Y93" s="1424">
        <v>12</v>
      </c>
      <c r="Z93" s="1425">
        <v>20</v>
      </c>
      <c r="AA93" s="1424">
        <v>1</v>
      </c>
      <c r="AB93" s="1425">
        <v>18</v>
      </c>
      <c r="AC93" s="1424">
        <v>2</v>
      </c>
      <c r="AD93" s="1425">
        <v>6</v>
      </c>
      <c r="AE93" s="1424">
        <v>3</v>
      </c>
      <c r="AF93" s="1425">
        <v>5</v>
      </c>
      <c r="AG93" s="1424">
        <v>1</v>
      </c>
      <c r="AH93" s="1425">
        <v>1</v>
      </c>
      <c r="AI93" s="1424">
        <v>0</v>
      </c>
      <c r="AJ93" s="1425">
        <v>0</v>
      </c>
      <c r="AK93" s="1424">
        <v>0</v>
      </c>
      <c r="AL93" s="1425">
        <v>1</v>
      </c>
      <c r="AM93" s="1424">
        <v>0</v>
      </c>
      <c r="AN93" s="1426">
        <v>0</v>
      </c>
      <c r="AO93" s="1597"/>
      <c r="AP93" s="20">
        <v>0</v>
      </c>
      <c r="AQ93" s="24">
        <v>70</v>
      </c>
      <c r="AR93" s="24">
        <v>0</v>
      </c>
      <c r="AS93" s="24">
        <v>0</v>
      </c>
      <c r="AT93" s="20">
        <v>0</v>
      </c>
      <c r="AU93" s="20">
        <v>0</v>
      </c>
      <c r="AV93" s="20">
        <v>0</v>
      </c>
      <c r="AW93" s="20">
        <v>0</v>
      </c>
      <c r="AX93" t="str">
        <f t="shared" si="138"/>
        <v/>
      </c>
      <c r="CW93" s="182"/>
      <c r="CX93" s="25" t="str">
        <f t="shared" si="140"/>
        <v/>
      </c>
      <c r="CY93" s="25" t="str">
        <f t="shared" si="141"/>
        <v/>
      </c>
      <c r="CZ93" s="25" t="str">
        <f t="shared" si="142"/>
        <v/>
      </c>
      <c r="DA93" s="25" t="str">
        <f t="shared" si="143"/>
        <v/>
      </c>
      <c r="DB93" s="25" t="str">
        <f t="shared" si="144"/>
        <v/>
      </c>
      <c r="DC93" s="25" t="str">
        <f t="shared" si="145"/>
        <v/>
      </c>
      <c r="DD93" s="25" t="str">
        <f t="shared" si="146"/>
        <v/>
      </c>
      <c r="DE93"/>
      <c r="DG93" s="182"/>
      <c r="DH93" s="26">
        <f t="shared" si="148"/>
        <v>0</v>
      </c>
      <c r="DI93" s="26">
        <f t="shared" si="149"/>
        <v>0</v>
      </c>
      <c r="DJ93" s="26">
        <f t="shared" si="150"/>
        <v>0</v>
      </c>
      <c r="DK93" s="26">
        <f t="shared" si="151"/>
        <v>0</v>
      </c>
      <c r="DL93" s="26">
        <f t="shared" si="152"/>
        <v>0</v>
      </c>
      <c r="DM93" s="26">
        <f t="shared" si="153"/>
        <v>0</v>
      </c>
      <c r="DN93" s="26">
        <f t="shared" si="154"/>
        <v>0</v>
      </c>
    </row>
    <row r="94" spans="1:118" x14ac:dyDescent="0.25">
      <c r="A94" s="1598" t="s">
        <v>126</v>
      </c>
      <c r="B94" s="1598"/>
      <c r="C94" s="1598"/>
      <c r="D94" s="1383">
        <f t="shared" si="136"/>
        <v>128</v>
      </c>
      <c r="E94" s="1465">
        <f t="shared" si="137"/>
        <v>51</v>
      </c>
      <c r="F94" s="1466">
        <f t="shared" si="137"/>
        <v>77</v>
      </c>
      <c r="G94" s="1467">
        <v>0</v>
      </c>
      <c r="H94" s="1425">
        <v>3</v>
      </c>
      <c r="I94" s="1467">
        <v>0</v>
      </c>
      <c r="J94" s="1487">
        <v>0</v>
      </c>
      <c r="K94" s="1467">
        <v>0</v>
      </c>
      <c r="L94" s="1425">
        <v>0</v>
      </c>
      <c r="M94" s="1467">
        <v>0</v>
      </c>
      <c r="N94" s="1425">
        <v>0</v>
      </c>
      <c r="O94" s="1424">
        <v>0</v>
      </c>
      <c r="P94" s="1425">
        <v>0</v>
      </c>
      <c r="Q94" s="1424">
        <v>0</v>
      </c>
      <c r="R94" s="1425">
        <v>0</v>
      </c>
      <c r="S94" s="1424">
        <v>0</v>
      </c>
      <c r="T94" s="1425">
        <v>1</v>
      </c>
      <c r="U94" s="1424">
        <v>2</v>
      </c>
      <c r="V94" s="1425">
        <v>0</v>
      </c>
      <c r="W94" s="1424">
        <v>13</v>
      </c>
      <c r="X94" s="1425">
        <v>7</v>
      </c>
      <c r="Y94" s="1424">
        <v>14</v>
      </c>
      <c r="Z94" s="1425">
        <v>22</v>
      </c>
      <c r="AA94" s="1424">
        <v>1</v>
      </c>
      <c r="AB94" s="1425">
        <v>18</v>
      </c>
      <c r="AC94" s="1424">
        <v>2</v>
      </c>
      <c r="AD94" s="1425">
        <v>7</v>
      </c>
      <c r="AE94" s="1424">
        <v>4</v>
      </c>
      <c r="AF94" s="1425">
        <v>11</v>
      </c>
      <c r="AG94" s="1424">
        <v>11</v>
      </c>
      <c r="AH94" s="1425">
        <v>4</v>
      </c>
      <c r="AI94" s="1424">
        <v>1</v>
      </c>
      <c r="AJ94" s="1425">
        <v>2</v>
      </c>
      <c r="AK94" s="1424">
        <v>2</v>
      </c>
      <c r="AL94" s="1425">
        <v>2</v>
      </c>
      <c r="AM94" s="1424">
        <v>1</v>
      </c>
      <c r="AN94" s="1426">
        <v>0</v>
      </c>
      <c r="AO94" s="1468">
        <v>0</v>
      </c>
      <c r="AP94" s="1468">
        <v>0</v>
      </c>
      <c r="AQ94" s="1428">
        <v>128</v>
      </c>
      <c r="AR94" s="1428">
        <v>0</v>
      </c>
      <c r="AS94" s="1428">
        <v>0</v>
      </c>
      <c r="AT94" s="1468">
        <v>1</v>
      </c>
      <c r="AU94" s="1468">
        <v>0</v>
      </c>
      <c r="AV94" s="1468">
        <v>0</v>
      </c>
      <c r="AW94" s="1468">
        <v>0</v>
      </c>
      <c r="AX94" t="str">
        <f t="shared" si="138"/>
        <v/>
      </c>
      <c r="CW94" s="25" t="str">
        <f t="shared" si="139"/>
        <v/>
      </c>
      <c r="CX94" s="25" t="str">
        <f t="shared" si="140"/>
        <v/>
      </c>
      <c r="CY94" s="25" t="str">
        <f t="shared" si="141"/>
        <v/>
      </c>
      <c r="CZ94" s="25" t="str">
        <f t="shared" si="142"/>
        <v/>
      </c>
      <c r="DA94" s="25" t="str">
        <f t="shared" si="143"/>
        <v/>
      </c>
      <c r="DB94" s="25" t="str">
        <f t="shared" si="144"/>
        <v/>
      </c>
      <c r="DC94" s="25" t="str">
        <f t="shared" si="145"/>
        <v/>
      </c>
      <c r="DD94" s="25" t="str">
        <f t="shared" si="146"/>
        <v/>
      </c>
      <c r="DE94"/>
      <c r="DG94" s="26">
        <f t="shared" ref="DG94:DG96" si="155">IF(AND((W94+X94)&gt;0,AO94=""),1,IF(AO94&gt;(W94+X94),1,0))</f>
        <v>0</v>
      </c>
      <c r="DH94" s="26">
        <f t="shared" si="148"/>
        <v>0</v>
      </c>
      <c r="DI94" s="26">
        <f t="shared" si="149"/>
        <v>0</v>
      </c>
      <c r="DJ94" s="26">
        <f t="shared" si="150"/>
        <v>0</v>
      </c>
      <c r="DK94" s="26">
        <f t="shared" si="151"/>
        <v>0</v>
      </c>
      <c r="DL94" s="26">
        <f t="shared" si="152"/>
        <v>0</v>
      </c>
      <c r="DM94" s="26">
        <f t="shared" si="153"/>
        <v>0</v>
      </c>
      <c r="DN94" s="26">
        <f t="shared" si="154"/>
        <v>0</v>
      </c>
    </row>
    <row r="95" spans="1:118" x14ac:dyDescent="0.25">
      <c r="A95" s="1320" t="s">
        <v>127</v>
      </c>
      <c r="B95" s="1320"/>
      <c r="C95" s="1320"/>
      <c r="D95" s="1383">
        <f t="shared" si="136"/>
        <v>3</v>
      </c>
      <c r="E95" s="1465">
        <f t="shared" si="137"/>
        <v>3</v>
      </c>
      <c r="F95" s="1466">
        <f t="shared" si="137"/>
        <v>0</v>
      </c>
      <c r="G95" s="1467">
        <v>0</v>
      </c>
      <c r="H95" s="1425">
        <v>0</v>
      </c>
      <c r="I95" s="1467">
        <v>0</v>
      </c>
      <c r="J95" s="1487">
        <v>0</v>
      </c>
      <c r="K95" s="1467">
        <v>0</v>
      </c>
      <c r="L95" s="1425">
        <v>0</v>
      </c>
      <c r="M95" s="1467">
        <v>0</v>
      </c>
      <c r="N95" s="1425">
        <v>0</v>
      </c>
      <c r="O95" s="1424">
        <v>0</v>
      </c>
      <c r="P95" s="1425">
        <v>0</v>
      </c>
      <c r="Q95" s="1424">
        <v>0</v>
      </c>
      <c r="R95" s="1425">
        <v>0</v>
      </c>
      <c r="S95" s="1424">
        <v>0</v>
      </c>
      <c r="T95" s="1425">
        <v>0</v>
      </c>
      <c r="U95" s="1424">
        <v>1</v>
      </c>
      <c r="V95" s="1425">
        <v>0</v>
      </c>
      <c r="W95" s="1424">
        <v>2</v>
      </c>
      <c r="X95" s="1425">
        <v>0</v>
      </c>
      <c r="Y95" s="1424">
        <v>0</v>
      </c>
      <c r="Z95" s="1425">
        <v>0</v>
      </c>
      <c r="AA95" s="1424">
        <v>0</v>
      </c>
      <c r="AB95" s="1425">
        <v>0</v>
      </c>
      <c r="AC95" s="1424">
        <v>0</v>
      </c>
      <c r="AD95" s="1425">
        <v>0</v>
      </c>
      <c r="AE95" s="1424">
        <v>0</v>
      </c>
      <c r="AF95" s="1425">
        <v>0</v>
      </c>
      <c r="AG95" s="1424">
        <v>0</v>
      </c>
      <c r="AH95" s="1425">
        <v>0</v>
      </c>
      <c r="AI95" s="1424">
        <v>0</v>
      </c>
      <c r="AJ95" s="1425">
        <v>0</v>
      </c>
      <c r="AK95" s="1424">
        <v>0</v>
      </c>
      <c r="AL95" s="1425">
        <v>0</v>
      </c>
      <c r="AM95" s="1424">
        <v>0</v>
      </c>
      <c r="AN95" s="1426">
        <v>0</v>
      </c>
      <c r="AO95" s="1468">
        <v>0</v>
      </c>
      <c r="AP95" s="1468">
        <v>0</v>
      </c>
      <c r="AQ95" s="1428">
        <v>3</v>
      </c>
      <c r="AR95" s="1428">
        <v>0</v>
      </c>
      <c r="AS95" s="1428">
        <v>0</v>
      </c>
      <c r="AT95" s="1468">
        <v>0</v>
      </c>
      <c r="AU95" s="1468">
        <v>0</v>
      </c>
      <c r="AV95" s="1468">
        <v>0</v>
      </c>
      <c r="AW95" s="1468">
        <v>0</v>
      </c>
      <c r="AX95" t="str">
        <f t="shared" si="138"/>
        <v/>
      </c>
      <c r="CW95" s="25" t="str">
        <f t="shared" si="139"/>
        <v/>
      </c>
      <c r="CX95" s="25" t="str">
        <f t="shared" si="140"/>
        <v/>
      </c>
      <c r="CY95" s="25" t="str">
        <f t="shared" si="141"/>
        <v/>
      </c>
      <c r="CZ95" s="25" t="str">
        <f t="shared" si="142"/>
        <v/>
      </c>
      <c r="DA95" s="25" t="str">
        <f t="shared" si="143"/>
        <v/>
      </c>
      <c r="DB95" s="25" t="str">
        <f t="shared" si="144"/>
        <v/>
      </c>
      <c r="DC95" s="25" t="str">
        <f t="shared" si="145"/>
        <v/>
      </c>
      <c r="DD95" s="25" t="str">
        <f t="shared" si="146"/>
        <v/>
      </c>
      <c r="DE95"/>
      <c r="DG95" s="26">
        <f t="shared" si="155"/>
        <v>0</v>
      </c>
      <c r="DH95" s="26">
        <f t="shared" si="148"/>
        <v>0</v>
      </c>
      <c r="DI95" s="26">
        <f t="shared" si="149"/>
        <v>0</v>
      </c>
      <c r="DJ95" s="26">
        <f t="shared" si="150"/>
        <v>0</v>
      </c>
      <c r="DK95" s="26">
        <f t="shared" si="151"/>
        <v>0</v>
      </c>
      <c r="DL95" s="26">
        <f t="shared" si="152"/>
        <v>0</v>
      </c>
      <c r="DM95" s="26">
        <f t="shared" si="153"/>
        <v>0</v>
      </c>
      <c r="DN95" s="26">
        <f t="shared" si="154"/>
        <v>0</v>
      </c>
    </row>
    <row r="96" spans="1:118" x14ac:dyDescent="0.25">
      <c r="A96" s="1419" t="s">
        <v>128</v>
      </c>
      <c r="B96" s="1420"/>
      <c r="C96" s="1421"/>
      <c r="D96" s="1383">
        <f t="shared" si="136"/>
        <v>116</v>
      </c>
      <c r="E96" s="1465">
        <f t="shared" si="137"/>
        <v>53</v>
      </c>
      <c r="F96" s="1466">
        <f t="shared" si="137"/>
        <v>63</v>
      </c>
      <c r="G96" s="1467">
        <v>0</v>
      </c>
      <c r="H96" s="22">
        <v>0</v>
      </c>
      <c r="I96" s="19">
        <v>2</v>
      </c>
      <c r="J96" s="177">
        <v>0</v>
      </c>
      <c r="K96" s="19">
        <v>2</v>
      </c>
      <c r="L96" s="1425">
        <v>10</v>
      </c>
      <c r="M96" s="1467">
        <v>4</v>
      </c>
      <c r="N96" s="1425">
        <v>9</v>
      </c>
      <c r="O96" s="1424">
        <v>7</v>
      </c>
      <c r="P96" s="1425">
        <v>8</v>
      </c>
      <c r="Q96" s="1424">
        <v>5</v>
      </c>
      <c r="R96" s="1425">
        <v>5</v>
      </c>
      <c r="S96" s="1424">
        <v>2</v>
      </c>
      <c r="T96" s="1425">
        <v>4</v>
      </c>
      <c r="U96" s="1424">
        <v>10</v>
      </c>
      <c r="V96" s="1425">
        <v>17</v>
      </c>
      <c r="W96" s="1424">
        <v>14</v>
      </c>
      <c r="X96" s="1425">
        <v>2</v>
      </c>
      <c r="Y96" s="1424">
        <v>5</v>
      </c>
      <c r="Z96" s="1425">
        <v>2</v>
      </c>
      <c r="AA96" s="1424">
        <v>0</v>
      </c>
      <c r="AB96" s="1425">
        <v>3</v>
      </c>
      <c r="AC96" s="1424">
        <v>0</v>
      </c>
      <c r="AD96" s="1425">
        <v>0</v>
      </c>
      <c r="AE96" s="1424">
        <v>0</v>
      </c>
      <c r="AF96" s="1425">
        <v>1</v>
      </c>
      <c r="AG96" s="1424">
        <v>0</v>
      </c>
      <c r="AH96" s="1425">
        <v>0</v>
      </c>
      <c r="AI96" s="1424">
        <v>0</v>
      </c>
      <c r="AJ96" s="1425">
        <v>1</v>
      </c>
      <c r="AK96" s="1424">
        <v>2</v>
      </c>
      <c r="AL96" s="1425">
        <v>1</v>
      </c>
      <c r="AM96" s="1424">
        <v>0</v>
      </c>
      <c r="AN96" s="1426">
        <v>0</v>
      </c>
      <c r="AO96" s="1468">
        <v>0</v>
      </c>
      <c r="AP96" s="20">
        <v>0</v>
      </c>
      <c r="AQ96" s="24">
        <v>116</v>
      </c>
      <c r="AR96" s="24">
        <v>0</v>
      </c>
      <c r="AS96" s="24">
        <v>0</v>
      </c>
      <c r="AT96" s="20">
        <v>12</v>
      </c>
      <c r="AU96" s="20">
        <v>0</v>
      </c>
      <c r="AV96" s="20">
        <v>0</v>
      </c>
      <c r="AW96" s="20">
        <v>0</v>
      </c>
      <c r="AX96" t="str">
        <f t="shared" si="138"/>
        <v/>
      </c>
      <c r="CW96" s="25" t="str">
        <f t="shared" si="139"/>
        <v/>
      </c>
      <c r="CX96" s="25" t="str">
        <f t="shared" si="140"/>
        <v/>
      </c>
      <c r="CY96" s="25" t="str">
        <f t="shared" si="141"/>
        <v/>
      </c>
      <c r="CZ96" s="25" t="str">
        <f t="shared" si="142"/>
        <v/>
      </c>
      <c r="DA96" s="25" t="str">
        <f t="shared" si="143"/>
        <v/>
      </c>
      <c r="DB96" s="25" t="str">
        <f t="shared" si="144"/>
        <v/>
      </c>
      <c r="DC96" s="25" t="str">
        <f t="shared" si="145"/>
        <v/>
      </c>
      <c r="DD96" s="25" t="str">
        <f t="shared" si="146"/>
        <v/>
      </c>
      <c r="DE96"/>
      <c r="DG96" s="26">
        <f t="shared" si="155"/>
        <v>0</v>
      </c>
      <c r="DH96" s="26">
        <f t="shared" si="148"/>
        <v>0</v>
      </c>
      <c r="DI96" s="26">
        <f t="shared" si="149"/>
        <v>0</v>
      </c>
      <c r="DJ96" s="26">
        <f t="shared" si="150"/>
        <v>0</v>
      </c>
      <c r="DK96" s="26">
        <f t="shared" si="151"/>
        <v>0</v>
      </c>
      <c r="DL96" s="26">
        <f t="shared" si="152"/>
        <v>0</v>
      </c>
      <c r="DM96" s="26">
        <f t="shared" si="153"/>
        <v>0</v>
      </c>
      <c r="DN96" s="26">
        <f t="shared" si="154"/>
        <v>0</v>
      </c>
    </row>
    <row r="97" spans="1:118" x14ac:dyDescent="0.25">
      <c r="A97" s="1590" t="s">
        <v>129</v>
      </c>
      <c r="B97" s="1591"/>
      <c r="C97" s="1592"/>
      <c r="D97" s="1383">
        <f t="shared" si="136"/>
        <v>5</v>
      </c>
      <c r="E97" s="1465">
        <f>SUM(Y97+AA97+AC97+AE97+AG97+AI97+AK97+AM97)</f>
        <v>1</v>
      </c>
      <c r="F97" s="1466">
        <f>SUM(Z97+AB97+AD97+AF97+AH97+AJ97+AL97+AN97)</f>
        <v>4</v>
      </c>
      <c r="G97" s="1593"/>
      <c r="H97" s="1594"/>
      <c r="I97" s="1593"/>
      <c r="J97" s="1595"/>
      <c r="K97" s="1593"/>
      <c r="L97" s="1594"/>
      <c r="M97" s="1593"/>
      <c r="N97" s="1594"/>
      <c r="O97" s="1596"/>
      <c r="P97" s="1594"/>
      <c r="Q97" s="1596"/>
      <c r="R97" s="1594"/>
      <c r="S97" s="1596"/>
      <c r="T97" s="1594"/>
      <c r="U97" s="1596"/>
      <c r="V97" s="1594"/>
      <c r="W97" s="1596"/>
      <c r="X97" s="1594"/>
      <c r="Y97" s="1424">
        <v>1</v>
      </c>
      <c r="Z97" s="1425">
        <v>1</v>
      </c>
      <c r="AA97" s="1424">
        <v>0</v>
      </c>
      <c r="AB97" s="1425">
        <v>0</v>
      </c>
      <c r="AC97" s="1424">
        <v>0</v>
      </c>
      <c r="AD97" s="1425">
        <v>1</v>
      </c>
      <c r="AE97" s="1424">
        <v>0</v>
      </c>
      <c r="AF97" s="1425">
        <v>1</v>
      </c>
      <c r="AG97" s="1424">
        <v>0</v>
      </c>
      <c r="AH97" s="1425">
        <v>0</v>
      </c>
      <c r="AI97" s="1424">
        <v>0</v>
      </c>
      <c r="AJ97" s="1425">
        <v>0</v>
      </c>
      <c r="AK97" s="1424">
        <v>0</v>
      </c>
      <c r="AL97" s="1425">
        <v>1</v>
      </c>
      <c r="AM97" s="1424">
        <v>0</v>
      </c>
      <c r="AN97" s="1426">
        <v>0</v>
      </c>
      <c r="AO97" s="1597"/>
      <c r="AP97" s="20">
        <v>0</v>
      </c>
      <c r="AQ97" s="24">
        <v>5</v>
      </c>
      <c r="AR97" s="24">
        <v>0</v>
      </c>
      <c r="AS97" s="24">
        <v>0</v>
      </c>
      <c r="AT97" s="20">
        <v>0</v>
      </c>
      <c r="AU97" s="20">
        <v>0</v>
      </c>
      <c r="AV97" s="20">
        <v>0</v>
      </c>
      <c r="AW97" s="20">
        <v>0</v>
      </c>
      <c r="AX97" t="str">
        <f t="shared" si="138"/>
        <v/>
      </c>
      <c r="CW97" s="182"/>
      <c r="CX97" s="25" t="str">
        <f t="shared" si="140"/>
        <v/>
      </c>
      <c r="CY97" s="25" t="str">
        <f t="shared" si="141"/>
        <v/>
      </c>
      <c r="CZ97" s="25" t="str">
        <f t="shared" si="142"/>
        <v/>
      </c>
      <c r="DA97" s="25" t="str">
        <f t="shared" si="143"/>
        <v/>
      </c>
      <c r="DB97" s="25" t="str">
        <f t="shared" si="144"/>
        <v/>
      </c>
      <c r="DC97" s="25" t="str">
        <f t="shared" si="145"/>
        <v/>
      </c>
      <c r="DD97" s="25" t="str">
        <f t="shared" si="146"/>
        <v/>
      </c>
      <c r="DE97"/>
      <c r="DG97" s="182"/>
      <c r="DH97" s="26">
        <f t="shared" si="148"/>
        <v>0</v>
      </c>
      <c r="DI97" s="26">
        <f t="shared" si="149"/>
        <v>0</v>
      </c>
      <c r="DJ97" s="26">
        <f t="shared" si="150"/>
        <v>0</v>
      </c>
      <c r="DK97" s="26">
        <f t="shared" si="151"/>
        <v>0</v>
      </c>
      <c r="DL97" s="26">
        <f t="shared" si="152"/>
        <v>0</v>
      </c>
      <c r="DM97" s="26">
        <f t="shared" si="153"/>
        <v>0</v>
      </c>
      <c r="DN97" s="26">
        <f t="shared" si="154"/>
        <v>0</v>
      </c>
    </row>
    <row r="98" spans="1:118" x14ac:dyDescent="0.25">
      <c r="A98" s="1598" t="s">
        <v>130</v>
      </c>
      <c r="B98" s="1598"/>
      <c r="C98" s="1598"/>
      <c r="D98" s="1383">
        <f t="shared" si="136"/>
        <v>17</v>
      </c>
      <c r="E98" s="1465">
        <f>SUM(G98+I98+K98+M98+O98+Q98+S98+U98+W98+Y98)</f>
        <v>3</v>
      </c>
      <c r="F98" s="1466">
        <f>SUM(H98+J98+L98+N98+P98+R98+T98+V98+X98+Z98)</f>
        <v>14</v>
      </c>
      <c r="G98" s="1467">
        <v>0</v>
      </c>
      <c r="H98" s="1425">
        <v>0</v>
      </c>
      <c r="I98" s="1467">
        <v>0</v>
      </c>
      <c r="J98" s="1487">
        <v>0</v>
      </c>
      <c r="K98" s="19">
        <v>0</v>
      </c>
      <c r="L98" s="1425">
        <v>0</v>
      </c>
      <c r="M98" s="1467">
        <v>0</v>
      </c>
      <c r="N98" s="1425">
        <v>0</v>
      </c>
      <c r="O98" s="1424">
        <v>0</v>
      </c>
      <c r="P98" s="1425">
        <v>0</v>
      </c>
      <c r="Q98" s="1424">
        <v>0</v>
      </c>
      <c r="R98" s="1425">
        <v>0</v>
      </c>
      <c r="S98" s="1424">
        <v>0</v>
      </c>
      <c r="T98" s="1425">
        <v>0</v>
      </c>
      <c r="U98" s="1424">
        <v>0</v>
      </c>
      <c r="V98" s="1425">
        <v>0</v>
      </c>
      <c r="W98" s="1424">
        <v>2</v>
      </c>
      <c r="X98" s="1425">
        <v>9</v>
      </c>
      <c r="Y98" s="1424">
        <v>1</v>
      </c>
      <c r="Z98" s="1425">
        <v>5</v>
      </c>
      <c r="AA98" s="1596"/>
      <c r="AB98" s="1594"/>
      <c r="AC98" s="1596"/>
      <c r="AD98" s="1594"/>
      <c r="AE98" s="1596"/>
      <c r="AF98" s="1594"/>
      <c r="AG98" s="1596"/>
      <c r="AH98" s="1594"/>
      <c r="AI98" s="1596"/>
      <c r="AJ98" s="1594"/>
      <c r="AK98" s="1596"/>
      <c r="AL98" s="1594"/>
      <c r="AM98" s="1596"/>
      <c r="AN98" s="1599"/>
      <c r="AO98" s="1468">
        <v>0</v>
      </c>
      <c r="AP98" s="1468">
        <v>0</v>
      </c>
      <c r="AQ98" s="1428">
        <v>17</v>
      </c>
      <c r="AR98" s="1600"/>
      <c r="AS98" s="1428">
        <v>0</v>
      </c>
      <c r="AT98" s="1468">
        <v>0</v>
      </c>
      <c r="AU98" s="1468">
        <v>0</v>
      </c>
      <c r="AV98" s="1468">
        <v>0</v>
      </c>
      <c r="AW98" s="1468">
        <v>0</v>
      </c>
      <c r="AX98" t="str">
        <f t="shared" si="138"/>
        <v/>
      </c>
      <c r="CW98" s="25" t="str">
        <f t="shared" si="139"/>
        <v/>
      </c>
      <c r="CX98" s="25" t="str">
        <f t="shared" si="140"/>
        <v/>
      </c>
      <c r="CY98" s="25" t="str">
        <f t="shared" si="141"/>
        <v/>
      </c>
      <c r="CZ98" s="182"/>
      <c r="DA98" s="25" t="str">
        <f t="shared" si="143"/>
        <v/>
      </c>
      <c r="DB98" s="25" t="str">
        <f t="shared" si="144"/>
        <v/>
      </c>
      <c r="DC98" s="25" t="str">
        <f t="shared" si="145"/>
        <v/>
      </c>
      <c r="DD98" s="25" t="str">
        <f t="shared" si="146"/>
        <v/>
      </c>
      <c r="DE98"/>
      <c r="DG98" s="26">
        <f t="shared" ref="DG98:DG116" si="156">IF(AND((W98+X98)&gt;0,AO98=""),1,IF(AO98&gt;(W98+X98),1,0))</f>
        <v>0</v>
      </c>
      <c r="DH98" s="26">
        <f t="shared" si="148"/>
        <v>0</v>
      </c>
      <c r="DI98" s="26">
        <f t="shared" si="149"/>
        <v>0</v>
      </c>
      <c r="DJ98" s="182"/>
      <c r="DK98" s="26">
        <f t="shared" si="151"/>
        <v>0</v>
      </c>
      <c r="DL98" s="26">
        <f t="shared" si="152"/>
        <v>0</v>
      </c>
      <c r="DM98" s="26">
        <f t="shared" si="153"/>
        <v>0</v>
      </c>
      <c r="DN98" s="26">
        <f t="shared" si="154"/>
        <v>0</v>
      </c>
    </row>
    <row r="99" spans="1:118" x14ac:dyDescent="0.25">
      <c r="A99" s="751" t="s">
        <v>131</v>
      </c>
      <c r="B99" s="752"/>
      <c r="C99" s="753"/>
      <c r="D99" s="1383">
        <f t="shared" si="136"/>
        <v>24</v>
      </c>
      <c r="E99" s="1465">
        <f t="shared" si="137"/>
        <v>15</v>
      </c>
      <c r="F99" s="1466">
        <f t="shared" si="137"/>
        <v>9</v>
      </c>
      <c r="G99" s="1467">
        <v>0</v>
      </c>
      <c r="H99" s="1425">
        <v>0</v>
      </c>
      <c r="I99" s="1467">
        <v>0</v>
      </c>
      <c r="J99" s="1487">
        <v>0</v>
      </c>
      <c r="K99" s="19">
        <v>0</v>
      </c>
      <c r="L99" s="1425">
        <v>0</v>
      </c>
      <c r="M99" s="1467">
        <v>0</v>
      </c>
      <c r="N99" s="1425">
        <v>0</v>
      </c>
      <c r="O99" s="1424">
        <v>0</v>
      </c>
      <c r="P99" s="1425">
        <v>0</v>
      </c>
      <c r="Q99" s="1424">
        <v>0</v>
      </c>
      <c r="R99" s="1425">
        <v>0</v>
      </c>
      <c r="S99" s="1424">
        <v>0</v>
      </c>
      <c r="T99" s="1425">
        <v>0</v>
      </c>
      <c r="U99" s="1424">
        <v>0</v>
      </c>
      <c r="V99" s="1425">
        <v>0</v>
      </c>
      <c r="W99" s="1424">
        <v>6</v>
      </c>
      <c r="X99" s="1425">
        <v>3</v>
      </c>
      <c r="Y99" s="1424">
        <v>7</v>
      </c>
      <c r="Z99" s="1425">
        <v>6</v>
      </c>
      <c r="AA99" s="1424">
        <v>2</v>
      </c>
      <c r="AB99" s="1425">
        <v>0</v>
      </c>
      <c r="AC99" s="1424">
        <v>0</v>
      </c>
      <c r="AD99" s="1425">
        <v>0</v>
      </c>
      <c r="AE99" s="1424">
        <v>0</v>
      </c>
      <c r="AF99" s="1425">
        <v>0</v>
      </c>
      <c r="AG99" s="1424">
        <v>0</v>
      </c>
      <c r="AH99" s="1425">
        <v>0</v>
      </c>
      <c r="AI99" s="1424">
        <v>0</v>
      </c>
      <c r="AJ99" s="1425">
        <v>0</v>
      </c>
      <c r="AK99" s="1424">
        <v>0</v>
      </c>
      <c r="AL99" s="1425">
        <v>0</v>
      </c>
      <c r="AM99" s="1424">
        <v>0</v>
      </c>
      <c r="AN99" s="1426">
        <v>0</v>
      </c>
      <c r="AO99" s="1468">
        <v>0</v>
      </c>
      <c r="AP99" s="1468">
        <v>0</v>
      </c>
      <c r="AQ99" s="1428">
        <v>24</v>
      </c>
      <c r="AR99" s="24">
        <v>0</v>
      </c>
      <c r="AS99" s="1428">
        <v>0</v>
      </c>
      <c r="AT99" s="1468">
        <v>0</v>
      </c>
      <c r="AU99" s="1468">
        <v>0</v>
      </c>
      <c r="AV99" s="1468">
        <v>0</v>
      </c>
      <c r="AW99" s="1468">
        <v>0</v>
      </c>
      <c r="AX99" t="str">
        <f t="shared" si="138"/>
        <v/>
      </c>
      <c r="CW99" s="25" t="str">
        <f t="shared" si="139"/>
        <v/>
      </c>
      <c r="CX99" s="25" t="str">
        <f t="shared" si="140"/>
        <v/>
      </c>
      <c r="CY99" s="25" t="str">
        <f t="shared" si="141"/>
        <v/>
      </c>
      <c r="CZ99" s="25" t="str">
        <f t="shared" si="142"/>
        <v/>
      </c>
      <c r="DA99" s="25" t="str">
        <f t="shared" si="143"/>
        <v/>
      </c>
      <c r="DB99" s="25" t="str">
        <f t="shared" si="144"/>
        <v/>
      </c>
      <c r="DC99" s="25" t="str">
        <f t="shared" si="145"/>
        <v/>
      </c>
      <c r="DD99" s="25" t="str">
        <f t="shared" si="146"/>
        <v/>
      </c>
      <c r="DE99"/>
      <c r="DG99" s="26">
        <f t="shared" si="156"/>
        <v>0</v>
      </c>
      <c r="DH99" s="26">
        <f t="shared" si="148"/>
        <v>0</v>
      </c>
      <c r="DI99" s="26">
        <f t="shared" si="149"/>
        <v>0</v>
      </c>
      <c r="DJ99" s="26">
        <f t="shared" si="150"/>
        <v>0</v>
      </c>
      <c r="DK99" s="26">
        <f t="shared" si="151"/>
        <v>0</v>
      </c>
      <c r="DL99" s="26">
        <f t="shared" si="152"/>
        <v>0</v>
      </c>
      <c r="DM99" s="26">
        <f t="shared" si="153"/>
        <v>0</v>
      </c>
      <c r="DN99" s="26">
        <f t="shared" si="154"/>
        <v>0</v>
      </c>
    </row>
    <row r="100" spans="1:118" ht="15" customHeight="1" x14ac:dyDescent="0.25">
      <c r="A100" s="751" t="s">
        <v>132</v>
      </c>
      <c r="B100" s="752"/>
      <c r="C100" s="753"/>
      <c r="D100" s="1383">
        <f t="shared" si="136"/>
        <v>11</v>
      </c>
      <c r="E100" s="1465">
        <f t="shared" si="137"/>
        <v>3</v>
      </c>
      <c r="F100" s="1466">
        <f t="shared" si="137"/>
        <v>8</v>
      </c>
      <c r="G100" s="1467">
        <v>0</v>
      </c>
      <c r="H100" s="1425">
        <v>0</v>
      </c>
      <c r="I100" s="1467">
        <v>0</v>
      </c>
      <c r="J100" s="1487">
        <v>0</v>
      </c>
      <c r="K100" s="19">
        <v>0</v>
      </c>
      <c r="L100" s="1425">
        <v>0</v>
      </c>
      <c r="M100" s="1467">
        <v>0</v>
      </c>
      <c r="N100" s="1425">
        <v>0</v>
      </c>
      <c r="O100" s="1424">
        <v>0</v>
      </c>
      <c r="P100" s="1425">
        <v>0</v>
      </c>
      <c r="Q100" s="1424">
        <v>0</v>
      </c>
      <c r="R100" s="1425">
        <v>0</v>
      </c>
      <c r="S100" s="1424">
        <v>0</v>
      </c>
      <c r="T100" s="1425">
        <v>0</v>
      </c>
      <c r="U100" s="1424">
        <v>0</v>
      </c>
      <c r="V100" s="1425">
        <v>0</v>
      </c>
      <c r="W100" s="1424">
        <v>0</v>
      </c>
      <c r="X100" s="1425">
        <v>0</v>
      </c>
      <c r="Y100" s="1424">
        <v>0</v>
      </c>
      <c r="Z100" s="1425">
        <v>2</v>
      </c>
      <c r="AA100" s="1424">
        <v>0</v>
      </c>
      <c r="AB100" s="1425">
        <v>2</v>
      </c>
      <c r="AC100" s="1424">
        <v>0</v>
      </c>
      <c r="AD100" s="1425">
        <v>1</v>
      </c>
      <c r="AE100" s="1424">
        <v>0</v>
      </c>
      <c r="AF100" s="1425">
        <v>0</v>
      </c>
      <c r="AG100" s="1424">
        <v>2</v>
      </c>
      <c r="AH100" s="1425">
        <v>1</v>
      </c>
      <c r="AI100" s="1424">
        <v>0</v>
      </c>
      <c r="AJ100" s="1425">
        <v>1</v>
      </c>
      <c r="AK100" s="1424">
        <v>1</v>
      </c>
      <c r="AL100" s="1425">
        <v>1</v>
      </c>
      <c r="AM100" s="1424">
        <v>0</v>
      </c>
      <c r="AN100" s="1426">
        <v>0</v>
      </c>
      <c r="AO100" s="1468">
        <v>0</v>
      </c>
      <c r="AP100" s="1468">
        <v>0</v>
      </c>
      <c r="AQ100" s="1428">
        <v>11</v>
      </c>
      <c r="AR100" s="24">
        <v>0</v>
      </c>
      <c r="AS100" s="1428">
        <v>0</v>
      </c>
      <c r="AT100" s="1468">
        <v>0</v>
      </c>
      <c r="AU100" s="1468">
        <v>0</v>
      </c>
      <c r="AV100" s="1468">
        <v>0</v>
      </c>
      <c r="AW100" s="1468">
        <v>0</v>
      </c>
      <c r="AX100" t="str">
        <f t="shared" si="138"/>
        <v/>
      </c>
      <c r="CW100" s="25" t="str">
        <f t="shared" si="139"/>
        <v/>
      </c>
      <c r="CX100" s="25" t="str">
        <f t="shared" si="140"/>
        <v/>
      </c>
      <c r="CY100" s="25" t="str">
        <f t="shared" si="141"/>
        <v/>
      </c>
      <c r="CZ100" s="25" t="str">
        <f t="shared" si="142"/>
        <v/>
      </c>
      <c r="DA100" s="25" t="str">
        <f t="shared" si="143"/>
        <v/>
      </c>
      <c r="DB100" s="25" t="str">
        <f t="shared" si="144"/>
        <v/>
      </c>
      <c r="DC100" s="25" t="str">
        <f t="shared" si="145"/>
        <v/>
      </c>
      <c r="DD100" s="25" t="str">
        <f t="shared" si="146"/>
        <v/>
      </c>
      <c r="DE100"/>
      <c r="DG100" s="26">
        <f t="shared" si="156"/>
        <v>0</v>
      </c>
      <c r="DH100" s="26">
        <f t="shared" si="148"/>
        <v>0</v>
      </c>
      <c r="DI100" s="26">
        <f t="shared" si="149"/>
        <v>0</v>
      </c>
      <c r="DJ100" s="26">
        <f t="shared" si="150"/>
        <v>0</v>
      </c>
      <c r="DK100" s="26">
        <f t="shared" si="151"/>
        <v>0</v>
      </c>
      <c r="DL100" s="26">
        <f t="shared" si="152"/>
        <v>0</v>
      </c>
      <c r="DM100" s="26">
        <f t="shared" si="153"/>
        <v>0</v>
      </c>
      <c r="DN100" s="26">
        <f t="shared" si="154"/>
        <v>0</v>
      </c>
    </row>
    <row r="101" spans="1:118" x14ac:dyDescent="0.25">
      <c r="A101" s="1598" t="s">
        <v>133</v>
      </c>
      <c r="B101" s="1598"/>
      <c r="C101" s="1598"/>
      <c r="D101" s="1383">
        <f t="shared" si="136"/>
        <v>3</v>
      </c>
      <c r="E101" s="1465">
        <f t="shared" si="137"/>
        <v>2</v>
      </c>
      <c r="F101" s="1466">
        <f t="shared" si="137"/>
        <v>1</v>
      </c>
      <c r="G101" s="1467">
        <v>0</v>
      </c>
      <c r="H101" s="1425">
        <v>0</v>
      </c>
      <c r="I101" s="1467">
        <v>0</v>
      </c>
      <c r="J101" s="1487">
        <v>0</v>
      </c>
      <c r="K101" s="1467">
        <v>0</v>
      </c>
      <c r="L101" s="1425">
        <v>0</v>
      </c>
      <c r="M101" s="1467">
        <v>0</v>
      </c>
      <c r="N101" s="1425">
        <v>0</v>
      </c>
      <c r="O101" s="1424">
        <v>0</v>
      </c>
      <c r="P101" s="1425">
        <v>0</v>
      </c>
      <c r="Q101" s="1424">
        <v>0</v>
      </c>
      <c r="R101" s="1425">
        <v>0</v>
      </c>
      <c r="S101" s="1424">
        <v>0</v>
      </c>
      <c r="T101" s="1425">
        <v>0</v>
      </c>
      <c r="U101" s="1424">
        <v>0</v>
      </c>
      <c r="V101" s="1425">
        <v>0</v>
      </c>
      <c r="W101" s="1424">
        <v>2</v>
      </c>
      <c r="X101" s="1425">
        <v>0</v>
      </c>
      <c r="Y101" s="1424">
        <v>0</v>
      </c>
      <c r="Z101" s="1425">
        <v>1</v>
      </c>
      <c r="AA101" s="1424">
        <v>0</v>
      </c>
      <c r="AB101" s="1425">
        <v>0</v>
      </c>
      <c r="AC101" s="1424">
        <v>0</v>
      </c>
      <c r="AD101" s="1425">
        <v>0</v>
      </c>
      <c r="AE101" s="1424">
        <v>0</v>
      </c>
      <c r="AF101" s="1425">
        <v>0</v>
      </c>
      <c r="AG101" s="1424">
        <v>0</v>
      </c>
      <c r="AH101" s="1425">
        <v>0</v>
      </c>
      <c r="AI101" s="1424">
        <v>0</v>
      </c>
      <c r="AJ101" s="1425">
        <v>0</v>
      </c>
      <c r="AK101" s="1424">
        <v>0</v>
      </c>
      <c r="AL101" s="1425">
        <v>0</v>
      </c>
      <c r="AM101" s="1424">
        <v>0</v>
      </c>
      <c r="AN101" s="1426">
        <v>0</v>
      </c>
      <c r="AO101" s="1468">
        <v>0</v>
      </c>
      <c r="AP101" s="1468">
        <v>0</v>
      </c>
      <c r="AQ101" s="1428">
        <v>3</v>
      </c>
      <c r="AR101" s="24">
        <v>0</v>
      </c>
      <c r="AS101" s="1428">
        <v>0</v>
      </c>
      <c r="AT101" s="1468">
        <v>0</v>
      </c>
      <c r="AU101" s="1468">
        <v>0</v>
      </c>
      <c r="AV101" s="1468">
        <v>0</v>
      </c>
      <c r="AW101" s="1468">
        <v>0</v>
      </c>
      <c r="AX101" t="str">
        <f t="shared" si="138"/>
        <v/>
      </c>
      <c r="CW101" s="25" t="str">
        <f t="shared" si="139"/>
        <v/>
      </c>
      <c r="CX101" s="25" t="str">
        <f t="shared" si="140"/>
        <v/>
      </c>
      <c r="CY101" s="25" t="str">
        <f t="shared" si="141"/>
        <v/>
      </c>
      <c r="CZ101" s="25" t="str">
        <f t="shared" si="142"/>
        <v/>
      </c>
      <c r="DA101" s="25" t="str">
        <f t="shared" si="143"/>
        <v/>
      </c>
      <c r="DB101" s="25" t="str">
        <f t="shared" si="144"/>
        <v/>
      </c>
      <c r="DC101" s="25" t="str">
        <f t="shared" si="145"/>
        <v/>
      </c>
      <c r="DD101" s="25" t="str">
        <f t="shared" si="146"/>
        <v/>
      </c>
      <c r="DE101"/>
      <c r="DG101" s="26">
        <f t="shared" si="156"/>
        <v>0</v>
      </c>
      <c r="DH101" s="26">
        <f t="shared" si="148"/>
        <v>0</v>
      </c>
      <c r="DI101" s="26">
        <f t="shared" si="149"/>
        <v>0</v>
      </c>
      <c r="DJ101" s="26">
        <f t="shared" si="150"/>
        <v>0</v>
      </c>
      <c r="DK101" s="26">
        <f t="shared" si="151"/>
        <v>0</v>
      </c>
      <c r="DL101" s="26">
        <f t="shared" si="152"/>
        <v>0</v>
      </c>
      <c r="DM101" s="26">
        <f t="shared" si="153"/>
        <v>0</v>
      </c>
      <c r="DN101" s="26">
        <f t="shared" si="154"/>
        <v>0</v>
      </c>
    </row>
    <row r="102" spans="1:118" x14ac:dyDescent="0.25">
      <c r="A102" s="1598" t="s">
        <v>134</v>
      </c>
      <c r="B102" s="1598"/>
      <c r="C102" s="1598"/>
      <c r="D102" s="1383">
        <f t="shared" si="136"/>
        <v>0</v>
      </c>
      <c r="E102" s="1465">
        <f t="shared" si="137"/>
        <v>0</v>
      </c>
      <c r="F102" s="1466">
        <f t="shared" si="137"/>
        <v>0</v>
      </c>
      <c r="G102" s="1467"/>
      <c r="H102" s="1425"/>
      <c r="I102" s="1467"/>
      <c r="J102" s="1487"/>
      <c r="K102" s="1467"/>
      <c r="L102" s="1425"/>
      <c r="M102" s="1467"/>
      <c r="N102" s="1425"/>
      <c r="O102" s="1424"/>
      <c r="P102" s="1425"/>
      <c r="Q102" s="1424"/>
      <c r="R102" s="1425"/>
      <c r="S102" s="1424"/>
      <c r="T102" s="1425"/>
      <c r="U102" s="1424"/>
      <c r="V102" s="1425"/>
      <c r="W102" s="1424"/>
      <c r="X102" s="1425"/>
      <c r="Y102" s="1424"/>
      <c r="Z102" s="1425"/>
      <c r="AA102" s="1424"/>
      <c r="AB102" s="1425"/>
      <c r="AC102" s="1424"/>
      <c r="AD102" s="1425"/>
      <c r="AE102" s="1424"/>
      <c r="AF102" s="1425"/>
      <c r="AG102" s="1424"/>
      <c r="AH102" s="1425"/>
      <c r="AI102" s="1424"/>
      <c r="AJ102" s="1425"/>
      <c r="AK102" s="1424"/>
      <c r="AL102" s="1425"/>
      <c r="AM102" s="1424"/>
      <c r="AN102" s="1426"/>
      <c r="AO102" s="1468">
        <v>0</v>
      </c>
      <c r="AP102" s="1468">
        <v>0</v>
      </c>
      <c r="AQ102" s="1428">
        <v>0</v>
      </c>
      <c r="AR102" s="24">
        <v>0</v>
      </c>
      <c r="AS102" s="1428">
        <v>0</v>
      </c>
      <c r="AT102" s="1468">
        <v>0</v>
      </c>
      <c r="AU102" s="1468">
        <v>0</v>
      </c>
      <c r="AV102" s="1468">
        <v>0</v>
      </c>
      <c r="AW102" s="1468">
        <v>0</v>
      </c>
      <c r="AX102" t="str">
        <f t="shared" si="138"/>
        <v/>
      </c>
      <c r="CW102" s="25" t="str">
        <f t="shared" si="139"/>
        <v/>
      </c>
      <c r="CX102" s="25" t="str">
        <f t="shared" si="140"/>
        <v/>
      </c>
      <c r="CY102" s="25" t="str">
        <f t="shared" si="141"/>
        <v/>
      </c>
      <c r="CZ102" s="25" t="str">
        <f t="shared" si="142"/>
        <v/>
      </c>
      <c r="DA102" s="25" t="str">
        <f t="shared" si="143"/>
        <v/>
      </c>
      <c r="DB102" s="25" t="str">
        <f t="shared" si="144"/>
        <v/>
      </c>
      <c r="DC102" s="25" t="str">
        <f t="shared" si="145"/>
        <v/>
      </c>
      <c r="DD102" s="25" t="str">
        <f t="shared" si="146"/>
        <v/>
      </c>
      <c r="DE102"/>
      <c r="DG102" s="26">
        <f t="shared" si="156"/>
        <v>0</v>
      </c>
      <c r="DH102" s="26">
        <f t="shared" si="148"/>
        <v>0</v>
      </c>
      <c r="DI102" s="26">
        <f t="shared" si="149"/>
        <v>0</v>
      </c>
      <c r="DJ102" s="26">
        <f t="shared" si="150"/>
        <v>0</v>
      </c>
      <c r="DK102" s="26">
        <f t="shared" si="151"/>
        <v>0</v>
      </c>
      <c r="DL102" s="26">
        <f t="shared" si="152"/>
        <v>0</v>
      </c>
      <c r="DM102" s="26">
        <f t="shared" si="153"/>
        <v>0</v>
      </c>
      <c r="DN102" s="26">
        <f t="shared" si="154"/>
        <v>0</v>
      </c>
    </row>
    <row r="103" spans="1:118" x14ac:dyDescent="0.25">
      <c r="A103" s="1598" t="s">
        <v>135</v>
      </c>
      <c r="B103" s="1598"/>
      <c r="C103" s="1598"/>
      <c r="D103" s="1383">
        <f t="shared" si="136"/>
        <v>0</v>
      </c>
      <c r="E103" s="1465">
        <f>SUM(G103+I103+K103+M103+O103+Q103+S103+U103+W103)</f>
        <v>0</v>
      </c>
      <c r="F103" s="1466">
        <f>SUM(H103+J103+L103+N103+P103+R103+T103+V103+X103)</f>
        <v>0</v>
      </c>
      <c r="G103" s="1601"/>
      <c r="H103" s="1425"/>
      <c r="I103" s="1601"/>
      <c r="J103" s="1487"/>
      <c r="K103" s="1467"/>
      <c r="L103" s="1425"/>
      <c r="M103" s="1467"/>
      <c r="N103" s="1425"/>
      <c r="O103" s="1424"/>
      <c r="P103" s="1425"/>
      <c r="Q103" s="1424"/>
      <c r="R103" s="1425"/>
      <c r="S103" s="1424"/>
      <c r="T103" s="1425"/>
      <c r="U103" s="1424"/>
      <c r="V103" s="1425"/>
      <c r="W103" s="1424"/>
      <c r="X103" s="1425"/>
      <c r="Y103" s="1596"/>
      <c r="Z103" s="1594"/>
      <c r="AA103" s="1596"/>
      <c r="AB103" s="1594"/>
      <c r="AC103" s="1596"/>
      <c r="AD103" s="1594"/>
      <c r="AE103" s="1596"/>
      <c r="AF103" s="1594"/>
      <c r="AG103" s="1596"/>
      <c r="AH103" s="1594"/>
      <c r="AI103" s="1596"/>
      <c r="AJ103" s="1594"/>
      <c r="AK103" s="1596"/>
      <c r="AL103" s="1594"/>
      <c r="AM103" s="1596"/>
      <c r="AN103" s="1599"/>
      <c r="AO103" s="1468">
        <v>0</v>
      </c>
      <c r="AP103" s="1468">
        <v>0</v>
      </c>
      <c r="AQ103" s="1428">
        <v>0</v>
      </c>
      <c r="AR103" s="1600"/>
      <c r="AS103" s="1428">
        <v>0</v>
      </c>
      <c r="AT103" s="1468">
        <v>0</v>
      </c>
      <c r="AU103" s="1468">
        <v>0</v>
      </c>
      <c r="AV103" s="1468">
        <v>0</v>
      </c>
      <c r="AW103" s="1468">
        <v>0</v>
      </c>
      <c r="AX103" t="str">
        <f t="shared" si="138"/>
        <v/>
      </c>
      <c r="CW103" s="25" t="str">
        <f t="shared" si="139"/>
        <v/>
      </c>
      <c r="CX103" s="25" t="str">
        <f t="shared" si="140"/>
        <v/>
      </c>
      <c r="CY103" s="25" t="str">
        <f t="shared" si="141"/>
        <v/>
      </c>
      <c r="CZ103" s="25" t="str">
        <f t="shared" si="142"/>
        <v/>
      </c>
      <c r="DA103" s="25" t="str">
        <f t="shared" si="143"/>
        <v/>
      </c>
      <c r="DB103" s="25" t="str">
        <f t="shared" si="144"/>
        <v/>
      </c>
      <c r="DC103" s="25" t="str">
        <f t="shared" si="145"/>
        <v/>
      </c>
      <c r="DD103" s="25" t="str">
        <f t="shared" si="146"/>
        <v/>
      </c>
      <c r="DE103"/>
      <c r="DG103" s="26">
        <f t="shared" si="156"/>
        <v>0</v>
      </c>
      <c r="DH103" s="26">
        <f t="shared" si="148"/>
        <v>0</v>
      </c>
      <c r="DI103" s="26">
        <f t="shared" si="149"/>
        <v>0</v>
      </c>
      <c r="DJ103" s="26">
        <f t="shared" si="150"/>
        <v>0</v>
      </c>
      <c r="DK103" s="26">
        <f t="shared" si="151"/>
        <v>0</v>
      </c>
      <c r="DL103" s="26">
        <f t="shared" si="152"/>
        <v>0</v>
      </c>
      <c r="DM103" s="26">
        <f t="shared" si="153"/>
        <v>0</v>
      </c>
      <c r="DN103" s="26">
        <f t="shared" si="154"/>
        <v>0</v>
      </c>
    </row>
    <row r="104" spans="1:118" x14ac:dyDescent="0.25">
      <c r="A104" s="1598" t="s">
        <v>136</v>
      </c>
      <c r="B104" s="1598"/>
      <c r="C104" s="1598"/>
      <c r="D104" s="1383">
        <f t="shared" si="136"/>
        <v>6</v>
      </c>
      <c r="E104" s="1465">
        <f t="shared" ref="E104:F106" si="157">SUM(Q104+S104+U104+W104+Y104+AA104+AC104+AE104+AG104+AI104+AK104+AM104)</f>
        <v>1</v>
      </c>
      <c r="F104" s="1466">
        <f t="shared" si="157"/>
        <v>5</v>
      </c>
      <c r="G104" s="1484"/>
      <c r="H104" s="1485"/>
      <c r="I104" s="1484"/>
      <c r="J104" s="1602"/>
      <c r="K104" s="1484"/>
      <c r="L104" s="1485"/>
      <c r="M104" s="1484"/>
      <c r="N104" s="1485"/>
      <c r="O104" s="1603"/>
      <c r="P104" s="1485"/>
      <c r="Q104" s="1424">
        <v>0</v>
      </c>
      <c r="R104" s="1425">
        <v>0</v>
      </c>
      <c r="S104" s="1424">
        <v>0</v>
      </c>
      <c r="T104" s="1425">
        <v>0</v>
      </c>
      <c r="U104" s="1424">
        <v>0</v>
      </c>
      <c r="V104" s="1425">
        <v>0</v>
      </c>
      <c r="W104" s="1424">
        <v>1</v>
      </c>
      <c r="X104" s="1425">
        <v>0</v>
      </c>
      <c r="Y104" s="1424">
        <v>0</v>
      </c>
      <c r="Z104" s="1425">
        <v>0</v>
      </c>
      <c r="AA104" s="1424">
        <v>0</v>
      </c>
      <c r="AB104" s="1425">
        <v>0</v>
      </c>
      <c r="AC104" s="1424">
        <v>0</v>
      </c>
      <c r="AD104" s="1425">
        <v>1</v>
      </c>
      <c r="AE104" s="1424">
        <v>0</v>
      </c>
      <c r="AF104" s="1425">
        <v>0</v>
      </c>
      <c r="AG104" s="1424">
        <v>0</v>
      </c>
      <c r="AH104" s="1425">
        <v>3</v>
      </c>
      <c r="AI104" s="1424">
        <v>0</v>
      </c>
      <c r="AJ104" s="1425">
        <v>0</v>
      </c>
      <c r="AK104" s="1424">
        <v>0</v>
      </c>
      <c r="AL104" s="1425">
        <v>0</v>
      </c>
      <c r="AM104" s="1424">
        <v>0</v>
      </c>
      <c r="AN104" s="1426">
        <v>1</v>
      </c>
      <c r="AO104" s="1468">
        <v>0</v>
      </c>
      <c r="AP104" s="1468">
        <v>0</v>
      </c>
      <c r="AQ104" s="1428">
        <v>6</v>
      </c>
      <c r="AR104" s="1428">
        <v>0</v>
      </c>
      <c r="AS104" s="1428">
        <v>0</v>
      </c>
      <c r="AT104" s="1468">
        <v>0</v>
      </c>
      <c r="AU104" s="1468">
        <v>0</v>
      </c>
      <c r="AV104" s="1468">
        <v>0</v>
      </c>
      <c r="AW104" s="1468">
        <v>0</v>
      </c>
      <c r="AX104" t="str">
        <f t="shared" si="138"/>
        <v/>
      </c>
      <c r="CW104" s="25" t="str">
        <f t="shared" si="139"/>
        <v/>
      </c>
      <c r="CX104" s="25" t="str">
        <f t="shared" si="140"/>
        <v/>
      </c>
      <c r="CY104" s="25" t="str">
        <f t="shared" si="141"/>
        <v/>
      </c>
      <c r="CZ104" s="25" t="str">
        <f t="shared" si="142"/>
        <v/>
      </c>
      <c r="DA104" s="25" t="str">
        <f t="shared" si="143"/>
        <v/>
      </c>
      <c r="DB104" s="25" t="str">
        <f t="shared" si="144"/>
        <v/>
      </c>
      <c r="DC104" s="25" t="str">
        <f t="shared" si="145"/>
        <v/>
      </c>
      <c r="DD104" s="25" t="str">
        <f t="shared" si="146"/>
        <v/>
      </c>
      <c r="DE104"/>
      <c r="DG104" s="26">
        <f t="shared" si="156"/>
        <v>0</v>
      </c>
      <c r="DH104" s="26">
        <f t="shared" si="148"/>
        <v>0</v>
      </c>
      <c r="DI104" s="26">
        <f t="shared" si="149"/>
        <v>0</v>
      </c>
      <c r="DJ104" s="26">
        <f t="shared" si="150"/>
        <v>0</v>
      </c>
      <c r="DK104" s="26">
        <f t="shared" si="151"/>
        <v>0</v>
      </c>
      <c r="DL104" s="26">
        <f t="shared" si="152"/>
        <v>0</v>
      </c>
      <c r="DM104" s="26">
        <f t="shared" si="153"/>
        <v>0</v>
      </c>
      <c r="DN104" s="26">
        <f t="shared" si="154"/>
        <v>0</v>
      </c>
    </row>
    <row r="105" spans="1:118" x14ac:dyDescent="0.25">
      <c r="A105" s="1598" t="s">
        <v>137</v>
      </c>
      <c r="B105" s="1598"/>
      <c r="C105" s="1598"/>
      <c r="D105" s="1383">
        <f t="shared" si="136"/>
        <v>10</v>
      </c>
      <c r="E105" s="1465">
        <f t="shared" si="157"/>
        <v>3</v>
      </c>
      <c r="F105" s="1466">
        <f t="shared" si="157"/>
        <v>7</v>
      </c>
      <c r="G105" s="1484"/>
      <c r="H105" s="1485"/>
      <c r="I105" s="1484"/>
      <c r="J105" s="1602"/>
      <c r="K105" s="1484"/>
      <c r="L105" s="1485"/>
      <c r="M105" s="1484"/>
      <c r="N105" s="1485"/>
      <c r="O105" s="1603"/>
      <c r="P105" s="1485"/>
      <c r="Q105" s="1424">
        <v>0</v>
      </c>
      <c r="R105" s="1425">
        <v>0</v>
      </c>
      <c r="S105" s="1424">
        <v>0</v>
      </c>
      <c r="T105" s="1425">
        <v>0</v>
      </c>
      <c r="U105" s="1424">
        <v>0</v>
      </c>
      <c r="V105" s="1425">
        <v>0</v>
      </c>
      <c r="W105" s="1424">
        <v>0</v>
      </c>
      <c r="X105" s="1425">
        <v>0</v>
      </c>
      <c r="Y105" s="1424">
        <v>1</v>
      </c>
      <c r="Z105" s="1425">
        <v>1</v>
      </c>
      <c r="AA105" s="1424">
        <v>0</v>
      </c>
      <c r="AB105" s="1425">
        <v>1</v>
      </c>
      <c r="AC105" s="1424">
        <v>1</v>
      </c>
      <c r="AD105" s="1425">
        <v>0</v>
      </c>
      <c r="AE105" s="1424">
        <v>0</v>
      </c>
      <c r="AF105" s="1425">
        <v>2</v>
      </c>
      <c r="AG105" s="1424">
        <v>0</v>
      </c>
      <c r="AH105" s="1425">
        <v>3</v>
      </c>
      <c r="AI105" s="1424">
        <v>1</v>
      </c>
      <c r="AJ105" s="1425">
        <v>0</v>
      </c>
      <c r="AK105" s="1424">
        <v>0</v>
      </c>
      <c r="AL105" s="1425">
        <v>0</v>
      </c>
      <c r="AM105" s="1424">
        <v>0</v>
      </c>
      <c r="AN105" s="1426">
        <v>0</v>
      </c>
      <c r="AO105" s="1468">
        <v>0</v>
      </c>
      <c r="AP105" s="1468">
        <v>0</v>
      </c>
      <c r="AQ105" s="1428">
        <v>10</v>
      </c>
      <c r="AR105" s="1428">
        <v>0</v>
      </c>
      <c r="AS105" s="1428">
        <v>0</v>
      </c>
      <c r="AT105" s="1468">
        <v>0</v>
      </c>
      <c r="AU105" s="1468">
        <v>0</v>
      </c>
      <c r="AV105" s="1468">
        <v>0</v>
      </c>
      <c r="AW105" s="1468">
        <v>0</v>
      </c>
      <c r="AX105" t="str">
        <f t="shared" si="138"/>
        <v/>
      </c>
      <c r="CW105" s="25" t="str">
        <f t="shared" si="139"/>
        <v/>
      </c>
      <c r="CX105" s="25" t="str">
        <f t="shared" si="140"/>
        <v/>
      </c>
      <c r="CY105" s="25" t="str">
        <f t="shared" si="141"/>
        <v/>
      </c>
      <c r="CZ105" s="25" t="str">
        <f t="shared" si="142"/>
        <v/>
      </c>
      <c r="DA105" s="25" t="str">
        <f t="shared" si="143"/>
        <v/>
      </c>
      <c r="DB105" s="25" t="str">
        <f t="shared" si="144"/>
        <v/>
      </c>
      <c r="DC105" s="25" t="str">
        <f t="shared" si="145"/>
        <v/>
      </c>
      <c r="DD105" s="25" t="str">
        <f t="shared" si="146"/>
        <v/>
      </c>
      <c r="DE105"/>
      <c r="DG105" s="26">
        <f t="shared" si="156"/>
        <v>0</v>
      </c>
      <c r="DH105" s="26">
        <f t="shared" si="148"/>
        <v>0</v>
      </c>
      <c r="DI105" s="26">
        <f t="shared" si="149"/>
        <v>0</v>
      </c>
      <c r="DJ105" s="26">
        <f t="shared" si="150"/>
        <v>0</v>
      </c>
      <c r="DK105" s="26">
        <f t="shared" si="151"/>
        <v>0</v>
      </c>
      <c r="DL105" s="26">
        <f t="shared" si="152"/>
        <v>0</v>
      </c>
      <c r="DM105" s="26">
        <f t="shared" si="153"/>
        <v>0</v>
      </c>
      <c r="DN105" s="26">
        <f t="shared" si="154"/>
        <v>0</v>
      </c>
    </row>
    <row r="106" spans="1:118" x14ac:dyDescent="0.25">
      <c r="A106" s="1598" t="s">
        <v>138</v>
      </c>
      <c r="B106" s="1598"/>
      <c r="C106" s="1598"/>
      <c r="D106" s="1383">
        <f t="shared" si="136"/>
        <v>11</v>
      </c>
      <c r="E106" s="1465">
        <f t="shared" si="157"/>
        <v>3</v>
      </c>
      <c r="F106" s="1466">
        <f t="shared" si="157"/>
        <v>8</v>
      </c>
      <c r="G106" s="1484"/>
      <c r="H106" s="1485"/>
      <c r="I106" s="1484"/>
      <c r="J106" s="1602"/>
      <c r="K106" s="1484"/>
      <c r="L106" s="1485"/>
      <c r="M106" s="1484"/>
      <c r="N106" s="1485"/>
      <c r="O106" s="1603"/>
      <c r="P106" s="1485"/>
      <c r="Q106" s="1424">
        <v>0</v>
      </c>
      <c r="R106" s="1425">
        <v>0</v>
      </c>
      <c r="S106" s="1424">
        <v>0</v>
      </c>
      <c r="T106" s="1425">
        <v>0</v>
      </c>
      <c r="U106" s="1424">
        <v>0</v>
      </c>
      <c r="V106" s="1425">
        <v>0</v>
      </c>
      <c r="W106" s="1424">
        <v>0</v>
      </c>
      <c r="X106" s="1425">
        <v>2</v>
      </c>
      <c r="Y106" s="1424">
        <v>2</v>
      </c>
      <c r="Z106" s="1425">
        <v>0</v>
      </c>
      <c r="AA106" s="1424">
        <v>0</v>
      </c>
      <c r="AB106" s="1425">
        <v>0</v>
      </c>
      <c r="AC106" s="1424">
        <v>0</v>
      </c>
      <c r="AD106" s="1425">
        <v>0</v>
      </c>
      <c r="AE106" s="1424">
        <v>0</v>
      </c>
      <c r="AF106" s="1425">
        <v>4</v>
      </c>
      <c r="AG106" s="1424">
        <v>1</v>
      </c>
      <c r="AH106" s="1425">
        <v>1</v>
      </c>
      <c r="AI106" s="1424">
        <v>0</v>
      </c>
      <c r="AJ106" s="1425">
        <v>1</v>
      </c>
      <c r="AK106" s="1424">
        <v>0</v>
      </c>
      <c r="AL106" s="1425">
        <v>0</v>
      </c>
      <c r="AM106" s="1424">
        <v>0</v>
      </c>
      <c r="AN106" s="1426">
        <v>0</v>
      </c>
      <c r="AO106" s="1468">
        <v>0</v>
      </c>
      <c r="AP106" s="1468">
        <v>0</v>
      </c>
      <c r="AQ106" s="1428">
        <v>11</v>
      </c>
      <c r="AR106" s="1428">
        <v>0</v>
      </c>
      <c r="AS106" s="1428">
        <v>0</v>
      </c>
      <c r="AT106" s="1468">
        <v>0</v>
      </c>
      <c r="AU106" s="1468">
        <v>0</v>
      </c>
      <c r="AV106" s="1468">
        <v>0</v>
      </c>
      <c r="AW106" s="1468">
        <v>0</v>
      </c>
      <c r="AX106" t="str">
        <f t="shared" si="138"/>
        <v/>
      </c>
      <c r="CW106" s="25" t="str">
        <f t="shared" si="139"/>
        <v/>
      </c>
      <c r="CX106" s="25" t="str">
        <f t="shared" si="140"/>
        <v/>
      </c>
      <c r="CY106" s="25" t="str">
        <f t="shared" si="141"/>
        <v/>
      </c>
      <c r="CZ106" s="25" t="str">
        <f t="shared" si="142"/>
        <v/>
      </c>
      <c r="DA106" s="25" t="str">
        <f t="shared" si="143"/>
        <v/>
      </c>
      <c r="DB106" s="25" t="str">
        <f t="shared" si="144"/>
        <v/>
      </c>
      <c r="DC106" s="25" t="str">
        <f t="shared" si="145"/>
        <v/>
      </c>
      <c r="DD106" s="25" t="str">
        <f t="shared" si="146"/>
        <v/>
      </c>
      <c r="DE106"/>
      <c r="DG106" s="26">
        <f t="shared" si="156"/>
        <v>0</v>
      </c>
      <c r="DH106" s="26">
        <f t="shared" si="148"/>
        <v>0</v>
      </c>
      <c r="DI106" s="26">
        <f t="shared" si="149"/>
        <v>0</v>
      </c>
      <c r="DJ106" s="26">
        <f t="shared" si="150"/>
        <v>0</v>
      </c>
      <c r="DK106" s="26">
        <f t="shared" si="151"/>
        <v>0</v>
      </c>
      <c r="DL106" s="26">
        <f t="shared" si="152"/>
        <v>0</v>
      </c>
      <c r="DM106" s="26">
        <f t="shared" si="153"/>
        <v>0</v>
      </c>
      <c r="DN106" s="26">
        <f t="shared" si="154"/>
        <v>0</v>
      </c>
    </row>
    <row r="107" spans="1:118" x14ac:dyDescent="0.25">
      <c r="A107" s="1590" t="s">
        <v>139</v>
      </c>
      <c r="B107" s="1591"/>
      <c r="C107" s="1592"/>
      <c r="D107" s="1383">
        <f t="shared" si="136"/>
        <v>0</v>
      </c>
      <c r="E107" s="1465">
        <f>SUM(Q107+S107+U107+W107+Y107)</f>
        <v>0</v>
      </c>
      <c r="F107" s="1466">
        <f>SUM(R107+T107+V107+X107+Z107)</f>
        <v>0</v>
      </c>
      <c r="G107" s="1593"/>
      <c r="H107" s="1594"/>
      <c r="I107" s="1593"/>
      <c r="J107" s="1595"/>
      <c r="K107" s="1593"/>
      <c r="L107" s="1594"/>
      <c r="M107" s="1593"/>
      <c r="N107" s="1594"/>
      <c r="O107" s="1596"/>
      <c r="P107" s="1594"/>
      <c r="Q107" s="1424"/>
      <c r="R107" s="1425"/>
      <c r="S107" s="1424"/>
      <c r="T107" s="1425"/>
      <c r="U107" s="1424"/>
      <c r="V107" s="1425"/>
      <c r="W107" s="1424"/>
      <c r="X107" s="1425"/>
      <c r="Y107" s="1424"/>
      <c r="Z107" s="1425"/>
      <c r="AA107" s="1596"/>
      <c r="AB107" s="1594"/>
      <c r="AC107" s="1596"/>
      <c r="AD107" s="1594"/>
      <c r="AE107" s="1596"/>
      <c r="AF107" s="1594"/>
      <c r="AG107" s="1596"/>
      <c r="AH107" s="1594"/>
      <c r="AI107" s="1596"/>
      <c r="AJ107" s="1594"/>
      <c r="AK107" s="1596"/>
      <c r="AL107" s="1594"/>
      <c r="AM107" s="1596"/>
      <c r="AN107" s="1599"/>
      <c r="AO107" s="1468">
        <v>0</v>
      </c>
      <c r="AP107" s="1468">
        <v>0</v>
      </c>
      <c r="AQ107" s="1428">
        <v>0</v>
      </c>
      <c r="AR107" s="1600"/>
      <c r="AS107" s="1428">
        <v>0</v>
      </c>
      <c r="AT107" s="1468">
        <v>0</v>
      </c>
      <c r="AU107" s="1468">
        <v>0</v>
      </c>
      <c r="AV107" s="1468">
        <v>0</v>
      </c>
      <c r="AW107" s="1468">
        <v>0</v>
      </c>
      <c r="AX107" t="str">
        <f t="shared" si="138"/>
        <v/>
      </c>
      <c r="CW107" s="25" t="str">
        <f t="shared" si="139"/>
        <v/>
      </c>
      <c r="CX107" s="25" t="str">
        <f t="shared" si="140"/>
        <v/>
      </c>
      <c r="CY107" s="25" t="str">
        <f t="shared" si="141"/>
        <v/>
      </c>
      <c r="CZ107" s="25" t="str">
        <f t="shared" si="142"/>
        <v/>
      </c>
      <c r="DA107" s="25" t="str">
        <f t="shared" si="143"/>
        <v/>
      </c>
      <c r="DB107" s="25" t="str">
        <f t="shared" si="144"/>
        <v/>
      </c>
      <c r="DC107" s="25" t="str">
        <f t="shared" si="145"/>
        <v/>
      </c>
      <c r="DD107" s="25" t="str">
        <f t="shared" si="146"/>
        <v/>
      </c>
      <c r="DE107"/>
      <c r="DG107" s="26">
        <f t="shared" si="156"/>
        <v>0</v>
      </c>
      <c r="DH107" s="26">
        <f t="shared" si="148"/>
        <v>0</v>
      </c>
      <c r="DI107" s="26">
        <f t="shared" si="149"/>
        <v>0</v>
      </c>
      <c r="DJ107" s="26">
        <f t="shared" si="150"/>
        <v>0</v>
      </c>
      <c r="DK107" s="26">
        <f t="shared" si="151"/>
        <v>0</v>
      </c>
      <c r="DL107" s="26">
        <f t="shared" si="152"/>
        <v>0</v>
      </c>
      <c r="DM107" s="26">
        <f t="shared" si="153"/>
        <v>0</v>
      </c>
      <c r="DN107" s="26">
        <f t="shared" si="154"/>
        <v>0</v>
      </c>
    </row>
    <row r="108" spans="1:118" x14ac:dyDescent="0.25">
      <c r="A108" s="1590" t="s">
        <v>140</v>
      </c>
      <c r="B108" s="1591"/>
      <c r="C108" s="1592"/>
      <c r="D108" s="1383">
        <f t="shared" si="136"/>
        <v>0</v>
      </c>
      <c r="E108" s="1465">
        <f>SUM(Q108+S108+U108+W108+Y108+AA108+AC108+AE108+AG108+AI108+AK108+AM108)</f>
        <v>0</v>
      </c>
      <c r="F108" s="1466">
        <f>SUM(R108+T108+V108+X108+Z108+AB108+AD108+AF108+AH108+AJ108+AL108+AN108)</f>
        <v>0</v>
      </c>
      <c r="G108" s="1593"/>
      <c r="H108" s="1594"/>
      <c r="I108" s="1593"/>
      <c r="J108" s="1595"/>
      <c r="K108" s="1593"/>
      <c r="L108" s="1594"/>
      <c r="M108" s="1593"/>
      <c r="N108" s="1594"/>
      <c r="O108" s="1596"/>
      <c r="P108" s="1594"/>
      <c r="Q108" s="1424"/>
      <c r="R108" s="1425"/>
      <c r="S108" s="1424"/>
      <c r="T108" s="1425"/>
      <c r="U108" s="1424"/>
      <c r="V108" s="1425"/>
      <c r="W108" s="1424"/>
      <c r="X108" s="1425"/>
      <c r="Y108" s="1424"/>
      <c r="Z108" s="1425"/>
      <c r="AA108" s="1424"/>
      <c r="AB108" s="1425"/>
      <c r="AC108" s="1424"/>
      <c r="AD108" s="1425"/>
      <c r="AE108" s="1424"/>
      <c r="AF108" s="1425"/>
      <c r="AG108" s="1424"/>
      <c r="AH108" s="1425"/>
      <c r="AI108" s="1424"/>
      <c r="AJ108" s="1425"/>
      <c r="AK108" s="1424"/>
      <c r="AL108" s="1425"/>
      <c r="AM108" s="1424"/>
      <c r="AN108" s="1426"/>
      <c r="AO108" s="1468">
        <v>0</v>
      </c>
      <c r="AP108" s="1468">
        <v>0</v>
      </c>
      <c r="AQ108" s="1428">
        <v>0</v>
      </c>
      <c r="AR108" s="1428">
        <v>0</v>
      </c>
      <c r="AS108" s="1428">
        <v>0</v>
      </c>
      <c r="AT108" s="1468">
        <v>0</v>
      </c>
      <c r="AU108" s="1468">
        <v>0</v>
      </c>
      <c r="AV108" s="1468">
        <v>0</v>
      </c>
      <c r="AW108" s="1468">
        <v>0</v>
      </c>
      <c r="AX108" t="str">
        <f t="shared" si="138"/>
        <v/>
      </c>
      <c r="CW108" s="25" t="str">
        <f t="shared" si="139"/>
        <v/>
      </c>
      <c r="CX108" s="25" t="str">
        <f t="shared" si="140"/>
        <v/>
      </c>
      <c r="CY108" s="25" t="str">
        <f t="shared" si="141"/>
        <v/>
      </c>
      <c r="CZ108" s="25" t="str">
        <f t="shared" si="142"/>
        <v/>
      </c>
      <c r="DA108" s="25" t="str">
        <f t="shared" si="143"/>
        <v/>
      </c>
      <c r="DB108" s="25" t="str">
        <f t="shared" si="144"/>
        <v/>
      </c>
      <c r="DC108" s="25" t="str">
        <f t="shared" si="145"/>
        <v/>
      </c>
      <c r="DD108" s="25" t="str">
        <f t="shared" si="146"/>
        <v/>
      </c>
      <c r="DE108"/>
      <c r="DG108" s="26">
        <f t="shared" si="156"/>
        <v>0</v>
      </c>
      <c r="DH108" s="26">
        <f t="shared" si="148"/>
        <v>0</v>
      </c>
      <c r="DI108" s="26">
        <f t="shared" si="149"/>
        <v>0</v>
      </c>
      <c r="DJ108" s="26">
        <f t="shared" si="150"/>
        <v>0</v>
      </c>
      <c r="DK108" s="26">
        <f t="shared" si="151"/>
        <v>0</v>
      </c>
      <c r="DL108" s="26">
        <f t="shared" si="152"/>
        <v>0</v>
      </c>
      <c r="DM108" s="26">
        <f t="shared" si="153"/>
        <v>0</v>
      </c>
      <c r="DN108" s="26">
        <f t="shared" si="154"/>
        <v>0</v>
      </c>
    </row>
    <row r="109" spans="1:118" x14ac:dyDescent="0.25">
      <c r="A109" s="1590" t="s">
        <v>141</v>
      </c>
      <c r="B109" s="1591"/>
      <c r="C109" s="1592"/>
      <c r="D109" s="1383">
        <f t="shared" si="136"/>
        <v>0</v>
      </c>
      <c r="E109" s="1465">
        <f>SUM(Q109+S109+U109+W109+Y109+AA109+AC109+AE109+AG109+AI109+AK109+AM109)</f>
        <v>0</v>
      </c>
      <c r="F109" s="1466">
        <f>SUM(R109+T109+V109+X109+Z109+AB109+AD109+AF109+AH109+AJ109+AL109+AN109)</f>
        <v>0</v>
      </c>
      <c r="G109" s="1593"/>
      <c r="H109" s="1594"/>
      <c r="I109" s="1593"/>
      <c r="J109" s="1595"/>
      <c r="K109" s="1593"/>
      <c r="L109" s="1594"/>
      <c r="M109" s="1593"/>
      <c r="N109" s="1594"/>
      <c r="O109" s="1596"/>
      <c r="P109" s="1594"/>
      <c r="Q109" s="1424"/>
      <c r="R109" s="1425"/>
      <c r="S109" s="1424"/>
      <c r="T109" s="1425"/>
      <c r="U109" s="1424"/>
      <c r="V109" s="1425"/>
      <c r="W109" s="1424"/>
      <c r="X109" s="1425"/>
      <c r="Y109" s="1424"/>
      <c r="Z109" s="1425"/>
      <c r="AA109" s="1424"/>
      <c r="AB109" s="1425"/>
      <c r="AC109" s="1424"/>
      <c r="AD109" s="1425"/>
      <c r="AE109" s="1424"/>
      <c r="AF109" s="1425"/>
      <c r="AG109" s="1424"/>
      <c r="AH109" s="1425"/>
      <c r="AI109" s="1424"/>
      <c r="AJ109" s="1425"/>
      <c r="AK109" s="1424"/>
      <c r="AL109" s="1425"/>
      <c r="AM109" s="1424"/>
      <c r="AN109" s="1426"/>
      <c r="AO109" s="1468">
        <v>0</v>
      </c>
      <c r="AP109" s="1468">
        <v>0</v>
      </c>
      <c r="AQ109" s="1428">
        <v>0</v>
      </c>
      <c r="AR109" s="1428">
        <v>0</v>
      </c>
      <c r="AS109" s="1428">
        <v>0</v>
      </c>
      <c r="AT109" s="1468">
        <v>0</v>
      </c>
      <c r="AU109" s="1468">
        <v>0</v>
      </c>
      <c r="AV109" s="1468">
        <v>0</v>
      </c>
      <c r="AW109" s="1468">
        <v>0</v>
      </c>
      <c r="AX109" t="str">
        <f t="shared" si="138"/>
        <v/>
      </c>
      <c r="CW109" s="25" t="str">
        <f t="shared" si="139"/>
        <v/>
      </c>
      <c r="CX109" s="25" t="str">
        <f t="shared" si="140"/>
        <v/>
      </c>
      <c r="CY109" s="25" t="str">
        <f t="shared" si="141"/>
        <v/>
      </c>
      <c r="CZ109" s="25" t="str">
        <f t="shared" si="142"/>
        <v/>
      </c>
      <c r="DA109" s="25" t="str">
        <f t="shared" si="143"/>
        <v/>
      </c>
      <c r="DB109" s="25" t="str">
        <f t="shared" si="144"/>
        <v/>
      </c>
      <c r="DC109" s="25" t="str">
        <f t="shared" si="145"/>
        <v/>
      </c>
      <c r="DD109" s="25" t="str">
        <f t="shared" si="146"/>
        <v/>
      </c>
      <c r="DE109"/>
      <c r="DG109" s="26">
        <f t="shared" si="156"/>
        <v>0</v>
      </c>
      <c r="DH109" s="26">
        <f t="shared" si="148"/>
        <v>0</v>
      </c>
      <c r="DI109" s="26">
        <f t="shared" si="149"/>
        <v>0</v>
      </c>
      <c r="DJ109" s="26">
        <f t="shared" si="150"/>
        <v>0</v>
      </c>
      <c r="DK109" s="26">
        <f t="shared" si="151"/>
        <v>0</v>
      </c>
      <c r="DL109" s="26">
        <f t="shared" si="152"/>
        <v>0</v>
      </c>
      <c r="DM109" s="26">
        <f t="shared" si="153"/>
        <v>0</v>
      </c>
      <c r="DN109" s="26">
        <f t="shared" si="154"/>
        <v>0</v>
      </c>
    </row>
    <row r="110" spans="1:118" x14ac:dyDescent="0.25">
      <c r="A110" s="1590" t="s">
        <v>142</v>
      </c>
      <c r="B110" s="1591"/>
      <c r="C110" s="1592"/>
      <c r="D110" s="1383">
        <f t="shared" si="136"/>
        <v>0</v>
      </c>
      <c r="E110" s="1465">
        <f t="shared" si="137"/>
        <v>0</v>
      </c>
      <c r="F110" s="1466">
        <f t="shared" si="137"/>
        <v>0</v>
      </c>
      <c r="G110" s="1601"/>
      <c r="H110" s="1604"/>
      <c r="I110" s="1467"/>
      <c r="J110" s="1487"/>
      <c r="K110" s="1467"/>
      <c r="L110" s="1425"/>
      <c r="M110" s="1467"/>
      <c r="N110" s="1425"/>
      <c r="O110" s="1424"/>
      <c r="P110" s="1425"/>
      <c r="Q110" s="1424"/>
      <c r="R110" s="1425"/>
      <c r="S110" s="1424"/>
      <c r="T110" s="1425"/>
      <c r="U110" s="1424"/>
      <c r="V110" s="1425"/>
      <c r="W110" s="1424"/>
      <c r="X110" s="1425"/>
      <c r="Y110" s="1424"/>
      <c r="Z110" s="1425"/>
      <c r="AA110" s="1424"/>
      <c r="AB110" s="1425"/>
      <c r="AC110" s="1424"/>
      <c r="AD110" s="1425"/>
      <c r="AE110" s="1424"/>
      <c r="AF110" s="1425"/>
      <c r="AG110" s="1424"/>
      <c r="AH110" s="1425"/>
      <c r="AI110" s="1424"/>
      <c r="AJ110" s="1425"/>
      <c r="AK110" s="1424"/>
      <c r="AL110" s="1425"/>
      <c r="AM110" s="1424"/>
      <c r="AN110" s="1426"/>
      <c r="AO110" s="1468">
        <v>0</v>
      </c>
      <c r="AP110" s="1468">
        <v>0</v>
      </c>
      <c r="AQ110" s="1428">
        <v>0</v>
      </c>
      <c r="AR110" s="1428">
        <v>0</v>
      </c>
      <c r="AS110" s="1428">
        <v>0</v>
      </c>
      <c r="AT110" s="1468">
        <v>0</v>
      </c>
      <c r="AU110" s="1468">
        <v>0</v>
      </c>
      <c r="AV110" s="1468">
        <v>0</v>
      </c>
      <c r="AW110" s="1468">
        <v>0</v>
      </c>
      <c r="AX110" t="str">
        <f t="shared" si="138"/>
        <v/>
      </c>
      <c r="CW110" s="25" t="str">
        <f t="shared" si="139"/>
        <v/>
      </c>
      <c r="CX110" s="25" t="str">
        <f t="shared" si="140"/>
        <v/>
      </c>
      <c r="CY110" s="25" t="str">
        <f t="shared" si="141"/>
        <v/>
      </c>
      <c r="CZ110" s="25" t="str">
        <f t="shared" si="142"/>
        <v/>
      </c>
      <c r="DA110" s="25" t="str">
        <f t="shared" si="143"/>
        <v/>
      </c>
      <c r="DB110" s="25" t="str">
        <f t="shared" si="144"/>
        <v/>
      </c>
      <c r="DC110" s="25" t="str">
        <f t="shared" si="145"/>
        <v/>
      </c>
      <c r="DD110" s="25" t="str">
        <f t="shared" si="146"/>
        <v/>
      </c>
      <c r="DE110"/>
      <c r="DG110" s="26">
        <f t="shared" si="156"/>
        <v>0</v>
      </c>
      <c r="DH110" s="26">
        <f t="shared" si="148"/>
        <v>0</v>
      </c>
      <c r="DI110" s="26">
        <f t="shared" si="149"/>
        <v>0</v>
      </c>
      <c r="DJ110" s="26">
        <f t="shared" si="150"/>
        <v>0</v>
      </c>
      <c r="DK110" s="26">
        <f t="shared" si="151"/>
        <v>0</v>
      </c>
      <c r="DL110" s="26">
        <f t="shared" si="152"/>
        <v>0</v>
      </c>
      <c r="DM110" s="26">
        <f t="shared" si="153"/>
        <v>0</v>
      </c>
      <c r="DN110" s="26">
        <f t="shared" si="154"/>
        <v>0</v>
      </c>
    </row>
    <row r="111" spans="1:118" x14ac:dyDescent="0.25">
      <c r="A111" s="1590" t="s">
        <v>143</v>
      </c>
      <c r="B111" s="1591"/>
      <c r="C111" s="1592"/>
      <c r="D111" s="1383">
        <f t="shared" si="136"/>
        <v>0</v>
      </c>
      <c r="E111" s="1465">
        <f t="shared" si="137"/>
        <v>0</v>
      </c>
      <c r="F111" s="1466">
        <f t="shared" si="137"/>
        <v>0</v>
      </c>
      <c r="G111" s="1601"/>
      <c r="H111" s="1604"/>
      <c r="I111" s="1467"/>
      <c r="J111" s="1487"/>
      <c r="K111" s="1467"/>
      <c r="L111" s="1425"/>
      <c r="M111" s="1467"/>
      <c r="N111" s="1425"/>
      <c r="O111" s="1424"/>
      <c r="P111" s="1425"/>
      <c r="Q111" s="1424"/>
      <c r="R111" s="1425"/>
      <c r="S111" s="1424"/>
      <c r="T111" s="1425"/>
      <c r="U111" s="1424"/>
      <c r="V111" s="1425"/>
      <c r="W111" s="1424"/>
      <c r="X111" s="1425"/>
      <c r="Y111" s="1424"/>
      <c r="Z111" s="1425"/>
      <c r="AA111" s="1424"/>
      <c r="AB111" s="1425"/>
      <c r="AC111" s="1424"/>
      <c r="AD111" s="1425"/>
      <c r="AE111" s="1424"/>
      <c r="AF111" s="1425"/>
      <c r="AG111" s="1424"/>
      <c r="AH111" s="1425"/>
      <c r="AI111" s="1424"/>
      <c r="AJ111" s="1425"/>
      <c r="AK111" s="1424"/>
      <c r="AL111" s="1425"/>
      <c r="AM111" s="1424"/>
      <c r="AN111" s="1426"/>
      <c r="AO111" s="1468">
        <v>0</v>
      </c>
      <c r="AP111" s="1468">
        <v>0</v>
      </c>
      <c r="AQ111" s="1428">
        <v>0</v>
      </c>
      <c r="AR111" s="1428">
        <v>0</v>
      </c>
      <c r="AS111" s="1428">
        <v>0</v>
      </c>
      <c r="AT111" s="1468">
        <v>0</v>
      </c>
      <c r="AU111" s="1468">
        <v>0</v>
      </c>
      <c r="AV111" s="1468">
        <v>0</v>
      </c>
      <c r="AW111" s="1468">
        <v>0</v>
      </c>
      <c r="AX111" t="str">
        <f t="shared" si="138"/>
        <v/>
      </c>
      <c r="CW111" s="25" t="str">
        <f t="shared" si="139"/>
        <v/>
      </c>
      <c r="CX111" s="25" t="str">
        <f t="shared" si="140"/>
        <v/>
      </c>
      <c r="CY111" s="25" t="str">
        <f t="shared" si="141"/>
        <v/>
      </c>
      <c r="CZ111" s="25" t="str">
        <f t="shared" si="142"/>
        <v/>
      </c>
      <c r="DA111" s="25" t="str">
        <f t="shared" si="143"/>
        <v/>
      </c>
      <c r="DB111" s="25" t="str">
        <f t="shared" si="144"/>
        <v/>
      </c>
      <c r="DC111" s="25" t="str">
        <f t="shared" si="145"/>
        <v/>
      </c>
      <c r="DD111" s="25" t="str">
        <f t="shared" si="146"/>
        <v/>
      </c>
      <c r="DE111"/>
      <c r="DG111" s="26">
        <f t="shared" si="156"/>
        <v>0</v>
      </c>
      <c r="DH111" s="26">
        <f t="shared" si="148"/>
        <v>0</v>
      </c>
      <c r="DI111" s="26">
        <f t="shared" si="149"/>
        <v>0</v>
      </c>
      <c r="DJ111" s="26">
        <f t="shared" si="150"/>
        <v>0</v>
      </c>
      <c r="DK111" s="26">
        <f t="shared" si="151"/>
        <v>0</v>
      </c>
      <c r="DL111" s="26">
        <f t="shared" si="152"/>
        <v>0</v>
      </c>
      <c r="DM111" s="26">
        <f t="shared" si="153"/>
        <v>0</v>
      </c>
      <c r="DN111" s="26">
        <f t="shared" si="154"/>
        <v>0</v>
      </c>
    </row>
    <row r="112" spans="1:118" x14ac:dyDescent="0.25">
      <c r="A112" s="1590" t="s">
        <v>144</v>
      </c>
      <c r="B112" s="1591"/>
      <c r="C112" s="1592"/>
      <c r="D112" s="1383">
        <f t="shared" si="136"/>
        <v>0</v>
      </c>
      <c r="E112" s="1465">
        <f t="shared" si="137"/>
        <v>0</v>
      </c>
      <c r="F112" s="1466">
        <f t="shared" si="137"/>
        <v>0</v>
      </c>
      <c r="G112" s="1601"/>
      <c r="H112" s="1604"/>
      <c r="I112" s="1467"/>
      <c r="J112" s="1487"/>
      <c r="K112" s="1467"/>
      <c r="L112" s="1425"/>
      <c r="M112" s="1467"/>
      <c r="N112" s="1425"/>
      <c r="O112" s="1424"/>
      <c r="P112" s="1425"/>
      <c r="Q112" s="1424"/>
      <c r="R112" s="1425"/>
      <c r="S112" s="1424"/>
      <c r="T112" s="1425"/>
      <c r="U112" s="1424"/>
      <c r="V112" s="1425"/>
      <c r="W112" s="1424"/>
      <c r="X112" s="1425"/>
      <c r="Y112" s="1424"/>
      <c r="Z112" s="1425"/>
      <c r="AA112" s="1424"/>
      <c r="AB112" s="1425"/>
      <c r="AC112" s="1424"/>
      <c r="AD112" s="1425"/>
      <c r="AE112" s="1424"/>
      <c r="AF112" s="1425"/>
      <c r="AG112" s="1424"/>
      <c r="AH112" s="1425"/>
      <c r="AI112" s="1424"/>
      <c r="AJ112" s="1425"/>
      <c r="AK112" s="1424"/>
      <c r="AL112" s="1425"/>
      <c r="AM112" s="1424"/>
      <c r="AN112" s="1426"/>
      <c r="AO112" s="1468">
        <v>0</v>
      </c>
      <c r="AP112" s="1468">
        <v>0</v>
      </c>
      <c r="AQ112" s="1428">
        <v>0</v>
      </c>
      <c r="AR112" s="1428">
        <v>0</v>
      </c>
      <c r="AS112" s="1428">
        <v>0</v>
      </c>
      <c r="AT112" s="1468">
        <v>0</v>
      </c>
      <c r="AU112" s="1468">
        <v>0</v>
      </c>
      <c r="AV112" s="1468">
        <v>0</v>
      </c>
      <c r="AW112" s="1468">
        <v>0</v>
      </c>
      <c r="AX112" t="str">
        <f t="shared" si="138"/>
        <v/>
      </c>
      <c r="CW112" s="25" t="str">
        <f t="shared" si="139"/>
        <v/>
      </c>
      <c r="CX112" s="25" t="str">
        <f t="shared" si="140"/>
        <v/>
      </c>
      <c r="CY112" s="25" t="str">
        <f t="shared" si="141"/>
        <v/>
      </c>
      <c r="CZ112" s="25" t="str">
        <f t="shared" si="142"/>
        <v/>
      </c>
      <c r="DA112" s="25" t="str">
        <f t="shared" si="143"/>
        <v/>
      </c>
      <c r="DB112" s="25" t="str">
        <f t="shared" si="144"/>
        <v/>
      </c>
      <c r="DC112" s="25" t="str">
        <f t="shared" si="145"/>
        <v/>
      </c>
      <c r="DD112" s="25" t="str">
        <f t="shared" si="146"/>
        <v/>
      </c>
      <c r="DE112"/>
      <c r="DG112" s="26">
        <f t="shared" si="156"/>
        <v>0</v>
      </c>
      <c r="DH112" s="26">
        <f t="shared" si="148"/>
        <v>0</v>
      </c>
      <c r="DI112" s="26">
        <f t="shared" si="149"/>
        <v>0</v>
      </c>
      <c r="DJ112" s="26">
        <f t="shared" si="150"/>
        <v>0</v>
      </c>
      <c r="DK112" s="26">
        <f t="shared" si="151"/>
        <v>0</v>
      </c>
      <c r="DL112" s="26">
        <f t="shared" si="152"/>
        <v>0</v>
      </c>
      <c r="DM112" s="26">
        <f t="shared" si="153"/>
        <v>0</v>
      </c>
      <c r="DN112" s="26">
        <f t="shared" si="154"/>
        <v>0</v>
      </c>
    </row>
    <row r="113" spans="1:118" x14ac:dyDescent="0.25">
      <c r="A113" s="1590" t="s">
        <v>145</v>
      </c>
      <c r="B113" s="1591"/>
      <c r="C113" s="1592"/>
      <c r="D113" s="1383">
        <f t="shared" si="136"/>
        <v>0</v>
      </c>
      <c r="E113" s="1465">
        <f t="shared" si="137"/>
        <v>0</v>
      </c>
      <c r="F113" s="1466">
        <f t="shared" si="137"/>
        <v>0</v>
      </c>
      <c r="G113" s="1601"/>
      <c r="H113" s="1604"/>
      <c r="I113" s="1467"/>
      <c r="J113" s="1487"/>
      <c r="K113" s="1467"/>
      <c r="L113" s="1425"/>
      <c r="M113" s="1467"/>
      <c r="N113" s="1425"/>
      <c r="O113" s="1424"/>
      <c r="P113" s="1425"/>
      <c r="Q113" s="1424"/>
      <c r="R113" s="1425"/>
      <c r="S113" s="1424"/>
      <c r="T113" s="1425"/>
      <c r="U113" s="1424"/>
      <c r="V113" s="1425"/>
      <c r="W113" s="1424"/>
      <c r="X113" s="1425"/>
      <c r="Y113" s="1424"/>
      <c r="Z113" s="1425"/>
      <c r="AA113" s="1424"/>
      <c r="AB113" s="1425"/>
      <c r="AC113" s="1424"/>
      <c r="AD113" s="1425"/>
      <c r="AE113" s="1424"/>
      <c r="AF113" s="1425"/>
      <c r="AG113" s="1424"/>
      <c r="AH113" s="1425"/>
      <c r="AI113" s="1424"/>
      <c r="AJ113" s="1425"/>
      <c r="AK113" s="1424"/>
      <c r="AL113" s="1425"/>
      <c r="AM113" s="1424"/>
      <c r="AN113" s="1426"/>
      <c r="AO113" s="1468">
        <v>0</v>
      </c>
      <c r="AP113" s="1468">
        <v>0</v>
      </c>
      <c r="AQ113" s="1428">
        <v>0</v>
      </c>
      <c r="AR113" s="1428">
        <v>0</v>
      </c>
      <c r="AS113" s="1428">
        <v>0</v>
      </c>
      <c r="AT113" s="1468">
        <v>0</v>
      </c>
      <c r="AU113" s="1468">
        <v>0</v>
      </c>
      <c r="AV113" s="1468">
        <v>0</v>
      </c>
      <c r="AW113" s="1468">
        <v>0</v>
      </c>
      <c r="AX113" t="str">
        <f t="shared" si="138"/>
        <v/>
      </c>
      <c r="CW113" s="25" t="str">
        <f t="shared" si="139"/>
        <v/>
      </c>
      <c r="CX113" s="25" t="str">
        <f t="shared" si="140"/>
        <v/>
      </c>
      <c r="CY113" s="25" t="str">
        <f t="shared" si="141"/>
        <v/>
      </c>
      <c r="CZ113" s="25" t="str">
        <f t="shared" si="142"/>
        <v/>
      </c>
      <c r="DA113" s="25" t="str">
        <f t="shared" si="143"/>
        <v/>
      </c>
      <c r="DB113" s="25" t="str">
        <f t="shared" si="144"/>
        <v/>
      </c>
      <c r="DC113" s="25" t="str">
        <f t="shared" si="145"/>
        <v/>
      </c>
      <c r="DD113" s="25" t="str">
        <f t="shared" si="146"/>
        <v/>
      </c>
      <c r="DE113"/>
      <c r="DG113" s="26">
        <f t="shared" si="156"/>
        <v>0</v>
      </c>
      <c r="DH113" s="26">
        <f t="shared" si="148"/>
        <v>0</v>
      </c>
      <c r="DI113" s="26">
        <f t="shared" si="149"/>
        <v>0</v>
      </c>
      <c r="DJ113" s="26">
        <f t="shared" si="150"/>
        <v>0</v>
      </c>
      <c r="DK113" s="26">
        <f t="shared" si="151"/>
        <v>0</v>
      </c>
      <c r="DL113" s="26">
        <f t="shared" si="152"/>
        <v>0</v>
      </c>
      <c r="DM113" s="26">
        <f t="shared" si="153"/>
        <v>0</v>
      </c>
      <c r="DN113" s="26">
        <f t="shared" si="154"/>
        <v>0</v>
      </c>
    </row>
    <row r="114" spans="1:118" x14ac:dyDescent="0.25">
      <c r="A114" s="1598" t="s">
        <v>146</v>
      </c>
      <c r="B114" s="1598"/>
      <c r="C114" s="1598"/>
      <c r="D114" s="1383">
        <f t="shared" si="136"/>
        <v>0</v>
      </c>
      <c r="E114" s="1465">
        <f>SUM(S114+U114+W114+Y114+AA114+AC114+AE114+AG114+AI114+AK114+AM114)</f>
        <v>0</v>
      </c>
      <c r="F114" s="1466">
        <f>SUM(T114+V114+X114+Z114+AB114+AD114+AF114+AH114+AJ114+AL114+AN114)</f>
        <v>0</v>
      </c>
      <c r="G114" s="1484"/>
      <c r="H114" s="1485"/>
      <c r="I114" s="1484"/>
      <c r="J114" s="1602"/>
      <c r="K114" s="1484"/>
      <c r="L114" s="1485"/>
      <c r="M114" s="1484"/>
      <c r="N114" s="1485"/>
      <c r="O114" s="1603"/>
      <c r="P114" s="1485"/>
      <c r="Q114" s="1603"/>
      <c r="R114" s="1485"/>
      <c r="S114" s="1424"/>
      <c r="T114" s="1425"/>
      <c r="U114" s="1424"/>
      <c r="V114" s="1425"/>
      <c r="W114" s="1424"/>
      <c r="X114" s="1425"/>
      <c r="Y114" s="1424"/>
      <c r="Z114" s="1425"/>
      <c r="AA114" s="1424"/>
      <c r="AB114" s="1425"/>
      <c r="AC114" s="1424"/>
      <c r="AD114" s="1425"/>
      <c r="AE114" s="1424"/>
      <c r="AF114" s="1425"/>
      <c r="AG114" s="1424"/>
      <c r="AH114" s="1425"/>
      <c r="AI114" s="1424"/>
      <c r="AJ114" s="1425"/>
      <c r="AK114" s="1424"/>
      <c r="AL114" s="1425"/>
      <c r="AM114" s="1424"/>
      <c r="AN114" s="1426"/>
      <c r="AO114" s="1468">
        <v>0</v>
      </c>
      <c r="AP114" s="1468">
        <v>0</v>
      </c>
      <c r="AQ114" s="1428">
        <v>0</v>
      </c>
      <c r="AR114" s="1428">
        <v>0</v>
      </c>
      <c r="AS114" s="1428">
        <v>0</v>
      </c>
      <c r="AT114" s="1468">
        <v>0</v>
      </c>
      <c r="AU114" s="1468">
        <v>0</v>
      </c>
      <c r="AV114" s="1468">
        <v>0</v>
      </c>
      <c r="AW114" s="1468">
        <v>0</v>
      </c>
      <c r="AX114" t="str">
        <f t="shared" si="138"/>
        <v/>
      </c>
      <c r="CW114" s="25" t="str">
        <f t="shared" si="139"/>
        <v/>
      </c>
      <c r="CX114" s="25" t="str">
        <f t="shared" si="140"/>
        <v/>
      </c>
      <c r="CY114" s="25" t="str">
        <f t="shared" si="141"/>
        <v/>
      </c>
      <c r="CZ114" s="25" t="str">
        <f t="shared" si="142"/>
        <v/>
      </c>
      <c r="DA114" s="25" t="str">
        <f t="shared" si="143"/>
        <v/>
      </c>
      <c r="DB114" s="25" t="str">
        <f t="shared" si="144"/>
        <v/>
      </c>
      <c r="DC114" s="25" t="str">
        <f t="shared" si="145"/>
        <v/>
      </c>
      <c r="DD114" s="25" t="str">
        <f t="shared" si="146"/>
        <v/>
      </c>
      <c r="DE114"/>
      <c r="DG114" s="26">
        <f t="shared" si="156"/>
        <v>0</v>
      </c>
      <c r="DH114" s="26">
        <f t="shared" si="148"/>
        <v>0</v>
      </c>
      <c r="DI114" s="26">
        <f t="shared" si="149"/>
        <v>0</v>
      </c>
      <c r="DJ114" s="26">
        <f t="shared" si="150"/>
        <v>0</v>
      </c>
      <c r="DK114" s="26">
        <f t="shared" si="151"/>
        <v>0</v>
      </c>
      <c r="DL114" s="26">
        <f t="shared" si="152"/>
        <v>0</v>
      </c>
      <c r="DM114" s="26">
        <f t="shared" si="153"/>
        <v>0</v>
      </c>
      <c r="DN114" s="26">
        <f t="shared" si="154"/>
        <v>0</v>
      </c>
    </row>
    <row r="115" spans="1:118" x14ac:dyDescent="0.25">
      <c r="A115" s="1598" t="s">
        <v>147</v>
      </c>
      <c r="B115" s="1598"/>
      <c r="C115" s="1598"/>
      <c r="D115" s="1383">
        <f t="shared" si="136"/>
        <v>12</v>
      </c>
      <c r="E115" s="1465">
        <f>SUM(S115+U115+W115+Y115+AA115+AC115+AE115+AG115+AI115+AK115+AM115)</f>
        <v>3</v>
      </c>
      <c r="F115" s="1466">
        <f>SUM(T115+V115+X115+Z115+AB115+AD115+AF115+AH115+AJ115+AL115+AN115)</f>
        <v>9</v>
      </c>
      <c r="G115" s="1593"/>
      <c r="H115" s="1594"/>
      <c r="I115" s="1593"/>
      <c r="J115" s="1595"/>
      <c r="K115" s="1593"/>
      <c r="L115" s="1594"/>
      <c r="M115" s="1593"/>
      <c r="N115" s="1594"/>
      <c r="O115" s="1596"/>
      <c r="P115" s="1594"/>
      <c r="Q115" s="1596"/>
      <c r="R115" s="1594"/>
      <c r="S115" s="1424"/>
      <c r="T115" s="1425"/>
      <c r="U115" s="1424">
        <v>0</v>
      </c>
      <c r="V115" s="1425">
        <v>0</v>
      </c>
      <c r="W115" s="1424">
        <v>0</v>
      </c>
      <c r="X115" s="1425">
        <v>0</v>
      </c>
      <c r="Y115" s="1424">
        <v>0</v>
      </c>
      <c r="Z115" s="1425">
        <v>0</v>
      </c>
      <c r="AA115" s="1424">
        <v>1</v>
      </c>
      <c r="AB115" s="1425">
        <v>0</v>
      </c>
      <c r="AC115" s="1424">
        <v>0</v>
      </c>
      <c r="AD115" s="1425">
        <v>2</v>
      </c>
      <c r="AE115" s="1424">
        <v>0</v>
      </c>
      <c r="AF115" s="1425">
        <v>3</v>
      </c>
      <c r="AG115" s="1424">
        <v>0</v>
      </c>
      <c r="AH115" s="1425">
        <v>1</v>
      </c>
      <c r="AI115" s="1424">
        <v>0</v>
      </c>
      <c r="AJ115" s="1425">
        <v>1</v>
      </c>
      <c r="AK115" s="1424">
        <v>2</v>
      </c>
      <c r="AL115" s="1425">
        <v>2</v>
      </c>
      <c r="AM115" s="1424">
        <v>0</v>
      </c>
      <c r="AN115" s="1426">
        <v>0</v>
      </c>
      <c r="AO115" s="1468">
        <v>0</v>
      </c>
      <c r="AP115" s="1468">
        <v>0</v>
      </c>
      <c r="AQ115" s="1428">
        <v>12</v>
      </c>
      <c r="AR115" s="1428">
        <v>0</v>
      </c>
      <c r="AS115" s="1428">
        <v>0</v>
      </c>
      <c r="AT115" s="1468">
        <v>0</v>
      </c>
      <c r="AU115" s="1468">
        <v>0</v>
      </c>
      <c r="AV115" s="1468">
        <v>0</v>
      </c>
      <c r="AW115" s="1468">
        <v>0</v>
      </c>
      <c r="AX115" t="str">
        <f t="shared" si="138"/>
        <v/>
      </c>
      <c r="CW115" s="25" t="str">
        <f t="shared" si="139"/>
        <v/>
      </c>
      <c r="CX115" s="25" t="str">
        <f t="shared" si="140"/>
        <v/>
      </c>
      <c r="CY115" s="25" t="str">
        <f t="shared" si="141"/>
        <v/>
      </c>
      <c r="CZ115" s="25" t="str">
        <f t="shared" si="142"/>
        <v/>
      </c>
      <c r="DA115" s="25" t="str">
        <f t="shared" si="143"/>
        <v/>
      </c>
      <c r="DB115" s="25" t="str">
        <f t="shared" si="144"/>
        <v/>
      </c>
      <c r="DC115" s="25" t="str">
        <f t="shared" si="145"/>
        <v/>
      </c>
      <c r="DD115" s="25" t="str">
        <f t="shared" si="146"/>
        <v/>
      </c>
      <c r="DE115"/>
      <c r="DG115" s="26">
        <f t="shared" si="156"/>
        <v>0</v>
      </c>
      <c r="DH115" s="26">
        <f t="shared" si="148"/>
        <v>0</v>
      </c>
      <c r="DI115" s="26">
        <f t="shared" si="149"/>
        <v>0</v>
      </c>
      <c r="DJ115" s="26">
        <f t="shared" si="150"/>
        <v>0</v>
      </c>
      <c r="DK115" s="26">
        <f t="shared" si="151"/>
        <v>0</v>
      </c>
      <c r="DL115" s="26">
        <f t="shared" si="152"/>
        <v>0</v>
      </c>
      <c r="DM115" s="26">
        <f t="shared" si="153"/>
        <v>0</v>
      </c>
      <c r="DN115" s="26">
        <f t="shared" si="154"/>
        <v>0</v>
      </c>
    </row>
    <row r="116" spans="1:118" x14ac:dyDescent="0.25">
      <c r="A116" s="1590" t="s">
        <v>148</v>
      </c>
      <c r="B116" s="1591"/>
      <c r="C116" s="1592"/>
      <c r="D116" s="1383">
        <f t="shared" si="136"/>
        <v>36</v>
      </c>
      <c r="E116" s="1465">
        <f>SUM(U116+W116+Y116+AA116+AC116+AE116+AG116+AI116+AK116+AM116)</f>
        <v>17</v>
      </c>
      <c r="F116" s="1466">
        <f>SUM(V116+X116+Z116+AB116+AD116+AF116+AH116+AJ116+AL116+AN116)</f>
        <v>19</v>
      </c>
      <c r="G116" s="1593"/>
      <c r="H116" s="1594"/>
      <c r="I116" s="1593"/>
      <c r="J116" s="1595"/>
      <c r="K116" s="1593"/>
      <c r="L116" s="1594"/>
      <c r="M116" s="1593"/>
      <c r="N116" s="1594"/>
      <c r="O116" s="1596"/>
      <c r="P116" s="1594"/>
      <c r="Q116" s="1596"/>
      <c r="R116" s="1594"/>
      <c r="S116" s="1596"/>
      <c r="T116" s="1594"/>
      <c r="U116" s="1424">
        <v>0</v>
      </c>
      <c r="V116" s="1425">
        <v>0</v>
      </c>
      <c r="W116" s="1424">
        <v>2</v>
      </c>
      <c r="X116" s="1425">
        <v>4</v>
      </c>
      <c r="Y116" s="1424">
        <v>2</v>
      </c>
      <c r="Z116" s="1425">
        <v>2</v>
      </c>
      <c r="AA116" s="1424">
        <v>0</v>
      </c>
      <c r="AB116" s="1425">
        <v>0</v>
      </c>
      <c r="AC116" s="1424">
        <v>0</v>
      </c>
      <c r="AD116" s="1425">
        <v>1</v>
      </c>
      <c r="AE116" s="1424">
        <v>1</v>
      </c>
      <c r="AF116" s="1425">
        <v>6</v>
      </c>
      <c r="AG116" s="1424">
        <v>9</v>
      </c>
      <c r="AH116" s="1425">
        <v>3</v>
      </c>
      <c r="AI116" s="1424">
        <v>1</v>
      </c>
      <c r="AJ116" s="1425">
        <v>2</v>
      </c>
      <c r="AK116" s="1424">
        <v>1</v>
      </c>
      <c r="AL116" s="1425">
        <v>1</v>
      </c>
      <c r="AM116" s="1424">
        <v>1</v>
      </c>
      <c r="AN116" s="1426">
        <v>0</v>
      </c>
      <c r="AO116" s="1468">
        <v>0</v>
      </c>
      <c r="AP116" s="1468">
        <v>0</v>
      </c>
      <c r="AQ116" s="1428">
        <v>36</v>
      </c>
      <c r="AR116" s="1428">
        <v>0</v>
      </c>
      <c r="AS116" s="1428">
        <v>0</v>
      </c>
      <c r="AT116" s="1468">
        <v>1</v>
      </c>
      <c r="AU116" s="1468">
        <v>0</v>
      </c>
      <c r="AV116" s="1468">
        <v>0</v>
      </c>
      <c r="AW116" s="1468">
        <v>0</v>
      </c>
      <c r="AX116" t="str">
        <f t="shared" si="138"/>
        <v/>
      </c>
      <c r="CW116" s="25" t="str">
        <f t="shared" si="139"/>
        <v/>
      </c>
      <c r="CX116" s="25" t="str">
        <f t="shared" si="140"/>
        <v/>
      </c>
      <c r="CY116" s="25" t="str">
        <f t="shared" si="141"/>
        <v/>
      </c>
      <c r="CZ116" s="25" t="str">
        <f t="shared" si="142"/>
        <v/>
      </c>
      <c r="DA116" s="25" t="str">
        <f t="shared" si="143"/>
        <v/>
      </c>
      <c r="DB116" s="25" t="str">
        <f t="shared" si="144"/>
        <v/>
      </c>
      <c r="DC116" s="25" t="str">
        <f t="shared" si="145"/>
        <v/>
      </c>
      <c r="DD116" s="25" t="str">
        <f t="shared" si="146"/>
        <v/>
      </c>
      <c r="DE116"/>
      <c r="DG116" s="26">
        <f t="shared" si="156"/>
        <v>0</v>
      </c>
      <c r="DH116" s="26">
        <f t="shared" si="148"/>
        <v>0</v>
      </c>
      <c r="DI116" s="26">
        <f t="shared" si="149"/>
        <v>0</v>
      </c>
      <c r="DJ116" s="26">
        <f t="shared" si="150"/>
        <v>0</v>
      </c>
      <c r="DK116" s="26">
        <f t="shared" si="151"/>
        <v>0</v>
      </c>
      <c r="DL116" s="26">
        <f t="shared" si="152"/>
        <v>0</v>
      </c>
      <c r="DM116" s="26">
        <f t="shared" si="153"/>
        <v>0</v>
      </c>
      <c r="DN116" s="26">
        <f t="shared" si="154"/>
        <v>0</v>
      </c>
    </row>
    <row r="117" spans="1:118" ht="15" customHeight="1" x14ac:dyDescent="0.25">
      <c r="A117" s="1590" t="s">
        <v>149</v>
      </c>
      <c r="B117" s="1591"/>
      <c r="C117" s="1592"/>
      <c r="D117" s="1383">
        <f t="shared" si="136"/>
        <v>0</v>
      </c>
      <c r="E117" s="1465">
        <f>SUM(Y117+AA117+AC117+AE117+AG117+AI117+AK117+AM117)</f>
        <v>0</v>
      </c>
      <c r="F117" s="1466">
        <f>SUM(Z117+AB117+AD117+AF117+AH117+AJ117+AL117+AN117)</f>
        <v>0</v>
      </c>
      <c r="G117" s="1593"/>
      <c r="H117" s="1594"/>
      <c r="I117" s="1593"/>
      <c r="J117" s="1595"/>
      <c r="K117" s="1593"/>
      <c r="L117" s="1594"/>
      <c r="M117" s="1593"/>
      <c r="N117" s="1594"/>
      <c r="O117" s="1596"/>
      <c r="P117" s="1594"/>
      <c r="Q117" s="1596"/>
      <c r="R117" s="1594"/>
      <c r="S117" s="1596"/>
      <c r="T117" s="1594"/>
      <c r="U117" s="1596"/>
      <c r="V117" s="1594"/>
      <c r="W117" s="1596"/>
      <c r="X117" s="1594"/>
      <c r="Y117" s="1424"/>
      <c r="Z117" s="1425"/>
      <c r="AA117" s="1424"/>
      <c r="AB117" s="1425"/>
      <c r="AC117" s="1424"/>
      <c r="AD117" s="1425"/>
      <c r="AE117" s="1424"/>
      <c r="AF117" s="1425"/>
      <c r="AG117" s="1424"/>
      <c r="AH117" s="1425"/>
      <c r="AI117" s="1424"/>
      <c r="AJ117" s="1425"/>
      <c r="AK117" s="1424"/>
      <c r="AL117" s="1425"/>
      <c r="AM117" s="1424"/>
      <c r="AN117" s="1426"/>
      <c r="AO117" s="1597"/>
      <c r="AP117" s="1468">
        <v>0</v>
      </c>
      <c r="AQ117" s="1428">
        <v>0</v>
      </c>
      <c r="AR117" s="1428">
        <v>0</v>
      </c>
      <c r="AS117" s="1428">
        <v>0</v>
      </c>
      <c r="AT117" s="1468">
        <v>0</v>
      </c>
      <c r="AU117" s="1468">
        <v>0</v>
      </c>
      <c r="AV117" s="1468">
        <v>0</v>
      </c>
      <c r="AW117" s="1468">
        <v>0</v>
      </c>
      <c r="AX117" t="str">
        <f t="shared" si="138"/>
        <v/>
      </c>
      <c r="CW117" s="182"/>
      <c r="CX117" s="25" t="str">
        <f t="shared" si="140"/>
        <v/>
      </c>
      <c r="CY117" s="25" t="str">
        <f t="shared" si="141"/>
        <v/>
      </c>
      <c r="CZ117" s="25" t="str">
        <f t="shared" si="142"/>
        <v/>
      </c>
      <c r="DA117" s="25" t="str">
        <f t="shared" si="143"/>
        <v/>
      </c>
      <c r="DB117" s="25" t="str">
        <f t="shared" si="144"/>
        <v/>
      </c>
      <c r="DC117" s="25" t="str">
        <f t="shared" si="145"/>
        <v/>
      </c>
      <c r="DD117" s="25" t="str">
        <f t="shared" si="146"/>
        <v/>
      </c>
      <c r="DE117"/>
      <c r="DG117" s="182"/>
      <c r="DH117" s="26">
        <f t="shared" si="148"/>
        <v>0</v>
      </c>
      <c r="DI117" s="26">
        <f t="shared" si="149"/>
        <v>0</v>
      </c>
      <c r="DJ117" s="26">
        <f t="shared" si="150"/>
        <v>0</v>
      </c>
      <c r="DK117" s="26">
        <f t="shared" si="151"/>
        <v>0</v>
      </c>
      <c r="DL117" s="26">
        <f t="shared" si="152"/>
        <v>0</v>
      </c>
      <c r="DM117" s="26">
        <f t="shared" si="153"/>
        <v>0</v>
      </c>
      <c r="DN117" s="26">
        <f t="shared" si="154"/>
        <v>0</v>
      </c>
    </row>
    <row r="118" spans="1:118" x14ac:dyDescent="0.25">
      <c r="A118" s="1589" t="s">
        <v>150</v>
      </c>
      <c r="B118" s="1589"/>
      <c r="C118" s="1589"/>
      <c r="D118" s="1383">
        <f t="shared" si="136"/>
        <v>11</v>
      </c>
      <c r="E118" s="1465">
        <f>SUM(G118+I118+K118+M118+O118+Q118+S118+U118+W118+Y118+AA118+AC118+AE118+AG118+AI118+AK118+AM118)</f>
        <v>3</v>
      </c>
      <c r="F118" s="1466">
        <f t="shared" si="137"/>
        <v>8</v>
      </c>
      <c r="G118" s="1467">
        <v>0</v>
      </c>
      <c r="H118" s="1425">
        <v>0</v>
      </c>
      <c r="I118" s="1467">
        <v>0</v>
      </c>
      <c r="J118" s="1487">
        <v>0</v>
      </c>
      <c r="K118" s="1467">
        <v>0</v>
      </c>
      <c r="L118" s="1425">
        <v>0</v>
      </c>
      <c r="M118" s="1467">
        <v>0</v>
      </c>
      <c r="N118" s="1425">
        <v>0</v>
      </c>
      <c r="O118" s="1424">
        <v>0</v>
      </c>
      <c r="P118" s="1425">
        <v>0</v>
      </c>
      <c r="Q118" s="1424">
        <v>0</v>
      </c>
      <c r="R118" s="1425">
        <v>0</v>
      </c>
      <c r="S118" s="1424">
        <v>0</v>
      </c>
      <c r="T118" s="1425">
        <v>0</v>
      </c>
      <c r="U118" s="1424">
        <v>0</v>
      </c>
      <c r="V118" s="1425">
        <v>0</v>
      </c>
      <c r="W118" s="1424">
        <v>0</v>
      </c>
      <c r="X118" s="1425">
        <v>0</v>
      </c>
      <c r="Y118" s="1424">
        <v>0</v>
      </c>
      <c r="Z118" s="1425">
        <v>2</v>
      </c>
      <c r="AA118" s="1424">
        <v>0</v>
      </c>
      <c r="AB118" s="1425">
        <v>2</v>
      </c>
      <c r="AC118" s="1424">
        <v>0</v>
      </c>
      <c r="AD118" s="1425">
        <v>1</v>
      </c>
      <c r="AE118" s="1424">
        <v>0</v>
      </c>
      <c r="AF118" s="1425">
        <v>0</v>
      </c>
      <c r="AG118" s="1424">
        <v>2</v>
      </c>
      <c r="AH118" s="1425">
        <v>1</v>
      </c>
      <c r="AI118" s="1424">
        <v>0</v>
      </c>
      <c r="AJ118" s="1425">
        <v>1</v>
      </c>
      <c r="AK118" s="1424">
        <v>1</v>
      </c>
      <c r="AL118" s="1425">
        <v>1</v>
      </c>
      <c r="AM118" s="1424">
        <v>0</v>
      </c>
      <c r="AN118" s="1426">
        <v>0</v>
      </c>
      <c r="AO118" s="1468">
        <v>0</v>
      </c>
      <c r="AP118" s="1468">
        <v>0</v>
      </c>
      <c r="AQ118" s="1428">
        <v>11</v>
      </c>
      <c r="AR118" s="1428">
        <v>0</v>
      </c>
      <c r="AS118" s="1428">
        <v>0</v>
      </c>
      <c r="AT118" s="1468">
        <v>0</v>
      </c>
      <c r="AU118" s="1468">
        <v>0</v>
      </c>
      <c r="AV118" s="1468">
        <v>0</v>
      </c>
      <c r="AW118" s="1468">
        <v>0</v>
      </c>
      <c r="AX118" t="str">
        <f t="shared" si="138"/>
        <v/>
      </c>
      <c r="CW118" s="25" t="str">
        <f t="shared" si="139"/>
        <v/>
      </c>
      <c r="CX118" s="25" t="str">
        <f t="shared" si="140"/>
        <v/>
      </c>
      <c r="CY118" s="25" t="str">
        <f t="shared" si="141"/>
        <v/>
      </c>
      <c r="CZ118" s="25" t="str">
        <f t="shared" si="142"/>
        <v/>
      </c>
      <c r="DA118" s="25" t="str">
        <f t="shared" si="143"/>
        <v/>
      </c>
      <c r="DB118" s="25" t="str">
        <f t="shared" si="144"/>
        <v/>
      </c>
      <c r="DC118" s="25" t="str">
        <f t="shared" si="145"/>
        <v/>
      </c>
      <c r="DD118" s="25" t="str">
        <f t="shared" si="146"/>
        <v/>
      </c>
      <c r="DE118"/>
      <c r="DG118" s="26">
        <f>IF(AND((W118+X118)&gt;0,AO118=""),1,IF(AO118&gt;(W118+X118),1,0))</f>
        <v>0</v>
      </c>
      <c r="DH118" s="26">
        <f t="shared" si="148"/>
        <v>0</v>
      </c>
      <c r="DI118" s="26">
        <f t="shared" si="149"/>
        <v>0</v>
      </c>
      <c r="DJ118" s="26">
        <f t="shared" si="150"/>
        <v>0</v>
      </c>
      <c r="DK118" s="26">
        <f t="shared" si="151"/>
        <v>0</v>
      </c>
      <c r="DL118" s="26">
        <f t="shared" si="152"/>
        <v>0</v>
      </c>
      <c r="DM118" s="26">
        <f t="shared" si="153"/>
        <v>0</v>
      </c>
      <c r="DN118" s="26">
        <f t="shared" si="154"/>
        <v>0</v>
      </c>
    </row>
    <row r="119" spans="1:118" ht="15" customHeight="1" x14ac:dyDescent="0.25">
      <c r="A119" s="800" t="s">
        <v>151</v>
      </c>
      <c r="B119" s="801"/>
      <c r="C119" s="883"/>
      <c r="D119" s="1383">
        <f t="shared" si="136"/>
        <v>8</v>
      </c>
      <c r="E119" s="1465">
        <f>SUM(Y119+AA119+AC119+AE119+AG119+AI119+AK119+AM119)</f>
        <v>2</v>
      </c>
      <c r="F119" s="1466">
        <f>SUM(Z119+AB119+AD119+AF119+AH119+AJ119+AL119+AN119)</f>
        <v>6</v>
      </c>
      <c r="G119" s="1593"/>
      <c r="H119" s="1594"/>
      <c r="I119" s="1593"/>
      <c r="J119" s="1595"/>
      <c r="K119" s="1593"/>
      <c r="L119" s="1594"/>
      <c r="M119" s="1593"/>
      <c r="N119" s="1594"/>
      <c r="O119" s="1596"/>
      <c r="P119" s="1594"/>
      <c r="Q119" s="1596"/>
      <c r="R119" s="1594"/>
      <c r="S119" s="1596"/>
      <c r="T119" s="1594"/>
      <c r="U119" s="1596"/>
      <c r="V119" s="1594"/>
      <c r="W119" s="1596"/>
      <c r="X119" s="1594"/>
      <c r="Y119" s="1424"/>
      <c r="Z119" s="1425"/>
      <c r="AA119" s="1424"/>
      <c r="AB119" s="1425"/>
      <c r="AC119" s="1424"/>
      <c r="AD119" s="1425"/>
      <c r="AE119" s="1424">
        <v>0</v>
      </c>
      <c r="AF119" s="1425">
        <v>2</v>
      </c>
      <c r="AG119" s="1424">
        <v>0</v>
      </c>
      <c r="AH119" s="1425">
        <v>0</v>
      </c>
      <c r="AI119" s="1424">
        <v>0</v>
      </c>
      <c r="AJ119" s="1425">
        <v>2</v>
      </c>
      <c r="AK119" s="1424">
        <v>2</v>
      </c>
      <c r="AL119" s="1425">
        <v>2</v>
      </c>
      <c r="AM119" s="1424"/>
      <c r="AN119" s="1426"/>
      <c r="AO119" s="1597"/>
      <c r="AP119" s="1468">
        <v>0</v>
      </c>
      <c r="AQ119" s="1428">
        <v>8</v>
      </c>
      <c r="AR119" s="1605">
        <v>0</v>
      </c>
      <c r="AS119" s="1428">
        <v>0</v>
      </c>
      <c r="AT119" s="1468">
        <v>0</v>
      </c>
      <c r="AU119" s="1468">
        <v>0</v>
      </c>
      <c r="AV119" s="1468">
        <v>0</v>
      </c>
      <c r="AW119" s="1468">
        <v>0</v>
      </c>
      <c r="AX119" t="str">
        <f t="shared" si="138"/>
        <v/>
      </c>
      <c r="CW119" s="182"/>
      <c r="CX119" s="25" t="str">
        <f t="shared" si="140"/>
        <v/>
      </c>
      <c r="CY119" s="25" t="str">
        <f t="shared" si="141"/>
        <v/>
      </c>
      <c r="CZ119" s="25" t="str">
        <f t="shared" si="142"/>
        <v/>
      </c>
      <c r="DA119" s="25" t="str">
        <f t="shared" si="143"/>
        <v/>
      </c>
      <c r="DB119" s="25" t="str">
        <f t="shared" si="144"/>
        <v/>
      </c>
      <c r="DC119" s="25" t="str">
        <f t="shared" si="145"/>
        <v/>
      </c>
      <c r="DD119" s="25" t="str">
        <f t="shared" si="146"/>
        <v/>
      </c>
      <c r="DE119"/>
      <c r="DG119" s="182"/>
      <c r="DH119" s="26">
        <f t="shared" si="148"/>
        <v>0</v>
      </c>
      <c r="DI119" s="26">
        <f t="shared" si="149"/>
        <v>0</v>
      </c>
      <c r="DJ119" s="26">
        <f t="shared" si="150"/>
        <v>0</v>
      </c>
      <c r="DK119" s="26">
        <f t="shared" si="151"/>
        <v>0</v>
      </c>
      <c r="DL119" s="26">
        <f t="shared" si="152"/>
        <v>0</v>
      </c>
      <c r="DM119" s="26">
        <f t="shared" si="153"/>
        <v>0</v>
      </c>
      <c r="DN119" s="26">
        <f t="shared" si="154"/>
        <v>0</v>
      </c>
    </row>
    <row r="120" spans="1:118" ht="15" customHeight="1" x14ac:dyDescent="0.25">
      <c r="A120" s="800" t="s">
        <v>152</v>
      </c>
      <c r="B120" s="801"/>
      <c r="C120" s="883"/>
      <c r="D120" s="1383">
        <f t="shared" si="136"/>
        <v>0</v>
      </c>
      <c r="E120" s="1465">
        <f t="shared" ref="E120:F125" si="158">SUM(Y120+AA120+AC120+AE120+AG120+AI120+AK120+AM120)</f>
        <v>0</v>
      </c>
      <c r="F120" s="1466">
        <f t="shared" si="158"/>
        <v>0</v>
      </c>
      <c r="G120" s="1593"/>
      <c r="H120" s="1594"/>
      <c r="I120" s="1593"/>
      <c r="J120" s="1595"/>
      <c r="K120" s="1593"/>
      <c r="L120" s="1594"/>
      <c r="M120" s="1593"/>
      <c r="N120" s="1594"/>
      <c r="O120" s="1596"/>
      <c r="P120" s="1594"/>
      <c r="Q120" s="1596"/>
      <c r="R120" s="1594"/>
      <c r="S120" s="1596"/>
      <c r="T120" s="1594"/>
      <c r="U120" s="1596"/>
      <c r="V120" s="1594"/>
      <c r="W120" s="1596"/>
      <c r="X120" s="1594"/>
      <c r="Y120" s="1424"/>
      <c r="Z120" s="1425"/>
      <c r="AA120" s="1424"/>
      <c r="AB120" s="1425"/>
      <c r="AC120" s="1424"/>
      <c r="AD120" s="1425"/>
      <c r="AE120" s="1424"/>
      <c r="AF120" s="1425"/>
      <c r="AG120" s="1424"/>
      <c r="AH120" s="1425"/>
      <c r="AI120" s="1424"/>
      <c r="AJ120" s="1425"/>
      <c r="AK120" s="1424"/>
      <c r="AL120" s="1425"/>
      <c r="AM120" s="1424"/>
      <c r="AN120" s="1426"/>
      <c r="AO120" s="1597"/>
      <c r="AP120" s="1468">
        <v>0</v>
      </c>
      <c r="AQ120" s="1428">
        <v>0</v>
      </c>
      <c r="AR120" s="1605">
        <v>0</v>
      </c>
      <c r="AS120" s="1428">
        <v>0</v>
      </c>
      <c r="AT120" s="1468">
        <v>0</v>
      </c>
      <c r="AU120" s="1468">
        <v>0</v>
      </c>
      <c r="AV120" s="1468">
        <v>0</v>
      </c>
      <c r="AW120" s="1468">
        <v>0</v>
      </c>
      <c r="AX120" t="str">
        <f t="shared" si="138"/>
        <v/>
      </c>
      <c r="CW120" s="182"/>
      <c r="CX120" s="25" t="str">
        <f t="shared" si="140"/>
        <v/>
      </c>
      <c r="CY120" s="25" t="str">
        <f t="shared" si="141"/>
        <v/>
      </c>
      <c r="CZ120" s="25" t="str">
        <f t="shared" si="142"/>
        <v/>
      </c>
      <c r="DA120" s="25" t="str">
        <f t="shared" si="143"/>
        <v/>
      </c>
      <c r="DB120" s="25" t="str">
        <f t="shared" si="144"/>
        <v/>
      </c>
      <c r="DC120" s="25" t="str">
        <f t="shared" si="145"/>
        <v/>
      </c>
      <c r="DD120" s="25" t="str">
        <f t="shared" si="146"/>
        <v/>
      </c>
      <c r="DE120"/>
      <c r="DG120" s="182"/>
      <c r="DH120" s="26">
        <f t="shared" si="148"/>
        <v>0</v>
      </c>
      <c r="DI120" s="26">
        <f t="shared" si="149"/>
        <v>0</v>
      </c>
      <c r="DJ120" s="26">
        <f t="shared" si="150"/>
        <v>0</v>
      </c>
      <c r="DK120" s="26">
        <f t="shared" si="151"/>
        <v>0</v>
      </c>
      <c r="DL120" s="26">
        <f t="shared" si="152"/>
        <v>0</v>
      </c>
      <c r="DM120" s="26">
        <f t="shared" si="153"/>
        <v>0</v>
      </c>
      <c r="DN120" s="26">
        <f t="shared" si="154"/>
        <v>0</v>
      </c>
    </row>
    <row r="121" spans="1:118" ht="15" customHeight="1" x14ac:dyDescent="0.25">
      <c r="A121" s="1589" t="s">
        <v>153</v>
      </c>
      <c r="B121" s="1589"/>
      <c r="C121" s="1589"/>
      <c r="D121" s="1383">
        <f t="shared" si="136"/>
        <v>8</v>
      </c>
      <c r="E121" s="1465">
        <f t="shared" si="158"/>
        <v>2</v>
      </c>
      <c r="F121" s="1466">
        <f t="shared" si="158"/>
        <v>6</v>
      </c>
      <c r="G121" s="1593"/>
      <c r="H121" s="1594"/>
      <c r="I121" s="1593"/>
      <c r="J121" s="1595"/>
      <c r="K121" s="1593"/>
      <c r="L121" s="1594"/>
      <c r="M121" s="1593"/>
      <c r="N121" s="1594"/>
      <c r="O121" s="1596"/>
      <c r="P121" s="1594"/>
      <c r="Q121" s="1596"/>
      <c r="R121" s="1594"/>
      <c r="S121" s="1596"/>
      <c r="T121" s="1594"/>
      <c r="U121" s="1596"/>
      <c r="V121" s="1594"/>
      <c r="W121" s="1596"/>
      <c r="X121" s="1594"/>
      <c r="Y121" s="1424">
        <v>2</v>
      </c>
      <c r="Z121" s="1425">
        <v>0</v>
      </c>
      <c r="AA121" s="1424">
        <v>0</v>
      </c>
      <c r="AB121" s="1425">
        <v>0</v>
      </c>
      <c r="AC121" s="1424">
        <v>0</v>
      </c>
      <c r="AD121" s="1425">
        <v>0</v>
      </c>
      <c r="AE121" s="1424">
        <v>0</v>
      </c>
      <c r="AF121" s="1425">
        <v>0</v>
      </c>
      <c r="AG121" s="1424">
        <v>0</v>
      </c>
      <c r="AH121" s="1425">
        <v>5</v>
      </c>
      <c r="AI121" s="1424">
        <v>0</v>
      </c>
      <c r="AJ121" s="1425">
        <v>1</v>
      </c>
      <c r="AK121" s="1424">
        <v>0</v>
      </c>
      <c r="AL121" s="1425">
        <v>0</v>
      </c>
      <c r="AM121" s="1424">
        <v>0</v>
      </c>
      <c r="AN121" s="1426">
        <v>0</v>
      </c>
      <c r="AO121" s="1597"/>
      <c r="AP121" s="1468">
        <v>0</v>
      </c>
      <c r="AQ121" s="1428">
        <v>8</v>
      </c>
      <c r="AR121" s="1428">
        <v>0</v>
      </c>
      <c r="AS121" s="1428">
        <v>0</v>
      </c>
      <c r="AT121" s="1468">
        <v>0</v>
      </c>
      <c r="AU121" s="1468">
        <v>0</v>
      </c>
      <c r="AV121" s="1468">
        <v>0</v>
      </c>
      <c r="AW121" s="1468">
        <v>0</v>
      </c>
      <c r="AX121" t="str">
        <f t="shared" si="138"/>
        <v/>
      </c>
      <c r="CW121" s="182"/>
      <c r="CX121" s="25" t="str">
        <f t="shared" si="140"/>
        <v/>
      </c>
      <c r="CY121" s="25" t="str">
        <f t="shared" si="141"/>
        <v/>
      </c>
      <c r="CZ121" s="25" t="str">
        <f t="shared" si="142"/>
        <v/>
      </c>
      <c r="DA121" s="25" t="str">
        <f t="shared" si="143"/>
        <v/>
      </c>
      <c r="DB121" s="25" t="str">
        <f t="shared" si="144"/>
        <v/>
      </c>
      <c r="DC121" s="25" t="str">
        <f t="shared" si="145"/>
        <v/>
      </c>
      <c r="DD121" s="25" t="str">
        <f t="shared" si="146"/>
        <v/>
      </c>
      <c r="DE121"/>
      <c r="DG121" s="182"/>
      <c r="DH121" s="26">
        <f t="shared" si="148"/>
        <v>0</v>
      </c>
      <c r="DI121" s="26">
        <f t="shared" si="149"/>
        <v>0</v>
      </c>
      <c r="DJ121" s="26">
        <f t="shared" si="150"/>
        <v>0</v>
      </c>
      <c r="DK121" s="26">
        <f t="shared" si="151"/>
        <v>0</v>
      </c>
      <c r="DL121" s="26">
        <f t="shared" si="152"/>
        <v>0</v>
      </c>
      <c r="DM121" s="26">
        <f t="shared" si="153"/>
        <v>0</v>
      </c>
      <c r="DN121" s="26">
        <f t="shared" si="154"/>
        <v>0</v>
      </c>
    </row>
    <row r="122" spans="1:118" ht="15" customHeight="1" x14ac:dyDescent="0.25">
      <c r="A122" s="1598" t="s">
        <v>154</v>
      </c>
      <c r="B122" s="1598"/>
      <c r="C122" s="1598"/>
      <c r="D122" s="1383">
        <f t="shared" si="136"/>
        <v>0</v>
      </c>
      <c r="E122" s="1465">
        <f t="shared" si="158"/>
        <v>0</v>
      </c>
      <c r="F122" s="1466">
        <f t="shared" si="158"/>
        <v>0</v>
      </c>
      <c r="G122" s="1593"/>
      <c r="H122" s="1594"/>
      <c r="I122" s="1593"/>
      <c r="J122" s="1595"/>
      <c r="K122" s="1593"/>
      <c r="L122" s="1594"/>
      <c r="M122" s="1593"/>
      <c r="N122" s="1594"/>
      <c r="O122" s="1596"/>
      <c r="P122" s="1594"/>
      <c r="Q122" s="1596"/>
      <c r="R122" s="1594"/>
      <c r="S122" s="1596"/>
      <c r="T122" s="1594"/>
      <c r="U122" s="1596"/>
      <c r="V122" s="1594"/>
      <c r="W122" s="1596"/>
      <c r="X122" s="1594"/>
      <c r="Y122" s="1424"/>
      <c r="Z122" s="1425"/>
      <c r="AA122" s="1424"/>
      <c r="AB122" s="1425"/>
      <c r="AC122" s="1424"/>
      <c r="AD122" s="1425"/>
      <c r="AE122" s="1424"/>
      <c r="AF122" s="1425"/>
      <c r="AG122" s="1424"/>
      <c r="AH122" s="1425"/>
      <c r="AI122" s="1424"/>
      <c r="AJ122" s="1425"/>
      <c r="AK122" s="1424"/>
      <c r="AL122" s="1425"/>
      <c r="AM122" s="1424"/>
      <c r="AN122" s="1426"/>
      <c r="AO122" s="1597"/>
      <c r="AP122" s="1468">
        <v>0</v>
      </c>
      <c r="AQ122" s="1428">
        <v>0</v>
      </c>
      <c r="AR122" s="1428">
        <v>0</v>
      </c>
      <c r="AS122" s="1428">
        <v>0</v>
      </c>
      <c r="AT122" s="1468">
        <v>0</v>
      </c>
      <c r="AU122" s="1468">
        <v>0</v>
      </c>
      <c r="AV122" s="1468">
        <v>0</v>
      </c>
      <c r="AW122" s="1468">
        <v>0</v>
      </c>
      <c r="AX122" t="str">
        <f t="shared" si="138"/>
        <v/>
      </c>
      <c r="CW122" s="182"/>
      <c r="CX122" s="25" t="str">
        <f t="shared" si="140"/>
        <v/>
      </c>
      <c r="CY122" s="25" t="str">
        <f t="shared" si="141"/>
        <v/>
      </c>
      <c r="CZ122" s="25" t="str">
        <f t="shared" si="142"/>
        <v/>
      </c>
      <c r="DA122" s="25" t="str">
        <f t="shared" si="143"/>
        <v/>
      </c>
      <c r="DB122" s="25" t="str">
        <f t="shared" si="144"/>
        <v/>
      </c>
      <c r="DC122" s="25" t="str">
        <f t="shared" si="145"/>
        <v/>
      </c>
      <c r="DD122" s="25" t="str">
        <f t="shared" si="146"/>
        <v/>
      </c>
      <c r="DE122"/>
      <c r="DG122" s="182"/>
      <c r="DH122" s="26">
        <f t="shared" si="148"/>
        <v>0</v>
      </c>
      <c r="DI122" s="26">
        <f t="shared" si="149"/>
        <v>0</v>
      </c>
      <c r="DJ122" s="26">
        <f t="shared" si="150"/>
        <v>0</v>
      </c>
      <c r="DK122" s="26">
        <f t="shared" si="151"/>
        <v>0</v>
      </c>
      <c r="DL122" s="26">
        <f t="shared" si="152"/>
        <v>0</v>
      </c>
      <c r="DM122" s="26">
        <f t="shared" si="153"/>
        <v>0</v>
      </c>
      <c r="DN122" s="26">
        <f t="shared" si="154"/>
        <v>0</v>
      </c>
    </row>
    <row r="123" spans="1:118" ht="15" customHeight="1" x14ac:dyDescent="0.25">
      <c r="A123" s="1598" t="s">
        <v>155</v>
      </c>
      <c r="B123" s="1598"/>
      <c r="C123" s="1598"/>
      <c r="D123" s="1383">
        <f t="shared" si="136"/>
        <v>0</v>
      </c>
      <c r="E123" s="1465">
        <f>SUM(Y123+AA123+AC123+AE123+AG123+AI123+AK123+AM123)</f>
        <v>0</v>
      </c>
      <c r="F123" s="1466">
        <f t="shared" si="158"/>
        <v>0</v>
      </c>
      <c r="G123" s="1593"/>
      <c r="H123" s="1594"/>
      <c r="I123" s="1593"/>
      <c r="J123" s="1595"/>
      <c r="K123" s="1593"/>
      <c r="L123" s="1594"/>
      <c r="M123" s="1593"/>
      <c r="N123" s="1594"/>
      <c r="O123" s="1596"/>
      <c r="P123" s="1594"/>
      <c r="Q123" s="1596"/>
      <c r="R123" s="1594"/>
      <c r="S123" s="1596"/>
      <c r="T123" s="1594"/>
      <c r="U123" s="1596"/>
      <c r="V123" s="1594"/>
      <c r="W123" s="1596"/>
      <c r="X123" s="1594"/>
      <c r="Y123" s="1424"/>
      <c r="Z123" s="1425"/>
      <c r="AA123" s="1424"/>
      <c r="AB123" s="1425"/>
      <c r="AC123" s="1424"/>
      <c r="AD123" s="1425"/>
      <c r="AE123" s="1424"/>
      <c r="AF123" s="1425"/>
      <c r="AG123" s="1424"/>
      <c r="AH123" s="1425"/>
      <c r="AI123" s="1424"/>
      <c r="AJ123" s="1425"/>
      <c r="AK123" s="1424"/>
      <c r="AL123" s="1425"/>
      <c r="AM123" s="1424"/>
      <c r="AN123" s="1426"/>
      <c r="AO123" s="1597"/>
      <c r="AP123" s="1468">
        <v>0</v>
      </c>
      <c r="AQ123" s="1428">
        <v>0</v>
      </c>
      <c r="AR123" s="1428">
        <v>0</v>
      </c>
      <c r="AS123" s="1428">
        <v>0</v>
      </c>
      <c r="AT123" s="1468">
        <v>0</v>
      </c>
      <c r="AU123" s="1468">
        <v>0</v>
      </c>
      <c r="AV123" s="1468">
        <v>0</v>
      </c>
      <c r="AW123" s="1468">
        <v>0</v>
      </c>
      <c r="AX123" t="str">
        <f t="shared" si="138"/>
        <v/>
      </c>
      <c r="CW123" s="182"/>
      <c r="CX123" s="25" t="str">
        <f t="shared" si="140"/>
        <v/>
      </c>
      <c r="CY123" s="25" t="str">
        <f t="shared" si="141"/>
        <v/>
      </c>
      <c r="CZ123" s="25" t="str">
        <f t="shared" si="142"/>
        <v/>
      </c>
      <c r="DA123" s="25" t="str">
        <f t="shared" si="143"/>
        <v/>
      </c>
      <c r="DB123" s="25" t="str">
        <f t="shared" si="144"/>
        <v/>
      </c>
      <c r="DC123" s="25" t="str">
        <f t="shared" si="145"/>
        <v/>
      </c>
      <c r="DD123" s="25" t="str">
        <f t="shared" si="146"/>
        <v/>
      </c>
      <c r="DE123"/>
      <c r="DG123" s="182"/>
      <c r="DH123" s="26">
        <f t="shared" si="148"/>
        <v>0</v>
      </c>
      <c r="DI123" s="26">
        <f t="shared" si="149"/>
        <v>0</v>
      </c>
      <c r="DJ123" s="26">
        <f t="shared" si="150"/>
        <v>0</v>
      </c>
      <c r="DK123" s="26">
        <f t="shared" si="151"/>
        <v>0</v>
      </c>
      <c r="DL123" s="26">
        <f t="shared" si="152"/>
        <v>0</v>
      </c>
      <c r="DM123" s="26">
        <f t="shared" si="153"/>
        <v>0</v>
      </c>
      <c r="DN123" s="26">
        <f t="shared" si="154"/>
        <v>0</v>
      </c>
    </row>
    <row r="124" spans="1:118" x14ac:dyDescent="0.25">
      <c r="A124" s="751" t="s">
        <v>156</v>
      </c>
      <c r="B124" s="752"/>
      <c r="C124" s="753"/>
      <c r="D124" s="1383">
        <f t="shared" si="136"/>
        <v>4</v>
      </c>
      <c r="E124" s="1465">
        <f t="shared" si="158"/>
        <v>3</v>
      </c>
      <c r="F124" s="1466">
        <f t="shared" si="158"/>
        <v>1</v>
      </c>
      <c r="G124" s="1593"/>
      <c r="H124" s="1594"/>
      <c r="I124" s="1593"/>
      <c r="J124" s="1595"/>
      <c r="K124" s="1593"/>
      <c r="L124" s="1594"/>
      <c r="M124" s="1593"/>
      <c r="N124" s="1594"/>
      <c r="O124" s="1596"/>
      <c r="P124" s="1594"/>
      <c r="Q124" s="1596"/>
      <c r="R124" s="1594"/>
      <c r="S124" s="1596"/>
      <c r="T124" s="1594"/>
      <c r="U124" s="1596"/>
      <c r="V124" s="1594"/>
      <c r="W124" s="1596"/>
      <c r="X124" s="1594"/>
      <c r="Y124" s="1424">
        <v>0</v>
      </c>
      <c r="Z124" s="1425">
        <v>0</v>
      </c>
      <c r="AA124" s="1424">
        <v>0</v>
      </c>
      <c r="AB124" s="1425">
        <v>0</v>
      </c>
      <c r="AC124" s="1424">
        <v>0</v>
      </c>
      <c r="AD124" s="1425">
        <v>0</v>
      </c>
      <c r="AE124" s="1424">
        <v>0</v>
      </c>
      <c r="AF124" s="1425">
        <v>0</v>
      </c>
      <c r="AG124" s="1424">
        <v>1</v>
      </c>
      <c r="AH124" s="1425">
        <v>0</v>
      </c>
      <c r="AI124" s="1424">
        <v>0</v>
      </c>
      <c r="AJ124" s="1425">
        <v>0</v>
      </c>
      <c r="AK124" s="1424">
        <v>2</v>
      </c>
      <c r="AL124" s="1425">
        <v>0</v>
      </c>
      <c r="AM124" s="1424">
        <v>0</v>
      </c>
      <c r="AN124" s="1426">
        <v>1</v>
      </c>
      <c r="AO124" s="1597"/>
      <c r="AP124" s="1468">
        <v>0</v>
      </c>
      <c r="AQ124" s="1428">
        <v>4</v>
      </c>
      <c r="AR124" s="1605">
        <v>0</v>
      </c>
      <c r="AS124" s="1428">
        <v>0</v>
      </c>
      <c r="AT124" s="1468">
        <v>0</v>
      </c>
      <c r="AU124" s="1468">
        <v>0</v>
      </c>
      <c r="AV124" s="1468">
        <v>0</v>
      </c>
      <c r="AW124" s="1468">
        <v>0</v>
      </c>
      <c r="AX124" t="str">
        <f t="shared" si="138"/>
        <v/>
      </c>
      <c r="CW124" s="182"/>
      <c r="CX124" s="25" t="str">
        <f t="shared" si="140"/>
        <v/>
      </c>
      <c r="CY124" s="25" t="str">
        <f t="shared" si="141"/>
        <v/>
      </c>
      <c r="CZ124" s="25" t="str">
        <f t="shared" si="142"/>
        <v/>
      </c>
      <c r="DA124" s="25" t="str">
        <f t="shared" si="143"/>
        <v/>
      </c>
      <c r="DB124" s="25" t="str">
        <f t="shared" si="144"/>
        <v/>
      </c>
      <c r="DC124" s="25" t="str">
        <f t="shared" si="145"/>
        <v/>
      </c>
      <c r="DD124" s="25" t="str">
        <f t="shared" si="146"/>
        <v/>
      </c>
      <c r="DE124"/>
      <c r="DG124" s="182"/>
      <c r="DH124" s="26">
        <f t="shared" si="148"/>
        <v>0</v>
      </c>
      <c r="DI124" s="26">
        <f t="shared" si="149"/>
        <v>0</v>
      </c>
      <c r="DJ124" s="26">
        <f t="shared" si="150"/>
        <v>0</v>
      </c>
      <c r="DK124" s="26">
        <f t="shared" si="151"/>
        <v>0</v>
      </c>
      <c r="DL124" s="26">
        <f t="shared" si="152"/>
        <v>0</v>
      </c>
      <c r="DM124" s="26">
        <f t="shared" si="153"/>
        <v>0</v>
      </c>
      <c r="DN124" s="26">
        <f t="shared" si="154"/>
        <v>0</v>
      </c>
    </row>
    <row r="125" spans="1:118" x14ac:dyDescent="0.25">
      <c r="A125" s="1590" t="s">
        <v>157</v>
      </c>
      <c r="B125" s="1591"/>
      <c r="C125" s="1592"/>
      <c r="D125" s="1383">
        <f t="shared" si="136"/>
        <v>0</v>
      </c>
      <c r="E125" s="1465">
        <f t="shared" si="158"/>
        <v>0</v>
      </c>
      <c r="F125" s="1466">
        <f t="shared" si="158"/>
        <v>0</v>
      </c>
      <c r="G125" s="1593"/>
      <c r="H125" s="1594"/>
      <c r="I125" s="1593"/>
      <c r="J125" s="1595"/>
      <c r="K125" s="1593"/>
      <c r="L125" s="1594"/>
      <c r="M125" s="1593"/>
      <c r="N125" s="1594"/>
      <c r="O125" s="1596"/>
      <c r="P125" s="1594"/>
      <c r="Q125" s="1596"/>
      <c r="R125" s="1594"/>
      <c r="S125" s="1596"/>
      <c r="T125" s="1594"/>
      <c r="U125" s="1596"/>
      <c r="V125" s="1594"/>
      <c r="W125" s="1596"/>
      <c r="X125" s="1594"/>
      <c r="Y125" s="1424"/>
      <c r="Z125" s="1425"/>
      <c r="AA125" s="1424"/>
      <c r="AB125" s="1425"/>
      <c r="AC125" s="1424"/>
      <c r="AD125" s="1425"/>
      <c r="AE125" s="1424"/>
      <c r="AF125" s="1425"/>
      <c r="AG125" s="1424"/>
      <c r="AH125" s="1425"/>
      <c r="AI125" s="1424"/>
      <c r="AJ125" s="1425"/>
      <c r="AK125" s="1424"/>
      <c r="AL125" s="1425"/>
      <c r="AM125" s="1424"/>
      <c r="AN125" s="1426"/>
      <c r="AO125" s="1597"/>
      <c r="AP125" s="1468">
        <v>0</v>
      </c>
      <c r="AQ125" s="1428">
        <v>0</v>
      </c>
      <c r="AR125" s="1605">
        <v>0</v>
      </c>
      <c r="AS125" s="1428">
        <v>0</v>
      </c>
      <c r="AT125" s="1468">
        <v>0</v>
      </c>
      <c r="AU125" s="1468">
        <v>0</v>
      </c>
      <c r="AV125" s="1468">
        <v>0</v>
      </c>
      <c r="AW125" s="1468">
        <v>0</v>
      </c>
      <c r="AX125" t="str">
        <f t="shared" si="138"/>
        <v/>
      </c>
      <c r="CW125" s="182"/>
      <c r="CX125" s="25" t="str">
        <f t="shared" si="140"/>
        <v/>
      </c>
      <c r="CY125" s="25" t="str">
        <f t="shared" si="141"/>
        <v/>
      </c>
      <c r="CZ125" s="25" t="str">
        <f t="shared" si="142"/>
        <v/>
      </c>
      <c r="DA125" s="25" t="str">
        <f t="shared" si="143"/>
        <v/>
      </c>
      <c r="DB125" s="25" t="str">
        <f t="shared" si="144"/>
        <v/>
      </c>
      <c r="DC125" s="25" t="str">
        <f t="shared" si="145"/>
        <v/>
      </c>
      <c r="DD125" s="25" t="str">
        <f t="shared" si="146"/>
        <v/>
      </c>
      <c r="DE125"/>
      <c r="DG125" s="182"/>
      <c r="DH125" s="26">
        <f t="shared" si="148"/>
        <v>0</v>
      </c>
      <c r="DI125" s="26">
        <f t="shared" si="149"/>
        <v>0</v>
      </c>
      <c r="DJ125" s="26">
        <f t="shared" si="150"/>
        <v>0</v>
      </c>
      <c r="DK125" s="26">
        <f t="shared" si="151"/>
        <v>0</v>
      </c>
      <c r="DL125" s="26">
        <f t="shared" si="152"/>
        <v>0</v>
      </c>
      <c r="DM125" s="26">
        <f t="shared" si="153"/>
        <v>0</v>
      </c>
      <c r="DN125" s="26">
        <f t="shared" si="154"/>
        <v>0</v>
      </c>
    </row>
    <row r="126" spans="1:118" x14ac:dyDescent="0.25">
      <c r="A126" s="1590" t="s">
        <v>158</v>
      </c>
      <c r="B126" s="1591"/>
      <c r="C126" s="1592"/>
      <c r="D126" s="1383">
        <f t="shared" si="136"/>
        <v>1</v>
      </c>
      <c r="E126" s="1465">
        <f t="shared" si="137"/>
        <v>0</v>
      </c>
      <c r="F126" s="1466">
        <f t="shared" si="137"/>
        <v>1</v>
      </c>
      <c r="G126" s="1601">
        <v>0</v>
      </c>
      <c r="H126" s="1604">
        <v>0</v>
      </c>
      <c r="I126" s="1601">
        <v>0</v>
      </c>
      <c r="J126" s="1606">
        <v>0</v>
      </c>
      <c r="K126" s="1601">
        <v>0</v>
      </c>
      <c r="L126" s="1604">
        <v>0</v>
      </c>
      <c r="M126" s="1601">
        <v>0</v>
      </c>
      <c r="N126" s="1604">
        <v>0</v>
      </c>
      <c r="O126" s="1607">
        <v>0</v>
      </c>
      <c r="P126" s="1425">
        <v>0</v>
      </c>
      <c r="Q126" s="1424">
        <v>0</v>
      </c>
      <c r="R126" s="1425">
        <v>0</v>
      </c>
      <c r="S126" s="1424">
        <v>0</v>
      </c>
      <c r="T126" s="1604">
        <v>0</v>
      </c>
      <c r="U126" s="1607">
        <v>0</v>
      </c>
      <c r="V126" s="1425">
        <v>0</v>
      </c>
      <c r="W126" s="1424">
        <v>0</v>
      </c>
      <c r="X126" s="1425">
        <v>0</v>
      </c>
      <c r="Y126" s="1424">
        <v>0</v>
      </c>
      <c r="Z126" s="1425">
        <v>0</v>
      </c>
      <c r="AA126" s="1424">
        <v>0</v>
      </c>
      <c r="AB126" s="1425">
        <v>0</v>
      </c>
      <c r="AC126" s="1424">
        <v>0</v>
      </c>
      <c r="AD126" s="1425">
        <v>0</v>
      </c>
      <c r="AE126" s="1424">
        <v>0</v>
      </c>
      <c r="AF126" s="1425">
        <v>1</v>
      </c>
      <c r="AG126" s="1424">
        <v>0</v>
      </c>
      <c r="AH126" s="1425">
        <v>0</v>
      </c>
      <c r="AI126" s="1424">
        <v>0</v>
      </c>
      <c r="AJ126" s="1425">
        <v>0</v>
      </c>
      <c r="AK126" s="1424">
        <v>0</v>
      </c>
      <c r="AL126" s="1425">
        <v>0</v>
      </c>
      <c r="AM126" s="1424">
        <v>0</v>
      </c>
      <c r="AN126" s="1426">
        <v>0</v>
      </c>
      <c r="AO126" s="1468">
        <v>0</v>
      </c>
      <c r="AP126" s="1608">
        <v>0</v>
      </c>
      <c r="AQ126" s="1605">
        <v>1</v>
      </c>
      <c r="AR126" s="1605">
        <v>0</v>
      </c>
      <c r="AS126" s="1428">
        <v>0</v>
      </c>
      <c r="AT126" s="1468">
        <v>0</v>
      </c>
      <c r="AU126" s="1468">
        <v>0</v>
      </c>
      <c r="AV126" s="1468">
        <v>0</v>
      </c>
      <c r="AW126" s="1468">
        <v>0</v>
      </c>
      <c r="AX126" t="str">
        <f t="shared" si="138"/>
        <v/>
      </c>
      <c r="CW126" s="25" t="str">
        <f t="shared" ref="CW126:CW140" si="159">IF(AND((W126+X126)&gt;0,AO126="")," * No olvide digitar la variable 12 años. Si no tiene digite Cero.",IF(AO126&gt;(W126+X126),"* Las Consultas de 12 años NO DEBEN ser mayor que el total de Consultas entre 10-14 años",""))</f>
        <v/>
      </c>
      <c r="CX126" s="25" t="str">
        <f t="shared" si="140"/>
        <v/>
      </c>
      <c r="CY126" s="25" t="str">
        <f t="shared" si="141"/>
        <v/>
      </c>
      <c r="CZ126" s="25" t="str">
        <f t="shared" si="142"/>
        <v/>
      </c>
      <c r="DA126" s="25" t="str">
        <f t="shared" si="143"/>
        <v/>
      </c>
      <c r="DB126" s="25" t="str">
        <f t="shared" si="144"/>
        <v/>
      </c>
      <c r="DC126" s="25" t="str">
        <f t="shared" si="145"/>
        <v/>
      </c>
      <c r="DD126" s="25" t="str">
        <f t="shared" si="146"/>
        <v/>
      </c>
      <c r="DE126"/>
      <c r="DG126" s="26">
        <f t="shared" ref="DG126:DG140" si="160">IF(AND((W126+X126)&gt;0,AO126=""),1,IF(AO126&gt;(W126+X126),1,0))</f>
        <v>0</v>
      </c>
      <c r="DH126" s="26">
        <f t="shared" si="148"/>
        <v>0</v>
      </c>
      <c r="DI126" s="26">
        <f t="shared" si="149"/>
        <v>0</v>
      </c>
      <c r="DJ126" s="26">
        <f t="shared" si="150"/>
        <v>0</v>
      </c>
      <c r="DK126" s="26">
        <f t="shared" si="151"/>
        <v>0</v>
      </c>
      <c r="DL126" s="26">
        <f t="shared" si="152"/>
        <v>0</v>
      </c>
      <c r="DM126" s="26">
        <f t="shared" si="153"/>
        <v>0</v>
      </c>
      <c r="DN126" s="26">
        <f t="shared" si="154"/>
        <v>0</v>
      </c>
    </row>
    <row r="127" spans="1:118" x14ac:dyDescent="0.25">
      <c r="A127" s="1590" t="s">
        <v>159</v>
      </c>
      <c r="B127" s="1591"/>
      <c r="C127" s="1592"/>
      <c r="D127" s="1383">
        <f t="shared" si="136"/>
        <v>0</v>
      </c>
      <c r="E127" s="1465">
        <f t="shared" si="137"/>
        <v>0</v>
      </c>
      <c r="F127" s="1466">
        <f t="shared" si="137"/>
        <v>0</v>
      </c>
      <c r="G127" s="1601"/>
      <c r="H127" s="1604"/>
      <c r="I127" s="1601"/>
      <c r="J127" s="1606"/>
      <c r="K127" s="1601"/>
      <c r="L127" s="1604"/>
      <c r="M127" s="1601"/>
      <c r="N127" s="1604"/>
      <c r="O127" s="1607"/>
      <c r="P127" s="1425"/>
      <c r="Q127" s="1424"/>
      <c r="R127" s="1425"/>
      <c r="S127" s="1424"/>
      <c r="T127" s="1604"/>
      <c r="U127" s="1607"/>
      <c r="V127" s="1425"/>
      <c r="W127" s="1424"/>
      <c r="X127" s="1425"/>
      <c r="Y127" s="1424"/>
      <c r="Z127" s="1425"/>
      <c r="AA127" s="1424"/>
      <c r="AB127" s="1425"/>
      <c r="AC127" s="1424"/>
      <c r="AD127" s="1425"/>
      <c r="AE127" s="1424"/>
      <c r="AF127" s="1425"/>
      <c r="AG127" s="1424"/>
      <c r="AH127" s="1425"/>
      <c r="AI127" s="1424"/>
      <c r="AJ127" s="1425"/>
      <c r="AK127" s="1424"/>
      <c r="AL127" s="1425"/>
      <c r="AM127" s="1424"/>
      <c r="AN127" s="1426"/>
      <c r="AO127" s="1468">
        <v>0</v>
      </c>
      <c r="AP127" s="1608">
        <v>0</v>
      </c>
      <c r="AQ127" s="1605">
        <v>0</v>
      </c>
      <c r="AR127" s="1605">
        <v>0</v>
      </c>
      <c r="AS127" s="1428">
        <v>0</v>
      </c>
      <c r="AT127" s="1468">
        <v>0</v>
      </c>
      <c r="AU127" s="1468">
        <v>0</v>
      </c>
      <c r="AV127" s="1468">
        <v>0</v>
      </c>
      <c r="AW127" s="1468">
        <v>0</v>
      </c>
      <c r="AX127" t="str">
        <f t="shared" si="138"/>
        <v/>
      </c>
      <c r="CW127" s="25" t="str">
        <f t="shared" si="159"/>
        <v/>
      </c>
      <c r="CX127" s="25" t="str">
        <f t="shared" si="140"/>
        <v/>
      </c>
      <c r="CY127" s="25" t="str">
        <f t="shared" si="141"/>
        <v/>
      </c>
      <c r="CZ127" s="25" t="str">
        <f t="shared" si="142"/>
        <v/>
      </c>
      <c r="DA127" s="25" t="str">
        <f t="shared" si="143"/>
        <v/>
      </c>
      <c r="DB127" s="25" t="str">
        <f t="shared" si="144"/>
        <v/>
      </c>
      <c r="DC127" s="25" t="str">
        <f t="shared" si="145"/>
        <v/>
      </c>
      <c r="DD127" s="25" t="str">
        <f t="shared" si="146"/>
        <v/>
      </c>
      <c r="DE127"/>
      <c r="DG127" s="26">
        <f t="shared" si="160"/>
        <v>0</v>
      </c>
      <c r="DH127" s="26">
        <f t="shared" si="148"/>
        <v>0</v>
      </c>
      <c r="DI127" s="26">
        <f t="shared" si="149"/>
        <v>0</v>
      </c>
      <c r="DJ127" s="26">
        <f t="shared" si="150"/>
        <v>0</v>
      </c>
      <c r="DK127" s="26">
        <f t="shared" si="151"/>
        <v>0</v>
      </c>
      <c r="DL127" s="26">
        <f t="shared" si="152"/>
        <v>0</v>
      </c>
      <c r="DM127" s="26">
        <f t="shared" si="153"/>
        <v>0</v>
      </c>
      <c r="DN127" s="26">
        <f t="shared" si="154"/>
        <v>0</v>
      </c>
    </row>
    <row r="128" spans="1:118" x14ac:dyDescent="0.25">
      <c r="A128" s="1590" t="s">
        <v>160</v>
      </c>
      <c r="B128" s="1591"/>
      <c r="C128" s="1592"/>
      <c r="D128" s="1383">
        <f t="shared" si="136"/>
        <v>0</v>
      </c>
      <c r="E128" s="1465">
        <f t="shared" si="137"/>
        <v>0</v>
      </c>
      <c r="F128" s="1466">
        <f t="shared" si="137"/>
        <v>0</v>
      </c>
      <c r="G128" s="1601"/>
      <c r="H128" s="1604"/>
      <c r="I128" s="1601"/>
      <c r="J128" s="1606"/>
      <c r="K128" s="1601"/>
      <c r="L128" s="1604"/>
      <c r="M128" s="1601"/>
      <c r="N128" s="1604"/>
      <c r="O128" s="1607"/>
      <c r="P128" s="1425"/>
      <c r="Q128" s="1424"/>
      <c r="R128" s="1425"/>
      <c r="S128" s="1424"/>
      <c r="T128" s="1604"/>
      <c r="U128" s="1607"/>
      <c r="V128" s="1425"/>
      <c r="W128" s="1424"/>
      <c r="X128" s="1425"/>
      <c r="Y128" s="1424"/>
      <c r="Z128" s="1425"/>
      <c r="AA128" s="1424"/>
      <c r="AB128" s="1425"/>
      <c r="AC128" s="1424"/>
      <c r="AD128" s="1425"/>
      <c r="AE128" s="1424"/>
      <c r="AF128" s="1425"/>
      <c r="AG128" s="1424"/>
      <c r="AH128" s="1425"/>
      <c r="AI128" s="1424"/>
      <c r="AJ128" s="1425"/>
      <c r="AK128" s="1424"/>
      <c r="AL128" s="1425"/>
      <c r="AM128" s="1424"/>
      <c r="AN128" s="1426"/>
      <c r="AO128" s="1468">
        <v>0</v>
      </c>
      <c r="AP128" s="1608">
        <v>0</v>
      </c>
      <c r="AQ128" s="1605">
        <v>0</v>
      </c>
      <c r="AR128" s="1605">
        <v>0</v>
      </c>
      <c r="AS128" s="1428">
        <v>0</v>
      </c>
      <c r="AT128" s="1468">
        <v>0</v>
      </c>
      <c r="AU128" s="1468">
        <v>0</v>
      </c>
      <c r="AV128" s="1468">
        <v>0</v>
      </c>
      <c r="AW128" s="1468">
        <v>0</v>
      </c>
      <c r="AX128" t="str">
        <f t="shared" si="138"/>
        <v/>
      </c>
      <c r="CW128" s="25" t="str">
        <f t="shared" si="159"/>
        <v/>
      </c>
      <c r="CX128" s="25" t="str">
        <f t="shared" si="140"/>
        <v/>
      </c>
      <c r="CY128" s="25" t="str">
        <f t="shared" si="141"/>
        <v/>
      </c>
      <c r="CZ128" s="25" t="str">
        <f t="shared" si="142"/>
        <v/>
      </c>
      <c r="DA128" s="25" t="str">
        <f t="shared" si="143"/>
        <v/>
      </c>
      <c r="DB128" s="25" t="str">
        <f t="shared" si="144"/>
        <v/>
      </c>
      <c r="DC128" s="25" t="str">
        <f t="shared" si="145"/>
        <v/>
      </c>
      <c r="DD128" s="25" t="str">
        <f t="shared" si="146"/>
        <v/>
      </c>
      <c r="DE128"/>
      <c r="DG128" s="26">
        <f t="shared" si="160"/>
        <v>0</v>
      </c>
      <c r="DH128" s="26">
        <f t="shared" si="148"/>
        <v>0</v>
      </c>
      <c r="DI128" s="26">
        <f t="shared" si="149"/>
        <v>0</v>
      </c>
      <c r="DJ128" s="26">
        <f t="shared" si="150"/>
        <v>0</v>
      </c>
      <c r="DK128" s="26">
        <f t="shared" si="151"/>
        <v>0</v>
      </c>
      <c r="DL128" s="26">
        <f t="shared" si="152"/>
        <v>0</v>
      </c>
      <c r="DM128" s="26">
        <f t="shared" si="153"/>
        <v>0</v>
      </c>
      <c r="DN128" s="26">
        <f t="shared" si="154"/>
        <v>0</v>
      </c>
    </row>
    <row r="129" spans="1:118" ht="15" customHeight="1" x14ac:dyDescent="0.25">
      <c r="A129" s="1590" t="s">
        <v>161</v>
      </c>
      <c r="B129" s="1591"/>
      <c r="C129" s="1592"/>
      <c r="D129" s="1383">
        <f t="shared" si="136"/>
        <v>0</v>
      </c>
      <c r="E129" s="1465">
        <f t="shared" si="137"/>
        <v>0</v>
      </c>
      <c r="F129" s="1466">
        <f t="shared" si="137"/>
        <v>0</v>
      </c>
      <c r="G129" s="1601"/>
      <c r="H129" s="1604"/>
      <c r="I129" s="1601"/>
      <c r="J129" s="1606"/>
      <c r="K129" s="1601"/>
      <c r="L129" s="1604"/>
      <c r="M129" s="1601"/>
      <c r="N129" s="1604"/>
      <c r="O129" s="1607"/>
      <c r="P129" s="1425"/>
      <c r="Q129" s="1424"/>
      <c r="R129" s="1425"/>
      <c r="S129" s="1424"/>
      <c r="T129" s="1604"/>
      <c r="U129" s="1607"/>
      <c r="V129" s="1425"/>
      <c r="W129" s="1424"/>
      <c r="X129" s="1425"/>
      <c r="Y129" s="1424"/>
      <c r="Z129" s="1425"/>
      <c r="AA129" s="1424"/>
      <c r="AB129" s="1425"/>
      <c r="AC129" s="1424"/>
      <c r="AD129" s="1425"/>
      <c r="AE129" s="1424"/>
      <c r="AF129" s="1425"/>
      <c r="AG129" s="1424"/>
      <c r="AH129" s="1425"/>
      <c r="AI129" s="1424"/>
      <c r="AJ129" s="1425"/>
      <c r="AK129" s="1424"/>
      <c r="AL129" s="1425"/>
      <c r="AM129" s="1424"/>
      <c r="AN129" s="1426"/>
      <c r="AO129" s="1468">
        <v>0</v>
      </c>
      <c r="AP129" s="1608">
        <v>0</v>
      </c>
      <c r="AQ129" s="1605">
        <v>0</v>
      </c>
      <c r="AR129" s="1605">
        <v>0</v>
      </c>
      <c r="AS129" s="1428">
        <v>0</v>
      </c>
      <c r="AT129" s="1468">
        <v>0</v>
      </c>
      <c r="AU129" s="1468">
        <v>0</v>
      </c>
      <c r="AV129" s="1468">
        <v>0</v>
      </c>
      <c r="AW129" s="1468">
        <v>0</v>
      </c>
      <c r="AX129" t="str">
        <f t="shared" si="138"/>
        <v/>
      </c>
      <c r="CW129" s="25" t="str">
        <f t="shared" si="159"/>
        <v/>
      </c>
      <c r="CX129" s="25" t="str">
        <f t="shared" si="140"/>
        <v/>
      </c>
      <c r="CY129" s="25" t="str">
        <f t="shared" si="141"/>
        <v/>
      </c>
      <c r="CZ129" s="25" t="str">
        <f t="shared" si="142"/>
        <v/>
      </c>
      <c r="DA129" s="25" t="str">
        <f t="shared" si="143"/>
        <v/>
      </c>
      <c r="DB129" s="25" t="str">
        <f t="shared" si="144"/>
        <v/>
      </c>
      <c r="DC129" s="25" t="str">
        <f t="shared" si="145"/>
        <v/>
      </c>
      <c r="DD129" s="25" t="str">
        <f t="shared" si="146"/>
        <v/>
      </c>
      <c r="DE129"/>
      <c r="DG129" s="26">
        <f t="shared" si="160"/>
        <v>0</v>
      </c>
      <c r="DH129" s="26">
        <f t="shared" si="148"/>
        <v>0</v>
      </c>
      <c r="DI129" s="26">
        <f t="shared" si="149"/>
        <v>0</v>
      </c>
      <c r="DJ129" s="26">
        <f t="shared" si="150"/>
        <v>0</v>
      </c>
      <c r="DK129" s="26">
        <f t="shared" si="151"/>
        <v>0</v>
      </c>
      <c r="DL129" s="26">
        <f t="shared" si="152"/>
        <v>0</v>
      </c>
      <c r="DM129" s="26">
        <f t="shared" si="153"/>
        <v>0</v>
      </c>
      <c r="DN129" s="26">
        <f t="shared" si="154"/>
        <v>0</v>
      </c>
    </row>
    <row r="130" spans="1:118" ht="15" customHeight="1" x14ac:dyDescent="0.25">
      <c r="A130" s="1590" t="s">
        <v>162</v>
      </c>
      <c r="B130" s="1591"/>
      <c r="C130" s="1592"/>
      <c r="D130" s="1383">
        <f t="shared" si="136"/>
        <v>0</v>
      </c>
      <c r="E130" s="1465">
        <f t="shared" si="137"/>
        <v>0</v>
      </c>
      <c r="F130" s="1466">
        <f t="shared" si="137"/>
        <v>0</v>
      </c>
      <c r="G130" s="1601"/>
      <c r="H130" s="1604"/>
      <c r="I130" s="1601"/>
      <c r="J130" s="1606"/>
      <c r="K130" s="1601"/>
      <c r="L130" s="1604"/>
      <c r="M130" s="1601"/>
      <c r="N130" s="1604"/>
      <c r="O130" s="1607"/>
      <c r="P130" s="1425"/>
      <c r="Q130" s="1424"/>
      <c r="R130" s="1425"/>
      <c r="S130" s="1424"/>
      <c r="T130" s="1604"/>
      <c r="U130" s="1607"/>
      <c r="V130" s="1425"/>
      <c r="W130" s="1424"/>
      <c r="X130" s="1425"/>
      <c r="Y130" s="1424"/>
      <c r="Z130" s="1425"/>
      <c r="AA130" s="1424"/>
      <c r="AB130" s="1425"/>
      <c r="AC130" s="1424"/>
      <c r="AD130" s="1425"/>
      <c r="AE130" s="1424"/>
      <c r="AF130" s="1425"/>
      <c r="AG130" s="1424"/>
      <c r="AH130" s="1425"/>
      <c r="AI130" s="1424"/>
      <c r="AJ130" s="1425"/>
      <c r="AK130" s="1424"/>
      <c r="AL130" s="1425"/>
      <c r="AM130" s="1424"/>
      <c r="AN130" s="1426"/>
      <c r="AO130" s="1468">
        <v>0</v>
      </c>
      <c r="AP130" s="1608">
        <v>0</v>
      </c>
      <c r="AQ130" s="1605">
        <v>0</v>
      </c>
      <c r="AR130" s="1605">
        <v>0</v>
      </c>
      <c r="AS130" s="1428">
        <v>0</v>
      </c>
      <c r="AT130" s="1468">
        <v>0</v>
      </c>
      <c r="AU130" s="1468">
        <v>0</v>
      </c>
      <c r="AV130" s="1468">
        <v>0</v>
      </c>
      <c r="AW130" s="1468">
        <v>0</v>
      </c>
      <c r="AX130" t="str">
        <f t="shared" si="138"/>
        <v/>
      </c>
      <c r="CW130" s="25" t="str">
        <f t="shared" si="159"/>
        <v/>
      </c>
      <c r="CX130" s="25" t="str">
        <f t="shared" si="140"/>
        <v/>
      </c>
      <c r="CY130" s="25" t="str">
        <f t="shared" si="141"/>
        <v/>
      </c>
      <c r="CZ130" s="25" t="str">
        <f t="shared" si="142"/>
        <v/>
      </c>
      <c r="DA130" s="25" t="str">
        <f t="shared" si="143"/>
        <v/>
      </c>
      <c r="DB130" s="25" t="str">
        <f t="shared" si="144"/>
        <v/>
      </c>
      <c r="DC130" s="25" t="str">
        <f t="shared" si="145"/>
        <v/>
      </c>
      <c r="DD130" s="25" t="str">
        <f t="shared" si="146"/>
        <v/>
      </c>
      <c r="DE130"/>
      <c r="DG130" s="26">
        <f t="shared" si="160"/>
        <v>0</v>
      </c>
      <c r="DH130" s="26">
        <f t="shared" si="148"/>
        <v>0</v>
      </c>
      <c r="DI130" s="26">
        <f t="shared" si="149"/>
        <v>0</v>
      </c>
      <c r="DJ130" s="26">
        <f t="shared" si="150"/>
        <v>0</v>
      </c>
      <c r="DK130" s="26">
        <f t="shared" si="151"/>
        <v>0</v>
      </c>
      <c r="DL130" s="26">
        <f t="shared" si="152"/>
        <v>0</v>
      </c>
      <c r="DM130" s="26">
        <f t="shared" si="153"/>
        <v>0</v>
      </c>
      <c r="DN130" s="26">
        <f t="shared" si="154"/>
        <v>0</v>
      </c>
    </row>
    <row r="131" spans="1:118" ht="15" customHeight="1" x14ac:dyDescent="0.25">
      <c r="A131" s="1590" t="s">
        <v>163</v>
      </c>
      <c r="B131" s="1591"/>
      <c r="C131" s="1592"/>
      <c r="D131" s="1383">
        <f t="shared" si="136"/>
        <v>0</v>
      </c>
      <c r="E131" s="1465">
        <f t="shared" si="137"/>
        <v>0</v>
      </c>
      <c r="F131" s="1466">
        <f t="shared" si="137"/>
        <v>0</v>
      </c>
      <c r="G131" s="1601"/>
      <c r="H131" s="1604"/>
      <c r="I131" s="1601"/>
      <c r="J131" s="1606"/>
      <c r="K131" s="1601"/>
      <c r="L131" s="1604"/>
      <c r="M131" s="1601"/>
      <c r="N131" s="1604"/>
      <c r="O131" s="1607"/>
      <c r="P131" s="1425"/>
      <c r="Q131" s="1424"/>
      <c r="R131" s="1425"/>
      <c r="S131" s="1424"/>
      <c r="T131" s="1604"/>
      <c r="U131" s="1607"/>
      <c r="V131" s="1425"/>
      <c r="W131" s="1424"/>
      <c r="X131" s="1425"/>
      <c r="Y131" s="1424"/>
      <c r="Z131" s="1425"/>
      <c r="AA131" s="1424"/>
      <c r="AB131" s="1425"/>
      <c r="AC131" s="1424"/>
      <c r="AD131" s="1425"/>
      <c r="AE131" s="1424"/>
      <c r="AF131" s="1425"/>
      <c r="AG131" s="1424"/>
      <c r="AH131" s="1425"/>
      <c r="AI131" s="1424"/>
      <c r="AJ131" s="1425"/>
      <c r="AK131" s="1424"/>
      <c r="AL131" s="1425"/>
      <c r="AM131" s="1424"/>
      <c r="AN131" s="1426"/>
      <c r="AO131" s="1468">
        <v>0</v>
      </c>
      <c r="AP131" s="1608">
        <v>0</v>
      </c>
      <c r="AQ131" s="1605">
        <v>0</v>
      </c>
      <c r="AR131" s="1605">
        <v>0</v>
      </c>
      <c r="AS131" s="1428">
        <v>0</v>
      </c>
      <c r="AT131" s="1468">
        <v>0</v>
      </c>
      <c r="AU131" s="1468">
        <v>0</v>
      </c>
      <c r="AV131" s="1468">
        <v>0</v>
      </c>
      <c r="AW131" s="1468">
        <v>0</v>
      </c>
      <c r="AX131" t="str">
        <f t="shared" si="138"/>
        <v/>
      </c>
      <c r="CW131" s="25" t="str">
        <f t="shared" si="159"/>
        <v/>
      </c>
      <c r="CX131" s="25" t="str">
        <f t="shared" si="140"/>
        <v/>
      </c>
      <c r="CY131" s="25" t="str">
        <f t="shared" si="141"/>
        <v/>
      </c>
      <c r="CZ131" s="25" t="str">
        <f t="shared" si="142"/>
        <v/>
      </c>
      <c r="DA131" s="25" t="str">
        <f t="shared" si="143"/>
        <v/>
      </c>
      <c r="DB131" s="25" t="str">
        <f t="shared" si="144"/>
        <v/>
      </c>
      <c r="DC131" s="25" t="str">
        <f t="shared" si="145"/>
        <v/>
      </c>
      <c r="DD131" s="25" t="str">
        <f t="shared" si="146"/>
        <v/>
      </c>
      <c r="DE131"/>
      <c r="DG131" s="26">
        <f t="shared" si="160"/>
        <v>0</v>
      </c>
      <c r="DH131" s="26">
        <f t="shared" si="148"/>
        <v>0</v>
      </c>
      <c r="DI131" s="26">
        <f t="shared" si="149"/>
        <v>0</v>
      </c>
      <c r="DJ131" s="26">
        <f t="shared" si="150"/>
        <v>0</v>
      </c>
      <c r="DK131" s="26">
        <f t="shared" si="151"/>
        <v>0</v>
      </c>
      <c r="DL131" s="26">
        <f t="shared" si="152"/>
        <v>0</v>
      </c>
      <c r="DM131" s="26">
        <f t="shared" si="153"/>
        <v>0</v>
      </c>
      <c r="DN131" s="26">
        <f t="shared" si="154"/>
        <v>0</v>
      </c>
    </row>
    <row r="132" spans="1:118" ht="15" customHeight="1" x14ac:dyDescent="0.25">
      <c r="A132" s="1598" t="s">
        <v>164</v>
      </c>
      <c r="B132" s="1598"/>
      <c r="C132" s="1598"/>
      <c r="D132" s="1383">
        <f t="shared" si="136"/>
        <v>0</v>
      </c>
      <c r="E132" s="1465">
        <f t="shared" si="137"/>
        <v>0</v>
      </c>
      <c r="F132" s="1466">
        <f t="shared" si="137"/>
        <v>0</v>
      </c>
      <c r="G132" s="1467"/>
      <c r="H132" s="1425"/>
      <c r="I132" s="1467"/>
      <c r="J132" s="1487"/>
      <c r="K132" s="1467"/>
      <c r="L132" s="1425"/>
      <c r="M132" s="1467"/>
      <c r="N132" s="1425"/>
      <c r="O132" s="1424"/>
      <c r="P132" s="1425"/>
      <c r="Q132" s="1424"/>
      <c r="R132" s="1425"/>
      <c r="S132" s="1424"/>
      <c r="T132" s="1425"/>
      <c r="U132" s="1424"/>
      <c r="V132" s="1425"/>
      <c r="W132" s="1424"/>
      <c r="X132" s="1425"/>
      <c r="Y132" s="1424"/>
      <c r="Z132" s="1425"/>
      <c r="AA132" s="1424"/>
      <c r="AB132" s="1425"/>
      <c r="AC132" s="1424"/>
      <c r="AD132" s="1425"/>
      <c r="AE132" s="1424"/>
      <c r="AF132" s="1425"/>
      <c r="AG132" s="1424"/>
      <c r="AH132" s="1425"/>
      <c r="AI132" s="1424"/>
      <c r="AJ132" s="1425"/>
      <c r="AK132" s="1424"/>
      <c r="AL132" s="1425"/>
      <c r="AM132" s="1424"/>
      <c r="AN132" s="1426"/>
      <c r="AO132" s="1468">
        <v>0</v>
      </c>
      <c r="AP132" s="1468">
        <v>0</v>
      </c>
      <c r="AQ132" s="1428">
        <v>0</v>
      </c>
      <c r="AR132" s="1428">
        <v>0</v>
      </c>
      <c r="AS132" s="1428">
        <v>0</v>
      </c>
      <c r="AT132" s="1468">
        <v>0</v>
      </c>
      <c r="AU132" s="1468">
        <v>0</v>
      </c>
      <c r="AV132" s="1468">
        <v>0</v>
      </c>
      <c r="AW132" s="1468">
        <v>0</v>
      </c>
      <c r="AX132" t="str">
        <f t="shared" si="138"/>
        <v/>
      </c>
      <c r="CW132" s="25" t="str">
        <f t="shared" si="159"/>
        <v/>
      </c>
      <c r="CX132" s="25" t="str">
        <f t="shared" si="140"/>
        <v/>
      </c>
      <c r="CY132" s="25" t="str">
        <f t="shared" si="141"/>
        <v/>
      </c>
      <c r="CZ132" s="25" t="str">
        <f t="shared" si="142"/>
        <v/>
      </c>
      <c r="DA132" s="25" t="str">
        <f t="shared" si="143"/>
        <v/>
      </c>
      <c r="DB132" s="25" t="str">
        <f t="shared" si="144"/>
        <v/>
      </c>
      <c r="DC132" s="25" t="str">
        <f t="shared" si="145"/>
        <v/>
      </c>
      <c r="DD132" s="25" t="str">
        <f t="shared" si="146"/>
        <v/>
      </c>
      <c r="DE132"/>
      <c r="DG132" s="26">
        <f t="shared" si="160"/>
        <v>0</v>
      </c>
      <c r="DH132" s="26">
        <f t="shared" si="148"/>
        <v>0</v>
      </c>
      <c r="DI132" s="26">
        <f t="shared" si="149"/>
        <v>0</v>
      </c>
      <c r="DJ132" s="26">
        <f t="shared" si="150"/>
        <v>0</v>
      </c>
      <c r="DK132" s="26">
        <f t="shared" si="151"/>
        <v>0</v>
      </c>
      <c r="DL132" s="26">
        <f t="shared" si="152"/>
        <v>0</v>
      </c>
      <c r="DM132" s="26">
        <f t="shared" si="153"/>
        <v>0</v>
      </c>
      <c r="DN132" s="26">
        <f t="shared" si="154"/>
        <v>0</v>
      </c>
    </row>
    <row r="133" spans="1:118" ht="15" customHeight="1" x14ac:dyDescent="0.25">
      <c r="A133" s="1590" t="s">
        <v>165</v>
      </c>
      <c r="B133" s="1591"/>
      <c r="C133" s="1592"/>
      <c r="D133" s="1383">
        <f t="shared" si="136"/>
        <v>0</v>
      </c>
      <c r="E133" s="1465">
        <f t="shared" si="137"/>
        <v>0</v>
      </c>
      <c r="F133" s="1466">
        <f t="shared" si="137"/>
        <v>0</v>
      </c>
      <c r="G133" s="1467"/>
      <c r="H133" s="1425"/>
      <c r="I133" s="1467"/>
      <c r="J133" s="1487"/>
      <c r="K133" s="1467"/>
      <c r="L133" s="1425"/>
      <c r="M133" s="1467"/>
      <c r="N133" s="1425"/>
      <c r="O133" s="1424"/>
      <c r="P133" s="1425"/>
      <c r="Q133" s="1424"/>
      <c r="R133" s="1425"/>
      <c r="S133" s="1424"/>
      <c r="T133" s="1425"/>
      <c r="U133" s="1424"/>
      <c r="V133" s="1425"/>
      <c r="W133" s="1424"/>
      <c r="X133" s="1425"/>
      <c r="Y133" s="1424"/>
      <c r="Z133" s="1425"/>
      <c r="AA133" s="1424"/>
      <c r="AB133" s="1425"/>
      <c r="AC133" s="1424"/>
      <c r="AD133" s="1425"/>
      <c r="AE133" s="1424"/>
      <c r="AF133" s="1425"/>
      <c r="AG133" s="1424"/>
      <c r="AH133" s="1425"/>
      <c r="AI133" s="1424"/>
      <c r="AJ133" s="1425"/>
      <c r="AK133" s="1424"/>
      <c r="AL133" s="1425"/>
      <c r="AM133" s="1424"/>
      <c r="AN133" s="1426"/>
      <c r="AO133" s="1468">
        <v>0</v>
      </c>
      <c r="AP133" s="1468">
        <v>0</v>
      </c>
      <c r="AQ133" s="1428">
        <v>0</v>
      </c>
      <c r="AR133" s="1428">
        <v>0</v>
      </c>
      <c r="AS133" s="1428">
        <v>0</v>
      </c>
      <c r="AT133" s="1468">
        <v>0</v>
      </c>
      <c r="AU133" s="1468">
        <v>0</v>
      </c>
      <c r="AV133" s="1468">
        <v>0</v>
      </c>
      <c r="AW133" s="1468">
        <v>0</v>
      </c>
      <c r="AX133" t="str">
        <f t="shared" si="138"/>
        <v/>
      </c>
      <c r="CW133" s="25" t="str">
        <f t="shared" si="159"/>
        <v/>
      </c>
      <c r="CX133" s="25" t="str">
        <f t="shared" si="140"/>
        <v/>
      </c>
      <c r="CY133" s="25" t="str">
        <f t="shared" si="141"/>
        <v/>
      </c>
      <c r="CZ133" s="25" t="str">
        <f t="shared" si="142"/>
        <v/>
      </c>
      <c r="DA133" s="25" t="str">
        <f t="shared" si="143"/>
        <v/>
      </c>
      <c r="DB133" s="25" t="str">
        <f t="shared" si="144"/>
        <v/>
      </c>
      <c r="DC133" s="25" t="str">
        <f t="shared" si="145"/>
        <v/>
      </c>
      <c r="DD133" s="25" t="str">
        <f t="shared" si="146"/>
        <v/>
      </c>
      <c r="DE133"/>
      <c r="DG133" s="26">
        <f t="shared" si="160"/>
        <v>0</v>
      </c>
      <c r="DH133" s="26">
        <f t="shared" si="148"/>
        <v>0</v>
      </c>
      <c r="DI133" s="26">
        <f t="shared" si="149"/>
        <v>0</v>
      </c>
      <c r="DJ133" s="26">
        <f t="shared" si="150"/>
        <v>0</v>
      </c>
      <c r="DK133" s="26">
        <f t="shared" si="151"/>
        <v>0</v>
      </c>
      <c r="DL133" s="26">
        <f t="shared" si="152"/>
        <v>0</v>
      </c>
      <c r="DM133" s="26">
        <f t="shared" si="153"/>
        <v>0</v>
      </c>
      <c r="DN133" s="26">
        <f t="shared" si="154"/>
        <v>0</v>
      </c>
    </row>
    <row r="134" spans="1:118" ht="15" customHeight="1" x14ac:dyDescent="0.25">
      <c r="A134" s="1590" t="s">
        <v>166</v>
      </c>
      <c r="B134" s="1591"/>
      <c r="C134" s="1592"/>
      <c r="D134" s="1383">
        <f t="shared" si="136"/>
        <v>0</v>
      </c>
      <c r="E134" s="1465">
        <f t="shared" si="137"/>
        <v>0</v>
      </c>
      <c r="F134" s="1466">
        <f t="shared" si="137"/>
        <v>0</v>
      </c>
      <c r="G134" s="185"/>
      <c r="H134" s="186"/>
      <c r="I134" s="185"/>
      <c r="J134" s="187"/>
      <c r="K134" s="185"/>
      <c r="L134" s="1425"/>
      <c r="M134" s="1467"/>
      <c r="N134" s="1425"/>
      <c r="O134" s="1424"/>
      <c r="P134" s="1425"/>
      <c r="Q134" s="1424"/>
      <c r="R134" s="1425"/>
      <c r="S134" s="1424"/>
      <c r="T134" s="1425"/>
      <c r="U134" s="1424"/>
      <c r="V134" s="1425"/>
      <c r="W134" s="1424"/>
      <c r="X134" s="1425"/>
      <c r="Y134" s="1424"/>
      <c r="Z134" s="1425"/>
      <c r="AA134" s="1424"/>
      <c r="AB134" s="1425"/>
      <c r="AC134" s="1424"/>
      <c r="AD134" s="1425"/>
      <c r="AE134" s="1424"/>
      <c r="AF134" s="1425"/>
      <c r="AG134" s="1424"/>
      <c r="AH134" s="1425"/>
      <c r="AI134" s="1424"/>
      <c r="AJ134" s="1425"/>
      <c r="AK134" s="1424"/>
      <c r="AL134" s="1425"/>
      <c r="AM134" s="1424"/>
      <c r="AN134" s="1426"/>
      <c r="AO134" s="1468">
        <v>0</v>
      </c>
      <c r="AP134" s="188">
        <v>0</v>
      </c>
      <c r="AQ134" s="1428">
        <v>0</v>
      </c>
      <c r="AR134" s="1428">
        <v>0</v>
      </c>
      <c r="AS134" s="189">
        <v>0</v>
      </c>
      <c r="AT134" s="1468">
        <v>0</v>
      </c>
      <c r="AU134" s="1468">
        <v>0</v>
      </c>
      <c r="AV134" s="1468">
        <v>0</v>
      </c>
      <c r="AW134" s="1468">
        <v>0</v>
      </c>
      <c r="AX134" t="str">
        <f t="shared" si="138"/>
        <v/>
      </c>
      <c r="CW134" s="25" t="str">
        <f t="shared" si="159"/>
        <v/>
      </c>
      <c r="CX134" s="25" t="str">
        <f t="shared" si="140"/>
        <v/>
      </c>
      <c r="CY134" s="25" t="str">
        <f t="shared" si="141"/>
        <v/>
      </c>
      <c r="CZ134" s="25" t="str">
        <f t="shared" si="142"/>
        <v/>
      </c>
      <c r="DA134" s="25" t="str">
        <f t="shared" si="143"/>
        <v/>
      </c>
      <c r="DB134" s="25" t="str">
        <f t="shared" si="144"/>
        <v/>
      </c>
      <c r="DC134" s="25" t="str">
        <f t="shared" si="145"/>
        <v/>
      </c>
      <c r="DD134" s="25" t="str">
        <f t="shared" si="146"/>
        <v/>
      </c>
      <c r="DE134"/>
      <c r="DG134" s="26">
        <f t="shared" si="160"/>
        <v>0</v>
      </c>
      <c r="DH134" s="26">
        <f t="shared" si="148"/>
        <v>0</v>
      </c>
      <c r="DI134" s="26">
        <f t="shared" si="149"/>
        <v>0</v>
      </c>
      <c r="DJ134" s="26">
        <f t="shared" si="150"/>
        <v>0</v>
      </c>
      <c r="DK134" s="26">
        <f t="shared" si="151"/>
        <v>0</v>
      </c>
      <c r="DL134" s="26">
        <f t="shared" si="152"/>
        <v>0</v>
      </c>
      <c r="DM134" s="26">
        <f t="shared" si="153"/>
        <v>0</v>
      </c>
      <c r="DN134" s="26">
        <f t="shared" si="154"/>
        <v>0</v>
      </c>
    </row>
    <row r="135" spans="1:118" x14ac:dyDescent="0.25">
      <c r="A135" s="1590" t="s">
        <v>167</v>
      </c>
      <c r="B135" s="1591"/>
      <c r="C135" s="1592"/>
      <c r="D135" s="1383">
        <f t="shared" si="136"/>
        <v>0</v>
      </c>
      <c r="E135" s="1465">
        <f t="shared" si="137"/>
        <v>0</v>
      </c>
      <c r="F135" s="1466">
        <f t="shared" si="137"/>
        <v>0</v>
      </c>
      <c r="G135" s="185"/>
      <c r="H135" s="186"/>
      <c r="I135" s="185"/>
      <c r="J135" s="187"/>
      <c r="K135" s="185"/>
      <c r="L135" s="1425"/>
      <c r="M135" s="1467"/>
      <c r="N135" s="1425"/>
      <c r="O135" s="1424"/>
      <c r="P135" s="1425"/>
      <c r="Q135" s="1424"/>
      <c r="R135" s="1425"/>
      <c r="S135" s="1424"/>
      <c r="T135" s="1425"/>
      <c r="U135" s="1424"/>
      <c r="V135" s="1425"/>
      <c r="W135" s="1424"/>
      <c r="X135" s="1425"/>
      <c r="Y135" s="1424"/>
      <c r="Z135" s="1425"/>
      <c r="AA135" s="1424"/>
      <c r="AB135" s="1425"/>
      <c r="AC135" s="1424"/>
      <c r="AD135" s="1425"/>
      <c r="AE135" s="1424"/>
      <c r="AF135" s="1425"/>
      <c r="AG135" s="1424"/>
      <c r="AH135" s="1425"/>
      <c r="AI135" s="1424"/>
      <c r="AJ135" s="1425"/>
      <c r="AK135" s="1424"/>
      <c r="AL135" s="1425"/>
      <c r="AM135" s="1424"/>
      <c r="AN135" s="1426"/>
      <c r="AO135" s="1468">
        <v>0</v>
      </c>
      <c r="AP135" s="188">
        <v>0</v>
      </c>
      <c r="AQ135" s="1428">
        <v>0</v>
      </c>
      <c r="AR135" s="1428">
        <v>0</v>
      </c>
      <c r="AS135" s="189">
        <v>0</v>
      </c>
      <c r="AT135" s="1468">
        <v>0</v>
      </c>
      <c r="AU135" s="1468">
        <v>0</v>
      </c>
      <c r="AV135" s="1468">
        <v>0</v>
      </c>
      <c r="AW135" s="1468">
        <v>0</v>
      </c>
      <c r="AX135" t="str">
        <f t="shared" si="138"/>
        <v/>
      </c>
      <c r="CW135" s="25" t="str">
        <f t="shared" si="159"/>
        <v/>
      </c>
      <c r="CX135" s="25" t="str">
        <f t="shared" si="140"/>
        <v/>
      </c>
      <c r="CY135" s="25" t="str">
        <f t="shared" si="141"/>
        <v/>
      </c>
      <c r="CZ135" s="25" t="str">
        <f t="shared" si="142"/>
        <v/>
      </c>
      <c r="DA135" s="25" t="str">
        <f t="shared" si="143"/>
        <v/>
      </c>
      <c r="DB135" s="25" t="str">
        <f t="shared" si="144"/>
        <v/>
      </c>
      <c r="DC135" s="25" t="str">
        <f t="shared" si="145"/>
        <v/>
      </c>
      <c r="DD135" s="25" t="str">
        <f t="shared" si="146"/>
        <v/>
      </c>
      <c r="DE135"/>
      <c r="DG135" s="26">
        <f t="shared" si="160"/>
        <v>0</v>
      </c>
      <c r="DH135" s="26">
        <f t="shared" si="148"/>
        <v>0</v>
      </c>
      <c r="DI135" s="26">
        <f t="shared" si="149"/>
        <v>0</v>
      </c>
      <c r="DJ135" s="26">
        <f t="shared" si="150"/>
        <v>0</v>
      </c>
      <c r="DK135" s="26">
        <f t="shared" si="151"/>
        <v>0</v>
      </c>
      <c r="DL135" s="26">
        <f t="shared" si="152"/>
        <v>0</v>
      </c>
      <c r="DM135" s="26">
        <f t="shared" si="153"/>
        <v>0</v>
      </c>
      <c r="DN135" s="26">
        <f t="shared" si="154"/>
        <v>0</v>
      </c>
    </row>
    <row r="136" spans="1:118" x14ac:dyDescent="0.25">
      <c r="A136" s="1590" t="s">
        <v>168</v>
      </c>
      <c r="B136" s="1591"/>
      <c r="C136" s="1592"/>
      <c r="D136" s="1383">
        <f t="shared" si="136"/>
        <v>0</v>
      </c>
      <c r="E136" s="1465">
        <f t="shared" si="137"/>
        <v>0</v>
      </c>
      <c r="F136" s="1466">
        <f t="shared" si="137"/>
        <v>0</v>
      </c>
      <c r="G136" s="185"/>
      <c r="H136" s="186"/>
      <c r="I136" s="185"/>
      <c r="J136" s="187"/>
      <c r="K136" s="185"/>
      <c r="L136" s="1425"/>
      <c r="M136" s="1467"/>
      <c r="N136" s="1425"/>
      <c r="O136" s="1424"/>
      <c r="P136" s="1425"/>
      <c r="Q136" s="1424"/>
      <c r="R136" s="1425"/>
      <c r="S136" s="1424"/>
      <c r="T136" s="1425"/>
      <c r="U136" s="1424"/>
      <c r="V136" s="1425"/>
      <c r="W136" s="1424"/>
      <c r="X136" s="1425"/>
      <c r="Y136" s="1424"/>
      <c r="Z136" s="1425"/>
      <c r="AA136" s="1424"/>
      <c r="AB136" s="1425"/>
      <c r="AC136" s="1424"/>
      <c r="AD136" s="1425"/>
      <c r="AE136" s="1424"/>
      <c r="AF136" s="1425"/>
      <c r="AG136" s="1424"/>
      <c r="AH136" s="1425"/>
      <c r="AI136" s="1424"/>
      <c r="AJ136" s="1425"/>
      <c r="AK136" s="1424"/>
      <c r="AL136" s="1425"/>
      <c r="AM136" s="1424"/>
      <c r="AN136" s="1426"/>
      <c r="AO136" s="1468">
        <v>0</v>
      </c>
      <c r="AP136" s="188">
        <v>0</v>
      </c>
      <c r="AQ136" s="1428">
        <v>0</v>
      </c>
      <c r="AR136" s="1428">
        <v>0</v>
      </c>
      <c r="AS136" s="189">
        <v>0</v>
      </c>
      <c r="AT136" s="1468">
        <v>0</v>
      </c>
      <c r="AU136" s="1468">
        <v>0</v>
      </c>
      <c r="AV136" s="1468">
        <v>0</v>
      </c>
      <c r="AW136" s="1468">
        <v>0</v>
      </c>
      <c r="AX136" t="str">
        <f t="shared" si="138"/>
        <v/>
      </c>
      <c r="CW136" s="25" t="str">
        <f t="shared" si="159"/>
        <v/>
      </c>
      <c r="CX136" s="25" t="str">
        <f t="shared" si="140"/>
        <v/>
      </c>
      <c r="CY136" s="25" t="str">
        <f t="shared" si="141"/>
        <v/>
      </c>
      <c r="CZ136" s="25" t="str">
        <f t="shared" si="142"/>
        <v/>
      </c>
      <c r="DA136" s="25" t="str">
        <f t="shared" si="143"/>
        <v/>
      </c>
      <c r="DB136" s="25" t="str">
        <f t="shared" si="144"/>
        <v/>
      </c>
      <c r="DC136" s="25" t="str">
        <f t="shared" si="145"/>
        <v/>
      </c>
      <c r="DD136" s="25" t="str">
        <f t="shared" si="146"/>
        <v/>
      </c>
      <c r="DE136"/>
      <c r="DG136" s="26">
        <f t="shared" si="160"/>
        <v>0</v>
      </c>
      <c r="DH136" s="26">
        <f t="shared" si="148"/>
        <v>0</v>
      </c>
      <c r="DI136" s="26">
        <f t="shared" si="149"/>
        <v>0</v>
      </c>
      <c r="DJ136" s="26">
        <f t="shared" si="150"/>
        <v>0</v>
      </c>
      <c r="DK136" s="26">
        <f t="shared" si="151"/>
        <v>0</v>
      </c>
      <c r="DL136" s="26">
        <f t="shared" si="152"/>
        <v>0</v>
      </c>
      <c r="DM136" s="26">
        <f t="shared" si="153"/>
        <v>0</v>
      </c>
      <c r="DN136" s="26">
        <f t="shared" si="154"/>
        <v>0</v>
      </c>
    </row>
    <row r="137" spans="1:118" x14ac:dyDescent="0.25">
      <c r="A137" s="1590" t="s">
        <v>169</v>
      </c>
      <c r="B137" s="1591"/>
      <c r="C137" s="1592"/>
      <c r="D137" s="1383">
        <f t="shared" si="136"/>
        <v>0</v>
      </c>
      <c r="E137" s="1465">
        <f t="shared" si="137"/>
        <v>0</v>
      </c>
      <c r="F137" s="1466">
        <f t="shared" si="137"/>
        <v>0</v>
      </c>
      <c r="G137" s="185"/>
      <c r="H137" s="186"/>
      <c r="I137" s="185"/>
      <c r="J137" s="187"/>
      <c r="K137" s="185"/>
      <c r="L137" s="1425"/>
      <c r="M137" s="1467"/>
      <c r="N137" s="1425"/>
      <c r="O137" s="1424"/>
      <c r="P137" s="1425"/>
      <c r="Q137" s="1424"/>
      <c r="R137" s="1425"/>
      <c r="S137" s="1424"/>
      <c r="T137" s="1425"/>
      <c r="U137" s="1424"/>
      <c r="V137" s="1425"/>
      <c r="W137" s="1424"/>
      <c r="X137" s="1425"/>
      <c r="Y137" s="1424"/>
      <c r="Z137" s="1425"/>
      <c r="AA137" s="1424"/>
      <c r="AB137" s="1425"/>
      <c r="AC137" s="1424"/>
      <c r="AD137" s="1425"/>
      <c r="AE137" s="1424"/>
      <c r="AF137" s="1425"/>
      <c r="AG137" s="1424"/>
      <c r="AH137" s="1425"/>
      <c r="AI137" s="1424"/>
      <c r="AJ137" s="1425"/>
      <c r="AK137" s="1424"/>
      <c r="AL137" s="1425"/>
      <c r="AM137" s="1424"/>
      <c r="AN137" s="1426"/>
      <c r="AO137" s="1468">
        <v>0</v>
      </c>
      <c r="AP137" s="188">
        <v>0</v>
      </c>
      <c r="AQ137" s="1428">
        <v>0</v>
      </c>
      <c r="AR137" s="1428">
        <v>0</v>
      </c>
      <c r="AS137" s="189">
        <v>0</v>
      </c>
      <c r="AT137" s="1468">
        <v>0</v>
      </c>
      <c r="AU137" s="1468">
        <v>0</v>
      </c>
      <c r="AV137" s="1468">
        <v>0</v>
      </c>
      <c r="AW137" s="1468">
        <v>0</v>
      </c>
      <c r="AX137" t="str">
        <f t="shared" si="138"/>
        <v/>
      </c>
      <c r="CW137" s="25" t="str">
        <f t="shared" si="159"/>
        <v/>
      </c>
      <c r="CX137" s="25" t="str">
        <f t="shared" si="140"/>
        <v/>
      </c>
      <c r="CY137" s="25" t="str">
        <f t="shared" si="141"/>
        <v/>
      </c>
      <c r="CZ137" s="25" t="str">
        <f t="shared" si="142"/>
        <v/>
      </c>
      <c r="DA137" s="25" t="str">
        <f t="shared" si="143"/>
        <v/>
      </c>
      <c r="DB137" s="25" t="str">
        <f t="shared" si="144"/>
        <v/>
      </c>
      <c r="DC137" s="25" t="str">
        <f t="shared" si="145"/>
        <v/>
      </c>
      <c r="DD137" s="25" t="str">
        <f t="shared" si="146"/>
        <v/>
      </c>
      <c r="DE137"/>
      <c r="DG137" s="26">
        <f t="shared" si="160"/>
        <v>0</v>
      </c>
      <c r="DH137" s="26">
        <f t="shared" si="148"/>
        <v>0</v>
      </c>
      <c r="DI137" s="26">
        <f t="shared" si="149"/>
        <v>0</v>
      </c>
      <c r="DJ137" s="26">
        <f t="shared" si="150"/>
        <v>0</v>
      </c>
      <c r="DK137" s="26">
        <f t="shared" si="151"/>
        <v>0</v>
      </c>
      <c r="DL137" s="26">
        <f t="shared" si="152"/>
        <v>0</v>
      </c>
      <c r="DM137" s="26">
        <f t="shared" si="153"/>
        <v>0</v>
      </c>
      <c r="DN137" s="26">
        <f t="shared" si="154"/>
        <v>0</v>
      </c>
    </row>
    <row r="138" spans="1:118" x14ac:dyDescent="0.25">
      <c r="A138" s="1590" t="s">
        <v>170</v>
      </c>
      <c r="B138" s="1591"/>
      <c r="C138" s="1592"/>
      <c r="D138" s="1383">
        <f t="shared" si="136"/>
        <v>0</v>
      </c>
      <c r="E138" s="1465">
        <f t="shared" si="137"/>
        <v>0</v>
      </c>
      <c r="F138" s="1466">
        <f t="shared" si="137"/>
        <v>0</v>
      </c>
      <c r="G138" s="185"/>
      <c r="H138" s="186"/>
      <c r="I138" s="185"/>
      <c r="J138" s="187"/>
      <c r="K138" s="185"/>
      <c r="L138" s="1425"/>
      <c r="M138" s="1467"/>
      <c r="N138" s="1425"/>
      <c r="O138" s="1424"/>
      <c r="P138" s="1425"/>
      <c r="Q138" s="1424"/>
      <c r="R138" s="1425"/>
      <c r="S138" s="1424"/>
      <c r="T138" s="1425"/>
      <c r="U138" s="1424"/>
      <c r="V138" s="1425"/>
      <c r="W138" s="1424"/>
      <c r="X138" s="1425"/>
      <c r="Y138" s="1424"/>
      <c r="Z138" s="1425"/>
      <c r="AA138" s="1424"/>
      <c r="AB138" s="1425"/>
      <c r="AC138" s="1424"/>
      <c r="AD138" s="1425"/>
      <c r="AE138" s="1424"/>
      <c r="AF138" s="1425"/>
      <c r="AG138" s="1424"/>
      <c r="AH138" s="1425"/>
      <c r="AI138" s="1424"/>
      <c r="AJ138" s="1425"/>
      <c r="AK138" s="1424"/>
      <c r="AL138" s="1425"/>
      <c r="AM138" s="1424"/>
      <c r="AN138" s="1426"/>
      <c r="AO138" s="1468">
        <v>0</v>
      </c>
      <c r="AP138" s="188">
        <v>0</v>
      </c>
      <c r="AQ138" s="1428">
        <v>0</v>
      </c>
      <c r="AR138" s="1428">
        <v>0</v>
      </c>
      <c r="AS138" s="189">
        <v>0</v>
      </c>
      <c r="AT138" s="1468">
        <v>0</v>
      </c>
      <c r="AU138" s="1468">
        <v>0</v>
      </c>
      <c r="AV138" s="1468">
        <v>0</v>
      </c>
      <c r="AW138" s="1468">
        <v>0</v>
      </c>
      <c r="AX138" t="str">
        <f t="shared" si="138"/>
        <v/>
      </c>
      <c r="CW138" s="25" t="str">
        <f t="shared" si="159"/>
        <v/>
      </c>
      <c r="CX138" s="25" t="str">
        <f t="shared" si="140"/>
        <v/>
      </c>
      <c r="CY138" s="25" t="str">
        <f t="shared" si="141"/>
        <v/>
      </c>
      <c r="CZ138" s="25" t="str">
        <f t="shared" si="142"/>
        <v/>
      </c>
      <c r="DA138" s="25" t="str">
        <f t="shared" si="143"/>
        <v/>
      </c>
      <c r="DB138" s="25" t="str">
        <f t="shared" si="144"/>
        <v/>
      </c>
      <c r="DC138" s="25" t="str">
        <f t="shared" si="145"/>
        <v/>
      </c>
      <c r="DD138" s="25" t="str">
        <f t="shared" si="146"/>
        <v/>
      </c>
      <c r="DE138"/>
      <c r="DG138" s="26">
        <f t="shared" si="160"/>
        <v>0</v>
      </c>
      <c r="DH138" s="26">
        <f t="shared" si="148"/>
        <v>0</v>
      </c>
      <c r="DI138" s="26">
        <f t="shared" si="149"/>
        <v>0</v>
      </c>
      <c r="DJ138" s="26">
        <f t="shared" si="150"/>
        <v>0</v>
      </c>
      <c r="DK138" s="26">
        <f t="shared" si="151"/>
        <v>0</v>
      </c>
      <c r="DL138" s="26">
        <f t="shared" si="152"/>
        <v>0</v>
      </c>
      <c r="DM138" s="26">
        <f t="shared" si="153"/>
        <v>0</v>
      </c>
      <c r="DN138" s="26">
        <f t="shared" si="154"/>
        <v>0</v>
      </c>
    </row>
    <row r="139" spans="1:118" x14ac:dyDescent="0.25">
      <c r="A139" s="1590" t="s">
        <v>171</v>
      </c>
      <c r="B139" s="1591"/>
      <c r="C139" s="1592"/>
      <c r="D139" s="1383">
        <f t="shared" si="136"/>
        <v>0</v>
      </c>
      <c r="E139" s="1465">
        <f t="shared" si="137"/>
        <v>0</v>
      </c>
      <c r="F139" s="1466">
        <f t="shared" si="137"/>
        <v>0</v>
      </c>
      <c r="G139" s="1601"/>
      <c r="H139" s="1604"/>
      <c r="I139" s="1601"/>
      <c r="J139" s="1487"/>
      <c r="K139" s="1467"/>
      <c r="L139" s="1425"/>
      <c r="M139" s="1467"/>
      <c r="N139" s="1425"/>
      <c r="O139" s="1424"/>
      <c r="P139" s="1425"/>
      <c r="Q139" s="1424"/>
      <c r="R139" s="1425"/>
      <c r="S139" s="1424"/>
      <c r="T139" s="1425"/>
      <c r="U139" s="1424"/>
      <c r="V139" s="1425"/>
      <c r="W139" s="1424"/>
      <c r="X139" s="1425"/>
      <c r="Y139" s="1424"/>
      <c r="Z139" s="1425"/>
      <c r="AA139" s="1424"/>
      <c r="AB139" s="1425"/>
      <c r="AC139" s="1424"/>
      <c r="AD139" s="1425"/>
      <c r="AE139" s="1424"/>
      <c r="AF139" s="1425"/>
      <c r="AG139" s="1424"/>
      <c r="AH139" s="1425"/>
      <c r="AI139" s="1424"/>
      <c r="AJ139" s="1425"/>
      <c r="AK139" s="1424"/>
      <c r="AL139" s="1425"/>
      <c r="AM139" s="1424"/>
      <c r="AN139" s="1426"/>
      <c r="AO139" s="1468">
        <v>0</v>
      </c>
      <c r="AP139" s="1468">
        <v>0</v>
      </c>
      <c r="AQ139" s="1428">
        <v>0</v>
      </c>
      <c r="AR139" s="1428">
        <v>0</v>
      </c>
      <c r="AS139" s="1428">
        <v>0</v>
      </c>
      <c r="AT139" s="1468">
        <v>0</v>
      </c>
      <c r="AU139" s="1468">
        <v>0</v>
      </c>
      <c r="AV139" s="1468">
        <v>0</v>
      </c>
      <c r="AW139" s="1468">
        <v>0</v>
      </c>
      <c r="AX139" t="str">
        <f t="shared" si="138"/>
        <v/>
      </c>
      <c r="CW139" s="25" t="str">
        <f t="shared" si="159"/>
        <v/>
      </c>
      <c r="CX139" s="25" t="str">
        <f t="shared" si="140"/>
        <v/>
      </c>
      <c r="CY139" s="25" t="str">
        <f t="shared" si="141"/>
        <v/>
      </c>
      <c r="CZ139" s="25" t="str">
        <f t="shared" si="142"/>
        <v/>
      </c>
      <c r="DA139" s="25" t="str">
        <f t="shared" si="143"/>
        <v/>
      </c>
      <c r="DB139" s="25" t="str">
        <f t="shared" si="144"/>
        <v/>
      </c>
      <c r="DC139" s="25" t="str">
        <f t="shared" si="145"/>
        <v/>
      </c>
      <c r="DD139" s="25" t="str">
        <f t="shared" si="146"/>
        <v/>
      </c>
      <c r="DE139"/>
      <c r="DG139" s="26">
        <f t="shared" si="160"/>
        <v>0</v>
      </c>
      <c r="DH139" s="26">
        <f t="shared" si="148"/>
        <v>0</v>
      </c>
      <c r="DI139" s="26">
        <f t="shared" si="149"/>
        <v>0</v>
      </c>
      <c r="DJ139" s="26">
        <f t="shared" si="150"/>
        <v>0</v>
      </c>
      <c r="DK139" s="26">
        <f t="shared" si="151"/>
        <v>0</v>
      </c>
      <c r="DL139" s="26">
        <f t="shared" si="152"/>
        <v>0</v>
      </c>
      <c r="DM139" s="26">
        <f t="shared" si="153"/>
        <v>0</v>
      </c>
      <c r="DN139" s="26">
        <f t="shared" si="154"/>
        <v>0</v>
      </c>
    </row>
    <row r="140" spans="1:118" x14ac:dyDescent="0.25">
      <c r="A140" s="1609" t="s">
        <v>172</v>
      </c>
      <c r="B140" s="764"/>
      <c r="C140" s="765"/>
      <c r="D140" s="1388">
        <f t="shared" si="136"/>
        <v>0</v>
      </c>
      <c r="E140" s="1471">
        <f t="shared" si="137"/>
        <v>0</v>
      </c>
      <c r="F140" s="1472">
        <f t="shared" si="137"/>
        <v>0</v>
      </c>
      <c r="G140" s="191"/>
      <c r="H140" s="192"/>
      <c r="I140" s="191"/>
      <c r="J140" s="493"/>
      <c r="K140" s="193"/>
      <c r="L140" s="1435"/>
      <c r="M140" s="1473"/>
      <c r="N140" s="1435"/>
      <c r="O140" s="1434"/>
      <c r="P140" s="1435"/>
      <c r="Q140" s="1434"/>
      <c r="R140" s="1435"/>
      <c r="S140" s="1434"/>
      <c r="T140" s="1435"/>
      <c r="U140" s="1434"/>
      <c r="V140" s="1435"/>
      <c r="W140" s="1434"/>
      <c r="X140" s="1435"/>
      <c r="Y140" s="1434"/>
      <c r="Z140" s="1435"/>
      <c r="AA140" s="1434"/>
      <c r="AB140" s="1435"/>
      <c r="AC140" s="1434"/>
      <c r="AD140" s="1435"/>
      <c r="AE140" s="1434"/>
      <c r="AF140" s="1435"/>
      <c r="AG140" s="1434"/>
      <c r="AH140" s="1435"/>
      <c r="AI140" s="1434"/>
      <c r="AJ140" s="1435"/>
      <c r="AK140" s="1434"/>
      <c r="AL140" s="1435"/>
      <c r="AM140" s="1434"/>
      <c r="AN140" s="1436"/>
      <c r="AO140" s="39">
        <v>0</v>
      </c>
      <c r="AP140" s="1468">
        <v>0</v>
      </c>
      <c r="AQ140" s="1428">
        <v>0</v>
      </c>
      <c r="AR140" s="1428">
        <v>0</v>
      </c>
      <c r="AS140" s="1428">
        <v>0</v>
      </c>
      <c r="AT140" s="1468">
        <v>0</v>
      </c>
      <c r="AU140" s="63">
        <v>0</v>
      </c>
      <c r="AV140" s="63">
        <v>0</v>
      </c>
      <c r="AW140" s="63">
        <v>0</v>
      </c>
      <c r="AX140" t="str">
        <f t="shared" si="138"/>
        <v/>
      </c>
      <c r="CW140" s="25" t="str">
        <f t="shared" si="159"/>
        <v/>
      </c>
      <c r="CX140" s="25" t="str">
        <f t="shared" si="140"/>
        <v/>
      </c>
      <c r="CY140" s="25" t="str">
        <f t="shared" si="141"/>
        <v/>
      </c>
      <c r="CZ140" s="25" t="str">
        <f t="shared" si="142"/>
        <v/>
      </c>
      <c r="DA140" s="25" t="str">
        <f t="shared" si="143"/>
        <v/>
      </c>
      <c r="DB140" s="25" t="str">
        <f t="shared" si="144"/>
        <v/>
      </c>
      <c r="DC140" s="25" t="str">
        <f t="shared" si="145"/>
        <v/>
      </c>
      <c r="DD140" s="25" t="str">
        <f t="shared" si="146"/>
        <v/>
      </c>
      <c r="DE140"/>
      <c r="DG140" s="26">
        <f t="shared" si="160"/>
        <v>0</v>
      </c>
      <c r="DH140" s="26">
        <f t="shared" si="148"/>
        <v>0</v>
      </c>
      <c r="DI140" s="26">
        <f t="shared" si="149"/>
        <v>0</v>
      </c>
      <c r="DJ140" s="26">
        <f t="shared" si="150"/>
        <v>0</v>
      </c>
      <c r="DK140" s="26">
        <f t="shared" si="151"/>
        <v>0</v>
      </c>
      <c r="DL140" s="26">
        <f t="shared" si="152"/>
        <v>0</v>
      </c>
      <c r="DM140" s="26">
        <f t="shared" si="153"/>
        <v>0</v>
      </c>
      <c r="DN140" s="26">
        <f t="shared" si="154"/>
        <v>0</v>
      </c>
    </row>
    <row r="141" spans="1:118" x14ac:dyDescent="0.25">
      <c r="A141" s="2438" t="s">
        <v>4</v>
      </c>
      <c r="B141" s="2439"/>
      <c r="C141" s="2444"/>
      <c r="D141" s="2557">
        <f t="shared" si="136"/>
        <v>646</v>
      </c>
      <c r="E141" s="2486">
        <f t="shared" si="137"/>
        <v>263</v>
      </c>
      <c r="F141" s="2558">
        <f t="shared" si="137"/>
        <v>383</v>
      </c>
      <c r="G141" s="2557">
        <f t="shared" ref="G141:AW141" si="161">SUM(G88:G140)</f>
        <v>0</v>
      </c>
      <c r="H141" s="2559">
        <f t="shared" si="161"/>
        <v>7</v>
      </c>
      <c r="I141" s="2557">
        <f t="shared" si="161"/>
        <v>2</v>
      </c>
      <c r="J141" s="2560">
        <f t="shared" si="161"/>
        <v>0</v>
      </c>
      <c r="K141" s="2557">
        <f t="shared" si="161"/>
        <v>2</v>
      </c>
      <c r="L141" s="2559">
        <f t="shared" si="161"/>
        <v>10</v>
      </c>
      <c r="M141" s="2561">
        <f t="shared" si="161"/>
        <v>5</v>
      </c>
      <c r="N141" s="2562">
        <f t="shared" si="161"/>
        <v>9</v>
      </c>
      <c r="O141" s="2563">
        <f t="shared" si="161"/>
        <v>9</v>
      </c>
      <c r="P141" s="2562">
        <f t="shared" si="161"/>
        <v>9</v>
      </c>
      <c r="Q141" s="2563">
        <f t="shared" si="161"/>
        <v>5</v>
      </c>
      <c r="R141" s="2562">
        <f t="shared" si="161"/>
        <v>7</v>
      </c>
      <c r="S141" s="2563">
        <f t="shared" si="161"/>
        <v>4</v>
      </c>
      <c r="T141" s="2562">
        <f t="shared" si="161"/>
        <v>12</v>
      </c>
      <c r="U141" s="2563">
        <f t="shared" si="161"/>
        <v>27</v>
      </c>
      <c r="V141" s="2562">
        <f t="shared" si="161"/>
        <v>21</v>
      </c>
      <c r="W141" s="2563">
        <f t="shared" si="161"/>
        <v>66</v>
      </c>
      <c r="X141" s="2562">
        <f t="shared" si="161"/>
        <v>40</v>
      </c>
      <c r="Y141" s="2563">
        <f t="shared" si="161"/>
        <v>54</v>
      </c>
      <c r="Z141" s="2562">
        <f t="shared" si="161"/>
        <v>66</v>
      </c>
      <c r="AA141" s="2563">
        <f t="shared" si="161"/>
        <v>9</v>
      </c>
      <c r="AB141" s="2562">
        <f t="shared" si="161"/>
        <v>44</v>
      </c>
      <c r="AC141" s="2563">
        <f t="shared" si="161"/>
        <v>7</v>
      </c>
      <c r="AD141" s="2562">
        <f t="shared" si="161"/>
        <v>28</v>
      </c>
      <c r="AE141" s="2563">
        <f t="shared" si="161"/>
        <v>9</v>
      </c>
      <c r="AF141" s="2562">
        <f t="shared" si="161"/>
        <v>43</v>
      </c>
      <c r="AG141" s="2563">
        <f t="shared" si="161"/>
        <v>30</v>
      </c>
      <c r="AH141" s="2562">
        <f t="shared" si="161"/>
        <v>39</v>
      </c>
      <c r="AI141" s="2563">
        <f t="shared" si="161"/>
        <v>7</v>
      </c>
      <c r="AJ141" s="2562">
        <f t="shared" si="161"/>
        <v>16</v>
      </c>
      <c r="AK141" s="2563">
        <f t="shared" si="161"/>
        <v>19</v>
      </c>
      <c r="AL141" s="2562">
        <f t="shared" si="161"/>
        <v>23</v>
      </c>
      <c r="AM141" s="2563">
        <f t="shared" si="161"/>
        <v>8</v>
      </c>
      <c r="AN141" s="2564">
        <f t="shared" si="161"/>
        <v>9</v>
      </c>
      <c r="AO141" s="2565">
        <f t="shared" si="161"/>
        <v>7</v>
      </c>
      <c r="AP141" s="2566">
        <f t="shared" si="161"/>
        <v>0</v>
      </c>
      <c r="AQ141" s="2566">
        <f t="shared" si="161"/>
        <v>646</v>
      </c>
      <c r="AR141" s="2566">
        <f t="shared" si="161"/>
        <v>0</v>
      </c>
      <c r="AS141" s="2566">
        <f t="shared" si="161"/>
        <v>0</v>
      </c>
      <c r="AT141" s="2566">
        <f t="shared" si="161"/>
        <v>14</v>
      </c>
      <c r="AU141" s="2566">
        <f t="shared" si="161"/>
        <v>0</v>
      </c>
      <c r="AV141" s="2566">
        <f t="shared" si="161"/>
        <v>0</v>
      </c>
      <c r="AW141" s="2566">
        <f t="shared" si="161"/>
        <v>0</v>
      </c>
      <c r="CW141"/>
      <c r="CX141" t="str">
        <f t="shared" ref="CX141" si="162">IF(AND(F141&gt;0,AP141="")," * Recuerde que las Embarazadas deben ser incluidas en el ingreso por rango etario. Digite Cero si no tiene","")</f>
        <v/>
      </c>
      <c r="CY141"/>
      <c r="CZ141"/>
      <c r="DA141"/>
      <c r="DB141"/>
      <c r="DC141"/>
      <c r="DD141"/>
      <c r="DE141"/>
      <c r="DG141"/>
      <c r="DH141"/>
      <c r="DI141"/>
      <c r="DJ141"/>
      <c r="DK141"/>
      <c r="DL141"/>
      <c r="DM141"/>
    </row>
    <row r="142" spans="1:118" x14ac:dyDescent="0.25">
      <c r="A142" s="43" t="s">
        <v>173</v>
      </c>
      <c r="B142" s="204"/>
      <c r="C142" s="204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CW142"/>
      <c r="CX142"/>
      <c r="CY142"/>
      <c r="CZ142"/>
      <c r="DA142"/>
      <c r="DB142"/>
      <c r="DC142"/>
      <c r="DD142"/>
      <c r="DE142"/>
      <c r="DG142"/>
      <c r="DH142"/>
      <c r="DI142"/>
      <c r="DJ142"/>
      <c r="DK142"/>
      <c r="DL142"/>
      <c r="DM142"/>
    </row>
    <row r="143" spans="1:118" ht="15" customHeight="1" x14ac:dyDescent="0.25">
      <c r="A143" s="2567" t="s">
        <v>174</v>
      </c>
      <c r="B143" s="2567"/>
      <c r="C143" s="2567"/>
      <c r="D143" s="2491" t="s">
        <v>4</v>
      </c>
      <c r="E143" s="638"/>
      <c r="F143" s="2464"/>
      <c r="G143" s="2438" t="s">
        <v>175</v>
      </c>
      <c r="H143" s="2439"/>
      <c r="I143" s="2439"/>
      <c r="J143" s="2439"/>
      <c r="K143" s="2439"/>
      <c r="L143" s="2439"/>
      <c r="M143" s="2439"/>
      <c r="N143" s="2439"/>
      <c r="O143" s="2439"/>
      <c r="P143" s="2439"/>
      <c r="Q143" s="2439"/>
      <c r="R143" s="2439"/>
      <c r="S143" s="2439"/>
      <c r="T143" s="2439"/>
      <c r="U143" s="2439"/>
      <c r="V143" s="2439"/>
      <c r="W143" s="2439"/>
      <c r="X143" s="2439"/>
      <c r="Y143" s="2439"/>
      <c r="Z143" s="2439"/>
      <c r="AA143" s="2439"/>
      <c r="AB143" s="2439"/>
      <c r="AC143" s="2439"/>
      <c r="AD143" s="2439"/>
      <c r="AE143" s="2439"/>
      <c r="AF143" s="2439"/>
      <c r="AG143" s="2439"/>
      <c r="AH143" s="2439"/>
      <c r="AI143" s="2439"/>
      <c r="AJ143" s="2439"/>
      <c r="AK143" s="2439"/>
      <c r="AL143" s="2439"/>
      <c r="AM143" s="2439"/>
      <c r="AN143" s="2439"/>
      <c r="AO143" s="2439"/>
      <c r="AP143" s="2440"/>
      <c r="AQ143" s="2444" t="s">
        <v>114</v>
      </c>
      <c r="AR143" s="2477" t="s">
        <v>7</v>
      </c>
      <c r="AS143" s="2477" t="s">
        <v>8</v>
      </c>
      <c r="AT143" s="2477" t="s">
        <v>42</v>
      </c>
      <c r="AU143" s="2554" t="s">
        <v>118</v>
      </c>
      <c r="AV143" s="2554" t="s">
        <v>12</v>
      </c>
      <c r="AW143" s="2554" t="s">
        <v>13</v>
      </c>
      <c r="AX143" s="2554" t="s">
        <v>10</v>
      </c>
      <c r="CW143"/>
      <c r="CX143"/>
      <c r="CY143"/>
      <c r="CZ143"/>
      <c r="DA143"/>
      <c r="DB143"/>
      <c r="DC143"/>
      <c r="DD143"/>
      <c r="DE143"/>
      <c r="DG143"/>
      <c r="DH143"/>
      <c r="DI143"/>
      <c r="DJ143"/>
      <c r="DK143"/>
      <c r="DL143"/>
      <c r="DM143"/>
    </row>
    <row r="144" spans="1:118" ht="15" customHeight="1" x14ac:dyDescent="0.25">
      <c r="A144" s="2567"/>
      <c r="B144" s="2567"/>
      <c r="C144" s="2567"/>
      <c r="D144" s="903"/>
      <c r="E144" s="640"/>
      <c r="F144" s="885"/>
      <c r="G144" s="2465" t="s">
        <v>14</v>
      </c>
      <c r="H144" s="2443"/>
      <c r="I144" s="2438" t="s">
        <v>15</v>
      </c>
      <c r="J144" s="2444"/>
      <c r="K144" s="2439" t="s">
        <v>16</v>
      </c>
      <c r="L144" s="2444"/>
      <c r="M144" s="2438" t="s">
        <v>17</v>
      </c>
      <c r="N144" s="2444"/>
      <c r="O144" s="2438" t="s">
        <v>18</v>
      </c>
      <c r="P144" s="2444"/>
      <c r="Q144" s="2438" t="s">
        <v>19</v>
      </c>
      <c r="R144" s="2444"/>
      <c r="S144" s="2438" t="s">
        <v>20</v>
      </c>
      <c r="T144" s="2444"/>
      <c r="U144" s="2438" t="s">
        <v>21</v>
      </c>
      <c r="V144" s="2444"/>
      <c r="W144" s="2438" t="s">
        <v>22</v>
      </c>
      <c r="X144" s="2444"/>
      <c r="Y144" s="2438" t="s">
        <v>23</v>
      </c>
      <c r="Z144" s="2445"/>
      <c r="AA144" s="2438" t="s">
        <v>24</v>
      </c>
      <c r="AB144" s="2445"/>
      <c r="AC144" s="2438" t="s">
        <v>25</v>
      </c>
      <c r="AD144" s="2445"/>
      <c r="AE144" s="2438" t="s">
        <v>26</v>
      </c>
      <c r="AF144" s="2445"/>
      <c r="AG144" s="2438" t="s">
        <v>27</v>
      </c>
      <c r="AH144" s="2445"/>
      <c r="AI144" s="2438" t="s">
        <v>28</v>
      </c>
      <c r="AJ144" s="2445"/>
      <c r="AK144" s="2438" t="s">
        <v>29</v>
      </c>
      <c r="AL144" s="2445"/>
      <c r="AM144" s="2438" t="s">
        <v>30</v>
      </c>
      <c r="AN144" s="2445"/>
      <c r="AO144" s="2438" t="s">
        <v>31</v>
      </c>
      <c r="AP144" s="2466"/>
      <c r="AQ144" s="2444"/>
      <c r="AR144" s="2477"/>
      <c r="AS144" s="2477"/>
      <c r="AT144" s="2477"/>
      <c r="AU144" s="2554"/>
      <c r="AV144" s="2554"/>
      <c r="AW144" s="2554"/>
      <c r="AX144" s="2554"/>
      <c r="CW144"/>
      <c r="CX144"/>
      <c r="CY144"/>
      <c r="CZ144"/>
      <c r="DA144"/>
      <c r="DB144"/>
      <c r="DC144"/>
      <c r="DD144"/>
      <c r="DE144"/>
      <c r="DG144"/>
      <c r="DH144"/>
      <c r="DI144"/>
      <c r="DJ144"/>
      <c r="DK144"/>
      <c r="DL144"/>
      <c r="DM144"/>
    </row>
    <row r="145" spans="1:118" x14ac:dyDescent="0.25">
      <c r="A145" s="2567"/>
      <c r="B145" s="2567"/>
      <c r="C145" s="2567"/>
      <c r="D145" s="2449" t="s">
        <v>176</v>
      </c>
      <c r="E145" s="2447" t="s">
        <v>33</v>
      </c>
      <c r="F145" s="2448" t="s">
        <v>34</v>
      </c>
      <c r="G145" s="2449" t="s">
        <v>33</v>
      </c>
      <c r="H145" s="2448" t="s">
        <v>34</v>
      </c>
      <c r="I145" s="2449" t="s">
        <v>33</v>
      </c>
      <c r="J145" s="2448" t="s">
        <v>34</v>
      </c>
      <c r="K145" s="2449" t="s">
        <v>33</v>
      </c>
      <c r="L145" s="2448" t="s">
        <v>34</v>
      </c>
      <c r="M145" s="2449" t="s">
        <v>33</v>
      </c>
      <c r="N145" s="2448" t="s">
        <v>34</v>
      </c>
      <c r="O145" s="2449" t="s">
        <v>33</v>
      </c>
      <c r="P145" s="2448" t="s">
        <v>34</v>
      </c>
      <c r="Q145" s="2449" t="s">
        <v>33</v>
      </c>
      <c r="R145" s="2448" t="s">
        <v>34</v>
      </c>
      <c r="S145" s="2449" t="s">
        <v>33</v>
      </c>
      <c r="T145" s="2448" t="s">
        <v>34</v>
      </c>
      <c r="U145" s="2449" t="s">
        <v>33</v>
      </c>
      <c r="V145" s="2448" t="s">
        <v>34</v>
      </c>
      <c r="W145" s="2449" t="s">
        <v>33</v>
      </c>
      <c r="X145" s="2448" t="s">
        <v>34</v>
      </c>
      <c r="Y145" s="2449" t="s">
        <v>33</v>
      </c>
      <c r="Z145" s="2448" t="s">
        <v>34</v>
      </c>
      <c r="AA145" s="2449" t="s">
        <v>33</v>
      </c>
      <c r="AB145" s="2448" t="s">
        <v>34</v>
      </c>
      <c r="AC145" s="2449" t="s">
        <v>33</v>
      </c>
      <c r="AD145" s="2448" t="s">
        <v>34</v>
      </c>
      <c r="AE145" s="2449" t="s">
        <v>33</v>
      </c>
      <c r="AF145" s="2448" t="s">
        <v>34</v>
      </c>
      <c r="AG145" s="2449" t="s">
        <v>33</v>
      </c>
      <c r="AH145" s="2448" t="s">
        <v>34</v>
      </c>
      <c r="AI145" s="2449" t="s">
        <v>33</v>
      </c>
      <c r="AJ145" s="2448" t="s">
        <v>34</v>
      </c>
      <c r="AK145" s="2449" t="s">
        <v>33</v>
      </c>
      <c r="AL145" s="2448" t="s">
        <v>34</v>
      </c>
      <c r="AM145" s="2449" t="s">
        <v>33</v>
      </c>
      <c r="AN145" s="2448" t="s">
        <v>34</v>
      </c>
      <c r="AO145" s="2449" t="s">
        <v>33</v>
      </c>
      <c r="AP145" s="2461" t="s">
        <v>34</v>
      </c>
      <c r="AQ145" s="2444"/>
      <c r="AR145" s="2477"/>
      <c r="AS145" s="2477"/>
      <c r="AT145" s="2477"/>
      <c r="AU145" s="2554"/>
      <c r="AV145" s="2554"/>
      <c r="AW145" s="2554"/>
      <c r="AX145" s="2554"/>
      <c r="CW145"/>
      <c r="CX145"/>
      <c r="CY145"/>
      <c r="CZ145"/>
      <c r="DA145"/>
      <c r="DB145"/>
      <c r="DC145"/>
      <c r="DD145"/>
      <c r="DE145"/>
      <c r="DG145"/>
      <c r="DH145"/>
      <c r="DI145"/>
      <c r="DJ145"/>
      <c r="DK145"/>
      <c r="DL145"/>
      <c r="DM145"/>
    </row>
    <row r="146" spans="1:118" ht="15" customHeight="1" x14ac:dyDescent="0.25">
      <c r="A146" s="2568" t="s">
        <v>177</v>
      </c>
      <c r="B146" s="2569"/>
      <c r="C146" s="2570"/>
      <c r="D146" s="2472">
        <f>E146+F146</f>
        <v>384</v>
      </c>
      <c r="E146" s="2472">
        <f>SUM(G146+I146+K146+M146+O146+Q146+S146+U146+W146+Y146+AA146+AC146+AE146+AG146+AI146+AK146+AM146+AO146)</f>
        <v>122</v>
      </c>
      <c r="F146" s="18">
        <f>SUM(H146+J146+L146+N146+P146+R146+T146+V146+X146+Z146+AB146+AD146+AF146+AH146+AJ146+AL146+AN146+AP146)</f>
        <v>262</v>
      </c>
      <c r="G146" s="2473">
        <v>0</v>
      </c>
      <c r="H146" s="52">
        <v>0</v>
      </c>
      <c r="I146" s="2457">
        <v>0</v>
      </c>
      <c r="J146" s="52">
        <v>0</v>
      </c>
      <c r="K146" s="2457">
        <v>0</v>
      </c>
      <c r="L146" s="52">
        <v>0</v>
      </c>
      <c r="M146" s="2457">
        <v>2</v>
      </c>
      <c r="N146" s="52">
        <v>0</v>
      </c>
      <c r="O146" s="205">
        <v>2</v>
      </c>
      <c r="P146" s="52">
        <v>3</v>
      </c>
      <c r="Q146" s="205">
        <v>2</v>
      </c>
      <c r="R146" s="52">
        <v>0</v>
      </c>
      <c r="S146" s="205">
        <v>0</v>
      </c>
      <c r="T146" s="52">
        <v>4</v>
      </c>
      <c r="U146" s="2457">
        <v>0</v>
      </c>
      <c r="V146" s="52">
        <v>5</v>
      </c>
      <c r="W146" s="2457">
        <v>7</v>
      </c>
      <c r="X146" s="52">
        <v>3</v>
      </c>
      <c r="Y146" s="2457">
        <v>10</v>
      </c>
      <c r="Z146" s="52">
        <v>9</v>
      </c>
      <c r="AA146" s="2457">
        <v>15</v>
      </c>
      <c r="AB146" s="52">
        <v>22</v>
      </c>
      <c r="AC146" s="2457">
        <v>1</v>
      </c>
      <c r="AD146" s="52">
        <v>13</v>
      </c>
      <c r="AE146" s="2457">
        <v>19</v>
      </c>
      <c r="AF146" s="52">
        <v>24</v>
      </c>
      <c r="AG146" s="2457">
        <v>17</v>
      </c>
      <c r="AH146" s="52">
        <v>48</v>
      </c>
      <c r="AI146" s="2457">
        <v>16</v>
      </c>
      <c r="AJ146" s="52">
        <v>55</v>
      </c>
      <c r="AK146" s="2457">
        <v>16</v>
      </c>
      <c r="AL146" s="52">
        <v>38</v>
      </c>
      <c r="AM146" s="2457">
        <v>7</v>
      </c>
      <c r="AN146" s="52">
        <v>29</v>
      </c>
      <c r="AO146" s="2457">
        <v>8</v>
      </c>
      <c r="AP146" s="55">
        <v>9</v>
      </c>
      <c r="AQ146" s="2483">
        <v>0</v>
      </c>
      <c r="AR146" s="20">
        <v>0</v>
      </c>
      <c r="AS146" s="24">
        <v>0</v>
      </c>
      <c r="AT146" s="24">
        <v>0</v>
      </c>
      <c r="AU146" s="24">
        <v>0</v>
      </c>
      <c r="AV146" s="24">
        <v>0</v>
      </c>
      <c r="AW146" s="24">
        <v>0</v>
      </c>
      <c r="AX146" s="24">
        <v>0</v>
      </c>
      <c r="AY146" t="str">
        <f>CW146&amp;CX146&amp;CY146&amp;CZ146&amp;DA146&amp;DB146&amp;DC146&amp;DD146</f>
        <v/>
      </c>
      <c r="CW146" s="25" t="str">
        <f>IF(AND((Y146+Z146)&gt;0,AQ146="")," * No olvide digitar la variable 12 años. Si no tiene digite Cero.",IF(AQ146&gt;(Y146+Z146),"* Las Consultas de 12 años NO DEBEN ser mayor que el total de Consultas entre 10-14 años",""))</f>
        <v/>
      </c>
      <c r="CX146" s="25" t="str">
        <f>IF(AND(F146&gt;0,AR146="")," * No olvide digitar la variable Embarazadas. Digite cero si no tiene.","")</f>
        <v/>
      </c>
      <c r="CY146" s="25" t="str">
        <f>IF(AR146&gt;F146," * Las Embarazadas NO DEBEN ser mayor al Total Mujeres. ","")</f>
        <v/>
      </c>
      <c r="CZ146" s="25" t="str">
        <f>IF(AND((AK146+AL146)&gt;0,AS146=""),"* No olvide digitar la variable 60 años. Si no tiene digite Cero.",IF(AS146&gt;(AK146+AL146)," * Las consultas de 60 años NO DEBEN ser mayor que el Total de consultas de entre 60-64 años",""))</f>
        <v/>
      </c>
      <c r="DA146" s="25" t="str">
        <f>IF(AND(D146&gt;0,AU146="")," * No olvide digitar la variable Usuarios con Discapacidad. Digite Cero si no tiene.",IF(AU146&gt;D146," * La variable Usuarios con Discapacidad No puede ser mayor al Total.",""))</f>
        <v/>
      </c>
      <c r="DB146" s="25" t="str">
        <f>IF(AND(D146&gt;0,AV146="")," * No olvide digitar la variable Niños, niñas adolescentes y Jóvenes SENAME. Digite Cero si no tiene.",IF(AV146&gt;D146," * La variable Niños, niñas adolescentes y Jóvenes SENAME No puede ser mayor al Total.",""))</f>
        <v/>
      </c>
      <c r="DC146" s="25" t="str">
        <f>IF(AND(D146&gt;0,AW146="")," * No olvide digitar la variable Niños, niñas adolescentes y Jóvenes Mejor Niñez. Digite Cero si no tiene.",IF(AW146&gt;D146," * La variable Niños, niñas adolescentes y Jóvenes mejor Niñez No puede ser mayor al Total.",""))</f>
        <v/>
      </c>
      <c r="DD146" s="25" t="str">
        <f>IF(AND(D146&gt;0,AX146="")," * No olvide digitar la variable Migrantes. Digite Cero si no tiene.",IF(AX146&gt;D146," * La variable Migrantes No puede ser mayor al Total.",""))</f>
        <v/>
      </c>
      <c r="DE146"/>
      <c r="DG146" s="26">
        <f>IF(AND((Y146+Z146)&gt;0,AQ146=""),1,IF(AQ146&gt;(Y146+Z146),1,0))</f>
        <v>0</v>
      </c>
      <c r="DH146" s="26">
        <f>IF(AND(F146&gt;0,AR146=""),1,0)</f>
        <v>0</v>
      </c>
      <c r="DI146" s="26">
        <f>IF(AR146&gt;F146,1,0)</f>
        <v>0</v>
      </c>
      <c r="DJ146" s="26">
        <f>IF(AND((AK146+AL146)&gt;0,AS146=""),1,IF(AS146&gt;(AK146+AL146),1,0))</f>
        <v>0</v>
      </c>
      <c r="DK146" s="26">
        <f>IF(AND(D146&gt;0,AU146=""),1,IF(AU146&gt;D146,1,0))</f>
        <v>0</v>
      </c>
      <c r="DL146" s="26">
        <f>IF(AND(D146&gt;0,AV146=""),1,IF(AV146&gt;D146,1,0))</f>
        <v>0</v>
      </c>
      <c r="DM146" s="26">
        <f>IF(AND(D146&gt;0,AW146=""),1,IF(AW146&gt;D146,1,0))</f>
        <v>0</v>
      </c>
      <c r="DN146" s="26">
        <f>IF(AND(D146&gt;0,AX146=""),1,IF(AX146&gt;D146,1,0))</f>
        <v>0</v>
      </c>
    </row>
    <row r="147" spans="1:118" ht="15" customHeight="1" x14ac:dyDescent="0.25">
      <c r="A147" s="1590" t="s">
        <v>178</v>
      </c>
      <c r="B147" s="1591"/>
      <c r="C147" s="1592"/>
      <c r="D147" s="1465">
        <f t="shared" ref="D147:D154" si="163">E147+F147</f>
        <v>62</v>
      </c>
      <c r="E147" s="1465">
        <f t="shared" ref="E147:F154" si="164">SUM(G147+I147+K147+M147+O147+Q147+S147+U147+W147+Y147+AA147+AC147+AE147+AG147+AI147+AK147+AM147+AO147)</f>
        <v>24</v>
      </c>
      <c r="F147" s="1466">
        <f t="shared" si="164"/>
        <v>38</v>
      </c>
      <c r="G147" s="1467">
        <v>0</v>
      </c>
      <c r="H147" s="1425">
        <v>0</v>
      </c>
      <c r="I147" s="1424">
        <v>0</v>
      </c>
      <c r="J147" s="1425">
        <v>0</v>
      </c>
      <c r="K147" s="1424">
        <v>0</v>
      </c>
      <c r="L147" s="1425">
        <v>0</v>
      </c>
      <c r="M147" s="1424">
        <v>0</v>
      </c>
      <c r="N147" s="1425">
        <v>0</v>
      </c>
      <c r="O147" s="1622">
        <v>0</v>
      </c>
      <c r="P147" s="1425">
        <v>0</v>
      </c>
      <c r="Q147" s="1622">
        <v>0</v>
      </c>
      <c r="R147" s="1425">
        <v>0</v>
      </c>
      <c r="S147" s="1622">
        <v>0</v>
      </c>
      <c r="T147" s="1425">
        <v>0</v>
      </c>
      <c r="U147" s="1424">
        <v>0</v>
      </c>
      <c r="V147" s="1425">
        <v>2</v>
      </c>
      <c r="W147" s="1424">
        <v>0</v>
      </c>
      <c r="X147" s="1425">
        <v>0</v>
      </c>
      <c r="Y147" s="1424">
        <v>4</v>
      </c>
      <c r="Z147" s="1425">
        <v>8</v>
      </c>
      <c r="AA147" s="1424">
        <v>12</v>
      </c>
      <c r="AB147" s="1425">
        <v>12</v>
      </c>
      <c r="AC147" s="1424">
        <v>4</v>
      </c>
      <c r="AD147" s="1425">
        <v>8</v>
      </c>
      <c r="AE147" s="1424">
        <v>4</v>
      </c>
      <c r="AF147" s="1425">
        <v>0</v>
      </c>
      <c r="AG147" s="1424">
        <v>0</v>
      </c>
      <c r="AH147" s="1425">
        <v>4</v>
      </c>
      <c r="AI147" s="1424">
        <v>0</v>
      </c>
      <c r="AJ147" s="1425">
        <v>4</v>
      </c>
      <c r="AK147" s="1424">
        <v>0</v>
      </c>
      <c r="AL147" s="1425">
        <v>0</v>
      </c>
      <c r="AM147" s="1424">
        <v>0</v>
      </c>
      <c r="AN147" s="1425">
        <v>0</v>
      </c>
      <c r="AO147" s="1424">
        <v>0</v>
      </c>
      <c r="AP147" s="1426">
        <v>0</v>
      </c>
      <c r="AQ147" s="1468">
        <v>0</v>
      </c>
      <c r="AR147" s="20">
        <v>0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0</v>
      </c>
      <c r="AY147" t="str">
        <f t="shared" ref="AY147:AY154" si="165">CW147&amp;CX147&amp;CY147&amp;CZ147&amp;DA147&amp;DB147&amp;DC147&amp;DD147&amp;DE147</f>
        <v/>
      </c>
      <c r="CW147" s="25" t="str">
        <f t="shared" ref="CW147:CW154" si="166">IF(AND((Y147+Z147)&gt;0,AQ147="")," * No olvide digitar la variable 12 años. Si no tiene digite Cero.",IF(AQ147&gt;(Y147+Z147),"* Las Consultas de 12 años NO DEBEN ser mayor que el total de Consultas entre 10-14 años",""))</f>
        <v/>
      </c>
      <c r="CX147" s="25" t="str">
        <f t="shared" ref="CX147:CX154" si="167">IF(AND(F147&gt;0,AR147="")," * No olvide digitar la variable Embarazadas. Digite cero si no tiene.","")</f>
        <v/>
      </c>
      <c r="CY147" s="25" t="str">
        <f t="shared" ref="CY147:CY154" si="168">IF(AR147&gt;F147," * Las Embarazadas NO DEBEN ser mayor al Total Mujeres. ","")</f>
        <v/>
      </c>
      <c r="CZ147" s="25" t="str">
        <f t="shared" ref="CZ147:CZ154" si="169">IF(AND((AK147+AL147)&gt;0,AS147=""),"* No olvide digitar la variable 60 años. Si no tiene digite Cero.",IF(AS147&gt;(AK147+AL147)," * Las consultas de 60 años NO DEBEN ser mayor que el Total de consultas de entre 60-64 años",""))</f>
        <v/>
      </c>
      <c r="DA147" s="25" t="str">
        <f t="shared" ref="DA147:DA154" si="170">IF(AND(D147&gt;0,AU147="")," * No olvide digitar la variable Usuarios con Discapacidad. Digite Cero si no tiene.",IF(AU147&gt;D147," * La variable Usuarios con Discapacidad No puede ser mayor al Total.",""))</f>
        <v/>
      </c>
      <c r="DB147" s="25" t="str">
        <f t="shared" ref="DB147:DB154" si="171">IF(AND(D147&gt;0,AV147="")," * No olvide digitar la variable Niños, niñas adolescentes y Jóvenes SENAME. Digite Cero si no tiene.",IF(AV147&gt;D147," * La variable Niños, niñas adolescentes y Jóvenes SENAME No puede ser mayor al Total.",""))</f>
        <v/>
      </c>
      <c r="DC147" s="25" t="str">
        <f t="shared" ref="DC147:DC154" si="172">IF(AND(D147&gt;0,AW147="")," * No olvide digitar la variable Niños, niñas adolescentes y Jóvenes Mejor Niñez. Digite Cero si no tiene.",IF(AW147&gt;D147," * La variable Niños, niñas adolescentes y Jóvenes mejor Niñez No puede ser mayor al Total.",""))</f>
        <v/>
      </c>
      <c r="DD147" s="25" t="str">
        <f t="shared" ref="DD147:DD154" si="173">IF(AND(D147&gt;0,AX147="")," * No olvide digitar la variable Migrantes. Digite Cero si no tiene.",IF(AX147&gt;D147," * La variable Migrantes No puede ser mayor al Total.",""))</f>
        <v/>
      </c>
      <c r="DE147"/>
      <c r="DG147" s="26">
        <f t="shared" ref="DG147:DG154" si="174">IF(AND((Y147+Z147)&gt;0,AQ147=""),1,IF(AQ147&gt;(Y147+Z147),1,0))</f>
        <v>0</v>
      </c>
      <c r="DH147" s="26">
        <f t="shared" ref="DH147:DH154" si="175">IF(AND(F147&gt;0,AR147=""),1,0)</f>
        <v>0</v>
      </c>
      <c r="DI147" s="26">
        <f t="shared" ref="DI147:DI154" si="176">IF(AR147&gt;F147,1,0)</f>
        <v>0</v>
      </c>
      <c r="DJ147" s="26">
        <f t="shared" ref="DJ147:DJ154" si="177">IF(AND((AK147+AL147)&gt;0,AS147=""),1,IF(AS147&gt;(AK147+AL147),1,0))</f>
        <v>0</v>
      </c>
      <c r="DK147" s="26">
        <f t="shared" ref="DK147:DK154" si="178">IF(AND(D147&gt;0,AU147=""),1,IF(AU147&gt;D147,1,0))</f>
        <v>0</v>
      </c>
      <c r="DL147" s="26">
        <f t="shared" ref="DL147:DL154" si="179">IF(AND(D147&gt;0,AV147=""),1,IF(AV147&gt;D147,1,0))</f>
        <v>0</v>
      </c>
      <c r="DM147" s="26">
        <f t="shared" ref="DM147:DM154" si="180">IF(AND(D147&gt;0,AW147=""),1,IF(AW147&gt;D147,1,0))</f>
        <v>0</v>
      </c>
      <c r="DN147" s="26">
        <f t="shared" ref="DN147:DN154" si="181">IF(AND(D147&gt;0,AX147=""),1,IF(AX147&gt;D147,1,0))</f>
        <v>0</v>
      </c>
    </row>
    <row r="148" spans="1:118" x14ac:dyDescent="0.25">
      <c r="A148" s="1419" t="s">
        <v>179</v>
      </c>
      <c r="B148" s="1420"/>
      <c r="C148" s="1421"/>
      <c r="D148" s="1465">
        <f t="shared" si="163"/>
        <v>0</v>
      </c>
      <c r="E148" s="1465">
        <f t="shared" si="164"/>
        <v>0</v>
      </c>
      <c r="F148" s="1466">
        <f t="shared" si="164"/>
        <v>0</v>
      </c>
      <c r="G148" s="1467"/>
      <c r="H148" s="1425"/>
      <c r="I148" s="1424"/>
      <c r="J148" s="1425"/>
      <c r="K148" s="1424"/>
      <c r="L148" s="1425"/>
      <c r="M148" s="1424"/>
      <c r="N148" s="1425"/>
      <c r="O148" s="1622"/>
      <c r="P148" s="1425"/>
      <c r="Q148" s="1622"/>
      <c r="R148" s="1425"/>
      <c r="S148" s="1622"/>
      <c r="T148" s="1425"/>
      <c r="U148" s="1424"/>
      <c r="V148" s="1425"/>
      <c r="W148" s="1424"/>
      <c r="X148" s="1425"/>
      <c r="Y148" s="1424"/>
      <c r="Z148" s="1425"/>
      <c r="AA148" s="1424"/>
      <c r="AB148" s="1425"/>
      <c r="AC148" s="1424"/>
      <c r="AD148" s="1425"/>
      <c r="AE148" s="1424"/>
      <c r="AF148" s="1425"/>
      <c r="AG148" s="1424"/>
      <c r="AH148" s="1425"/>
      <c r="AI148" s="1424"/>
      <c r="AJ148" s="1425"/>
      <c r="AK148" s="1424"/>
      <c r="AL148" s="1425"/>
      <c r="AM148" s="1424"/>
      <c r="AN148" s="1425"/>
      <c r="AO148" s="1424"/>
      <c r="AP148" s="1426"/>
      <c r="AQ148" s="1468">
        <v>0</v>
      </c>
      <c r="AR148" s="20">
        <v>0</v>
      </c>
      <c r="AS148" s="24">
        <v>0</v>
      </c>
      <c r="AT148" s="24">
        <v>0</v>
      </c>
      <c r="AU148" s="24">
        <v>0</v>
      </c>
      <c r="AV148" s="24">
        <v>0</v>
      </c>
      <c r="AW148" s="24">
        <v>0</v>
      </c>
      <c r="AX148" s="24">
        <v>0</v>
      </c>
      <c r="AY148" t="str">
        <f t="shared" si="165"/>
        <v/>
      </c>
      <c r="CW148" s="25" t="str">
        <f t="shared" si="166"/>
        <v/>
      </c>
      <c r="CX148" s="25" t="str">
        <f t="shared" si="167"/>
        <v/>
      </c>
      <c r="CY148" s="25" t="str">
        <f t="shared" si="168"/>
        <v/>
      </c>
      <c r="CZ148" s="25" t="str">
        <f t="shared" si="169"/>
        <v/>
      </c>
      <c r="DA148" s="25" t="str">
        <f t="shared" si="170"/>
        <v/>
      </c>
      <c r="DB148" s="25" t="str">
        <f t="shared" si="171"/>
        <v/>
      </c>
      <c r="DC148" s="25" t="str">
        <f t="shared" si="172"/>
        <v/>
      </c>
      <c r="DD148" s="25" t="str">
        <f t="shared" si="173"/>
        <v/>
      </c>
      <c r="DE148"/>
      <c r="DG148" s="26">
        <f t="shared" si="174"/>
        <v>0</v>
      </c>
      <c r="DH148" s="26">
        <f t="shared" si="175"/>
        <v>0</v>
      </c>
      <c r="DI148" s="26">
        <f t="shared" si="176"/>
        <v>0</v>
      </c>
      <c r="DJ148" s="26">
        <f t="shared" si="177"/>
        <v>0</v>
      </c>
      <c r="DK148" s="26">
        <f t="shared" si="178"/>
        <v>0</v>
      </c>
      <c r="DL148" s="26">
        <f t="shared" si="179"/>
        <v>0</v>
      </c>
      <c r="DM148" s="26">
        <f t="shared" si="180"/>
        <v>0</v>
      </c>
      <c r="DN148" s="26">
        <f t="shared" si="181"/>
        <v>0</v>
      </c>
    </row>
    <row r="149" spans="1:118" x14ac:dyDescent="0.25">
      <c r="A149" s="1419" t="s">
        <v>180</v>
      </c>
      <c r="B149" s="1420"/>
      <c r="C149" s="1421"/>
      <c r="D149" s="1465">
        <f t="shared" si="163"/>
        <v>0</v>
      </c>
      <c r="E149" s="1465">
        <f t="shared" si="164"/>
        <v>0</v>
      </c>
      <c r="F149" s="1466">
        <f t="shared" si="164"/>
        <v>0</v>
      </c>
      <c r="G149" s="1467"/>
      <c r="H149" s="1425"/>
      <c r="I149" s="1424"/>
      <c r="J149" s="1425"/>
      <c r="K149" s="1424"/>
      <c r="L149" s="1425"/>
      <c r="M149" s="1424"/>
      <c r="N149" s="1425"/>
      <c r="O149" s="1622"/>
      <c r="P149" s="1425"/>
      <c r="Q149" s="1622"/>
      <c r="R149" s="1425"/>
      <c r="S149" s="1622"/>
      <c r="T149" s="1425"/>
      <c r="U149" s="1424"/>
      <c r="V149" s="1425"/>
      <c r="W149" s="1424"/>
      <c r="X149" s="1425"/>
      <c r="Y149" s="1424"/>
      <c r="Z149" s="1425"/>
      <c r="AA149" s="1424"/>
      <c r="AB149" s="1425"/>
      <c r="AC149" s="1424"/>
      <c r="AD149" s="1425"/>
      <c r="AE149" s="1424"/>
      <c r="AF149" s="1425"/>
      <c r="AG149" s="1424"/>
      <c r="AH149" s="1425"/>
      <c r="AI149" s="1424"/>
      <c r="AJ149" s="1425"/>
      <c r="AK149" s="1424"/>
      <c r="AL149" s="1425"/>
      <c r="AM149" s="1424"/>
      <c r="AN149" s="1425"/>
      <c r="AO149" s="1424"/>
      <c r="AP149" s="1426"/>
      <c r="AQ149" s="1468">
        <v>0</v>
      </c>
      <c r="AR149" s="20">
        <v>0</v>
      </c>
      <c r="AS149" s="24">
        <v>0</v>
      </c>
      <c r="AT149" s="24">
        <v>0</v>
      </c>
      <c r="AU149" s="24">
        <v>0</v>
      </c>
      <c r="AV149" s="24">
        <v>0</v>
      </c>
      <c r="AW149" s="24">
        <v>0</v>
      </c>
      <c r="AX149" s="24">
        <v>0</v>
      </c>
      <c r="AY149" t="str">
        <f t="shared" si="165"/>
        <v/>
      </c>
      <c r="CW149" s="25" t="str">
        <f t="shared" si="166"/>
        <v/>
      </c>
      <c r="CX149" s="25" t="str">
        <f t="shared" si="167"/>
        <v/>
      </c>
      <c r="CY149" s="25" t="str">
        <f t="shared" si="168"/>
        <v/>
      </c>
      <c r="CZ149" s="25" t="str">
        <f t="shared" si="169"/>
        <v/>
      </c>
      <c r="DA149" s="25" t="str">
        <f t="shared" si="170"/>
        <v/>
      </c>
      <c r="DB149" s="25" t="str">
        <f t="shared" si="171"/>
        <v/>
      </c>
      <c r="DC149" s="25" t="str">
        <f t="shared" si="172"/>
        <v/>
      </c>
      <c r="DD149" s="25" t="str">
        <f t="shared" si="173"/>
        <v/>
      </c>
      <c r="DE149"/>
      <c r="DG149" s="26">
        <f t="shared" si="174"/>
        <v>0</v>
      </c>
      <c r="DH149" s="26">
        <f t="shared" si="175"/>
        <v>0</v>
      </c>
      <c r="DI149" s="26">
        <f t="shared" si="176"/>
        <v>0</v>
      </c>
      <c r="DJ149" s="26">
        <f t="shared" si="177"/>
        <v>0</v>
      </c>
      <c r="DK149" s="26">
        <f t="shared" si="178"/>
        <v>0</v>
      </c>
      <c r="DL149" s="26">
        <f t="shared" si="179"/>
        <v>0</v>
      </c>
      <c r="DM149" s="26">
        <f t="shared" si="180"/>
        <v>0</v>
      </c>
      <c r="DN149" s="26">
        <f t="shared" si="181"/>
        <v>0</v>
      </c>
    </row>
    <row r="150" spans="1:118" x14ac:dyDescent="0.25">
      <c r="A150" s="1331" t="s">
        <v>181</v>
      </c>
      <c r="B150" s="1623"/>
      <c r="C150" s="1332"/>
      <c r="D150" s="1465">
        <f t="shared" si="163"/>
        <v>14</v>
      </c>
      <c r="E150" s="1465">
        <f t="shared" si="164"/>
        <v>7</v>
      </c>
      <c r="F150" s="1466">
        <f t="shared" si="164"/>
        <v>7</v>
      </c>
      <c r="G150" s="1467">
        <v>0</v>
      </c>
      <c r="H150" s="1425">
        <v>0</v>
      </c>
      <c r="I150" s="1424">
        <v>0</v>
      </c>
      <c r="J150" s="1425">
        <v>0</v>
      </c>
      <c r="K150" s="1424">
        <v>0</v>
      </c>
      <c r="L150" s="1425">
        <v>0</v>
      </c>
      <c r="M150" s="1424">
        <v>0</v>
      </c>
      <c r="N150" s="1425">
        <v>0</v>
      </c>
      <c r="O150" s="1622">
        <v>0</v>
      </c>
      <c r="P150" s="1425">
        <v>0</v>
      </c>
      <c r="Q150" s="1622">
        <v>0</v>
      </c>
      <c r="R150" s="1425">
        <v>0</v>
      </c>
      <c r="S150" s="1622">
        <v>1</v>
      </c>
      <c r="T150" s="1425">
        <v>0</v>
      </c>
      <c r="U150" s="1424">
        <v>0</v>
      </c>
      <c r="V150" s="1425">
        <v>0</v>
      </c>
      <c r="W150" s="1424">
        <v>0</v>
      </c>
      <c r="X150" s="1425">
        <v>1</v>
      </c>
      <c r="Y150" s="1424">
        <v>2</v>
      </c>
      <c r="Z150" s="1425">
        <v>4</v>
      </c>
      <c r="AA150" s="1424">
        <v>3</v>
      </c>
      <c r="AB150" s="1425">
        <v>2</v>
      </c>
      <c r="AC150" s="1424">
        <v>1</v>
      </c>
      <c r="AD150" s="1425">
        <v>0</v>
      </c>
      <c r="AE150" s="1424">
        <v>0</v>
      </c>
      <c r="AF150" s="1425">
        <v>0</v>
      </c>
      <c r="AG150" s="1424">
        <v>0</v>
      </c>
      <c r="AH150" s="1425">
        <v>0</v>
      </c>
      <c r="AI150" s="1424">
        <v>0</v>
      </c>
      <c r="AJ150" s="1425">
        <v>0</v>
      </c>
      <c r="AK150" s="1424">
        <v>0</v>
      </c>
      <c r="AL150" s="1425">
        <v>0</v>
      </c>
      <c r="AM150" s="1424">
        <v>0</v>
      </c>
      <c r="AN150" s="1425">
        <v>0</v>
      </c>
      <c r="AO150" s="1424">
        <v>0</v>
      </c>
      <c r="AP150" s="1426">
        <v>0</v>
      </c>
      <c r="AQ150" s="1468">
        <v>0</v>
      </c>
      <c r="AR150" s="20">
        <v>0</v>
      </c>
      <c r="AS150" s="24">
        <v>0</v>
      </c>
      <c r="AT150" s="24">
        <v>0</v>
      </c>
      <c r="AU150" s="24">
        <v>0</v>
      </c>
      <c r="AV150" s="24">
        <v>0</v>
      </c>
      <c r="AW150" s="24">
        <v>0</v>
      </c>
      <c r="AX150" s="24">
        <v>0</v>
      </c>
      <c r="AY150" t="str">
        <f t="shared" si="165"/>
        <v/>
      </c>
      <c r="CW150" s="25" t="str">
        <f t="shared" si="166"/>
        <v/>
      </c>
      <c r="CX150" s="25" t="str">
        <f t="shared" si="167"/>
        <v/>
      </c>
      <c r="CY150" s="25" t="str">
        <f t="shared" si="168"/>
        <v/>
      </c>
      <c r="CZ150" s="25" t="str">
        <f t="shared" si="169"/>
        <v/>
      </c>
      <c r="DA150" s="25" t="str">
        <f t="shared" si="170"/>
        <v/>
      </c>
      <c r="DB150" s="25" t="str">
        <f t="shared" si="171"/>
        <v/>
      </c>
      <c r="DC150" s="25" t="str">
        <f t="shared" si="172"/>
        <v/>
      </c>
      <c r="DD150" s="25" t="str">
        <f t="shared" si="173"/>
        <v/>
      </c>
      <c r="DE150"/>
      <c r="DG150" s="26">
        <f t="shared" si="174"/>
        <v>0</v>
      </c>
      <c r="DH150" s="26">
        <f t="shared" si="175"/>
        <v>0</v>
      </c>
      <c r="DI150" s="26">
        <f t="shared" si="176"/>
        <v>0</v>
      </c>
      <c r="DJ150" s="26">
        <f t="shared" si="177"/>
        <v>0</v>
      </c>
      <c r="DK150" s="26">
        <f t="shared" si="178"/>
        <v>0</v>
      </c>
      <c r="DL150" s="26">
        <f t="shared" si="179"/>
        <v>0</v>
      </c>
      <c r="DM150" s="26">
        <f t="shared" si="180"/>
        <v>0</v>
      </c>
      <c r="DN150" s="26">
        <f t="shared" si="181"/>
        <v>0</v>
      </c>
    </row>
    <row r="151" spans="1:118" x14ac:dyDescent="0.25">
      <c r="A151" s="1331" t="s">
        <v>182</v>
      </c>
      <c r="B151" s="1623"/>
      <c r="C151" s="1332"/>
      <c r="D151" s="1465">
        <f t="shared" si="163"/>
        <v>50</v>
      </c>
      <c r="E151" s="1465">
        <f t="shared" si="164"/>
        <v>25</v>
      </c>
      <c r="F151" s="1466">
        <f t="shared" si="164"/>
        <v>25</v>
      </c>
      <c r="G151" s="1467">
        <v>0</v>
      </c>
      <c r="H151" s="1425">
        <v>0</v>
      </c>
      <c r="I151" s="1424">
        <v>0</v>
      </c>
      <c r="J151" s="1425">
        <v>0</v>
      </c>
      <c r="K151" s="1424">
        <v>0</v>
      </c>
      <c r="L151" s="1425">
        <v>0</v>
      </c>
      <c r="M151" s="1424">
        <v>0</v>
      </c>
      <c r="N151" s="1425">
        <v>0</v>
      </c>
      <c r="O151" s="1622">
        <v>0</v>
      </c>
      <c r="P151" s="1425">
        <v>0</v>
      </c>
      <c r="Q151" s="1622">
        <v>0</v>
      </c>
      <c r="R151" s="1425">
        <v>0</v>
      </c>
      <c r="S151" s="1622">
        <v>0</v>
      </c>
      <c r="T151" s="1425">
        <v>1</v>
      </c>
      <c r="U151" s="1424">
        <v>0</v>
      </c>
      <c r="V151" s="1425">
        <v>0</v>
      </c>
      <c r="W151" s="1424">
        <v>5</v>
      </c>
      <c r="X151" s="1425">
        <v>1</v>
      </c>
      <c r="Y151" s="1424">
        <v>5</v>
      </c>
      <c r="Z151" s="1425">
        <v>5</v>
      </c>
      <c r="AA151" s="1424">
        <v>6</v>
      </c>
      <c r="AB151" s="1425">
        <v>4</v>
      </c>
      <c r="AC151" s="1424">
        <v>2</v>
      </c>
      <c r="AD151" s="1425">
        <v>2</v>
      </c>
      <c r="AE151" s="1424">
        <v>1</v>
      </c>
      <c r="AF151" s="1425">
        <v>4</v>
      </c>
      <c r="AG151" s="1424">
        <v>0</v>
      </c>
      <c r="AH151" s="1425">
        <v>3</v>
      </c>
      <c r="AI151" s="1424">
        <v>0</v>
      </c>
      <c r="AJ151" s="1425">
        <v>2</v>
      </c>
      <c r="AK151" s="1424">
        <v>2</v>
      </c>
      <c r="AL151" s="1425">
        <v>1</v>
      </c>
      <c r="AM151" s="1424">
        <v>0</v>
      </c>
      <c r="AN151" s="1425">
        <v>0</v>
      </c>
      <c r="AO151" s="1424">
        <v>4</v>
      </c>
      <c r="AP151" s="1426">
        <v>2</v>
      </c>
      <c r="AQ151" s="1468">
        <v>0</v>
      </c>
      <c r="AR151" s="20">
        <v>0</v>
      </c>
      <c r="AS151" s="24">
        <v>0</v>
      </c>
      <c r="AT151" s="24">
        <v>0</v>
      </c>
      <c r="AU151" s="24">
        <v>1</v>
      </c>
      <c r="AV151" s="24">
        <v>0</v>
      </c>
      <c r="AW151" s="24">
        <v>0</v>
      </c>
      <c r="AX151" s="24">
        <v>0</v>
      </c>
      <c r="AY151" t="str">
        <f t="shared" si="165"/>
        <v/>
      </c>
      <c r="CW151" s="25" t="str">
        <f t="shared" si="166"/>
        <v/>
      </c>
      <c r="CX151" s="25" t="str">
        <f t="shared" si="167"/>
        <v/>
      </c>
      <c r="CY151" s="25" t="str">
        <f t="shared" si="168"/>
        <v/>
      </c>
      <c r="CZ151" s="25" t="str">
        <f t="shared" si="169"/>
        <v/>
      </c>
      <c r="DA151" s="25" t="str">
        <f t="shared" si="170"/>
        <v/>
      </c>
      <c r="DB151" s="25" t="str">
        <f t="shared" si="171"/>
        <v/>
      </c>
      <c r="DC151" s="25" t="str">
        <f t="shared" si="172"/>
        <v/>
      </c>
      <c r="DD151" s="25" t="str">
        <f t="shared" si="173"/>
        <v/>
      </c>
      <c r="DE151"/>
      <c r="DG151" s="26">
        <f t="shared" si="174"/>
        <v>0</v>
      </c>
      <c r="DH151" s="26">
        <f t="shared" si="175"/>
        <v>0</v>
      </c>
      <c r="DI151" s="26">
        <f t="shared" si="176"/>
        <v>0</v>
      </c>
      <c r="DJ151" s="26">
        <f t="shared" si="177"/>
        <v>0</v>
      </c>
      <c r="DK151" s="26">
        <f t="shared" si="178"/>
        <v>0</v>
      </c>
      <c r="DL151" s="26">
        <f t="shared" si="179"/>
        <v>0</v>
      </c>
      <c r="DM151" s="26">
        <f t="shared" si="180"/>
        <v>0</v>
      </c>
      <c r="DN151" s="26">
        <f t="shared" si="181"/>
        <v>0</v>
      </c>
    </row>
    <row r="152" spans="1:118" ht="15" customHeight="1" x14ac:dyDescent="0.25">
      <c r="A152" s="1331" t="s">
        <v>183</v>
      </c>
      <c r="B152" s="1623"/>
      <c r="C152" s="1332"/>
      <c r="D152" s="1465">
        <f t="shared" si="163"/>
        <v>39</v>
      </c>
      <c r="E152" s="1465">
        <f t="shared" si="164"/>
        <v>12</v>
      </c>
      <c r="F152" s="1466">
        <f t="shared" si="164"/>
        <v>27</v>
      </c>
      <c r="G152" s="1467">
        <v>0</v>
      </c>
      <c r="H152" s="1425">
        <v>0</v>
      </c>
      <c r="I152" s="1424">
        <v>0</v>
      </c>
      <c r="J152" s="1425">
        <v>0</v>
      </c>
      <c r="K152" s="1424">
        <v>0</v>
      </c>
      <c r="L152" s="1425">
        <v>0</v>
      </c>
      <c r="M152" s="1424">
        <v>0</v>
      </c>
      <c r="N152" s="1425">
        <v>0</v>
      </c>
      <c r="O152" s="1622">
        <v>0</v>
      </c>
      <c r="P152" s="1425">
        <v>0</v>
      </c>
      <c r="Q152" s="1622">
        <v>0</v>
      </c>
      <c r="R152" s="1425">
        <v>0</v>
      </c>
      <c r="S152" s="1622">
        <v>0</v>
      </c>
      <c r="T152" s="1425">
        <v>0</v>
      </c>
      <c r="U152" s="1424">
        <v>1</v>
      </c>
      <c r="V152" s="1425">
        <v>0</v>
      </c>
      <c r="W152" s="1424">
        <v>1</v>
      </c>
      <c r="X152" s="1425">
        <v>0</v>
      </c>
      <c r="Y152" s="1424">
        <v>4</v>
      </c>
      <c r="Z152" s="1425">
        <v>4</v>
      </c>
      <c r="AA152" s="1424">
        <v>2</v>
      </c>
      <c r="AB152" s="1425">
        <v>4</v>
      </c>
      <c r="AC152" s="1424">
        <v>0</v>
      </c>
      <c r="AD152" s="1425">
        <v>5</v>
      </c>
      <c r="AE152" s="1424">
        <v>0</v>
      </c>
      <c r="AF152" s="1425">
        <v>6</v>
      </c>
      <c r="AG152" s="1424">
        <v>0</v>
      </c>
      <c r="AH152" s="1425">
        <v>5</v>
      </c>
      <c r="AI152" s="1424">
        <v>0</v>
      </c>
      <c r="AJ152" s="1425">
        <v>0</v>
      </c>
      <c r="AK152" s="1424">
        <v>1</v>
      </c>
      <c r="AL152" s="1425">
        <v>0</v>
      </c>
      <c r="AM152" s="1424">
        <v>1</v>
      </c>
      <c r="AN152" s="1425">
        <v>2</v>
      </c>
      <c r="AO152" s="1424">
        <v>2</v>
      </c>
      <c r="AP152" s="1426">
        <v>1</v>
      </c>
      <c r="AQ152" s="1468">
        <v>0</v>
      </c>
      <c r="AR152" s="20">
        <v>0</v>
      </c>
      <c r="AS152" s="24">
        <v>0</v>
      </c>
      <c r="AT152" s="24">
        <v>0</v>
      </c>
      <c r="AU152" s="24">
        <v>1</v>
      </c>
      <c r="AV152" s="24">
        <v>0</v>
      </c>
      <c r="AW152" s="24">
        <v>0</v>
      </c>
      <c r="AX152" s="24">
        <v>0</v>
      </c>
      <c r="AY152" t="str">
        <f t="shared" si="165"/>
        <v/>
      </c>
      <c r="CW152" s="25" t="str">
        <f t="shared" si="166"/>
        <v/>
      </c>
      <c r="CX152" s="25" t="str">
        <f t="shared" si="167"/>
        <v/>
      </c>
      <c r="CY152" s="25" t="str">
        <f t="shared" si="168"/>
        <v/>
      </c>
      <c r="CZ152" s="25" t="str">
        <f t="shared" si="169"/>
        <v/>
      </c>
      <c r="DA152" s="25" t="str">
        <f t="shared" si="170"/>
        <v/>
      </c>
      <c r="DB152" s="25" t="str">
        <f t="shared" si="171"/>
        <v/>
      </c>
      <c r="DC152" s="25" t="str">
        <f t="shared" si="172"/>
        <v/>
      </c>
      <c r="DD152" s="25" t="str">
        <f t="shared" si="173"/>
        <v/>
      </c>
      <c r="DE152"/>
      <c r="DG152" s="26">
        <f t="shared" si="174"/>
        <v>0</v>
      </c>
      <c r="DH152" s="26">
        <f t="shared" si="175"/>
        <v>0</v>
      </c>
      <c r="DI152" s="26">
        <f t="shared" si="176"/>
        <v>0</v>
      </c>
      <c r="DJ152" s="26">
        <f t="shared" si="177"/>
        <v>0</v>
      </c>
      <c r="DK152" s="26">
        <f t="shared" si="178"/>
        <v>0</v>
      </c>
      <c r="DL152" s="26">
        <f t="shared" si="179"/>
        <v>0</v>
      </c>
      <c r="DM152" s="26">
        <f t="shared" si="180"/>
        <v>0</v>
      </c>
      <c r="DN152" s="26">
        <f t="shared" si="181"/>
        <v>0</v>
      </c>
    </row>
    <row r="153" spans="1:118" x14ac:dyDescent="0.25">
      <c r="A153" s="1419" t="s">
        <v>184</v>
      </c>
      <c r="B153" s="1420"/>
      <c r="C153" s="1421"/>
      <c r="D153" s="1465">
        <f t="shared" si="163"/>
        <v>0</v>
      </c>
      <c r="E153" s="1465">
        <f t="shared" si="164"/>
        <v>0</v>
      </c>
      <c r="F153" s="1466">
        <f t="shared" si="164"/>
        <v>0</v>
      </c>
      <c r="G153" s="1467"/>
      <c r="H153" s="1425"/>
      <c r="I153" s="1424"/>
      <c r="J153" s="1425"/>
      <c r="K153" s="1424"/>
      <c r="L153" s="1425"/>
      <c r="M153" s="1424"/>
      <c r="N153" s="1425"/>
      <c r="O153" s="1622"/>
      <c r="P153" s="1425"/>
      <c r="Q153" s="1622"/>
      <c r="R153" s="1425"/>
      <c r="S153" s="1622"/>
      <c r="T153" s="1425"/>
      <c r="U153" s="1424"/>
      <c r="V153" s="1425"/>
      <c r="W153" s="1424"/>
      <c r="X153" s="1425"/>
      <c r="Y153" s="1424"/>
      <c r="Z153" s="1425"/>
      <c r="AA153" s="1424"/>
      <c r="AB153" s="1425"/>
      <c r="AC153" s="1424"/>
      <c r="AD153" s="1425"/>
      <c r="AE153" s="1424"/>
      <c r="AF153" s="1425"/>
      <c r="AG153" s="1424"/>
      <c r="AH153" s="1425"/>
      <c r="AI153" s="1424"/>
      <c r="AJ153" s="1425"/>
      <c r="AK153" s="1424"/>
      <c r="AL153" s="1425"/>
      <c r="AM153" s="1424"/>
      <c r="AN153" s="1425"/>
      <c r="AO153" s="1424"/>
      <c r="AP153" s="1426"/>
      <c r="AQ153" s="1468">
        <v>0</v>
      </c>
      <c r="AR153" s="20">
        <v>0</v>
      </c>
      <c r="AS153" s="24">
        <v>0</v>
      </c>
      <c r="AT153" s="24">
        <v>0</v>
      </c>
      <c r="AU153" s="24">
        <v>0</v>
      </c>
      <c r="AV153" s="24">
        <v>0</v>
      </c>
      <c r="AW153" s="24">
        <v>0</v>
      </c>
      <c r="AX153" s="24">
        <v>0</v>
      </c>
      <c r="AY153" t="str">
        <f t="shared" si="165"/>
        <v/>
      </c>
      <c r="CW153" s="25" t="str">
        <f t="shared" si="166"/>
        <v/>
      </c>
      <c r="CX153" s="25" t="str">
        <f t="shared" si="167"/>
        <v/>
      </c>
      <c r="CY153" s="25" t="str">
        <f t="shared" si="168"/>
        <v/>
      </c>
      <c r="CZ153" s="25" t="str">
        <f t="shared" si="169"/>
        <v/>
      </c>
      <c r="DA153" s="25" t="str">
        <f t="shared" si="170"/>
        <v/>
      </c>
      <c r="DB153" s="25" t="str">
        <f t="shared" si="171"/>
        <v/>
      </c>
      <c r="DC153" s="25" t="str">
        <f t="shared" si="172"/>
        <v/>
      </c>
      <c r="DD153" s="25" t="str">
        <f t="shared" si="173"/>
        <v/>
      </c>
      <c r="DE153"/>
      <c r="DG153" s="26">
        <f t="shared" si="174"/>
        <v>0</v>
      </c>
      <c r="DH153" s="26">
        <f t="shared" si="175"/>
        <v>0</v>
      </c>
      <c r="DI153" s="26">
        <f t="shared" si="176"/>
        <v>0</v>
      </c>
      <c r="DJ153" s="26">
        <f t="shared" si="177"/>
        <v>0</v>
      </c>
      <c r="DK153" s="26">
        <f t="shared" si="178"/>
        <v>0</v>
      </c>
      <c r="DL153" s="26">
        <f t="shared" si="179"/>
        <v>0</v>
      </c>
      <c r="DM153" s="26">
        <f t="shared" si="180"/>
        <v>0</v>
      </c>
      <c r="DN153" s="26">
        <f t="shared" si="181"/>
        <v>0</v>
      </c>
    </row>
    <row r="154" spans="1:118" x14ac:dyDescent="0.25">
      <c r="A154" s="771" t="s">
        <v>185</v>
      </c>
      <c r="B154" s="771"/>
      <c r="C154" s="772"/>
      <c r="D154" s="1465">
        <f t="shared" si="163"/>
        <v>0</v>
      </c>
      <c r="E154" s="1465">
        <f>SUM(G154+I154+K154+M154+O154+Q154+S154+U154+W154+Y154+AA154+AC154+AE154+AG154+AI154+AK154+AM154+AO154)</f>
        <v>0</v>
      </c>
      <c r="F154" s="1466">
        <f t="shared" si="164"/>
        <v>0</v>
      </c>
      <c r="G154" s="1473"/>
      <c r="H154" s="1435"/>
      <c r="I154" s="1434"/>
      <c r="J154" s="1435"/>
      <c r="K154" s="1434"/>
      <c r="L154" s="1435"/>
      <c r="M154" s="1434"/>
      <c r="N154" s="1435"/>
      <c r="O154" s="1624"/>
      <c r="P154" s="1435"/>
      <c r="Q154" s="1624"/>
      <c r="R154" s="1435"/>
      <c r="S154" s="1624"/>
      <c r="T154" s="1435"/>
      <c r="U154" s="1434"/>
      <c r="V154" s="1435"/>
      <c r="W154" s="1434"/>
      <c r="X154" s="1435"/>
      <c r="Y154" s="1434"/>
      <c r="Z154" s="1435"/>
      <c r="AA154" s="1434"/>
      <c r="AB154" s="1435"/>
      <c r="AC154" s="1434"/>
      <c r="AD154" s="1435"/>
      <c r="AE154" s="1434"/>
      <c r="AF154" s="1435"/>
      <c r="AG154" s="1434"/>
      <c r="AH154" s="1435"/>
      <c r="AI154" s="1434"/>
      <c r="AJ154" s="1435"/>
      <c r="AK154" s="1434"/>
      <c r="AL154" s="1435"/>
      <c r="AM154" s="1434"/>
      <c r="AN154" s="1435"/>
      <c r="AO154" s="1434"/>
      <c r="AP154" s="1436"/>
      <c r="AQ154" s="188">
        <v>0</v>
      </c>
      <c r="AR154" s="1468">
        <v>0</v>
      </c>
      <c r="AS154" s="1428">
        <v>0</v>
      </c>
      <c r="AT154" s="189">
        <v>0</v>
      </c>
      <c r="AU154" s="189">
        <v>0</v>
      </c>
      <c r="AV154" s="189">
        <v>0</v>
      </c>
      <c r="AW154" s="189">
        <v>0</v>
      </c>
      <c r="AX154" s="189">
        <v>0</v>
      </c>
      <c r="AY154" t="str">
        <f t="shared" si="165"/>
        <v/>
      </c>
      <c r="CW154" s="25" t="str">
        <f t="shared" si="166"/>
        <v/>
      </c>
      <c r="CX154" s="25" t="str">
        <f t="shared" si="167"/>
        <v/>
      </c>
      <c r="CY154" s="25" t="str">
        <f t="shared" si="168"/>
        <v/>
      </c>
      <c r="CZ154" s="25" t="str">
        <f t="shared" si="169"/>
        <v/>
      </c>
      <c r="DA154" s="25" t="str">
        <f t="shared" si="170"/>
        <v/>
      </c>
      <c r="DB154" s="25" t="str">
        <f t="shared" si="171"/>
        <v/>
      </c>
      <c r="DC154" s="25" t="str">
        <f t="shared" si="172"/>
        <v/>
      </c>
      <c r="DD154" s="25" t="str">
        <f t="shared" si="173"/>
        <v/>
      </c>
      <c r="DE154"/>
      <c r="DG154" s="26">
        <f t="shared" si="174"/>
        <v>0</v>
      </c>
      <c r="DH154" s="26">
        <f t="shared" si="175"/>
        <v>0</v>
      </c>
      <c r="DI154" s="26">
        <f t="shared" si="176"/>
        <v>0</v>
      </c>
      <c r="DJ154" s="26">
        <f t="shared" si="177"/>
        <v>0</v>
      </c>
      <c r="DK154" s="26">
        <f t="shared" si="178"/>
        <v>0</v>
      </c>
      <c r="DL154" s="26">
        <f t="shared" si="179"/>
        <v>0</v>
      </c>
      <c r="DM154" s="26">
        <f t="shared" si="180"/>
        <v>0</v>
      </c>
      <c r="DN154" s="26">
        <f t="shared" si="181"/>
        <v>0</v>
      </c>
    </row>
    <row r="155" spans="1:118" x14ac:dyDescent="0.25">
      <c r="A155" s="2438" t="s">
        <v>4</v>
      </c>
      <c r="B155" s="2439"/>
      <c r="C155" s="2444"/>
      <c r="D155" s="2557">
        <f>SUM(D146:D154)</f>
        <v>549</v>
      </c>
      <c r="E155" s="2571">
        <f>SUM(E146:E154)</f>
        <v>190</v>
      </c>
      <c r="F155" s="2562">
        <f>SUM(F146:F154)</f>
        <v>359</v>
      </c>
      <c r="G155" s="2572">
        <f t="shared" ref="G155:AT155" si="182">SUM(G146:G154)</f>
        <v>0</v>
      </c>
      <c r="H155" s="2562">
        <f t="shared" si="182"/>
        <v>0</v>
      </c>
      <c r="I155" s="2572">
        <f t="shared" si="182"/>
        <v>0</v>
      </c>
      <c r="J155" s="2573">
        <f t="shared" si="182"/>
        <v>0</v>
      </c>
      <c r="K155" s="2572">
        <f t="shared" si="182"/>
        <v>0</v>
      </c>
      <c r="L155" s="2573">
        <f t="shared" si="182"/>
        <v>0</v>
      </c>
      <c r="M155" s="2572">
        <f t="shared" si="182"/>
        <v>2</v>
      </c>
      <c r="N155" s="2562">
        <f t="shared" si="182"/>
        <v>0</v>
      </c>
      <c r="O155" s="2572">
        <f t="shared" si="182"/>
        <v>2</v>
      </c>
      <c r="P155" s="2562">
        <f t="shared" si="182"/>
        <v>3</v>
      </c>
      <c r="Q155" s="2572">
        <f t="shared" si="182"/>
        <v>2</v>
      </c>
      <c r="R155" s="2562">
        <f t="shared" si="182"/>
        <v>0</v>
      </c>
      <c r="S155" s="2572">
        <f t="shared" si="182"/>
        <v>1</v>
      </c>
      <c r="T155" s="2562">
        <f t="shared" si="182"/>
        <v>5</v>
      </c>
      <c r="U155" s="2572">
        <f t="shared" si="182"/>
        <v>1</v>
      </c>
      <c r="V155" s="2562">
        <f t="shared" si="182"/>
        <v>7</v>
      </c>
      <c r="W155" s="2572">
        <f t="shared" si="182"/>
        <v>13</v>
      </c>
      <c r="X155" s="2562">
        <f t="shared" si="182"/>
        <v>5</v>
      </c>
      <c r="Y155" s="2572">
        <f t="shared" si="182"/>
        <v>25</v>
      </c>
      <c r="Z155" s="2562">
        <f t="shared" si="182"/>
        <v>30</v>
      </c>
      <c r="AA155" s="2572">
        <f t="shared" si="182"/>
        <v>38</v>
      </c>
      <c r="AB155" s="2562">
        <f t="shared" si="182"/>
        <v>44</v>
      </c>
      <c r="AC155" s="2572">
        <f t="shared" si="182"/>
        <v>8</v>
      </c>
      <c r="AD155" s="2562">
        <f t="shared" si="182"/>
        <v>28</v>
      </c>
      <c r="AE155" s="2572">
        <f t="shared" si="182"/>
        <v>24</v>
      </c>
      <c r="AF155" s="2562">
        <f t="shared" si="182"/>
        <v>34</v>
      </c>
      <c r="AG155" s="2572">
        <f t="shared" si="182"/>
        <v>17</v>
      </c>
      <c r="AH155" s="2562">
        <f t="shared" si="182"/>
        <v>60</v>
      </c>
      <c r="AI155" s="2572">
        <f t="shared" si="182"/>
        <v>16</v>
      </c>
      <c r="AJ155" s="2562">
        <f t="shared" si="182"/>
        <v>61</v>
      </c>
      <c r="AK155" s="2572">
        <f t="shared" si="182"/>
        <v>19</v>
      </c>
      <c r="AL155" s="2562">
        <f t="shared" si="182"/>
        <v>39</v>
      </c>
      <c r="AM155" s="2572">
        <f t="shared" si="182"/>
        <v>8</v>
      </c>
      <c r="AN155" s="2562">
        <f t="shared" si="182"/>
        <v>31</v>
      </c>
      <c r="AO155" s="2572">
        <f t="shared" si="182"/>
        <v>14</v>
      </c>
      <c r="AP155" s="2564">
        <f t="shared" si="182"/>
        <v>12</v>
      </c>
      <c r="AQ155" s="2562">
        <f t="shared" si="182"/>
        <v>0</v>
      </c>
      <c r="AR155" s="2563">
        <f t="shared" si="182"/>
        <v>0</v>
      </c>
      <c r="AS155" s="2562">
        <f t="shared" si="182"/>
        <v>0</v>
      </c>
      <c r="AT155" s="2574">
        <f t="shared" si="182"/>
        <v>0</v>
      </c>
      <c r="AU155" s="2574">
        <f>SUM(AU146:AU154)</f>
        <v>2</v>
      </c>
      <c r="AV155" s="2574">
        <f>SUM(AV146:AV154)</f>
        <v>0</v>
      </c>
      <c r="AW155" s="2574">
        <f>SUM(AW146:AW154)</f>
        <v>0</v>
      </c>
      <c r="AX155" s="2574">
        <f>SUM(AX146:AX154)</f>
        <v>0</v>
      </c>
      <c r="CW155"/>
      <c r="CX155"/>
      <c r="CY155"/>
      <c r="CZ155"/>
      <c r="DA155"/>
      <c r="DB155"/>
      <c r="DC155"/>
      <c r="DD155"/>
      <c r="DE155"/>
      <c r="DG155"/>
      <c r="DH155"/>
      <c r="DI155"/>
      <c r="DJ155"/>
      <c r="DK155"/>
      <c r="DL155"/>
      <c r="DM155"/>
    </row>
    <row r="156" spans="1:118" x14ac:dyDescent="0.25">
      <c r="A156" s="43" t="s">
        <v>186</v>
      </c>
      <c r="B156" s="212"/>
      <c r="C156" s="212"/>
      <c r="D156" s="212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4"/>
      <c r="R156" s="46"/>
      <c r="S156" s="10"/>
      <c r="T156" s="10"/>
      <c r="U156" s="10"/>
      <c r="V156" s="10"/>
      <c r="W156" s="10"/>
      <c r="X156" s="204"/>
      <c r="Y156" s="10"/>
      <c r="Z156" s="10"/>
      <c r="AA156" s="10"/>
      <c r="AB156" s="10"/>
      <c r="AC156" s="10"/>
      <c r="AD156" s="10"/>
      <c r="AE156" s="10"/>
      <c r="AF156" s="10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CW156"/>
      <c r="CX156"/>
      <c r="CY156"/>
      <c r="CZ156"/>
      <c r="DA156"/>
      <c r="DB156"/>
      <c r="DC156"/>
      <c r="DD156"/>
      <c r="DE156"/>
      <c r="DG156"/>
      <c r="DH156"/>
      <c r="DI156"/>
      <c r="DJ156"/>
      <c r="DK156"/>
      <c r="DL156"/>
      <c r="DM156"/>
    </row>
    <row r="157" spans="1:118" ht="15" customHeight="1" x14ac:dyDescent="0.25">
      <c r="A157" s="2435" t="s">
        <v>187</v>
      </c>
      <c r="B157" s="632"/>
      <c r="C157" s="2436"/>
      <c r="D157" s="2491" t="s">
        <v>4</v>
      </c>
      <c r="E157" s="638"/>
      <c r="F157" s="2464"/>
      <c r="G157" s="2438" t="s">
        <v>5</v>
      </c>
      <c r="H157" s="2439"/>
      <c r="I157" s="2439"/>
      <c r="J157" s="2439"/>
      <c r="K157" s="2439"/>
      <c r="L157" s="2439"/>
      <c r="M157" s="2439"/>
      <c r="N157" s="2439"/>
      <c r="O157" s="2439"/>
      <c r="P157" s="2439"/>
      <c r="Q157" s="2439"/>
      <c r="R157" s="2439"/>
      <c r="S157" s="2439"/>
      <c r="T157" s="2439"/>
      <c r="U157" s="2439"/>
      <c r="V157" s="2439"/>
      <c r="W157" s="2439"/>
      <c r="X157" s="2439"/>
      <c r="Y157" s="2439"/>
      <c r="Z157" s="2439"/>
      <c r="AA157" s="2439"/>
      <c r="AB157" s="2439"/>
      <c r="AC157" s="2439"/>
      <c r="AD157" s="2439"/>
      <c r="AE157" s="2439"/>
      <c r="AF157" s="2439"/>
      <c r="AG157" s="2439"/>
      <c r="AH157" s="2439"/>
      <c r="AI157" s="2439"/>
      <c r="AJ157" s="2439"/>
      <c r="AK157" s="2439"/>
      <c r="AL157" s="2439"/>
      <c r="AM157" s="2439"/>
      <c r="AN157" s="2439"/>
      <c r="AO157" s="2439"/>
      <c r="AP157" s="2444"/>
      <c r="AQ157" s="2441" t="s">
        <v>42</v>
      </c>
      <c r="AR157" s="2528" t="s">
        <v>9</v>
      </c>
      <c r="AS157" s="2554" t="s">
        <v>12</v>
      </c>
      <c r="AT157" s="2554" t="s">
        <v>13</v>
      </c>
      <c r="AU157" s="2555" t="s">
        <v>10</v>
      </c>
      <c r="AV157" s="2555" t="s">
        <v>188</v>
      </c>
      <c r="AW157" s="2437" t="s">
        <v>189</v>
      </c>
      <c r="CW157"/>
      <c r="CX157"/>
      <c r="CY157"/>
      <c r="CZ157"/>
      <c r="DA157"/>
      <c r="DB157"/>
      <c r="DC157"/>
      <c r="DD157"/>
      <c r="DE157"/>
      <c r="DG157"/>
      <c r="DH157"/>
      <c r="DI157"/>
      <c r="DJ157"/>
      <c r="DK157"/>
      <c r="DL157"/>
      <c r="DM157"/>
    </row>
    <row r="158" spans="1:118" ht="15" customHeight="1" x14ac:dyDescent="0.25">
      <c r="A158" s="783"/>
      <c r="B158" s="634"/>
      <c r="C158" s="635"/>
      <c r="D158" s="688"/>
      <c r="E158" s="689"/>
      <c r="F158" s="645"/>
      <c r="G158" s="2465" t="s">
        <v>14</v>
      </c>
      <c r="H158" s="2443"/>
      <c r="I158" s="2438" t="s">
        <v>15</v>
      </c>
      <c r="J158" s="2444"/>
      <c r="K158" s="2439" t="s">
        <v>16</v>
      </c>
      <c r="L158" s="2444"/>
      <c r="M158" s="2438" t="s">
        <v>17</v>
      </c>
      <c r="N158" s="2444"/>
      <c r="O158" s="2438" t="s">
        <v>18</v>
      </c>
      <c r="P158" s="2444"/>
      <c r="Q158" s="2438" t="s">
        <v>19</v>
      </c>
      <c r="R158" s="2444"/>
      <c r="S158" s="2438" t="s">
        <v>20</v>
      </c>
      <c r="T158" s="2444"/>
      <c r="U158" s="2438" t="s">
        <v>21</v>
      </c>
      <c r="V158" s="2444"/>
      <c r="W158" s="2438" t="s">
        <v>22</v>
      </c>
      <c r="X158" s="2444"/>
      <c r="Y158" s="2438" t="s">
        <v>23</v>
      </c>
      <c r="Z158" s="2445"/>
      <c r="AA158" s="2438" t="s">
        <v>24</v>
      </c>
      <c r="AB158" s="2445"/>
      <c r="AC158" s="2575" t="s">
        <v>25</v>
      </c>
      <c r="AD158" s="2576"/>
      <c r="AE158" s="2575" t="s">
        <v>26</v>
      </c>
      <c r="AF158" s="2576"/>
      <c r="AG158" s="2575" t="s">
        <v>27</v>
      </c>
      <c r="AH158" s="2576"/>
      <c r="AI158" s="2575" t="s">
        <v>28</v>
      </c>
      <c r="AJ158" s="2576"/>
      <c r="AK158" s="2438" t="s">
        <v>29</v>
      </c>
      <c r="AL158" s="2445"/>
      <c r="AM158" s="2438" t="s">
        <v>30</v>
      </c>
      <c r="AN158" s="2445"/>
      <c r="AO158" s="2438" t="s">
        <v>31</v>
      </c>
      <c r="AP158" s="2445"/>
      <c r="AQ158" s="694"/>
      <c r="AR158" s="712"/>
      <c r="AS158" s="2554"/>
      <c r="AT158" s="2554"/>
      <c r="AU158" s="741"/>
      <c r="AV158" s="741"/>
      <c r="AW158" s="650"/>
      <c r="CW158"/>
      <c r="CX158"/>
      <c r="CY158"/>
      <c r="CZ158"/>
      <c r="DA158"/>
      <c r="DB158"/>
      <c r="DC158"/>
      <c r="DD158"/>
      <c r="DE158"/>
      <c r="DG158"/>
      <c r="DH158"/>
      <c r="DI158"/>
      <c r="DJ158"/>
      <c r="DK158"/>
      <c r="DL158"/>
      <c r="DM158"/>
    </row>
    <row r="159" spans="1:118" x14ac:dyDescent="0.25">
      <c r="A159" s="894"/>
      <c r="B159" s="636"/>
      <c r="C159" s="884"/>
      <c r="D159" s="2446" t="s">
        <v>32</v>
      </c>
      <c r="E159" s="2493" t="s">
        <v>33</v>
      </c>
      <c r="F159" s="2448" t="s">
        <v>34</v>
      </c>
      <c r="G159" s="2447" t="s">
        <v>33</v>
      </c>
      <c r="H159" s="2448" t="s">
        <v>34</v>
      </c>
      <c r="I159" s="2449" t="s">
        <v>33</v>
      </c>
      <c r="J159" s="2448" t="s">
        <v>34</v>
      </c>
      <c r="K159" s="2449" t="s">
        <v>33</v>
      </c>
      <c r="L159" s="2448" t="s">
        <v>34</v>
      </c>
      <c r="M159" s="2449" t="s">
        <v>33</v>
      </c>
      <c r="N159" s="2448" t="s">
        <v>34</v>
      </c>
      <c r="O159" s="2449" t="s">
        <v>33</v>
      </c>
      <c r="P159" s="2448" t="s">
        <v>34</v>
      </c>
      <c r="Q159" s="2449" t="s">
        <v>33</v>
      </c>
      <c r="R159" s="2448" t="s">
        <v>34</v>
      </c>
      <c r="S159" s="2449" t="s">
        <v>33</v>
      </c>
      <c r="T159" s="2448" t="s">
        <v>34</v>
      </c>
      <c r="U159" s="2449" t="s">
        <v>33</v>
      </c>
      <c r="V159" s="2448" t="s">
        <v>34</v>
      </c>
      <c r="W159" s="2449" t="s">
        <v>33</v>
      </c>
      <c r="X159" s="2448" t="s">
        <v>34</v>
      </c>
      <c r="Y159" s="2449" t="s">
        <v>33</v>
      </c>
      <c r="Z159" s="2448" t="s">
        <v>34</v>
      </c>
      <c r="AA159" s="2449" t="s">
        <v>33</v>
      </c>
      <c r="AB159" s="2448" t="s">
        <v>34</v>
      </c>
      <c r="AC159" s="2449" t="s">
        <v>33</v>
      </c>
      <c r="AD159" s="2448" t="s">
        <v>34</v>
      </c>
      <c r="AE159" s="2449" t="s">
        <v>33</v>
      </c>
      <c r="AF159" s="2448" t="s">
        <v>34</v>
      </c>
      <c r="AG159" s="2449" t="s">
        <v>33</v>
      </c>
      <c r="AH159" s="2448" t="s">
        <v>34</v>
      </c>
      <c r="AI159" s="2449" t="s">
        <v>33</v>
      </c>
      <c r="AJ159" s="2448" t="s">
        <v>34</v>
      </c>
      <c r="AK159" s="2449" t="s">
        <v>33</v>
      </c>
      <c r="AL159" s="2448" t="s">
        <v>34</v>
      </c>
      <c r="AM159" s="2449" t="s">
        <v>33</v>
      </c>
      <c r="AN159" s="2448" t="s">
        <v>34</v>
      </c>
      <c r="AO159" s="2449" t="s">
        <v>33</v>
      </c>
      <c r="AP159" s="2448" t="s">
        <v>34</v>
      </c>
      <c r="AQ159" s="2450"/>
      <c r="AR159" s="904"/>
      <c r="AS159" s="2554"/>
      <c r="AT159" s="2554"/>
      <c r="AU159" s="1587"/>
      <c r="AV159" s="1587"/>
      <c r="AW159" s="889"/>
      <c r="CW159"/>
      <c r="CX159"/>
      <c r="CY159"/>
      <c r="CZ159"/>
      <c r="DA159"/>
      <c r="DB159"/>
      <c r="DC159"/>
      <c r="DD159"/>
      <c r="DE159"/>
      <c r="DG159"/>
      <c r="DH159"/>
      <c r="DI159"/>
      <c r="DJ159"/>
      <c r="DK159"/>
      <c r="DL159"/>
      <c r="DM159"/>
    </row>
    <row r="160" spans="1:118" ht="15" customHeight="1" x14ac:dyDescent="0.25">
      <c r="A160" s="2550" t="s">
        <v>190</v>
      </c>
      <c r="B160" s="2577" t="s">
        <v>191</v>
      </c>
      <c r="C160" s="2578"/>
      <c r="D160" s="2579">
        <f t="shared" ref="D160:D170" si="183">SUM(F160)</f>
        <v>0</v>
      </c>
      <c r="E160" s="216"/>
      <c r="F160" s="2580">
        <f>SUM(AD160+AF160+AH160+AJ160+AL160+AN160+AP160)</f>
        <v>0</v>
      </c>
      <c r="G160" s="2581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20"/>
      <c r="AD160" s="52"/>
      <c r="AE160" s="2582"/>
      <c r="AF160" s="52"/>
      <c r="AG160" s="2582"/>
      <c r="AH160" s="52"/>
      <c r="AI160" s="2582"/>
      <c r="AJ160" s="52"/>
      <c r="AK160" s="2582"/>
      <c r="AL160" s="52"/>
      <c r="AM160" s="2582"/>
      <c r="AN160" s="52"/>
      <c r="AO160" s="2582"/>
      <c r="AP160" s="52"/>
      <c r="AQ160" s="2583"/>
      <c r="AR160" s="52"/>
      <c r="AS160" s="2483"/>
      <c r="AT160" s="2483"/>
      <c r="AU160" s="2458"/>
      <c r="AV160" s="2584"/>
      <c r="AW160" s="2584"/>
      <c r="AX160" t="str">
        <f>CW160&amp;CW160&amp;CX160&amp;CY160&amp;CZ160&amp;DA160&amp;DB160&amp;DC160</f>
        <v/>
      </c>
      <c r="CW160"/>
      <c r="CX160" s="25" t="str">
        <f>IF(AND(D160&gt;0,AR160=""),"  * No olvide digitar la variable  Usuarios con Discapacidad. Digite Cero si no tiene.",IF(AR160&gt;D160," * La variable Usuarios con Discapacidad no pueden superar el Total Ambos Sexos.",""))</f>
        <v/>
      </c>
      <c r="CY160" s="25" t="str">
        <f>IF(AND(D160&gt;0,AS160=""),"  * No olvide digitar la variable Niños, niñas, adolescentes y jóvenes SENAME. Digite Cero si no tiene.",IF(AS160&gt;D160," * La variable Niños, niñas, adolescentes y jóvenes SENAME no pueden superar el Total Ambos Sexos.",""))</f>
        <v/>
      </c>
      <c r="CZ160" s="25" t="str">
        <f>IF(AND(D160&gt;0,AT160=""),"  * No olvide digitar la variable Niños, niñas, adolescentes y jóvenes Mejor Niñez. Digite Cero si no tiene.",IF(AT160&gt;D160," * La variable Niños, niñas, adolescentes y jóvenes Mejor Niñez  no pueden superar el Total Ambos Sexos.",""))</f>
        <v/>
      </c>
      <c r="DA160" s="25" t="str">
        <f>IF(AND(D160&gt;0,AU160=""),"  * No olvide digitar la variable Migrantes. Digite Cero si no tiene.",IF(AU160&gt;D160," * La variable Migrantes no pueden superar el Total Ambos Sexos.",""))</f>
        <v/>
      </c>
      <c r="DB160" s="224"/>
      <c r="DC160" s="224"/>
      <c r="DD160"/>
      <c r="DE160"/>
      <c r="DG160"/>
      <c r="DH160" s="26">
        <f>IF(AND(D160&gt;0,AR160=""),1,IF(AR160&gt;D160,1,0))</f>
        <v>0</v>
      </c>
      <c r="DI160" s="26">
        <f>IF(AND(D160&gt;0,AS160=""),1,IF(AS160&gt;D160,1,0))</f>
        <v>0</v>
      </c>
      <c r="DJ160" s="26">
        <f>IF(AND(D160&gt;0,AT160=""),1,IF(AT160&gt;D160,1,0))</f>
        <v>0</v>
      </c>
      <c r="DK160" s="26">
        <f>IF(AND(D160&gt;0,AU160=""),1,IF(AU160&gt;D160,1,0))</f>
        <v>0</v>
      </c>
      <c r="DL160" s="224"/>
      <c r="DM160" s="224"/>
    </row>
    <row r="161" spans="1:117" x14ac:dyDescent="0.25">
      <c r="A161" s="713"/>
      <c r="B161" s="1331" t="s">
        <v>95</v>
      </c>
      <c r="C161" s="1332"/>
      <c r="D161" s="1321">
        <f t="shared" si="183"/>
        <v>0</v>
      </c>
      <c r="E161" s="1639"/>
      <c r="F161" s="1640">
        <f t="shared" ref="F161:F170" si="184">SUM(AD161+AF161+AH161+AJ161+AL161+AN161+AP161)</f>
        <v>0</v>
      </c>
      <c r="G161" s="1603"/>
      <c r="H161" s="1641"/>
      <c r="I161" s="1641"/>
      <c r="J161" s="1641"/>
      <c r="K161" s="1641"/>
      <c r="L161" s="1641"/>
      <c r="M161" s="1641"/>
      <c r="N161" s="1641"/>
      <c r="O161" s="1641"/>
      <c r="P161" s="1641"/>
      <c r="Q161" s="1641"/>
      <c r="R161" s="1641"/>
      <c r="S161" s="1641"/>
      <c r="T161" s="1641"/>
      <c r="U161" s="1641"/>
      <c r="V161" s="1641"/>
      <c r="W161" s="1641"/>
      <c r="X161" s="1641"/>
      <c r="Y161" s="1641"/>
      <c r="Z161" s="1641"/>
      <c r="AA161" s="1641"/>
      <c r="AB161" s="1641"/>
      <c r="AC161" s="1642"/>
      <c r="AD161" s="22"/>
      <c r="AE161" s="1593"/>
      <c r="AF161" s="22"/>
      <c r="AG161" s="1593"/>
      <c r="AH161" s="22"/>
      <c r="AI161" s="1593"/>
      <c r="AJ161" s="22"/>
      <c r="AK161" s="1593"/>
      <c r="AL161" s="22"/>
      <c r="AM161" s="1593"/>
      <c r="AN161" s="22"/>
      <c r="AO161" s="1593"/>
      <c r="AP161" s="22"/>
      <c r="AQ161" s="230"/>
      <c r="AR161" s="22"/>
      <c r="AS161" s="20"/>
      <c r="AT161" s="20"/>
      <c r="AU161" s="1428"/>
      <c r="AV161" s="231"/>
      <c r="AW161" s="24"/>
      <c r="AX161" t="str">
        <f t="shared" ref="AX161:AX163" si="185">CW161&amp;CW161&amp;CX161&amp;CY161&amp;CZ161&amp;DA161&amp;DB161&amp;DC161</f>
        <v/>
      </c>
      <c r="CW161"/>
      <c r="CX161" s="25" t="str">
        <f t="shared" ref="CX161:CX163" si="186">IF(AND(D161&gt;0,AR161=""),"  * No olvide digitar la variable  Usuarios con Discapacidad. Digite Cero si no tiene.",IF(AR161&gt;D161," * La variable Usuarios con Discapacidad no pueden superar el Total Ambos Sexos.",""))</f>
        <v/>
      </c>
      <c r="CY161" s="25" t="str">
        <f t="shared" ref="CY161:CY163" si="187">IF(AND(D161&gt;0,AS161=""),"  * No olvide digitar la variable Niños, niñas, adolescentes y jóvenes SENAME. Digite Cero si no tiene.",IF(AS161&gt;D161," * La variable Niños, niñas, adolescentes y jóvenes SENAME no pueden superar el Total Ambos Sexos.",""))</f>
        <v/>
      </c>
      <c r="CZ161" s="25" t="str">
        <f t="shared" ref="CZ161:CZ163" si="188">IF(AND(D161&gt;0,AT161=""),"  * No olvide digitar la variable Niños, niñas, adolescentes y jóvenes Mejor Niñez. Digite Cero si no tiene.",IF(AT161&gt;D161," * La variable Niños, niñas, adolescentes y jóvenes Mejor Niñez  no pueden superar el Total Ambos Sexos.",""))</f>
        <v/>
      </c>
      <c r="DA161" s="25" t="str">
        <f t="shared" ref="DA161:DA163" si="189">IF(AND(D161&gt;0,AU161=""),"  * No olvide digitar la variable Migrantes. Digite Cero si no tiene.",IF(AU161&gt;D161," * La variable Migrantes no pueden superar el Total Ambos Sexos.",""))</f>
        <v/>
      </c>
      <c r="DB161" s="224"/>
      <c r="DC161" s="25" t="str">
        <f>IF(AND(D161&gt;0,AW161=""),"  * No olvide digitar la variable Paciente Diabético en control PSCV. Digite Cero si no tiene.",IF(AW161&gt;D161," * La variable Paciente Diabético en control PSCV no pueden superar el Total Ambos Sexos.",""))</f>
        <v/>
      </c>
      <c r="DD161"/>
      <c r="DE161"/>
      <c r="DG161"/>
      <c r="DH161" s="26">
        <f t="shared" ref="DH161:DH163" si="190">IF(AND(D161&gt;0,AR161=""),1,IF(AR161&gt;D161,1,0))</f>
        <v>0</v>
      </c>
      <c r="DI161" s="26">
        <f t="shared" ref="DI161:DI163" si="191">IF(AND(D161&gt;0,AS161=""),1,IF(AS161&gt;D161,1,0))</f>
        <v>0</v>
      </c>
      <c r="DJ161" s="26">
        <f t="shared" ref="DJ161:DJ163" si="192">IF(AND(D161&gt;0,AT161=""),1,IF(AT161&gt;D161,1,0))</f>
        <v>0</v>
      </c>
      <c r="DK161" s="26">
        <f t="shared" ref="DK161:DK163" si="193">IF(AND(D161&gt;0,AU161=""),1,IF(AU161&gt;D161,1,0))</f>
        <v>0</v>
      </c>
      <c r="DL161" s="224"/>
      <c r="DM161" s="26">
        <f>IF(AND(D161&gt;0,AW161=""),1,IF(AW161&gt;D161,1,0))</f>
        <v>0</v>
      </c>
    </row>
    <row r="162" spans="1:117" x14ac:dyDescent="0.25">
      <c r="A162" s="713"/>
      <c r="B162" s="1643" t="s">
        <v>93</v>
      </c>
      <c r="C162" s="1644"/>
      <c r="D162" s="1321">
        <f t="shared" si="183"/>
        <v>0</v>
      </c>
      <c r="E162" s="1639"/>
      <c r="F162" s="1640">
        <f t="shared" si="184"/>
        <v>0</v>
      </c>
      <c r="G162" s="1603"/>
      <c r="H162" s="1641"/>
      <c r="I162" s="1641"/>
      <c r="J162" s="1641"/>
      <c r="K162" s="1641"/>
      <c r="L162" s="1641"/>
      <c r="M162" s="1641"/>
      <c r="N162" s="1641"/>
      <c r="O162" s="1641"/>
      <c r="P162" s="1641"/>
      <c r="Q162" s="1641"/>
      <c r="R162" s="1641"/>
      <c r="S162" s="1641"/>
      <c r="T162" s="1641"/>
      <c r="U162" s="1641"/>
      <c r="V162" s="1641"/>
      <c r="W162" s="1641"/>
      <c r="X162" s="1641"/>
      <c r="Y162" s="1641"/>
      <c r="Z162" s="1641"/>
      <c r="AA162" s="1641"/>
      <c r="AB162" s="1641"/>
      <c r="AC162" s="1642"/>
      <c r="AD162" s="232"/>
      <c r="AE162" s="1593"/>
      <c r="AF162" s="232"/>
      <c r="AG162" s="1593"/>
      <c r="AH162" s="232"/>
      <c r="AI162" s="1593"/>
      <c r="AJ162" s="232"/>
      <c r="AK162" s="1593"/>
      <c r="AL162" s="232"/>
      <c r="AM162" s="1593"/>
      <c r="AN162" s="232"/>
      <c r="AO162" s="1593"/>
      <c r="AP162" s="232"/>
      <c r="AQ162" s="1427"/>
      <c r="AR162" s="1425"/>
      <c r="AS162" s="1468"/>
      <c r="AT162" s="1468"/>
      <c r="AU162" s="1428"/>
      <c r="AV162" s="234"/>
      <c r="AW162" s="235"/>
      <c r="AX162" t="str">
        <f t="shared" si="185"/>
        <v/>
      </c>
      <c r="CW162"/>
      <c r="CX162" s="25" t="str">
        <f t="shared" si="186"/>
        <v/>
      </c>
      <c r="CY162" s="25" t="str">
        <f t="shared" si="187"/>
        <v/>
      </c>
      <c r="CZ162" s="25" t="str">
        <f t="shared" si="188"/>
        <v/>
      </c>
      <c r="DA162" s="25" t="str">
        <f t="shared" si="189"/>
        <v/>
      </c>
      <c r="DB162" s="224"/>
      <c r="DC162" s="25" t="str">
        <f>IF(AND(D162&gt;0,AW162=""),"  * No olvide digitar la variable Paciente Diabético en control PSCV. Digite Cero si no tiene.",IF(AW162&gt;D162," * La variable Paciente Diabético en control PSCV no pueden superar el Total Ambos Sexos.",""))</f>
        <v/>
      </c>
      <c r="DD162"/>
      <c r="DE162"/>
      <c r="DG162"/>
      <c r="DH162" s="26">
        <f t="shared" si="190"/>
        <v>0</v>
      </c>
      <c r="DI162" s="26">
        <f t="shared" si="191"/>
        <v>0</v>
      </c>
      <c r="DJ162" s="26">
        <f t="shared" si="192"/>
        <v>0</v>
      </c>
      <c r="DK162" s="26">
        <f t="shared" si="193"/>
        <v>0</v>
      </c>
      <c r="DL162" s="224"/>
      <c r="DM162" s="26">
        <f>IF(AND(D162&gt;0,AW162=""),1,IF(AW162&gt;D162,1,0))</f>
        <v>0</v>
      </c>
    </row>
    <row r="163" spans="1:117" x14ac:dyDescent="0.25">
      <c r="A163" s="713"/>
      <c r="B163" s="1489" t="s">
        <v>156</v>
      </c>
      <c r="C163" s="686"/>
      <c r="D163" s="1334">
        <f t="shared" si="183"/>
        <v>0</v>
      </c>
      <c r="E163" s="1639"/>
      <c r="F163" s="237">
        <f t="shared" si="184"/>
        <v>0</v>
      </c>
      <c r="G163" s="1603"/>
      <c r="H163" s="1641"/>
      <c r="I163" s="1641"/>
      <c r="J163" s="1641"/>
      <c r="K163" s="1641"/>
      <c r="L163" s="1641"/>
      <c r="M163" s="1641"/>
      <c r="N163" s="1641"/>
      <c r="O163" s="1641"/>
      <c r="P163" s="1641"/>
      <c r="Q163" s="1641"/>
      <c r="R163" s="1641"/>
      <c r="S163" s="1641"/>
      <c r="T163" s="1641"/>
      <c r="U163" s="1641"/>
      <c r="V163" s="1641"/>
      <c r="W163" s="1641"/>
      <c r="X163" s="1641"/>
      <c r="Y163" s="1641"/>
      <c r="Z163" s="1641"/>
      <c r="AA163" s="1641"/>
      <c r="AB163" s="1641"/>
      <c r="AC163" s="1642"/>
      <c r="AD163" s="1435"/>
      <c r="AE163" s="1593"/>
      <c r="AF163" s="1435"/>
      <c r="AG163" s="1593"/>
      <c r="AH163" s="1435"/>
      <c r="AI163" s="1593"/>
      <c r="AJ163" s="1435"/>
      <c r="AK163" s="1593"/>
      <c r="AL163" s="1435"/>
      <c r="AM163" s="1593"/>
      <c r="AN163" s="1435"/>
      <c r="AO163" s="1593"/>
      <c r="AP163" s="1435"/>
      <c r="AQ163" s="1437"/>
      <c r="AR163" s="1435"/>
      <c r="AS163" s="39"/>
      <c r="AT163" s="39"/>
      <c r="AU163" s="1438"/>
      <c r="AV163" s="1645"/>
      <c r="AW163" s="1645"/>
      <c r="AX163" t="str">
        <f t="shared" si="185"/>
        <v/>
      </c>
      <c r="CW163"/>
      <c r="CX163" s="25" t="str">
        <f t="shared" si="186"/>
        <v/>
      </c>
      <c r="CY163" s="25" t="str">
        <f t="shared" si="187"/>
        <v/>
      </c>
      <c r="CZ163" s="25" t="str">
        <f t="shared" si="188"/>
        <v/>
      </c>
      <c r="DA163" s="25" t="str">
        <f t="shared" si="189"/>
        <v/>
      </c>
      <c r="DB163" s="224"/>
      <c r="DC163" s="224"/>
      <c r="DD163"/>
      <c r="DE163"/>
      <c r="DG163"/>
      <c r="DH163" s="26">
        <f t="shared" si="190"/>
        <v>0</v>
      </c>
      <c r="DI163" s="26">
        <f t="shared" si="191"/>
        <v>0</v>
      </c>
      <c r="DJ163" s="26">
        <f t="shared" si="192"/>
        <v>0</v>
      </c>
      <c r="DK163" s="26">
        <f t="shared" si="193"/>
        <v>0</v>
      </c>
      <c r="DL163" s="224"/>
      <c r="DM163" s="224"/>
    </row>
    <row r="164" spans="1:117" x14ac:dyDescent="0.25">
      <c r="A164" s="713"/>
      <c r="B164" s="2550" t="s">
        <v>192</v>
      </c>
      <c r="C164" s="2548" t="s">
        <v>4</v>
      </c>
      <c r="D164" s="2432">
        <f t="shared" si="183"/>
        <v>0</v>
      </c>
      <c r="E164" s="1639"/>
      <c r="F164" s="2585">
        <f t="shared" si="184"/>
        <v>0</v>
      </c>
      <c r="G164" s="1603"/>
      <c r="H164" s="1641"/>
      <c r="I164" s="1641"/>
      <c r="J164" s="1641"/>
      <c r="K164" s="1641"/>
      <c r="L164" s="1641"/>
      <c r="M164" s="1641"/>
      <c r="N164" s="1641"/>
      <c r="O164" s="1641"/>
      <c r="P164" s="1641"/>
      <c r="Q164" s="1641"/>
      <c r="R164" s="1641"/>
      <c r="S164" s="1641"/>
      <c r="T164" s="1641"/>
      <c r="U164" s="1641"/>
      <c r="V164" s="1641"/>
      <c r="W164" s="1641"/>
      <c r="X164" s="1641"/>
      <c r="Y164" s="1641"/>
      <c r="Z164" s="1641"/>
      <c r="AA164" s="1641"/>
      <c r="AB164" s="1641"/>
      <c r="AC164" s="1642"/>
      <c r="AD164" s="2558">
        <f>SUM(AD165:AD170)</f>
        <v>0</v>
      </c>
      <c r="AE164" s="1593"/>
      <c r="AF164" s="2558">
        <f t="shared" ref="AF164:AW164" si="194">SUM(AF165:AF170)</f>
        <v>0</v>
      </c>
      <c r="AG164" s="1593"/>
      <c r="AH164" s="2558">
        <f t="shared" si="194"/>
        <v>0</v>
      </c>
      <c r="AI164" s="1593"/>
      <c r="AJ164" s="2558">
        <f t="shared" si="194"/>
        <v>0</v>
      </c>
      <c r="AK164" s="1593"/>
      <c r="AL164" s="2558">
        <f t="shared" si="194"/>
        <v>0</v>
      </c>
      <c r="AM164" s="1593"/>
      <c r="AN164" s="2558">
        <f t="shared" si="194"/>
        <v>0</v>
      </c>
      <c r="AO164" s="1593"/>
      <c r="AP164" s="2558">
        <f t="shared" si="194"/>
        <v>0</v>
      </c>
      <c r="AQ164" s="2586">
        <f>SUM(AQ165:AQ170)</f>
        <v>0</v>
      </c>
      <c r="AR164" s="2558">
        <f t="shared" si="194"/>
        <v>0</v>
      </c>
      <c r="AS164" s="2487">
        <f>SUM(AS165:AS170)</f>
        <v>0</v>
      </c>
      <c r="AT164" s="2487">
        <f>SUM(AT165:AT170)</f>
        <v>0</v>
      </c>
      <c r="AU164" s="2487">
        <f>SUM(AU165:AU170)</f>
        <v>0</v>
      </c>
      <c r="AV164" s="2490">
        <f t="shared" si="194"/>
        <v>0</v>
      </c>
      <c r="AW164" s="2487">
        <f t="shared" si="194"/>
        <v>0</v>
      </c>
      <c r="CW164"/>
      <c r="CX164"/>
      <c r="CY164"/>
      <c r="CZ164"/>
      <c r="DA164" s="540"/>
      <c r="DB164"/>
      <c r="DC164"/>
      <c r="DD164"/>
      <c r="DE164"/>
      <c r="DG164"/>
      <c r="DH164"/>
      <c r="DI164"/>
      <c r="DJ164"/>
      <c r="DK164"/>
      <c r="DL164"/>
      <c r="DM164"/>
    </row>
    <row r="165" spans="1:117" x14ac:dyDescent="0.25">
      <c r="A165" s="713"/>
      <c r="B165" s="713"/>
      <c r="C165" s="244" t="s">
        <v>193</v>
      </c>
      <c r="D165" s="245">
        <f t="shared" si="183"/>
        <v>0</v>
      </c>
      <c r="E165" s="1639"/>
      <c r="F165" s="246">
        <f>SUM(AD165+AF165+AH165+AJ165+AL165+AN165+AP165)</f>
        <v>0</v>
      </c>
      <c r="G165" s="1603"/>
      <c r="H165" s="1641"/>
      <c r="I165" s="1641"/>
      <c r="J165" s="1641"/>
      <c r="K165" s="1641"/>
      <c r="L165" s="1641"/>
      <c r="M165" s="1641"/>
      <c r="N165" s="1641"/>
      <c r="O165" s="1641"/>
      <c r="P165" s="1641"/>
      <c r="Q165" s="1641"/>
      <c r="R165" s="1641"/>
      <c r="S165" s="1641"/>
      <c r="T165" s="1641"/>
      <c r="U165" s="1641"/>
      <c r="V165" s="1641"/>
      <c r="W165" s="1641"/>
      <c r="X165" s="1641"/>
      <c r="Y165" s="1641"/>
      <c r="Z165" s="1641"/>
      <c r="AA165" s="1641"/>
      <c r="AB165" s="1641"/>
      <c r="AC165" s="1642"/>
      <c r="AD165" s="22"/>
      <c r="AE165" s="1593"/>
      <c r="AF165" s="22"/>
      <c r="AG165" s="1593"/>
      <c r="AH165" s="22"/>
      <c r="AI165" s="1593"/>
      <c r="AJ165" s="22"/>
      <c r="AK165" s="1593"/>
      <c r="AL165" s="22"/>
      <c r="AM165" s="1593"/>
      <c r="AN165" s="22"/>
      <c r="AO165" s="1593"/>
      <c r="AP165" s="22"/>
      <c r="AQ165" s="230"/>
      <c r="AR165" s="22"/>
      <c r="AS165" s="20"/>
      <c r="AT165" s="20"/>
      <c r="AU165" s="20"/>
      <c r="AV165" s="24"/>
      <c r="AW165" s="20"/>
      <c r="AX165" t="str">
        <f t="shared" ref="AX165:AX196" si="195">CW165&amp;CX165&amp;CY165&amp;CZ165&amp;DA165&amp;DB165&amp;DC165&amp;DD165&amp;DE165</f>
        <v/>
      </c>
      <c r="CW165"/>
      <c r="CX165" s="25" t="str">
        <f t="shared" ref="CX165:CX175" si="196">IF(AND(D165&gt;0,AR165=""),"  * No olvide digitar la variable  Usuarios con Discapacidad. Digite Cero si no tiene.",IF(AR165&gt;D165," * La variable Usuarios con Discapacidad no pueden superar el Total Ambos Sexos.",""))</f>
        <v/>
      </c>
      <c r="CY165" s="25" t="str">
        <f t="shared" ref="CY165:CY175" si="197">IF(AND(D165&gt;0,AS165=""),"  * No olvide digitar la variable Niños, niñas, adolescentes y jóvenes SENAME. Digite Cero si no tiene.",IF(AS165&gt;D165," * La variable Niños, niñas, adolescentes y jóvenes SENAME no pueden superar el Total Ambos Sexos.",""))</f>
        <v/>
      </c>
      <c r="CZ165" s="25" t="str">
        <f t="shared" ref="CZ165:CZ175" si="198">IF(AND(D165&gt;0,AT165=""),"  * No olvide digitar la variable Niños, niñas, adolescentes y jóvenes Mejor Niñez. Digite Cero si no tiene.",IF(AT165&gt;D165," * La variable Niños, niñas, adolescentes y jóvenes Mejor Niñez  no pueden superar el Total Ambos Sexos.",""))</f>
        <v/>
      </c>
      <c r="DA165" s="25" t="str">
        <f t="shared" ref="DA165:DA175" si="199">IF(AND(D165&gt;0,AU165=""),"  * No olvide digitar la variable Migrantes. Digite Cero si no tiene.",IF(AU165&gt;D165," * La variable Migrantes no pueden superar el Total Ambos Sexos.",""))</f>
        <v/>
      </c>
      <c r="DB165" s="25" t="str">
        <f>IF(AND($D165&gt;0,AV165=""),"  * No olvide digitar la variable Egreso por Abandono. Digite Cero si no tiene.",IF(AV165&gt;$D165," * La variable Egreso por Abandono no pueden superar el Total Ambos Sexos.",""))</f>
        <v/>
      </c>
      <c r="DC165" s="25" t="str">
        <f t="shared" ref="DC165:DC175" si="200">IF(AND(D165&gt;0,AW165=""),"  * No olvide digitar la variable Paciente Diabético en control PSCV. Digite Cero si no tiene.",IF(AW165&gt;D165," * La variable Paciente Diabético en control PSCV no pueden superar el Total Ambos Sexos.",""))</f>
        <v/>
      </c>
      <c r="DD165"/>
      <c r="DE165"/>
      <c r="DG165"/>
      <c r="DH165" s="26">
        <f>IF(AND(D165&gt;0,AR165=""),1,IF(AR165&gt;D165,1,0))</f>
        <v>0</v>
      </c>
      <c r="DI165" s="26">
        <f>IF(AND(D165&gt;0,AS165=""),1,IF(AS165&gt;D165,1,0))</f>
        <v>0</v>
      </c>
      <c r="DJ165" s="26">
        <f>IF(AND(D165&gt;0,AT165=""),1,IF(AT165&gt;D165,1,0))</f>
        <v>0</v>
      </c>
      <c r="DK165" s="26">
        <f>IF(AND(D165&gt;0,AU165=""),1,IF(AU165&gt;D165,1,0))</f>
        <v>0</v>
      </c>
      <c r="DL165" s="26">
        <f>IF(AND(D165&gt;0,AV165=""),1,IF(AV165&gt;D165,1,0))</f>
        <v>0</v>
      </c>
      <c r="DM165" s="26">
        <f>IF(AND(D165&gt;0,AW165=""),1,IF(AW165&gt;D165,1,0))</f>
        <v>0</v>
      </c>
    </row>
    <row r="166" spans="1:117" x14ac:dyDescent="0.25">
      <c r="A166" s="713"/>
      <c r="B166" s="713"/>
      <c r="C166" s="1648" t="s">
        <v>194</v>
      </c>
      <c r="D166" s="245">
        <f t="shared" si="183"/>
        <v>0</v>
      </c>
      <c r="E166" s="1639"/>
      <c r="F166" s="1640">
        <f t="shared" si="184"/>
        <v>0</v>
      </c>
      <c r="G166" s="1603"/>
      <c r="H166" s="1641"/>
      <c r="I166" s="1641"/>
      <c r="J166" s="1641"/>
      <c r="K166" s="1641"/>
      <c r="L166" s="1641"/>
      <c r="M166" s="1641"/>
      <c r="N166" s="1641"/>
      <c r="O166" s="1641"/>
      <c r="P166" s="1641"/>
      <c r="Q166" s="1641"/>
      <c r="R166" s="1641"/>
      <c r="S166" s="1641"/>
      <c r="T166" s="1641"/>
      <c r="U166" s="1641"/>
      <c r="V166" s="1641"/>
      <c r="W166" s="1641"/>
      <c r="X166" s="1641"/>
      <c r="Y166" s="1641"/>
      <c r="Z166" s="1641"/>
      <c r="AA166" s="1641"/>
      <c r="AB166" s="1641"/>
      <c r="AC166" s="1642"/>
      <c r="AD166" s="22"/>
      <c r="AE166" s="1593"/>
      <c r="AF166" s="22"/>
      <c r="AG166" s="1593"/>
      <c r="AH166" s="22"/>
      <c r="AI166" s="1593"/>
      <c r="AJ166" s="22"/>
      <c r="AK166" s="1593"/>
      <c r="AL166" s="22"/>
      <c r="AM166" s="1593"/>
      <c r="AN166" s="22"/>
      <c r="AO166" s="1593"/>
      <c r="AP166" s="22"/>
      <c r="AQ166" s="230"/>
      <c r="AR166" s="22"/>
      <c r="AS166" s="20"/>
      <c r="AT166" s="20"/>
      <c r="AU166" s="20"/>
      <c r="AV166" s="24"/>
      <c r="AW166" s="20"/>
      <c r="AX166" t="str">
        <f t="shared" si="195"/>
        <v/>
      </c>
      <c r="CW166"/>
      <c r="CX166" s="25" t="str">
        <f t="shared" si="196"/>
        <v/>
      </c>
      <c r="CY166" s="25" t="str">
        <f t="shared" si="197"/>
        <v/>
      </c>
      <c r="CZ166" s="25" t="str">
        <f t="shared" si="198"/>
        <v/>
      </c>
      <c r="DA166" s="25" t="str">
        <f t="shared" si="199"/>
        <v/>
      </c>
      <c r="DB166" s="25" t="str">
        <f t="shared" ref="DB166:DB170" si="201">IF(AND($D166&gt;0,AV166=""),"  * No olvide digitar la variable Egreso por Abandono. Digite Cero si no tiene.",IF(AV166&gt;$D166," * La variable Egreso por Abandono no pueden superar el Total Ambos Sexos.",""))</f>
        <v/>
      </c>
      <c r="DC166" s="25" t="str">
        <f t="shared" si="200"/>
        <v/>
      </c>
      <c r="DD166"/>
      <c r="DE166"/>
      <c r="DG166"/>
      <c r="DH166" s="26">
        <f t="shared" ref="DH166:DH170" si="202">IF(AND(D166&gt;0,AR166=""),1,IF(AR166&gt;D166,1,0))</f>
        <v>0</v>
      </c>
      <c r="DI166" s="26">
        <f t="shared" ref="DI166:DI170" si="203">IF(AND(D166&gt;0,AS166=""),1,IF(AS166&gt;D166,1,0))</f>
        <v>0</v>
      </c>
      <c r="DJ166" s="26">
        <f t="shared" ref="DJ166:DJ170" si="204">IF(AND(D166&gt;0,AT166=""),1,IF(AT166&gt;D166,1,0))</f>
        <v>0</v>
      </c>
      <c r="DK166" s="26">
        <f t="shared" ref="DK166:DK170" si="205">IF(AND(D166&gt;0,AU166=""),1,IF(AU166&gt;D166,1,0))</f>
        <v>0</v>
      </c>
      <c r="DL166" s="26">
        <f t="shared" ref="DL166:DL170" si="206">IF(AND(D166&gt;0,AV166=""),1,IF(AV166&gt;D166,1,0))</f>
        <v>0</v>
      </c>
      <c r="DM166" s="26">
        <f t="shared" ref="DM166:DM170" si="207">IF(AND(D166&gt;0,AW166=""),1,IF(AW166&gt;D166,1,0))</f>
        <v>0</v>
      </c>
    </row>
    <row r="167" spans="1:117" x14ac:dyDescent="0.25">
      <c r="A167" s="713"/>
      <c r="B167" s="713"/>
      <c r="C167" s="244" t="s">
        <v>195</v>
      </c>
      <c r="D167" s="245">
        <f t="shared" si="183"/>
        <v>0</v>
      </c>
      <c r="E167" s="1639"/>
      <c r="F167" s="1640">
        <f t="shared" si="184"/>
        <v>0</v>
      </c>
      <c r="G167" s="1603"/>
      <c r="H167" s="1641"/>
      <c r="I167" s="1641"/>
      <c r="J167" s="1641"/>
      <c r="K167" s="1641"/>
      <c r="L167" s="1641"/>
      <c r="M167" s="1641"/>
      <c r="N167" s="1641"/>
      <c r="O167" s="1641"/>
      <c r="P167" s="1641"/>
      <c r="Q167" s="1641"/>
      <c r="R167" s="1641"/>
      <c r="S167" s="1641"/>
      <c r="T167" s="1641"/>
      <c r="U167" s="1641"/>
      <c r="V167" s="1641"/>
      <c r="W167" s="1641"/>
      <c r="X167" s="1641"/>
      <c r="Y167" s="1641"/>
      <c r="Z167" s="1641"/>
      <c r="AA167" s="1641"/>
      <c r="AB167" s="1641"/>
      <c r="AC167" s="1642"/>
      <c r="AD167" s="22"/>
      <c r="AE167" s="1593"/>
      <c r="AF167" s="22"/>
      <c r="AG167" s="1593"/>
      <c r="AH167" s="22"/>
      <c r="AI167" s="1593"/>
      <c r="AJ167" s="22"/>
      <c r="AK167" s="1593"/>
      <c r="AL167" s="22"/>
      <c r="AM167" s="1593"/>
      <c r="AN167" s="22"/>
      <c r="AO167" s="1593"/>
      <c r="AP167" s="22"/>
      <c r="AQ167" s="230"/>
      <c r="AR167" s="22"/>
      <c r="AS167" s="20"/>
      <c r="AT167" s="20"/>
      <c r="AU167" s="20"/>
      <c r="AV167" s="24"/>
      <c r="AW167" s="20"/>
      <c r="AX167" t="str">
        <f t="shared" si="195"/>
        <v/>
      </c>
      <c r="CW167"/>
      <c r="CX167" s="25" t="str">
        <f t="shared" si="196"/>
        <v/>
      </c>
      <c r="CY167" s="25" t="str">
        <f t="shared" si="197"/>
        <v/>
      </c>
      <c r="CZ167" s="25" t="str">
        <f t="shared" si="198"/>
        <v/>
      </c>
      <c r="DA167" s="25" t="str">
        <f t="shared" si="199"/>
        <v/>
      </c>
      <c r="DB167" s="25" t="str">
        <f t="shared" si="201"/>
        <v/>
      </c>
      <c r="DC167" s="25" t="str">
        <f t="shared" si="200"/>
        <v/>
      </c>
      <c r="DD167"/>
      <c r="DE167"/>
      <c r="DG167"/>
      <c r="DH167" s="26">
        <f t="shared" si="202"/>
        <v>0</v>
      </c>
      <c r="DI167" s="26">
        <f t="shared" si="203"/>
        <v>0</v>
      </c>
      <c r="DJ167" s="26">
        <f t="shared" si="204"/>
        <v>0</v>
      </c>
      <c r="DK167" s="26">
        <f t="shared" si="205"/>
        <v>0</v>
      </c>
      <c r="DL167" s="26">
        <f t="shared" si="206"/>
        <v>0</v>
      </c>
      <c r="DM167" s="26">
        <f t="shared" si="207"/>
        <v>0</v>
      </c>
    </row>
    <row r="168" spans="1:117" x14ac:dyDescent="0.25">
      <c r="A168" s="713"/>
      <c r="B168" s="713"/>
      <c r="C168" s="244" t="s">
        <v>196</v>
      </c>
      <c r="D168" s="245">
        <f t="shared" si="183"/>
        <v>0</v>
      </c>
      <c r="E168" s="1639"/>
      <c r="F168" s="1640">
        <f t="shared" si="184"/>
        <v>0</v>
      </c>
      <c r="G168" s="1603"/>
      <c r="H168" s="1641"/>
      <c r="I168" s="1641"/>
      <c r="J168" s="1641"/>
      <c r="K168" s="1641"/>
      <c r="L168" s="1641"/>
      <c r="M168" s="1641"/>
      <c r="N168" s="1641"/>
      <c r="O168" s="1641"/>
      <c r="P168" s="1641"/>
      <c r="Q168" s="1641"/>
      <c r="R168" s="1641"/>
      <c r="S168" s="1641"/>
      <c r="T168" s="1641"/>
      <c r="U168" s="1641"/>
      <c r="V168" s="1641"/>
      <c r="W168" s="1641"/>
      <c r="X168" s="1641"/>
      <c r="Y168" s="1641"/>
      <c r="Z168" s="1641"/>
      <c r="AA168" s="1641"/>
      <c r="AB168" s="1641"/>
      <c r="AC168" s="1642"/>
      <c r="AD168" s="22"/>
      <c r="AE168" s="1593"/>
      <c r="AF168" s="22"/>
      <c r="AG168" s="1593"/>
      <c r="AH168" s="22"/>
      <c r="AI168" s="1593"/>
      <c r="AJ168" s="22"/>
      <c r="AK168" s="1593"/>
      <c r="AL168" s="22"/>
      <c r="AM168" s="1593"/>
      <c r="AN168" s="22"/>
      <c r="AO168" s="1593"/>
      <c r="AP168" s="22"/>
      <c r="AQ168" s="230"/>
      <c r="AR168" s="1428"/>
      <c r="AS168" s="20"/>
      <c r="AT168" s="20"/>
      <c r="AU168" s="20"/>
      <c r="AV168" s="24"/>
      <c r="AW168" s="20"/>
      <c r="AX168" t="str">
        <f t="shared" si="195"/>
        <v/>
      </c>
      <c r="CW168"/>
      <c r="CX168" s="25" t="str">
        <f t="shared" si="196"/>
        <v/>
      </c>
      <c r="CY168" s="25" t="str">
        <f t="shared" si="197"/>
        <v/>
      </c>
      <c r="CZ168" s="25" t="str">
        <f t="shared" si="198"/>
        <v/>
      </c>
      <c r="DA168" s="25" t="str">
        <f t="shared" si="199"/>
        <v/>
      </c>
      <c r="DB168" s="25" t="str">
        <f t="shared" si="201"/>
        <v/>
      </c>
      <c r="DC168" s="25" t="str">
        <f t="shared" si="200"/>
        <v/>
      </c>
      <c r="DD168"/>
      <c r="DE168"/>
      <c r="DG168"/>
      <c r="DH168" s="26">
        <f t="shared" si="202"/>
        <v>0</v>
      </c>
      <c r="DI168" s="26">
        <f t="shared" si="203"/>
        <v>0</v>
      </c>
      <c r="DJ168" s="26">
        <f t="shared" si="204"/>
        <v>0</v>
      </c>
      <c r="DK168" s="26">
        <f t="shared" si="205"/>
        <v>0</v>
      </c>
      <c r="DL168" s="26">
        <f t="shared" si="206"/>
        <v>0</v>
      </c>
      <c r="DM168" s="26">
        <f t="shared" si="207"/>
        <v>0</v>
      </c>
    </row>
    <row r="169" spans="1:117" x14ac:dyDescent="0.25">
      <c r="A169" s="713"/>
      <c r="B169" s="713"/>
      <c r="C169" s="1648" t="s">
        <v>197</v>
      </c>
      <c r="D169" s="245">
        <f t="shared" si="183"/>
        <v>0</v>
      </c>
      <c r="E169" s="1639"/>
      <c r="F169" s="1640">
        <f t="shared" si="184"/>
        <v>0</v>
      </c>
      <c r="G169" s="1603"/>
      <c r="H169" s="1641"/>
      <c r="I169" s="1641"/>
      <c r="J169" s="1641"/>
      <c r="K169" s="1641"/>
      <c r="L169" s="1641"/>
      <c r="M169" s="1641"/>
      <c r="N169" s="1641"/>
      <c r="O169" s="1641"/>
      <c r="P169" s="1641"/>
      <c r="Q169" s="1641"/>
      <c r="R169" s="1641"/>
      <c r="S169" s="1641"/>
      <c r="T169" s="1641"/>
      <c r="U169" s="1641"/>
      <c r="V169" s="1641"/>
      <c r="W169" s="1641"/>
      <c r="X169" s="1641"/>
      <c r="Y169" s="1641"/>
      <c r="Z169" s="1641"/>
      <c r="AA169" s="1641"/>
      <c r="AB169" s="1641"/>
      <c r="AC169" s="1642"/>
      <c r="AD169" s="22"/>
      <c r="AE169" s="1593"/>
      <c r="AF169" s="22"/>
      <c r="AG169" s="1593"/>
      <c r="AH169" s="22"/>
      <c r="AI169" s="1593"/>
      <c r="AJ169" s="22"/>
      <c r="AK169" s="1593"/>
      <c r="AL169" s="22"/>
      <c r="AM169" s="1593"/>
      <c r="AN169" s="22"/>
      <c r="AO169" s="1593"/>
      <c r="AP169" s="22"/>
      <c r="AQ169" s="1427"/>
      <c r="AR169" s="24"/>
      <c r="AS169" s="1468"/>
      <c r="AT169" s="1468"/>
      <c r="AU169" s="20"/>
      <c r="AV169" s="24"/>
      <c r="AW169" s="20"/>
      <c r="AX169" t="str">
        <f t="shared" si="195"/>
        <v/>
      </c>
      <c r="CW169"/>
      <c r="CX169" s="25" t="str">
        <f t="shared" si="196"/>
        <v/>
      </c>
      <c r="CY169" s="25" t="str">
        <f t="shared" si="197"/>
        <v/>
      </c>
      <c r="CZ169" s="25" t="str">
        <f t="shared" si="198"/>
        <v/>
      </c>
      <c r="DA169" s="25" t="str">
        <f t="shared" si="199"/>
        <v/>
      </c>
      <c r="DB169" s="25" t="str">
        <f t="shared" si="201"/>
        <v/>
      </c>
      <c r="DC169" s="25" t="str">
        <f t="shared" si="200"/>
        <v/>
      </c>
      <c r="DD169"/>
      <c r="DE169"/>
      <c r="DG169"/>
      <c r="DH169" s="26">
        <f t="shared" si="202"/>
        <v>0</v>
      </c>
      <c r="DI169" s="26">
        <f t="shared" si="203"/>
        <v>0</v>
      </c>
      <c r="DJ169" s="26">
        <f t="shared" si="204"/>
        <v>0</v>
      </c>
      <c r="DK169" s="26">
        <f t="shared" si="205"/>
        <v>0</v>
      </c>
      <c r="DL169" s="26">
        <f t="shared" si="206"/>
        <v>0</v>
      </c>
      <c r="DM169" s="26">
        <f t="shared" si="207"/>
        <v>0</v>
      </c>
    </row>
    <row r="170" spans="1:117" x14ac:dyDescent="0.25">
      <c r="A170" s="945"/>
      <c r="B170" s="945"/>
      <c r="C170" s="244" t="s">
        <v>198</v>
      </c>
      <c r="D170" s="1334">
        <f t="shared" si="183"/>
        <v>0</v>
      </c>
      <c r="E170" s="1649"/>
      <c r="F170" s="249">
        <f t="shared" si="184"/>
        <v>0</v>
      </c>
      <c r="G170" s="1603"/>
      <c r="H170" s="1641"/>
      <c r="I170" s="1641"/>
      <c r="J170" s="1641"/>
      <c r="K170" s="1641"/>
      <c r="L170" s="1641"/>
      <c r="M170" s="1641"/>
      <c r="N170" s="1641"/>
      <c r="O170" s="1641"/>
      <c r="P170" s="1641"/>
      <c r="Q170" s="1641"/>
      <c r="R170" s="1641"/>
      <c r="S170" s="1641"/>
      <c r="T170" s="1641"/>
      <c r="U170" s="1641"/>
      <c r="V170" s="1641"/>
      <c r="W170" s="1641"/>
      <c r="X170" s="1641"/>
      <c r="Y170" s="1641"/>
      <c r="Z170" s="1641"/>
      <c r="AA170" s="1641"/>
      <c r="AB170" s="1641"/>
      <c r="AC170" s="1650"/>
      <c r="AD170" s="232"/>
      <c r="AE170" s="1651"/>
      <c r="AF170" s="232"/>
      <c r="AG170" s="1651"/>
      <c r="AH170" s="232"/>
      <c r="AI170" s="1651"/>
      <c r="AJ170" s="232"/>
      <c r="AK170" s="1651"/>
      <c r="AL170" s="232"/>
      <c r="AM170" s="1651"/>
      <c r="AN170" s="232"/>
      <c r="AO170" s="1651"/>
      <c r="AP170" s="232"/>
      <c r="AQ170" s="252"/>
      <c r="AR170" s="232"/>
      <c r="AS170" s="63"/>
      <c r="AT170" s="63"/>
      <c r="AU170" s="63"/>
      <c r="AV170" s="235"/>
      <c r="AW170" s="1438"/>
      <c r="AX170" t="str">
        <f t="shared" si="195"/>
        <v/>
      </c>
      <c r="CW170"/>
      <c r="CX170" s="25" t="str">
        <f t="shared" si="196"/>
        <v/>
      </c>
      <c r="CY170" s="25" t="str">
        <f t="shared" si="197"/>
        <v/>
      </c>
      <c r="CZ170" s="25" t="str">
        <f t="shared" si="198"/>
        <v/>
      </c>
      <c r="DA170" s="25" t="str">
        <f t="shared" si="199"/>
        <v/>
      </c>
      <c r="DB170" s="25" t="str">
        <f t="shared" si="201"/>
        <v/>
      </c>
      <c r="DC170" s="25" t="str">
        <f t="shared" si="200"/>
        <v/>
      </c>
      <c r="DD170"/>
      <c r="DE170"/>
      <c r="DG170"/>
      <c r="DH170" s="26">
        <f t="shared" si="202"/>
        <v>0</v>
      </c>
      <c r="DI170" s="26">
        <f t="shared" si="203"/>
        <v>0</v>
      </c>
      <c r="DJ170" s="26">
        <f t="shared" si="204"/>
        <v>0</v>
      </c>
      <c r="DK170" s="26">
        <f t="shared" si="205"/>
        <v>0</v>
      </c>
      <c r="DL170" s="26">
        <f t="shared" si="206"/>
        <v>0</v>
      </c>
      <c r="DM170" s="26">
        <f t="shared" si="207"/>
        <v>0</v>
      </c>
    </row>
    <row r="171" spans="1:117" ht="15" customHeight="1" x14ac:dyDescent="0.25">
      <c r="A171" s="2550" t="s">
        <v>199</v>
      </c>
      <c r="B171" s="2550" t="s">
        <v>200</v>
      </c>
      <c r="C171" s="2587" t="s">
        <v>95</v>
      </c>
      <c r="D171" s="245">
        <f t="shared" ref="D171:D175" si="208">SUM(E171)</f>
        <v>0</v>
      </c>
      <c r="E171" s="254">
        <f>SUM(AC171+AE171+AG171+AI171+AK171+AM171+AO171)</f>
        <v>0</v>
      </c>
      <c r="F171" s="2588"/>
      <c r="G171" s="256"/>
      <c r="H171" s="257"/>
      <c r="I171" s="257"/>
      <c r="J171" s="258"/>
      <c r="K171" s="257"/>
      <c r="L171" s="257"/>
      <c r="M171" s="257"/>
      <c r="N171" s="258"/>
      <c r="O171" s="257"/>
      <c r="P171" s="257"/>
      <c r="Q171" s="257"/>
      <c r="R171" s="258"/>
      <c r="S171" s="257"/>
      <c r="T171" s="257"/>
      <c r="U171" s="257"/>
      <c r="V171" s="258"/>
      <c r="W171" s="257"/>
      <c r="X171" s="257"/>
      <c r="Y171" s="257"/>
      <c r="Z171" s="258"/>
      <c r="AA171" s="257"/>
      <c r="AB171" s="259"/>
      <c r="AC171" s="2473"/>
      <c r="AD171" s="2589"/>
      <c r="AE171" s="2473"/>
      <c r="AF171" s="2589"/>
      <c r="AG171" s="2473"/>
      <c r="AH171" s="2589"/>
      <c r="AI171" s="2473"/>
      <c r="AJ171" s="2589"/>
      <c r="AK171" s="2473"/>
      <c r="AL171" s="2589"/>
      <c r="AM171" s="2473"/>
      <c r="AN171" s="2589"/>
      <c r="AO171" s="2473"/>
      <c r="AP171" s="2589"/>
      <c r="AQ171" s="2583"/>
      <c r="AR171" s="2483"/>
      <c r="AS171" s="2483"/>
      <c r="AT171" s="2483"/>
      <c r="AU171" s="2483"/>
      <c r="AV171" s="2584"/>
      <c r="AW171" s="20"/>
      <c r="AX171" t="str">
        <f t="shared" si="195"/>
        <v/>
      </c>
      <c r="CW171"/>
      <c r="CX171" s="25" t="str">
        <f t="shared" si="196"/>
        <v/>
      </c>
      <c r="CY171" s="25" t="str">
        <f t="shared" si="197"/>
        <v/>
      </c>
      <c r="CZ171" s="25" t="str">
        <f t="shared" si="198"/>
        <v/>
      </c>
      <c r="DA171" s="25" t="str">
        <f t="shared" si="199"/>
        <v/>
      </c>
      <c r="DB171" s="261"/>
      <c r="DC171" s="25" t="str">
        <f t="shared" si="200"/>
        <v/>
      </c>
      <c r="DD171"/>
      <c r="DE171"/>
      <c r="DG171"/>
      <c r="DH171" s="26">
        <f>IF(AND(D171&gt;0,AR171=""),1,IF(AR171&gt;D171,1,0))</f>
        <v>0</v>
      </c>
      <c r="DI171" s="26">
        <f>IF(AND(D171&gt;0,AS171=""),1,IF(AS171&gt;D171,1,0))</f>
        <v>0</v>
      </c>
      <c r="DJ171" s="26">
        <f>IF(AND(D171&gt;0,AT171=""),1,IF(AT171&gt;D171,1,0))</f>
        <v>0</v>
      </c>
      <c r="DK171" s="26">
        <f>IF(AND(D171&gt;0,AU171=""),1,IF(AU171&gt;D171,1,0))</f>
        <v>0</v>
      </c>
      <c r="DL171" s="261"/>
      <c r="DM171" s="26">
        <f>IF(AND(D171&gt;0,AW171=""),1,IF(AW171&gt;D171,1,0))</f>
        <v>0</v>
      </c>
    </row>
    <row r="172" spans="1:117" x14ac:dyDescent="0.25">
      <c r="A172" s="713"/>
      <c r="B172" s="713"/>
      <c r="C172" s="1648" t="s">
        <v>201</v>
      </c>
      <c r="D172" s="245">
        <f t="shared" si="208"/>
        <v>0</v>
      </c>
      <c r="E172" s="1655">
        <f>SUM(AC172+AE172+AG172+AI172+AK172+AM172+AO172)</f>
        <v>0</v>
      </c>
      <c r="F172" s="1656"/>
      <c r="G172" s="1603"/>
      <c r="H172" s="1641"/>
      <c r="I172" s="1641"/>
      <c r="J172" s="1642"/>
      <c r="K172" s="1641"/>
      <c r="L172" s="1641"/>
      <c r="M172" s="1641"/>
      <c r="N172" s="1642"/>
      <c r="O172" s="1641"/>
      <c r="P172" s="1641"/>
      <c r="Q172" s="1641"/>
      <c r="R172" s="1642"/>
      <c r="S172" s="1641"/>
      <c r="T172" s="1641"/>
      <c r="U172" s="1641"/>
      <c r="V172" s="1642"/>
      <c r="W172" s="1641"/>
      <c r="X172" s="1641"/>
      <c r="Y172" s="1641"/>
      <c r="Z172" s="1642"/>
      <c r="AA172" s="1641"/>
      <c r="AB172" s="1594"/>
      <c r="AC172" s="1467"/>
      <c r="AD172" s="264"/>
      <c r="AE172" s="1467"/>
      <c r="AF172" s="264"/>
      <c r="AG172" s="1467"/>
      <c r="AH172" s="264"/>
      <c r="AI172" s="1467"/>
      <c r="AJ172" s="264"/>
      <c r="AK172" s="1467"/>
      <c r="AL172" s="264"/>
      <c r="AM172" s="1467"/>
      <c r="AN172" s="264"/>
      <c r="AO172" s="1467"/>
      <c r="AP172" s="264"/>
      <c r="AQ172" s="1427"/>
      <c r="AR172" s="20"/>
      <c r="AS172" s="1468"/>
      <c r="AT172" s="1468"/>
      <c r="AU172" s="20"/>
      <c r="AV172" s="24"/>
      <c r="AW172" s="20"/>
      <c r="AX172" t="str">
        <f t="shared" si="195"/>
        <v/>
      </c>
      <c r="CW172"/>
      <c r="CX172" s="25" t="str">
        <f t="shared" si="196"/>
        <v/>
      </c>
      <c r="CY172" s="25" t="str">
        <f t="shared" si="197"/>
        <v/>
      </c>
      <c r="CZ172" s="25" t="str">
        <f t="shared" si="198"/>
        <v/>
      </c>
      <c r="DA172" s="25" t="str">
        <f t="shared" si="199"/>
        <v/>
      </c>
      <c r="DB172" s="25" t="str">
        <f>IF(AND($D172&gt;0,AV172=""),"  * No olvide digitar la variable Egreso por Abandono. Digite Cero si no tiene.",IF(AV172&gt;$D172," * La variable Egreso por Abandono no pueden superar el Total Ambos Sexos.",""))</f>
        <v/>
      </c>
      <c r="DC172" s="25" t="str">
        <f t="shared" si="200"/>
        <v/>
      </c>
      <c r="DD172"/>
      <c r="DE172"/>
      <c r="DG172"/>
      <c r="DH172" s="26">
        <f t="shared" ref="DH172:DH175" si="209">IF(AND(D172&gt;0,AR172=""),1,IF(AR172&gt;D172,1,0))</f>
        <v>0</v>
      </c>
      <c r="DI172" s="26">
        <f t="shared" ref="DI172:DI175" si="210">IF(AND(D172&gt;0,AS172=""),1,IF(AS172&gt;D172,1,0))</f>
        <v>0</v>
      </c>
      <c r="DJ172" s="26">
        <f t="shared" ref="DJ172:DJ175" si="211">IF(AND(D172&gt;0,AT172=""),1,IF(AT172&gt;D172,1,0))</f>
        <v>0</v>
      </c>
      <c r="DK172" s="26">
        <f t="shared" ref="DK172:DK175" si="212">IF(AND(D172&gt;0,AU172=""),1,IF(AU172&gt;D172,1,0))</f>
        <v>0</v>
      </c>
      <c r="DL172" s="26">
        <f t="shared" ref="DL172" si="213">IF(AND(D172&gt;0,AV172=""),1,IF(AV172&gt;D172,1,0))</f>
        <v>0</v>
      </c>
      <c r="DM172" s="26">
        <f t="shared" ref="DM172:DM175" si="214">IF(AND(D172&gt;0,AW172=""),1,IF(AW172&gt;D172,1,0))</f>
        <v>0</v>
      </c>
    </row>
    <row r="173" spans="1:117" x14ac:dyDescent="0.25">
      <c r="A173" s="713"/>
      <c r="B173" s="713"/>
      <c r="C173" s="265" t="s">
        <v>202</v>
      </c>
      <c r="D173" s="245">
        <f t="shared" si="208"/>
        <v>0</v>
      </c>
      <c r="E173" s="1655">
        <f>SUM(AC173+AE173+AG173+AI173+AK173+AM173+AO173)</f>
        <v>0</v>
      </c>
      <c r="F173" s="1657"/>
      <c r="G173" s="1603"/>
      <c r="H173" s="1641"/>
      <c r="I173" s="1641"/>
      <c r="J173" s="1642"/>
      <c r="K173" s="1641"/>
      <c r="L173" s="1641"/>
      <c r="M173" s="1641"/>
      <c r="N173" s="1642"/>
      <c r="O173" s="1641"/>
      <c r="P173" s="1641"/>
      <c r="Q173" s="1641"/>
      <c r="R173" s="1642"/>
      <c r="S173" s="1641"/>
      <c r="T173" s="1641"/>
      <c r="U173" s="1641"/>
      <c r="V173" s="1642"/>
      <c r="W173" s="1641"/>
      <c r="X173" s="1641"/>
      <c r="Y173" s="1641"/>
      <c r="Z173" s="1642"/>
      <c r="AA173" s="1641"/>
      <c r="AB173" s="1594"/>
      <c r="AC173" s="1467"/>
      <c r="AD173" s="264"/>
      <c r="AE173" s="1467"/>
      <c r="AF173" s="264"/>
      <c r="AG173" s="1467"/>
      <c r="AH173" s="264"/>
      <c r="AI173" s="1467"/>
      <c r="AJ173" s="264"/>
      <c r="AK173" s="1467"/>
      <c r="AL173" s="264"/>
      <c r="AM173" s="1467"/>
      <c r="AN173" s="264"/>
      <c r="AO173" s="1467"/>
      <c r="AP173" s="264"/>
      <c r="AQ173" s="1427"/>
      <c r="AR173" s="1468"/>
      <c r="AS173" s="1468"/>
      <c r="AT173" s="1468"/>
      <c r="AU173" s="20"/>
      <c r="AV173" s="231"/>
      <c r="AW173" s="20"/>
      <c r="AX173" t="str">
        <f t="shared" si="195"/>
        <v/>
      </c>
      <c r="CW173"/>
      <c r="CX173" s="25" t="str">
        <f t="shared" si="196"/>
        <v/>
      </c>
      <c r="CY173" s="25" t="str">
        <f t="shared" si="197"/>
        <v/>
      </c>
      <c r="CZ173" s="25" t="str">
        <f t="shared" si="198"/>
        <v/>
      </c>
      <c r="DA173" s="25" t="str">
        <f t="shared" si="199"/>
        <v/>
      </c>
      <c r="DB173" s="261"/>
      <c r="DC173" s="25" t="str">
        <f t="shared" si="200"/>
        <v/>
      </c>
      <c r="DD173"/>
      <c r="DE173"/>
      <c r="DG173"/>
      <c r="DH173" s="26">
        <f t="shared" si="209"/>
        <v>0</v>
      </c>
      <c r="DI173" s="26">
        <f t="shared" si="210"/>
        <v>0</v>
      </c>
      <c r="DJ173" s="26">
        <f t="shared" si="211"/>
        <v>0</v>
      </c>
      <c r="DK173" s="26">
        <f t="shared" si="212"/>
        <v>0</v>
      </c>
      <c r="DL173" s="261"/>
      <c r="DM173" s="26">
        <f t="shared" si="214"/>
        <v>0</v>
      </c>
    </row>
    <row r="174" spans="1:117" x14ac:dyDescent="0.25">
      <c r="A174" s="713"/>
      <c r="B174" s="713"/>
      <c r="C174" s="244" t="s">
        <v>93</v>
      </c>
      <c r="D174" s="245">
        <f t="shared" si="208"/>
        <v>0</v>
      </c>
      <c r="E174" s="1655">
        <f>SUM(AC174+AE174+AG174+AI174+AK174+AM174+AO174)</f>
        <v>0</v>
      </c>
      <c r="F174" s="1657"/>
      <c r="G174" s="1603"/>
      <c r="H174" s="1641"/>
      <c r="I174" s="1641"/>
      <c r="J174" s="1642"/>
      <c r="K174" s="1641"/>
      <c r="L174" s="1641"/>
      <c r="M174" s="1641"/>
      <c r="N174" s="1642"/>
      <c r="O174" s="1641"/>
      <c r="P174" s="1641"/>
      <c r="Q174" s="1641"/>
      <c r="R174" s="1642"/>
      <c r="S174" s="1641"/>
      <c r="T174" s="1641"/>
      <c r="U174" s="1641"/>
      <c r="V174" s="1642"/>
      <c r="W174" s="1641"/>
      <c r="X174" s="1641"/>
      <c r="Y174" s="1641"/>
      <c r="Z174" s="1642"/>
      <c r="AA174" s="1641"/>
      <c r="AB174" s="1594"/>
      <c r="AC174" s="185"/>
      <c r="AD174" s="267"/>
      <c r="AE174" s="185"/>
      <c r="AF174" s="267"/>
      <c r="AG174" s="185"/>
      <c r="AH174" s="267"/>
      <c r="AI174" s="185"/>
      <c r="AJ174" s="267"/>
      <c r="AK174" s="185"/>
      <c r="AL174" s="267"/>
      <c r="AM174" s="185"/>
      <c r="AN174" s="267"/>
      <c r="AO174" s="185"/>
      <c r="AP174" s="267"/>
      <c r="AQ174" s="268"/>
      <c r="AR174" s="188"/>
      <c r="AS174" s="188"/>
      <c r="AT174" s="188"/>
      <c r="AU174" s="63"/>
      <c r="AV174" s="234"/>
      <c r="AW174" s="63"/>
      <c r="AX174" t="str">
        <f t="shared" si="195"/>
        <v/>
      </c>
      <c r="CW174"/>
      <c r="CX174" s="25" t="str">
        <f t="shared" si="196"/>
        <v/>
      </c>
      <c r="CY174" s="25" t="str">
        <f t="shared" si="197"/>
        <v/>
      </c>
      <c r="CZ174" s="25" t="str">
        <f t="shared" si="198"/>
        <v/>
      </c>
      <c r="DA174" s="25" t="str">
        <f t="shared" si="199"/>
        <v/>
      </c>
      <c r="DB174" s="261"/>
      <c r="DC174" s="25" t="str">
        <f t="shared" si="200"/>
        <v/>
      </c>
      <c r="DD174"/>
      <c r="DE174"/>
      <c r="DG174"/>
      <c r="DH174" s="26">
        <f t="shared" si="209"/>
        <v>0</v>
      </c>
      <c r="DI174" s="26">
        <f t="shared" si="210"/>
        <v>0</v>
      </c>
      <c r="DJ174" s="26">
        <f t="shared" si="211"/>
        <v>0</v>
      </c>
      <c r="DK174" s="26">
        <f t="shared" si="212"/>
        <v>0</v>
      </c>
      <c r="DL174" s="261"/>
      <c r="DM174" s="26">
        <f t="shared" si="214"/>
        <v>0</v>
      </c>
    </row>
    <row r="175" spans="1:117" x14ac:dyDescent="0.25">
      <c r="A175" s="945"/>
      <c r="B175" s="713"/>
      <c r="C175" s="265" t="s">
        <v>156</v>
      </c>
      <c r="D175" s="1334">
        <f t="shared" si="208"/>
        <v>0</v>
      </c>
      <c r="E175" s="1395">
        <f>SUM(AC175+AE175+AG175+AI175+AK175+AM175+AO175)</f>
        <v>0</v>
      </c>
      <c r="F175" s="270"/>
      <c r="G175" s="1658"/>
      <c r="H175" s="1659"/>
      <c r="I175" s="1659"/>
      <c r="J175" s="1650"/>
      <c r="K175" s="1659"/>
      <c r="L175" s="1659"/>
      <c r="M175" s="1659"/>
      <c r="N175" s="1650"/>
      <c r="O175" s="1659"/>
      <c r="P175" s="1659"/>
      <c r="Q175" s="1659"/>
      <c r="R175" s="1650"/>
      <c r="S175" s="1659"/>
      <c r="T175" s="1659"/>
      <c r="U175" s="1659"/>
      <c r="V175" s="1650"/>
      <c r="W175" s="1659"/>
      <c r="X175" s="1659"/>
      <c r="Y175" s="1659"/>
      <c r="Z175" s="1650"/>
      <c r="AA175" s="1659"/>
      <c r="AB175" s="1660"/>
      <c r="AC175" s="1473"/>
      <c r="AD175" s="503"/>
      <c r="AE175" s="1473"/>
      <c r="AF175" s="503"/>
      <c r="AG175" s="1473"/>
      <c r="AH175" s="503"/>
      <c r="AI175" s="1473"/>
      <c r="AJ175" s="503"/>
      <c r="AK175" s="1473"/>
      <c r="AL175" s="503"/>
      <c r="AM175" s="1473"/>
      <c r="AN175" s="503"/>
      <c r="AO175" s="1473"/>
      <c r="AP175" s="503"/>
      <c r="AQ175" s="1437"/>
      <c r="AR175" s="39"/>
      <c r="AS175" s="39"/>
      <c r="AT175" s="39"/>
      <c r="AU175" s="39"/>
      <c r="AV175" s="1661"/>
      <c r="AW175" s="39"/>
      <c r="AX175" t="str">
        <f t="shared" si="195"/>
        <v/>
      </c>
      <c r="CW175"/>
      <c r="CX175" s="25" t="str">
        <f t="shared" si="196"/>
        <v/>
      </c>
      <c r="CY175" s="25" t="str">
        <f t="shared" si="197"/>
        <v/>
      </c>
      <c r="CZ175" s="25" t="str">
        <f t="shared" si="198"/>
        <v/>
      </c>
      <c r="DA175" s="25" t="str">
        <f t="shared" si="199"/>
        <v/>
      </c>
      <c r="DB175" s="261"/>
      <c r="DC175" s="25" t="str">
        <f t="shared" si="200"/>
        <v/>
      </c>
      <c r="DD175"/>
      <c r="DE175"/>
      <c r="DG175"/>
      <c r="DH175" s="26">
        <f t="shared" si="209"/>
        <v>0</v>
      </c>
      <c r="DI175" s="26">
        <f t="shared" si="210"/>
        <v>0</v>
      </c>
      <c r="DJ175" s="26">
        <f t="shared" si="211"/>
        <v>0</v>
      </c>
      <c r="DK175" s="26">
        <f t="shared" si="212"/>
        <v>0</v>
      </c>
      <c r="DL175" s="261"/>
      <c r="DM175" s="26">
        <f t="shared" si="214"/>
        <v>0</v>
      </c>
    </row>
    <row r="176" spans="1:117" ht="15" customHeight="1" x14ac:dyDescent="0.25">
      <c r="A176" s="2590" t="s">
        <v>203</v>
      </c>
      <c r="B176" s="2591" t="s">
        <v>204</v>
      </c>
      <c r="C176" s="2592" t="s">
        <v>205</v>
      </c>
      <c r="D176" s="2593">
        <f>SUM(E176:F176)</f>
        <v>0</v>
      </c>
      <c r="E176" s="497">
        <f>+G176+I176+K176+M176+O176+Q176+S176+U176+W176+Y176+AA176+AC176+AE176+AG176+AI176+AK176+AM176+AO176</f>
        <v>0</v>
      </c>
      <c r="F176" s="504">
        <f t="shared" ref="E176:F178" si="215">+H176+J176+L176+N176+P176+R176+T176+V176+X176+Z176+AB176+AD176+AF176+AH176+AJ176+AL176+AN176+AP176</f>
        <v>0</v>
      </c>
      <c r="G176" s="505">
        <f>SUM(G177:G178)</f>
        <v>0</v>
      </c>
      <c r="H176" s="506">
        <f t="shared" ref="H176:AS176" si="216">SUM(H177:H178)</f>
        <v>0</v>
      </c>
      <c r="I176" s="2594">
        <f t="shared" si="216"/>
        <v>0</v>
      </c>
      <c r="J176" s="506">
        <f t="shared" si="216"/>
        <v>0</v>
      </c>
      <c r="K176" s="2594">
        <f>SUM(K177:K178)</f>
        <v>0</v>
      </c>
      <c r="L176" s="283">
        <f t="shared" si="216"/>
        <v>0</v>
      </c>
      <c r="M176" s="2594">
        <f t="shared" si="216"/>
        <v>0</v>
      </c>
      <c r="N176" s="2595">
        <f t="shared" si="216"/>
        <v>0</v>
      </c>
      <c r="O176" s="2596">
        <f t="shared" si="216"/>
        <v>0</v>
      </c>
      <c r="P176" s="506">
        <f t="shared" si="216"/>
        <v>0</v>
      </c>
      <c r="Q176" s="2596">
        <f t="shared" si="216"/>
        <v>0</v>
      </c>
      <c r="R176" s="506">
        <f t="shared" si="216"/>
        <v>0</v>
      </c>
      <c r="S176" s="2596">
        <f t="shared" si="216"/>
        <v>0</v>
      </c>
      <c r="T176" s="506">
        <f t="shared" si="216"/>
        <v>0</v>
      </c>
      <c r="U176" s="2596">
        <f t="shared" si="216"/>
        <v>0</v>
      </c>
      <c r="V176" s="506">
        <f t="shared" si="216"/>
        <v>0</v>
      </c>
      <c r="W176" s="2596">
        <f t="shared" si="216"/>
        <v>0</v>
      </c>
      <c r="X176" s="506">
        <f t="shared" si="216"/>
        <v>0</v>
      </c>
      <c r="Y176" s="2596">
        <f t="shared" si="216"/>
        <v>0</v>
      </c>
      <c r="Z176" s="506">
        <f t="shared" si="216"/>
        <v>0</v>
      </c>
      <c r="AA176" s="2596">
        <f t="shared" si="216"/>
        <v>0</v>
      </c>
      <c r="AB176" s="506">
        <f t="shared" si="216"/>
        <v>0</v>
      </c>
      <c r="AC176" s="2594">
        <f>SUM(AC177:AC178)</f>
        <v>0</v>
      </c>
      <c r="AD176" s="506">
        <f t="shared" si="216"/>
        <v>0</v>
      </c>
      <c r="AE176" s="2594">
        <f t="shared" si="216"/>
        <v>0</v>
      </c>
      <c r="AF176" s="506">
        <f t="shared" si="216"/>
        <v>0</v>
      </c>
      <c r="AG176" s="2594">
        <f t="shared" si="216"/>
        <v>0</v>
      </c>
      <c r="AH176" s="506">
        <f t="shared" si="216"/>
        <v>0</v>
      </c>
      <c r="AI176" s="2594">
        <f t="shared" si="216"/>
        <v>0</v>
      </c>
      <c r="AJ176" s="506">
        <f t="shared" si="216"/>
        <v>0</v>
      </c>
      <c r="AK176" s="2594">
        <f t="shared" si="216"/>
        <v>0</v>
      </c>
      <c r="AL176" s="506">
        <f t="shared" si="216"/>
        <v>0</v>
      </c>
      <c r="AM176" s="2594">
        <f t="shared" si="216"/>
        <v>0</v>
      </c>
      <c r="AN176" s="506">
        <f t="shared" si="216"/>
        <v>0</v>
      </c>
      <c r="AO176" s="2594">
        <f t="shared" si="216"/>
        <v>0</v>
      </c>
      <c r="AP176" s="506">
        <f t="shared" si="216"/>
        <v>0</v>
      </c>
      <c r="AQ176" s="2597">
        <f t="shared" si="216"/>
        <v>0</v>
      </c>
      <c r="AR176" s="506">
        <f t="shared" si="216"/>
        <v>0</v>
      </c>
      <c r="AS176" s="506">
        <f t="shared" si="216"/>
        <v>0</v>
      </c>
      <c r="AT176" s="506">
        <f>SUM(AT177:AT178)</f>
        <v>0</v>
      </c>
      <c r="AU176" s="506">
        <f>SUM(AU177:AU178)</f>
        <v>0</v>
      </c>
      <c r="AV176" s="1665">
        <f>SUM(AV177:AV178)</f>
        <v>0</v>
      </c>
      <c r="AW176" s="506">
        <f>SUM(AW177:AW178)</f>
        <v>0</v>
      </c>
      <c r="CW176"/>
      <c r="CX176"/>
      <c r="CY176"/>
      <c r="CZ176"/>
      <c r="DA176" s="288"/>
      <c r="DB176"/>
      <c r="DC176"/>
      <c r="DD176"/>
      <c r="DE176"/>
      <c r="DG176"/>
      <c r="DH176"/>
      <c r="DI176"/>
      <c r="DJ176"/>
      <c r="DK176"/>
      <c r="DL176"/>
      <c r="DM176"/>
    </row>
    <row r="177" spans="1:117" x14ac:dyDescent="0.25">
      <c r="A177" s="791"/>
      <c r="B177" s="794"/>
      <c r="C177" s="2598" t="s">
        <v>206</v>
      </c>
      <c r="D177" s="245">
        <f>SUM(E177:F177)</f>
        <v>0</v>
      </c>
      <c r="E177" s="290">
        <f t="shared" si="215"/>
        <v>0</v>
      </c>
      <c r="F177" s="2599">
        <f t="shared" si="215"/>
        <v>0</v>
      </c>
      <c r="G177" s="2457"/>
      <c r="H177" s="52"/>
      <c r="I177" s="2473"/>
      <c r="J177" s="2483"/>
      <c r="K177" s="2473"/>
      <c r="L177" s="2600"/>
      <c r="M177" s="2473"/>
      <c r="N177" s="52"/>
      <c r="O177" s="2473"/>
      <c r="P177" s="20"/>
      <c r="Q177" s="2473"/>
      <c r="R177" s="20"/>
      <c r="S177" s="2473"/>
      <c r="T177" s="20"/>
      <c r="U177" s="2473"/>
      <c r="V177" s="20"/>
      <c r="W177" s="2473"/>
      <c r="X177" s="20"/>
      <c r="Y177" s="2473"/>
      <c r="Z177" s="20"/>
      <c r="AA177" s="19"/>
      <c r="AB177" s="20"/>
      <c r="AC177" s="19"/>
      <c r="AD177" s="20"/>
      <c r="AE177" s="19"/>
      <c r="AF177" s="20"/>
      <c r="AG177" s="19"/>
      <c r="AH177" s="20"/>
      <c r="AI177" s="19"/>
      <c r="AJ177" s="20"/>
      <c r="AK177" s="19"/>
      <c r="AL177" s="20"/>
      <c r="AM177" s="19"/>
      <c r="AN177" s="20"/>
      <c r="AO177" s="19"/>
      <c r="AP177" s="20"/>
      <c r="AQ177" s="230"/>
      <c r="AR177" s="20"/>
      <c r="AS177" s="20"/>
      <c r="AT177" s="20"/>
      <c r="AU177" s="20"/>
      <c r="AV177" s="24"/>
      <c r="AW177" s="20"/>
      <c r="AX177" t="str">
        <f t="shared" si="195"/>
        <v/>
      </c>
      <c r="CW177"/>
      <c r="CX177" s="25" t="str">
        <f t="shared" ref="CX177:CX196" si="217">IF(AND(D177&gt;0,AR177=""),"  * No olvide digitar la variable  Usuarios con Discapacidad. Digite Cero si no tiene.",IF(AR177&gt;D177," * La variable Usuarios con Discapacidad no pueden superar el Total Ambos Sexos.",""))</f>
        <v/>
      </c>
      <c r="CY177" s="25" t="str">
        <f t="shared" ref="CY177:CY186" si="218">IF(AND(D177&gt;0,AS177=""),"  * No olvide digitar la variable Niños, niñas, adolescentes y jóvenes SENAME. Digite Cero si no tiene.",IF(AS177&gt;D177," * La variable Niños, niñas, adolescentes y jóvenes SENAME no pueden superar el Total Ambos Sexos.",""))</f>
        <v/>
      </c>
      <c r="CZ177" s="25" t="str">
        <f t="shared" ref="CZ177:CZ186" si="219">IF(AND(D177&gt;0,AT177=""),"  * No olvide digitar la variable Niños, niñas, adolescentes y jóvenes Mejor Niñez. Digite Cero si no tiene.",IF(AT177&gt;D177," * La variable Niños, niñas, adolescentes y jóvenes Mejor Niñez  no pueden superar el Total Ambos Sexos.",""))</f>
        <v/>
      </c>
      <c r="DA177" s="25" t="str">
        <f t="shared" ref="DA177:DA196" si="220">IF(AND(D177&gt;0,AU177=""),"  * No olvide digitar la variable Migrantes. Digite Cero si no tiene.",IF(AU177&gt;D177," * La variable Migrantes no pueden superar el Total Ambos Sexos.",""))</f>
        <v/>
      </c>
      <c r="DB177" s="25" t="str">
        <f>IF(AND($D177&gt;0,AV177=""),"  * No olvide digitar la variable Egreso por Abandono. Digite Cero si no tiene.",IF(AV177&gt;$D177," * La variable Egreso por Abandono no pueden superar el Total Ambos Sexos.",""))</f>
        <v/>
      </c>
      <c r="DC177" s="25" t="str">
        <f t="shared" ref="DC177:DC196" si="221">IF(AND(D177&gt;0,AW177=""),"  * No olvide digitar la variable Paciente Diabético en control PSCV. Digite Cero si no tiene.",IF(AW177&gt;D177," * La variable Paciente Diabético en control PSCV no pueden superar el Total Ambos Sexos.",""))</f>
        <v/>
      </c>
      <c r="DD177"/>
      <c r="DE177"/>
      <c r="DG177"/>
      <c r="DH177" s="26">
        <f>IF(AND(D177&gt;0,AR177=""),1,IF(AR177&gt;D177,1,0))</f>
        <v>0</v>
      </c>
      <c r="DI177" s="26">
        <f>IF(AND(D177&gt;0,AS177=""),1,IF(AS177&gt;D177,1,0))</f>
        <v>0</v>
      </c>
      <c r="DJ177" s="26">
        <f>IF(AND(D177&gt;0,AT177=""),1,IF(AT177&gt;D177,1,0))</f>
        <v>0</v>
      </c>
      <c r="DK177" s="26">
        <f>IF(AND(D177&gt;0,AU177=""),1,IF(AU177&gt;D177,1,0))</f>
        <v>0</v>
      </c>
      <c r="DL177" s="26">
        <f>IF(AND(D177&gt;0,AV177=""),1,IF(AV177&gt;D177,1,0))</f>
        <v>0</v>
      </c>
      <c r="DM177" s="26">
        <f>IF(AND(D177&gt;0,AW177=""),1,IF(AW177&gt;D177,1,0))</f>
        <v>0</v>
      </c>
    </row>
    <row r="178" spans="1:117" x14ac:dyDescent="0.25">
      <c r="A178" s="1668"/>
      <c r="B178" s="1370"/>
      <c r="C178" s="293" t="s">
        <v>207</v>
      </c>
      <c r="D178" s="1334">
        <f>SUM(E178:F178)</f>
        <v>0</v>
      </c>
      <c r="E178" s="1395">
        <f t="shared" si="215"/>
        <v>0</v>
      </c>
      <c r="F178" s="294">
        <f t="shared" si="215"/>
        <v>0</v>
      </c>
      <c r="G178" s="1434"/>
      <c r="H178" s="1435"/>
      <c r="I178" s="1473"/>
      <c r="J178" s="39"/>
      <c r="K178" s="1473"/>
      <c r="L178" s="295"/>
      <c r="M178" s="1473"/>
      <c r="N178" s="1435"/>
      <c r="O178" s="1473"/>
      <c r="P178" s="39"/>
      <c r="Q178" s="1473"/>
      <c r="R178" s="39"/>
      <c r="S178" s="1473"/>
      <c r="T178" s="39"/>
      <c r="U178" s="1473"/>
      <c r="V178" s="39"/>
      <c r="W178" s="1473"/>
      <c r="X178" s="39"/>
      <c r="Y178" s="1473"/>
      <c r="Z178" s="39"/>
      <c r="AA178" s="1473"/>
      <c r="AB178" s="39"/>
      <c r="AC178" s="1473"/>
      <c r="AD178" s="39"/>
      <c r="AE178" s="1473"/>
      <c r="AF178" s="39"/>
      <c r="AG178" s="1473"/>
      <c r="AH178" s="39"/>
      <c r="AI178" s="1473"/>
      <c r="AJ178" s="39"/>
      <c r="AK178" s="1473"/>
      <c r="AL178" s="39"/>
      <c r="AM178" s="1473"/>
      <c r="AN178" s="39"/>
      <c r="AO178" s="1473"/>
      <c r="AP178" s="39"/>
      <c r="AQ178" s="1437"/>
      <c r="AR178" s="39"/>
      <c r="AS178" s="39"/>
      <c r="AT178" s="39"/>
      <c r="AU178" s="39"/>
      <c r="AV178" s="1438"/>
      <c r="AW178" s="39"/>
      <c r="AX178" t="str">
        <f t="shared" si="195"/>
        <v/>
      </c>
      <c r="CW178"/>
      <c r="CX178" s="25" t="str">
        <f t="shared" si="217"/>
        <v/>
      </c>
      <c r="CY178" s="25" t="str">
        <f t="shared" si="218"/>
        <v/>
      </c>
      <c r="CZ178" s="25" t="str">
        <f t="shared" si="219"/>
        <v/>
      </c>
      <c r="DA178" s="25" t="str">
        <f t="shared" si="220"/>
        <v/>
      </c>
      <c r="DB178" s="25" t="str">
        <f t="shared" ref="DB178:DB194" si="222">IF(AND($D178&gt;0,AV178=""),"  * No olvide digitar la variable Egreso por Abandono. Digite Cero si no tiene.",IF(AV178&gt;$D178," * La variable Egreso por Abandono no pueden superar el Total Ambos Sexos.",""))</f>
        <v/>
      </c>
      <c r="DC178" s="25" t="str">
        <f t="shared" si="221"/>
        <v/>
      </c>
      <c r="DD178"/>
      <c r="DE178"/>
      <c r="DG178"/>
      <c r="DH178" s="26">
        <f t="shared" ref="DH178:DH196" si="223">IF(AND(D178&gt;0,AR178=""),1,IF(AR178&gt;D178,1,0))</f>
        <v>0</v>
      </c>
      <c r="DI178" s="26">
        <f t="shared" ref="DI178:DI196" si="224">IF(AND(D178&gt;0,AS178=""),1,IF(AS178&gt;D178,1,0))</f>
        <v>0</v>
      </c>
      <c r="DJ178" s="26">
        <f t="shared" ref="DJ178:DJ196" si="225">IF(AND(D178&gt;0,AT178=""),1,IF(AT178&gt;D178,1,0))</f>
        <v>0</v>
      </c>
      <c r="DK178" s="26">
        <f t="shared" ref="DK178:DK196" si="226">IF(AND(D178&gt;0,AU178=""),1,IF(AU178&gt;D178,1,0))</f>
        <v>0</v>
      </c>
      <c r="DL178" s="26">
        <f t="shared" ref="DL178:DL194" si="227">IF(AND(D178&gt;0,AV178=""),1,IF(AV178&gt;D178,1,0))</f>
        <v>0</v>
      </c>
      <c r="DM178" s="26">
        <f t="shared" ref="DM178:DM196" si="228">IF(AND(D178&gt;0,AW178=""),1,IF(AW178&gt;D178,1,0))</f>
        <v>0</v>
      </c>
    </row>
    <row r="179" spans="1:117" ht="15" customHeight="1" x14ac:dyDescent="0.25">
      <c r="A179" s="2590" t="s">
        <v>208</v>
      </c>
      <c r="B179" s="2550" t="s">
        <v>209</v>
      </c>
      <c r="C179" s="2601" t="s">
        <v>210</v>
      </c>
      <c r="D179" s="245">
        <f>SUM(E179+F179)</f>
        <v>0</v>
      </c>
      <c r="E179" s="290">
        <f>SUM(AA179+AC179+AE179+AG179+AI179+AK179+AM179+AO179)</f>
        <v>0</v>
      </c>
      <c r="F179" s="297">
        <f>SUM(AB179+AD179+AF179+AH179+AJ179+AL179+AN179+AP179)</f>
        <v>0</v>
      </c>
      <c r="G179" s="2602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2603"/>
      <c r="Y179" s="220"/>
      <c r="Z179" s="220"/>
      <c r="AA179" s="300"/>
      <c r="AB179" s="20"/>
      <c r="AC179" s="19"/>
      <c r="AD179" s="20"/>
      <c r="AE179" s="19"/>
      <c r="AF179" s="20"/>
      <c r="AG179" s="19"/>
      <c r="AH179" s="20"/>
      <c r="AI179" s="19"/>
      <c r="AJ179" s="20"/>
      <c r="AK179" s="19"/>
      <c r="AL179" s="20"/>
      <c r="AM179" s="19"/>
      <c r="AN179" s="20"/>
      <c r="AO179" s="19"/>
      <c r="AP179" s="20"/>
      <c r="AQ179" s="230"/>
      <c r="AR179" s="22"/>
      <c r="AS179" s="20"/>
      <c r="AT179" s="20"/>
      <c r="AU179" s="20"/>
      <c r="AV179" s="24"/>
      <c r="AW179" s="20"/>
      <c r="AX179" t="str">
        <f t="shared" si="195"/>
        <v/>
      </c>
      <c r="CW179"/>
      <c r="CX179" s="25" t="str">
        <f t="shared" si="217"/>
        <v/>
      </c>
      <c r="CY179" s="25" t="str">
        <f t="shared" si="218"/>
        <v/>
      </c>
      <c r="CZ179" s="25" t="str">
        <f t="shared" si="219"/>
        <v/>
      </c>
      <c r="DA179" s="25" t="str">
        <f t="shared" si="220"/>
        <v/>
      </c>
      <c r="DB179" s="25" t="str">
        <f t="shared" si="222"/>
        <v/>
      </c>
      <c r="DC179" s="25" t="str">
        <f t="shared" si="221"/>
        <v/>
      </c>
      <c r="DD179"/>
      <c r="DE179"/>
      <c r="DG179"/>
      <c r="DH179" s="26">
        <f t="shared" si="223"/>
        <v>0</v>
      </c>
      <c r="DI179" s="26">
        <f t="shared" si="224"/>
        <v>0</v>
      </c>
      <c r="DJ179" s="26">
        <f t="shared" si="225"/>
        <v>0</v>
      </c>
      <c r="DK179" s="26">
        <f t="shared" si="226"/>
        <v>0</v>
      </c>
      <c r="DL179" s="26">
        <f t="shared" si="227"/>
        <v>0</v>
      </c>
      <c r="DM179" s="26">
        <f t="shared" si="228"/>
        <v>0</v>
      </c>
    </row>
    <row r="180" spans="1:117" x14ac:dyDescent="0.25">
      <c r="A180" s="791"/>
      <c r="B180" s="713"/>
      <c r="C180" s="1648" t="s">
        <v>211</v>
      </c>
      <c r="D180" s="301">
        <f>SUM(E180+F180)</f>
        <v>0</v>
      </c>
      <c r="E180" s="290">
        <f t="shared" ref="E180:F183" si="229">SUM(AA180+AC180+AE180+AG180+AI180+AK180+AM180+AO180)</f>
        <v>0</v>
      </c>
      <c r="F180" s="297">
        <f t="shared" si="229"/>
        <v>0</v>
      </c>
      <c r="G180" s="1596"/>
      <c r="H180" s="1642"/>
      <c r="I180" s="1642"/>
      <c r="J180" s="1642"/>
      <c r="K180" s="1642"/>
      <c r="L180" s="1642"/>
      <c r="M180" s="1642"/>
      <c r="N180" s="1642"/>
      <c r="O180" s="1642"/>
      <c r="P180" s="1642"/>
      <c r="Q180" s="1642"/>
      <c r="R180" s="1642"/>
      <c r="S180" s="1642"/>
      <c r="T180" s="1642"/>
      <c r="U180" s="1642"/>
      <c r="V180" s="1642"/>
      <c r="W180" s="1642"/>
      <c r="X180" s="1595"/>
      <c r="Y180" s="1642"/>
      <c r="Z180" s="1642"/>
      <c r="AA180" s="302"/>
      <c r="AB180" s="63"/>
      <c r="AC180" s="193"/>
      <c r="AD180" s="63"/>
      <c r="AE180" s="193"/>
      <c r="AF180" s="63"/>
      <c r="AG180" s="193"/>
      <c r="AH180" s="63"/>
      <c r="AI180" s="193"/>
      <c r="AJ180" s="63"/>
      <c r="AK180" s="193"/>
      <c r="AL180" s="63"/>
      <c r="AM180" s="193"/>
      <c r="AN180" s="63"/>
      <c r="AO180" s="193"/>
      <c r="AP180" s="63"/>
      <c r="AQ180" s="252"/>
      <c r="AR180" s="232"/>
      <c r="AS180" s="63"/>
      <c r="AT180" s="63"/>
      <c r="AU180" s="63"/>
      <c r="AV180" s="303"/>
      <c r="AW180" s="63"/>
      <c r="AX180" t="str">
        <f t="shared" si="195"/>
        <v/>
      </c>
      <c r="CW180"/>
      <c r="CX180" s="25" t="str">
        <f t="shared" si="217"/>
        <v/>
      </c>
      <c r="CY180" s="25" t="str">
        <f t="shared" si="218"/>
        <v/>
      </c>
      <c r="CZ180" s="25" t="str">
        <f t="shared" si="219"/>
        <v/>
      </c>
      <c r="DA180" s="25" t="str">
        <f t="shared" si="220"/>
        <v/>
      </c>
      <c r="DB180" s="304"/>
      <c r="DC180" s="25" t="str">
        <f t="shared" si="221"/>
        <v/>
      </c>
      <c r="DD180"/>
      <c r="DE180"/>
      <c r="DG180"/>
      <c r="DH180" s="26">
        <f t="shared" si="223"/>
        <v>0</v>
      </c>
      <c r="DI180" s="26">
        <f t="shared" si="224"/>
        <v>0</v>
      </c>
      <c r="DJ180" s="26">
        <f t="shared" si="225"/>
        <v>0</v>
      </c>
      <c r="DK180" s="26">
        <f t="shared" si="226"/>
        <v>0</v>
      </c>
      <c r="DL180" s="304"/>
      <c r="DM180" s="26">
        <f t="shared" si="228"/>
        <v>0</v>
      </c>
    </row>
    <row r="181" spans="1:117" x14ac:dyDescent="0.25">
      <c r="A181" s="791"/>
      <c r="B181" s="945"/>
      <c r="C181" s="305" t="s">
        <v>212</v>
      </c>
      <c r="D181" s="301">
        <f t="shared" ref="D181:D194" si="230">SUM(E181+F181)</f>
        <v>0</v>
      </c>
      <c r="E181" s="1395">
        <f>SUM(AA181+AC181+AE181+AG181+AI181+AK181+AM181+AO181)</f>
        <v>0</v>
      </c>
      <c r="F181" s="294">
        <f t="shared" si="229"/>
        <v>0</v>
      </c>
      <c r="G181" s="1596"/>
      <c r="H181" s="1642"/>
      <c r="I181" s="1642"/>
      <c r="J181" s="1642"/>
      <c r="K181" s="1642"/>
      <c r="L181" s="1642"/>
      <c r="M181" s="1642"/>
      <c r="N181" s="1642"/>
      <c r="O181" s="1642"/>
      <c r="P181" s="1642"/>
      <c r="Q181" s="1642"/>
      <c r="R181" s="1642"/>
      <c r="S181" s="1642"/>
      <c r="T181" s="1642"/>
      <c r="U181" s="1642"/>
      <c r="V181" s="1642"/>
      <c r="W181" s="1642"/>
      <c r="X181" s="1595"/>
      <c r="Y181" s="1642"/>
      <c r="Z181" s="1642"/>
      <c r="AA181" s="1434"/>
      <c r="AB181" s="39"/>
      <c r="AC181" s="1473"/>
      <c r="AD181" s="39"/>
      <c r="AE181" s="1473"/>
      <c r="AF181" s="39"/>
      <c r="AG181" s="1473"/>
      <c r="AH181" s="39"/>
      <c r="AI181" s="1473"/>
      <c r="AJ181" s="39"/>
      <c r="AK181" s="1473"/>
      <c r="AL181" s="39"/>
      <c r="AM181" s="1473"/>
      <c r="AN181" s="39"/>
      <c r="AO181" s="1473"/>
      <c r="AP181" s="39"/>
      <c r="AQ181" s="1437"/>
      <c r="AR181" s="1435"/>
      <c r="AS181" s="39"/>
      <c r="AT181" s="39"/>
      <c r="AU181" s="39"/>
      <c r="AV181" s="1661"/>
      <c r="AW181" s="39"/>
      <c r="AX181" t="str">
        <f t="shared" si="195"/>
        <v/>
      </c>
      <c r="CW181"/>
      <c r="CX181" s="25" t="str">
        <f t="shared" si="217"/>
        <v/>
      </c>
      <c r="CY181" s="25" t="str">
        <f t="shared" si="218"/>
        <v/>
      </c>
      <c r="CZ181" s="25" t="str">
        <f t="shared" si="219"/>
        <v/>
      </c>
      <c r="DA181" s="25" t="str">
        <f t="shared" si="220"/>
        <v/>
      </c>
      <c r="DB181" s="304"/>
      <c r="DC181" s="25" t="str">
        <f t="shared" si="221"/>
        <v/>
      </c>
      <c r="DD181"/>
      <c r="DE181"/>
      <c r="DG181"/>
      <c r="DH181" s="26">
        <f t="shared" si="223"/>
        <v>0</v>
      </c>
      <c r="DI181" s="26">
        <f t="shared" si="224"/>
        <v>0</v>
      </c>
      <c r="DJ181" s="26">
        <f t="shared" si="225"/>
        <v>0</v>
      </c>
      <c r="DK181" s="26">
        <f t="shared" si="226"/>
        <v>0</v>
      </c>
      <c r="DL181" s="304"/>
      <c r="DM181" s="26">
        <f t="shared" si="228"/>
        <v>0</v>
      </c>
    </row>
    <row r="182" spans="1:117" x14ac:dyDescent="0.25">
      <c r="A182" s="791"/>
      <c r="B182" s="2591" t="s">
        <v>213</v>
      </c>
      <c r="C182" s="2598" t="s">
        <v>210</v>
      </c>
      <c r="D182" s="2579">
        <f t="shared" si="230"/>
        <v>0</v>
      </c>
      <c r="E182" s="290">
        <f>SUM(AA182+AC182+AE182+AG182+AI182+AK182+AM182+AO182)</f>
        <v>0</v>
      </c>
      <c r="F182" s="297">
        <f t="shared" si="229"/>
        <v>0</v>
      </c>
      <c r="G182" s="1596"/>
      <c r="H182" s="1642"/>
      <c r="I182" s="1642"/>
      <c r="J182" s="1642"/>
      <c r="K182" s="1642"/>
      <c r="L182" s="1642"/>
      <c r="M182" s="1642"/>
      <c r="N182" s="1642"/>
      <c r="O182" s="1642"/>
      <c r="P182" s="1642"/>
      <c r="Q182" s="1642"/>
      <c r="R182" s="1642"/>
      <c r="S182" s="1642"/>
      <c r="T182" s="1642"/>
      <c r="U182" s="1642"/>
      <c r="V182" s="1642"/>
      <c r="W182" s="1642"/>
      <c r="X182" s="1595"/>
      <c r="Y182" s="1642"/>
      <c r="Z182" s="1642"/>
      <c r="AA182" s="205"/>
      <c r="AB182" s="2483"/>
      <c r="AC182" s="2473"/>
      <c r="AD182" s="2483"/>
      <c r="AE182" s="2473"/>
      <c r="AF182" s="2483"/>
      <c r="AG182" s="2473"/>
      <c r="AH182" s="2483"/>
      <c r="AI182" s="2473"/>
      <c r="AJ182" s="2483"/>
      <c r="AK182" s="2473"/>
      <c r="AL182" s="2483"/>
      <c r="AM182" s="2473"/>
      <c r="AN182" s="2483"/>
      <c r="AO182" s="2473"/>
      <c r="AP182" s="2483"/>
      <c r="AQ182" s="2583"/>
      <c r="AR182" s="52"/>
      <c r="AS182" s="2483"/>
      <c r="AT182" s="2483"/>
      <c r="AU182" s="2483"/>
      <c r="AV182" s="2458"/>
      <c r="AW182" s="2483"/>
      <c r="AX182" t="str">
        <f t="shared" si="195"/>
        <v/>
      </c>
      <c r="CW182"/>
      <c r="CX182" s="25" t="str">
        <f t="shared" si="217"/>
        <v/>
      </c>
      <c r="CY182" s="25" t="str">
        <f t="shared" si="218"/>
        <v/>
      </c>
      <c r="CZ182" s="25" t="str">
        <f t="shared" si="219"/>
        <v/>
      </c>
      <c r="DA182" s="25" t="str">
        <f t="shared" si="220"/>
        <v/>
      </c>
      <c r="DB182" s="25" t="str">
        <f t="shared" si="222"/>
        <v/>
      </c>
      <c r="DC182" s="25" t="str">
        <f t="shared" si="221"/>
        <v/>
      </c>
      <c r="DD182"/>
      <c r="DE182"/>
      <c r="DG182"/>
      <c r="DH182" s="26">
        <f t="shared" si="223"/>
        <v>0</v>
      </c>
      <c r="DI182" s="26">
        <f t="shared" si="224"/>
        <v>0</v>
      </c>
      <c r="DJ182" s="26">
        <f t="shared" si="225"/>
        <v>0</v>
      </c>
      <c r="DK182" s="26">
        <f t="shared" si="226"/>
        <v>0</v>
      </c>
      <c r="DL182" s="26">
        <f t="shared" si="227"/>
        <v>0</v>
      </c>
      <c r="DM182" s="26">
        <f t="shared" si="228"/>
        <v>0</v>
      </c>
    </row>
    <row r="183" spans="1:117" x14ac:dyDescent="0.25">
      <c r="A183" s="791"/>
      <c r="B183" s="1370"/>
      <c r="C183" s="1672" t="s">
        <v>214</v>
      </c>
      <c r="D183" s="2432">
        <f t="shared" si="230"/>
        <v>0</v>
      </c>
      <c r="E183" s="1395">
        <f>SUM(AA183+AC183+AE183+AG183+AI183+AK183+AM183+AO183)</f>
        <v>0</v>
      </c>
      <c r="F183" s="294">
        <f t="shared" si="229"/>
        <v>0</v>
      </c>
      <c r="G183" s="1596"/>
      <c r="H183" s="1642"/>
      <c r="I183" s="1642"/>
      <c r="J183" s="1642"/>
      <c r="K183" s="1642"/>
      <c r="L183" s="1642"/>
      <c r="M183" s="1642"/>
      <c r="N183" s="1642"/>
      <c r="O183" s="1642"/>
      <c r="P183" s="1642"/>
      <c r="Q183" s="1642"/>
      <c r="R183" s="1642"/>
      <c r="S183" s="1642"/>
      <c r="T183" s="1642"/>
      <c r="U183" s="1642"/>
      <c r="V183" s="1642"/>
      <c r="W183" s="1642"/>
      <c r="X183" s="1595"/>
      <c r="Y183" s="1642"/>
      <c r="Z183" s="1642"/>
      <c r="AA183" s="1624"/>
      <c r="AB183" s="39"/>
      <c r="AC183" s="1473"/>
      <c r="AD183" s="39"/>
      <c r="AE183" s="1473"/>
      <c r="AF183" s="39"/>
      <c r="AG183" s="1473"/>
      <c r="AH183" s="39"/>
      <c r="AI183" s="1473"/>
      <c r="AJ183" s="39"/>
      <c r="AK183" s="1473"/>
      <c r="AL183" s="39"/>
      <c r="AM183" s="1473"/>
      <c r="AN183" s="39"/>
      <c r="AO183" s="1473"/>
      <c r="AP183" s="39"/>
      <c r="AQ183" s="1437"/>
      <c r="AR183" s="1435"/>
      <c r="AS183" s="39"/>
      <c r="AT183" s="39"/>
      <c r="AU183" s="39"/>
      <c r="AV183" s="1661"/>
      <c r="AW183" s="39"/>
      <c r="AX183" t="str">
        <f t="shared" si="195"/>
        <v/>
      </c>
      <c r="CW183"/>
      <c r="CX183" s="25" t="str">
        <f t="shared" si="217"/>
        <v/>
      </c>
      <c r="CY183" s="25" t="str">
        <f t="shared" si="218"/>
        <v/>
      </c>
      <c r="CZ183" s="25" t="str">
        <f t="shared" si="219"/>
        <v/>
      </c>
      <c r="DA183" s="25" t="str">
        <f t="shared" si="220"/>
        <v/>
      </c>
      <c r="DB183" s="304"/>
      <c r="DC183" s="25" t="str">
        <f t="shared" si="221"/>
        <v/>
      </c>
      <c r="DD183"/>
      <c r="DE183"/>
      <c r="DG183"/>
      <c r="DH183" s="26">
        <f t="shared" si="223"/>
        <v>0</v>
      </c>
      <c r="DI183" s="26">
        <f t="shared" si="224"/>
        <v>0</v>
      </c>
      <c r="DJ183" s="26">
        <f t="shared" si="225"/>
        <v>0</v>
      </c>
      <c r="DK183" s="26">
        <f t="shared" si="226"/>
        <v>0</v>
      </c>
      <c r="DL183" s="304"/>
      <c r="DM183" s="26">
        <f t="shared" si="228"/>
        <v>0</v>
      </c>
    </row>
    <row r="184" spans="1:117" x14ac:dyDescent="0.25">
      <c r="A184" s="791"/>
      <c r="B184" s="2530" t="s">
        <v>95</v>
      </c>
      <c r="C184" s="2601" t="s">
        <v>210</v>
      </c>
      <c r="D184" s="245">
        <f t="shared" si="230"/>
        <v>0</v>
      </c>
      <c r="E184" s="290">
        <f t="shared" ref="E184:F186" si="231">SUM(AC184+AE184+AG184+AI184+AK184+AM184+AO184)</f>
        <v>0</v>
      </c>
      <c r="F184" s="297">
        <f t="shared" si="231"/>
        <v>0</v>
      </c>
      <c r="G184" s="1596"/>
      <c r="H184" s="1642"/>
      <c r="I184" s="1642"/>
      <c r="J184" s="1642"/>
      <c r="K184" s="1642"/>
      <c r="L184" s="1642"/>
      <c r="M184" s="1642"/>
      <c r="N184" s="1642"/>
      <c r="O184" s="1642"/>
      <c r="P184" s="1642"/>
      <c r="Q184" s="1642"/>
      <c r="R184" s="1642"/>
      <c r="S184" s="1642"/>
      <c r="T184" s="1642"/>
      <c r="U184" s="1642"/>
      <c r="V184" s="1642"/>
      <c r="W184" s="1642"/>
      <c r="X184" s="1595"/>
      <c r="Y184" s="1642"/>
      <c r="Z184" s="1642"/>
      <c r="AA184" s="220"/>
      <c r="AB184" s="220"/>
      <c r="AC184" s="2457"/>
      <c r="AD184" s="2483"/>
      <c r="AE184" s="2473"/>
      <c r="AF184" s="2483"/>
      <c r="AG184" s="2473"/>
      <c r="AH184" s="2483"/>
      <c r="AI184" s="2473"/>
      <c r="AJ184" s="2483"/>
      <c r="AK184" s="2473"/>
      <c r="AL184" s="2483"/>
      <c r="AM184" s="2473"/>
      <c r="AN184" s="2483"/>
      <c r="AO184" s="2473"/>
      <c r="AP184" s="2483"/>
      <c r="AQ184" s="2583"/>
      <c r="AR184" s="52"/>
      <c r="AS184" s="2483"/>
      <c r="AT184" s="2483"/>
      <c r="AU184" s="2483"/>
      <c r="AV184" s="2458"/>
      <c r="AW184" s="2483"/>
      <c r="AX184" t="str">
        <f t="shared" si="195"/>
        <v/>
      </c>
      <c r="CW184"/>
      <c r="CX184" s="25" t="str">
        <f t="shared" si="217"/>
        <v/>
      </c>
      <c r="CY184" s="25" t="str">
        <f t="shared" si="218"/>
        <v/>
      </c>
      <c r="CZ184" s="25" t="str">
        <f t="shared" si="219"/>
        <v/>
      </c>
      <c r="DA184" s="25" t="str">
        <f t="shared" si="220"/>
        <v/>
      </c>
      <c r="DB184" s="25" t="str">
        <f t="shared" si="222"/>
        <v/>
      </c>
      <c r="DC184" s="25" t="str">
        <f t="shared" si="221"/>
        <v/>
      </c>
      <c r="DD184"/>
      <c r="DE184"/>
      <c r="DG184"/>
      <c r="DH184" s="26">
        <f t="shared" si="223"/>
        <v>0</v>
      </c>
      <c r="DI184" s="26">
        <f t="shared" si="224"/>
        <v>0</v>
      </c>
      <c r="DJ184" s="26">
        <f t="shared" si="225"/>
        <v>0</v>
      </c>
      <c r="DK184" s="26">
        <f t="shared" si="226"/>
        <v>0</v>
      </c>
      <c r="DL184" s="26">
        <f t="shared" si="227"/>
        <v>0</v>
      </c>
      <c r="DM184" s="26">
        <f t="shared" si="228"/>
        <v>0</v>
      </c>
    </row>
    <row r="185" spans="1:117" x14ac:dyDescent="0.25">
      <c r="A185" s="791"/>
      <c r="B185" s="728"/>
      <c r="C185" s="1648" t="s">
        <v>215</v>
      </c>
      <c r="D185" s="301">
        <f t="shared" si="230"/>
        <v>0</v>
      </c>
      <c r="E185" s="290">
        <f t="shared" si="231"/>
        <v>0</v>
      </c>
      <c r="F185" s="297">
        <f t="shared" si="231"/>
        <v>0</v>
      </c>
      <c r="G185" s="1596"/>
      <c r="H185" s="1642"/>
      <c r="I185" s="1642"/>
      <c r="J185" s="1642"/>
      <c r="K185" s="1642"/>
      <c r="L185" s="1642"/>
      <c r="M185" s="1642"/>
      <c r="N185" s="1642"/>
      <c r="O185" s="1642"/>
      <c r="P185" s="1642"/>
      <c r="Q185" s="1642"/>
      <c r="R185" s="1642"/>
      <c r="S185" s="1642"/>
      <c r="T185" s="1642"/>
      <c r="U185" s="1642"/>
      <c r="V185" s="1642"/>
      <c r="W185" s="1642"/>
      <c r="X185" s="1595"/>
      <c r="Y185" s="1642"/>
      <c r="Z185" s="1642"/>
      <c r="AA185" s="1642"/>
      <c r="AB185" s="1642"/>
      <c r="AC185" s="302"/>
      <c r="AD185" s="63"/>
      <c r="AE185" s="193"/>
      <c r="AF185" s="63"/>
      <c r="AG185" s="193"/>
      <c r="AH185" s="63"/>
      <c r="AI185" s="193"/>
      <c r="AJ185" s="63"/>
      <c r="AK185" s="193"/>
      <c r="AL185" s="63"/>
      <c r="AM185" s="193"/>
      <c r="AN185" s="63"/>
      <c r="AO185" s="193"/>
      <c r="AP185" s="63"/>
      <c r="AQ185" s="252"/>
      <c r="AR185" s="232"/>
      <c r="AS185" s="63"/>
      <c r="AT185" s="63"/>
      <c r="AU185" s="63"/>
      <c r="AV185" s="234"/>
      <c r="AW185" s="63"/>
      <c r="AX185" t="str">
        <f t="shared" si="195"/>
        <v/>
      </c>
      <c r="CW185"/>
      <c r="CX185" s="25" t="str">
        <f t="shared" si="217"/>
        <v/>
      </c>
      <c r="CY185" s="25" t="str">
        <f t="shared" si="218"/>
        <v/>
      </c>
      <c r="CZ185" s="25" t="str">
        <f t="shared" si="219"/>
        <v/>
      </c>
      <c r="DA185" s="25" t="str">
        <f t="shared" si="220"/>
        <v/>
      </c>
      <c r="DB185" s="304"/>
      <c r="DC185" s="25" t="str">
        <f t="shared" si="221"/>
        <v/>
      </c>
      <c r="DD185"/>
      <c r="DE185"/>
      <c r="DG185"/>
      <c r="DH185" s="26">
        <f t="shared" si="223"/>
        <v>0</v>
      </c>
      <c r="DI185" s="26">
        <f t="shared" si="224"/>
        <v>0</v>
      </c>
      <c r="DJ185" s="26">
        <f t="shared" si="225"/>
        <v>0</v>
      </c>
      <c r="DK185" s="26">
        <f t="shared" si="226"/>
        <v>0</v>
      </c>
      <c r="DL185" s="304"/>
      <c r="DM185" s="26">
        <f t="shared" si="228"/>
        <v>0</v>
      </c>
    </row>
    <row r="186" spans="1:117" x14ac:dyDescent="0.25">
      <c r="A186" s="1668"/>
      <c r="B186" s="898"/>
      <c r="C186" s="1673" t="s">
        <v>216</v>
      </c>
      <c r="D186" s="301">
        <f t="shared" si="230"/>
        <v>0</v>
      </c>
      <c r="E186" s="1395">
        <f t="shared" si="231"/>
        <v>0</v>
      </c>
      <c r="F186" s="294">
        <f t="shared" si="231"/>
        <v>0</v>
      </c>
      <c r="G186" s="1596"/>
      <c r="H186" s="1642"/>
      <c r="I186" s="1642"/>
      <c r="J186" s="1642"/>
      <c r="K186" s="1642"/>
      <c r="L186" s="1642"/>
      <c r="M186" s="1642"/>
      <c r="N186" s="1642"/>
      <c r="O186" s="1642"/>
      <c r="P186" s="1642"/>
      <c r="Q186" s="1642"/>
      <c r="R186" s="1642"/>
      <c r="S186" s="1642"/>
      <c r="T186" s="1642"/>
      <c r="U186" s="1642"/>
      <c r="V186" s="1642"/>
      <c r="W186" s="1642"/>
      <c r="X186" s="1595"/>
      <c r="Y186" s="1642"/>
      <c r="Z186" s="1642"/>
      <c r="AA186" s="1642"/>
      <c r="AB186" s="1642"/>
      <c r="AC186" s="1434"/>
      <c r="AD186" s="39"/>
      <c r="AE186" s="1473"/>
      <c r="AF186" s="39"/>
      <c r="AG186" s="1473"/>
      <c r="AH186" s="39"/>
      <c r="AI186" s="1473"/>
      <c r="AJ186" s="39"/>
      <c r="AK186" s="1473"/>
      <c r="AL186" s="39"/>
      <c r="AM186" s="1473"/>
      <c r="AN186" s="39"/>
      <c r="AO186" s="1473"/>
      <c r="AP186" s="39"/>
      <c r="AQ186" s="1437"/>
      <c r="AR186" s="1435"/>
      <c r="AS186" s="39"/>
      <c r="AT186" s="39"/>
      <c r="AU186" s="39"/>
      <c r="AV186" s="1661"/>
      <c r="AW186" s="39"/>
      <c r="AX186" t="str">
        <f t="shared" si="195"/>
        <v/>
      </c>
      <c r="CW186"/>
      <c r="CX186" s="25" t="str">
        <f t="shared" si="217"/>
        <v/>
      </c>
      <c r="CY186" s="25" t="str">
        <f t="shared" si="218"/>
        <v/>
      </c>
      <c r="CZ186" s="25" t="str">
        <f t="shared" si="219"/>
        <v/>
      </c>
      <c r="DA186" s="25" t="str">
        <f t="shared" si="220"/>
        <v/>
      </c>
      <c r="DB186" s="304"/>
      <c r="DC186" s="25" t="str">
        <f t="shared" si="221"/>
        <v/>
      </c>
      <c r="DD186"/>
      <c r="DE186"/>
      <c r="DG186"/>
      <c r="DH186" s="26">
        <f t="shared" si="223"/>
        <v>0</v>
      </c>
      <c r="DI186" s="26">
        <f t="shared" si="224"/>
        <v>0</v>
      </c>
      <c r="DJ186" s="26">
        <f t="shared" si="225"/>
        <v>0</v>
      </c>
      <c r="DK186" s="26">
        <f t="shared" si="226"/>
        <v>0</v>
      </c>
      <c r="DL186" s="304"/>
      <c r="DM186" s="26">
        <f t="shared" si="228"/>
        <v>0</v>
      </c>
    </row>
    <row r="187" spans="1:117" ht="15" customHeight="1" x14ac:dyDescent="0.25">
      <c r="A187" s="2550" t="s">
        <v>217</v>
      </c>
      <c r="B187" s="2492" t="s">
        <v>218</v>
      </c>
      <c r="C187" s="2445"/>
      <c r="D187" s="2604">
        <f>SUM(E187+F187)</f>
        <v>0</v>
      </c>
      <c r="E187" s="2605">
        <f t="shared" ref="E187:F191" si="232">SUM(AK187)</f>
        <v>0</v>
      </c>
      <c r="F187" s="2606">
        <f t="shared" si="232"/>
        <v>0</v>
      </c>
      <c r="G187" s="1603"/>
      <c r="H187" s="1641"/>
      <c r="I187" s="1641"/>
      <c r="J187" s="1641"/>
      <c r="K187" s="1641"/>
      <c r="L187" s="1641"/>
      <c r="M187" s="1641"/>
      <c r="N187" s="1641"/>
      <c r="O187" s="1641"/>
      <c r="P187" s="1641"/>
      <c r="Q187" s="1641"/>
      <c r="R187" s="1641"/>
      <c r="S187" s="1641"/>
      <c r="T187" s="1641"/>
      <c r="U187" s="1641"/>
      <c r="V187" s="1641"/>
      <c r="W187" s="1641"/>
      <c r="X187" s="1602"/>
      <c r="Y187" s="1641"/>
      <c r="Z187" s="1641"/>
      <c r="AA187" s="1641"/>
      <c r="AB187" s="1641"/>
      <c r="AC187" s="2581"/>
      <c r="AD187" s="219"/>
      <c r="AE187" s="219"/>
      <c r="AF187" s="219"/>
      <c r="AG187" s="219"/>
      <c r="AH187" s="219"/>
      <c r="AI187" s="219"/>
      <c r="AJ187" s="311"/>
      <c r="AK187" s="2607"/>
      <c r="AL187" s="2608"/>
      <c r="AM187" s="2609"/>
      <c r="AN187" s="219"/>
      <c r="AO187" s="219"/>
      <c r="AP187" s="311"/>
      <c r="AQ187" s="2610"/>
      <c r="AR187" s="2611"/>
      <c r="AS187" s="1641"/>
      <c r="AT187" s="1602"/>
      <c r="AU187" s="2612"/>
      <c r="AV187" s="2612"/>
      <c r="AW187" s="2612"/>
      <c r="AX187" t="str">
        <f t="shared" si="195"/>
        <v/>
      </c>
      <c r="CW187"/>
      <c r="CX187" s="25" t="str">
        <f t="shared" si="217"/>
        <v/>
      </c>
      <c r="CY187" s="304"/>
      <c r="CZ187" s="304"/>
      <c r="DA187" s="25" t="str">
        <f t="shared" si="220"/>
        <v/>
      </c>
      <c r="DB187" s="25" t="str">
        <f t="shared" si="222"/>
        <v/>
      </c>
      <c r="DC187" s="25" t="str">
        <f t="shared" si="221"/>
        <v/>
      </c>
      <c r="DD187"/>
      <c r="DE187"/>
      <c r="DG187"/>
      <c r="DH187" s="26">
        <f t="shared" si="223"/>
        <v>0</v>
      </c>
      <c r="DI187" s="304"/>
      <c r="DJ187" s="304"/>
      <c r="DK187" s="26">
        <f t="shared" si="226"/>
        <v>0</v>
      </c>
      <c r="DL187" s="26">
        <f t="shared" si="227"/>
        <v>0</v>
      </c>
      <c r="DM187" s="26">
        <f t="shared" si="228"/>
        <v>0</v>
      </c>
    </row>
    <row r="188" spans="1:117" x14ac:dyDescent="0.25">
      <c r="A188" s="713"/>
      <c r="B188" s="713" t="s">
        <v>209</v>
      </c>
      <c r="C188" s="244" t="s">
        <v>210</v>
      </c>
      <c r="D188" s="2579">
        <f t="shared" si="230"/>
        <v>0</v>
      </c>
      <c r="E188" s="254">
        <f t="shared" si="232"/>
        <v>0</v>
      </c>
      <c r="F188" s="297">
        <f t="shared" si="232"/>
        <v>0</v>
      </c>
      <c r="G188" s="1603"/>
      <c r="H188" s="1641"/>
      <c r="I188" s="1641"/>
      <c r="J188" s="1641"/>
      <c r="K188" s="1641"/>
      <c r="L188" s="1641"/>
      <c r="M188" s="1641"/>
      <c r="N188" s="1641"/>
      <c r="O188" s="1641"/>
      <c r="P188" s="1641"/>
      <c r="Q188" s="1641"/>
      <c r="R188" s="1641"/>
      <c r="S188" s="1641"/>
      <c r="T188" s="1641"/>
      <c r="U188" s="1641"/>
      <c r="V188" s="1641"/>
      <c r="W188" s="1641"/>
      <c r="X188" s="1602"/>
      <c r="Y188" s="1641"/>
      <c r="Z188" s="1641"/>
      <c r="AA188" s="1641"/>
      <c r="AB188" s="1641"/>
      <c r="AC188" s="1603"/>
      <c r="AD188" s="1641"/>
      <c r="AE188" s="1641"/>
      <c r="AF188" s="1641"/>
      <c r="AG188" s="1641"/>
      <c r="AH188" s="1641"/>
      <c r="AI188" s="1641"/>
      <c r="AJ188" s="1485"/>
      <c r="AK188" s="19"/>
      <c r="AL188" s="20"/>
      <c r="AM188" s="1484"/>
      <c r="AN188" s="1641"/>
      <c r="AO188" s="1641"/>
      <c r="AP188" s="1485"/>
      <c r="AQ188" s="230"/>
      <c r="AR188" s="22"/>
      <c r="AS188" s="1641"/>
      <c r="AT188" s="1602"/>
      <c r="AU188" s="24"/>
      <c r="AV188" s="24"/>
      <c r="AW188" s="20"/>
      <c r="AX188" t="str">
        <f t="shared" si="195"/>
        <v/>
      </c>
      <c r="CW188"/>
      <c r="CX188" s="25" t="str">
        <f t="shared" si="217"/>
        <v/>
      </c>
      <c r="CY188" s="304"/>
      <c r="CZ188" s="304"/>
      <c r="DA188" s="25" t="str">
        <f t="shared" si="220"/>
        <v/>
      </c>
      <c r="DB188" s="25" t="str">
        <f t="shared" si="222"/>
        <v/>
      </c>
      <c r="DC188" s="25" t="str">
        <f t="shared" si="221"/>
        <v/>
      </c>
      <c r="DD188"/>
      <c r="DE188"/>
      <c r="DG188"/>
      <c r="DH188" s="26">
        <f t="shared" si="223"/>
        <v>0</v>
      </c>
      <c r="DI188" s="304"/>
      <c r="DJ188" s="304"/>
      <c r="DK188" s="26">
        <f t="shared" si="226"/>
        <v>0</v>
      </c>
      <c r="DL188" s="26">
        <f t="shared" si="227"/>
        <v>0</v>
      </c>
      <c r="DM188" s="26">
        <f t="shared" si="228"/>
        <v>0</v>
      </c>
    </row>
    <row r="189" spans="1:117" x14ac:dyDescent="0.25">
      <c r="A189" s="713"/>
      <c r="B189" s="713"/>
      <c r="C189" s="318" t="s">
        <v>219</v>
      </c>
      <c r="D189" s="1334">
        <f t="shared" si="230"/>
        <v>0</v>
      </c>
      <c r="E189" s="1395">
        <f t="shared" si="232"/>
        <v>0</v>
      </c>
      <c r="F189" s="294">
        <f t="shared" si="232"/>
        <v>0</v>
      </c>
      <c r="G189" s="1603"/>
      <c r="H189" s="1641"/>
      <c r="I189" s="1641"/>
      <c r="J189" s="1641"/>
      <c r="K189" s="1641"/>
      <c r="L189" s="1641"/>
      <c r="M189" s="1641"/>
      <c r="N189" s="1641"/>
      <c r="O189" s="1641"/>
      <c r="P189" s="1641"/>
      <c r="Q189" s="1641"/>
      <c r="R189" s="1641"/>
      <c r="S189" s="1641"/>
      <c r="T189" s="1641"/>
      <c r="U189" s="1641"/>
      <c r="V189" s="1641"/>
      <c r="W189" s="1641"/>
      <c r="X189" s="1602"/>
      <c r="Y189" s="1641"/>
      <c r="Z189" s="1641"/>
      <c r="AA189" s="1641"/>
      <c r="AB189" s="1641"/>
      <c r="AC189" s="1603"/>
      <c r="AD189" s="1641"/>
      <c r="AE189" s="1641"/>
      <c r="AF189" s="1641"/>
      <c r="AG189" s="1641"/>
      <c r="AH189" s="1641"/>
      <c r="AI189" s="1641"/>
      <c r="AJ189" s="1485"/>
      <c r="AK189" s="193"/>
      <c r="AL189" s="63"/>
      <c r="AM189" s="1484"/>
      <c r="AN189" s="1641"/>
      <c r="AO189" s="1641"/>
      <c r="AP189" s="1485"/>
      <c r="AQ189" s="252"/>
      <c r="AR189" s="232"/>
      <c r="AS189" s="1641"/>
      <c r="AT189" s="1602"/>
      <c r="AU189" s="1438"/>
      <c r="AV189" s="1661"/>
      <c r="AW189" s="1438"/>
      <c r="AX189" t="str">
        <f t="shared" si="195"/>
        <v/>
      </c>
      <c r="CW189"/>
      <c r="CX189" s="25" t="str">
        <f t="shared" si="217"/>
        <v/>
      </c>
      <c r="CY189" s="304"/>
      <c r="CZ189" s="304"/>
      <c r="DA189" s="25" t="str">
        <f t="shared" si="220"/>
        <v/>
      </c>
      <c r="DB189" s="304"/>
      <c r="DC189" s="25" t="str">
        <f t="shared" si="221"/>
        <v/>
      </c>
      <c r="DD189"/>
      <c r="DE189"/>
      <c r="DG189"/>
      <c r="DH189" s="26">
        <f t="shared" si="223"/>
        <v>0</v>
      </c>
      <c r="DI189" s="304"/>
      <c r="DJ189" s="304"/>
      <c r="DK189" s="26">
        <f t="shared" si="226"/>
        <v>0</v>
      </c>
      <c r="DL189" s="304"/>
      <c r="DM189" s="26">
        <f t="shared" si="228"/>
        <v>0</v>
      </c>
    </row>
    <row r="190" spans="1:117" x14ac:dyDescent="0.25">
      <c r="A190" s="713"/>
      <c r="B190" s="2550" t="s">
        <v>95</v>
      </c>
      <c r="C190" s="2601" t="s">
        <v>220</v>
      </c>
      <c r="D190" s="2579">
        <f t="shared" si="230"/>
        <v>0</v>
      </c>
      <c r="E190" s="290">
        <f t="shared" si="232"/>
        <v>0</v>
      </c>
      <c r="F190" s="297">
        <f t="shared" si="232"/>
        <v>0</v>
      </c>
      <c r="G190" s="1603"/>
      <c r="H190" s="1641"/>
      <c r="I190" s="1641"/>
      <c r="J190" s="1641"/>
      <c r="K190" s="1641"/>
      <c r="L190" s="1641"/>
      <c r="M190" s="1641"/>
      <c r="N190" s="1641"/>
      <c r="O190" s="1641"/>
      <c r="P190" s="1641"/>
      <c r="Q190" s="1641"/>
      <c r="R190" s="1641"/>
      <c r="S190" s="1641"/>
      <c r="T190" s="1641"/>
      <c r="U190" s="1641"/>
      <c r="V190" s="1641"/>
      <c r="W190" s="1641"/>
      <c r="X190" s="1602"/>
      <c r="Y190" s="1641"/>
      <c r="Z190" s="1641"/>
      <c r="AA190" s="1641"/>
      <c r="AB190" s="1641"/>
      <c r="AC190" s="1603"/>
      <c r="AD190" s="1641"/>
      <c r="AE190" s="1641"/>
      <c r="AF190" s="1641"/>
      <c r="AG190" s="1641"/>
      <c r="AH190" s="1641"/>
      <c r="AI190" s="1641"/>
      <c r="AJ190" s="1485"/>
      <c r="AK190" s="2473"/>
      <c r="AL190" s="2483"/>
      <c r="AM190" s="1484"/>
      <c r="AN190" s="1641"/>
      <c r="AO190" s="1641"/>
      <c r="AP190" s="1485"/>
      <c r="AQ190" s="2583"/>
      <c r="AR190" s="52"/>
      <c r="AS190" s="1641"/>
      <c r="AT190" s="1602"/>
      <c r="AU190" s="24"/>
      <c r="AV190" s="24"/>
      <c r="AW190" s="24"/>
      <c r="AX190" t="str">
        <f t="shared" si="195"/>
        <v/>
      </c>
      <c r="CW190"/>
      <c r="CX190" s="25" t="str">
        <f t="shared" si="217"/>
        <v/>
      </c>
      <c r="CY190" s="304"/>
      <c r="CZ190" s="304"/>
      <c r="DA190" s="25" t="str">
        <f t="shared" si="220"/>
        <v/>
      </c>
      <c r="DB190" s="25" t="str">
        <f t="shared" si="222"/>
        <v/>
      </c>
      <c r="DC190" s="25" t="str">
        <f t="shared" si="221"/>
        <v/>
      </c>
      <c r="DD190"/>
      <c r="DE190"/>
      <c r="DG190"/>
      <c r="DH190" s="26">
        <f t="shared" si="223"/>
        <v>0</v>
      </c>
      <c r="DI190" s="304"/>
      <c r="DJ190" s="304"/>
      <c r="DK190" s="26">
        <f t="shared" si="226"/>
        <v>0</v>
      </c>
      <c r="DL190" s="26">
        <f t="shared" si="227"/>
        <v>0</v>
      </c>
      <c r="DM190" s="26">
        <f t="shared" si="228"/>
        <v>0</v>
      </c>
    </row>
    <row r="191" spans="1:117" x14ac:dyDescent="0.25">
      <c r="A191" s="945"/>
      <c r="B191" s="945"/>
      <c r="C191" s="1681" t="s">
        <v>221</v>
      </c>
      <c r="D191" s="1334">
        <f t="shared" si="230"/>
        <v>0</v>
      </c>
      <c r="E191" s="290">
        <f t="shared" si="232"/>
        <v>0</v>
      </c>
      <c r="F191" s="297">
        <f t="shared" si="232"/>
        <v>0</v>
      </c>
      <c r="G191" s="1603"/>
      <c r="H191" s="1641"/>
      <c r="I191" s="1641"/>
      <c r="J191" s="1641"/>
      <c r="K191" s="1641"/>
      <c r="L191" s="1641"/>
      <c r="M191" s="1641"/>
      <c r="N191" s="1641"/>
      <c r="O191" s="1641"/>
      <c r="P191" s="1641"/>
      <c r="Q191" s="1641"/>
      <c r="R191" s="1641"/>
      <c r="S191" s="1641"/>
      <c r="T191" s="1641"/>
      <c r="U191" s="1641"/>
      <c r="V191" s="1641"/>
      <c r="W191" s="1641"/>
      <c r="X191" s="1602"/>
      <c r="Y191" s="1659"/>
      <c r="Z191" s="1659"/>
      <c r="AA191" s="1659"/>
      <c r="AB191" s="1659"/>
      <c r="AC191" s="1658"/>
      <c r="AD191" s="1659"/>
      <c r="AE191" s="1659"/>
      <c r="AF191" s="1659"/>
      <c r="AG191" s="1659"/>
      <c r="AH191" s="1659"/>
      <c r="AI191" s="1659"/>
      <c r="AJ191" s="1682"/>
      <c r="AK191" s="2613"/>
      <c r="AL191" s="507"/>
      <c r="AM191" s="1683"/>
      <c r="AN191" s="1659"/>
      <c r="AO191" s="1659"/>
      <c r="AP191" s="1682"/>
      <c r="AQ191" s="2614"/>
      <c r="AR191" s="2615"/>
      <c r="AS191" s="1683"/>
      <c r="AT191" s="1684"/>
      <c r="AU191" s="1685"/>
      <c r="AV191" s="1661"/>
      <c r="AW191" s="39"/>
      <c r="AX191" t="str">
        <f t="shared" si="195"/>
        <v/>
      </c>
      <c r="CW191"/>
      <c r="CX191" s="25" t="str">
        <f t="shared" si="217"/>
        <v/>
      </c>
      <c r="CY191" s="304"/>
      <c r="CZ191" s="304"/>
      <c r="DA191" s="25" t="str">
        <f t="shared" si="220"/>
        <v/>
      </c>
      <c r="DB191" s="304"/>
      <c r="DC191" s="25" t="str">
        <f t="shared" si="221"/>
        <v/>
      </c>
      <c r="DD191"/>
      <c r="DE191"/>
      <c r="DG191"/>
      <c r="DH191" s="26">
        <f t="shared" si="223"/>
        <v>0</v>
      </c>
      <c r="DI191" s="304"/>
      <c r="DJ191" s="304"/>
      <c r="DK191" s="26">
        <f t="shared" si="226"/>
        <v>0</v>
      </c>
      <c r="DL191" s="304"/>
      <c r="DM191" s="26">
        <f t="shared" si="228"/>
        <v>0</v>
      </c>
    </row>
    <row r="192" spans="1:117" ht="15" customHeight="1" x14ac:dyDescent="0.25">
      <c r="A192" s="2616" t="s">
        <v>222</v>
      </c>
      <c r="B192" s="2617" t="s">
        <v>223</v>
      </c>
      <c r="C192" s="2618" t="s">
        <v>224</v>
      </c>
      <c r="D192" s="2579">
        <f t="shared" si="230"/>
        <v>0</v>
      </c>
      <c r="E192" s="254">
        <f t="shared" ref="E192:F194" si="233">SUM(Y192+AA192+AC192+AE192+AG192+AI192+AK192+AM192+AO192)</f>
        <v>0</v>
      </c>
      <c r="F192" s="2580">
        <f t="shared" si="233"/>
        <v>0</v>
      </c>
      <c r="G192" s="1596"/>
      <c r="H192" s="1642"/>
      <c r="I192" s="1642"/>
      <c r="J192" s="1642"/>
      <c r="K192" s="1642"/>
      <c r="L192" s="1642"/>
      <c r="M192" s="1642"/>
      <c r="N192" s="1642"/>
      <c r="O192" s="1642"/>
      <c r="P192" s="1642"/>
      <c r="Q192" s="1642"/>
      <c r="R192" s="1642"/>
      <c r="S192" s="1642"/>
      <c r="T192" s="1642"/>
      <c r="U192" s="1642"/>
      <c r="V192" s="1642"/>
      <c r="W192" s="1642"/>
      <c r="X192" s="1594"/>
      <c r="Y192" s="19"/>
      <c r="Z192" s="20"/>
      <c r="AA192" s="19"/>
      <c r="AB192" s="20"/>
      <c r="AC192" s="19"/>
      <c r="AD192" s="20"/>
      <c r="AE192" s="19"/>
      <c r="AF192" s="20"/>
      <c r="AG192" s="19"/>
      <c r="AH192" s="20"/>
      <c r="AI192" s="19"/>
      <c r="AJ192" s="20"/>
      <c r="AK192" s="19"/>
      <c r="AL192" s="20"/>
      <c r="AM192" s="19"/>
      <c r="AN192" s="20"/>
      <c r="AO192" s="19"/>
      <c r="AP192" s="20"/>
      <c r="AQ192" s="230"/>
      <c r="AR192" s="22"/>
      <c r="AS192" s="20"/>
      <c r="AT192" s="20"/>
      <c r="AU192" s="20"/>
      <c r="AV192" s="24"/>
      <c r="AW192" s="20"/>
      <c r="AX192" t="str">
        <f t="shared" si="195"/>
        <v/>
      </c>
      <c r="CW192"/>
      <c r="CX192" s="25" t="str">
        <f t="shared" si="217"/>
        <v/>
      </c>
      <c r="CY192" s="25" t="str">
        <f t="shared" ref="CY192:CY196" si="234">IF(AND(D192&gt;0,AS192=""),"  * No olvide digitar la variable Niños, niñas, adolescentes y jóvenes SENAME. Digite Cero si no tiene.",IF(AS192&gt;D192," * La variable Niños, niñas, adolescentes y jóvenes SENAME no pueden superar el Total Ambos Sexos.",""))</f>
        <v/>
      </c>
      <c r="CZ192" s="25" t="str">
        <f t="shared" ref="CZ192:CZ196" si="235">IF(AND(D192&gt;0,AT192=""),"  * No olvide digitar la variable Niños, niñas, adolescentes y jóvenes Mejor Niñez. Digite Cero si no tiene.",IF(AT192&gt;D192," * La variable Niños, niñas, adolescentes y jóvenes Mejor Niñez  no pueden superar el Total Ambos Sexos.",""))</f>
        <v/>
      </c>
      <c r="DA192" s="25" t="str">
        <f t="shared" si="220"/>
        <v/>
      </c>
      <c r="DB192" s="25" t="str">
        <f t="shared" si="222"/>
        <v/>
      </c>
      <c r="DC192" s="25" t="str">
        <f t="shared" si="221"/>
        <v/>
      </c>
      <c r="DD192"/>
      <c r="DE192"/>
      <c r="DG192"/>
      <c r="DH192" s="26">
        <f t="shared" si="223"/>
        <v>0</v>
      </c>
      <c r="DI192" s="26">
        <f t="shared" si="224"/>
        <v>0</v>
      </c>
      <c r="DJ192" s="26">
        <f t="shared" si="225"/>
        <v>0</v>
      </c>
      <c r="DK192" s="26">
        <f t="shared" si="226"/>
        <v>0</v>
      </c>
      <c r="DL192" s="26">
        <f t="shared" si="227"/>
        <v>0</v>
      </c>
      <c r="DM192" s="26">
        <f t="shared" si="228"/>
        <v>0</v>
      </c>
    </row>
    <row r="193" spans="1:117" x14ac:dyDescent="0.25">
      <c r="A193" s="785"/>
      <c r="B193" s="788"/>
      <c r="C193" s="329" t="s">
        <v>225</v>
      </c>
      <c r="D193" s="1321">
        <f t="shared" si="230"/>
        <v>0</v>
      </c>
      <c r="E193" s="1655">
        <f t="shared" si="233"/>
        <v>0</v>
      </c>
      <c r="F193" s="1640">
        <f t="shared" si="233"/>
        <v>0</v>
      </c>
      <c r="G193" s="1596"/>
      <c r="H193" s="1642"/>
      <c r="I193" s="1642"/>
      <c r="J193" s="1642"/>
      <c r="K193" s="1642"/>
      <c r="L193" s="1642"/>
      <c r="M193" s="1642"/>
      <c r="N193" s="1642"/>
      <c r="O193" s="1642"/>
      <c r="P193" s="1642"/>
      <c r="Q193" s="1642"/>
      <c r="R193" s="1642"/>
      <c r="S193" s="1642"/>
      <c r="T193" s="1642"/>
      <c r="U193" s="1642"/>
      <c r="V193" s="1642"/>
      <c r="W193" s="1642"/>
      <c r="X193" s="1594"/>
      <c r="Y193" s="193"/>
      <c r="Z193" s="63"/>
      <c r="AA193" s="193"/>
      <c r="AB193" s="63"/>
      <c r="AC193" s="193"/>
      <c r="AD193" s="63"/>
      <c r="AE193" s="193"/>
      <c r="AF193" s="63"/>
      <c r="AG193" s="193"/>
      <c r="AH193" s="63"/>
      <c r="AI193" s="193"/>
      <c r="AJ193" s="63"/>
      <c r="AK193" s="193"/>
      <c r="AL193" s="63"/>
      <c r="AM193" s="193"/>
      <c r="AN193" s="63"/>
      <c r="AO193" s="193"/>
      <c r="AP193" s="63"/>
      <c r="AQ193" s="252"/>
      <c r="AR193" s="232"/>
      <c r="AS193" s="63"/>
      <c r="AT193" s="63"/>
      <c r="AU193" s="63"/>
      <c r="AV193" s="235"/>
      <c r="AW193" s="63"/>
      <c r="AX193" t="str">
        <f t="shared" si="195"/>
        <v/>
      </c>
      <c r="CW193"/>
      <c r="CX193" s="25" t="str">
        <f t="shared" si="217"/>
        <v/>
      </c>
      <c r="CY193" s="25" t="str">
        <f t="shared" si="234"/>
        <v/>
      </c>
      <c r="CZ193" s="25" t="str">
        <f t="shared" si="235"/>
        <v/>
      </c>
      <c r="DA193" s="25" t="str">
        <f t="shared" si="220"/>
        <v/>
      </c>
      <c r="DB193" s="25" t="str">
        <f t="shared" si="222"/>
        <v/>
      </c>
      <c r="DC193" s="25" t="str">
        <f t="shared" si="221"/>
        <v/>
      </c>
      <c r="DD193"/>
      <c r="DE193"/>
      <c r="DG193"/>
      <c r="DH193" s="26">
        <f t="shared" si="223"/>
        <v>0</v>
      </c>
      <c r="DI193" s="26">
        <f t="shared" si="224"/>
        <v>0</v>
      </c>
      <c r="DJ193" s="26">
        <f t="shared" si="225"/>
        <v>0</v>
      </c>
      <c r="DK193" s="26">
        <f t="shared" si="226"/>
        <v>0</v>
      </c>
      <c r="DL193" s="26">
        <f t="shared" si="227"/>
        <v>0</v>
      </c>
      <c r="DM193" s="26">
        <f t="shared" si="228"/>
        <v>0</v>
      </c>
    </row>
    <row r="194" spans="1:117" x14ac:dyDescent="0.25">
      <c r="A194" s="1687"/>
      <c r="B194" s="1688"/>
      <c r="C194" s="1689" t="s">
        <v>226</v>
      </c>
      <c r="D194" s="1334">
        <f t="shared" si="230"/>
        <v>0</v>
      </c>
      <c r="E194" s="1395">
        <f t="shared" si="233"/>
        <v>0</v>
      </c>
      <c r="F194" s="249">
        <f t="shared" si="233"/>
        <v>0</v>
      </c>
      <c r="G194" s="1596"/>
      <c r="H194" s="1642"/>
      <c r="I194" s="1642"/>
      <c r="J194" s="1642"/>
      <c r="K194" s="1642"/>
      <c r="L194" s="1642"/>
      <c r="M194" s="1642"/>
      <c r="N194" s="1642"/>
      <c r="O194" s="1642"/>
      <c r="P194" s="1642"/>
      <c r="Q194" s="1642"/>
      <c r="R194" s="1642"/>
      <c r="S194" s="1642"/>
      <c r="T194" s="1642"/>
      <c r="U194" s="1642"/>
      <c r="V194" s="1642"/>
      <c r="W194" s="1642"/>
      <c r="X194" s="1594"/>
      <c r="Y194" s="1473"/>
      <c r="Z194" s="39"/>
      <c r="AA194" s="1473"/>
      <c r="AB194" s="39"/>
      <c r="AC194" s="1473"/>
      <c r="AD194" s="39"/>
      <c r="AE194" s="1473"/>
      <c r="AF194" s="39"/>
      <c r="AG194" s="1473"/>
      <c r="AH194" s="39"/>
      <c r="AI194" s="1473"/>
      <c r="AJ194" s="39"/>
      <c r="AK194" s="1473"/>
      <c r="AL194" s="39"/>
      <c r="AM194" s="1473"/>
      <c r="AN194" s="39"/>
      <c r="AO194" s="1473"/>
      <c r="AP194" s="39"/>
      <c r="AQ194" s="1437"/>
      <c r="AR194" s="39"/>
      <c r="AS194" s="39"/>
      <c r="AT194" s="39"/>
      <c r="AU194" s="39"/>
      <c r="AV194" s="1438"/>
      <c r="AW194" s="39"/>
      <c r="AX194" t="str">
        <f t="shared" si="195"/>
        <v/>
      </c>
      <c r="CW194"/>
      <c r="CX194" s="25" t="str">
        <f t="shared" si="217"/>
        <v/>
      </c>
      <c r="CY194" s="25" t="str">
        <f t="shared" si="234"/>
        <v/>
      </c>
      <c r="CZ194" s="25" t="str">
        <f t="shared" si="235"/>
        <v/>
      </c>
      <c r="DA194" s="25" t="str">
        <f t="shared" si="220"/>
        <v/>
      </c>
      <c r="DB194" s="25" t="str">
        <f t="shared" si="222"/>
        <v/>
      </c>
      <c r="DC194" s="25" t="str">
        <f t="shared" si="221"/>
        <v/>
      </c>
      <c r="DD194"/>
      <c r="DE194"/>
      <c r="DG194"/>
      <c r="DH194" s="26">
        <f t="shared" si="223"/>
        <v>0</v>
      </c>
      <c r="DI194" s="26">
        <f t="shared" si="224"/>
        <v>0</v>
      </c>
      <c r="DJ194" s="26">
        <f t="shared" si="225"/>
        <v>0</v>
      </c>
      <c r="DK194" s="26">
        <f t="shared" si="226"/>
        <v>0</v>
      </c>
      <c r="DL194" s="26">
        <f t="shared" si="227"/>
        <v>0</v>
      </c>
      <c r="DM194" s="26">
        <f t="shared" si="228"/>
        <v>0</v>
      </c>
    </row>
    <row r="195" spans="1:117" ht="21" x14ac:dyDescent="0.25">
      <c r="A195" s="791" t="s">
        <v>227</v>
      </c>
      <c r="B195" s="2550" t="s">
        <v>228</v>
      </c>
      <c r="C195" s="2619" t="s">
        <v>229</v>
      </c>
      <c r="D195" s="245">
        <f>SUM(E195+F195)</f>
        <v>0</v>
      </c>
      <c r="E195" s="290">
        <f>SUM(AC195+AE195+AG195+AI195+AK195+AM195+AO195)</f>
        <v>0</v>
      </c>
      <c r="F195" s="246">
        <f>SUM(AD195+AF195+AH195+AJ195+AL195+AN195+AP195)</f>
        <v>0</v>
      </c>
      <c r="G195" s="1603"/>
      <c r="H195" s="1641"/>
      <c r="I195" s="1641"/>
      <c r="J195" s="1641"/>
      <c r="K195" s="1641"/>
      <c r="L195" s="1641"/>
      <c r="M195" s="1641"/>
      <c r="N195" s="1641"/>
      <c r="O195" s="1641"/>
      <c r="P195" s="1641"/>
      <c r="Q195" s="1641"/>
      <c r="R195" s="1641"/>
      <c r="S195" s="1641"/>
      <c r="T195" s="1641"/>
      <c r="U195" s="1641"/>
      <c r="V195" s="1641"/>
      <c r="W195" s="1641"/>
      <c r="X195" s="1641"/>
      <c r="Y195" s="219"/>
      <c r="Z195" s="219"/>
      <c r="AA195" s="219"/>
      <c r="AB195" s="219"/>
      <c r="AC195" s="2457"/>
      <c r="AD195" s="2483"/>
      <c r="AE195" s="2473"/>
      <c r="AF195" s="2483"/>
      <c r="AG195" s="2473"/>
      <c r="AH195" s="2483"/>
      <c r="AI195" s="2473"/>
      <c r="AJ195" s="2483"/>
      <c r="AK195" s="2473"/>
      <c r="AL195" s="2483"/>
      <c r="AM195" s="2473"/>
      <c r="AN195" s="2483"/>
      <c r="AO195" s="2473"/>
      <c r="AP195" s="2600"/>
      <c r="AQ195" s="2583"/>
      <c r="AR195" s="2483"/>
      <c r="AS195" s="2483"/>
      <c r="AT195" s="2483"/>
      <c r="AU195" s="2483"/>
      <c r="AV195" s="2620"/>
      <c r="AW195" s="2483"/>
      <c r="AX195" t="str">
        <f t="shared" si="195"/>
        <v/>
      </c>
      <c r="CW195"/>
      <c r="CX195" s="25" t="str">
        <f t="shared" si="217"/>
        <v/>
      </c>
      <c r="CY195" s="25" t="str">
        <f t="shared" si="234"/>
        <v/>
      </c>
      <c r="CZ195" s="25" t="str">
        <f t="shared" si="235"/>
        <v/>
      </c>
      <c r="DA195" s="25" t="str">
        <f t="shared" si="220"/>
        <v/>
      </c>
      <c r="DB195" s="304"/>
      <c r="DC195" s="25" t="str">
        <f t="shared" si="221"/>
        <v/>
      </c>
      <c r="DD195"/>
      <c r="DE195"/>
      <c r="DG195"/>
      <c r="DH195" s="26">
        <f t="shared" si="223"/>
        <v>0</v>
      </c>
      <c r="DI195" s="26">
        <f t="shared" si="224"/>
        <v>0</v>
      </c>
      <c r="DJ195" s="26">
        <f t="shared" si="225"/>
        <v>0</v>
      </c>
      <c r="DK195" s="26">
        <f t="shared" si="226"/>
        <v>0</v>
      </c>
      <c r="DL195" s="304"/>
      <c r="DM195" s="26">
        <f t="shared" si="228"/>
        <v>0</v>
      </c>
    </row>
    <row r="196" spans="1:117" ht="21" x14ac:dyDescent="0.25">
      <c r="A196" s="1668"/>
      <c r="B196" s="945"/>
      <c r="C196" s="1692" t="s">
        <v>230</v>
      </c>
      <c r="D196" s="1334">
        <f>SUM(E196+F196)</f>
        <v>0</v>
      </c>
      <c r="E196" s="1395">
        <f>SUM(AC196+AE196+AG196+AI196+AK196+AM196+AO196)</f>
        <v>0</v>
      </c>
      <c r="F196" s="249">
        <f>SUM(AD196+AF196+AH196+AJ196+AL196+AN196+AP196)</f>
        <v>0</v>
      </c>
      <c r="G196" s="1658"/>
      <c r="H196" s="1659"/>
      <c r="I196" s="1659"/>
      <c r="J196" s="1659"/>
      <c r="K196" s="1659"/>
      <c r="L196" s="1659"/>
      <c r="M196" s="1659"/>
      <c r="N196" s="1659"/>
      <c r="O196" s="1659"/>
      <c r="P196" s="1659"/>
      <c r="Q196" s="1659"/>
      <c r="R196" s="1659"/>
      <c r="S196" s="1659"/>
      <c r="T196" s="1659"/>
      <c r="U196" s="1659"/>
      <c r="V196" s="1659"/>
      <c r="W196" s="1659"/>
      <c r="X196" s="1659"/>
      <c r="Y196" s="1659"/>
      <c r="Z196" s="1659"/>
      <c r="AA196" s="1659"/>
      <c r="AB196" s="1659"/>
      <c r="AC196" s="1434"/>
      <c r="AD196" s="39"/>
      <c r="AE196" s="1473"/>
      <c r="AF196" s="39"/>
      <c r="AG196" s="1473"/>
      <c r="AH196" s="39"/>
      <c r="AI196" s="1473"/>
      <c r="AJ196" s="39"/>
      <c r="AK196" s="1473"/>
      <c r="AL196" s="39"/>
      <c r="AM196" s="1473"/>
      <c r="AN196" s="39"/>
      <c r="AO196" s="1473"/>
      <c r="AP196" s="295"/>
      <c r="AQ196" s="1437"/>
      <c r="AR196" s="39"/>
      <c r="AS196" s="39"/>
      <c r="AT196" s="39"/>
      <c r="AU196" s="39"/>
      <c r="AV196" s="1693"/>
      <c r="AW196" s="39"/>
      <c r="AX196" t="str">
        <f t="shared" si="195"/>
        <v/>
      </c>
      <c r="CW196"/>
      <c r="CX196" s="25" t="str">
        <f t="shared" si="217"/>
        <v/>
      </c>
      <c r="CY196" s="25" t="str">
        <f t="shared" si="234"/>
        <v/>
      </c>
      <c r="CZ196" s="25" t="str">
        <f t="shared" si="235"/>
        <v/>
      </c>
      <c r="DA196" s="25" t="str">
        <f t="shared" si="220"/>
        <v/>
      </c>
      <c r="DB196" s="304"/>
      <c r="DC196" s="25" t="str">
        <f t="shared" si="221"/>
        <v/>
      </c>
      <c r="DD196"/>
      <c r="DE196"/>
      <c r="DG196"/>
      <c r="DH196" s="26">
        <f t="shared" si="223"/>
        <v>0</v>
      </c>
      <c r="DI196" s="26">
        <f t="shared" si="224"/>
        <v>0</v>
      </c>
      <c r="DJ196" s="26">
        <f t="shared" si="225"/>
        <v>0</v>
      </c>
      <c r="DK196" s="26">
        <f t="shared" si="226"/>
        <v>0</v>
      </c>
      <c r="DL196" s="304"/>
      <c r="DM196" s="26">
        <f t="shared" si="228"/>
        <v>0</v>
      </c>
    </row>
    <row r="197" spans="1:117" x14ac:dyDescent="0.25">
      <c r="A197" s="43" t="s">
        <v>231</v>
      </c>
      <c r="B197" s="212"/>
      <c r="C197" s="212"/>
      <c r="D197" s="212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10"/>
      <c r="Z197" s="10"/>
      <c r="AA197" s="10"/>
      <c r="AB197" s="10"/>
      <c r="AC197" s="10"/>
      <c r="AD197" s="10"/>
      <c r="AE197" s="10"/>
      <c r="AF197" s="10"/>
      <c r="AG197" s="10"/>
      <c r="CW197"/>
      <c r="CX197"/>
      <c r="CY197"/>
      <c r="CZ197"/>
      <c r="DA197"/>
      <c r="DB197"/>
      <c r="DC197"/>
      <c r="DD197"/>
      <c r="DE197"/>
      <c r="DG197"/>
      <c r="DH197"/>
      <c r="DI197"/>
      <c r="DJ197"/>
      <c r="DK197"/>
      <c r="DL197"/>
      <c r="DM197"/>
    </row>
    <row r="198" spans="1:117" ht="15" customHeight="1" x14ac:dyDescent="0.25">
      <c r="A198" s="2435" t="s">
        <v>232</v>
      </c>
      <c r="B198" s="632"/>
      <c r="C198" s="2436"/>
      <c r="D198" s="2491" t="s">
        <v>4</v>
      </c>
      <c r="E198" s="638"/>
      <c r="F198" s="2464"/>
      <c r="G198" s="2438" t="s">
        <v>5</v>
      </c>
      <c r="H198" s="2439"/>
      <c r="I198" s="2439"/>
      <c r="J198" s="2439"/>
      <c r="K198" s="2439"/>
      <c r="L198" s="2439"/>
      <c r="M198" s="2439"/>
      <c r="N198" s="2439"/>
      <c r="O198" s="2439"/>
      <c r="P198" s="2439"/>
      <c r="Q198" s="2439"/>
      <c r="R198" s="2439"/>
      <c r="S198" s="2439"/>
      <c r="T198" s="2439"/>
      <c r="U198" s="2439"/>
      <c r="V198" s="2439"/>
      <c r="W198" s="2439"/>
      <c r="X198" s="2439"/>
      <c r="Y198" s="2439"/>
      <c r="Z198" s="2439"/>
      <c r="AA198" s="2439"/>
      <c r="AB198" s="2440"/>
      <c r="AC198" s="2621" t="s">
        <v>9</v>
      </c>
      <c r="AD198" s="2528" t="s">
        <v>233</v>
      </c>
      <c r="AE198" s="2528" t="s">
        <v>234</v>
      </c>
      <c r="AF198" s="2528" t="s">
        <v>235</v>
      </c>
      <c r="AG198" s="2528" t="s">
        <v>236</v>
      </c>
      <c r="CW198"/>
      <c r="CX198"/>
      <c r="CY198"/>
      <c r="CZ198"/>
      <c r="DA198"/>
      <c r="DB198"/>
      <c r="DC198"/>
      <c r="DD198"/>
      <c r="DE198"/>
      <c r="DG198"/>
      <c r="DH198"/>
      <c r="DI198"/>
      <c r="DJ198"/>
      <c r="DK198"/>
      <c r="DL198"/>
      <c r="DM198"/>
    </row>
    <row r="199" spans="1:117" x14ac:dyDescent="0.25">
      <c r="A199" s="783"/>
      <c r="B199" s="634"/>
      <c r="C199" s="635"/>
      <c r="D199" s="688"/>
      <c r="E199" s="689"/>
      <c r="F199" s="645"/>
      <c r="G199" s="2465" t="s">
        <v>14</v>
      </c>
      <c r="H199" s="2443"/>
      <c r="I199" s="2438" t="s">
        <v>15</v>
      </c>
      <c r="J199" s="2444"/>
      <c r="K199" s="2439" t="s">
        <v>16</v>
      </c>
      <c r="L199" s="2444"/>
      <c r="M199" s="2438" t="s">
        <v>17</v>
      </c>
      <c r="N199" s="2444"/>
      <c r="O199" s="2438" t="s">
        <v>18</v>
      </c>
      <c r="P199" s="2444"/>
      <c r="Q199" s="2438" t="s">
        <v>19</v>
      </c>
      <c r="R199" s="2444"/>
      <c r="S199" s="2438" t="s">
        <v>20</v>
      </c>
      <c r="T199" s="2444"/>
      <c r="U199" s="2438" t="s">
        <v>21</v>
      </c>
      <c r="V199" s="2444"/>
      <c r="W199" s="2438" t="s">
        <v>22</v>
      </c>
      <c r="X199" s="2444"/>
      <c r="Y199" s="2438" t="s">
        <v>23</v>
      </c>
      <c r="Z199" s="2445"/>
      <c r="AA199" s="2438" t="s">
        <v>24</v>
      </c>
      <c r="AB199" s="2445"/>
      <c r="AC199" s="797"/>
      <c r="AD199" s="712"/>
      <c r="AE199" s="712"/>
      <c r="AF199" s="712"/>
      <c r="AG199" s="712"/>
      <c r="CW199"/>
      <c r="CX199"/>
      <c r="CY199"/>
      <c r="CZ199"/>
      <c r="DA199"/>
      <c r="DB199"/>
      <c r="DC199"/>
      <c r="DD199"/>
      <c r="DE199"/>
      <c r="DG199"/>
      <c r="DH199"/>
      <c r="DI199"/>
      <c r="DJ199"/>
      <c r="DK199"/>
      <c r="DL199"/>
      <c r="DM199"/>
    </row>
    <row r="200" spans="1:117" x14ac:dyDescent="0.25">
      <c r="A200" s="894"/>
      <c r="B200" s="636"/>
      <c r="C200" s="884"/>
      <c r="D200" s="2446" t="s">
        <v>32</v>
      </c>
      <c r="E200" s="2493" t="s">
        <v>33</v>
      </c>
      <c r="F200" s="2448" t="s">
        <v>34</v>
      </c>
      <c r="G200" s="2459" t="s">
        <v>33</v>
      </c>
      <c r="H200" s="2448" t="s">
        <v>34</v>
      </c>
      <c r="I200" s="2459" t="s">
        <v>33</v>
      </c>
      <c r="J200" s="2448" t="s">
        <v>34</v>
      </c>
      <c r="K200" s="2449" t="s">
        <v>33</v>
      </c>
      <c r="L200" s="2448" t="s">
        <v>34</v>
      </c>
      <c r="M200" s="2449" t="s">
        <v>33</v>
      </c>
      <c r="N200" s="2448" t="s">
        <v>34</v>
      </c>
      <c r="O200" s="2449" t="s">
        <v>33</v>
      </c>
      <c r="P200" s="2448" t="s">
        <v>34</v>
      </c>
      <c r="Q200" s="2449" t="s">
        <v>33</v>
      </c>
      <c r="R200" s="2448" t="s">
        <v>34</v>
      </c>
      <c r="S200" s="2449" t="s">
        <v>33</v>
      </c>
      <c r="T200" s="2448" t="s">
        <v>34</v>
      </c>
      <c r="U200" s="2449" t="s">
        <v>33</v>
      </c>
      <c r="V200" s="2448" t="s">
        <v>34</v>
      </c>
      <c r="W200" s="2449" t="s">
        <v>33</v>
      </c>
      <c r="X200" s="2448" t="s">
        <v>34</v>
      </c>
      <c r="Y200" s="2449" t="s">
        <v>33</v>
      </c>
      <c r="Z200" s="2448" t="s">
        <v>34</v>
      </c>
      <c r="AA200" s="2449" t="s">
        <v>33</v>
      </c>
      <c r="AB200" s="2448" t="s">
        <v>34</v>
      </c>
      <c r="AC200" s="2622"/>
      <c r="AD200" s="904"/>
      <c r="AE200" s="904"/>
      <c r="AF200" s="904"/>
      <c r="AG200" s="904"/>
      <c r="CW200"/>
      <c r="CX200"/>
      <c r="CY200"/>
      <c r="CZ200"/>
      <c r="DA200"/>
      <c r="DB200"/>
      <c r="DC200"/>
      <c r="DD200"/>
      <c r="DE200"/>
      <c r="DG200"/>
      <c r="DH200"/>
      <c r="DI200"/>
      <c r="DJ200"/>
      <c r="DK200"/>
      <c r="DL200"/>
      <c r="DM200"/>
    </row>
    <row r="201" spans="1:117" x14ac:dyDescent="0.25">
      <c r="A201" s="2494" t="s">
        <v>237</v>
      </c>
      <c r="B201" s="2495"/>
      <c r="C201" s="2496"/>
      <c r="D201" s="2579">
        <f>SUM(E201+F201)</f>
        <v>0</v>
      </c>
      <c r="E201" s="335">
        <f>+K201+M201+O201+Q201+S201</f>
        <v>0</v>
      </c>
      <c r="F201" s="2455">
        <f>+L201+N201+P201+R201+T201</f>
        <v>0</v>
      </c>
      <c r="G201" s="2609"/>
      <c r="H201" s="2623"/>
      <c r="I201" s="2609"/>
      <c r="J201" s="2623"/>
      <c r="K201" s="2473"/>
      <c r="L201" s="2483"/>
      <c r="M201" s="2473"/>
      <c r="N201" s="2483"/>
      <c r="O201" s="2473"/>
      <c r="P201" s="2483"/>
      <c r="Q201" s="2473"/>
      <c r="R201" s="2483"/>
      <c r="S201" s="2473"/>
      <c r="T201" s="2483"/>
      <c r="U201" s="2582"/>
      <c r="V201" s="2589"/>
      <c r="W201" s="2582"/>
      <c r="X201" s="2589"/>
      <c r="Y201" s="2582"/>
      <c r="Z201" s="2589"/>
      <c r="AA201" s="2582"/>
      <c r="AB201" s="2624"/>
      <c r="AC201" s="2583"/>
      <c r="AD201" s="2456">
        <f t="shared" ref="AD201:AD206" si="236">SUM(AE201:AG201)</f>
        <v>0</v>
      </c>
      <c r="AE201" s="2483"/>
      <c r="AF201" s="2483"/>
      <c r="AG201" s="2483"/>
      <c r="AH201" t="str">
        <f>CW201&amp;CX201&amp;CY201&amp;CZ201&amp;DA201</f>
        <v/>
      </c>
      <c r="CW201"/>
      <c r="CX201" s="25" t="str">
        <f>IF(AND(D201&gt;0,AC201=""),"  * No olvide digitar la variable  Usuarios con Discapacidad. Digite Cero si no tiene.",IF(AC201&gt;D201," * La variable Usuarios con Discapacidad no pueden superar el Total Ambos Sexos.",""))</f>
        <v/>
      </c>
      <c r="CY201"/>
      <c r="CZ201" s="25" t="str">
        <f>IF((AE201+AF201+AG201)&gt;D201," * El total de actividades de JUNJI, INTEGRA y MINEDUC no puede ser mayor al Total Ambos Sexos.","")</f>
        <v/>
      </c>
      <c r="DA201"/>
      <c r="DB201"/>
      <c r="DC201"/>
      <c r="DD201"/>
      <c r="DE201"/>
      <c r="DG201"/>
      <c r="DH201"/>
      <c r="DI201"/>
      <c r="DJ201" s="26">
        <f>IF((AE201+AF201+AG201)&gt;D201,1,0)</f>
        <v>0</v>
      </c>
      <c r="DK201" s="26">
        <f>IF(AND(D201&gt;0,AC201=""),1,IF(AC201&gt;D201,1,0))</f>
        <v>0</v>
      </c>
      <c r="DL201"/>
      <c r="DM201"/>
    </row>
    <row r="202" spans="1:117" x14ac:dyDescent="0.25">
      <c r="A202" s="1331" t="s">
        <v>238</v>
      </c>
      <c r="B202" s="1623"/>
      <c r="C202" s="1332"/>
      <c r="D202" s="245">
        <f>SUM(E202+F202)</f>
        <v>0</v>
      </c>
      <c r="E202" s="1695">
        <f t="shared" ref="E202:F204" si="237">+K202+M202+O202+Q202+S202</f>
        <v>0</v>
      </c>
      <c r="F202" s="1422">
        <f t="shared" si="237"/>
        <v>0</v>
      </c>
      <c r="G202" s="342"/>
      <c r="H202" s="343"/>
      <c r="I202" s="342"/>
      <c r="J202" s="343"/>
      <c r="K202" s="19"/>
      <c r="L202" s="20"/>
      <c r="M202" s="19"/>
      <c r="N202" s="20"/>
      <c r="O202" s="19"/>
      <c r="P202" s="20"/>
      <c r="Q202" s="19"/>
      <c r="R202" s="20"/>
      <c r="S202" s="19"/>
      <c r="T202" s="20"/>
      <c r="U202" s="344"/>
      <c r="V202" s="264"/>
      <c r="W202" s="344"/>
      <c r="X202" s="264"/>
      <c r="Y202" s="344"/>
      <c r="Z202" s="264"/>
      <c r="AA202" s="344"/>
      <c r="AB202" s="345"/>
      <c r="AC202" s="230"/>
      <c r="AD202" s="1423">
        <f t="shared" si="236"/>
        <v>0</v>
      </c>
      <c r="AE202" s="20"/>
      <c r="AF202" s="20"/>
      <c r="AG202" s="20"/>
      <c r="AH202" t="str">
        <f t="shared" ref="AH202:AH206" si="238">CW202&amp;CX202&amp;CY202&amp;CZ202&amp;DA202</f>
        <v/>
      </c>
      <c r="CW202"/>
      <c r="CX202" s="25" t="str">
        <f t="shared" ref="CX202:CX204" si="239">IF(AND(D202&gt;0,AC202=""),"  * No olvide digitar la variable  Usuarios con Discapacidad. Digite Cero si no tiene.",IF(AC202&gt;D202," * La variable Usuarios con Discapacidad no pueden superar el Total Ambos Sexos.",""))</f>
        <v/>
      </c>
      <c r="CY202"/>
      <c r="CZ202" s="25" t="str">
        <f t="shared" ref="CZ202:CZ203" si="240">IF((AE202+AF202+AG202)&gt;D202," * El total de actividades de JUNJI, INTEGRA y MINEDUC no puede ser mayor al Total Ambos Sexos.","")</f>
        <v/>
      </c>
      <c r="DA202"/>
      <c r="DB202"/>
      <c r="DC202"/>
      <c r="DD202"/>
      <c r="DE202"/>
      <c r="DG202"/>
      <c r="DH202"/>
      <c r="DI202"/>
      <c r="DJ202" s="26">
        <f t="shared" ref="DJ202:DJ204" si="241">IF((AE202+AF202+AG202)&gt;D202,1,0)</f>
        <v>0</v>
      </c>
      <c r="DK202" s="26">
        <f t="shared" ref="DK202:DK204" si="242">IF(AND(D202&gt;0,AC202=""),1,IF(AC202&gt;D202,1,0))</f>
        <v>0</v>
      </c>
      <c r="DL202"/>
      <c r="DM202"/>
    </row>
    <row r="203" spans="1:117" x14ac:dyDescent="0.25">
      <c r="A203" s="722" t="s">
        <v>239</v>
      </c>
      <c r="B203" s="799"/>
      <c r="C203" s="723"/>
      <c r="D203" s="1321">
        <f>SUM(E203+F203)</f>
        <v>0</v>
      </c>
      <c r="E203" s="1696">
        <f t="shared" si="237"/>
        <v>0</v>
      </c>
      <c r="F203" s="348">
        <f t="shared" si="237"/>
        <v>0</v>
      </c>
      <c r="G203" s="342"/>
      <c r="H203" s="343"/>
      <c r="I203" s="342"/>
      <c r="J203" s="343"/>
      <c r="K203" s="19"/>
      <c r="L203" s="20"/>
      <c r="M203" s="19"/>
      <c r="N203" s="20"/>
      <c r="O203" s="19"/>
      <c r="P203" s="20"/>
      <c r="Q203" s="19"/>
      <c r="R203" s="20"/>
      <c r="S203" s="19"/>
      <c r="T203" s="20"/>
      <c r="U203" s="344"/>
      <c r="V203" s="264"/>
      <c r="W203" s="344"/>
      <c r="X203" s="264"/>
      <c r="Y203" s="344"/>
      <c r="Z203" s="264"/>
      <c r="AA203" s="344"/>
      <c r="AB203" s="345"/>
      <c r="AC203" s="230"/>
      <c r="AD203" s="1423">
        <f t="shared" si="236"/>
        <v>0</v>
      </c>
      <c r="AE203" s="20"/>
      <c r="AF203" s="20"/>
      <c r="AG203" s="20"/>
      <c r="AH203" t="str">
        <f t="shared" si="238"/>
        <v/>
      </c>
      <c r="CW203"/>
      <c r="CX203" s="25" t="str">
        <f t="shared" si="239"/>
        <v/>
      </c>
      <c r="CY203"/>
      <c r="CZ203" s="25" t="str">
        <f t="shared" si="240"/>
        <v/>
      </c>
      <c r="DA203"/>
      <c r="DB203"/>
      <c r="DC203"/>
      <c r="DD203"/>
      <c r="DE203"/>
      <c r="DG203"/>
      <c r="DH203"/>
      <c r="DI203"/>
      <c r="DJ203" s="26">
        <f t="shared" si="241"/>
        <v>0</v>
      </c>
      <c r="DK203" s="26">
        <f t="shared" si="242"/>
        <v>0</v>
      </c>
      <c r="DL203"/>
      <c r="DM203"/>
    </row>
    <row r="204" spans="1:117" x14ac:dyDescent="0.25">
      <c r="A204" s="1331" t="s">
        <v>240</v>
      </c>
      <c r="B204" s="1623"/>
      <c r="C204" s="1332"/>
      <c r="D204" s="1321">
        <f>SUM(E204+F204)</f>
        <v>0</v>
      </c>
      <c r="E204" s="1696">
        <f t="shared" si="237"/>
        <v>0</v>
      </c>
      <c r="F204" s="1697">
        <f t="shared" si="237"/>
        <v>0</v>
      </c>
      <c r="G204" s="1484"/>
      <c r="H204" s="1486"/>
      <c r="I204" s="1484"/>
      <c r="J204" s="1486"/>
      <c r="K204" s="1467"/>
      <c r="L204" s="1468"/>
      <c r="M204" s="1467"/>
      <c r="N204" s="1468"/>
      <c r="O204" s="1467"/>
      <c r="P204" s="1468"/>
      <c r="Q204" s="1467"/>
      <c r="R204" s="1468"/>
      <c r="S204" s="1467"/>
      <c r="T204" s="1468"/>
      <c r="U204" s="1593"/>
      <c r="V204" s="1698"/>
      <c r="W204" s="1593"/>
      <c r="X204" s="1698"/>
      <c r="Y204" s="1593"/>
      <c r="Z204" s="1698"/>
      <c r="AA204" s="1593"/>
      <c r="AB204" s="1699"/>
      <c r="AC204" s="1427"/>
      <c r="AD204" s="1423">
        <f t="shared" si="236"/>
        <v>0</v>
      </c>
      <c r="AE204" s="1468"/>
      <c r="AF204" s="1468"/>
      <c r="AG204" s="1468"/>
      <c r="AH204" t="str">
        <f t="shared" si="238"/>
        <v/>
      </c>
      <c r="CW204"/>
      <c r="CX204" s="25" t="str">
        <f t="shared" si="239"/>
        <v/>
      </c>
      <c r="CY204"/>
      <c r="CZ204" s="25" t="str">
        <f>IF((AE204+AF204+AG204)&gt;D204," * El total de actividades de JUNJI, INTEGRA y MINEDUC no puede ser mayor al Total Ambos Sexos.","")</f>
        <v/>
      </c>
      <c r="DA204"/>
      <c r="DB204"/>
      <c r="DC204"/>
      <c r="DD204"/>
      <c r="DE204"/>
      <c r="DG204"/>
      <c r="DH204"/>
      <c r="DI204"/>
      <c r="DJ204" s="26">
        <f t="shared" si="241"/>
        <v>0</v>
      </c>
      <c r="DK204" s="26">
        <f t="shared" si="242"/>
        <v>0</v>
      </c>
      <c r="DL204"/>
      <c r="DM204"/>
    </row>
    <row r="205" spans="1:117" ht="15" customHeight="1" x14ac:dyDescent="0.25">
      <c r="A205" s="800" t="s">
        <v>241</v>
      </c>
      <c r="B205" s="801"/>
      <c r="C205" s="801"/>
      <c r="D205" s="352"/>
      <c r="E205" s="353"/>
      <c r="F205" s="354"/>
      <c r="G205" s="355"/>
      <c r="H205" s="356"/>
      <c r="I205" s="357"/>
      <c r="J205" s="356"/>
      <c r="K205" s="357"/>
      <c r="L205" s="356"/>
      <c r="M205" s="357"/>
      <c r="N205" s="356"/>
      <c r="O205" s="357"/>
      <c r="P205" s="356"/>
      <c r="Q205" s="357"/>
      <c r="R205" s="356"/>
      <c r="S205" s="357"/>
      <c r="T205" s="356"/>
      <c r="U205" s="357"/>
      <c r="V205" s="356"/>
      <c r="W205" s="357"/>
      <c r="X205" s="356"/>
      <c r="Y205" s="357"/>
      <c r="Z205" s="356"/>
      <c r="AA205" s="357"/>
      <c r="AB205" s="358"/>
      <c r="AC205" s="359"/>
      <c r="AD205" s="360">
        <f t="shared" si="236"/>
        <v>0</v>
      </c>
      <c r="AE205" s="20"/>
      <c r="AF205" s="20"/>
      <c r="AG205" s="20"/>
      <c r="AH205" t="str">
        <f t="shared" si="238"/>
        <v/>
      </c>
      <c r="CW205"/>
      <c r="CX205"/>
      <c r="CY205"/>
      <c r="CZ205"/>
      <c r="DA205"/>
      <c r="DB205"/>
      <c r="DC205"/>
      <c r="DD205"/>
      <c r="DE205"/>
      <c r="DG205"/>
      <c r="DH205"/>
      <c r="DI205"/>
      <c r="DJ205"/>
      <c r="DK205"/>
      <c r="DL205"/>
      <c r="DM205"/>
    </row>
    <row r="206" spans="1:117" ht="15" customHeight="1" x14ac:dyDescent="0.25">
      <c r="A206" s="685" t="s">
        <v>242</v>
      </c>
      <c r="B206" s="685"/>
      <c r="C206" s="685"/>
      <c r="D206" s="1400"/>
      <c r="E206" s="1700"/>
      <c r="F206" s="270"/>
      <c r="G206" s="1683"/>
      <c r="H206" s="363"/>
      <c r="I206" s="1683"/>
      <c r="J206" s="363"/>
      <c r="K206" s="1683"/>
      <c r="L206" s="363"/>
      <c r="M206" s="1683"/>
      <c r="N206" s="363"/>
      <c r="O206" s="1683"/>
      <c r="P206" s="363"/>
      <c r="Q206" s="1683"/>
      <c r="R206" s="363"/>
      <c r="S206" s="1683"/>
      <c r="T206" s="363"/>
      <c r="U206" s="1683"/>
      <c r="V206" s="363"/>
      <c r="W206" s="1683"/>
      <c r="X206" s="363"/>
      <c r="Y206" s="1683"/>
      <c r="Z206" s="363"/>
      <c r="AA206" s="1683"/>
      <c r="AB206" s="1684"/>
      <c r="AC206" s="1701"/>
      <c r="AD206" s="1433">
        <f t="shared" si="236"/>
        <v>0</v>
      </c>
      <c r="AE206" s="1438"/>
      <c r="AF206" s="39"/>
      <c r="AG206" s="39"/>
      <c r="AH206" t="str">
        <f t="shared" si="238"/>
        <v/>
      </c>
      <c r="CW206"/>
      <c r="CX206"/>
      <c r="CY206"/>
      <c r="CZ206"/>
      <c r="DA206"/>
      <c r="DB206"/>
      <c r="DC206"/>
      <c r="DD206"/>
      <c r="DE206"/>
      <c r="DG206"/>
      <c r="DH206"/>
      <c r="DI206"/>
      <c r="DJ206"/>
      <c r="DK206"/>
      <c r="DL206"/>
      <c r="DM206"/>
    </row>
    <row r="207" spans="1:117" x14ac:dyDescent="0.25">
      <c r="A207" s="43" t="s">
        <v>243</v>
      </c>
      <c r="B207" s="365"/>
      <c r="C207" s="70"/>
      <c r="D207" s="46"/>
      <c r="E207" s="46"/>
      <c r="F207" s="43"/>
      <c r="G207" s="43"/>
      <c r="H207" s="43"/>
      <c r="I207" s="46"/>
      <c r="J207" s="2625"/>
      <c r="K207" s="367"/>
      <c r="L207" s="46"/>
      <c r="M207" s="368"/>
      <c r="N207" s="368"/>
      <c r="O207" s="539"/>
      <c r="P207" s="539"/>
      <c r="Q207" s="539"/>
      <c r="R207" s="539"/>
      <c r="S207" s="539"/>
      <c r="T207" s="539"/>
      <c r="U207" s="539"/>
      <c r="V207" s="539"/>
      <c r="W207" s="539"/>
      <c r="X207" s="539"/>
      <c r="Y207" s="539"/>
      <c r="Z207" s="539"/>
      <c r="AA207" s="539"/>
      <c r="AB207" s="539"/>
      <c r="AC207" s="539"/>
      <c r="AD207" s="539"/>
      <c r="AE207" s="539"/>
      <c r="AF207" s="539"/>
      <c r="AG207" s="539"/>
      <c r="AH207" s="539"/>
      <c r="AI207" s="539"/>
      <c r="AJ207" s="539"/>
      <c r="AK207" s="539"/>
      <c r="AL207" s="71"/>
      <c r="AM207" s="71"/>
      <c r="AN207" s="71"/>
      <c r="AO207" s="71"/>
      <c r="AP207" s="71"/>
      <c r="CW207"/>
      <c r="CX207"/>
      <c r="CY207"/>
      <c r="CZ207"/>
      <c r="DA207"/>
      <c r="DB207"/>
      <c r="DC207"/>
      <c r="DD207"/>
      <c r="DE207"/>
      <c r="DG207"/>
      <c r="DH207"/>
      <c r="DI207"/>
      <c r="DJ207"/>
      <c r="DK207"/>
      <c r="DL207"/>
      <c r="DM207"/>
    </row>
    <row r="208" spans="1:117" ht="15" customHeight="1" x14ac:dyDescent="0.25">
      <c r="A208" s="2435" t="s">
        <v>232</v>
      </c>
      <c r="B208" s="632"/>
      <c r="C208" s="2436"/>
      <c r="D208" s="2491" t="s">
        <v>4</v>
      </c>
      <c r="E208" s="638"/>
      <c r="F208" s="2626"/>
      <c r="G208" s="2627" t="s">
        <v>5</v>
      </c>
      <c r="H208" s="2439"/>
      <c r="I208" s="2439"/>
      <c r="J208" s="2439"/>
      <c r="K208" s="2439"/>
      <c r="L208" s="2439"/>
      <c r="M208" s="2439"/>
      <c r="N208" s="2439"/>
      <c r="O208" s="2439"/>
      <c r="P208" s="2439"/>
      <c r="Q208" s="2439"/>
      <c r="R208" s="2439"/>
      <c r="S208" s="2439"/>
      <c r="T208" s="2439"/>
      <c r="U208" s="2439"/>
      <c r="V208" s="2439"/>
      <c r="W208" s="2439"/>
      <c r="X208" s="2439"/>
      <c r="Y208" s="2439"/>
      <c r="Z208" s="2439"/>
      <c r="AA208" s="2439"/>
      <c r="AB208" s="2439"/>
      <c r="AC208" s="2439"/>
      <c r="AD208" s="2439"/>
      <c r="AE208" s="2439"/>
      <c r="AF208" s="2439"/>
      <c r="AG208" s="2439"/>
      <c r="AH208" s="2439"/>
      <c r="AI208" s="2439"/>
      <c r="AJ208" s="2439"/>
      <c r="AK208" s="2439"/>
      <c r="AL208" s="2439"/>
      <c r="AM208" s="2439"/>
      <c r="AN208" s="2439"/>
      <c r="AO208" s="2439"/>
      <c r="AP208" s="2444"/>
      <c r="CW208"/>
      <c r="CX208"/>
      <c r="CY208"/>
      <c r="CZ208"/>
      <c r="DA208"/>
      <c r="DB208"/>
      <c r="DC208"/>
      <c r="DD208"/>
      <c r="DE208"/>
      <c r="DG208"/>
      <c r="DH208"/>
      <c r="DI208"/>
      <c r="DJ208"/>
      <c r="DK208"/>
      <c r="DL208"/>
      <c r="DM208"/>
    </row>
    <row r="209" spans="1:117" ht="15" customHeight="1" x14ac:dyDescent="0.25">
      <c r="A209" s="783"/>
      <c r="B209" s="634"/>
      <c r="C209" s="635"/>
      <c r="D209" s="903"/>
      <c r="E209" s="640"/>
      <c r="F209" s="907"/>
      <c r="G209" s="2492" t="s">
        <v>14</v>
      </c>
      <c r="H209" s="2445"/>
      <c r="I209" s="2438" t="s">
        <v>15</v>
      </c>
      <c r="J209" s="2444"/>
      <c r="K209" s="2439" t="s">
        <v>16</v>
      </c>
      <c r="L209" s="2444"/>
      <c r="M209" s="2438" t="s">
        <v>17</v>
      </c>
      <c r="N209" s="2444"/>
      <c r="O209" s="2438" t="s">
        <v>18</v>
      </c>
      <c r="P209" s="2444"/>
      <c r="Q209" s="2438" t="s">
        <v>19</v>
      </c>
      <c r="R209" s="2444"/>
      <c r="S209" s="2438" t="s">
        <v>20</v>
      </c>
      <c r="T209" s="2444"/>
      <c r="U209" s="2438" t="s">
        <v>21</v>
      </c>
      <c r="V209" s="2444"/>
      <c r="W209" s="2438" t="s">
        <v>22</v>
      </c>
      <c r="X209" s="2444"/>
      <c r="Y209" s="2438" t="s">
        <v>23</v>
      </c>
      <c r="Z209" s="2445"/>
      <c r="AA209" s="2438" t="s">
        <v>24</v>
      </c>
      <c r="AB209" s="2445"/>
      <c r="AC209" s="2438" t="s">
        <v>244</v>
      </c>
      <c r="AD209" s="2445"/>
      <c r="AE209" s="2438" t="s">
        <v>245</v>
      </c>
      <c r="AF209" s="2445"/>
      <c r="AG209" s="2438" t="s">
        <v>246</v>
      </c>
      <c r="AH209" s="2445"/>
      <c r="AI209" s="2438" t="s">
        <v>247</v>
      </c>
      <c r="AJ209" s="2445"/>
      <c r="AK209" s="2438" t="s">
        <v>29</v>
      </c>
      <c r="AL209" s="2445"/>
      <c r="AM209" s="2438" t="s">
        <v>30</v>
      </c>
      <c r="AN209" s="2445"/>
      <c r="AO209" s="2438" t="s">
        <v>31</v>
      </c>
      <c r="AP209" s="2445"/>
      <c r="CW209"/>
      <c r="CX209"/>
      <c r="CY209"/>
      <c r="CZ209"/>
      <c r="DA209"/>
      <c r="DB209"/>
      <c r="DC209"/>
      <c r="DD209"/>
      <c r="DE209"/>
      <c r="DG209"/>
      <c r="DH209"/>
      <c r="DI209"/>
      <c r="DJ209"/>
      <c r="DK209"/>
      <c r="DL209"/>
      <c r="DM209"/>
    </row>
    <row r="210" spans="1:117" x14ac:dyDescent="0.25">
      <c r="A210" s="894"/>
      <c r="B210" s="636"/>
      <c r="C210" s="884"/>
      <c r="D210" s="2446" t="s">
        <v>32</v>
      </c>
      <c r="E210" s="2463" t="s">
        <v>33</v>
      </c>
      <c r="F210" s="369" t="s">
        <v>34</v>
      </c>
      <c r="G210" s="2449" t="s">
        <v>33</v>
      </c>
      <c r="H210" s="2448" t="s">
        <v>34</v>
      </c>
      <c r="I210" s="2449" t="s">
        <v>33</v>
      </c>
      <c r="J210" s="2448" t="s">
        <v>34</v>
      </c>
      <c r="K210" s="2449" t="s">
        <v>33</v>
      </c>
      <c r="L210" s="2448" t="s">
        <v>34</v>
      </c>
      <c r="M210" s="2449" t="s">
        <v>33</v>
      </c>
      <c r="N210" s="2448" t="s">
        <v>34</v>
      </c>
      <c r="O210" s="2449" t="s">
        <v>33</v>
      </c>
      <c r="P210" s="2448" t="s">
        <v>34</v>
      </c>
      <c r="Q210" s="2449" t="s">
        <v>33</v>
      </c>
      <c r="R210" s="2448" t="s">
        <v>34</v>
      </c>
      <c r="S210" s="2449" t="s">
        <v>33</v>
      </c>
      <c r="T210" s="2448" t="s">
        <v>34</v>
      </c>
      <c r="U210" s="2449" t="s">
        <v>33</v>
      </c>
      <c r="V210" s="2448" t="s">
        <v>34</v>
      </c>
      <c r="W210" s="2449" t="s">
        <v>33</v>
      </c>
      <c r="X210" s="2448" t="s">
        <v>34</v>
      </c>
      <c r="Y210" s="2449" t="s">
        <v>33</v>
      </c>
      <c r="Z210" s="2448" t="s">
        <v>34</v>
      </c>
      <c r="AA210" s="2449" t="s">
        <v>33</v>
      </c>
      <c r="AB210" s="2448" t="s">
        <v>34</v>
      </c>
      <c r="AC210" s="2449" t="s">
        <v>33</v>
      </c>
      <c r="AD210" s="2448" t="s">
        <v>34</v>
      </c>
      <c r="AE210" s="2449" t="s">
        <v>33</v>
      </c>
      <c r="AF210" s="2448" t="s">
        <v>34</v>
      </c>
      <c r="AG210" s="2449" t="s">
        <v>33</v>
      </c>
      <c r="AH210" s="2448" t="s">
        <v>34</v>
      </c>
      <c r="AI210" s="2449" t="s">
        <v>33</v>
      </c>
      <c r="AJ210" s="2448" t="s">
        <v>34</v>
      </c>
      <c r="AK210" s="2449" t="s">
        <v>33</v>
      </c>
      <c r="AL210" s="2448" t="s">
        <v>34</v>
      </c>
      <c r="AM210" s="2449" t="s">
        <v>33</v>
      </c>
      <c r="AN210" s="2448" t="s">
        <v>34</v>
      </c>
      <c r="AO210" s="2449" t="s">
        <v>33</v>
      </c>
      <c r="AP210" s="2448" t="s">
        <v>34</v>
      </c>
      <c r="CW210"/>
      <c r="CX210"/>
      <c r="CY210"/>
      <c r="CZ210"/>
      <c r="DA210"/>
      <c r="DB210"/>
      <c r="DC210"/>
      <c r="DD210"/>
      <c r="DE210"/>
      <c r="DG210"/>
      <c r="DH210"/>
      <c r="DI210"/>
      <c r="DJ210"/>
      <c r="DK210"/>
      <c r="DL210"/>
      <c r="DM210"/>
    </row>
    <row r="211" spans="1:117" ht="15" customHeight="1" x14ac:dyDescent="0.25">
      <c r="A211" s="2482" t="s">
        <v>248</v>
      </c>
      <c r="B211" s="674"/>
      <c r="C211" s="2628"/>
      <c r="D211" s="2454">
        <f>SUM(E211:F211)</f>
        <v>0</v>
      </c>
      <c r="E211" s="2455">
        <f>SUM(G211+I211+K211+M211+O211+Q211+S211+U211+W211+Y211+AA211+AC211+AE211+AG211+AI211+AK211+AM211+AO211)</f>
        <v>0</v>
      </c>
      <c r="F211" s="2629">
        <f t="shared" ref="E211:F214" si="243">SUM(H211+J211+L211+N211+P211+R211+T211+V211+X211+Z211+AB211+AD211+AF211+AH211+AJ211+AL211+AN211+AP211)</f>
        <v>0</v>
      </c>
      <c r="G211" s="2630"/>
      <c r="H211" s="52"/>
      <c r="I211" s="2457"/>
      <c r="J211" s="52"/>
      <c r="K211" s="2457"/>
      <c r="L211" s="52"/>
      <c r="M211" s="2457"/>
      <c r="N211" s="52"/>
      <c r="O211" s="2457"/>
      <c r="P211" s="52"/>
      <c r="Q211" s="2457"/>
      <c r="R211" s="52"/>
      <c r="S211" s="2457"/>
      <c r="T211" s="52"/>
      <c r="U211" s="2457"/>
      <c r="V211" s="52"/>
      <c r="W211" s="205"/>
      <c r="X211" s="52"/>
      <c r="Y211" s="2457"/>
      <c r="Z211" s="52"/>
      <c r="AA211" s="2457"/>
      <c r="AB211" s="52"/>
      <c r="AC211" s="2457"/>
      <c r="AD211" s="52"/>
      <c r="AE211" s="2457"/>
      <c r="AF211" s="52"/>
      <c r="AG211" s="2457"/>
      <c r="AH211" s="52"/>
      <c r="AI211" s="2457"/>
      <c r="AJ211" s="52"/>
      <c r="AK211" s="205"/>
      <c r="AL211" s="52"/>
      <c r="AM211" s="2457"/>
      <c r="AN211" s="52"/>
      <c r="AO211" s="2457"/>
      <c r="AP211" s="52"/>
      <c r="CW211"/>
      <c r="CX211"/>
      <c r="CY211"/>
      <c r="CZ211"/>
      <c r="DA211"/>
      <c r="DB211"/>
      <c r="DC211"/>
      <c r="DD211"/>
      <c r="DE211"/>
      <c r="DG211"/>
      <c r="DH211"/>
      <c r="DI211"/>
      <c r="DJ211"/>
      <c r="DK211"/>
      <c r="DL211"/>
      <c r="DM211"/>
    </row>
    <row r="212" spans="1:117" x14ac:dyDescent="0.25">
      <c r="A212" s="1419" t="s">
        <v>249</v>
      </c>
      <c r="B212" s="1420"/>
      <c r="C212" s="1421"/>
      <c r="D212" s="1383">
        <f>SUM(E212:F212)</f>
        <v>0</v>
      </c>
      <c r="E212" s="1422">
        <f t="shared" si="243"/>
        <v>0</v>
      </c>
      <c r="F212" s="1706">
        <f t="shared" si="243"/>
        <v>0</v>
      </c>
      <c r="G212" s="1707"/>
      <c r="H212" s="1425"/>
      <c r="I212" s="1424"/>
      <c r="J212" s="1425"/>
      <c r="K212" s="1424"/>
      <c r="L212" s="1425"/>
      <c r="M212" s="1424"/>
      <c r="N212" s="1425"/>
      <c r="O212" s="1424"/>
      <c r="P212" s="1425"/>
      <c r="Q212" s="1424"/>
      <c r="R212" s="1425"/>
      <c r="S212" s="1424"/>
      <c r="T212" s="1425"/>
      <c r="U212" s="1424"/>
      <c r="V212" s="1425"/>
      <c r="W212" s="1622"/>
      <c r="X212" s="1425"/>
      <c r="Y212" s="1424"/>
      <c r="Z212" s="1425"/>
      <c r="AA212" s="1424"/>
      <c r="AB212" s="1425"/>
      <c r="AC212" s="1424"/>
      <c r="AD212" s="1425"/>
      <c r="AE212" s="1424"/>
      <c r="AF212" s="1425"/>
      <c r="AG212" s="1424"/>
      <c r="AH212" s="1425"/>
      <c r="AI212" s="1424"/>
      <c r="AJ212" s="1425"/>
      <c r="AK212" s="1622"/>
      <c r="AL212" s="1425"/>
      <c r="AM212" s="1424"/>
      <c r="AN212" s="1425"/>
      <c r="AO212" s="1424"/>
      <c r="AP212" s="1425"/>
      <c r="CW212"/>
      <c r="CX212"/>
      <c r="CY212"/>
      <c r="CZ212"/>
      <c r="DA212"/>
      <c r="DB212"/>
      <c r="DC212"/>
      <c r="DD212"/>
      <c r="DE212"/>
      <c r="DG212"/>
      <c r="DH212"/>
      <c r="DI212"/>
      <c r="DJ212"/>
      <c r="DK212"/>
      <c r="DL212"/>
      <c r="DM212"/>
    </row>
    <row r="213" spans="1:117" x14ac:dyDescent="0.25">
      <c r="A213" s="1481" t="s">
        <v>250</v>
      </c>
      <c r="B213" s="1482"/>
      <c r="C213" s="1483"/>
      <c r="D213" s="1383">
        <f>SUM(E213:F213)</f>
        <v>0</v>
      </c>
      <c r="E213" s="1422">
        <f t="shared" si="243"/>
        <v>0</v>
      </c>
      <c r="F213" s="1706">
        <f t="shared" si="243"/>
        <v>0</v>
      </c>
      <c r="G213" s="1707"/>
      <c r="H213" s="1425"/>
      <c r="I213" s="1424"/>
      <c r="J213" s="1425"/>
      <c r="K213" s="1424"/>
      <c r="L213" s="1425"/>
      <c r="M213" s="1424"/>
      <c r="N213" s="1425"/>
      <c r="O213" s="1424"/>
      <c r="P213" s="1425"/>
      <c r="Q213" s="1424"/>
      <c r="R213" s="1425"/>
      <c r="S213" s="1424"/>
      <c r="T213" s="1425"/>
      <c r="U213" s="1424"/>
      <c r="V213" s="1425"/>
      <c r="W213" s="1622"/>
      <c r="X213" s="1425"/>
      <c r="Y213" s="1424"/>
      <c r="Z213" s="1425"/>
      <c r="AA213" s="1424"/>
      <c r="AB213" s="1425"/>
      <c r="AC213" s="1424"/>
      <c r="AD213" s="1425"/>
      <c r="AE213" s="1424"/>
      <c r="AF213" s="1425"/>
      <c r="AG213" s="1424"/>
      <c r="AH213" s="1425"/>
      <c r="AI213" s="1424"/>
      <c r="AJ213" s="1425"/>
      <c r="AK213" s="1622"/>
      <c r="AL213" s="1425"/>
      <c r="AM213" s="1424"/>
      <c r="AN213" s="1425"/>
      <c r="AO213" s="1424"/>
      <c r="AP213" s="1425"/>
      <c r="CW213"/>
      <c r="CX213"/>
      <c r="CY213"/>
      <c r="CZ213"/>
      <c r="DA213"/>
      <c r="DB213"/>
      <c r="DC213"/>
      <c r="DD213"/>
      <c r="DE213"/>
      <c r="DG213"/>
      <c r="DH213"/>
      <c r="DI213"/>
      <c r="DJ213"/>
      <c r="DK213"/>
      <c r="DL213"/>
      <c r="DM213"/>
    </row>
    <row r="214" spans="1:117" x14ac:dyDescent="0.25">
      <c r="A214" s="803" t="s">
        <v>251</v>
      </c>
      <c r="B214" s="803"/>
      <c r="C214" s="735"/>
      <c r="D214" s="1388">
        <f>SUM(E214:F214)</f>
        <v>0</v>
      </c>
      <c r="E214" s="541">
        <f t="shared" si="243"/>
        <v>0</v>
      </c>
      <c r="F214" s="1708">
        <f t="shared" si="243"/>
        <v>0</v>
      </c>
      <c r="G214" s="1709"/>
      <c r="H214" s="1435"/>
      <c r="I214" s="1434"/>
      <c r="J214" s="1435"/>
      <c r="K214" s="1434"/>
      <c r="L214" s="1435"/>
      <c r="M214" s="1434"/>
      <c r="N214" s="1435"/>
      <c r="O214" s="1434"/>
      <c r="P214" s="1435"/>
      <c r="Q214" s="1434"/>
      <c r="R214" s="1435"/>
      <c r="S214" s="1434"/>
      <c r="T214" s="1435"/>
      <c r="U214" s="1434"/>
      <c r="V214" s="1435"/>
      <c r="W214" s="1624"/>
      <c r="X214" s="1435"/>
      <c r="Y214" s="1434"/>
      <c r="Z214" s="1435"/>
      <c r="AA214" s="1434"/>
      <c r="AB214" s="1435"/>
      <c r="AC214" s="1434"/>
      <c r="AD214" s="1435"/>
      <c r="AE214" s="1434"/>
      <c r="AF214" s="1435"/>
      <c r="AG214" s="1434"/>
      <c r="AH214" s="1435"/>
      <c r="AI214" s="1434"/>
      <c r="AJ214" s="1435"/>
      <c r="AK214" s="1624"/>
      <c r="AL214" s="1435"/>
      <c r="AM214" s="1434"/>
      <c r="AN214" s="1435"/>
      <c r="AO214" s="1434"/>
      <c r="AP214" s="1435"/>
      <c r="CW214"/>
      <c r="CX214"/>
      <c r="CY214"/>
      <c r="CZ214"/>
      <c r="DA214"/>
      <c r="DB214"/>
      <c r="DC214"/>
      <c r="DD214"/>
      <c r="DE214"/>
      <c r="DG214"/>
      <c r="DH214"/>
      <c r="DI214"/>
      <c r="DJ214"/>
      <c r="DK214"/>
      <c r="DL214"/>
      <c r="DM214"/>
    </row>
    <row r="215" spans="1:117" x14ac:dyDescent="0.25">
      <c r="A215" s="43" t="s">
        <v>252</v>
      </c>
      <c r="B215" s="377"/>
      <c r="C215" s="377"/>
      <c r="D215" s="378"/>
      <c r="E215" s="378"/>
      <c r="F215" s="378"/>
      <c r="G215" s="379"/>
      <c r="H215" s="379"/>
      <c r="I215" s="379"/>
      <c r="J215" s="380"/>
      <c r="K215" s="1285"/>
      <c r="L215" s="379"/>
      <c r="M215" s="1285"/>
      <c r="N215" s="1286"/>
      <c r="O215" s="10"/>
      <c r="P215" s="10"/>
      <c r="Q215" s="10"/>
      <c r="R215" s="10"/>
      <c r="S215" s="10"/>
      <c r="T215" s="10"/>
      <c r="U215" s="10"/>
      <c r="V215" s="10"/>
      <c r="W215" s="10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CW215"/>
      <c r="CX215"/>
      <c r="CY215"/>
      <c r="CZ215"/>
      <c r="DA215"/>
      <c r="DB215"/>
      <c r="DC215"/>
      <c r="DD215"/>
      <c r="DE215"/>
      <c r="DG215"/>
      <c r="DH215"/>
      <c r="DI215"/>
      <c r="DJ215"/>
      <c r="DK215"/>
      <c r="DL215"/>
      <c r="DM215"/>
    </row>
    <row r="216" spans="1:117" ht="15" customHeight="1" x14ac:dyDescent="0.25">
      <c r="A216" s="2527" t="s">
        <v>253</v>
      </c>
      <c r="B216" s="804"/>
      <c r="C216" s="2528"/>
      <c r="D216" s="2491" t="s">
        <v>254</v>
      </c>
      <c r="E216" s="638"/>
      <c r="F216" s="2464"/>
      <c r="G216" s="2438" t="s">
        <v>5</v>
      </c>
      <c r="H216" s="2439"/>
      <c r="I216" s="2439"/>
      <c r="J216" s="2439"/>
      <c r="K216" s="2439"/>
      <c r="L216" s="2439"/>
      <c r="M216" s="2439"/>
      <c r="N216" s="2439"/>
      <c r="O216" s="2439"/>
      <c r="P216" s="2439"/>
      <c r="Q216" s="2439"/>
      <c r="R216" s="2439"/>
      <c r="S216" s="2439"/>
      <c r="T216" s="2439"/>
      <c r="U216" s="2439"/>
      <c r="V216" s="2439"/>
      <c r="W216" s="2439"/>
      <c r="X216" s="2439"/>
      <c r="Y216" s="2439"/>
      <c r="Z216" s="2439"/>
      <c r="AA216" s="2439"/>
      <c r="AB216" s="2439"/>
      <c r="AC216" s="2439"/>
      <c r="AD216" s="2439"/>
      <c r="AE216" s="2439"/>
      <c r="AF216" s="2439"/>
      <c r="AG216" s="2439"/>
      <c r="AH216" s="2439"/>
      <c r="AI216" s="2439"/>
      <c r="AJ216" s="2439"/>
      <c r="AK216" s="2439"/>
      <c r="AL216" s="2439"/>
      <c r="AM216" s="2439"/>
      <c r="AN216" s="2440"/>
      <c r="AO216" s="2631" t="s">
        <v>7</v>
      </c>
      <c r="AP216" s="2632" t="s">
        <v>255</v>
      </c>
      <c r="AQ216" s="2633" t="s">
        <v>256</v>
      </c>
      <c r="AR216" s="2634"/>
      <c r="AS216" s="2635" t="s">
        <v>257</v>
      </c>
      <c r="AT216" s="2636" t="s">
        <v>42</v>
      </c>
      <c r="AU216" s="2636" t="s">
        <v>258</v>
      </c>
      <c r="AV216" s="2637" t="s">
        <v>9</v>
      </c>
      <c r="AW216" s="2637" t="s">
        <v>259</v>
      </c>
      <c r="AX216" s="2634" t="s">
        <v>10</v>
      </c>
      <c r="CW216"/>
      <c r="CX216"/>
      <c r="CY216"/>
      <c r="CZ216"/>
      <c r="DA216"/>
      <c r="DB216"/>
      <c r="DC216"/>
      <c r="DD216"/>
      <c r="DE216"/>
      <c r="DG216"/>
      <c r="DH216"/>
      <c r="DI216"/>
      <c r="DJ216"/>
      <c r="DK216"/>
      <c r="DL216"/>
      <c r="DM216"/>
    </row>
    <row r="217" spans="1:117" ht="15" customHeight="1" x14ac:dyDescent="0.25">
      <c r="A217" s="711"/>
      <c r="B217" s="805"/>
      <c r="C217" s="712"/>
      <c r="D217" s="903"/>
      <c r="E217" s="640"/>
      <c r="F217" s="885"/>
      <c r="G217" s="2465" t="s">
        <v>119</v>
      </c>
      <c r="H217" s="2443"/>
      <c r="I217" s="2439" t="s">
        <v>16</v>
      </c>
      <c r="J217" s="2444"/>
      <c r="K217" s="2438" t="s">
        <v>17</v>
      </c>
      <c r="L217" s="2444"/>
      <c r="M217" s="2438" t="s">
        <v>18</v>
      </c>
      <c r="N217" s="2444"/>
      <c r="O217" s="2438" t="s">
        <v>19</v>
      </c>
      <c r="P217" s="2444"/>
      <c r="Q217" s="2438" t="s">
        <v>20</v>
      </c>
      <c r="R217" s="2444"/>
      <c r="S217" s="2438" t="s">
        <v>21</v>
      </c>
      <c r="T217" s="2444"/>
      <c r="U217" s="2438" t="s">
        <v>22</v>
      </c>
      <c r="V217" s="2444"/>
      <c r="W217" s="2438" t="s">
        <v>23</v>
      </c>
      <c r="X217" s="2445"/>
      <c r="Y217" s="2438" t="s">
        <v>24</v>
      </c>
      <c r="Z217" s="2445"/>
      <c r="AA217" s="2438" t="s">
        <v>244</v>
      </c>
      <c r="AB217" s="2445"/>
      <c r="AC217" s="2438" t="s">
        <v>245</v>
      </c>
      <c r="AD217" s="2445"/>
      <c r="AE217" s="2438" t="s">
        <v>246</v>
      </c>
      <c r="AF217" s="2445"/>
      <c r="AG217" s="2438" t="s">
        <v>247</v>
      </c>
      <c r="AH217" s="2445"/>
      <c r="AI217" s="2438" t="s">
        <v>29</v>
      </c>
      <c r="AJ217" s="2445"/>
      <c r="AK217" s="2438" t="s">
        <v>30</v>
      </c>
      <c r="AL217" s="2445"/>
      <c r="AM217" s="2438" t="s">
        <v>31</v>
      </c>
      <c r="AN217" s="2445"/>
      <c r="AO217" s="819"/>
      <c r="AP217" s="822"/>
      <c r="AQ217" s="2638" t="s">
        <v>260</v>
      </c>
      <c r="AR217" s="2639" t="s">
        <v>261</v>
      </c>
      <c r="AS217" s="826"/>
      <c r="AT217" s="812"/>
      <c r="AU217" s="812"/>
      <c r="AV217" s="815"/>
      <c r="AW217" s="815"/>
      <c r="AX217" s="2634"/>
      <c r="CW217"/>
      <c r="CX217"/>
      <c r="CY217"/>
      <c r="CZ217"/>
      <c r="DA217"/>
      <c r="DB217"/>
      <c r="DC217"/>
      <c r="DD217"/>
      <c r="DE217"/>
      <c r="DG217"/>
      <c r="DH217"/>
      <c r="DI217"/>
      <c r="DJ217"/>
      <c r="DK217"/>
      <c r="DL217"/>
      <c r="DM217"/>
    </row>
    <row r="218" spans="1:117" x14ac:dyDescent="0.25">
      <c r="A218" s="906"/>
      <c r="B218" s="807"/>
      <c r="C218" s="904"/>
      <c r="D218" s="2640" t="s">
        <v>32</v>
      </c>
      <c r="E218" s="2641" t="s">
        <v>33</v>
      </c>
      <c r="F218" s="538" t="s">
        <v>34</v>
      </c>
      <c r="G218" s="2449" t="s">
        <v>33</v>
      </c>
      <c r="H218" s="2448" t="s">
        <v>34</v>
      </c>
      <c r="I218" s="2449" t="s">
        <v>33</v>
      </c>
      <c r="J218" s="2448" t="s">
        <v>34</v>
      </c>
      <c r="K218" s="2449" t="s">
        <v>33</v>
      </c>
      <c r="L218" s="2448" t="s">
        <v>34</v>
      </c>
      <c r="M218" s="2449" t="s">
        <v>33</v>
      </c>
      <c r="N218" s="2448" t="s">
        <v>34</v>
      </c>
      <c r="O218" s="2449" t="s">
        <v>33</v>
      </c>
      <c r="P218" s="2448" t="s">
        <v>34</v>
      </c>
      <c r="Q218" s="2449" t="s">
        <v>33</v>
      </c>
      <c r="R218" s="2448" t="s">
        <v>34</v>
      </c>
      <c r="S218" s="2449" t="s">
        <v>33</v>
      </c>
      <c r="T218" s="2448" t="s">
        <v>34</v>
      </c>
      <c r="U218" s="2449" t="s">
        <v>33</v>
      </c>
      <c r="V218" s="2448" t="s">
        <v>34</v>
      </c>
      <c r="W218" s="2449" t="s">
        <v>33</v>
      </c>
      <c r="X218" s="2448" t="s">
        <v>34</v>
      </c>
      <c r="Y218" s="2449" t="s">
        <v>33</v>
      </c>
      <c r="Z218" s="2448" t="s">
        <v>34</v>
      </c>
      <c r="AA218" s="2449" t="s">
        <v>33</v>
      </c>
      <c r="AB218" s="2448" t="s">
        <v>34</v>
      </c>
      <c r="AC218" s="2449" t="s">
        <v>33</v>
      </c>
      <c r="AD218" s="2448" t="s">
        <v>34</v>
      </c>
      <c r="AE218" s="2449" t="s">
        <v>33</v>
      </c>
      <c r="AF218" s="2448" t="s">
        <v>34</v>
      </c>
      <c r="AG218" s="2449" t="s">
        <v>33</v>
      </c>
      <c r="AH218" s="2448" t="s">
        <v>34</v>
      </c>
      <c r="AI218" s="2449" t="s">
        <v>33</v>
      </c>
      <c r="AJ218" s="2448" t="s">
        <v>34</v>
      </c>
      <c r="AK218" s="2449" t="s">
        <v>33</v>
      </c>
      <c r="AL218" s="2448" t="s">
        <v>34</v>
      </c>
      <c r="AM218" s="2449" t="s">
        <v>33</v>
      </c>
      <c r="AN218" s="2448" t="s">
        <v>34</v>
      </c>
      <c r="AO218" s="2642"/>
      <c r="AP218" s="2643"/>
      <c r="AQ218" s="2644"/>
      <c r="AR218" s="2645"/>
      <c r="AS218" s="916"/>
      <c r="AT218" s="910"/>
      <c r="AU218" s="910"/>
      <c r="AV218" s="2646"/>
      <c r="AW218" s="2646"/>
      <c r="AX218" s="2634"/>
      <c r="CW218"/>
      <c r="CX218"/>
      <c r="CY218"/>
      <c r="CZ218"/>
      <c r="DA218"/>
      <c r="DB218"/>
      <c r="DC218"/>
      <c r="DD218"/>
      <c r="DE218"/>
      <c r="DG218"/>
      <c r="DH218"/>
      <c r="DI218"/>
      <c r="DJ218"/>
      <c r="DK218"/>
      <c r="DL218"/>
      <c r="DM218"/>
    </row>
    <row r="219" spans="1:117" x14ac:dyDescent="0.25">
      <c r="A219" s="2556" t="s">
        <v>262</v>
      </c>
      <c r="B219" s="2647" t="s">
        <v>263</v>
      </c>
      <c r="C219" s="2648"/>
      <c r="D219" s="2649">
        <f t="shared" ref="D219:D263" si="244">SUM(E219+F219)</f>
        <v>7</v>
      </c>
      <c r="E219" s="135">
        <f t="shared" ref="E219:F234" si="245">SUM(G219+I219+K219+M219+O219+Q219+S219+U219+W219+Y219+AA219+AC219+AE219+AG219+AI219+AK219+AM219)</f>
        <v>5</v>
      </c>
      <c r="F219" s="2498">
        <f t="shared" si="245"/>
        <v>2</v>
      </c>
      <c r="G219" s="2650">
        <v>0</v>
      </c>
      <c r="H219" s="386">
        <v>0</v>
      </c>
      <c r="I219" s="2651">
        <v>0</v>
      </c>
      <c r="J219" s="386">
        <v>0</v>
      </c>
      <c r="K219" s="2651">
        <v>0</v>
      </c>
      <c r="L219" s="386">
        <v>0</v>
      </c>
      <c r="M219" s="2651">
        <v>0</v>
      </c>
      <c r="N219" s="386">
        <v>0</v>
      </c>
      <c r="O219" s="2651">
        <v>1</v>
      </c>
      <c r="P219" s="386">
        <v>0</v>
      </c>
      <c r="Q219" s="2651">
        <v>0</v>
      </c>
      <c r="R219" s="386">
        <v>0</v>
      </c>
      <c r="S219" s="2651">
        <v>0</v>
      </c>
      <c r="T219" s="386">
        <v>0</v>
      </c>
      <c r="U219" s="2651">
        <v>2</v>
      </c>
      <c r="V219" s="2652">
        <v>0</v>
      </c>
      <c r="W219" s="2651">
        <v>2</v>
      </c>
      <c r="X219" s="2652">
        <v>1</v>
      </c>
      <c r="Y219" s="2651">
        <v>0</v>
      </c>
      <c r="Z219" s="2652">
        <v>0</v>
      </c>
      <c r="AA219" s="2651">
        <v>0</v>
      </c>
      <c r="AB219" s="2652">
        <v>1</v>
      </c>
      <c r="AC219" s="2651">
        <v>0</v>
      </c>
      <c r="AD219" s="2652">
        <v>0</v>
      </c>
      <c r="AE219" s="2651">
        <v>0</v>
      </c>
      <c r="AF219" s="2652">
        <v>0</v>
      </c>
      <c r="AG219" s="2651">
        <v>0</v>
      </c>
      <c r="AH219" s="2652">
        <v>0</v>
      </c>
      <c r="AI219" s="2651">
        <v>0</v>
      </c>
      <c r="AJ219" s="2652">
        <v>0</v>
      </c>
      <c r="AK219" s="2651">
        <v>0</v>
      </c>
      <c r="AL219" s="2652">
        <v>0</v>
      </c>
      <c r="AM219" s="2651">
        <v>0</v>
      </c>
      <c r="AN219" s="2652">
        <v>0</v>
      </c>
      <c r="AO219" s="2653">
        <v>0</v>
      </c>
      <c r="AP219" s="2654">
        <v>0</v>
      </c>
      <c r="AQ219" s="1307"/>
      <c r="AR219" s="1308"/>
      <c r="AS219" s="1309"/>
      <c r="AT219" s="2651">
        <v>0</v>
      </c>
      <c r="AU219" s="2651">
        <v>0</v>
      </c>
      <c r="AV219" s="387">
        <v>0</v>
      </c>
      <c r="AW219" s="387">
        <v>0</v>
      </c>
      <c r="AX219" s="2652">
        <v>0</v>
      </c>
      <c r="AY219" t="str">
        <f>CW219&amp;CX219&amp;CY219&amp;CZ219&amp;DA219&amp;DB219&amp;DC219</f>
        <v/>
      </c>
      <c r="CW219" s="25" t="str">
        <f>IF(AND(F219&gt;0,AO219=""),"  * No olvide digitar Embarazadas. Digite Cero si no tiene.",IF(AO219&gt;F219," * Las Embarazadas no pueden superar el Total Mujeres.",""))</f>
        <v/>
      </c>
      <c r="CX219" s="25" t="str">
        <f>IF(AND(D219&gt;0,AV219="")," * No olvide ingresar datos en Usuarios con Discapacidad. (Digite cero si no tiene).",IF(AV219&gt;D219," * La variable Usuarios con discapacidad No puede ser mayor al Total.",""))</f>
        <v/>
      </c>
      <c r="CY219" s="25" t="str">
        <f>IF(AND(D219&gt;0,AW219="")," * No olvide ingresar datos en Usuarios Oncológicos. (Digite cero si no tiene).",IF(AW219&gt;D219," * La variable Usuarios oncológicos No puede ser mayor al Total.",""))</f>
        <v/>
      </c>
      <c r="CZ219" s="25" t="str">
        <f>IF(AND((AI219+AJ219)&gt;0,AP219="")," * No olvide digitar la variable 60 años. Si no tiene digite Cero.",IF(AP219&gt;(AI219+AJ219), "* El número de pacientes de 60 años NO DEBE ser mayor a lo registrado en el grupo etario de 60 a 64 años.",""))</f>
        <v/>
      </c>
      <c r="DA219" s="25" t="str">
        <f t="shared" ref="DA219:DA282" si="246">IF(AND(D219&gt;0,AX219="")," * No olvide ingresar datos en Usuarios Migrantes. (Digite cero si no tiene).","")</f>
        <v/>
      </c>
      <c r="DB219" s="25" t="str">
        <f t="shared" ref="DB219:DB282" si="247">IF(AX219&gt;D219, "* Migrantes no puede ser mayor al Total","")</f>
        <v/>
      </c>
      <c r="DC219"/>
      <c r="DD219"/>
      <c r="DE219"/>
      <c r="DG219" s="26">
        <f>IF(AND(F219&gt;0,AO219=""),1,IF(AO219&gt;F219,1,0))</f>
        <v>0</v>
      </c>
      <c r="DH219" s="26">
        <f>IF(AND(D219&gt;0,AV219=""),1,IF(AV219&gt;D219,1,0))</f>
        <v>0</v>
      </c>
      <c r="DI219" s="26">
        <f>IF(AND(D219&gt;0,AW219=""),1,IF(AW219&gt;D219,1,0))</f>
        <v>0</v>
      </c>
      <c r="DJ219" s="26">
        <f>IF(AND((AI219+AJ219)&gt;0,AP219=""),1,IF(AP219&gt;(AI219+AJ219),1,0))</f>
        <v>0</v>
      </c>
      <c r="DK219" s="26">
        <f>IF(AND(D219&gt;0,AX219=""),1,0)</f>
        <v>0</v>
      </c>
      <c r="DL219" s="26">
        <f>IF(AX219&gt;D219,1,0)</f>
        <v>0</v>
      </c>
      <c r="DM219"/>
    </row>
    <row r="220" spans="1:117" x14ac:dyDescent="0.25">
      <c r="A220" s="1310"/>
      <c r="B220" s="1311" t="s">
        <v>264</v>
      </c>
      <c r="C220" s="838"/>
      <c r="D220" s="1312">
        <f>SUM(E220+F220)</f>
        <v>60</v>
      </c>
      <c r="E220" s="1313">
        <f t="shared" si="245"/>
        <v>28</v>
      </c>
      <c r="F220" s="132">
        <f t="shared" si="245"/>
        <v>32</v>
      </c>
      <c r="G220" s="1314">
        <v>0</v>
      </c>
      <c r="H220" s="1315">
        <v>1</v>
      </c>
      <c r="I220" s="1316">
        <v>0</v>
      </c>
      <c r="J220" s="1315">
        <v>0</v>
      </c>
      <c r="K220" s="1316">
        <v>3</v>
      </c>
      <c r="L220" s="1315">
        <v>1</v>
      </c>
      <c r="M220" s="1316">
        <v>1</v>
      </c>
      <c r="N220" s="1315">
        <v>1</v>
      </c>
      <c r="O220" s="1316">
        <v>3</v>
      </c>
      <c r="P220" s="1315">
        <v>3</v>
      </c>
      <c r="Q220" s="1316">
        <v>1</v>
      </c>
      <c r="R220" s="1315">
        <v>1</v>
      </c>
      <c r="S220" s="1316">
        <v>0</v>
      </c>
      <c r="T220" s="1315">
        <v>1</v>
      </c>
      <c r="U220" s="1316">
        <v>3</v>
      </c>
      <c r="V220" s="389">
        <v>1</v>
      </c>
      <c r="W220" s="1316">
        <v>5</v>
      </c>
      <c r="X220" s="389">
        <v>3</v>
      </c>
      <c r="Y220" s="1316">
        <v>1</v>
      </c>
      <c r="Z220" s="389">
        <v>5</v>
      </c>
      <c r="AA220" s="1316">
        <v>1</v>
      </c>
      <c r="AB220" s="389">
        <v>3</v>
      </c>
      <c r="AC220" s="1316">
        <v>1</v>
      </c>
      <c r="AD220" s="389">
        <v>1</v>
      </c>
      <c r="AE220" s="1316">
        <v>1</v>
      </c>
      <c r="AF220" s="389">
        <v>2</v>
      </c>
      <c r="AG220" s="1316">
        <v>2</v>
      </c>
      <c r="AH220" s="389">
        <v>5</v>
      </c>
      <c r="AI220" s="1316">
        <v>0</v>
      </c>
      <c r="AJ220" s="389">
        <v>2</v>
      </c>
      <c r="AK220" s="1316">
        <v>2</v>
      </c>
      <c r="AL220" s="389">
        <v>1</v>
      </c>
      <c r="AM220" s="1316">
        <v>4</v>
      </c>
      <c r="AN220" s="389">
        <v>1</v>
      </c>
      <c r="AO220" s="1317">
        <v>0</v>
      </c>
      <c r="AP220" s="1318">
        <v>0</v>
      </c>
      <c r="AQ220" s="1307"/>
      <c r="AR220" s="1308"/>
      <c r="AS220" s="1309"/>
      <c r="AT220" s="1316">
        <v>0</v>
      </c>
      <c r="AU220" s="1316">
        <v>0</v>
      </c>
      <c r="AV220" s="1319">
        <v>0</v>
      </c>
      <c r="AW220" s="1319">
        <v>0</v>
      </c>
      <c r="AX220" s="389">
        <v>0</v>
      </c>
      <c r="AY220" t="str">
        <f t="shared" ref="AY220:AY283" si="248">CW220&amp;CX220&amp;CY220&amp;CZ220&amp;DA220&amp;DB220&amp;DC220</f>
        <v/>
      </c>
      <c r="CW220" s="25" t="str">
        <f t="shared" ref="CW220:CW283" si="249">IF(AND(F220&gt;0,AO220=""),"  * No olvide digitar Embarazadas. Digite Cero si no tiene.",IF(AO220&gt;F220," * Las Embarazadas no pueden superar el Total Mujeres.",""))</f>
        <v/>
      </c>
      <c r="CX220" s="25" t="str">
        <f t="shared" ref="CX220:CX283" si="250">IF(AND(D220&gt;0,AV220="")," * No olvide ingresar datos en Usuarios con Discapacidad. (Digite cero si no tiene).",IF(AV220&gt;D220," * La variable Usuarios con discapacidad No puede ser mayor al Total.",""))</f>
        <v/>
      </c>
      <c r="CY220" s="25" t="str">
        <f t="shared" ref="CY220:CY283" si="251">IF(AND(D220&gt;0,AW220="")," * No olvide ingresar datos en Usuarios Oncológicos. (Digite cero si no tiene).",IF(AW220&gt;D220," * La variable Usuarios oncológicos No puede ser mayor al Total.",""))</f>
        <v/>
      </c>
      <c r="CZ220" s="25" t="str">
        <f t="shared" ref="CZ220:CZ283" si="252">IF(AND((AI220+AJ220)&gt;0,AP220="")," * No olvide digitar la variable 60 años. Si no tiene digite Cero.",IF(AP220&gt;(AI220+AJ220), "* El número de pacientes de 60 años NO DEBE ser mayor a lo registrado en el grupo etario de 60 a 64 años.",""))</f>
        <v/>
      </c>
      <c r="DA220" s="25" t="str">
        <f t="shared" si="246"/>
        <v/>
      </c>
      <c r="DB220" s="25" t="str">
        <f t="shared" si="247"/>
        <v/>
      </c>
      <c r="DC220"/>
      <c r="DD220"/>
      <c r="DE220"/>
      <c r="DG220" s="26">
        <f t="shared" ref="DG220:DG283" si="253">IF(AND(F220&gt;0,AO220=""),1,IF(AO220&gt;F220,1,0))</f>
        <v>0</v>
      </c>
      <c r="DH220" s="26">
        <f t="shared" ref="DH220:DH283" si="254">IF(AND(D220&gt;0,AV220=""),1,IF(AV220&gt;D220,1,0))</f>
        <v>0</v>
      </c>
      <c r="DI220" s="26">
        <f t="shared" ref="DI220:DI283" si="255">IF(AND(D220&gt;0,AW220=""),1,IF(AW220&gt;D220,1,0))</f>
        <v>0</v>
      </c>
      <c r="DJ220" s="26">
        <f t="shared" ref="DJ220:DJ283" si="256">IF(AND((AI220+AJ220)&gt;0,AP220=""),1,IF(AP220&gt;(AI220+AJ220),1,0))</f>
        <v>0</v>
      </c>
      <c r="DK220" s="26">
        <f t="shared" ref="DK220:DK283" si="257">IF(AND(D220&gt;0,AX220=""),1,0)</f>
        <v>0</v>
      </c>
      <c r="DL220" s="26">
        <f t="shared" ref="DL220:DL283" si="258">IF(AX220&gt;D220,1,0)</f>
        <v>0</v>
      </c>
      <c r="DM220"/>
    </row>
    <row r="221" spans="1:117" x14ac:dyDescent="0.25">
      <c r="A221" s="713" t="s">
        <v>265</v>
      </c>
      <c r="B221" s="830" t="s">
        <v>266</v>
      </c>
      <c r="C221" s="830"/>
      <c r="D221" s="245">
        <f t="shared" si="244"/>
        <v>0</v>
      </c>
      <c r="E221" s="390">
        <f t="shared" si="245"/>
        <v>0</v>
      </c>
      <c r="F221" s="391">
        <f t="shared" si="245"/>
        <v>0</v>
      </c>
      <c r="G221" s="392"/>
      <c r="H221" s="393"/>
      <c r="I221" s="394"/>
      <c r="J221" s="393"/>
      <c r="K221" s="394"/>
      <c r="L221" s="393"/>
      <c r="M221" s="394"/>
      <c r="N221" s="393"/>
      <c r="O221" s="394"/>
      <c r="P221" s="393"/>
      <c r="Q221" s="394"/>
      <c r="R221" s="393"/>
      <c r="S221" s="394"/>
      <c r="T221" s="393"/>
      <c r="U221" s="394"/>
      <c r="V221" s="395"/>
      <c r="W221" s="394"/>
      <c r="X221" s="395"/>
      <c r="Y221" s="394"/>
      <c r="Z221" s="395"/>
      <c r="AA221" s="394"/>
      <c r="AB221" s="395"/>
      <c r="AC221" s="394"/>
      <c r="AD221" s="395"/>
      <c r="AE221" s="394"/>
      <c r="AF221" s="395"/>
      <c r="AG221" s="394"/>
      <c r="AH221" s="395"/>
      <c r="AI221" s="394"/>
      <c r="AJ221" s="395"/>
      <c r="AK221" s="394"/>
      <c r="AL221" s="395"/>
      <c r="AM221" s="394"/>
      <c r="AN221" s="395"/>
      <c r="AO221" s="396">
        <v>0</v>
      </c>
      <c r="AP221" s="397">
        <v>0</v>
      </c>
      <c r="AQ221" s="392"/>
      <c r="AR221" s="393"/>
      <c r="AS221" s="2651"/>
      <c r="AT221" s="394">
        <v>0</v>
      </c>
      <c r="AU221" s="394">
        <v>0</v>
      </c>
      <c r="AV221" s="398">
        <v>0</v>
      </c>
      <c r="AW221" s="398">
        <v>0</v>
      </c>
      <c r="AX221" s="393">
        <v>0</v>
      </c>
      <c r="AY221" t="str">
        <f t="shared" si="248"/>
        <v/>
      </c>
      <c r="CW221" s="25" t="str">
        <f t="shared" si="249"/>
        <v/>
      </c>
      <c r="CX221" s="25" t="str">
        <f t="shared" si="250"/>
        <v/>
      </c>
      <c r="CY221" s="25" t="str">
        <f t="shared" si="251"/>
        <v/>
      </c>
      <c r="CZ221" s="25" t="str">
        <f t="shared" si="252"/>
        <v/>
      </c>
      <c r="DA221" s="25" t="str">
        <f t="shared" si="246"/>
        <v/>
      </c>
      <c r="DB221" s="25" t="str">
        <f t="shared" si="247"/>
        <v/>
      </c>
      <c r="DC221"/>
      <c r="DD221"/>
      <c r="DE221"/>
      <c r="DG221" s="26">
        <f t="shared" si="253"/>
        <v>0</v>
      </c>
      <c r="DH221" s="26">
        <f t="shared" si="254"/>
        <v>0</v>
      </c>
      <c r="DI221" s="26">
        <f t="shared" si="255"/>
        <v>0</v>
      </c>
      <c r="DJ221" s="26">
        <f t="shared" si="256"/>
        <v>0</v>
      </c>
      <c r="DK221" s="26">
        <f t="shared" si="257"/>
        <v>0</v>
      </c>
      <c r="DL221" s="26">
        <f t="shared" si="258"/>
        <v>0</v>
      </c>
      <c r="DM221"/>
    </row>
    <row r="222" spans="1:117" x14ac:dyDescent="0.25">
      <c r="A222" s="713"/>
      <c r="B222" s="1320" t="s">
        <v>267</v>
      </c>
      <c r="C222" s="1320"/>
      <c r="D222" s="1321">
        <f t="shared" si="244"/>
        <v>0</v>
      </c>
      <c r="E222" s="1322">
        <f t="shared" si="245"/>
        <v>0</v>
      </c>
      <c r="F222" s="1323">
        <f t="shared" si="245"/>
        <v>0</v>
      </c>
      <c r="G222" s="1324"/>
      <c r="H222" s="1325"/>
      <c r="I222" s="1326"/>
      <c r="J222" s="1325"/>
      <c r="K222" s="1326"/>
      <c r="L222" s="1325"/>
      <c r="M222" s="1326"/>
      <c r="N222" s="1325"/>
      <c r="O222" s="1326"/>
      <c r="P222" s="1325"/>
      <c r="Q222" s="1326"/>
      <c r="R222" s="1325"/>
      <c r="S222" s="1326"/>
      <c r="T222" s="1325"/>
      <c r="U222" s="1326"/>
      <c r="V222" s="1327"/>
      <c r="W222" s="1326"/>
      <c r="X222" s="1327"/>
      <c r="Y222" s="1326"/>
      <c r="Z222" s="1327"/>
      <c r="AA222" s="1326"/>
      <c r="AB222" s="1327"/>
      <c r="AC222" s="1326"/>
      <c r="AD222" s="1327"/>
      <c r="AE222" s="1326"/>
      <c r="AF222" s="1327"/>
      <c r="AG222" s="1326"/>
      <c r="AH222" s="1327"/>
      <c r="AI222" s="1326"/>
      <c r="AJ222" s="1327"/>
      <c r="AK222" s="1326"/>
      <c r="AL222" s="1327"/>
      <c r="AM222" s="1326"/>
      <c r="AN222" s="1327"/>
      <c r="AO222" s="1328">
        <v>0</v>
      </c>
      <c r="AP222" s="1329">
        <v>0</v>
      </c>
      <c r="AQ222" s="1307"/>
      <c r="AR222" s="1308"/>
      <c r="AS222" s="394"/>
      <c r="AT222" s="1326">
        <v>0</v>
      </c>
      <c r="AU222" s="1326">
        <v>0</v>
      </c>
      <c r="AV222" s="1330">
        <v>0</v>
      </c>
      <c r="AW222" s="1330">
        <v>0</v>
      </c>
      <c r="AX222" s="1325">
        <v>0</v>
      </c>
      <c r="AY222" t="str">
        <f t="shared" si="248"/>
        <v/>
      </c>
      <c r="CW222" s="25" t="str">
        <f t="shared" si="249"/>
        <v/>
      </c>
      <c r="CX222" s="25" t="str">
        <f t="shared" si="250"/>
        <v/>
      </c>
      <c r="CY222" s="25" t="str">
        <f t="shared" si="251"/>
        <v/>
      </c>
      <c r="CZ222" s="25" t="str">
        <f t="shared" si="252"/>
        <v/>
      </c>
      <c r="DA222" s="25" t="str">
        <f t="shared" si="246"/>
        <v/>
      </c>
      <c r="DB222" s="25" t="str">
        <f t="shared" si="247"/>
        <v/>
      </c>
      <c r="DC222"/>
      <c r="DD222"/>
      <c r="DE222"/>
      <c r="DG222" s="26">
        <f t="shared" si="253"/>
        <v>0</v>
      </c>
      <c r="DH222" s="26">
        <f t="shared" si="254"/>
        <v>0</v>
      </c>
      <c r="DI222" s="26">
        <f t="shared" si="255"/>
        <v>0</v>
      </c>
      <c r="DJ222" s="26">
        <f t="shared" si="256"/>
        <v>0</v>
      </c>
      <c r="DK222" s="26">
        <f t="shared" si="257"/>
        <v>0</v>
      </c>
      <c r="DL222" s="26">
        <f t="shared" si="258"/>
        <v>0</v>
      </c>
      <c r="DM222"/>
    </row>
    <row r="223" spans="1:117" x14ac:dyDescent="0.25">
      <c r="A223" s="713"/>
      <c r="B223" s="1320" t="s">
        <v>268</v>
      </c>
      <c r="C223" s="1320"/>
      <c r="D223" s="1321">
        <f t="shared" si="244"/>
        <v>0</v>
      </c>
      <c r="E223" s="1322">
        <f t="shared" si="245"/>
        <v>0</v>
      </c>
      <c r="F223" s="1323">
        <f t="shared" si="245"/>
        <v>0</v>
      </c>
      <c r="G223" s="1324"/>
      <c r="H223" s="1325"/>
      <c r="I223" s="1326"/>
      <c r="J223" s="1325"/>
      <c r="K223" s="1326"/>
      <c r="L223" s="1325"/>
      <c r="M223" s="1326"/>
      <c r="N223" s="1325"/>
      <c r="O223" s="1326"/>
      <c r="P223" s="1325"/>
      <c r="Q223" s="1326"/>
      <c r="R223" s="1325"/>
      <c r="S223" s="1326"/>
      <c r="T223" s="1325"/>
      <c r="U223" s="1326"/>
      <c r="V223" s="1327"/>
      <c r="W223" s="1326"/>
      <c r="X223" s="1327"/>
      <c r="Y223" s="1326"/>
      <c r="Z223" s="1327"/>
      <c r="AA223" s="1326"/>
      <c r="AB223" s="1327"/>
      <c r="AC223" s="1326"/>
      <c r="AD223" s="1327"/>
      <c r="AE223" s="1326"/>
      <c r="AF223" s="1327"/>
      <c r="AG223" s="1326"/>
      <c r="AH223" s="1327"/>
      <c r="AI223" s="1326"/>
      <c r="AJ223" s="1327"/>
      <c r="AK223" s="1326"/>
      <c r="AL223" s="1327"/>
      <c r="AM223" s="1326"/>
      <c r="AN223" s="1327"/>
      <c r="AO223" s="1328">
        <v>0</v>
      </c>
      <c r="AP223" s="1329">
        <v>0</v>
      </c>
      <c r="AQ223" s="1307"/>
      <c r="AR223" s="1308"/>
      <c r="AS223" s="1309"/>
      <c r="AT223" s="1326">
        <v>0</v>
      </c>
      <c r="AU223" s="1326">
        <v>0</v>
      </c>
      <c r="AV223" s="1330">
        <v>0</v>
      </c>
      <c r="AW223" s="1330">
        <v>0</v>
      </c>
      <c r="AX223" s="1325">
        <v>0</v>
      </c>
      <c r="AY223" t="str">
        <f t="shared" si="248"/>
        <v/>
      </c>
      <c r="CW223" s="25" t="str">
        <f t="shared" si="249"/>
        <v/>
      </c>
      <c r="CX223" s="25" t="str">
        <f t="shared" si="250"/>
        <v/>
      </c>
      <c r="CY223" s="25" t="str">
        <f t="shared" si="251"/>
        <v/>
      </c>
      <c r="CZ223" s="25" t="str">
        <f t="shared" si="252"/>
        <v/>
      </c>
      <c r="DA223" s="25" t="str">
        <f t="shared" si="246"/>
        <v/>
      </c>
      <c r="DB223" s="25" t="str">
        <f t="shared" si="247"/>
        <v/>
      </c>
      <c r="DC223"/>
      <c r="DD223"/>
      <c r="DE223"/>
      <c r="DG223" s="26">
        <f t="shared" si="253"/>
        <v>0</v>
      </c>
      <c r="DH223" s="26">
        <f t="shared" si="254"/>
        <v>0</v>
      </c>
      <c r="DI223" s="26">
        <f t="shared" si="255"/>
        <v>0</v>
      </c>
      <c r="DJ223" s="26">
        <f t="shared" si="256"/>
        <v>0</v>
      </c>
      <c r="DK223" s="26">
        <f t="shared" si="257"/>
        <v>0</v>
      </c>
      <c r="DL223" s="26">
        <f t="shared" si="258"/>
        <v>0</v>
      </c>
      <c r="DM223"/>
    </row>
    <row r="224" spans="1:117" x14ac:dyDescent="0.25">
      <c r="A224" s="713"/>
      <c r="B224" s="1331" t="s">
        <v>269</v>
      </c>
      <c r="C224" s="1332"/>
      <c r="D224" s="1321">
        <f t="shared" si="244"/>
        <v>0</v>
      </c>
      <c r="E224" s="1322">
        <f t="shared" si="245"/>
        <v>0</v>
      </c>
      <c r="F224" s="1323">
        <f t="shared" si="245"/>
        <v>0</v>
      </c>
      <c r="G224" s="401"/>
      <c r="H224" s="402"/>
      <c r="I224" s="403"/>
      <c r="J224" s="402"/>
      <c r="K224" s="403"/>
      <c r="L224" s="402"/>
      <c r="M224" s="403"/>
      <c r="N224" s="402"/>
      <c r="O224" s="403"/>
      <c r="P224" s="402"/>
      <c r="Q224" s="403"/>
      <c r="R224" s="402"/>
      <c r="S224" s="403"/>
      <c r="T224" s="402"/>
      <c r="U224" s="403"/>
      <c r="V224" s="404"/>
      <c r="W224" s="403"/>
      <c r="X224" s="404"/>
      <c r="Y224" s="403"/>
      <c r="Z224" s="404"/>
      <c r="AA224" s="403"/>
      <c r="AB224" s="404"/>
      <c r="AC224" s="403"/>
      <c r="AD224" s="404"/>
      <c r="AE224" s="403"/>
      <c r="AF224" s="404"/>
      <c r="AG224" s="403"/>
      <c r="AH224" s="404"/>
      <c r="AI224" s="403"/>
      <c r="AJ224" s="404"/>
      <c r="AK224" s="403"/>
      <c r="AL224" s="404"/>
      <c r="AM224" s="403"/>
      <c r="AN224" s="404"/>
      <c r="AO224" s="405">
        <v>0</v>
      </c>
      <c r="AP224" s="406">
        <v>0</v>
      </c>
      <c r="AQ224" s="407"/>
      <c r="AR224" s="408"/>
      <c r="AS224" s="409"/>
      <c r="AT224" s="403">
        <v>0</v>
      </c>
      <c r="AU224" s="403">
        <v>0</v>
      </c>
      <c r="AV224" s="410">
        <v>0</v>
      </c>
      <c r="AW224" s="410">
        <v>0</v>
      </c>
      <c r="AX224" s="402">
        <v>0</v>
      </c>
      <c r="AY224" t="str">
        <f t="shared" si="248"/>
        <v/>
      </c>
      <c r="CW224" s="25" t="str">
        <f t="shared" si="249"/>
        <v/>
      </c>
      <c r="CX224" s="25" t="str">
        <f t="shared" si="250"/>
        <v/>
      </c>
      <c r="CY224" s="25" t="str">
        <f t="shared" si="251"/>
        <v/>
      </c>
      <c r="CZ224" s="25" t="str">
        <f t="shared" si="252"/>
        <v/>
      </c>
      <c r="DA224" s="25" t="str">
        <f t="shared" si="246"/>
        <v/>
      </c>
      <c r="DB224" s="25" t="str">
        <f t="shared" si="247"/>
        <v/>
      </c>
      <c r="DC224"/>
      <c r="DD224"/>
      <c r="DE224"/>
      <c r="DG224" s="26">
        <f t="shared" si="253"/>
        <v>0</v>
      </c>
      <c r="DH224" s="26">
        <f t="shared" si="254"/>
        <v>0</v>
      </c>
      <c r="DI224" s="26">
        <f t="shared" si="255"/>
        <v>0</v>
      </c>
      <c r="DJ224" s="26">
        <f t="shared" si="256"/>
        <v>0</v>
      </c>
      <c r="DK224" s="26">
        <f t="shared" si="257"/>
        <v>0</v>
      </c>
      <c r="DL224" s="26">
        <f t="shared" si="258"/>
        <v>0</v>
      </c>
      <c r="DM224"/>
    </row>
    <row r="225" spans="1:117" ht="15" customHeight="1" x14ac:dyDescent="0.25">
      <c r="A225" s="713"/>
      <c r="B225" s="1331" t="s">
        <v>270</v>
      </c>
      <c r="C225" s="1332"/>
      <c r="D225" s="1321">
        <f t="shared" si="244"/>
        <v>0</v>
      </c>
      <c r="E225" s="1322">
        <f t="shared" si="245"/>
        <v>0</v>
      </c>
      <c r="F225" s="1323">
        <f t="shared" si="245"/>
        <v>0</v>
      </c>
      <c r="G225" s="401"/>
      <c r="H225" s="402"/>
      <c r="I225" s="403"/>
      <c r="J225" s="402"/>
      <c r="K225" s="403"/>
      <c r="L225" s="402"/>
      <c r="M225" s="403"/>
      <c r="N225" s="402"/>
      <c r="O225" s="403"/>
      <c r="P225" s="402"/>
      <c r="Q225" s="403"/>
      <c r="R225" s="402"/>
      <c r="S225" s="403"/>
      <c r="T225" s="402"/>
      <c r="U225" s="403"/>
      <c r="V225" s="404"/>
      <c r="W225" s="403"/>
      <c r="X225" s="404"/>
      <c r="Y225" s="403"/>
      <c r="Z225" s="404"/>
      <c r="AA225" s="403"/>
      <c r="AB225" s="404"/>
      <c r="AC225" s="403"/>
      <c r="AD225" s="404"/>
      <c r="AE225" s="403"/>
      <c r="AF225" s="404"/>
      <c r="AG225" s="403"/>
      <c r="AH225" s="404"/>
      <c r="AI225" s="403"/>
      <c r="AJ225" s="404"/>
      <c r="AK225" s="403"/>
      <c r="AL225" s="404"/>
      <c r="AM225" s="403"/>
      <c r="AN225" s="404"/>
      <c r="AO225" s="405">
        <v>0</v>
      </c>
      <c r="AP225" s="406">
        <v>0</v>
      </c>
      <c r="AQ225" s="407"/>
      <c r="AR225" s="408"/>
      <c r="AS225" s="409"/>
      <c r="AT225" s="403">
        <v>0</v>
      </c>
      <c r="AU225" s="403">
        <v>0</v>
      </c>
      <c r="AV225" s="410">
        <v>0</v>
      </c>
      <c r="AW225" s="410">
        <v>0</v>
      </c>
      <c r="AX225" s="402">
        <v>0</v>
      </c>
      <c r="AY225" t="str">
        <f t="shared" si="248"/>
        <v/>
      </c>
      <c r="CW225" s="25" t="str">
        <f t="shared" si="249"/>
        <v/>
      </c>
      <c r="CX225" s="25" t="str">
        <f t="shared" si="250"/>
        <v/>
      </c>
      <c r="CY225" s="25" t="str">
        <f t="shared" si="251"/>
        <v/>
      </c>
      <c r="CZ225" s="25" t="str">
        <f t="shared" si="252"/>
        <v/>
      </c>
      <c r="DA225" s="25" t="str">
        <f t="shared" si="246"/>
        <v/>
      </c>
      <c r="DB225" s="25" t="str">
        <f t="shared" si="247"/>
        <v/>
      </c>
      <c r="DC225"/>
      <c r="DD225"/>
      <c r="DE225"/>
      <c r="DG225" s="26">
        <f t="shared" si="253"/>
        <v>0</v>
      </c>
      <c r="DH225" s="26">
        <f t="shared" si="254"/>
        <v>0</v>
      </c>
      <c r="DI225" s="26">
        <f t="shared" si="255"/>
        <v>0</v>
      </c>
      <c r="DJ225" s="26">
        <f t="shared" si="256"/>
        <v>0</v>
      </c>
      <c r="DK225" s="26">
        <f t="shared" si="257"/>
        <v>0</v>
      </c>
      <c r="DL225" s="26">
        <f t="shared" si="258"/>
        <v>0</v>
      </c>
      <c r="DM225"/>
    </row>
    <row r="226" spans="1:117" x14ac:dyDescent="0.25">
      <c r="A226" s="945"/>
      <c r="B226" s="1333" t="s">
        <v>271</v>
      </c>
      <c r="C226" s="1333"/>
      <c r="D226" s="1334">
        <f t="shared" si="244"/>
        <v>0</v>
      </c>
      <c r="E226" s="1335">
        <f>SUM(I226+K226+M226+O226+Q226+S226+U226+W226+Y226+AA226+AC226+AE226+AG226+AI226+AK226+AM226)</f>
        <v>0</v>
      </c>
      <c r="F226" s="1336">
        <f>SUM(J226+L226+N226+P226+R226+T226+V226+X226+Z226+AB226+AD226+AF226+AH226+AJ226+AL226+AN226)</f>
        <v>0</v>
      </c>
      <c r="G226" s="1683"/>
      <c r="H226" s="363"/>
      <c r="I226" s="1316"/>
      <c r="J226" s="1315"/>
      <c r="K226" s="1316"/>
      <c r="L226" s="1315"/>
      <c r="M226" s="1316"/>
      <c r="N226" s="1315"/>
      <c r="O226" s="1316"/>
      <c r="P226" s="1315"/>
      <c r="Q226" s="1316"/>
      <c r="R226" s="1315"/>
      <c r="S226" s="1316"/>
      <c r="T226" s="1315"/>
      <c r="U226" s="1316"/>
      <c r="V226" s="389"/>
      <c r="W226" s="1316"/>
      <c r="X226" s="389"/>
      <c r="Y226" s="1316"/>
      <c r="Z226" s="389"/>
      <c r="AA226" s="1316"/>
      <c r="AB226" s="389"/>
      <c r="AC226" s="1316"/>
      <c r="AD226" s="389"/>
      <c r="AE226" s="1316"/>
      <c r="AF226" s="389"/>
      <c r="AG226" s="1316"/>
      <c r="AH226" s="389"/>
      <c r="AI226" s="1316"/>
      <c r="AJ226" s="389"/>
      <c r="AK226" s="1316"/>
      <c r="AL226" s="389"/>
      <c r="AM226" s="1316"/>
      <c r="AN226" s="389"/>
      <c r="AO226" s="1317">
        <v>0</v>
      </c>
      <c r="AP226" s="1318">
        <v>0</v>
      </c>
      <c r="AQ226" s="1338"/>
      <c r="AR226" s="1339"/>
      <c r="AS226" s="413"/>
      <c r="AT226" s="1316">
        <v>0</v>
      </c>
      <c r="AU226" s="1316">
        <v>0</v>
      </c>
      <c r="AV226" s="1319">
        <v>0</v>
      </c>
      <c r="AW226" s="1319">
        <v>0</v>
      </c>
      <c r="AX226" s="1315">
        <v>0</v>
      </c>
      <c r="AY226" t="str">
        <f t="shared" si="248"/>
        <v/>
      </c>
      <c r="CW226" s="25" t="str">
        <f t="shared" si="249"/>
        <v/>
      </c>
      <c r="CX226" s="25" t="str">
        <f t="shared" si="250"/>
        <v/>
      </c>
      <c r="CY226" s="25" t="str">
        <f t="shared" si="251"/>
        <v/>
      </c>
      <c r="CZ226" s="25" t="str">
        <f t="shared" si="252"/>
        <v/>
      </c>
      <c r="DA226" s="25" t="str">
        <f t="shared" si="246"/>
        <v/>
      </c>
      <c r="DB226" s="25" t="str">
        <f t="shared" si="247"/>
        <v/>
      </c>
      <c r="DC226"/>
      <c r="DD226"/>
      <c r="DE226"/>
      <c r="DG226" s="26">
        <f t="shared" si="253"/>
        <v>0</v>
      </c>
      <c r="DH226" s="26">
        <f t="shared" si="254"/>
        <v>0</v>
      </c>
      <c r="DI226" s="26">
        <f t="shared" si="255"/>
        <v>0</v>
      </c>
      <c r="DJ226" s="26">
        <f t="shared" si="256"/>
        <v>0</v>
      </c>
      <c r="DK226" s="26">
        <f t="shared" si="257"/>
        <v>0</v>
      </c>
      <c r="DL226" s="26">
        <f t="shared" si="258"/>
        <v>0</v>
      </c>
      <c r="DM226"/>
    </row>
    <row r="227" spans="1:117" x14ac:dyDescent="0.25">
      <c r="A227" s="2550" t="s">
        <v>272</v>
      </c>
      <c r="B227" s="830" t="s">
        <v>266</v>
      </c>
      <c r="C227" s="830"/>
      <c r="D227" s="2579">
        <f t="shared" si="244"/>
        <v>52</v>
      </c>
      <c r="E227" s="414">
        <f t="shared" si="245"/>
        <v>17</v>
      </c>
      <c r="F227" s="2655">
        <f t="shared" si="245"/>
        <v>35</v>
      </c>
      <c r="G227" s="2650">
        <v>2</v>
      </c>
      <c r="H227" s="386">
        <v>4</v>
      </c>
      <c r="I227" s="2651">
        <v>0</v>
      </c>
      <c r="J227" s="386">
        <v>0</v>
      </c>
      <c r="K227" s="2651">
        <v>0</v>
      </c>
      <c r="L227" s="386">
        <v>0</v>
      </c>
      <c r="M227" s="2651">
        <v>0</v>
      </c>
      <c r="N227" s="386">
        <v>1</v>
      </c>
      <c r="O227" s="2651">
        <v>0</v>
      </c>
      <c r="P227" s="386">
        <v>0</v>
      </c>
      <c r="Q227" s="2651">
        <v>0</v>
      </c>
      <c r="R227" s="386">
        <v>0</v>
      </c>
      <c r="S227" s="2651">
        <v>0</v>
      </c>
      <c r="T227" s="386">
        <v>0</v>
      </c>
      <c r="U227" s="2651">
        <v>1</v>
      </c>
      <c r="V227" s="2652">
        <v>0</v>
      </c>
      <c r="W227" s="2651">
        <v>2</v>
      </c>
      <c r="X227" s="2652">
        <v>1</v>
      </c>
      <c r="Y227" s="2651">
        <v>0</v>
      </c>
      <c r="Z227" s="2652">
        <v>2</v>
      </c>
      <c r="AA227" s="2651">
        <v>2</v>
      </c>
      <c r="AB227" s="2652">
        <v>3</v>
      </c>
      <c r="AC227" s="2651">
        <v>5</v>
      </c>
      <c r="AD227" s="2652">
        <v>9</v>
      </c>
      <c r="AE227" s="2651">
        <v>1</v>
      </c>
      <c r="AF227" s="2652">
        <v>5</v>
      </c>
      <c r="AG227" s="2651">
        <v>2</v>
      </c>
      <c r="AH227" s="2652">
        <v>6</v>
      </c>
      <c r="AI227" s="2651">
        <v>1</v>
      </c>
      <c r="AJ227" s="2652">
        <v>1</v>
      </c>
      <c r="AK227" s="2651">
        <v>1</v>
      </c>
      <c r="AL227" s="2652">
        <v>2</v>
      </c>
      <c r="AM227" s="2651">
        <v>0</v>
      </c>
      <c r="AN227" s="2652">
        <v>1</v>
      </c>
      <c r="AO227" s="396">
        <v>0</v>
      </c>
      <c r="AP227" s="397">
        <v>0</v>
      </c>
      <c r="AQ227" s="2650">
        <v>16</v>
      </c>
      <c r="AR227" s="393">
        <v>15</v>
      </c>
      <c r="AS227" s="2651">
        <v>33</v>
      </c>
      <c r="AT227" s="394">
        <v>0</v>
      </c>
      <c r="AU227" s="394">
        <v>0</v>
      </c>
      <c r="AV227" s="398">
        <v>1</v>
      </c>
      <c r="AW227" s="398">
        <v>0</v>
      </c>
      <c r="AX227" s="393">
        <v>0</v>
      </c>
      <c r="AY227" t="str">
        <f t="shared" si="248"/>
        <v/>
      </c>
      <c r="CW227" s="25" t="str">
        <f t="shared" si="249"/>
        <v/>
      </c>
      <c r="CX227" s="25" t="str">
        <f t="shared" si="250"/>
        <v/>
      </c>
      <c r="CY227" s="25" t="str">
        <f t="shared" si="251"/>
        <v/>
      </c>
      <c r="CZ227" s="25" t="str">
        <f t="shared" si="252"/>
        <v/>
      </c>
      <c r="DA227" s="25" t="str">
        <f t="shared" si="246"/>
        <v/>
      </c>
      <c r="DB227" s="25" t="str">
        <f t="shared" si="247"/>
        <v/>
      </c>
      <c r="DC227"/>
      <c r="DD227"/>
      <c r="DE227"/>
      <c r="DG227" s="26">
        <f t="shared" si="253"/>
        <v>0</v>
      </c>
      <c r="DH227" s="26">
        <f t="shared" si="254"/>
        <v>0</v>
      </c>
      <c r="DI227" s="26">
        <f t="shared" si="255"/>
        <v>0</v>
      </c>
      <c r="DJ227" s="26">
        <f t="shared" si="256"/>
        <v>0</v>
      </c>
      <c r="DK227" s="26">
        <f t="shared" si="257"/>
        <v>0</v>
      </c>
      <c r="DL227" s="26">
        <f t="shared" si="258"/>
        <v>0</v>
      </c>
      <c r="DM227"/>
    </row>
    <row r="228" spans="1:117" x14ac:dyDescent="0.25">
      <c r="A228" s="713"/>
      <c r="B228" s="1320" t="s">
        <v>267</v>
      </c>
      <c r="C228" s="1320"/>
      <c r="D228" s="1321">
        <f t="shared" si="244"/>
        <v>119</v>
      </c>
      <c r="E228" s="1322">
        <f t="shared" si="245"/>
        <v>54</v>
      </c>
      <c r="F228" s="1323">
        <f t="shared" si="245"/>
        <v>65</v>
      </c>
      <c r="G228" s="1324">
        <v>0</v>
      </c>
      <c r="H228" s="1325">
        <v>3</v>
      </c>
      <c r="I228" s="1326">
        <v>0</v>
      </c>
      <c r="J228" s="1325">
        <v>0</v>
      </c>
      <c r="K228" s="1326">
        <v>1</v>
      </c>
      <c r="L228" s="1325">
        <v>0</v>
      </c>
      <c r="M228" s="1326">
        <v>1</v>
      </c>
      <c r="N228" s="1325">
        <v>0</v>
      </c>
      <c r="O228" s="1326">
        <v>1</v>
      </c>
      <c r="P228" s="1325">
        <v>0</v>
      </c>
      <c r="Q228" s="1326">
        <v>1</v>
      </c>
      <c r="R228" s="1325">
        <v>0</v>
      </c>
      <c r="S228" s="1326">
        <v>1</v>
      </c>
      <c r="T228" s="1325">
        <v>1</v>
      </c>
      <c r="U228" s="1326">
        <v>4</v>
      </c>
      <c r="V228" s="1327">
        <v>0</v>
      </c>
      <c r="W228" s="1326">
        <v>2</v>
      </c>
      <c r="X228" s="1327">
        <v>6</v>
      </c>
      <c r="Y228" s="1326">
        <v>12</v>
      </c>
      <c r="Z228" s="1327">
        <v>16</v>
      </c>
      <c r="AA228" s="1326">
        <v>7</v>
      </c>
      <c r="AB228" s="1327">
        <v>9</v>
      </c>
      <c r="AC228" s="1326">
        <v>5</v>
      </c>
      <c r="AD228" s="1327">
        <v>13</v>
      </c>
      <c r="AE228" s="1326">
        <v>9</v>
      </c>
      <c r="AF228" s="1327">
        <v>11</v>
      </c>
      <c r="AG228" s="1326">
        <v>5</v>
      </c>
      <c r="AH228" s="1327">
        <v>2</v>
      </c>
      <c r="AI228" s="1326">
        <v>1</v>
      </c>
      <c r="AJ228" s="1327">
        <v>1</v>
      </c>
      <c r="AK228" s="1326">
        <v>3</v>
      </c>
      <c r="AL228" s="1327">
        <v>3</v>
      </c>
      <c r="AM228" s="1326">
        <v>1</v>
      </c>
      <c r="AN228" s="1327">
        <v>0</v>
      </c>
      <c r="AO228" s="1328">
        <v>0</v>
      </c>
      <c r="AP228" s="1329">
        <v>0</v>
      </c>
      <c r="AQ228" s="1307"/>
      <c r="AR228" s="1308"/>
      <c r="AS228" s="394">
        <v>15</v>
      </c>
      <c r="AT228" s="1326">
        <v>0</v>
      </c>
      <c r="AU228" s="1326">
        <v>0</v>
      </c>
      <c r="AV228" s="1330">
        <v>3</v>
      </c>
      <c r="AW228" s="1330">
        <v>0</v>
      </c>
      <c r="AX228" s="1325">
        <v>0</v>
      </c>
      <c r="AY228" t="str">
        <f t="shared" si="248"/>
        <v/>
      </c>
      <c r="CW228" s="25" t="str">
        <f t="shared" si="249"/>
        <v/>
      </c>
      <c r="CX228" s="25" t="str">
        <f t="shared" si="250"/>
        <v/>
      </c>
      <c r="CY228" s="25" t="str">
        <f t="shared" si="251"/>
        <v/>
      </c>
      <c r="CZ228" s="25" t="str">
        <f t="shared" si="252"/>
        <v/>
      </c>
      <c r="DA228" s="25" t="str">
        <f t="shared" si="246"/>
        <v/>
      </c>
      <c r="DB228" s="25" t="str">
        <f t="shared" si="247"/>
        <v/>
      </c>
      <c r="DC228"/>
      <c r="DD228"/>
      <c r="DE228"/>
      <c r="DG228" s="26">
        <f t="shared" si="253"/>
        <v>0</v>
      </c>
      <c r="DH228" s="26">
        <f t="shared" si="254"/>
        <v>0</v>
      </c>
      <c r="DI228" s="26">
        <f t="shared" si="255"/>
        <v>0</v>
      </c>
      <c r="DJ228" s="26">
        <f t="shared" si="256"/>
        <v>0</v>
      </c>
      <c r="DK228" s="26">
        <f t="shared" si="257"/>
        <v>0</v>
      </c>
      <c r="DL228" s="26">
        <f t="shared" si="258"/>
        <v>0</v>
      </c>
      <c r="DM228"/>
    </row>
    <row r="229" spans="1:117" x14ac:dyDescent="0.25">
      <c r="A229" s="713"/>
      <c r="B229" s="1320" t="s">
        <v>268</v>
      </c>
      <c r="C229" s="1320"/>
      <c r="D229" s="1321">
        <f t="shared" si="244"/>
        <v>49</v>
      </c>
      <c r="E229" s="1322">
        <f t="shared" si="245"/>
        <v>15</v>
      </c>
      <c r="F229" s="1323">
        <f t="shared" si="245"/>
        <v>34</v>
      </c>
      <c r="G229" s="1324">
        <v>1</v>
      </c>
      <c r="H229" s="1325">
        <v>3</v>
      </c>
      <c r="I229" s="1326">
        <v>0</v>
      </c>
      <c r="J229" s="1325">
        <v>0</v>
      </c>
      <c r="K229" s="1326">
        <v>0</v>
      </c>
      <c r="L229" s="1325">
        <v>0</v>
      </c>
      <c r="M229" s="1326">
        <v>0</v>
      </c>
      <c r="N229" s="1325">
        <v>1</v>
      </c>
      <c r="O229" s="1326">
        <v>0</v>
      </c>
      <c r="P229" s="1325">
        <v>0</v>
      </c>
      <c r="Q229" s="1326">
        <v>0</v>
      </c>
      <c r="R229" s="1325">
        <v>0</v>
      </c>
      <c r="S229" s="1326">
        <v>0</v>
      </c>
      <c r="T229" s="1325">
        <v>0</v>
      </c>
      <c r="U229" s="1326">
        <v>1</v>
      </c>
      <c r="V229" s="1327">
        <v>0</v>
      </c>
      <c r="W229" s="1326">
        <v>2</v>
      </c>
      <c r="X229" s="1327">
        <v>1</v>
      </c>
      <c r="Y229" s="1326">
        <v>0</v>
      </c>
      <c r="Z229" s="1327">
        <v>1</v>
      </c>
      <c r="AA229" s="1326">
        <v>1</v>
      </c>
      <c r="AB229" s="1327">
        <v>3</v>
      </c>
      <c r="AC229" s="1326">
        <v>5</v>
      </c>
      <c r="AD229" s="1327">
        <v>9</v>
      </c>
      <c r="AE229" s="1326">
        <v>2</v>
      </c>
      <c r="AF229" s="1327">
        <v>6</v>
      </c>
      <c r="AG229" s="1326">
        <v>1</v>
      </c>
      <c r="AH229" s="1327">
        <v>6</v>
      </c>
      <c r="AI229" s="1326">
        <v>1</v>
      </c>
      <c r="AJ229" s="1327">
        <v>1</v>
      </c>
      <c r="AK229" s="1326">
        <v>1</v>
      </c>
      <c r="AL229" s="1327">
        <v>2</v>
      </c>
      <c r="AM229" s="1326">
        <v>0</v>
      </c>
      <c r="AN229" s="1327">
        <v>1</v>
      </c>
      <c r="AO229" s="1328">
        <v>0</v>
      </c>
      <c r="AP229" s="1329">
        <v>0</v>
      </c>
      <c r="AQ229" s="1307"/>
      <c r="AR229" s="1308"/>
      <c r="AS229" s="1341"/>
      <c r="AT229" s="1326">
        <v>0</v>
      </c>
      <c r="AU229" s="1326">
        <v>0</v>
      </c>
      <c r="AV229" s="1330">
        <v>1</v>
      </c>
      <c r="AW229" s="1330">
        <v>0</v>
      </c>
      <c r="AX229" s="1325">
        <v>0</v>
      </c>
      <c r="AY229" t="str">
        <f t="shared" si="248"/>
        <v/>
      </c>
      <c r="CW229" s="25" t="str">
        <f t="shared" si="249"/>
        <v/>
      </c>
      <c r="CX229" s="25" t="str">
        <f t="shared" si="250"/>
        <v/>
      </c>
      <c r="CY229" s="25" t="str">
        <f t="shared" si="251"/>
        <v/>
      </c>
      <c r="CZ229" s="25" t="str">
        <f t="shared" si="252"/>
        <v/>
      </c>
      <c r="DA229" s="25" t="str">
        <f t="shared" si="246"/>
        <v/>
      </c>
      <c r="DB229" s="25" t="str">
        <f t="shared" si="247"/>
        <v/>
      </c>
      <c r="DC229"/>
      <c r="DD229"/>
      <c r="DE229"/>
      <c r="DG229" s="26">
        <f t="shared" si="253"/>
        <v>0</v>
      </c>
      <c r="DH229" s="26">
        <f t="shared" si="254"/>
        <v>0</v>
      </c>
      <c r="DI229" s="26">
        <f t="shared" si="255"/>
        <v>0</v>
      </c>
      <c r="DJ229" s="26">
        <f t="shared" si="256"/>
        <v>0</v>
      </c>
      <c r="DK229" s="26">
        <f t="shared" si="257"/>
        <v>0</v>
      </c>
      <c r="DL229" s="26">
        <f t="shared" si="258"/>
        <v>0</v>
      </c>
      <c r="DM229"/>
    </row>
    <row r="230" spans="1:117" x14ac:dyDescent="0.25">
      <c r="A230" s="713"/>
      <c r="B230" s="1331" t="s">
        <v>269</v>
      </c>
      <c r="C230" s="1332"/>
      <c r="D230" s="1321">
        <f t="shared" si="244"/>
        <v>43</v>
      </c>
      <c r="E230" s="1322">
        <f t="shared" si="245"/>
        <v>18</v>
      </c>
      <c r="F230" s="1323">
        <f t="shared" si="245"/>
        <v>25</v>
      </c>
      <c r="G230" s="401">
        <v>1</v>
      </c>
      <c r="H230" s="402">
        <v>3</v>
      </c>
      <c r="I230" s="403">
        <v>0</v>
      </c>
      <c r="J230" s="402">
        <v>0</v>
      </c>
      <c r="K230" s="403">
        <v>1</v>
      </c>
      <c r="L230" s="402">
        <v>0</v>
      </c>
      <c r="M230" s="403">
        <v>0</v>
      </c>
      <c r="N230" s="402">
        <v>1</v>
      </c>
      <c r="O230" s="403">
        <v>0</v>
      </c>
      <c r="P230" s="402">
        <v>0</v>
      </c>
      <c r="Q230" s="403">
        <v>0</v>
      </c>
      <c r="R230" s="402">
        <v>0</v>
      </c>
      <c r="S230" s="403">
        <v>1</v>
      </c>
      <c r="T230" s="402">
        <v>1</v>
      </c>
      <c r="U230" s="403">
        <v>2</v>
      </c>
      <c r="V230" s="404">
        <v>0</v>
      </c>
      <c r="W230" s="403">
        <v>1</v>
      </c>
      <c r="X230" s="404">
        <v>0</v>
      </c>
      <c r="Y230" s="403">
        <v>3</v>
      </c>
      <c r="Z230" s="404">
        <v>7</v>
      </c>
      <c r="AA230" s="403">
        <v>3</v>
      </c>
      <c r="AB230" s="404">
        <v>4</v>
      </c>
      <c r="AC230" s="403">
        <v>3</v>
      </c>
      <c r="AD230" s="404">
        <v>7</v>
      </c>
      <c r="AE230" s="403">
        <v>1</v>
      </c>
      <c r="AF230" s="404">
        <v>1</v>
      </c>
      <c r="AG230" s="403">
        <v>2</v>
      </c>
      <c r="AH230" s="404">
        <v>0</v>
      </c>
      <c r="AI230" s="403">
        <v>0</v>
      </c>
      <c r="AJ230" s="404">
        <v>0</v>
      </c>
      <c r="AK230" s="403">
        <v>0</v>
      </c>
      <c r="AL230" s="404">
        <v>1</v>
      </c>
      <c r="AM230" s="403">
        <v>0</v>
      </c>
      <c r="AN230" s="404">
        <v>0</v>
      </c>
      <c r="AO230" s="405">
        <v>0</v>
      </c>
      <c r="AP230" s="406">
        <v>0</v>
      </c>
      <c r="AQ230" s="1307"/>
      <c r="AR230" s="1308"/>
      <c r="AS230" s="1341"/>
      <c r="AT230" s="403">
        <v>0</v>
      </c>
      <c r="AU230" s="403">
        <v>0</v>
      </c>
      <c r="AV230" s="410">
        <v>1</v>
      </c>
      <c r="AW230" s="410">
        <v>0</v>
      </c>
      <c r="AX230" s="402">
        <v>0</v>
      </c>
      <c r="AY230" t="str">
        <f t="shared" si="248"/>
        <v/>
      </c>
      <c r="CW230" s="25" t="str">
        <f t="shared" si="249"/>
        <v/>
      </c>
      <c r="CX230" s="25" t="str">
        <f t="shared" si="250"/>
        <v/>
      </c>
      <c r="CY230" s="25" t="str">
        <f t="shared" si="251"/>
        <v/>
      </c>
      <c r="CZ230" s="25" t="str">
        <f t="shared" si="252"/>
        <v/>
      </c>
      <c r="DA230" s="25" t="str">
        <f t="shared" si="246"/>
        <v/>
      </c>
      <c r="DB230" s="25" t="str">
        <f t="shared" si="247"/>
        <v/>
      </c>
      <c r="DC230"/>
      <c r="DD230"/>
      <c r="DE230"/>
      <c r="DG230" s="26">
        <f t="shared" si="253"/>
        <v>0</v>
      </c>
      <c r="DH230" s="26">
        <f t="shared" si="254"/>
        <v>0</v>
      </c>
      <c r="DI230" s="26">
        <f t="shared" si="255"/>
        <v>0</v>
      </c>
      <c r="DJ230" s="26">
        <f t="shared" si="256"/>
        <v>0</v>
      </c>
      <c r="DK230" s="26">
        <f t="shared" si="257"/>
        <v>0</v>
      </c>
      <c r="DL230" s="26">
        <f t="shared" si="258"/>
        <v>0</v>
      </c>
      <c r="DM230"/>
    </row>
    <row r="231" spans="1:117" ht="15" customHeight="1" x14ac:dyDescent="0.25">
      <c r="A231" s="713"/>
      <c r="B231" s="1331" t="s">
        <v>270</v>
      </c>
      <c r="C231" s="1332"/>
      <c r="D231" s="1321">
        <f t="shared" si="244"/>
        <v>7</v>
      </c>
      <c r="E231" s="1322">
        <f t="shared" si="245"/>
        <v>3</v>
      </c>
      <c r="F231" s="1323">
        <f t="shared" si="245"/>
        <v>4</v>
      </c>
      <c r="G231" s="401">
        <v>0</v>
      </c>
      <c r="H231" s="402">
        <v>0</v>
      </c>
      <c r="I231" s="403">
        <v>0</v>
      </c>
      <c r="J231" s="402">
        <v>0</v>
      </c>
      <c r="K231" s="403">
        <v>0</v>
      </c>
      <c r="L231" s="402">
        <v>0</v>
      </c>
      <c r="M231" s="403">
        <v>0</v>
      </c>
      <c r="N231" s="402">
        <v>0</v>
      </c>
      <c r="O231" s="403">
        <v>0</v>
      </c>
      <c r="P231" s="402">
        <v>0</v>
      </c>
      <c r="Q231" s="403">
        <v>0</v>
      </c>
      <c r="R231" s="402">
        <v>0</v>
      </c>
      <c r="S231" s="403">
        <v>2</v>
      </c>
      <c r="T231" s="402">
        <v>0</v>
      </c>
      <c r="U231" s="403">
        <v>0</v>
      </c>
      <c r="V231" s="404">
        <v>0</v>
      </c>
      <c r="W231" s="403">
        <v>0</v>
      </c>
      <c r="X231" s="404">
        <v>0</v>
      </c>
      <c r="Y231" s="403">
        <v>0</v>
      </c>
      <c r="Z231" s="404">
        <v>0</v>
      </c>
      <c r="AA231" s="403">
        <v>0</v>
      </c>
      <c r="AB231" s="404">
        <v>0</v>
      </c>
      <c r="AC231" s="403">
        <v>0</v>
      </c>
      <c r="AD231" s="404">
        <v>1</v>
      </c>
      <c r="AE231" s="403">
        <v>0</v>
      </c>
      <c r="AF231" s="404">
        <v>1</v>
      </c>
      <c r="AG231" s="403">
        <v>0</v>
      </c>
      <c r="AH231" s="404">
        <v>2</v>
      </c>
      <c r="AI231" s="403">
        <v>1</v>
      </c>
      <c r="AJ231" s="404">
        <v>0</v>
      </c>
      <c r="AK231" s="403">
        <v>0</v>
      </c>
      <c r="AL231" s="404">
        <v>0</v>
      </c>
      <c r="AM231" s="403">
        <v>0</v>
      </c>
      <c r="AN231" s="404">
        <v>0</v>
      </c>
      <c r="AO231" s="405">
        <v>0</v>
      </c>
      <c r="AP231" s="406">
        <v>0</v>
      </c>
      <c r="AQ231" s="407"/>
      <c r="AR231" s="408"/>
      <c r="AS231" s="409"/>
      <c r="AT231" s="403">
        <v>0</v>
      </c>
      <c r="AU231" s="403">
        <v>0</v>
      </c>
      <c r="AV231" s="410">
        <v>0</v>
      </c>
      <c r="AW231" s="410">
        <v>0</v>
      </c>
      <c r="AX231" s="402">
        <v>0</v>
      </c>
      <c r="AY231" t="str">
        <f t="shared" si="248"/>
        <v/>
      </c>
      <c r="CW231" s="25" t="str">
        <f t="shared" si="249"/>
        <v/>
      </c>
      <c r="CX231" s="25" t="str">
        <f t="shared" si="250"/>
        <v/>
      </c>
      <c r="CY231" s="25" t="str">
        <f t="shared" si="251"/>
        <v/>
      </c>
      <c r="CZ231" s="25" t="str">
        <f t="shared" si="252"/>
        <v/>
      </c>
      <c r="DA231" s="25" t="str">
        <f t="shared" si="246"/>
        <v/>
      </c>
      <c r="DB231" s="25" t="str">
        <f t="shared" si="247"/>
        <v/>
      </c>
      <c r="DC231"/>
      <c r="DD231"/>
      <c r="DE231"/>
      <c r="DG231" s="26">
        <f t="shared" si="253"/>
        <v>0</v>
      </c>
      <c r="DH231" s="26">
        <f t="shared" si="254"/>
        <v>0</v>
      </c>
      <c r="DI231" s="26">
        <f t="shared" si="255"/>
        <v>0</v>
      </c>
      <c r="DJ231" s="26">
        <f t="shared" si="256"/>
        <v>0</v>
      </c>
      <c r="DK231" s="26">
        <f t="shared" si="257"/>
        <v>0</v>
      </c>
      <c r="DL231" s="26">
        <f t="shared" si="258"/>
        <v>0</v>
      </c>
      <c r="DM231"/>
    </row>
    <row r="232" spans="1:117" x14ac:dyDescent="0.25">
      <c r="A232" s="945"/>
      <c r="B232" s="1333" t="s">
        <v>271</v>
      </c>
      <c r="C232" s="1333"/>
      <c r="D232" s="1334">
        <f t="shared" si="244"/>
        <v>0</v>
      </c>
      <c r="E232" s="1335">
        <f>SUM(I232+K232+M232+O232+Q232+S232+U232+W232+Y232+AA232+AC232+AE232+AG232+AI232+AK232+AM232)</f>
        <v>0</v>
      </c>
      <c r="F232" s="1336">
        <f>SUM(J232+L232+N232+P232+R232+T232+V232+X232+Z232+AB232+AD232+AF232+AH232+AJ232+AL232+AN232)</f>
        <v>0</v>
      </c>
      <c r="G232" s="1683"/>
      <c r="H232" s="363"/>
      <c r="I232" s="1316"/>
      <c r="J232" s="1315"/>
      <c r="K232" s="1316"/>
      <c r="L232" s="1315"/>
      <c r="M232" s="1316"/>
      <c r="N232" s="1315"/>
      <c r="O232" s="1316"/>
      <c r="P232" s="1315"/>
      <c r="Q232" s="1316"/>
      <c r="R232" s="1315"/>
      <c r="S232" s="1316"/>
      <c r="T232" s="1315"/>
      <c r="U232" s="1316"/>
      <c r="V232" s="389"/>
      <c r="W232" s="1316"/>
      <c r="X232" s="389"/>
      <c r="Y232" s="1316"/>
      <c r="Z232" s="389"/>
      <c r="AA232" s="1316"/>
      <c r="AB232" s="389"/>
      <c r="AC232" s="1316"/>
      <c r="AD232" s="389"/>
      <c r="AE232" s="1316"/>
      <c r="AF232" s="389"/>
      <c r="AG232" s="1316"/>
      <c r="AH232" s="389"/>
      <c r="AI232" s="1316"/>
      <c r="AJ232" s="389"/>
      <c r="AK232" s="1316"/>
      <c r="AL232" s="389"/>
      <c r="AM232" s="1316"/>
      <c r="AN232" s="389"/>
      <c r="AO232" s="1317">
        <v>0</v>
      </c>
      <c r="AP232" s="1318">
        <v>0</v>
      </c>
      <c r="AQ232" s="1338"/>
      <c r="AR232" s="1339"/>
      <c r="AS232" s="413"/>
      <c r="AT232" s="1316">
        <v>0</v>
      </c>
      <c r="AU232" s="1316">
        <v>0</v>
      </c>
      <c r="AV232" s="1319">
        <v>0</v>
      </c>
      <c r="AW232" s="1319">
        <v>0</v>
      </c>
      <c r="AX232" s="1315">
        <v>0</v>
      </c>
      <c r="AY232" t="str">
        <f t="shared" si="248"/>
        <v/>
      </c>
      <c r="CW232" s="25" t="str">
        <f t="shared" si="249"/>
        <v/>
      </c>
      <c r="CX232" s="25" t="str">
        <f t="shared" si="250"/>
        <v/>
      </c>
      <c r="CY232" s="25" t="str">
        <f t="shared" si="251"/>
        <v/>
      </c>
      <c r="CZ232" s="25" t="str">
        <f t="shared" si="252"/>
        <v/>
      </c>
      <c r="DA232" s="25" t="str">
        <f t="shared" si="246"/>
        <v/>
      </c>
      <c r="DB232" s="25" t="str">
        <f t="shared" si="247"/>
        <v/>
      </c>
      <c r="DC232"/>
      <c r="DD232"/>
      <c r="DE232"/>
      <c r="DG232" s="26">
        <f t="shared" si="253"/>
        <v>0</v>
      </c>
      <c r="DH232" s="26">
        <f t="shared" si="254"/>
        <v>0</v>
      </c>
      <c r="DI232" s="26">
        <f t="shared" si="255"/>
        <v>0</v>
      </c>
      <c r="DJ232" s="26">
        <f t="shared" si="256"/>
        <v>0</v>
      </c>
      <c r="DK232" s="26">
        <f t="shared" si="257"/>
        <v>0</v>
      </c>
      <c r="DL232" s="26">
        <f t="shared" si="258"/>
        <v>0</v>
      </c>
      <c r="DM232"/>
    </row>
    <row r="233" spans="1:117" x14ac:dyDescent="0.25">
      <c r="A233" s="2550" t="s">
        <v>93</v>
      </c>
      <c r="B233" s="830" t="s">
        <v>266</v>
      </c>
      <c r="C233" s="830"/>
      <c r="D233" s="2579">
        <f t="shared" si="244"/>
        <v>43</v>
      </c>
      <c r="E233" s="414">
        <f t="shared" si="245"/>
        <v>6</v>
      </c>
      <c r="F233" s="2655">
        <f t="shared" si="245"/>
        <v>37</v>
      </c>
      <c r="G233" s="2650">
        <v>0</v>
      </c>
      <c r="H233" s="386">
        <v>0</v>
      </c>
      <c r="I233" s="2651">
        <v>0</v>
      </c>
      <c r="J233" s="386">
        <v>0</v>
      </c>
      <c r="K233" s="2651">
        <v>0</v>
      </c>
      <c r="L233" s="386">
        <v>0</v>
      </c>
      <c r="M233" s="2651">
        <v>0</v>
      </c>
      <c r="N233" s="386">
        <v>0</v>
      </c>
      <c r="O233" s="2651">
        <v>0</v>
      </c>
      <c r="P233" s="386">
        <v>0</v>
      </c>
      <c r="Q233" s="2651">
        <v>0</v>
      </c>
      <c r="R233" s="386">
        <v>0</v>
      </c>
      <c r="S233" s="2651">
        <v>0</v>
      </c>
      <c r="T233" s="386">
        <v>0</v>
      </c>
      <c r="U233" s="2651">
        <v>0</v>
      </c>
      <c r="V233" s="2652">
        <v>0</v>
      </c>
      <c r="W233" s="2651">
        <v>1</v>
      </c>
      <c r="X233" s="2652">
        <v>1</v>
      </c>
      <c r="Y233" s="2651">
        <v>2</v>
      </c>
      <c r="Z233" s="2652">
        <v>5</v>
      </c>
      <c r="AA233" s="2651">
        <v>0</v>
      </c>
      <c r="AB233" s="2652">
        <v>4</v>
      </c>
      <c r="AC233" s="2651">
        <v>1</v>
      </c>
      <c r="AD233" s="2652">
        <v>9</v>
      </c>
      <c r="AE233" s="2651">
        <v>1</v>
      </c>
      <c r="AF233" s="2652">
        <v>7</v>
      </c>
      <c r="AG233" s="2651">
        <v>1</v>
      </c>
      <c r="AH233" s="2652">
        <v>4</v>
      </c>
      <c r="AI233" s="2651">
        <v>0</v>
      </c>
      <c r="AJ233" s="2652">
        <v>3</v>
      </c>
      <c r="AK233" s="2651">
        <v>0</v>
      </c>
      <c r="AL233" s="2652">
        <v>4</v>
      </c>
      <c r="AM233" s="2651">
        <v>0</v>
      </c>
      <c r="AN233" s="2652">
        <v>0</v>
      </c>
      <c r="AO233" s="396">
        <v>0</v>
      </c>
      <c r="AP233" s="397">
        <v>0</v>
      </c>
      <c r="AQ233" s="2650">
        <v>32</v>
      </c>
      <c r="AR233" s="393">
        <v>27</v>
      </c>
      <c r="AS233" s="2651">
        <v>34</v>
      </c>
      <c r="AT233" s="394">
        <v>0</v>
      </c>
      <c r="AU233" s="394">
        <v>0</v>
      </c>
      <c r="AV233" s="398">
        <v>0</v>
      </c>
      <c r="AW233" s="398">
        <v>0</v>
      </c>
      <c r="AX233" s="393">
        <v>0</v>
      </c>
      <c r="AY233" t="str">
        <f t="shared" si="248"/>
        <v/>
      </c>
      <c r="CW233" s="25" t="str">
        <f t="shared" si="249"/>
        <v/>
      </c>
      <c r="CX233" s="25" t="str">
        <f t="shared" si="250"/>
        <v/>
      </c>
      <c r="CY233" s="25" t="str">
        <f t="shared" si="251"/>
        <v/>
      </c>
      <c r="CZ233" s="25" t="str">
        <f t="shared" si="252"/>
        <v/>
      </c>
      <c r="DA233" s="25" t="str">
        <f t="shared" si="246"/>
        <v/>
      </c>
      <c r="DB233" s="25" t="str">
        <f t="shared" si="247"/>
        <v/>
      </c>
      <c r="DC233"/>
      <c r="DD233"/>
      <c r="DE233"/>
      <c r="DG233" s="26">
        <f t="shared" si="253"/>
        <v>0</v>
      </c>
      <c r="DH233" s="26">
        <f t="shared" si="254"/>
        <v>0</v>
      </c>
      <c r="DI233" s="26">
        <f t="shared" si="255"/>
        <v>0</v>
      </c>
      <c r="DJ233" s="26">
        <f t="shared" si="256"/>
        <v>0</v>
      </c>
      <c r="DK233" s="26">
        <f t="shared" si="257"/>
        <v>0</v>
      </c>
      <c r="DL233" s="26">
        <f t="shared" si="258"/>
        <v>0</v>
      </c>
      <c r="DM233"/>
    </row>
    <row r="234" spans="1:117" x14ac:dyDescent="0.25">
      <c r="A234" s="713"/>
      <c r="B234" s="1320" t="s">
        <v>267</v>
      </c>
      <c r="C234" s="1320"/>
      <c r="D234" s="1321">
        <f t="shared" si="244"/>
        <v>79</v>
      </c>
      <c r="E234" s="1322">
        <f t="shared" si="245"/>
        <v>17</v>
      </c>
      <c r="F234" s="1323">
        <f t="shared" si="245"/>
        <v>62</v>
      </c>
      <c r="G234" s="1324">
        <v>0</v>
      </c>
      <c r="H234" s="1325">
        <v>0</v>
      </c>
      <c r="I234" s="1326">
        <v>0</v>
      </c>
      <c r="J234" s="1325">
        <v>0</v>
      </c>
      <c r="K234" s="1326">
        <v>0</v>
      </c>
      <c r="L234" s="1325">
        <v>0</v>
      </c>
      <c r="M234" s="1326">
        <v>0</v>
      </c>
      <c r="N234" s="1325">
        <v>0</v>
      </c>
      <c r="O234" s="1326">
        <v>0</v>
      </c>
      <c r="P234" s="1325">
        <v>0</v>
      </c>
      <c r="Q234" s="1326">
        <v>0</v>
      </c>
      <c r="R234" s="1325">
        <v>0</v>
      </c>
      <c r="S234" s="1326">
        <v>0</v>
      </c>
      <c r="T234" s="1325">
        <v>0</v>
      </c>
      <c r="U234" s="1326">
        <v>1</v>
      </c>
      <c r="V234" s="1327">
        <v>0</v>
      </c>
      <c r="W234" s="1326">
        <v>2</v>
      </c>
      <c r="X234" s="1327">
        <v>3</v>
      </c>
      <c r="Y234" s="1326">
        <v>7</v>
      </c>
      <c r="Z234" s="1327">
        <v>4</v>
      </c>
      <c r="AA234" s="1326">
        <v>0</v>
      </c>
      <c r="AB234" s="1327">
        <v>5</v>
      </c>
      <c r="AC234" s="1326">
        <v>2</v>
      </c>
      <c r="AD234" s="1327">
        <v>11</v>
      </c>
      <c r="AE234" s="1326">
        <v>0</v>
      </c>
      <c r="AF234" s="1327">
        <v>18</v>
      </c>
      <c r="AG234" s="1326">
        <v>3</v>
      </c>
      <c r="AH234" s="1327">
        <v>15</v>
      </c>
      <c r="AI234" s="1326">
        <v>1</v>
      </c>
      <c r="AJ234" s="1327">
        <v>3</v>
      </c>
      <c r="AK234" s="1326">
        <v>0</v>
      </c>
      <c r="AL234" s="1327">
        <v>2</v>
      </c>
      <c r="AM234" s="1326">
        <v>1</v>
      </c>
      <c r="AN234" s="1327">
        <v>1</v>
      </c>
      <c r="AO234" s="1328">
        <v>0</v>
      </c>
      <c r="AP234" s="1329">
        <v>0</v>
      </c>
      <c r="AQ234" s="1307"/>
      <c r="AR234" s="1308"/>
      <c r="AS234" s="394">
        <v>18</v>
      </c>
      <c r="AT234" s="1326">
        <v>0</v>
      </c>
      <c r="AU234" s="1326">
        <v>0</v>
      </c>
      <c r="AV234" s="1330">
        <v>0</v>
      </c>
      <c r="AW234" s="1330">
        <v>0</v>
      </c>
      <c r="AX234" s="1325">
        <v>0</v>
      </c>
      <c r="AY234" t="str">
        <f t="shared" si="248"/>
        <v/>
      </c>
      <c r="CW234" s="25" t="str">
        <f t="shared" si="249"/>
        <v/>
      </c>
      <c r="CX234" s="25" t="str">
        <f t="shared" si="250"/>
        <v/>
      </c>
      <c r="CY234" s="25" t="str">
        <f t="shared" si="251"/>
        <v/>
      </c>
      <c r="CZ234" s="25" t="str">
        <f t="shared" si="252"/>
        <v/>
      </c>
      <c r="DA234" s="25" t="str">
        <f t="shared" si="246"/>
        <v/>
      </c>
      <c r="DB234" s="25" t="str">
        <f t="shared" si="247"/>
        <v/>
      </c>
      <c r="DC234"/>
      <c r="DD234"/>
      <c r="DE234"/>
      <c r="DG234" s="26">
        <f t="shared" si="253"/>
        <v>0</v>
      </c>
      <c r="DH234" s="26">
        <f t="shared" si="254"/>
        <v>0</v>
      </c>
      <c r="DI234" s="26">
        <f t="shared" si="255"/>
        <v>0</v>
      </c>
      <c r="DJ234" s="26">
        <f t="shared" si="256"/>
        <v>0</v>
      </c>
      <c r="DK234" s="26">
        <f t="shared" si="257"/>
        <v>0</v>
      </c>
      <c r="DL234" s="26">
        <f t="shared" si="258"/>
        <v>0</v>
      </c>
      <c r="DM234"/>
    </row>
    <row r="235" spans="1:117" x14ac:dyDescent="0.25">
      <c r="A235" s="713"/>
      <c r="B235" s="1320" t="s">
        <v>268</v>
      </c>
      <c r="C235" s="1320"/>
      <c r="D235" s="1321">
        <f t="shared" si="244"/>
        <v>34</v>
      </c>
      <c r="E235" s="1322">
        <f t="shared" ref="E235:F262" si="259">SUM(G235+I235+K235+M235+O235+Q235+S235+U235+W235+Y235+AA235+AC235+AE235+AG235+AI235+AK235+AM235)</f>
        <v>4</v>
      </c>
      <c r="F235" s="1323">
        <f t="shared" si="259"/>
        <v>30</v>
      </c>
      <c r="G235" s="1324">
        <v>0</v>
      </c>
      <c r="H235" s="1325">
        <v>0</v>
      </c>
      <c r="I235" s="1326">
        <v>0</v>
      </c>
      <c r="J235" s="1325">
        <v>0</v>
      </c>
      <c r="K235" s="1326">
        <v>0</v>
      </c>
      <c r="L235" s="1325">
        <v>0</v>
      </c>
      <c r="M235" s="1326">
        <v>0</v>
      </c>
      <c r="N235" s="1325">
        <v>0</v>
      </c>
      <c r="O235" s="1326">
        <v>0</v>
      </c>
      <c r="P235" s="1325">
        <v>0</v>
      </c>
      <c r="Q235" s="1326">
        <v>0</v>
      </c>
      <c r="R235" s="1325">
        <v>0</v>
      </c>
      <c r="S235" s="1326">
        <v>0</v>
      </c>
      <c r="T235" s="1325">
        <v>0</v>
      </c>
      <c r="U235" s="1326">
        <v>0</v>
      </c>
      <c r="V235" s="1327">
        <v>0</v>
      </c>
      <c r="W235" s="1326">
        <v>1</v>
      </c>
      <c r="X235" s="1327">
        <v>1</v>
      </c>
      <c r="Y235" s="1326">
        <v>2</v>
      </c>
      <c r="Z235" s="1327">
        <v>3</v>
      </c>
      <c r="AA235" s="1326">
        <v>0</v>
      </c>
      <c r="AB235" s="1327">
        <v>4</v>
      </c>
      <c r="AC235" s="1326">
        <v>1</v>
      </c>
      <c r="AD235" s="1327">
        <v>8</v>
      </c>
      <c r="AE235" s="1326">
        <v>0</v>
      </c>
      <c r="AF235" s="1327">
        <v>5</v>
      </c>
      <c r="AG235" s="1326">
        <v>0</v>
      </c>
      <c r="AH235" s="1327">
        <v>2</v>
      </c>
      <c r="AI235" s="1326">
        <v>0</v>
      </c>
      <c r="AJ235" s="1327">
        <v>4</v>
      </c>
      <c r="AK235" s="1326">
        <v>0</v>
      </c>
      <c r="AL235" s="1327">
        <v>3</v>
      </c>
      <c r="AM235" s="1326">
        <v>0</v>
      </c>
      <c r="AN235" s="1327">
        <v>0</v>
      </c>
      <c r="AO235" s="1328">
        <v>0</v>
      </c>
      <c r="AP235" s="1329">
        <v>0</v>
      </c>
      <c r="AQ235" s="1307"/>
      <c r="AR235" s="1308"/>
      <c r="AS235" s="1341"/>
      <c r="AT235" s="1326">
        <v>0</v>
      </c>
      <c r="AU235" s="1326">
        <v>0</v>
      </c>
      <c r="AV235" s="1330">
        <v>0</v>
      </c>
      <c r="AW235" s="1330">
        <v>0</v>
      </c>
      <c r="AX235" s="1325">
        <v>0</v>
      </c>
      <c r="AY235" t="str">
        <f t="shared" si="248"/>
        <v/>
      </c>
      <c r="CW235" s="25" t="str">
        <f t="shared" si="249"/>
        <v/>
      </c>
      <c r="CX235" s="25" t="str">
        <f t="shared" si="250"/>
        <v/>
      </c>
      <c r="CY235" s="25" t="str">
        <f t="shared" si="251"/>
        <v/>
      </c>
      <c r="CZ235" s="25" t="str">
        <f t="shared" si="252"/>
        <v/>
      </c>
      <c r="DA235" s="25" t="str">
        <f t="shared" si="246"/>
        <v/>
      </c>
      <c r="DB235" s="25" t="str">
        <f t="shared" si="247"/>
        <v/>
      </c>
      <c r="DC235"/>
      <c r="DD235"/>
      <c r="DE235"/>
      <c r="DG235" s="26">
        <f t="shared" si="253"/>
        <v>0</v>
      </c>
      <c r="DH235" s="26">
        <f t="shared" si="254"/>
        <v>0</v>
      </c>
      <c r="DI235" s="26">
        <f t="shared" si="255"/>
        <v>0</v>
      </c>
      <c r="DJ235" s="26">
        <f t="shared" si="256"/>
        <v>0</v>
      </c>
      <c r="DK235" s="26">
        <f t="shared" si="257"/>
        <v>0</v>
      </c>
      <c r="DL235" s="26">
        <f t="shared" si="258"/>
        <v>0</v>
      </c>
      <c r="DM235"/>
    </row>
    <row r="236" spans="1:117" x14ac:dyDescent="0.25">
      <c r="A236" s="713"/>
      <c r="B236" s="1331" t="s">
        <v>269</v>
      </c>
      <c r="C236" s="1332"/>
      <c r="D236" s="1321">
        <f t="shared" si="244"/>
        <v>29</v>
      </c>
      <c r="E236" s="1322">
        <f t="shared" si="259"/>
        <v>7</v>
      </c>
      <c r="F236" s="1323">
        <f t="shared" si="259"/>
        <v>22</v>
      </c>
      <c r="G236" s="401">
        <v>0</v>
      </c>
      <c r="H236" s="402">
        <v>0</v>
      </c>
      <c r="I236" s="403">
        <v>0</v>
      </c>
      <c r="J236" s="402">
        <v>0</v>
      </c>
      <c r="K236" s="403">
        <v>0</v>
      </c>
      <c r="L236" s="402">
        <v>0</v>
      </c>
      <c r="M236" s="403">
        <v>0</v>
      </c>
      <c r="N236" s="402">
        <v>0</v>
      </c>
      <c r="O236" s="403">
        <v>0</v>
      </c>
      <c r="P236" s="402">
        <v>0</v>
      </c>
      <c r="Q236" s="403">
        <v>0</v>
      </c>
      <c r="R236" s="402">
        <v>0</v>
      </c>
      <c r="S236" s="403">
        <v>0</v>
      </c>
      <c r="T236" s="402">
        <v>0</v>
      </c>
      <c r="U236" s="403">
        <v>0</v>
      </c>
      <c r="V236" s="404">
        <v>0</v>
      </c>
      <c r="W236" s="403">
        <v>1</v>
      </c>
      <c r="X236" s="404">
        <v>2</v>
      </c>
      <c r="Y236" s="403">
        <v>3</v>
      </c>
      <c r="Z236" s="404">
        <v>2</v>
      </c>
      <c r="AA236" s="403">
        <v>0</v>
      </c>
      <c r="AB236" s="404">
        <v>1</v>
      </c>
      <c r="AC236" s="403">
        <v>1</v>
      </c>
      <c r="AD236" s="404">
        <v>3</v>
      </c>
      <c r="AE236" s="403">
        <v>0</v>
      </c>
      <c r="AF236" s="404">
        <v>5</v>
      </c>
      <c r="AG236" s="403">
        <v>1</v>
      </c>
      <c r="AH236" s="404">
        <v>7</v>
      </c>
      <c r="AI236" s="403">
        <v>1</v>
      </c>
      <c r="AJ236" s="404">
        <v>1</v>
      </c>
      <c r="AK236" s="403">
        <v>0</v>
      </c>
      <c r="AL236" s="404">
        <v>0</v>
      </c>
      <c r="AM236" s="403">
        <v>0</v>
      </c>
      <c r="AN236" s="404">
        <v>1</v>
      </c>
      <c r="AO236" s="405">
        <v>0</v>
      </c>
      <c r="AP236" s="406">
        <v>0</v>
      </c>
      <c r="AQ236" s="1307"/>
      <c r="AR236" s="1308"/>
      <c r="AS236" s="1341"/>
      <c r="AT236" s="403">
        <v>0</v>
      </c>
      <c r="AU236" s="403">
        <v>0</v>
      </c>
      <c r="AV236" s="410">
        <v>0</v>
      </c>
      <c r="AW236" s="410">
        <v>0</v>
      </c>
      <c r="AX236" s="402">
        <v>0</v>
      </c>
      <c r="AY236" t="str">
        <f t="shared" si="248"/>
        <v/>
      </c>
      <c r="CW236" s="25" t="str">
        <f t="shared" si="249"/>
        <v/>
      </c>
      <c r="CX236" s="25" t="str">
        <f t="shared" si="250"/>
        <v/>
      </c>
      <c r="CY236" s="25" t="str">
        <f t="shared" si="251"/>
        <v/>
      </c>
      <c r="CZ236" s="25" t="str">
        <f t="shared" si="252"/>
        <v/>
      </c>
      <c r="DA236" s="25" t="str">
        <f t="shared" si="246"/>
        <v/>
      </c>
      <c r="DB236" s="25" t="str">
        <f t="shared" si="247"/>
        <v/>
      </c>
      <c r="DC236"/>
      <c r="DD236"/>
      <c r="DE236"/>
      <c r="DG236" s="26">
        <f t="shared" si="253"/>
        <v>0</v>
      </c>
      <c r="DH236" s="26">
        <f t="shared" si="254"/>
        <v>0</v>
      </c>
      <c r="DI236" s="26">
        <f t="shared" si="255"/>
        <v>0</v>
      </c>
      <c r="DJ236" s="26">
        <f t="shared" si="256"/>
        <v>0</v>
      </c>
      <c r="DK236" s="26">
        <f t="shared" si="257"/>
        <v>0</v>
      </c>
      <c r="DL236" s="26">
        <f t="shared" si="258"/>
        <v>0</v>
      </c>
      <c r="DM236"/>
    </row>
    <row r="237" spans="1:117" ht="15" customHeight="1" x14ac:dyDescent="0.25">
      <c r="A237" s="713"/>
      <c r="B237" s="1331" t="s">
        <v>270</v>
      </c>
      <c r="C237" s="1332"/>
      <c r="D237" s="1321">
        <f t="shared" si="244"/>
        <v>6</v>
      </c>
      <c r="E237" s="1322">
        <f t="shared" si="259"/>
        <v>1</v>
      </c>
      <c r="F237" s="1323">
        <f t="shared" si="259"/>
        <v>5</v>
      </c>
      <c r="G237" s="401">
        <v>0</v>
      </c>
      <c r="H237" s="402">
        <v>0</v>
      </c>
      <c r="I237" s="403">
        <v>0</v>
      </c>
      <c r="J237" s="402">
        <v>0</v>
      </c>
      <c r="K237" s="403">
        <v>0</v>
      </c>
      <c r="L237" s="402">
        <v>0</v>
      </c>
      <c r="M237" s="403">
        <v>0</v>
      </c>
      <c r="N237" s="402">
        <v>0</v>
      </c>
      <c r="O237" s="403">
        <v>0</v>
      </c>
      <c r="P237" s="402">
        <v>0</v>
      </c>
      <c r="Q237" s="403">
        <v>0</v>
      </c>
      <c r="R237" s="402">
        <v>0</v>
      </c>
      <c r="S237" s="403">
        <v>0</v>
      </c>
      <c r="T237" s="402">
        <v>0</v>
      </c>
      <c r="U237" s="403">
        <v>0</v>
      </c>
      <c r="V237" s="404">
        <v>0</v>
      </c>
      <c r="W237" s="403">
        <v>0</v>
      </c>
      <c r="X237" s="404">
        <v>0</v>
      </c>
      <c r="Y237" s="403">
        <v>0</v>
      </c>
      <c r="Z237" s="404">
        <v>0</v>
      </c>
      <c r="AA237" s="403">
        <v>0</v>
      </c>
      <c r="AB237" s="404">
        <v>0</v>
      </c>
      <c r="AC237" s="403">
        <v>0</v>
      </c>
      <c r="AD237" s="404">
        <v>1</v>
      </c>
      <c r="AE237" s="403">
        <v>1</v>
      </c>
      <c r="AF237" s="404">
        <v>2</v>
      </c>
      <c r="AG237" s="403">
        <v>0</v>
      </c>
      <c r="AH237" s="404">
        <v>2</v>
      </c>
      <c r="AI237" s="403">
        <v>0</v>
      </c>
      <c r="AJ237" s="404">
        <v>0</v>
      </c>
      <c r="AK237" s="403">
        <v>0</v>
      </c>
      <c r="AL237" s="404">
        <v>0</v>
      </c>
      <c r="AM237" s="403">
        <v>0</v>
      </c>
      <c r="AN237" s="404">
        <v>0</v>
      </c>
      <c r="AO237" s="405">
        <v>0</v>
      </c>
      <c r="AP237" s="406">
        <v>0</v>
      </c>
      <c r="AQ237" s="407"/>
      <c r="AR237" s="408"/>
      <c r="AS237" s="409"/>
      <c r="AT237" s="403">
        <v>0</v>
      </c>
      <c r="AU237" s="403">
        <v>0</v>
      </c>
      <c r="AV237" s="410">
        <v>0</v>
      </c>
      <c r="AW237" s="410">
        <v>0</v>
      </c>
      <c r="AX237" s="402">
        <v>0</v>
      </c>
      <c r="AY237" t="str">
        <f t="shared" si="248"/>
        <v/>
      </c>
      <c r="CW237" s="25" t="str">
        <f t="shared" si="249"/>
        <v/>
      </c>
      <c r="CX237" s="25" t="str">
        <f t="shared" si="250"/>
        <v/>
      </c>
      <c r="CY237" s="25" t="str">
        <f t="shared" si="251"/>
        <v/>
      </c>
      <c r="CZ237" s="25" t="str">
        <f t="shared" si="252"/>
        <v/>
      </c>
      <c r="DA237" s="25" t="str">
        <f t="shared" si="246"/>
        <v/>
      </c>
      <c r="DB237" s="25" t="str">
        <f t="shared" si="247"/>
        <v/>
      </c>
      <c r="DC237"/>
      <c r="DD237"/>
      <c r="DE237"/>
      <c r="DG237" s="26">
        <f t="shared" si="253"/>
        <v>0</v>
      </c>
      <c r="DH237" s="26">
        <f t="shared" si="254"/>
        <v>0</v>
      </c>
      <c r="DI237" s="26">
        <f t="shared" si="255"/>
        <v>0</v>
      </c>
      <c r="DJ237" s="26">
        <f t="shared" si="256"/>
        <v>0</v>
      </c>
      <c r="DK237" s="26">
        <f t="shared" si="257"/>
        <v>0</v>
      </c>
      <c r="DL237" s="26">
        <f t="shared" si="258"/>
        <v>0</v>
      </c>
      <c r="DM237"/>
    </row>
    <row r="238" spans="1:117" x14ac:dyDescent="0.25">
      <c r="A238" s="945"/>
      <c r="B238" s="1333" t="s">
        <v>271</v>
      </c>
      <c r="C238" s="1333"/>
      <c r="D238" s="1334">
        <f t="shared" si="244"/>
        <v>0</v>
      </c>
      <c r="E238" s="1335">
        <f>SUM(I238+K238+M238+O238+Q238+S238+U238+W238+Y238+AA238+AC238+AE238+AG238+AI238+AK238+AM238)</f>
        <v>0</v>
      </c>
      <c r="F238" s="1336">
        <f>SUM(J238+L238+N238+P238+R238+T238+V238+X238+Z238+AB238+AD238+AF238+AH238+AJ238+AL238+AN238)</f>
        <v>0</v>
      </c>
      <c r="G238" s="1683"/>
      <c r="H238" s="363"/>
      <c r="I238" s="1316"/>
      <c r="J238" s="1315"/>
      <c r="K238" s="1316"/>
      <c r="L238" s="1315"/>
      <c r="M238" s="1316"/>
      <c r="N238" s="1315"/>
      <c r="O238" s="1316"/>
      <c r="P238" s="1315"/>
      <c r="Q238" s="1316"/>
      <c r="R238" s="1315"/>
      <c r="S238" s="1316"/>
      <c r="T238" s="1315"/>
      <c r="U238" s="1316"/>
      <c r="V238" s="389"/>
      <c r="W238" s="1316"/>
      <c r="X238" s="389"/>
      <c r="Y238" s="1316"/>
      <c r="Z238" s="389"/>
      <c r="AA238" s="1316"/>
      <c r="AB238" s="389"/>
      <c r="AC238" s="1316"/>
      <c r="AD238" s="389"/>
      <c r="AE238" s="1316"/>
      <c r="AF238" s="389"/>
      <c r="AG238" s="1316"/>
      <c r="AH238" s="389"/>
      <c r="AI238" s="1316"/>
      <c r="AJ238" s="389"/>
      <c r="AK238" s="1316"/>
      <c r="AL238" s="389"/>
      <c r="AM238" s="1316"/>
      <c r="AN238" s="389"/>
      <c r="AO238" s="1317">
        <v>0</v>
      </c>
      <c r="AP238" s="1318">
        <v>0</v>
      </c>
      <c r="AQ238" s="1338"/>
      <c r="AR238" s="1339"/>
      <c r="AS238" s="413"/>
      <c r="AT238" s="1316">
        <v>0</v>
      </c>
      <c r="AU238" s="1316">
        <v>0</v>
      </c>
      <c r="AV238" s="1319">
        <v>0</v>
      </c>
      <c r="AW238" s="1319">
        <v>0</v>
      </c>
      <c r="AX238" s="1315">
        <v>0</v>
      </c>
      <c r="AY238" t="str">
        <f t="shared" si="248"/>
        <v/>
      </c>
      <c r="CW238" s="25" t="str">
        <f t="shared" si="249"/>
        <v/>
      </c>
      <c r="CX238" s="25" t="str">
        <f t="shared" si="250"/>
        <v/>
      </c>
      <c r="CY238" s="25" t="str">
        <f t="shared" si="251"/>
        <v/>
      </c>
      <c r="CZ238" s="25" t="str">
        <f t="shared" si="252"/>
        <v/>
      </c>
      <c r="DA238" s="25" t="str">
        <f t="shared" si="246"/>
        <v/>
      </c>
      <c r="DB238" s="25" t="str">
        <f t="shared" si="247"/>
        <v/>
      </c>
      <c r="DC238"/>
      <c r="DD238"/>
      <c r="DE238"/>
      <c r="DG238" s="26">
        <f t="shared" si="253"/>
        <v>0</v>
      </c>
      <c r="DH238" s="26">
        <f t="shared" si="254"/>
        <v>0</v>
      </c>
      <c r="DI238" s="26">
        <f t="shared" si="255"/>
        <v>0</v>
      </c>
      <c r="DJ238" s="26">
        <f t="shared" si="256"/>
        <v>0</v>
      </c>
      <c r="DK238" s="26">
        <f t="shared" si="257"/>
        <v>0</v>
      </c>
      <c r="DL238" s="26">
        <f t="shared" si="258"/>
        <v>0</v>
      </c>
      <c r="DM238"/>
    </row>
    <row r="239" spans="1:117" x14ac:dyDescent="0.25">
      <c r="A239" s="2550" t="s">
        <v>99</v>
      </c>
      <c r="B239" s="830" t="s">
        <v>266</v>
      </c>
      <c r="C239" s="830"/>
      <c r="D239" s="2579">
        <f>SUM(E239+F239)</f>
        <v>36</v>
      </c>
      <c r="E239" s="414">
        <f t="shared" si="259"/>
        <v>22</v>
      </c>
      <c r="F239" s="2655">
        <f t="shared" si="259"/>
        <v>14</v>
      </c>
      <c r="G239" s="2650">
        <v>0</v>
      </c>
      <c r="H239" s="386">
        <v>0</v>
      </c>
      <c r="I239" s="2651">
        <v>1</v>
      </c>
      <c r="J239" s="386">
        <v>1</v>
      </c>
      <c r="K239" s="2651">
        <v>0</v>
      </c>
      <c r="L239" s="386">
        <v>1</v>
      </c>
      <c r="M239" s="2651">
        <v>2</v>
      </c>
      <c r="N239" s="386">
        <v>0</v>
      </c>
      <c r="O239" s="2651">
        <v>1</v>
      </c>
      <c r="P239" s="386">
        <v>4</v>
      </c>
      <c r="Q239" s="2651">
        <v>2</v>
      </c>
      <c r="R239" s="386">
        <v>1</v>
      </c>
      <c r="S239" s="2651">
        <v>1</v>
      </c>
      <c r="T239" s="386">
        <v>2</v>
      </c>
      <c r="U239" s="2651">
        <v>7</v>
      </c>
      <c r="V239" s="386">
        <v>2</v>
      </c>
      <c r="W239" s="2651">
        <v>6</v>
      </c>
      <c r="X239" s="386">
        <v>1</v>
      </c>
      <c r="Y239" s="2651">
        <v>0</v>
      </c>
      <c r="Z239" s="386">
        <v>0</v>
      </c>
      <c r="AA239" s="2651">
        <v>1</v>
      </c>
      <c r="AB239" s="386">
        <v>0</v>
      </c>
      <c r="AC239" s="2651">
        <v>1</v>
      </c>
      <c r="AD239" s="386">
        <v>1</v>
      </c>
      <c r="AE239" s="2651">
        <v>0</v>
      </c>
      <c r="AF239" s="386">
        <v>1</v>
      </c>
      <c r="AG239" s="2651">
        <v>0</v>
      </c>
      <c r="AH239" s="386">
        <v>0</v>
      </c>
      <c r="AI239" s="2651">
        <v>0</v>
      </c>
      <c r="AJ239" s="386">
        <v>0</v>
      </c>
      <c r="AK239" s="2651">
        <v>0</v>
      </c>
      <c r="AL239" s="386">
        <v>0</v>
      </c>
      <c r="AM239" s="2651">
        <v>0</v>
      </c>
      <c r="AN239" s="386">
        <v>0</v>
      </c>
      <c r="AO239" s="2653">
        <v>0</v>
      </c>
      <c r="AP239" s="2656"/>
      <c r="AQ239" s="2650">
        <v>22</v>
      </c>
      <c r="AR239" s="393">
        <v>24</v>
      </c>
      <c r="AS239" s="2651">
        <v>5</v>
      </c>
      <c r="AT239" s="394">
        <v>0</v>
      </c>
      <c r="AU239" s="394">
        <v>0</v>
      </c>
      <c r="AV239" s="398">
        <v>0</v>
      </c>
      <c r="AW239" s="398">
        <v>0</v>
      </c>
      <c r="AX239" s="393">
        <v>0</v>
      </c>
      <c r="AY239" t="str">
        <f t="shared" si="248"/>
        <v/>
      </c>
      <c r="CW239" s="25" t="str">
        <f t="shared" si="249"/>
        <v/>
      </c>
      <c r="CX239" s="25" t="str">
        <f t="shared" si="250"/>
        <v/>
      </c>
      <c r="CY239" s="25" t="str">
        <f t="shared" si="251"/>
        <v/>
      </c>
      <c r="CZ239" s="304"/>
      <c r="DA239" s="25" t="str">
        <f t="shared" si="246"/>
        <v/>
      </c>
      <c r="DB239" s="25" t="str">
        <f t="shared" si="247"/>
        <v/>
      </c>
      <c r="DC239"/>
      <c r="DD239"/>
      <c r="DE239"/>
      <c r="DG239" s="26">
        <f t="shared" si="253"/>
        <v>0</v>
      </c>
      <c r="DH239" s="26">
        <f t="shared" si="254"/>
        <v>0</v>
      </c>
      <c r="DI239" s="26">
        <f t="shared" si="255"/>
        <v>0</v>
      </c>
      <c r="DJ239" s="304"/>
      <c r="DK239" s="26">
        <f t="shared" si="257"/>
        <v>0</v>
      </c>
      <c r="DL239" s="26">
        <f t="shared" si="258"/>
        <v>0</v>
      </c>
      <c r="DM239"/>
    </row>
    <row r="240" spans="1:117" x14ac:dyDescent="0.25">
      <c r="A240" s="713"/>
      <c r="B240" s="1320" t="s">
        <v>267</v>
      </c>
      <c r="C240" s="1320"/>
      <c r="D240" s="1321">
        <f t="shared" si="244"/>
        <v>89</v>
      </c>
      <c r="E240" s="1322">
        <f t="shared" si="259"/>
        <v>47</v>
      </c>
      <c r="F240" s="1323">
        <f t="shared" si="259"/>
        <v>42</v>
      </c>
      <c r="G240" s="1324">
        <v>0</v>
      </c>
      <c r="H240" s="1325">
        <v>0</v>
      </c>
      <c r="I240" s="1326">
        <v>2</v>
      </c>
      <c r="J240" s="1325">
        <v>1</v>
      </c>
      <c r="K240" s="1326">
        <v>6</v>
      </c>
      <c r="L240" s="1325">
        <v>6</v>
      </c>
      <c r="M240" s="1326">
        <v>4</v>
      </c>
      <c r="N240" s="1325">
        <v>8</v>
      </c>
      <c r="O240" s="1326">
        <v>6</v>
      </c>
      <c r="P240" s="1325">
        <v>5</v>
      </c>
      <c r="Q240" s="1326">
        <v>4</v>
      </c>
      <c r="R240" s="1325">
        <v>3</v>
      </c>
      <c r="S240" s="1326">
        <v>4</v>
      </c>
      <c r="T240" s="1325">
        <v>6</v>
      </c>
      <c r="U240" s="1326">
        <v>8</v>
      </c>
      <c r="V240" s="1325">
        <v>9</v>
      </c>
      <c r="W240" s="1326">
        <v>9</v>
      </c>
      <c r="X240" s="1325">
        <v>2</v>
      </c>
      <c r="Y240" s="1326">
        <v>3</v>
      </c>
      <c r="Z240" s="1325">
        <v>2</v>
      </c>
      <c r="AA240" s="1326">
        <v>1</v>
      </c>
      <c r="AB240" s="1325">
        <v>0</v>
      </c>
      <c r="AC240" s="1326">
        <v>0</v>
      </c>
      <c r="AD240" s="1325">
        <v>0</v>
      </c>
      <c r="AE240" s="1326">
        <v>0</v>
      </c>
      <c r="AF240" s="1325">
        <v>0</v>
      </c>
      <c r="AG240" s="1326">
        <v>0</v>
      </c>
      <c r="AH240" s="1325">
        <v>0</v>
      </c>
      <c r="AI240" s="1326">
        <v>0</v>
      </c>
      <c r="AJ240" s="1325">
        <v>0</v>
      </c>
      <c r="AK240" s="1326">
        <v>0</v>
      </c>
      <c r="AL240" s="1325">
        <v>0</v>
      </c>
      <c r="AM240" s="1326">
        <v>0</v>
      </c>
      <c r="AN240" s="1325">
        <v>0</v>
      </c>
      <c r="AO240" s="1328">
        <v>0</v>
      </c>
      <c r="AP240" s="1343"/>
      <c r="AQ240" s="1307"/>
      <c r="AR240" s="1308"/>
      <c r="AS240" s="394">
        <v>28</v>
      </c>
      <c r="AT240" s="1326">
        <v>0</v>
      </c>
      <c r="AU240" s="1326">
        <v>0</v>
      </c>
      <c r="AV240" s="1330">
        <v>0</v>
      </c>
      <c r="AW240" s="1330">
        <v>0</v>
      </c>
      <c r="AX240" s="1325">
        <v>0</v>
      </c>
      <c r="AY240" t="str">
        <f t="shared" si="248"/>
        <v/>
      </c>
      <c r="CW240" s="25" t="str">
        <f t="shared" si="249"/>
        <v/>
      </c>
      <c r="CX240" s="25" t="str">
        <f t="shared" si="250"/>
        <v/>
      </c>
      <c r="CY240" s="25" t="str">
        <f t="shared" si="251"/>
        <v/>
      </c>
      <c r="CZ240" s="304"/>
      <c r="DA240" s="25" t="str">
        <f t="shared" si="246"/>
        <v/>
      </c>
      <c r="DB240" s="25" t="str">
        <f t="shared" si="247"/>
        <v/>
      </c>
      <c r="DC240"/>
      <c r="DD240"/>
      <c r="DE240"/>
      <c r="DG240" s="26">
        <f t="shared" si="253"/>
        <v>0</v>
      </c>
      <c r="DH240" s="26">
        <f t="shared" si="254"/>
        <v>0</v>
      </c>
      <c r="DI240" s="26">
        <f t="shared" si="255"/>
        <v>0</v>
      </c>
      <c r="DJ240" s="304"/>
      <c r="DK240" s="26">
        <f t="shared" si="257"/>
        <v>0</v>
      </c>
      <c r="DL240" s="26">
        <f t="shared" si="258"/>
        <v>0</v>
      </c>
      <c r="DM240"/>
    </row>
    <row r="241" spans="1:117" x14ac:dyDescent="0.25">
      <c r="A241" s="713"/>
      <c r="B241" s="1320" t="s">
        <v>268</v>
      </c>
      <c r="C241" s="1320"/>
      <c r="D241" s="1321">
        <f t="shared" si="244"/>
        <v>27</v>
      </c>
      <c r="E241" s="1322">
        <f t="shared" si="259"/>
        <v>17</v>
      </c>
      <c r="F241" s="1323">
        <f t="shared" si="259"/>
        <v>10</v>
      </c>
      <c r="G241" s="1324">
        <v>0</v>
      </c>
      <c r="H241" s="1325">
        <v>0</v>
      </c>
      <c r="I241" s="1326">
        <v>1</v>
      </c>
      <c r="J241" s="1325">
        <v>0</v>
      </c>
      <c r="K241" s="1326">
        <v>0</v>
      </c>
      <c r="L241" s="1325">
        <v>1</v>
      </c>
      <c r="M241" s="1326">
        <v>2</v>
      </c>
      <c r="N241" s="1325">
        <v>0</v>
      </c>
      <c r="O241" s="1326">
        <v>1</v>
      </c>
      <c r="P241" s="1325">
        <v>4</v>
      </c>
      <c r="Q241" s="1326">
        <v>2</v>
      </c>
      <c r="R241" s="1325">
        <v>1</v>
      </c>
      <c r="S241" s="1326">
        <v>1</v>
      </c>
      <c r="T241" s="1325">
        <v>1</v>
      </c>
      <c r="U241" s="1326">
        <v>5</v>
      </c>
      <c r="V241" s="1325">
        <v>2</v>
      </c>
      <c r="W241" s="1326">
        <v>5</v>
      </c>
      <c r="X241" s="1325">
        <v>1</v>
      </c>
      <c r="Y241" s="1326">
        <v>0</v>
      </c>
      <c r="Z241" s="1325">
        <v>0</v>
      </c>
      <c r="AA241" s="1326">
        <v>0</v>
      </c>
      <c r="AB241" s="1325">
        <v>0</v>
      </c>
      <c r="AC241" s="1326">
        <v>0</v>
      </c>
      <c r="AD241" s="1325">
        <v>0</v>
      </c>
      <c r="AE241" s="1326">
        <v>0</v>
      </c>
      <c r="AF241" s="1325">
        <v>0</v>
      </c>
      <c r="AG241" s="1326">
        <v>0</v>
      </c>
      <c r="AH241" s="1325">
        <v>0</v>
      </c>
      <c r="AI241" s="1326">
        <v>0</v>
      </c>
      <c r="AJ241" s="1325">
        <v>0</v>
      </c>
      <c r="AK241" s="1326">
        <v>0</v>
      </c>
      <c r="AL241" s="1325">
        <v>0</v>
      </c>
      <c r="AM241" s="1326">
        <v>0</v>
      </c>
      <c r="AN241" s="1325">
        <v>0</v>
      </c>
      <c r="AO241" s="1328">
        <v>0</v>
      </c>
      <c r="AP241" s="1343"/>
      <c r="AQ241" s="1307"/>
      <c r="AR241" s="1308"/>
      <c r="AS241" s="1341"/>
      <c r="AT241" s="1326">
        <v>0</v>
      </c>
      <c r="AU241" s="1326">
        <v>0</v>
      </c>
      <c r="AV241" s="1330">
        <v>0</v>
      </c>
      <c r="AW241" s="1330">
        <v>0</v>
      </c>
      <c r="AX241" s="1325">
        <v>0</v>
      </c>
      <c r="AY241" t="str">
        <f t="shared" si="248"/>
        <v/>
      </c>
      <c r="CW241" s="25" t="str">
        <f t="shared" si="249"/>
        <v/>
      </c>
      <c r="CX241" s="25" t="str">
        <f t="shared" si="250"/>
        <v/>
      </c>
      <c r="CY241" s="25" t="str">
        <f t="shared" si="251"/>
        <v/>
      </c>
      <c r="CZ241" s="304"/>
      <c r="DA241" s="25" t="str">
        <f t="shared" si="246"/>
        <v/>
      </c>
      <c r="DB241" s="25" t="str">
        <f t="shared" si="247"/>
        <v/>
      </c>
      <c r="DC241"/>
      <c r="DD241"/>
      <c r="DE241"/>
      <c r="DG241" s="26">
        <f t="shared" si="253"/>
        <v>0</v>
      </c>
      <c r="DH241" s="26">
        <f t="shared" si="254"/>
        <v>0</v>
      </c>
      <c r="DI241" s="26">
        <f t="shared" si="255"/>
        <v>0</v>
      </c>
      <c r="DJ241" s="304"/>
      <c r="DK241" s="26">
        <f t="shared" si="257"/>
        <v>0</v>
      </c>
      <c r="DL241" s="26">
        <f t="shared" si="258"/>
        <v>0</v>
      </c>
      <c r="DM241"/>
    </row>
    <row r="242" spans="1:117" x14ac:dyDescent="0.25">
      <c r="A242" s="713"/>
      <c r="B242" s="1331" t="s">
        <v>269</v>
      </c>
      <c r="C242" s="1332"/>
      <c r="D242" s="1321">
        <f t="shared" si="244"/>
        <v>32</v>
      </c>
      <c r="E242" s="1322">
        <f t="shared" si="259"/>
        <v>18</v>
      </c>
      <c r="F242" s="1323">
        <f t="shared" si="259"/>
        <v>14</v>
      </c>
      <c r="G242" s="401">
        <v>0</v>
      </c>
      <c r="H242" s="402">
        <v>0</v>
      </c>
      <c r="I242" s="403">
        <v>0</v>
      </c>
      <c r="J242" s="402">
        <v>0</v>
      </c>
      <c r="K242" s="403">
        <v>2</v>
      </c>
      <c r="L242" s="402">
        <v>1</v>
      </c>
      <c r="M242" s="403">
        <v>1</v>
      </c>
      <c r="N242" s="402">
        <v>0</v>
      </c>
      <c r="O242" s="403">
        <v>0</v>
      </c>
      <c r="P242" s="402">
        <v>2</v>
      </c>
      <c r="Q242" s="403">
        <v>1</v>
      </c>
      <c r="R242" s="402">
        <v>1</v>
      </c>
      <c r="S242" s="403">
        <v>1</v>
      </c>
      <c r="T242" s="402">
        <v>4</v>
      </c>
      <c r="U242" s="403">
        <v>4</v>
      </c>
      <c r="V242" s="402">
        <v>3</v>
      </c>
      <c r="W242" s="403">
        <v>6</v>
      </c>
      <c r="X242" s="402">
        <v>1</v>
      </c>
      <c r="Y242" s="403">
        <v>1</v>
      </c>
      <c r="Z242" s="402">
        <v>0</v>
      </c>
      <c r="AA242" s="403">
        <v>1</v>
      </c>
      <c r="AB242" s="402">
        <v>0</v>
      </c>
      <c r="AC242" s="403">
        <v>1</v>
      </c>
      <c r="AD242" s="402">
        <v>1</v>
      </c>
      <c r="AE242" s="403">
        <v>0</v>
      </c>
      <c r="AF242" s="402">
        <v>1</v>
      </c>
      <c r="AG242" s="403">
        <v>0</v>
      </c>
      <c r="AH242" s="402">
        <v>0</v>
      </c>
      <c r="AI242" s="403">
        <v>0</v>
      </c>
      <c r="AJ242" s="402">
        <v>0</v>
      </c>
      <c r="AK242" s="403">
        <v>0</v>
      </c>
      <c r="AL242" s="402">
        <v>0</v>
      </c>
      <c r="AM242" s="403">
        <v>0</v>
      </c>
      <c r="AN242" s="402">
        <v>0</v>
      </c>
      <c r="AO242" s="1328">
        <v>0</v>
      </c>
      <c r="AP242" s="1343"/>
      <c r="AQ242" s="1307"/>
      <c r="AR242" s="1308"/>
      <c r="AS242" s="1341"/>
      <c r="AT242" s="403">
        <v>0</v>
      </c>
      <c r="AU242" s="403">
        <v>0</v>
      </c>
      <c r="AV242" s="410">
        <v>0</v>
      </c>
      <c r="AW242" s="410">
        <v>0</v>
      </c>
      <c r="AX242" s="402">
        <v>0</v>
      </c>
      <c r="AY242" t="str">
        <f t="shared" si="248"/>
        <v/>
      </c>
      <c r="CW242" s="25" t="str">
        <f t="shared" si="249"/>
        <v/>
      </c>
      <c r="CX242" s="25" t="str">
        <f t="shared" si="250"/>
        <v/>
      </c>
      <c r="CY242" s="25" t="str">
        <f t="shared" si="251"/>
        <v/>
      </c>
      <c r="CZ242" s="304"/>
      <c r="DA242" s="25" t="str">
        <f t="shared" si="246"/>
        <v/>
      </c>
      <c r="DB242" s="25" t="str">
        <f t="shared" si="247"/>
        <v/>
      </c>
      <c r="DC242"/>
      <c r="DD242"/>
      <c r="DE242"/>
      <c r="DG242" s="26">
        <f t="shared" si="253"/>
        <v>0</v>
      </c>
      <c r="DH242" s="26">
        <f t="shared" si="254"/>
        <v>0</v>
      </c>
      <c r="DI242" s="26">
        <f t="shared" si="255"/>
        <v>0</v>
      </c>
      <c r="DJ242" s="304"/>
      <c r="DK242" s="26">
        <f t="shared" si="257"/>
        <v>0</v>
      </c>
      <c r="DL242" s="26">
        <f t="shared" si="258"/>
        <v>0</v>
      </c>
      <c r="DM242"/>
    </row>
    <row r="243" spans="1:117" ht="15" customHeight="1" x14ac:dyDescent="0.25">
      <c r="A243" s="713"/>
      <c r="B243" s="1331" t="s">
        <v>270</v>
      </c>
      <c r="C243" s="1332"/>
      <c r="D243" s="1321">
        <f t="shared" si="244"/>
        <v>2</v>
      </c>
      <c r="E243" s="1322">
        <f t="shared" si="259"/>
        <v>1</v>
      </c>
      <c r="F243" s="1323">
        <f t="shared" si="259"/>
        <v>1</v>
      </c>
      <c r="G243" s="401">
        <v>0</v>
      </c>
      <c r="H243" s="402">
        <v>0</v>
      </c>
      <c r="I243" s="403">
        <v>0</v>
      </c>
      <c r="J243" s="402">
        <v>0</v>
      </c>
      <c r="K243" s="403">
        <v>0</v>
      </c>
      <c r="L243" s="402">
        <v>0</v>
      </c>
      <c r="M243" s="403">
        <v>0</v>
      </c>
      <c r="N243" s="402">
        <v>0</v>
      </c>
      <c r="O243" s="403">
        <v>0</v>
      </c>
      <c r="P243" s="402">
        <v>0</v>
      </c>
      <c r="Q243" s="403">
        <v>1</v>
      </c>
      <c r="R243" s="402">
        <v>0</v>
      </c>
      <c r="S243" s="403">
        <v>0</v>
      </c>
      <c r="T243" s="402">
        <v>1</v>
      </c>
      <c r="U243" s="403">
        <v>0</v>
      </c>
      <c r="V243" s="402">
        <v>0</v>
      </c>
      <c r="W243" s="403">
        <v>0</v>
      </c>
      <c r="X243" s="402">
        <v>0</v>
      </c>
      <c r="Y243" s="403">
        <v>0</v>
      </c>
      <c r="Z243" s="402">
        <v>0</v>
      </c>
      <c r="AA243" s="403">
        <v>0</v>
      </c>
      <c r="AB243" s="402">
        <v>0</v>
      </c>
      <c r="AC243" s="403">
        <v>0</v>
      </c>
      <c r="AD243" s="402">
        <v>0</v>
      </c>
      <c r="AE243" s="403">
        <v>0</v>
      </c>
      <c r="AF243" s="402">
        <v>0</v>
      </c>
      <c r="AG243" s="403">
        <v>0</v>
      </c>
      <c r="AH243" s="402">
        <v>0</v>
      </c>
      <c r="AI243" s="403">
        <v>0</v>
      </c>
      <c r="AJ243" s="402">
        <v>0</v>
      </c>
      <c r="AK243" s="403">
        <v>0</v>
      </c>
      <c r="AL243" s="402">
        <v>0</v>
      </c>
      <c r="AM243" s="403">
        <v>0</v>
      </c>
      <c r="AN243" s="402">
        <v>0</v>
      </c>
      <c r="AO243" s="405">
        <v>0</v>
      </c>
      <c r="AP243" s="1343"/>
      <c r="AQ243" s="1307"/>
      <c r="AR243" s="1308"/>
      <c r="AS243" s="409"/>
      <c r="AT243" s="403">
        <v>0</v>
      </c>
      <c r="AU243" s="403">
        <v>0</v>
      </c>
      <c r="AV243" s="410">
        <v>0</v>
      </c>
      <c r="AW243" s="410">
        <v>0</v>
      </c>
      <c r="AX243" s="402">
        <v>0</v>
      </c>
      <c r="AY243" t="str">
        <f t="shared" si="248"/>
        <v/>
      </c>
      <c r="CW243" s="25" t="str">
        <f t="shared" si="249"/>
        <v/>
      </c>
      <c r="CX243" s="25" t="str">
        <f t="shared" si="250"/>
        <v/>
      </c>
      <c r="CY243" s="25" t="str">
        <f t="shared" si="251"/>
        <v/>
      </c>
      <c r="CZ243" s="304"/>
      <c r="DA243" s="25" t="str">
        <f t="shared" si="246"/>
        <v/>
      </c>
      <c r="DB243" s="25" t="str">
        <f t="shared" si="247"/>
        <v/>
      </c>
      <c r="DC243"/>
      <c r="DD243"/>
      <c r="DE243"/>
      <c r="DG243" s="26">
        <f t="shared" si="253"/>
        <v>0</v>
      </c>
      <c r="DH243" s="26">
        <f t="shared" si="254"/>
        <v>0</v>
      </c>
      <c r="DI243" s="26">
        <f t="shared" si="255"/>
        <v>0</v>
      </c>
      <c r="DJ243" s="304"/>
      <c r="DK243" s="26">
        <f t="shared" si="257"/>
        <v>0</v>
      </c>
      <c r="DL243" s="26">
        <f t="shared" si="258"/>
        <v>0</v>
      </c>
      <c r="DM243"/>
    </row>
    <row r="244" spans="1:117" x14ac:dyDescent="0.25">
      <c r="A244" s="945"/>
      <c r="B244" s="1333" t="s">
        <v>271</v>
      </c>
      <c r="C244" s="1333"/>
      <c r="D244" s="1334">
        <f t="shared" si="244"/>
        <v>0</v>
      </c>
      <c r="E244" s="1335">
        <f>SUM(I244+K244+M244+O244+Q244+S244+U244+W244+Y244+AA244+AC244+AE244+AG244+AI244+AK244+AM244)</f>
        <v>0</v>
      </c>
      <c r="F244" s="1336">
        <f>SUM(J244+L244+N244+P244+R244+T244+V244+X244+Z244+AB244+AD244+AF244+AH244+AJ244+AL244+AN244)</f>
        <v>0</v>
      </c>
      <c r="G244" s="1683"/>
      <c r="H244" s="363"/>
      <c r="I244" s="1316"/>
      <c r="J244" s="1315"/>
      <c r="K244" s="1316"/>
      <c r="L244" s="1315"/>
      <c r="M244" s="1316"/>
      <c r="N244" s="1315"/>
      <c r="O244" s="1316"/>
      <c r="P244" s="1315"/>
      <c r="Q244" s="1316"/>
      <c r="R244" s="1315"/>
      <c r="S244" s="1316"/>
      <c r="T244" s="1315"/>
      <c r="U244" s="1316"/>
      <c r="V244" s="1315"/>
      <c r="W244" s="1316"/>
      <c r="X244" s="1315"/>
      <c r="Y244" s="1316"/>
      <c r="Z244" s="1315"/>
      <c r="AA244" s="1316"/>
      <c r="AB244" s="1315"/>
      <c r="AC244" s="1316"/>
      <c r="AD244" s="1315"/>
      <c r="AE244" s="1316"/>
      <c r="AF244" s="1315"/>
      <c r="AG244" s="1316"/>
      <c r="AH244" s="1315"/>
      <c r="AI244" s="1316"/>
      <c r="AJ244" s="1315"/>
      <c r="AK244" s="1316"/>
      <c r="AL244" s="1315"/>
      <c r="AM244" s="1316"/>
      <c r="AN244" s="1315"/>
      <c r="AO244" s="1317">
        <v>0</v>
      </c>
      <c r="AP244" s="1344"/>
      <c r="AQ244" s="1338"/>
      <c r="AR244" s="1339"/>
      <c r="AS244" s="413"/>
      <c r="AT244" s="1316">
        <v>0</v>
      </c>
      <c r="AU244" s="1316">
        <v>0</v>
      </c>
      <c r="AV244" s="1319">
        <v>0</v>
      </c>
      <c r="AW244" s="1319">
        <v>0</v>
      </c>
      <c r="AX244" s="1315">
        <v>0</v>
      </c>
      <c r="AY244" t="str">
        <f t="shared" si="248"/>
        <v/>
      </c>
      <c r="CW244" s="25" t="str">
        <f t="shared" si="249"/>
        <v/>
      </c>
      <c r="CX244" s="25" t="str">
        <f t="shared" si="250"/>
        <v/>
      </c>
      <c r="CY244" s="25" t="str">
        <f t="shared" si="251"/>
        <v/>
      </c>
      <c r="CZ244" s="304"/>
      <c r="DA244" s="25" t="str">
        <f t="shared" si="246"/>
        <v/>
      </c>
      <c r="DB244" s="25" t="str">
        <f t="shared" si="247"/>
        <v/>
      </c>
      <c r="DC244"/>
      <c r="DD244"/>
      <c r="DE244"/>
      <c r="DG244" s="26">
        <f t="shared" si="253"/>
        <v>0</v>
      </c>
      <c r="DH244" s="26">
        <f t="shared" si="254"/>
        <v>0</v>
      </c>
      <c r="DI244" s="26">
        <f t="shared" si="255"/>
        <v>0</v>
      </c>
      <c r="DJ244" s="304"/>
      <c r="DK244" s="26">
        <f t="shared" si="257"/>
        <v>0</v>
      </c>
      <c r="DL244" s="26">
        <f t="shared" si="258"/>
        <v>0</v>
      </c>
      <c r="DM244"/>
    </row>
    <row r="245" spans="1:117" ht="15" customHeight="1" x14ac:dyDescent="0.25">
      <c r="A245" s="2550" t="s">
        <v>273</v>
      </c>
      <c r="B245" s="830" t="s">
        <v>266</v>
      </c>
      <c r="C245" s="830"/>
      <c r="D245" s="2579">
        <f t="shared" si="244"/>
        <v>10</v>
      </c>
      <c r="E245" s="414">
        <f t="shared" si="259"/>
        <v>4</v>
      </c>
      <c r="F245" s="2655">
        <f t="shared" si="259"/>
        <v>6</v>
      </c>
      <c r="G245" s="392">
        <v>0</v>
      </c>
      <c r="H245" s="393">
        <v>0</v>
      </c>
      <c r="I245" s="394">
        <v>0</v>
      </c>
      <c r="J245" s="393">
        <v>0</v>
      </c>
      <c r="K245" s="394">
        <v>0</v>
      </c>
      <c r="L245" s="393">
        <v>0</v>
      </c>
      <c r="M245" s="394">
        <v>0</v>
      </c>
      <c r="N245" s="393">
        <v>0</v>
      </c>
      <c r="O245" s="394">
        <v>0</v>
      </c>
      <c r="P245" s="393">
        <v>0</v>
      </c>
      <c r="Q245" s="394">
        <v>0</v>
      </c>
      <c r="R245" s="393">
        <v>0</v>
      </c>
      <c r="S245" s="394">
        <v>0</v>
      </c>
      <c r="T245" s="393">
        <v>0</v>
      </c>
      <c r="U245" s="394">
        <v>0</v>
      </c>
      <c r="V245" s="395">
        <v>0</v>
      </c>
      <c r="W245" s="394">
        <v>0</v>
      </c>
      <c r="X245" s="395">
        <v>2</v>
      </c>
      <c r="Y245" s="2651">
        <v>4</v>
      </c>
      <c r="Z245" s="2652">
        <v>3</v>
      </c>
      <c r="AA245" s="2651">
        <v>0</v>
      </c>
      <c r="AB245" s="2652">
        <v>1</v>
      </c>
      <c r="AC245" s="2651">
        <v>0</v>
      </c>
      <c r="AD245" s="2652">
        <v>0</v>
      </c>
      <c r="AE245" s="2651">
        <v>0</v>
      </c>
      <c r="AF245" s="2652">
        <v>0</v>
      </c>
      <c r="AG245" s="2651">
        <v>0</v>
      </c>
      <c r="AH245" s="2652">
        <v>0</v>
      </c>
      <c r="AI245" s="2651">
        <v>0</v>
      </c>
      <c r="AJ245" s="2652">
        <v>0</v>
      </c>
      <c r="AK245" s="2651">
        <v>0</v>
      </c>
      <c r="AL245" s="2652">
        <v>0</v>
      </c>
      <c r="AM245" s="2651">
        <v>0</v>
      </c>
      <c r="AN245" s="2652">
        <v>0</v>
      </c>
      <c r="AO245" s="2657"/>
      <c r="AP245" s="2656"/>
      <c r="AQ245" s="2650">
        <v>6</v>
      </c>
      <c r="AR245" s="393">
        <v>6</v>
      </c>
      <c r="AS245" s="2651">
        <v>0</v>
      </c>
      <c r="AT245" s="394">
        <v>0</v>
      </c>
      <c r="AU245" s="394">
        <v>0</v>
      </c>
      <c r="AV245" s="398">
        <v>0</v>
      </c>
      <c r="AW245" s="398">
        <v>0</v>
      </c>
      <c r="AX245" s="393">
        <v>0</v>
      </c>
      <c r="AY245" t="str">
        <f t="shared" si="248"/>
        <v/>
      </c>
      <c r="CW245" s="304"/>
      <c r="CX245" s="25" t="str">
        <f t="shared" si="250"/>
        <v/>
      </c>
      <c r="CY245" s="25" t="str">
        <f t="shared" si="251"/>
        <v/>
      </c>
      <c r="CZ245" s="304"/>
      <c r="DA245" s="25" t="str">
        <f t="shared" si="246"/>
        <v/>
      </c>
      <c r="DB245" s="25" t="str">
        <f t="shared" si="247"/>
        <v/>
      </c>
      <c r="DC245"/>
      <c r="DD245"/>
      <c r="DE245"/>
      <c r="DG245" s="304"/>
      <c r="DH245" s="26">
        <f t="shared" si="254"/>
        <v>0</v>
      </c>
      <c r="DI245" s="26">
        <f t="shared" si="255"/>
        <v>0</v>
      </c>
      <c r="DJ245" s="304"/>
      <c r="DK245" s="26">
        <f t="shared" si="257"/>
        <v>0</v>
      </c>
      <c r="DL245" s="26">
        <f t="shared" si="258"/>
        <v>0</v>
      </c>
      <c r="DM245"/>
    </row>
    <row r="246" spans="1:117" x14ac:dyDescent="0.25">
      <c r="A246" s="713"/>
      <c r="B246" s="1320" t="s">
        <v>267</v>
      </c>
      <c r="C246" s="1320"/>
      <c r="D246" s="1321">
        <f t="shared" si="244"/>
        <v>198</v>
      </c>
      <c r="E246" s="1322">
        <f t="shared" si="259"/>
        <v>96</v>
      </c>
      <c r="F246" s="1323">
        <f t="shared" si="259"/>
        <v>102</v>
      </c>
      <c r="G246" s="1324">
        <v>0</v>
      </c>
      <c r="H246" s="1325">
        <v>0</v>
      </c>
      <c r="I246" s="1326">
        <v>0</v>
      </c>
      <c r="J246" s="1325">
        <v>0</v>
      </c>
      <c r="K246" s="1326">
        <v>0</v>
      </c>
      <c r="L246" s="1325">
        <v>0</v>
      </c>
      <c r="M246" s="1326">
        <v>0</v>
      </c>
      <c r="N246" s="1325">
        <v>0</v>
      </c>
      <c r="O246" s="1326">
        <v>0</v>
      </c>
      <c r="P246" s="1325">
        <v>0</v>
      </c>
      <c r="Q246" s="1326">
        <v>0</v>
      </c>
      <c r="R246" s="1325">
        <v>0</v>
      </c>
      <c r="S246" s="1326">
        <v>0</v>
      </c>
      <c r="T246" s="1325">
        <v>0</v>
      </c>
      <c r="U246" s="1326">
        <v>0</v>
      </c>
      <c r="V246" s="1327">
        <v>1</v>
      </c>
      <c r="W246" s="1326">
        <v>23</v>
      </c>
      <c r="X246" s="1327">
        <v>28</v>
      </c>
      <c r="Y246" s="1326">
        <v>53</v>
      </c>
      <c r="Z246" s="1327">
        <v>45</v>
      </c>
      <c r="AA246" s="1326">
        <v>17</v>
      </c>
      <c r="AB246" s="1327">
        <v>22</v>
      </c>
      <c r="AC246" s="1326">
        <v>3</v>
      </c>
      <c r="AD246" s="1327">
        <v>5</v>
      </c>
      <c r="AE246" s="1326">
        <v>0</v>
      </c>
      <c r="AF246" s="1327">
        <v>1</v>
      </c>
      <c r="AG246" s="1326">
        <v>0</v>
      </c>
      <c r="AH246" s="1327">
        <v>0</v>
      </c>
      <c r="AI246" s="1326">
        <v>0</v>
      </c>
      <c r="AJ246" s="1327">
        <v>0</v>
      </c>
      <c r="AK246" s="1326">
        <v>0</v>
      </c>
      <c r="AL246" s="1327">
        <v>0</v>
      </c>
      <c r="AM246" s="1326">
        <v>0</v>
      </c>
      <c r="AN246" s="1327">
        <v>0</v>
      </c>
      <c r="AO246" s="1346"/>
      <c r="AP246" s="1343"/>
      <c r="AQ246" s="1307"/>
      <c r="AR246" s="1308"/>
      <c r="AS246" s="394">
        <v>30</v>
      </c>
      <c r="AT246" s="1326">
        <v>0</v>
      </c>
      <c r="AU246" s="1326">
        <v>0</v>
      </c>
      <c r="AV246" s="1330">
        <v>0</v>
      </c>
      <c r="AW246" s="1330">
        <v>0</v>
      </c>
      <c r="AX246" s="1325">
        <v>0</v>
      </c>
      <c r="AY246" t="str">
        <f t="shared" si="248"/>
        <v/>
      </c>
      <c r="CW246" s="304"/>
      <c r="CX246" s="25" t="str">
        <f t="shared" si="250"/>
        <v/>
      </c>
      <c r="CY246" s="25" t="str">
        <f t="shared" si="251"/>
        <v/>
      </c>
      <c r="CZ246" s="304"/>
      <c r="DA246" s="25" t="str">
        <f t="shared" si="246"/>
        <v/>
      </c>
      <c r="DB246" s="25" t="str">
        <f t="shared" si="247"/>
        <v/>
      </c>
      <c r="DC246"/>
      <c r="DD246"/>
      <c r="DE246"/>
      <c r="DG246" s="304"/>
      <c r="DH246" s="26">
        <f t="shared" si="254"/>
        <v>0</v>
      </c>
      <c r="DI246" s="26">
        <f t="shared" si="255"/>
        <v>0</v>
      </c>
      <c r="DJ246" s="304"/>
      <c r="DK246" s="26">
        <f t="shared" si="257"/>
        <v>0</v>
      </c>
      <c r="DL246" s="26">
        <f t="shared" si="258"/>
        <v>0</v>
      </c>
      <c r="DM246"/>
    </row>
    <row r="247" spans="1:117" x14ac:dyDescent="0.25">
      <c r="A247" s="713"/>
      <c r="B247" s="1320" t="s">
        <v>268</v>
      </c>
      <c r="C247" s="1320"/>
      <c r="D247" s="1321">
        <f t="shared" si="244"/>
        <v>6</v>
      </c>
      <c r="E247" s="1322">
        <f t="shared" si="259"/>
        <v>2</v>
      </c>
      <c r="F247" s="1323">
        <f t="shared" si="259"/>
        <v>4</v>
      </c>
      <c r="G247" s="1324">
        <v>0</v>
      </c>
      <c r="H247" s="1325">
        <v>0</v>
      </c>
      <c r="I247" s="1326">
        <v>0</v>
      </c>
      <c r="J247" s="1325">
        <v>0</v>
      </c>
      <c r="K247" s="1326">
        <v>0</v>
      </c>
      <c r="L247" s="1325">
        <v>0</v>
      </c>
      <c r="M247" s="1326">
        <v>0</v>
      </c>
      <c r="N247" s="1325">
        <v>0</v>
      </c>
      <c r="O247" s="1326">
        <v>0</v>
      </c>
      <c r="P247" s="1325">
        <v>0</v>
      </c>
      <c r="Q247" s="1326">
        <v>0</v>
      </c>
      <c r="R247" s="1325">
        <v>0</v>
      </c>
      <c r="S247" s="1326">
        <v>0</v>
      </c>
      <c r="T247" s="1325">
        <v>0</v>
      </c>
      <c r="U247" s="1326">
        <v>0</v>
      </c>
      <c r="V247" s="1327">
        <v>0</v>
      </c>
      <c r="W247" s="1326">
        <v>1</v>
      </c>
      <c r="X247" s="1327">
        <v>3</v>
      </c>
      <c r="Y247" s="1326">
        <v>1</v>
      </c>
      <c r="Z247" s="1327">
        <v>1</v>
      </c>
      <c r="AA247" s="1326">
        <v>0</v>
      </c>
      <c r="AB247" s="1327">
        <v>0</v>
      </c>
      <c r="AC247" s="1326">
        <v>0</v>
      </c>
      <c r="AD247" s="1327">
        <v>0</v>
      </c>
      <c r="AE247" s="1326">
        <v>0</v>
      </c>
      <c r="AF247" s="1327">
        <v>0</v>
      </c>
      <c r="AG247" s="1326">
        <v>0</v>
      </c>
      <c r="AH247" s="1327">
        <v>0</v>
      </c>
      <c r="AI247" s="1326">
        <v>0</v>
      </c>
      <c r="AJ247" s="1327">
        <v>0</v>
      </c>
      <c r="AK247" s="1326">
        <v>0</v>
      </c>
      <c r="AL247" s="1327">
        <v>0</v>
      </c>
      <c r="AM247" s="1326">
        <v>0</v>
      </c>
      <c r="AN247" s="1327">
        <v>0</v>
      </c>
      <c r="AO247" s="1346"/>
      <c r="AP247" s="1343"/>
      <c r="AQ247" s="1307"/>
      <c r="AR247" s="1308"/>
      <c r="AS247" s="1341"/>
      <c r="AT247" s="1326">
        <v>0</v>
      </c>
      <c r="AU247" s="1326">
        <v>0</v>
      </c>
      <c r="AV247" s="1330">
        <v>0</v>
      </c>
      <c r="AW247" s="1330">
        <v>0</v>
      </c>
      <c r="AX247" s="1325">
        <v>0</v>
      </c>
      <c r="AY247" t="str">
        <f t="shared" si="248"/>
        <v/>
      </c>
      <c r="CW247" s="304"/>
      <c r="CX247" s="25" t="str">
        <f t="shared" si="250"/>
        <v/>
      </c>
      <c r="CY247" s="25" t="str">
        <f t="shared" si="251"/>
        <v/>
      </c>
      <c r="CZ247" s="304"/>
      <c r="DA247" s="25" t="str">
        <f t="shared" si="246"/>
        <v/>
      </c>
      <c r="DB247" s="25" t="str">
        <f t="shared" si="247"/>
        <v/>
      </c>
      <c r="DC247"/>
      <c r="DD247"/>
      <c r="DE247"/>
      <c r="DG247" s="304"/>
      <c r="DH247" s="26">
        <f t="shared" si="254"/>
        <v>0</v>
      </c>
      <c r="DI247" s="26">
        <f t="shared" si="255"/>
        <v>0</v>
      </c>
      <c r="DJ247" s="304"/>
      <c r="DK247" s="26">
        <f t="shared" si="257"/>
        <v>0</v>
      </c>
      <c r="DL247" s="26">
        <f t="shared" si="258"/>
        <v>0</v>
      </c>
      <c r="DM247"/>
    </row>
    <row r="248" spans="1:117" x14ac:dyDescent="0.25">
      <c r="A248" s="713"/>
      <c r="B248" s="1331" t="s">
        <v>269</v>
      </c>
      <c r="C248" s="1332"/>
      <c r="D248" s="1321">
        <f t="shared" si="244"/>
        <v>2</v>
      </c>
      <c r="E248" s="1322">
        <f t="shared" si="259"/>
        <v>0</v>
      </c>
      <c r="F248" s="1323">
        <f t="shared" si="259"/>
        <v>2</v>
      </c>
      <c r="G248" s="401">
        <v>0</v>
      </c>
      <c r="H248" s="402">
        <v>0</v>
      </c>
      <c r="I248" s="403">
        <v>0</v>
      </c>
      <c r="J248" s="402">
        <v>0</v>
      </c>
      <c r="K248" s="403">
        <v>0</v>
      </c>
      <c r="L248" s="402">
        <v>0</v>
      </c>
      <c r="M248" s="403">
        <v>0</v>
      </c>
      <c r="N248" s="402">
        <v>0</v>
      </c>
      <c r="O248" s="403">
        <v>0</v>
      </c>
      <c r="P248" s="402">
        <v>0</v>
      </c>
      <c r="Q248" s="403">
        <v>0</v>
      </c>
      <c r="R248" s="402">
        <v>0</v>
      </c>
      <c r="S248" s="403">
        <v>0</v>
      </c>
      <c r="T248" s="402">
        <v>0</v>
      </c>
      <c r="U248" s="403">
        <v>0</v>
      </c>
      <c r="V248" s="404">
        <v>0</v>
      </c>
      <c r="W248" s="403">
        <v>0</v>
      </c>
      <c r="X248" s="404">
        <v>0</v>
      </c>
      <c r="Y248" s="403">
        <v>0</v>
      </c>
      <c r="Z248" s="404">
        <v>2</v>
      </c>
      <c r="AA248" s="403">
        <v>0</v>
      </c>
      <c r="AB248" s="404">
        <v>0</v>
      </c>
      <c r="AC248" s="403">
        <v>0</v>
      </c>
      <c r="AD248" s="404">
        <v>0</v>
      </c>
      <c r="AE248" s="403">
        <v>0</v>
      </c>
      <c r="AF248" s="404">
        <v>0</v>
      </c>
      <c r="AG248" s="403">
        <v>0</v>
      </c>
      <c r="AH248" s="404">
        <v>0</v>
      </c>
      <c r="AI248" s="403">
        <v>0</v>
      </c>
      <c r="AJ248" s="404">
        <v>0</v>
      </c>
      <c r="AK248" s="403">
        <v>0</v>
      </c>
      <c r="AL248" s="404">
        <v>0</v>
      </c>
      <c r="AM248" s="403">
        <v>0</v>
      </c>
      <c r="AN248" s="404">
        <v>0</v>
      </c>
      <c r="AO248" s="1346"/>
      <c r="AP248" s="1343"/>
      <c r="AQ248" s="1307"/>
      <c r="AR248" s="1308"/>
      <c r="AS248" s="1341"/>
      <c r="AT248" s="403">
        <v>0</v>
      </c>
      <c r="AU248" s="403">
        <v>0</v>
      </c>
      <c r="AV248" s="410">
        <v>0</v>
      </c>
      <c r="AW248" s="410">
        <v>0</v>
      </c>
      <c r="AX248" s="402">
        <v>0</v>
      </c>
      <c r="AY248" t="str">
        <f t="shared" si="248"/>
        <v/>
      </c>
      <c r="CW248" s="304"/>
      <c r="CX248" s="25" t="str">
        <f t="shared" si="250"/>
        <v/>
      </c>
      <c r="CY248" s="25" t="str">
        <f t="shared" si="251"/>
        <v/>
      </c>
      <c r="CZ248" s="304"/>
      <c r="DA248" s="25" t="str">
        <f t="shared" si="246"/>
        <v/>
      </c>
      <c r="DB248" s="25" t="str">
        <f t="shared" si="247"/>
        <v/>
      </c>
      <c r="DC248"/>
      <c r="DD248"/>
      <c r="DE248"/>
      <c r="DG248" s="304"/>
      <c r="DH248" s="26">
        <f t="shared" si="254"/>
        <v>0</v>
      </c>
      <c r="DI248" s="26">
        <f t="shared" si="255"/>
        <v>0</v>
      </c>
      <c r="DJ248" s="304"/>
      <c r="DK248" s="26">
        <f t="shared" si="257"/>
        <v>0</v>
      </c>
      <c r="DL248" s="26">
        <f t="shared" si="258"/>
        <v>0</v>
      </c>
      <c r="DM248"/>
    </row>
    <row r="249" spans="1:117" ht="15" customHeight="1" x14ac:dyDescent="0.25">
      <c r="A249" s="713"/>
      <c r="B249" s="1331" t="s">
        <v>270</v>
      </c>
      <c r="C249" s="1332"/>
      <c r="D249" s="1321">
        <f t="shared" si="244"/>
        <v>7</v>
      </c>
      <c r="E249" s="1322">
        <f t="shared" si="259"/>
        <v>4</v>
      </c>
      <c r="F249" s="1323">
        <f t="shared" si="259"/>
        <v>3</v>
      </c>
      <c r="G249" s="401">
        <v>0</v>
      </c>
      <c r="H249" s="402">
        <v>0</v>
      </c>
      <c r="I249" s="403">
        <v>0</v>
      </c>
      <c r="J249" s="402">
        <v>0</v>
      </c>
      <c r="K249" s="403">
        <v>0</v>
      </c>
      <c r="L249" s="402">
        <v>0</v>
      </c>
      <c r="M249" s="403">
        <v>0</v>
      </c>
      <c r="N249" s="402">
        <v>0</v>
      </c>
      <c r="O249" s="403">
        <v>0</v>
      </c>
      <c r="P249" s="402">
        <v>0</v>
      </c>
      <c r="Q249" s="403">
        <v>0</v>
      </c>
      <c r="R249" s="402">
        <v>0</v>
      </c>
      <c r="S249" s="403">
        <v>0</v>
      </c>
      <c r="T249" s="402">
        <v>0</v>
      </c>
      <c r="U249" s="403">
        <v>0</v>
      </c>
      <c r="V249" s="404">
        <v>0</v>
      </c>
      <c r="W249" s="403">
        <v>0</v>
      </c>
      <c r="X249" s="404">
        <v>2</v>
      </c>
      <c r="Y249" s="403">
        <v>2</v>
      </c>
      <c r="Z249" s="404">
        <v>0</v>
      </c>
      <c r="AA249" s="403">
        <v>2</v>
      </c>
      <c r="AB249" s="404">
        <v>1</v>
      </c>
      <c r="AC249" s="403">
        <v>0</v>
      </c>
      <c r="AD249" s="404">
        <v>0</v>
      </c>
      <c r="AE249" s="403">
        <v>0</v>
      </c>
      <c r="AF249" s="404">
        <v>0</v>
      </c>
      <c r="AG249" s="403">
        <v>0</v>
      </c>
      <c r="AH249" s="404">
        <v>0</v>
      </c>
      <c r="AI249" s="403">
        <v>0</v>
      </c>
      <c r="AJ249" s="404">
        <v>0</v>
      </c>
      <c r="AK249" s="403">
        <v>0</v>
      </c>
      <c r="AL249" s="404">
        <v>0</v>
      </c>
      <c r="AM249" s="403">
        <v>0</v>
      </c>
      <c r="AN249" s="404">
        <v>0</v>
      </c>
      <c r="AO249" s="1346"/>
      <c r="AP249" s="1343"/>
      <c r="AQ249" s="1307"/>
      <c r="AR249" s="1308"/>
      <c r="AS249" s="409"/>
      <c r="AT249" s="403">
        <v>0</v>
      </c>
      <c r="AU249" s="403">
        <v>0</v>
      </c>
      <c r="AV249" s="410">
        <v>0</v>
      </c>
      <c r="AW249" s="410">
        <v>0</v>
      </c>
      <c r="AX249" s="402">
        <v>0</v>
      </c>
      <c r="AY249" t="str">
        <f t="shared" si="248"/>
        <v/>
      </c>
      <c r="CW249" s="304"/>
      <c r="CX249" s="25" t="str">
        <f t="shared" si="250"/>
        <v/>
      </c>
      <c r="CY249" s="25" t="str">
        <f t="shared" si="251"/>
        <v/>
      </c>
      <c r="CZ249" s="304"/>
      <c r="DA249" s="25" t="str">
        <f t="shared" si="246"/>
        <v/>
      </c>
      <c r="DB249" s="25" t="str">
        <f t="shared" si="247"/>
        <v/>
      </c>
      <c r="DC249"/>
      <c r="DD249"/>
      <c r="DE249"/>
      <c r="DG249" s="304"/>
      <c r="DH249" s="26">
        <f t="shared" si="254"/>
        <v>0</v>
      </c>
      <c r="DI249" s="26">
        <f t="shared" si="255"/>
        <v>0</v>
      </c>
      <c r="DJ249" s="304"/>
      <c r="DK249" s="26">
        <f t="shared" si="257"/>
        <v>0</v>
      </c>
      <c r="DL249" s="26">
        <f t="shared" si="258"/>
        <v>0</v>
      </c>
      <c r="DM249"/>
    </row>
    <row r="250" spans="1:117" x14ac:dyDescent="0.25">
      <c r="A250" s="945"/>
      <c r="B250" s="1333" t="s">
        <v>271</v>
      </c>
      <c r="C250" s="1333"/>
      <c r="D250" s="1334">
        <f t="shared" si="244"/>
        <v>0</v>
      </c>
      <c r="E250" s="1335">
        <f t="shared" si="259"/>
        <v>0</v>
      </c>
      <c r="F250" s="1335">
        <f t="shared" si="259"/>
        <v>0</v>
      </c>
      <c r="G250" s="1314"/>
      <c r="H250" s="1315"/>
      <c r="I250" s="1316"/>
      <c r="J250" s="1315"/>
      <c r="K250" s="1316"/>
      <c r="L250" s="1315"/>
      <c r="M250" s="1316"/>
      <c r="N250" s="1315"/>
      <c r="O250" s="1316"/>
      <c r="P250" s="1315"/>
      <c r="Q250" s="1316"/>
      <c r="R250" s="1315"/>
      <c r="S250" s="1316"/>
      <c r="T250" s="1315"/>
      <c r="U250" s="1316"/>
      <c r="V250" s="389"/>
      <c r="W250" s="1316"/>
      <c r="X250" s="389"/>
      <c r="Y250" s="1316"/>
      <c r="Z250" s="389"/>
      <c r="AA250" s="1316"/>
      <c r="AB250" s="389"/>
      <c r="AC250" s="1316"/>
      <c r="AD250" s="389"/>
      <c r="AE250" s="1316"/>
      <c r="AF250" s="389"/>
      <c r="AG250" s="1316"/>
      <c r="AH250" s="389"/>
      <c r="AI250" s="1316"/>
      <c r="AJ250" s="389"/>
      <c r="AK250" s="1316"/>
      <c r="AL250" s="389"/>
      <c r="AM250" s="1316"/>
      <c r="AN250" s="389"/>
      <c r="AO250" s="1347"/>
      <c r="AP250" s="1344"/>
      <c r="AQ250" s="1338"/>
      <c r="AR250" s="1339"/>
      <c r="AS250" s="413"/>
      <c r="AT250" s="1316">
        <v>0</v>
      </c>
      <c r="AU250" s="1316">
        <v>0</v>
      </c>
      <c r="AV250" s="1319">
        <v>0</v>
      </c>
      <c r="AW250" s="1319">
        <v>0</v>
      </c>
      <c r="AX250" s="1315">
        <v>0</v>
      </c>
      <c r="AY250" t="str">
        <f t="shared" si="248"/>
        <v/>
      </c>
      <c r="CW250" s="304"/>
      <c r="CX250" s="25" t="str">
        <f t="shared" si="250"/>
        <v/>
      </c>
      <c r="CY250" s="25" t="str">
        <f t="shared" si="251"/>
        <v/>
      </c>
      <c r="CZ250" s="304"/>
      <c r="DA250" s="25" t="str">
        <f t="shared" si="246"/>
        <v/>
      </c>
      <c r="DB250" s="25" t="str">
        <f t="shared" si="247"/>
        <v/>
      </c>
      <c r="DC250"/>
      <c r="DD250"/>
      <c r="DE250"/>
      <c r="DG250" s="304"/>
      <c r="DH250" s="26">
        <f t="shared" si="254"/>
        <v>0</v>
      </c>
      <c r="DI250" s="26">
        <f t="shared" si="255"/>
        <v>0</v>
      </c>
      <c r="DJ250" s="304"/>
      <c r="DK250" s="26">
        <f t="shared" si="257"/>
        <v>0</v>
      </c>
      <c r="DL250" s="26">
        <f t="shared" si="258"/>
        <v>0</v>
      </c>
      <c r="DM250"/>
    </row>
    <row r="251" spans="1:117" ht="15" customHeight="1" x14ac:dyDescent="0.25">
      <c r="A251" s="2591" t="s">
        <v>274</v>
      </c>
      <c r="B251" s="830" t="s">
        <v>266</v>
      </c>
      <c r="C251" s="830"/>
      <c r="D251" s="2579">
        <f t="shared" si="244"/>
        <v>0</v>
      </c>
      <c r="E251" s="414">
        <f t="shared" si="259"/>
        <v>0</v>
      </c>
      <c r="F251" s="391">
        <f t="shared" si="259"/>
        <v>0</v>
      </c>
      <c r="G251" s="392"/>
      <c r="H251" s="393"/>
      <c r="I251" s="394"/>
      <c r="J251" s="393"/>
      <c r="K251" s="394"/>
      <c r="L251" s="393"/>
      <c r="M251" s="394"/>
      <c r="N251" s="393"/>
      <c r="O251" s="394"/>
      <c r="P251" s="393"/>
      <c r="Q251" s="394"/>
      <c r="R251" s="393"/>
      <c r="S251" s="394"/>
      <c r="T251" s="393"/>
      <c r="U251" s="394"/>
      <c r="V251" s="395"/>
      <c r="W251" s="394"/>
      <c r="X251" s="395"/>
      <c r="Y251" s="394"/>
      <c r="Z251" s="395"/>
      <c r="AA251" s="394"/>
      <c r="AB251" s="395"/>
      <c r="AC251" s="394"/>
      <c r="AD251" s="395"/>
      <c r="AE251" s="394"/>
      <c r="AF251" s="395"/>
      <c r="AG251" s="394"/>
      <c r="AH251" s="2652"/>
      <c r="AI251" s="2651"/>
      <c r="AJ251" s="2652"/>
      <c r="AK251" s="2651"/>
      <c r="AL251" s="2652"/>
      <c r="AM251" s="2651"/>
      <c r="AN251" s="2652"/>
      <c r="AO251" s="2658"/>
      <c r="AP251" s="2659"/>
      <c r="AQ251" s="2650"/>
      <c r="AR251" s="393"/>
      <c r="AS251" s="2651"/>
      <c r="AT251" s="394">
        <v>0</v>
      </c>
      <c r="AU251" s="394">
        <v>0</v>
      </c>
      <c r="AV251" s="398">
        <v>0</v>
      </c>
      <c r="AW251" s="398">
        <v>0</v>
      </c>
      <c r="AX251" s="393">
        <v>0</v>
      </c>
      <c r="AY251" t="str">
        <f t="shared" si="248"/>
        <v/>
      </c>
      <c r="CW251" s="304"/>
      <c r="CX251" s="25" t="str">
        <f t="shared" si="250"/>
        <v/>
      </c>
      <c r="CY251" s="25" t="str">
        <f t="shared" si="251"/>
        <v/>
      </c>
      <c r="CZ251" s="304"/>
      <c r="DA251" s="25" t="str">
        <f t="shared" si="246"/>
        <v/>
      </c>
      <c r="DB251" s="25" t="str">
        <f t="shared" si="247"/>
        <v/>
      </c>
      <c r="DC251"/>
      <c r="DD251"/>
      <c r="DE251"/>
      <c r="DG251" s="304"/>
      <c r="DH251" s="26">
        <f t="shared" si="254"/>
        <v>0</v>
      </c>
      <c r="DI251" s="26">
        <f t="shared" si="255"/>
        <v>0</v>
      </c>
      <c r="DJ251" s="304"/>
      <c r="DK251" s="26">
        <f t="shared" si="257"/>
        <v>0</v>
      </c>
      <c r="DL251" s="26">
        <f t="shared" si="258"/>
        <v>0</v>
      </c>
      <c r="DM251"/>
    </row>
    <row r="252" spans="1:117" x14ac:dyDescent="0.25">
      <c r="A252" s="794"/>
      <c r="B252" s="1320" t="s">
        <v>267</v>
      </c>
      <c r="C252" s="1320"/>
      <c r="D252" s="1321">
        <f t="shared" si="244"/>
        <v>0</v>
      </c>
      <c r="E252" s="1322">
        <f t="shared" si="259"/>
        <v>0</v>
      </c>
      <c r="F252" s="1323">
        <f t="shared" si="259"/>
        <v>0</v>
      </c>
      <c r="G252" s="1324"/>
      <c r="H252" s="1325"/>
      <c r="I252" s="1326"/>
      <c r="J252" s="1325"/>
      <c r="K252" s="1326"/>
      <c r="L252" s="1325"/>
      <c r="M252" s="1326"/>
      <c r="N252" s="1325"/>
      <c r="O252" s="1326"/>
      <c r="P252" s="1325"/>
      <c r="Q252" s="1326"/>
      <c r="R252" s="1325"/>
      <c r="S252" s="1326"/>
      <c r="T252" s="1325"/>
      <c r="U252" s="1326"/>
      <c r="V252" s="1327"/>
      <c r="W252" s="1326"/>
      <c r="X252" s="1327"/>
      <c r="Y252" s="1326"/>
      <c r="Z252" s="1327"/>
      <c r="AA252" s="1326"/>
      <c r="AB252" s="1327"/>
      <c r="AC252" s="1326"/>
      <c r="AD252" s="1327"/>
      <c r="AE252" s="1326"/>
      <c r="AF252" s="1327"/>
      <c r="AG252" s="1326"/>
      <c r="AH252" s="1327"/>
      <c r="AI252" s="1326"/>
      <c r="AJ252" s="1327"/>
      <c r="AK252" s="1326"/>
      <c r="AL252" s="1327"/>
      <c r="AM252" s="1326"/>
      <c r="AN252" s="1327"/>
      <c r="AO252" s="1350"/>
      <c r="AP252" s="1351"/>
      <c r="AQ252" s="1307"/>
      <c r="AR252" s="1308"/>
      <c r="AS252" s="394"/>
      <c r="AT252" s="1326">
        <v>0</v>
      </c>
      <c r="AU252" s="1326">
        <v>0</v>
      </c>
      <c r="AV252" s="1330">
        <v>0</v>
      </c>
      <c r="AW252" s="1330">
        <v>0</v>
      </c>
      <c r="AX252" s="1325">
        <v>0</v>
      </c>
      <c r="AY252" t="str">
        <f t="shared" si="248"/>
        <v/>
      </c>
      <c r="CW252" s="304"/>
      <c r="CX252" s="25" t="str">
        <f t="shared" si="250"/>
        <v/>
      </c>
      <c r="CY252" s="25" t="str">
        <f t="shared" si="251"/>
        <v/>
      </c>
      <c r="CZ252" s="304"/>
      <c r="DA252" s="25" t="str">
        <f t="shared" si="246"/>
        <v/>
      </c>
      <c r="DB252" s="25" t="str">
        <f t="shared" si="247"/>
        <v/>
      </c>
      <c r="DC252"/>
      <c r="DD252"/>
      <c r="DE252"/>
      <c r="DG252" s="304"/>
      <c r="DH252" s="26">
        <f t="shared" si="254"/>
        <v>0</v>
      </c>
      <c r="DI252" s="26">
        <f t="shared" si="255"/>
        <v>0</v>
      </c>
      <c r="DJ252" s="304"/>
      <c r="DK252" s="26">
        <f t="shared" si="257"/>
        <v>0</v>
      </c>
      <c r="DL252" s="26">
        <f t="shared" si="258"/>
        <v>0</v>
      </c>
      <c r="DM252"/>
    </row>
    <row r="253" spans="1:117" x14ac:dyDescent="0.25">
      <c r="A253" s="794"/>
      <c r="B253" s="1320" t="s">
        <v>268</v>
      </c>
      <c r="C253" s="1320"/>
      <c r="D253" s="1321">
        <f t="shared" si="244"/>
        <v>0</v>
      </c>
      <c r="E253" s="1322">
        <f t="shared" si="259"/>
        <v>0</v>
      </c>
      <c r="F253" s="1323">
        <f t="shared" si="259"/>
        <v>0</v>
      </c>
      <c r="G253" s="1324"/>
      <c r="H253" s="1325"/>
      <c r="I253" s="1326"/>
      <c r="J253" s="1325"/>
      <c r="K253" s="1326"/>
      <c r="L253" s="1325"/>
      <c r="M253" s="1326"/>
      <c r="N253" s="1325"/>
      <c r="O253" s="1326"/>
      <c r="P253" s="1325"/>
      <c r="Q253" s="1326"/>
      <c r="R253" s="1325"/>
      <c r="S253" s="1326"/>
      <c r="T253" s="1325"/>
      <c r="U253" s="1326"/>
      <c r="V253" s="1327"/>
      <c r="W253" s="1326"/>
      <c r="X253" s="1327"/>
      <c r="Y253" s="1326"/>
      <c r="Z253" s="1327"/>
      <c r="AA253" s="1326"/>
      <c r="AB253" s="1327"/>
      <c r="AC253" s="1326"/>
      <c r="AD253" s="1327"/>
      <c r="AE253" s="1326"/>
      <c r="AF253" s="1327"/>
      <c r="AG253" s="1326"/>
      <c r="AH253" s="1327"/>
      <c r="AI253" s="1326"/>
      <c r="AJ253" s="1327"/>
      <c r="AK253" s="1326"/>
      <c r="AL253" s="1327"/>
      <c r="AM253" s="1326"/>
      <c r="AN253" s="1327"/>
      <c r="AO253" s="1350"/>
      <c r="AP253" s="1351"/>
      <c r="AQ253" s="1307"/>
      <c r="AR253" s="1308"/>
      <c r="AS253" s="1341"/>
      <c r="AT253" s="1326">
        <v>0</v>
      </c>
      <c r="AU253" s="1326">
        <v>0</v>
      </c>
      <c r="AV253" s="1330">
        <v>0</v>
      </c>
      <c r="AW253" s="1330">
        <v>0</v>
      </c>
      <c r="AX253" s="1325">
        <v>0</v>
      </c>
      <c r="AY253" t="str">
        <f t="shared" si="248"/>
        <v/>
      </c>
      <c r="CW253" s="304"/>
      <c r="CX253" s="25" t="str">
        <f t="shared" si="250"/>
        <v/>
      </c>
      <c r="CY253" s="25" t="str">
        <f t="shared" si="251"/>
        <v/>
      </c>
      <c r="CZ253" s="304"/>
      <c r="DA253" s="25" t="str">
        <f t="shared" si="246"/>
        <v/>
      </c>
      <c r="DB253" s="25" t="str">
        <f t="shared" si="247"/>
        <v/>
      </c>
      <c r="DC253"/>
      <c r="DD253"/>
      <c r="DE253"/>
      <c r="DG253" s="304"/>
      <c r="DH253" s="26">
        <f t="shared" si="254"/>
        <v>0</v>
      </c>
      <c r="DI253" s="26">
        <f t="shared" si="255"/>
        <v>0</v>
      </c>
      <c r="DJ253" s="304"/>
      <c r="DK253" s="26">
        <f t="shared" si="257"/>
        <v>0</v>
      </c>
      <c r="DL253" s="26">
        <f t="shared" si="258"/>
        <v>0</v>
      </c>
      <c r="DM253"/>
    </row>
    <row r="254" spans="1:117" x14ac:dyDescent="0.25">
      <c r="A254" s="794"/>
      <c r="B254" s="1331" t="s">
        <v>269</v>
      </c>
      <c r="C254" s="1332"/>
      <c r="D254" s="1321">
        <f t="shared" si="244"/>
        <v>0</v>
      </c>
      <c r="E254" s="1322">
        <f t="shared" si="259"/>
        <v>0</v>
      </c>
      <c r="F254" s="1323">
        <f t="shared" si="259"/>
        <v>0</v>
      </c>
      <c r="G254" s="401"/>
      <c r="H254" s="402"/>
      <c r="I254" s="403"/>
      <c r="J254" s="402"/>
      <c r="K254" s="403"/>
      <c r="L254" s="402"/>
      <c r="M254" s="403"/>
      <c r="N254" s="402"/>
      <c r="O254" s="403"/>
      <c r="P254" s="402"/>
      <c r="Q254" s="403"/>
      <c r="R254" s="402"/>
      <c r="S254" s="403"/>
      <c r="T254" s="402"/>
      <c r="U254" s="403"/>
      <c r="V254" s="404"/>
      <c r="W254" s="403"/>
      <c r="X254" s="404"/>
      <c r="Y254" s="1326"/>
      <c r="Z254" s="1327"/>
      <c r="AA254" s="1326"/>
      <c r="AB254" s="1327"/>
      <c r="AC254" s="1326"/>
      <c r="AD254" s="1327"/>
      <c r="AE254" s="1326"/>
      <c r="AF254" s="1327"/>
      <c r="AG254" s="1326"/>
      <c r="AH254" s="1327"/>
      <c r="AI254" s="1326"/>
      <c r="AJ254" s="1327"/>
      <c r="AK254" s="1326"/>
      <c r="AL254" s="1327"/>
      <c r="AM254" s="1326"/>
      <c r="AN254" s="1327"/>
      <c r="AO254" s="1350"/>
      <c r="AP254" s="1351"/>
      <c r="AQ254" s="1307"/>
      <c r="AR254" s="1308"/>
      <c r="AS254" s="1341"/>
      <c r="AT254" s="1326">
        <v>0</v>
      </c>
      <c r="AU254" s="1326">
        <v>0</v>
      </c>
      <c r="AV254" s="1330">
        <v>0</v>
      </c>
      <c r="AW254" s="1330">
        <v>0</v>
      </c>
      <c r="AX254" s="1325">
        <v>0</v>
      </c>
      <c r="AY254" t="str">
        <f t="shared" si="248"/>
        <v/>
      </c>
      <c r="CW254" s="304"/>
      <c r="CX254" s="25" t="str">
        <f t="shared" si="250"/>
        <v/>
      </c>
      <c r="CY254" s="25" t="str">
        <f t="shared" si="251"/>
        <v/>
      </c>
      <c r="CZ254" s="304"/>
      <c r="DA254" s="25" t="str">
        <f t="shared" si="246"/>
        <v/>
      </c>
      <c r="DB254" s="25" t="str">
        <f t="shared" si="247"/>
        <v/>
      </c>
      <c r="DC254"/>
      <c r="DD254"/>
      <c r="DE254"/>
      <c r="DG254" s="304"/>
      <c r="DH254" s="26">
        <f t="shared" si="254"/>
        <v>0</v>
      </c>
      <c r="DI254" s="26">
        <f t="shared" si="255"/>
        <v>0</v>
      </c>
      <c r="DJ254" s="304"/>
      <c r="DK254" s="26">
        <f t="shared" si="257"/>
        <v>0</v>
      </c>
      <c r="DL254" s="26">
        <f t="shared" si="258"/>
        <v>0</v>
      </c>
      <c r="DM254"/>
    </row>
    <row r="255" spans="1:117" ht="15" customHeight="1" x14ac:dyDescent="0.25">
      <c r="A255" s="794"/>
      <c r="B255" s="1331" t="s">
        <v>270</v>
      </c>
      <c r="C255" s="1332"/>
      <c r="D255" s="1321">
        <f t="shared" si="244"/>
        <v>0</v>
      </c>
      <c r="E255" s="1322">
        <f t="shared" si="259"/>
        <v>0</v>
      </c>
      <c r="F255" s="1323">
        <f t="shared" si="259"/>
        <v>0</v>
      </c>
      <c r="G255" s="401"/>
      <c r="H255" s="402"/>
      <c r="I255" s="403"/>
      <c r="J255" s="402"/>
      <c r="K255" s="403"/>
      <c r="L255" s="402"/>
      <c r="M255" s="403"/>
      <c r="N255" s="402"/>
      <c r="O255" s="403"/>
      <c r="P255" s="402"/>
      <c r="Q255" s="403"/>
      <c r="R255" s="402"/>
      <c r="S255" s="403"/>
      <c r="T255" s="402"/>
      <c r="U255" s="403"/>
      <c r="V255" s="404"/>
      <c r="W255" s="403"/>
      <c r="X255" s="404"/>
      <c r="Y255" s="1326"/>
      <c r="Z255" s="1327"/>
      <c r="AA255" s="1326"/>
      <c r="AB255" s="1327"/>
      <c r="AC255" s="1326"/>
      <c r="AD255" s="1327"/>
      <c r="AE255" s="1326"/>
      <c r="AF255" s="1327"/>
      <c r="AG255" s="1326"/>
      <c r="AH255" s="1327"/>
      <c r="AI255" s="1326"/>
      <c r="AJ255" s="1327"/>
      <c r="AK255" s="1326"/>
      <c r="AL255" s="1327"/>
      <c r="AM255" s="1326"/>
      <c r="AN255" s="1327"/>
      <c r="AO255" s="1350"/>
      <c r="AP255" s="1351"/>
      <c r="AQ255" s="1307"/>
      <c r="AR255" s="1308"/>
      <c r="AS255" s="409"/>
      <c r="AT255" s="1326">
        <v>0</v>
      </c>
      <c r="AU255" s="1326">
        <v>0</v>
      </c>
      <c r="AV255" s="1330">
        <v>0</v>
      </c>
      <c r="AW255" s="1330">
        <v>0</v>
      </c>
      <c r="AX255" s="1325">
        <v>0</v>
      </c>
      <c r="AY255" t="str">
        <f t="shared" si="248"/>
        <v/>
      </c>
      <c r="CW255" s="304"/>
      <c r="CX255" s="25" t="str">
        <f t="shared" si="250"/>
        <v/>
      </c>
      <c r="CY255" s="25" t="str">
        <f t="shared" si="251"/>
        <v/>
      </c>
      <c r="CZ255" s="304"/>
      <c r="DA255" s="25" t="str">
        <f t="shared" si="246"/>
        <v/>
      </c>
      <c r="DB255" s="25" t="str">
        <f t="shared" si="247"/>
        <v/>
      </c>
      <c r="DC255"/>
      <c r="DD255"/>
      <c r="DE255"/>
      <c r="DG255" s="304"/>
      <c r="DH255" s="26">
        <f t="shared" si="254"/>
        <v>0</v>
      </c>
      <c r="DI255" s="26">
        <f t="shared" si="255"/>
        <v>0</v>
      </c>
      <c r="DJ255" s="304"/>
      <c r="DK255" s="26">
        <f t="shared" si="257"/>
        <v>0</v>
      </c>
      <c r="DL255" s="26">
        <f t="shared" si="258"/>
        <v>0</v>
      </c>
      <c r="DM255"/>
    </row>
    <row r="256" spans="1:117" x14ac:dyDescent="0.25">
      <c r="A256" s="1370"/>
      <c r="B256" s="1333" t="s">
        <v>271</v>
      </c>
      <c r="C256" s="1333"/>
      <c r="D256" s="2432">
        <f t="shared" si="244"/>
        <v>0</v>
      </c>
      <c r="E256" s="2660">
        <f t="shared" si="259"/>
        <v>0</v>
      </c>
      <c r="F256" s="501">
        <f t="shared" si="259"/>
        <v>0</v>
      </c>
      <c r="G256" s="1314"/>
      <c r="H256" s="1315"/>
      <c r="I256" s="1316"/>
      <c r="J256" s="1315"/>
      <c r="K256" s="1316"/>
      <c r="L256" s="1315"/>
      <c r="M256" s="1316"/>
      <c r="N256" s="1315"/>
      <c r="O256" s="1316"/>
      <c r="P256" s="1315"/>
      <c r="Q256" s="1316"/>
      <c r="R256" s="1315"/>
      <c r="S256" s="1316"/>
      <c r="T256" s="1315"/>
      <c r="U256" s="1316"/>
      <c r="V256" s="389"/>
      <c r="W256" s="1316"/>
      <c r="X256" s="389"/>
      <c r="Y256" s="1316"/>
      <c r="Z256" s="389"/>
      <c r="AA256" s="1316"/>
      <c r="AB256" s="389"/>
      <c r="AC256" s="508"/>
      <c r="AD256" s="509"/>
      <c r="AE256" s="508"/>
      <c r="AF256" s="509"/>
      <c r="AG256" s="508"/>
      <c r="AH256" s="509"/>
      <c r="AI256" s="508"/>
      <c r="AJ256" s="509"/>
      <c r="AK256" s="508"/>
      <c r="AL256" s="509"/>
      <c r="AM256" s="508"/>
      <c r="AN256" s="509"/>
      <c r="AO256" s="2661"/>
      <c r="AP256" s="2662"/>
      <c r="AQ256" s="2433"/>
      <c r="AR256" s="2434"/>
      <c r="AS256" s="413"/>
      <c r="AT256" s="508">
        <v>0</v>
      </c>
      <c r="AU256" s="508">
        <v>0</v>
      </c>
      <c r="AV256" s="2663">
        <v>0</v>
      </c>
      <c r="AW256" s="2663">
        <v>0</v>
      </c>
      <c r="AX256" s="2664">
        <v>0</v>
      </c>
      <c r="AY256" t="str">
        <f t="shared" si="248"/>
        <v/>
      </c>
      <c r="CW256" s="304"/>
      <c r="CX256" s="25" t="str">
        <f t="shared" si="250"/>
        <v/>
      </c>
      <c r="CY256" s="25" t="str">
        <f t="shared" si="251"/>
        <v/>
      </c>
      <c r="CZ256" s="304"/>
      <c r="DA256" s="25" t="str">
        <f t="shared" si="246"/>
        <v/>
      </c>
      <c r="DB256" s="25" t="str">
        <f t="shared" si="247"/>
        <v/>
      </c>
      <c r="DC256"/>
      <c r="DD256"/>
      <c r="DE256"/>
      <c r="DG256" s="304"/>
      <c r="DH256" s="26">
        <f t="shared" si="254"/>
        <v>0</v>
      </c>
      <c r="DI256" s="26">
        <f t="shared" si="255"/>
        <v>0</v>
      </c>
      <c r="DJ256" s="304"/>
      <c r="DK256" s="26">
        <f t="shared" si="257"/>
        <v>0</v>
      </c>
      <c r="DL256" s="26">
        <f t="shared" si="258"/>
        <v>0</v>
      </c>
      <c r="DM256"/>
    </row>
    <row r="257" spans="1:117" x14ac:dyDescent="0.25">
      <c r="A257" s="2550" t="s">
        <v>101</v>
      </c>
      <c r="B257" s="830" t="s">
        <v>266</v>
      </c>
      <c r="C257" s="830"/>
      <c r="D257" s="245">
        <f t="shared" si="244"/>
        <v>30</v>
      </c>
      <c r="E257" s="390">
        <f t="shared" si="259"/>
        <v>5</v>
      </c>
      <c r="F257" s="391">
        <f t="shared" si="259"/>
        <v>25</v>
      </c>
      <c r="G257" s="392"/>
      <c r="H257" s="393"/>
      <c r="I257" s="394">
        <v>0</v>
      </c>
      <c r="J257" s="393">
        <v>0</v>
      </c>
      <c r="K257" s="394">
        <v>0</v>
      </c>
      <c r="L257" s="393">
        <v>0</v>
      </c>
      <c r="M257" s="394">
        <v>0</v>
      </c>
      <c r="N257" s="393">
        <v>0</v>
      </c>
      <c r="O257" s="394">
        <v>0</v>
      </c>
      <c r="P257" s="393">
        <v>0</v>
      </c>
      <c r="Q257" s="394">
        <v>0</v>
      </c>
      <c r="R257" s="393">
        <v>0</v>
      </c>
      <c r="S257" s="394">
        <v>0</v>
      </c>
      <c r="T257" s="393">
        <v>0</v>
      </c>
      <c r="U257" s="394">
        <v>0</v>
      </c>
      <c r="V257" s="395">
        <v>0</v>
      </c>
      <c r="W257" s="394">
        <v>0</v>
      </c>
      <c r="X257" s="395">
        <v>0</v>
      </c>
      <c r="Y257" s="394">
        <v>2</v>
      </c>
      <c r="Z257" s="395">
        <v>0</v>
      </c>
      <c r="AA257" s="394">
        <v>0</v>
      </c>
      <c r="AB257" s="395">
        <v>1</v>
      </c>
      <c r="AC257" s="394">
        <v>0</v>
      </c>
      <c r="AD257" s="395">
        <v>2</v>
      </c>
      <c r="AE257" s="394">
        <v>0</v>
      </c>
      <c r="AF257" s="395">
        <v>7</v>
      </c>
      <c r="AG257" s="394">
        <v>1</v>
      </c>
      <c r="AH257" s="395">
        <v>7</v>
      </c>
      <c r="AI257" s="394">
        <v>2</v>
      </c>
      <c r="AJ257" s="395">
        <v>4</v>
      </c>
      <c r="AK257" s="394">
        <v>0</v>
      </c>
      <c r="AL257" s="395">
        <v>3</v>
      </c>
      <c r="AM257" s="394">
        <v>0</v>
      </c>
      <c r="AN257" s="395">
        <v>1</v>
      </c>
      <c r="AO257" s="396">
        <v>0</v>
      </c>
      <c r="AP257" s="397">
        <v>0</v>
      </c>
      <c r="AQ257" s="392">
        <v>12</v>
      </c>
      <c r="AR257" s="393">
        <v>12</v>
      </c>
      <c r="AS257" s="2651">
        <v>5</v>
      </c>
      <c r="AT257" s="394">
        <v>0</v>
      </c>
      <c r="AU257" s="394">
        <v>0</v>
      </c>
      <c r="AV257" s="398">
        <v>1</v>
      </c>
      <c r="AW257" s="398">
        <v>0</v>
      </c>
      <c r="AX257" s="393">
        <v>0</v>
      </c>
      <c r="AY257" t="str">
        <f t="shared" si="248"/>
        <v/>
      </c>
      <c r="CW257" s="25" t="str">
        <f t="shared" si="249"/>
        <v/>
      </c>
      <c r="CX257" s="25" t="str">
        <f t="shared" si="250"/>
        <v/>
      </c>
      <c r="CY257" s="25" t="str">
        <f t="shared" si="251"/>
        <v/>
      </c>
      <c r="CZ257" s="25" t="str">
        <f t="shared" si="252"/>
        <v/>
      </c>
      <c r="DA257" s="25" t="str">
        <f t="shared" si="246"/>
        <v/>
      </c>
      <c r="DB257" s="25" t="str">
        <f t="shared" si="247"/>
        <v/>
      </c>
      <c r="DC257"/>
      <c r="DD257"/>
      <c r="DE257"/>
      <c r="DG257" s="26">
        <f t="shared" si="253"/>
        <v>0</v>
      </c>
      <c r="DH257" s="26">
        <f t="shared" si="254"/>
        <v>0</v>
      </c>
      <c r="DI257" s="26">
        <f t="shared" si="255"/>
        <v>0</v>
      </c>
      <c r="DJ257" s="26">
        <f t="shared" si="256"/>
        <v>0</v>
      </c>
      <c r="DK257" s="26">
        <f t="shared" si="257"/>
        <v>0</v>
      </c>
      <c r="DL257" s="26">
        <f t="shared" si="258"/>
        <v>0</v>
      </c>
      <c r="DM257"/>
    </row>
    <row r="258" spans="1:117" x14ac:dyDescent="0.25">
      <c r="A258" s="713"/>
      <c r="B258" s="1320" t="s">
        <v>267</v>
      </c>
      <c r="C258" s="1320"/>
      <c r="D258" s="1321">
        <f t="shared" si="244"/>
        <v>124</v>
      </c>
      <c r="E258" s="1322">
        <f t="shared" si="259"/>
        <v>43</v>
      </c>
      <c r="F258" s="1323">
        <f t="shared" si="259"/>
        <v>81</v>
      </c>
      <c r="G258" s="1324"/>
      <c r="H258" s="1325"/>
      <c r="I258" s="1326">
        <v>0</v>
      </c>
      <c r="J258" s="1325">
        <v>0</v>
      </c>
      <c r="K258" s="1326">
        <v>0</v>
      </c>
      <c r="L258" s="1325">
        <v>0</v>
      </c>
      <c r="M258" s="1326">
        <v>0</v>
      </c>
      <c r="N258" s="1325">
        <v>0</v>
      </c>
      <c r="O258" s="1326">
        <v>0</v>
      </c>
      <c r="P258" s="1325">
        <v>0</v>
      </c>
      <c r="Q258" s="1326">
        <v>0</v>
      </c>
      <c r="R258" s="1325">
        <v>0</v>
      </c>
      <c r="S258" s="1326">
        <v>0</v>
      </c>
      <c r="T258" s="1325">
        <v>0</v>
      </c>
      <c r="U258" s="1326">
        <v>0</v>
      </c>
      <c r="V258" s="1327">
        <v>0</v>
      </c>
      <c r="W258" s="1326">
        <v>2</v>
      </c>
      <c r="X258" s="1327">
        <v>3</v>
      </c>
      <c r="Y258" s="1326">
        <v>4</v>
      </c>
      <c r="Z258" s="1327">
        <v>4</v>
      </c>
      <c r="AA258" s="1326">
        <v>1</v>
      </c>
      <c r="AB258" s="1327">
        <v>2</v>
      </c>
      <c r="AC258" s="1326">
        <v>0</v>
      </c>
      <c r="AD258" s="1327">
        <v>5</v>
      </c>
      <c r="AE258" s="1326">
        <v>3</v>
      </c>
      <c r="AF258" s="1327">
        <v>14</v>
      </c>
      <c r="AG258" s="1326">
        <v>17</v>
      </c>
      <c r="AH258" s="1327">
        <v>30</v>
      </c>
      <c r="AI258" s="1326">
        <v>8</v>
      </c>
      <c r="AJ258" s="1327">
        <v>12</v>
      </c>
      <c r="AK258" s="1326">
        <v>5</v>
      </c>
      <c r="AL258" s="1327">
        <v>10</v>
      </c>
      <c r="AM258" s="1326">
        <v>3</v>
      </c>
      <c r="AN258" s="1327">
        <v>1</v>
      </c>
      <c r="AO258" s="1328">
        <v>2</v>
      </c>
      <c r="AP258" s="1329">
        <v>0</v>
      </c>
      <c r="AQ258" s="1307"/>
      <c r="AR258" s="1308"/>
      <c r="AS258" s="394">
        <v>9</v>
      </c>
      <c r="AT258" s="1326">
        <v>0</v>
      </c>
      <c r="AU258" s="1326">
        <v>0</v>
      </c>
      <c r="AV258" s="1330">
        <v>3</v>
      </c>
      <c r="AW258" s="1330">
        <v>0</v>
      </c>
      <c r="AX258" s="1325">
        <v>0</v>
      </c>
      <c r="AY258" t="str">
        <f t="shared" si="248"/>
        <v/>
      </c>
      <c r="CW258" s="25" t="str">
        <f t="shared" si="249"/>
        <v/>
      </c>
      <c r="CX258" s="25" t="str">
        <f t="shared" si="250"/>
        <v/>
      </c>
      <c r="CY258" s="25" t="str">
        <f t="shared" si="251"/>
        <v/>
      </c>
      <c r="CZ258" s="25" t="str">
        <f t="shared" si="252"/>
        <v/>
      </c>
      <c r="DA258" s="25" t="str">
        <f t="shared" si="246"/>
        <v/>
      </c>
      <c r="DB258" s="25" t="str">
        <f t="shared" si="247"/>
        <v/>
      </c>
      <c r="DC258"/>
      <c r="DD258"/>
      <c r="DE258"/>
      <c r="DG258" s="26">
        <f t="shared" si="253"/>
        <v>0</v>
      </c>
      <c r="DH258" s="26">
        <f t="shared" si="254"/>
        <v>0</v>
      </c>
      <c r="DI258" s="26">
        <f t="shared" si="255"/>
        <v>0</v>
      </c>
      <c r="DJ258" s="26">
        <f t="shared" si="256"/>
        <v>0</v>
      </c>
      <c r="DK258" s="26">
        <f t="shared" si="257"/>
        <v>0</v>
      </c>
      <c r="DL258" s="26">
        <f t="shared" si="258"/>
        <v>0</v>
      </c>
      <c r="DM258"/>
    </row>
    <row r="259" spans="1:117" x14ac:dyDescent="0.25">
      <c r="A259" s="713"/>
      <c r="B259" s="1320" t="s">
        <v>268</v>
      </c>
      <c r="C259" s="1320"/>
      <c r="D259" s="1321">
        <f t="shared" si="244"/>
        <v>29</v>
      </c>
      <c r="E259" s="1322">
        <f t="shared" si="259"/>
        <v>5</v>
      </c>
      <c r="F259" s="1323">
        <f t="shared" si="259"/>
        <v>24</v>
      </c>
      <c r="G259" s="1324"/>
      <c r="H259" s="1325"/>
      <c r="I259" s="1326">
        <v>0</v>
      </c>
      <c r="J259" s="1325">
        <v>0</v>
      </c>
      <c r="K259" s="1326">
        <v>0</v>
      </c>
      <c r="L259" s="1325">
        <v>0</v>
      </c>
      <c r="M259" s="1326">
        <v>0</v>
      </c>
      <c r="N259" s="1325">
        <v>0</v>
      </c>
      <c r="O259" s="1326">
        <v>0</v>
      </c>
      <c r="P259" s="1325">
        <v>0</v>
      </c>
      <c r="Q259" s="1326">
        <v>0</v>
      </c>
      <c r="R259" s="1325">
        <v>0</v>
      </c>
      <c r="S259" s="1326">
        <v>0</v>
      </c>
      <c r="T259" s="1325">
        <v>0</v>
      </c>
      <c r="U259" s="1326">
        <v>0</v>
      </c>
      <c r="V259" s="1327">
        <v>0</v>
      </c>
      <c r="W259" s="1326">
        <v>0</v>
      </c>
      <c r="X259" s="1327">
        <v>0</v>
      </c>
      <c r="Y259" s="1326">
        <v>2</v>
      </c>
      <c r="Z259" s="1327">
        <v>0</v>
      </c>
      <c r="AA259" s="1326">
        <v>0</v>
      </c>
      <c r="AB259" s="1327">
        <v>1</v>
      </c>
      <c r="AC259" s="1326">
        <v>0</v>
      </c>
      <c r="AD259" s="1327">
        <v>2</v>
      </c>
      <c r="AE259" s="1326">
        <v>0</v>
      </c>
      <c r="AF259" s="1327">
        <v>7</v>
      </c>
      <c r="AG259" s="1326">
        <v>1</v>
      </c>
      <c r="AH259" s="1327">
        <v>7</v>
      </c>
      <c r="AI259" s="1326">
        <v>2</v>
      </c>
      <c r="AJ259" s="1327">
        <v>4</v>
      </c>
      <c r="AK259" s="1326">
        <v>0</v>
      </c>
      <c r="AL259" s="1327">
        <v>3</v>
      </c>
      <c r="AM259" s="1326">
        <v>0</v>
      </c>
      <c r="AN259" s="1327">
        <v>0</v>
      </c>
      <c r="AO259" s="1328">
        <v>0</v>
      </c>
      <c r="AP259" s="1329">
        <v>0</v>
      </c>
      <c r="AQ259" s="1307"/>
      <c r="AR259" s="1308"/>
      <c r="AS259" s="1341"/>
      <c r="AT259" s="1326">
        <v>0</v>
      </c>
      <c r="AU259" s="1326">
        <v>0</v>
      </c>
      <c r="AV259" s="1330">
        <v>1</v>
      </c>
      <c r="AW259" s="1330">
        <v>0</v>
      </c>
      <c r="AX259" s="1325">
        <v>0</v>
      </c>
      <c r="AY259" t="str">
        <f t="shared" si="248"/>
        <v/>
      </c>
      <c r="CW259" s="25" t="str">
        <f t="shared" si="249"/>
        <v/>
      </c>
      <c r="CX259" s="25" t="str">
        <f t="shared" si="250"/>
        <v/>
      </c>
      <c r="CY259" s="25" t="str">
        <f t="shared" si="251"/>
        <v/>
      </c>
      <c r="CZ259" s="25" t="str">
        <f t="shared" si="252"/>
        <v/>
      </c>
      <c r="DA259" s="25" t="str">
        <f t="shared" si="246"/>
        <v/>
      </c>
      <c r="DB259" s="25" t="str">
        <f t="shared" si="247"/>
        <v/>
      </c>
      <c r="DC259"/>
      <c r="DD259"/>
      <c r="DE259"/>
      <c r="DG259" s="26">
        <f t="shared" si="253"/>
        <v>0</v>
      </c>
      <c r="DH259" s="26">
        <f t="shared" si="254"/>
        <v>0</v>
      </c>
      <c r="DI259" s="26">
        <f t="shared" si="255"/>
        <v>0</v>
      </c>
      <c r="DJ259" s="26">
        <f t="shared" si="256"/>
        <v>0</v>
      </c>
      <c r="DK259" s="26">
        <f t="shared" si="257"/>
        <v>0</v>
      </c>
      <c r="DL259" s="26">
        <f t="shared" si="258"/>
        <v>0</v>
      </c>
      <c r="DM259"/>
    </row>
    <row r="260" spans="1:117" x14ac:dyDescent="0.25">
      <c r="A260" s="713"/>
      <c r="B260" s="1331" t="s">
        <v>269</v>
      </c>
      <c r="C260" s="1332"/>
      <c r="D260" s="1321">
        <f t="shared" si="244"/>
        <v>36</v>
      </c>
      <c r="E260" s="1322">
        <f t="shared" si="259"/>
        <v>13</v>
      </c>
      <c r="F260" s="1323">
        <f t="shared" si="259"/>
        <v>23</v>
      </c>
      <c r="G260" s="401"/>
      <c r="H260" s="402"/>
      <c r="I260" s="403">
        <v>0</v>
      </c>
      <c r="J260" s="402">
        <v>0</v>
      </c>
      <c r="K260" s="403">
        <v>0</v>
      </c>
      <c r="L260" s="402">
        <v>0</v>
      </c>
      <c r="M260" s="403">
        <v>0</v>
      </c>
      <c r="N260" s="402">
        <v>0</v>
      </c>
      <c r="O260" s="403">
        <v>0</v>
      </c>
      <c r="P260" s="402">
        <v>0</v>
      </c>
      <c r="Q260" s="403">
        <v>0</v>
      </c>
      <c r="R260" s="402">
        <v>0</v>
      </c>
      <c r="S260" s="403">
        <v>0</v>
      </c>
      <c r="T260" s="402">
        <v>0</v>
      </c>
      <c r="U260" s="403">
        <v>0</v>
      </c>
      <c r="V260" s="404">
        <v>0</v>
      </c>
      <c r="W260" s="403">
        <v>1</v>
      </c>
      <c r="X260" s="404">
        <v>1</v>
      </c>
      <c r="Y260" s="403">
        <v>4</v>
      </c>
      <c r="Z260" s="404">
        <v>1</v>
      </c>
      <c r="AA260" s="403">
        <v>0</v>
      </c>
      <c r="AB260" s="404">
        <v>1</v>
      </c>
      <c r="AC260" s="403">
        <v>0</v>
      </c>
      <c r="AD260" s="404">
        <v>0</v>
      </c>
      <c r="AE260" s="403">
        <v>3</v>
      </c>
      <c r="AF260" s="404">
        <v>4</v>
      </c>
      <c r="AG260" s="403">
        <v>4</v>
      </c>
      <c r="AH260" s="404">
        <v>9</v>
      </c>
      <c r="AI260" s="403">
        <v>0</v>
      </c>
      <c r="AJ260" s="404">
        <v>3</v>
      </c>
      <c r="AK260" s="403">
        <v>0</v>
      </c>
      <c r="AL260" s="404">
        <v>4</v>
      </c>
      <c r="AM260" s="403">
        <v>1</v>
      </c>
      <c r="AN260" s="404">
        <v>0</v>
      </c>
      <c r="AO260" s="405">
        <v>0</v>
      </c>
      <c r="AP260" s="406">
        <v>0</v>
      </c>
      <c r="AQ260" s="407"/>
      <c r="AR260" s="408"/>
      <c r="AS260" s="1341"/>
      <c r="AT260" s="403">
        <v>0</v>
      </c>
      <c r="AU260" s="403">
        <v>0</v>
      </c>
      <c r="AV260" s="410">
        <v>2</v>
      </c>
      <c r="AW260" s="410">
        <v>0</v>
      </c>
      <c r="AX260" s="402">
        <v>0</v>
      </c>
      <c r="AY260" t="str">
        <f t="shared" si="248"/>
        <v/>
      </c>
      <c r="CW260" s="25" t="str">
        <f t="shared" si="249"/>
        <v/>
      </c>
      <c r="CX260" s="25" t="str">
        <f t="shared" si="250"/>
        <v/>
      </c>
      <c r="CY260" s="25" t="str">
        <f t="shared" si="251"/>
        <v/>
      </c>
      <c r="CZ260" s="25" t="str">
        <f t="shared" si="252"/>
        <v/>
      </c>
      <c r="DA260" s="25" t="str">
        <f t="shared" si="246"/>
        <v/>
      </c>
      <c r="DB260" s="25" t="str">
        <f t="shared" si="247"/>
        <v/>
      </c>
      <c r="DC260"/>
      <c r="DD260"/>
      <c r="DE260"/>
      <c r="DG260" s="26">
        <f t="shared" si="253"/>
        <v>0</v>
      </c>
      <c r="DH260" s="26">
        <f t="shared" si="254"/>
        <v>0</v>
      </c>
      <c r="DI260" s="26">
        <f t="shared" si="255"/>
        <v>0</v>
      </c>
      <c r="DJ260" s="26">
        <f t="shared" si="256"/>
        <v>0</v>
      </c>
      <c r="DK260" s="26">
        <f t="shared" si="257"/>
        <v>0</v>
      </c>
      <c r="DL260" s="26">
        <f t="shared" si="258"/>
        <v>0</v>
      </c>
      <c r="DM260"/>
    </row>
    <row r="261" spans="1:117" ht="15" customHeight="1" x14ac:dyDescent="0.25">
      <c r="A261" s="713"/>
      <c r="B261" s="1331" t="s">
        <v>270</v>
      </c>
      <c r="C261" s="1332"/>
      <c r="D261" s="1321">
        <f t="shared" si="244"/>
        <v>7</v>
      </c>
      <c r="E261" s="1322">
        <f t="shared" si="259"/>
        <v>3</v>
      </c>
      <c r="F261" s="1323">
        <f t="shared" si="259"/>
        <v>4</v>
      </c>
      <c r="G261" s="401"/>
      <c r="H261" s="402"/>
      <c r="I261" s="403">
        <v>0</v>
      </c>
      <c r="J261" s="402">
        <v>0</v>
      </c>
      <c r="K261" s="403">
        <v>0</v>
      </c>
      <c r="L261" s="402">
        <v>0</v>
      </c>
      <c r="M261" s="403">
        <v>0</v>
      </c>
      <c r="N261" s="402">
        <v>0</v>
      </c>
      <c r="O261" s="403">
        <v>0</v>
      </c>
      <c r="P261" s="402">
        <v>0</v>
      </c>
      <c r="Q261" s="403">
        <v>0</v>
      </c>
      <c r="R261" s="402">
        <v>0</v>
      </c>
      <c r="S261" s="403">
        <v>0</v>
      </c>
      <c r="T261" s="402">
        <v>0</v>
      </c>
      <c r="U261" s="403">
        <v>0</v>
      </c>
      <c r="V261" s="404">
        <v>0</v>
      </c>
      <c r="W261" s="403">
        <v>0</v>
      </c>
      <c r="X261" s="404">
        <v>0</v>
      </c>
      <c r="Y261" s="403">
        <v>2</v>
      </c>
      <c r="Z261" s="404">
        <v>1</v>
      </c>
      <c r="AA261" s="403">
        <v>0</v>
      </c>
      <c r="AB261" s="404">
        <v>1</v>
      </c>
      <c r="AC261" s="403">
        <v>0</v>
      </c>
      <c r="AD261" s="404">
        <v>0</v>
      </c>
      <c r="AE261" s="403">
        <v>0</v>
      </c>
      <c r="AF261" s="404">
        <v>1</v>
      </c>
      <c r="AG261" s="403">
        <v>1</v>
      </c>
      <c r="AH261" s="404">
        <v>1</v>
      </c>
      <c r="AI261" s="403">
        <v>0</v>
      </c>
      <c r="AJ261" s="404">
        <v>0</v>
      </c>
      <c r="AK261" s="403">
        <v>0</v>
      </c>
      <c r="AL261" s="404">
        <v>0</v>
      </c>
      <c r="AM261" s="403">
        <v>0</v>
      </c>
      <c r="AN261" s="404">
        <v>0</v>
      </c>
      <c r="AO261" s="405">
        <v>0</v>
      </c>
      <c r="AP261" s="406">
        <v>0</v>
      </c>
      <c r="AQ261" s="407"/>
      <c r="AR261" s="408"/>
      <c r="AS261" s="409"/>
      <c r="AT261" s="403">
        <v>0</v>
      </c>
      <c r="AU261" s="403">
        <v>0</v>
      </c>
      <c r="AV261" s="410">
        <v>0</v>
      </c>
      <c r="AW261" s="410">
        <v>0</v>
      </c>
      <c r="AX261" s="402">
        <v>0</v>
      </c>
      <c r="AY261" t="str">
        <f t="shared" si="248"/>
        <v/>
      </c>
      <c r="CW261" s="25" t="str">
        <f t="shared" si="249"/>
        <v/>
      </c>
      <c r="CX261" s="25" t="str">
        <f t="shared" si="250"/>
        <v/>
      </c>
      <c r="CY261" s="25" t="str">
        <f t="shared" si="251"/>
        <v/>
      </c>
      <c r="CZ261" s="25" t="str">
        <f t="shared" si="252"/>
        <v/>
      </c>
      <c r="DA261" s="25" t="str">
        <f t="shared" si="246"/>
        <v/>
      </c>
      <c r="DB261" s="25" t="str">
        <f t="shared" si="247"/>
        <v/>
      </c>
      <c r="DC261"/>
      <c r="DD261"/>
      <c r="DE261"/>
      <c r="DG261" s="26">
        <f t="shared" si="253"/>
        <v>0</v>
      </c>
      <c r="DH261" s="26">
        <f t="shared" si="254"/>
        <v>0</v>
      </c>
      <c r="DI261" s="26">
        <f t="shared" si="255"/>
        <v>0</v>
      </c>
      <c r="DJ261" s="26">
        <f t="shared" si="256"/>
        <v>0</v>
      </c>
      <c r="DK261" s="26">
        <f t="shared" si="257"/>
        <v>0</v>
      </c>
      <c r="DL261" s="26">
        <f t="shared" si="258"/>
        <v>0</v>
      </c>
      <c r="DM261"/>
    </row>
    <row r="262" spans="1:117" x14ac:dyDescent="0.25">
      <c r="A262" s="945"/>
      <c r="B262" s="1333" t="s">
        <v>271</v>
      </c>
      <c r="C262" s="1333"/>
      <c r="D262" s="301">
        <f t="shared" si="244"/>
        <v>1</v>
      </c>
      <c r="E262" s="419">
        <f t="shared" si="259"/>
        <v>0</v>
      </c>
      <c r="F262" s="420">
        <f t="shared" si="259"/>
        <v>1</v>
      </c>
      <c r="G262" s="401"/>
      <c r="H262" s="402"/>
      <c r="I262" s="403">
        <v>0</v>
      </c>
      <c r="J262" s="402">
        <v>0</v>
      </c>
      <c r="K262" s="403">
        <v>0</v>
      </c>
      <c r="L262" s="402">
        <v>0</v>
      </c>
      <c r="M262" s="403">
        <v>0</v>
      </c>
      <c r="N262" s="402">
        <v>0</v>
      </c>
      <c r="O262" s="403">
        <v>0</v>
      </c>
      <c r="P262" s="402">
        <v>0</v>
      </c>
      <c r="Q262" s="403">
        <v>0</v>
      </c>
      <c r="R262" s="402">
        <v>0</v>
      </c>
      <c r="S262" s="403">
        <v>0</v>
      </c>
      <c r="T262" s="402">
        <v>0</v>
      </c>
      <c r="U262" s="403">
        <v>0</v>
      </c>
      <c r="V262" s="404">
        <v>0</v>
      </c>
      <c r="W262" s="403">
        <v>0</v>
      </c>
      <c r="X262" s="404">
        <v>0</v>
      </c>
      <c r="Y262" s="403">
        <v>0</v>
      </c>
      <c r="Z262" s="404">
        <v>1</v>
      </c>
      <c r="AA262" s="403">
        <v>0</v>
      </c>
      <c r="AB262" s="404">
        <v>0</v>
      </c>
      <c r="AC262" s="403">
        <v>0</v>
      </c>
      <c r="AD262" s="404">
        <v>0</v>
      </c>
      <c r="AE262" s="403">
        <v>0</v>
      </c>
      <c r="AF262" s="404">
        <v>0</v>
      </c>
      <c r="AG262" s="403">
        <v>0</v>
      </c>
      <c r="AH262" s="404">
        <v>0</v>
      </c>
      <c r="AI262" s="403">
        <v>0</v>
      </c>
      <c r="AJ262" s="404">
        <v>0</v>
      </c>
      <c r="AK262" s="403">
        <v>0</v>
      </c>
      <c r="AL262" s="404">
        <v>0</v>
      </c>
      <c r="AM262" s="403">
        <v>0</v>
      </c>
      <c r="AN262" s="404">
        <v>0</v>
      </c>
      <c r="AO262" s="1317">
        <v>0</v>
      </c>
      <c r="AP262" s="1318">
        <v>0</v>
      </c>
      <c r="AQ262" s="1338"/>
      <c r="AR262" s="1339"/>
      <c r="AS262" s="413"/>
      <c r="AT262" s="1316">
        <v>0</v>
      </c>
      <c r="AU262" s="1316">
        <v>0</v>
      </c>
      <c r="AV262" s="1319">
        <v>0</v>
      </c>
      <c r="AW262" s="1319">
        <v>0</v>
      </c>
      <c r="AX262" s="1315">
        <v>0</v>
      </c>
      <c r="AY262" t="str">
        <f t="shared" si="248"/>
        <v/>
      </c>
      <c r="CW262" s="25" t="str">
        <f t="shared" si="249"/>
        <v/>
      </c>
      <c r="CX262" s="25" t="str">
        <f t="shared" si="250"/>
        <v/>
      </c>
      <c r="CY262" s="25" t="str">
        <f t="shared" si="251"/>
        <v/>
      </c>
      <c r="CZ262" s="25" t="str">
        <f t="shared" si="252"/>
        <v/>
      </c>
      <c r="DA262" s="25" t="str">
        <f t="shared" si="246"/>
        <v/>
      </c>
      <c r="DB262" s="25" t="str">
        <f t="shared" si="247"/>
        <v/>
      </c>
      <c r="DC262"/>
      <c r="DD262"/>
      <c r="DE262"/>
      <c r="DG262" s="26">
        <f t="shared" si="253"/>
        <v>0</v>
      </c>
      <c r="DH262" s="26">
        <f t="shared" si="254"/>
        <v>0</v>
      </c>
      <c r="DI262" s="26">
        <f t="shared" si="255"/>
        <v>0</v>
      </c>
      <c r="DJ262" s="26">
        <f t="shared" si="256"/>
        <v>0</v>
      </c>
      <c r="DK262" s="26">
        <f t="shared" si="257"/>
        <v>0</v>
      </c>
      <c r="DL262" s="26">
        <f t="shared" si="258"/>
        <v>0</v>
      </c>
      <c r="DM262"/>
    </row>
    <row r="263" spans="1:117" x14ac:dyDescent="0.25">
      <c r="A263" s="2550" t="s">
        <v>275</v>
      </c>
      <c r="B263" s="830" t="s">
        <v>266</v>
      </c>
      <c r="C263" s="830"/>
      <c r="D263" s="2579">
        <f t="shared" si="244"/>
        <v>5</v>
      </c>
      <c r="E263" s="414">
        <f t="shared" ref="E263:F280" si="260">+Y263+AA263+AC263+AE263+AG263+AI263+AK263+AM263</f>
        <v>0</v>
      </c>
      <c r="F263" s="2655">
        <f t="shared" si="260"/>
        <v>5</v>
      </c>
      <c r="G263" s="2665"/>
      <c r="H263" s="421"/>
      <c r="I263" s="2666"/>
      <c r="J263" s="421"/>
      <c r="K263" s="2666"/>
      <c r="L263" s="421"/>
      <c r="M263" s="2667"/>
      <c r="N263" s="422"/>
      <c r="O263" s="2668"/>
      <c r="P263" s="422"/>
      <c r="Q263" s="2666"/>
      <c r="R263" s="421"/>
      <c r="S263" s="2666"/>
      <c r="T263" s="421"/>
      <c r="U263" s="2667"/>
      <c r="V263" s="422"/>
      <c r="W263" s="2668"/>
      <c r="X263" s="422"/>
      <c r="Y263" s="2651">
        <v>0</v>
      </c>
      <c r="Z263" s="2652">
        <v>1</v>
      </c>
      <c r="AA263" s="2651">
        <v>0</v>
      </c>
      <c r="AB263" s="2652">
        <v>1</v>
      </c>
      <c r="AC263" s="2651">
        <v>0</v>
      </c>
      <c r="AD263" s="2652">
        <v>0</v>
      </c>
      <c r="AE263" s="2651">
        <v>0</v>
      </c>
      <c r="AF263" s="2652">
        <v>0</v>
      </c>
      <c r="AG263" s="2651">
        <v>0</v>
      </c>
      <c r="AH263" s="2652">
        <v>0</v>
      </c>
      <c r="AI263" s="2651">
        <v>0</v>
      </c>
      <c r="AJ263" s="2652">
        <v>0</v>
      </c>
      <c r="AK263" s="2651">
        <v>0</v>
      </c>
      <c r="AL263" s="2652">
        <v>2</v>
      </c>
      <c r="AM263" s="2651">
        <v>0</v>
      </c>
      <c r="AN263" s="2652">
        <v>1</v>
      </c>
      <c r="AO263" s="396">
        <v>0</v>
      </c>
      <c r="AP263" s="397">
        <v>0</v>
      </c>
      <c r="AQ263" s="2650">
        <v>0</v>
      </c>
      <c r="AR263" s="393">
        <v>0</v>
      </c>
      <c r="AS263" s="2651">
        <v>0</v>
      </c>
      <c r="AT263" s="394">
        <v>0</v>
      </c>
      <c r="AU263" s="394">
        <v>0</v>
      </c>
      <c r="AV263" s="398">
        <v>0</v>
      </c>
      <c r="AW263" s="398">
        <v>0</v>
      </c>
      <c r="AX263" s="393">
        <v>0</v>
      </c>
      <c r="AY263" t="str">
        <f t="shared" si="248"/>
        <v/>
      </c>
      <c r="CW263" s="25" t="str">
        <f t="shared" si="249"/>
        <v/>
      </c>
      <c r="CX263" s="25" t="str">
        <f t="shared" si="250"/>
        <v/>
      </c>
      <c r="CY263" s="25" t="str">
        <f t="shared" si="251"/>
        <v/>
      </c>
      <c r="CZ263" s="25" t="str">
        <f t="shared" si="252"/>
        <v/>
      </c>
      <c r="DA263" s="25" t="str">
        <f t="shared" si="246"/>
        <v/>
      </c>
      <c r="DB263" s="25" t="str">
        <f t="shared" si="247"/>
        <v/>
      </c>
      <c r="DC263"/>
      <c r="DD263"/>
      <c r="DE263"/>
      <c r="DG263" s="26">
        <f t="shared" si="253"/>
        <v>0</v>
      </c>
      <c r="DH263" s="26">
        <f t="shared" si="254"/>
        <v>0</v>
      </c>
      <c r="DI263" s="26">
        <f t="shared" si="255"/>
        <v>0</v>
      </c>
      <c r="DJ263" s="26">
        <f t="shared" si="256"/>
        <v>0</v>
      </c>
      <c r="DK263" s="26">
        <f t="shared" si="257"/>
        <v>0</v>
      </c>
      <c r="DL263" s="26">
        <f t="shared" si="258"/>
        <v>0</v>
      </c>
      <c r="DM263"/>
    </row>
    <row r="264" spans="1:117" x14ac:dyDescent="0.25">
      <c r="A264" s="713"/>
      <c r="B264" s="1320" t="s">
        <v>267</v>
      </c>
      <c r="C264" s="1320"/>
      <c r="D264" s="1321">
        <f>SUM(E264+F264)</f>
        <v>23</v>
      </c>
      <c r="E264" s="2669">
        <f t="shared" si="260"/>
        <v>7</v>
      </c>
      <c r="F264" s="2670">
        <f t="shared" si="260"/>
        <v>16</v>
      </c>
      <c r="G264" s="1358"/>
      <c r="H264" s="1359"/>
      <c r="I264" s="1360"/>
      <c r="J264" s="1359"/>
      <c r="K264" s="1360"/>
      <c r="L264" s="1359"/>
      <c r="M264" s="1341"/>
      <c r="N264" s="1308"/>
      <c r="O264" s="1341"/>
      <c r="P264" s="1308"/>
      <c r="Q264" s="1360"/>
      <c r="R264" s="1359"/>
      <c r="S264" s="1360"/>
      <c r="T264" s="1359"/>
      <c r="U264" s="1341"/>
      <c r="V264" s="1308"/>
      <c r="W264" s="1341"/>
      <c r="X264" s="1308"/>
      <c r="Y264" s="1326">
        <v>4</v>
      </c>
      <c r="Z264" s="1327">
        <v>1</v>
      </c>
      <c r="AA264" s="1326">
        <v>0</v>
      </c>
      <c r="AB264" s="1327">
        <v>0</v>
      </c>
      <c r="AC264" s="1326">
        <v>0</v>
      </c>
      <c r="AD264" s="1327">
        <v>2</v>
      </c>
      <c r="AE264" s="1326">
        <v>1</v>
      </c>
      <c r="AF264" s="1327">
        <v>3</v>
      </c>
      <c r="AG264" s="1326">
        <v>0</v>
      </c>
      <c r="AH264" s="1327">
        <v>3</v>
      </c>
      <c r="AI264" s="1326">
        <v>0</v>
      </c>
      <c r="AJ264" s="1327">
        <v>3</v>
      </c>
      <c r="AK264" s="1326">
        <v>1</v>
      </c>
      <c r="AL264" s="1327">
        <v>2</v>
      </c>
      <c r="AM264" s="1326">
        <v>1</v>
      </c>
      <c r="AN264" s="1327">
        <v>2</v>
      </c>
      <c r="AO264" s="1328">
        <v>0</v>
      </c>
      <c r="AP264" s="1329">
        <v>0</v>
      </c>
      <c r="AQ264" s="1307"/>
      <c r="AR264" s="1308"/>
      <c r="AS264" s="394">
        <v>4</v>
      </c>
      <c r="AT264" s="1326">
        <v>0</v>
      </c>
      <c r="AU264" s="1326">
        <v>0</v>
      </c>
      <c r="AV264" s="1330">
        <v>0</v>
      </c>
      <c r="AW264" s="1330">
        <v>0</v>
      </c>
      <c r="AX264" s="1325">
        <v>0</v>
      </c>
      <c r="AY264" t="str">
        <f t="shared" si="248"/>
        <v/>
      </c>
      <c r="CW264" s="25" t="str">
        <f t="shared" si="249"/>
        <v/>
      </c>
      <c r="CX264" s="25" t="str">
        <f t="shared" si="250"/>
        <v/>
      </c>
      <c r="CY264" s="25" t="str">
        <f t="shared" si="251"/>
        <v/>
      </c>
      <c r="CZ264" s="25" t="str">
        <f t="shared" si="252"/>
        <v/>
      </c>
      <c r="DA264" s="25" t="str">
        <f t="shared" si="246"/>
        <v/>
      </c>
      <c r="DB264" s="25" t="str">
        <f t="shared" si="247"/>
        <v/>
      </c>
      <c r="DC264"/>
      <c r="DD264"/>
      <c r="DE264"/>
      <c r="DG264" s="26">
        <f t="shared" si="253"/>
        <v>0</v>
      </c>
      <c r="DH264" s="26">
        <f t="shared" si="254"/>
        <v>0</v>
      </c>
      <c r="DI264" s="26">
        <f t="shared" si="255"/>
        <v>0</v>
      </c>
      <c r="DJ264" s="26">
        <f t="shared" si="256"/>
        <v>0</v>
      </c>
      <c r="DK264" s="26">
        <f t="shared" si="257"/>
        <v>0</v>
      </c>
      <c r="DL264" s="26">
        <f t="shared" si="258"/>
        <v>0</v>
      </c>
      <c r="DM264"/>
    </row>
    <row r="265" spans="1:117" x14ac:dyDescent="0.25">
      <c r="A265" s="713"/>
      <c r="B265" s="1320" t="s">
        <v>268</v>
      </c>
      <c r="C265" s="1320"/>
      <c r="D265" s="1321">
        <f t="shared" ref="D265:D304" si="261">SUM(E265+F265)</f>
        <v>7</v>
      </c>
      <c r="E265" s="2669">
        <f t="shared" si="260"/>
        <v>0</v>
      </c>
      <c r="F265" s="2670">
        <f t="shared" si="260"/>
        <v>7</v>
      </c>
      <c r="G265" s="1358"/>
      <c r="H265" s="1359"/>
      <c r="I265" s="1360"/>
      <c r="J265" s="1359"/>
      <c r="K265" s="1360"/>
      <c r="L265" s="1359"/>
      <c r="M265" s="1341"/>
      <c r="N265" s="1308"/>
      <c r="O265" s="1341"/>
      <c r="P265" s="1308"/>
      <c r="Q265" s="1360"/>
      <c r="R265" s="1359"/>
      <c r="S265" s="1360"/>
      <c r="T265" s="1359"/>
      <c r="U265" s="1341"/>
      <c r="V265" s="1308"/>
      <c r="W265" s="1341"/>
      <c r="X265" s="1308"/>
      <c r="Y265" s="1326">
        <v>0</v>
      </c>
      <c r="Z265" s="1327">
        <v>1</v>
      </c>
      <c r="AA265" s="1326">
        <v>0</v>
      </c>
      <c r="AB265" s="1327">
        <v>2</v>
      </c>
      <c r="AC265" s="1326">
        <v>0</v>
      </c>
      <c r="AD265" s="1327">
        <v>1</v>
      </c>
      <c r="AE265" s="1326">
        <v>0</v>
      </c>
      <c r="AF265" s="1327">
        <v>0</v>
      </c>
      <c r="AG265" s="1326">
        <v>0</v>
      </c>
      <c r="AH265" s="1327">
        <v>0</v>
      </c>
      <c r="AI265" s="1326">
        <v>0</v>
      </c>
      <c r="AJ265" s="1327">
        <v>0</v>
      </c>
      <c r="AK265" s="1326">
        <v>0</v>
      </c>
      <c r="AL265" s="1327">
        <v>2</v>
      </c>
      <c r="AM265" s="1326">
        <v>0</v>
      </c>
      <c r="AN265" s="1327">
        <v>1</v>
      </c>
      <c r="AO265" s="1328">
        <v>0</v>
      </c>
      <c r="AP265" s="1329">
        <v>0</v>
      </c>
      <c r="AQ265" s="1307"/>
      <c r="AR265" s="1308"/>
      <c r="AS265" s="1341"/>
      <c r="AT265" s="1326">
        <v>0</v>
      </c>
      <c r="AU265" s="1326">
        <v>0</v>
      </c>
      <c r="AV265" s="1330">
        <v>0</v>
      </c>
      <c r="AW265" s="1330">
        <v>0</v>
      </c>
      <c r="AX265" s="1325">
        <v>0</v>
      </c>
      <c r="AY265" t="str">
        <f t="shared" si="248"/>
        <v/>
      </c>
      <c r="CW265" s="25" t="str">
        <f t="shared" si="249"/>
        <v/>
      </c>
      <c r="CX265" s="25" t="str">
        <f t="shared" si="250"/>
        <v/>
      </c>
      <c r="CY265" s="25" t="str">
        <f t="shared" si="251"/>
        <v/>
      </c>
      <c r="CZ265" s="25" t="str">
        <f t="shared" si="252"/>
        <v/>
      </c>
      <c r="DA265" s="25" t="str">
        <f t="shared" si="246"/>
        <v/>
      </c>
      <c r="DB265" s="25" t="str">
        <f t="shared" si="247"/>
        <v/>
      </c>
      <c r="DC265"/>
      <c r="DD265"/>
      <c r="DE265"/>
      <c r="DG265" s="26">
        <f t="shared" si="253"/>
        <v>0</v>
      </c>
      <c r="DH265" s="26">
        <f t="shared" si="254"/>
        <v>0</v>
      </c>
      <c r="DI265" s="26">
        <f t="shared" si="255"/>
        <v>0</v>
      </c>
      <c r="DJ265" s="26">
        <f t="shared" si="256"/>
        <v>0</v>
      </c>
      <c r="DK265" s="26">
        <f t="shared" si="257"/>
        <v>0</v>
      </c>
      <c r="DL265" s="26">
        <f t="shared" si="258"/>
        <v>0</v>
      </c>
      <c r="DM265"/>
    </row>
    <row r="266" spans="1:117" x14ac:dyDescent="0.25">
      <c r="A266" s="713"/>
      <c r="B266" s="1331" t="s">
        <v>269</v>
      </c>
      <c r="C266" s="1332"/>
      <c r="D266" s="1321">
        <f t="shared" si="261"/>
        <v>10</v>
      </c>
      <c r="E266" s="2669">
        <f t="shared" si="260"/>
        <v>3</v>
      </c>
      <c r="F266" s="2670">
        <f t="shared" si="260"/>
        <v>7</v>
      </c>
      <c r="G266" s="425"/>
      <c r="H266" s="426"/>
      <c r="I266" s="427"/>
      <c r="J266" s="426"/>
      <c r="K266" s="427"/>
      <c r="L266" s="426"/>
      <c r="M266" s="1307"/>
      <c r="N266" s="1308"/>
      <c r="O266" s="1307"/>
      <c r="P266" s="1308"/>
      <c r="Q266" s="427"/>
      <c r="R266" s="426"/>
      <c r="S266" s="427"/>
      <c r="T266" s="426"/>
      <c r="U266" s="1307"/>
      <c r="V266" s="1308"/>
      <c r="W266" s="1307"/>
      <c r="X266" s="1308"/>
      <c r="Y266" s="403">
        <v>2</v>
      </c>
      <c r="Z266" s="404">
        <v>1</v>
      </c>
      <c r="AA266" s="403">
        <v>1</v>
      </c>
      <c r="AB266" s="404">
        <v>1</v>
      </c>
      <c r="AC266" s="403">
        <v>0</v>
      </c>
      <c r="AD266" s="404">
        <v>1</v>
      </c>
      <c r="AE266" s="403">
        <v>0</v>
      </c>
      <c r="AF266" s="404">
        <v>2</v>
      </c>
      <c r="AG266" s="403">
        <v>0</v>
      </c>
      <c r="AH266" s="404">
        <v>2</v>
      </c>
      <c r="AI266" s="403">
        <v>0</v>
      </c>
      <c r="AJ266" s="404">
        <v>0</v>
      </c>
      <c r="AK266" s="403">
        <v>0</v>
      </c>
      <c r="AL266" s="404">
        <v>0</v>
      </c>
      <c r="AM266" s="403">
        <v>0</v>
      </c>
      <c r="AN266" s="404">
        <v>0</v>
      </c>
      <c r="AO266" s="405">
        <v>0</v>
      </c>
      <c r="AP266" s="406">
        <v>0</v>
      </c>
      <c r="AQ266" s="1307"/>
      <c r="AR266" s="1308"/>
      <c r="AS266" s="1341"/>
      <c r="AT266" s="403">
        <v>0</v>
      </c>
      <c r="AU266" s="403">
        <v>0</v>
      </c>
      <c r="AV266" s="410">
        <v>0</v>
      </c>
      <c r="AW266" s="410">
        <v>0</v>
      </c>
      <c r="AX266" s="402">
        <v>0</v>
      </c>
      <c r="AY266" t="str">
        <f t="shared" si="248"/>
        <v/>
      </c>
      <c r="CW266" s="25" t="str">
        <f t="shared" si="249"/>
        <v/>
      </c>
      <c r="CX266" s="25" t="str">
        <f t="shared" si="250"/>
        <v/>
      </c>
      <c r="CY266" s="25" t="str">
        <f t="shared" si="251"/>
        <v/>
      </c>
      <c r="CZ266" s="25" t="str">
        <f t="shared" si="252"/>
        <v/>
      </c>
      <c r="DA266" s="25" t="str">
        <f t="shared" si="246"/>
        <v/>
      </c>
      <c r="DB266" s="25" t="str">
        <f t="shared" si="247"/>
        <v/>
      </c>
      <c r="DC266"/>
      <c r="DD266"/>
      <c r="DE266"/>
      <c r="DG266" s="26">
        <f t="shared" si="253"/>
        <v>0</v>
      </c>
      <c r="DH266" s="26">
        <f t="shared" si="254"/>
        <v>0</v>
      </c>
      <c r="DI266" s="26">
        <f t="shared" si="255"/>
        <v>0</v>
      </c>
      <c r="DJ266" s="26">
        <f t="shared" si="256"/>
        <v>0</v>
      </c>
      <c r="DK266" s="26">
        <f t="shared" si="257"/>
        <v>0</v>
      </c>
      <c r="DL266" s="26">
        <f t="shared" si="258"/>
        <v>0</v>
      </c>
      <c r="DM266"/>
    </row>
    <row r="267" spans="1:117" ht="15" customHeight="1" x14ac:dyDescent="0.25">
      <c r="A267" s="713"/>
      <c r="B267" s="1331" t="s">
        <v>270</v>
      </c>
      <c r="C267" s="1332"/>
      <c r="D267" s="1321">
        <f t="shared" si="261"/>
        <v>4</v>
      </c>
      <c r="E267" s="2669">
        <f t="shared" si="260"/>
        <v>3</v>
      </c>
      <c r="F267" s="2670">
        <f t="shared" si="260"/>
        <v>1</v>
      </c>
      <c r="G267" s="425"/>
      <c r="H267" s="426"/>
      <c r="I267" s="427"/>
      <c r="J267" s="426"/>
      <c r="K267" s="427"/>
      <c r="L267" s="426"/>
      <c r="M267" s="407"/>
      <c r="N267" s="408"/>
      <c r="O267" s="407"/>
      <c r="P267" s="408"/>
      <c r="Q267" s="427"/>
      <c r="R267" s="426"/>
      <c r="S267" s="427"/>
      <c r="T267" s="426"/>
      <c r="U267" s="407"/>
      <c r="V267" s="408"/>
      <c r="W267" s="407"/>
      <c r="X267" s="408"/>
      <c r="Y267" s="403">
        <v>1</v>
      </c>
      <c r="Z267" s="404">
        <v>0</v>
      </c>
      <c r="AA267" s="403">
        <v>1</v>
      </c>
      <c r="AB267" s="404">
        <v>0</v>
      </c>
      <c r="AC267" s="403">
        <v>0</v>
      </c>
      <c r="AD267" s="404">
        <v>0</v>
      </c>
      <c r="AE267" s="403">
        <v>0</v>
      </c>
      <c r="AF267" s="404">
        <v>0</v>
      </c>
      <c r="AG267" s="403">
        <v>0</v>
      </c>
      <c r="AH267" s="404">
        <v>1</v>
      </c>
      <c r="AI267" s="403">
        <v>1</v>
      </c>
      <c r="AJ267" s="404">
        <v>0</v>
      </c>
      <c r="AK267" s="403">
        <v>0</v>
      </c>
      <c r="AL267" s="404">
        <v>0</v>
      </c>
      <c r="AM267" s="403">
        <v>0</v>
      </c>
      <c r="AN267" s="404">
        <v>0</v>
      </c>
      <c r="AO267" s="405">
        <v>0</v>
      </c>
      <c r="AP267" s="406">
        <v>0</v>
      </c>
      <c r="AQ267" s="407"/>
      <c r="AR267" s="408"/>
      <c r="AS267" s="409"/>
      <c r="AT267" s="403">
        <v>0</v>
      </c>
      <c r="AU267" s="403">
        <v>0</v>
      </c>
      <c r="AV267" s="410">
        <v>0</v>
      </c>
      <c r="AW267" s="410">
        <v>0</v>
      </c>
      <c r="AX267" s="402">
        <v>0</v>
      </c>
      <c r="AY267" t="str">
        <f t="shared" si="248"/>
        <v/>
      </c>
      <c r="CW267" s="25" t="str">
        <f t="shared" si="249"/>
        <v/>
      </c>
      <c r="CX267" s="25" t="str">
        <f t="shared" si="250"/>
        <v/>
      </c>
      <c r="CY267" s="25" t="str">
        <f t="shared" si="251"/>
        <v/>
      </c>
      <c r="CZ267" s="25" t="str">
        <f t="shared" si="252"/>
        <v/>
      </c>
      <c r="DA267" s="25" t="str">
        <f t="shared" si="246"/>
        <v/>
      </c>
      <c r="DB267" s="25" t="str">
        <f t="shared" si="247"/>
        <v/>
      </c>
      <c r="DC267"/>
      <c r="DD267"/>
      <c r="DE267"/>
      <c r="DG267" s="26">
        <f t="shared" si="253"/>
        <v>0</v>
      </c>
      <c r="DH267" s="26">
        <f t="shared" si="254"/>
        <v>0</v>
      </c>
      <c r="DI267" s="26">
        <f t="shared" si="255"/>
        <v>0</v>
      </c>
      <c r="DJ267" s="26">
        <f t="shared" si="256"/>
        <v>0</v>
      </c>
      <c r="DK267" s="26">
        <f t="shared" si="257"/>
        <v>0</v>
      </c>
      <c r="DL267" s="26">
        <f t="shared" si="258"/>
        <v>0</v>
      </c>
      <c r="DM267"/>
    </row>
    <row r="268" spans="1:117" x14ac:dyDescent="0.25">
      <c r="A268" s="945"/>
      <c r="B268" s="1333" t="s">
        <v>271</v>
      </c>
      <c r="C268" s="1333"/>
      <c r="D268" s="1334">
        <f t="shared" si="261"/>
        <v>0</v>
      </c>
      <c r="E268" s="2671">
        <f t="shared" si="260"/>
        <v>0</v>
      </c>
      <c r="F268" s="2672">
        <f t="shared" si="260"/>
        <v>0</v>
      </c>
      <c r="G268" s="1363"/>
      <c r="H268" s="1364"/>
      <c r="I268" s="1365"/>
      <c r="J268" s="1364"/>
      <c r="K268" s="1365"/>
      <c r="L268" s="1364"/>
      <c r="M268" s="1363"/>
      <c r="N268" s="1364"/>
      <c r="O268" s="1363"/>
      <c r="P268" s="1364"/>
      <c r="Q268" s="1365"/>
      <c r="R268" s="1364"/>
      <c r="S268" s="1365"/>
      <c r="T268" s="1364"/>
      <c r="U268" s="1363"/>
      <c r="V268" s="1364"/>
      <c r="W268" s="1363"/>
      <c r="X268" s="1364"/>
      <c r="Y268" s="1316">
        <v>0</v>
      </c>
      <c r="Z268" s="389">
        <v>0</v>
      </c>
      <c r="AA268" s="1316">
        <v>0</v>
      </c>
      <c r="AB268" s="389">
        <v>0</v>
      </c>
      <c r="AC268" s="1316">
        <v>0</v>
      </c>
      <c r="AD268" s="389">
        <v>0</v>
      </c>
      <c r="AE268" s="1316">
        <v>0</v>
      </c>
      <c r="AF268" s="389">
        <v>0</v>
      </c>
      <c r="AG268" s="1316">
        <v>0</v>
      </c>
      <c r="AH268" s="389">
        <v>0</v>
      </c>
      <c r="AI268" s="1316">
        <v>0</v>
      </c>
      <c r="AJ268" s="389">
        <v>0</v>
      </c>
      <c r="AK268" s="1316">
        <v>0</v>
      </c>
      <c r="AL268" s="389">
        <v>0</v>
      </c>
      <c r="AM268" s="1316">
        <v>0</v>
      </c>
      <c r="AN268" s="389">
        <v>0</v>
      </c>
      <c r="AO268" s="1317">
        <v>0</v>
      </c>
      <c r="AP268" s="1318">
        <v>0</v>
      </c>
      <c r="AQ268" s="1338"/>
      <c r="AR268" s="1339"/>
      <c r="AS268" s="413"/>
      <c r="AT268" s="1316">
        <v>0</v>
      </c>
      <c r="AU268" s="1316">
        <v>0</v>
      </c>
      <c r="AV268" s="1319">
        <v>0</v>
      </c>
      <c r="AW268" s="1319">
        <v>0</v>
      </c>
      <c r="AX268" s="1315">
        <v>0</v>
      </c>
      <c r="AY268" t="str">
        <f t="shared" si="248"/>
        <v/>
      </c>
      <c r="CW268" s="25" t="str">
        <f t="shared" si="249"/>
        <v/>
      </c>
      <c r="CX268" s="25" t="str">
        <f t="shared" si="250"/>
        <v/>
      </c>
      <c r="CY268" s="25" t="str">
        <f t="shared" si="251"/>
        <v/>
      </c>
      <c r="CZ268" s="25" t="str">
        <f t="shared" si="252"/>
        <v/>
      </c>
      <c r="DA268" s="25" t="str">
        <f t="shared" si="246"/>
        <v/>
      </c>
      <c r="DB268" s="25" t="str">
        <f t="shared" si="247"/>
        <v/>
      </c>
      <c r="DC268"/>
      <c r="DD268"/>
      <c r="DE268"/>
      <c r="DG268" s="26">
        <f t="shared" si="253"/>
        <v>0</v>
      </c>
      <c r="DH268" s="26">
        <f t="shared" si="254"/>
        <v>0</v>
      </c>
      <c r="DI268" s="26">
        <f t="shared" si="255"/>
        <v>0</v>
      </c>
      <c r="DJ268" s="26">
        <f t="shared" si="256"/>
        <v>0</v>
      </c>
      <c r="DK268" s="26">
        <f t="shared" si="257"/>
        <v>0</v>
      </c>
      <c r="DL268" s="26">
        <f t="shared" si="258"/>
        <v>0</v>
      </c>
      <c r="DM268"/>
    </row>
    <row r="269" spans="1:117" x14ac:dyDescent="0.25">
      <c r="A269" s="2673" t="s">
        <v>276</v>
      </c>
      <c r="B269" s="830" t="s">
        <v>266</v>
      </c>
      <c r="C269" s="830"/>
      <c r="D269" s="245">
        <f t="shared" si="261"/>
        <v>15</v>
      </c>
      <c r="E269" s="2674">
        <f t="shared" si="260"/>
        <v>2</v>
      </c>
      <c r="F269" s="2675">
        <f t="shared" si="260"/>
        <v>13</v>
      </c>
      <c r="G269" s="432"/>
      <c r="H269" s="433"/>
      <c r="I269" s="434"/>
      <c r="J269" s="433"/>
      <c r="K269" s="434"/>
      <c r="L269" s="433"/>
      <c r="M269" s="435"/>
      <c r="N269" s="436"/>
      <c r="O269" s="435"/>
      <c r="P269" s="436"/>
      <c r="Q269" s="434"/>
      <c r="R269" s="433"/>
      <c r="S269" s="434"/>
      <c r="T269" s="433"/>
      <c r="U269" s="435"/>
      <c r="V269" s="436"/>
      <c r="W269" s="435"/>
      <c r="X269" s="436"/>
      <c r="Y269" s="394">
        <v>0</v>
      </c>
      <c r="Z269" s="395">
        <v>0</v>
      </c>
      <c r="AA269" s="394">
        <v>0</v>
      </c>
      <c r="AB269" s="395">
        <v>0</v>
      </c>
      <c r="AC269" s="394">
        <v>0</v>
      </c>
      <c r="AD269" s="395">
        <v>0</v>
      </c>
      <c r="AE269" s="394">
        <v>0</v>
      </c>
      <c r="AF269" s="395">
        <v>0</v>
      </c>
      <c r="AG269" s="394">
        <v>0</v>
      </c>
      <c r="AH269" s="395">
        <v>5</v>
      </c>
      <c r="AI269" s="394">
        <v>0</v>
      </c>
      <c r="AJ269" s="395">
        <v>1</v>
      </c>
      <c r="AK269" s="394">
        <v>1</v>
      </c>
      <c r="AL269" s="395">
        <v>4</v>
      </c>
      <c r="AM269" s="394">
        <v>1</v>
      </c>
      <c r="AN269" s="395">
        <v>3</v>
      </c>
      <c r="AO269" s="396">
        <v>2</v>
      </c>
      <c r="AP269" s="397">
        <v>0</v>
      </c>
      <c r="AQ269" s="392">
        <v>2</v>
      </c>
      <c r="AR269" s="393">
        <v>2</v>
      </c>
      <c r="AS269" s="2651">
        <v>5</v>
      </c>
      <c r="AT269" s="394">
        <v>0</v>
      </c>
      <c r="AU269" s="394">
        <v>0</v>
      </c>
      <c r="AV269" s="398">
        <v>0</v>
      </c>
      <c r="AW269" s="398">
        <v>0</v>
      </c>
      <c r="AX269" s="393">
        <v>0</v>
      </c>
      <c r="AY269" t="str">
        <f t="shared" si="248"/>
        <v/>
      </c>
      <c r="CW269" s="25" t="str">
        <f t="shared" si="249"/>
        <v/>
      </c>
      <c r="CX269" s="25" t="str">
        <f t="shared" si="250"/>
        <v/>
      </c>
      <c r="CY269" s="25" t="str">
        <f t="shared" si="251"/>
        <v/>
      </c>
      <c r="CZ269" s="25" t="str">
        <f t="shared" si="252"/>
        <v/>
      </c>
      <c r="DA269" s="25" t="str">
        <f t="shared" si="246"/>
        <v/>
      </c>
      <c r="DB269" s="25" t="str">
        <f t="shared" si="247"/>
        <v/>
      </c>
      <c r="DC269"/>
      <c r="DD269"/>
      <c r="DE269"/>
      <c r="DG269" s="26">
        <f t="shared" si="253"/>
        <v>0</v>
      </c>
      <c r="DH269" s="26">
        <f t="shared" si="254"/>
        <v>0</v>
      </c>
      <c r="DI269" s="26">
        <f t="shared" si="255"/>
        <v>0</v>
      </c>
      <c r="DJ269" s="26">
        <f t="shared" si="256"/>
        <v>0</v>
      </c>
      <c r="DK269" s="26">
        <f t="shared" si="257"/>
        <v>0</v>
      </c>
      <c r="DL269" s="26">
        <f t="shared" si="258"/>
        <v>0</v>
      </c>
      <c r="DM269"/>
    </row>
    <row r="270" spans="1:117" x14ac:dyDescent="0.25">
      <c r="A270" s="713"/>
      <c r="B270" s="1320" t="s">
        <v>267</v>
      </c>
      <c r="C270" s="1320"/>
      <c r="D270" s="1321">
        <f t="shared" si="261"/>
        <v>51</v>
      </c>
      <c r="E270" s="2669">
        <f t="shared" si="260"/>
        <v>26</v>
      </c>
      <c r="F270" s="2670">
        <f t="shared" si="260"/>
        <v>25</v>
      </c>
      <c r="G270" s="1358"/>
      <c r="H270" s="1359"/>
      <c r="I270" s="1360"/>
      <c r="J270" s="1359"/>
      <c r="K270" s="1360"/>
      <c r="L270" s="1359"/>
      <c r="M270" s="1341"/>
      <c r="N270" s="1308"/>
      <c r="O270" s="1341"/>
      <c r="P270" s="1308"/>
      <c r="Q270" s="1360"/>
      <c r="R270" s="1359"/>
      <c r="S270" s="1360"/>
      <c r="T270" s="1359"/>
      <c r="U270" s="1341"/>
      <c r="V270" s="1308"/>
      <c r="W270" s="1341"/>
      <c r="X270" s="1308"/>
      <c r="Y270" s="1326">
        <v>0</v>
      </c>
      <c r="Z270" s="1327">
        <v>0</v>
      </c>
      <c r="AA270" s="1326">
        <v>0</v>
      </c>
      <c r="AB270" s="1327">
        <v>0</v>
      </c>
      <c r="AC270" s="1326">
        <v>0</v>
      </c>
      <c r="AD270" s="1327">
        <v>0</v>
      </c>
      <c r="AE270" s="1326">
        <v>0</v>
      </c>
      <c r="AF270" s="1327">
        <v>2</v>
      </c>
      <c r="AG270" s="1326">
        <v>5</v>
      </c>
      <c r="AH270" s="1327">
        <v>6</v>
      </c>
      <c r="AI270" s="1326">
        <v>1</v>
      </c>
      <c r="AJ270" s="1327">
        <v>5</v>
      </c>
      <c r="AK270" s="1326">
        <v>13</v>
      </c>
      <c r="AL270" s="1327">
        <v>10</v>
      </c>
      <c r="AM270" s="1326">
        <v>7</v>
      </c>
      <c r="AN270" s="1327">
        <v>2</v>
      </c>
      <c r="AO270" s="1328">
        <v>4</v>
      </c>
      <c r="AP270" s="1329">
        <v>0</v>
      </c>
      <c r="AQ270" s="1307"/>
      <c r="AR270" s="1308"/>
      <c r="AS270" s="394">
        <v>12</v>
      </c>
      <c r="AT270" s="1326">
        <v>0</v>
      </c>
      <c r="AU270" s="1326">
        <v>0</v>
      </c>
      <c r="AV270" s="1330">
        <v>0</v>
      </c>
      <c r="AW270" s="1330">
        <v>0</v>
      </c>
      <c r="AX270" s="1325">
        <v>0</v>
      </c>
      <c r="AY270" t="str">
        <f t="shared" si="248"/>
        <v/>
      </c>
      <c r="CW270" s="25" t="str">
        <f t="shared" si="249"/>
        <v/>
      </c>
      <c r="CX270" s="25" t="str">
        <f t="shared" si="250"/>
        <v/>
      </c>
      <c r="CY270" s="25" t="str">
        <f t="shared" si="251"/>
        <v/>
      </c>
      <c r="CZ270" s="25" t="str">
        <f t="shared" si="252"/>
        <v/>
      </c>
      <c r="DA270" s="25" t="str">
        <f t="shared" si="246"/>
        <v/>
      </c>
      <c r="DB270" s="25" t="str">
        <f t="shared" si="247"/>
        <v/>
      </c>
      <c r="DC270"/>
      <c r="DD270"/>
      <c r="DE270"/>
      <c r="DG270" s="26">
        <f t="shared" si="253"/>
        <v>0</v>
      </c>
      <c r="DH270" s="26">
        <f t="shared" si="254"/>
        <v>0</v>
      </c>
      <c r="DI270" s="26">
        <f t="shared" si="255"/>
        <v>0</v>
      </c>
      <c r="DJ270" s="26">
        <f t="shared" si="256"/>
        <v>0</v>
      </c>
      <c r="DK270" s="26">
        <f t="shared" si="257"/>
        <v>0</v>
      </c>
      <c r="DL270" s="26">
        <f t="shared" si="258"/>
        <v>0</v>
      </c>
      <c r="DM270"/>
    </row>
    <row r="271" spans="1:117" x14ac:dyDescent="0.25">
      <c r="A271" s="713"/>
      <c r="B271" s="1320" t="s">
        <v>268</v>
      </c>
      <c r="C271" s="1320"/>
      <c r="D271" s="1321">
        <f t="shared" si="261"/>
        <v>20</v>
      </c>
      <c r="E271" s="2669">
        <f t="shared" si="260"/>
        <v>4</v>
      </c>
      <c r="F271" s="2670">
        <f t="shared" si="260"/>
        <v>16</v>
      </c>
      <c r="G271" s="1358"/>
      <c r="H271" s="1359"/>
      <c r="I271" s="1360"/>
      <c r="J271" s="1359"/>
      <c r="K271" s="1360"/>
      <c r="L271" s="1359"/>
      <c r="M271" s="1341"/>
      <c r="N271" s="1308"/>
      <c r="O271" s="1341"/>
      <c r="P271" s="1308"/>
      <c r="Q271" s="1360"/>
      <c r="R271" s="1359"/>
      <c r="S271" s="1360"/>
      <c r="T271" s="1359"/>
      <c r="U271" s="1341"/>
      <c r="V271" s="1308"/>
      <c r="W271" s="1341"/>
      <c r="X271" s="1308"/>
      <c r="Y271" s="1326">
        <v>0</v>
      </c>
      <c r="Z271" s="1327">
        <v>0</v>
      </c>
      <c r="AA271" s="1326">
        <v>0</v>
      </c>
      <c r="AB271" s="1327">
        <v>0</v>
      </c>
      <c r="AC271" s="1326">
        <v>0</v>
      </c>
      <c r="AD271" s="1327">
        <v>0</v>
      </c>
      <c r="AE271" s="1326">
        <v>0</v>
      </c>
      <c r="AF271" s="1327">
        <v>0</v>
      </c>
      <c r="AG271" s="1326">
        <v>1</v>
      </c>
      <c r="AH271" s="1327">
        <v>7</v>
      </c>
      <c r="AI271" s="1326">
        <v>0</v>
      </c>
      <c r="AJ271" s="1327">
        <v>1</v>
      </c>
      <c r="AK271" s="1326">
        <v>2</v>
      </c>
      <c r="AL271" s="1327">
        <v>4</v>
      </c>
      <c r="AM271" s="1326">
        <v>1</v>
      </c>
      <c r="AN271" s="1327">
        <v>4</v>
      </c>
      <c r="AO271" s="1328">
        <v>2</v>
      </c>
      <c r="AP271" s="1329">
        <v>0</v>
      </c>
      <c r="AQ271" s="1307"/>
      <c r="AR271" s="1308"/>
      <c r="AS271" s="1341"/>
      <c r="AT271" s="1326">
        <v>0</v>
      </c>
      <c r="AU271" s="1326">
        <v>0</v>
      </c>
      <c r="AV271" s="1330">
        <v>0</v>
      </c>
      <c r="AW271" s="1330">
        <v>0</v>
      </c>
      <c r="AX271" s="1325">
        <v>0</v>
      </c>
      <c r="AY271" t="str">
        <f t="shared" si="248"/>
        <v/>
      </c>
      <c r="CW271" s="25" t="str">
        <f t="shared" si="249"/>
        <v/>
      </c>
      <c r="CX271" s="25" t="str">
        <f t="shared" si="250"/>
        <v/>
      </c>
      <c r="CY271" s="25" t="str">
        <f t="shared" si="251"/>
        <v/>
      </c>
      <c r="CZ271" s="25" t="str">
        <f t="shared" si="252"/>
        <v/>
      </c>
      <c r="DA271" s="25" t="str">
        <f t="shared" si="246"/>
        <v/>
      </c>
      <c r="DB271" s="25" t="str">
        <f t="shared" si="247"/>
        <v/>
      </c>
      <c r="DC271"/>
      <c r="DD271"/>
      <c r="DE271"/>
      <c r="DG271" s="26">
        <f t="shared" si="253"/>
        <v>0</v>
      </c>
      <c r="DH271" s="26">
        <f t="shared" si="254"/>
        <v>0</v>
      </c>
      <c r="DI271" s="26">
        <f t="shared" si="255"/>
        <v>0</v>
      </c>
      <c r="DJ271" s="26">
        <f t="shared" si="256"/>
        <v>0</v>
      </c>
      <c r="DK271" s="26">
        <f t="shared" si="257"/>
        <v>0</v>
      </c>
      <c r="DL271" s="26">
        <f t="shared" si="258"/>
        <v>0</v>
      </c>
      <c r="DM271"/>
    </row>
    <row r="272" spans="1:117" x14ac:dyDescent="0.25">
      <c r="A272" s="713"/>
      <c r="B272" s="1331" t="s">
        <v>269</v>
      </c>
      <c r="C272" s="1332"/>
      <c r="D272" s="1321">
        <f t="shared" si="261"/>
        <v>8</v>
      </c>
      <c r="E272" s="2669">
        <f t="shared" si="260"/>
        <v>4</v>
      </c>
      <c r="F272" s="2670">
        <f t="shared" si="260"/>
        <v>4</v>
      </c>
      <c r="G272" s="425"/>
      <c r="H272" s="426"/>
      <c r="I272" s="427"/>
      <c r="J272" s="426"/>
      <c r="K272" s="427"/>
      <c r="L272" s="426"/>
      <c r="M272" s="1307"/>
      <c r="N272" s="1308"/>
      <c r="O272" s="1307"/>
      <c r="P272" s="1308"/>
      <c r="Q272" s="427"/>
      <c r="R272" s="426"/>
      <c r="S272" s="427"/>
      <c r="T272" s="426"/>
      <c r="U272" s="1307"/>
      <c r="V272" s="1308"/>
      <c r="W272" s="1307"/>
      <c r="X272" s="1308"/>
      <c r="Y272" s="403">
        <v>0</v>
      </c>
      <c r="Z272" s="404">
        <v>0</v>
      </c>
      <c r="AA272" s="403">
        <v>0</v>
      </c>
      <c r="AB272" s="404">
        <v>0</v>
      </c>
      <c r="AC272" s="403">
        <v>0</v>
      </c>
      <c r="AD272" s="404">
        <v>0</v>
      </c>
      <c r="AE272" s="403">
        <v>0</v>
      </c>
      <c r="AF272" s="404">
        <v>2</v>
      </c>
      <c r="AG272" s="403">
        <v>1</v>
      </c>
      <c r="AH272" s="404">
        <v>0</v>
      </c>
      <c r="AI272" s="403">
        <v>0</v>
      </c>
      <c r="AJ272" s="404">
        <v>1</v>
      </c>
      <c r="AK272" s="403">
        <v>3</v>
      </c>
      <c r="AL272" s="404">
        <v>1</v>
      </c>
      <c r="AM272" s="403">
        <v>0</v>
      </c>
      <c r="AN272" s="404">
        <v>0</v>
      </c>
      <c r="AO272" s="405">
        <v>1</v>
      </c>
      <c r="AP272" s="406">
        <v>0</v>
      </c>
      <c r="AQ272" s="1307"/>
      <c r="AR272" s="1308"/>
      <c r="AS272" s="1341"/>
      <c r="AT272" s="403">
        <v>0</v>
      </c>
      <c r="AU272" s="403">
        <v>0</v>
      </c>
      <c r="AV272" s="410">
        <v>0</v>
      </c>
      <c r="AW272" s="410">
        <v>0</v>
      </c>
      <c r="AX272" s="402">
        <v>0</v>
      </c>
      <c r="AY272" t="str">
        <f t="shared" si="248"/>
        <v/>
      </c>
      <c r="CW272" s="25" t="str">
        <f t="shared" si="249"/>
        <v/>
      </c>
      <c r="CX272" s="25" t="str">
        <f t="shared" si="250"/>
        <v/>
      </c>
      <c r="CY272" s="25" t="str">
        <f t="shared" si="251"/>
        <v/>
      </c>
      <c r="CZ272" s="25" t="str">
        <f t="shared" si="252"/>
        <v/>
      </c>
      <c r="DA272" s="25" t="str">
        <f t="shared" si="246"/>
        <v/>
      </c>
      <c r="DB272" s="25" t="str">
        <f t="shared" si="247"/>
        <v/>
      </c>
      <c r="DC272"/>
      <c r="DD272"/>
      <c r="DE272"/>
      <c r="DG272" s="26">
        <f t="shared" si="253"/>
        <v>0</v>
      </c>
      <c r="DH272" s="26">
        <f t="shared" si="254"/>
        <v>0</v>
      </c>
      <c r="DI272" s="26">
        <f t="shared" si="255"/>
        <v>0</v>
      </c>
      <c r="DJ272" s="26">
        <f t="shared" si="256"/>
        <v>0</v>
      </c>
      <c r="DK272" s="26">
        <f t="shared" si="257"/>
        <v>0</v>
      </c>
      <c r="DL272" s="26">
        <f t="shared" si="258"/>
        <v>0</v>
      </c>
      <c r="DM272"/>
    </row>
    <row r="273" spans="1:117" ht="15" customHeight="1" x14ac:dyDescent="0.25">
      <c r="A273" s="713"/>
      <c r="B273" s="1331" t="s">
        <v>270</v>
      </c>
      <c r="C273" s="1332"/>
      <c r="D273" s="1321">
        <f t="shared" si="261"/>
        <v>6</v>
      </c>
      <c r="E273" s="2669">
        <f t="shared" si="260"/>
        <v>3</v>
      </c>
      <c r="F273" s="2670">
        <f t="shared" si="260"/>
        <v>3</v>
      </c>
      <c r="G273" s="425"/>
      <c r="H273" s="426"/>
      <c r="I273" s="427"/>
      <c r="J273" s="426"/>
      <c r="K273" s="427"/>
      <c r="L273" s="426"/>
      <c r="M273" s="407"/>
      <c r="N273" s="408"/>
      <c r="O273" s="407"/>
      <c r="P273" s="408"/>
      <c r="Q273" s="427"/>
      <c r="R273" s="426"/>
      <c r="S273" s="427"/>
      <c r="T273" s="426"/>
      <c r="U273" s="407"/>
      <c r="V273" s="408"/>
      <c r="W273" s="407"/>
      <c r="X273" s="408"/>
      <c r="Y273" s="403">
        <v>0</v>
      </c>
      <c r="Z273" s="404">
        <v>0</v>
      </c>
      <c r="AA273" s="403">
        <v>0</v>
      </c>
      <c r="AB273" s="404">
        <v>0</v>
      </c>
      <c r="AC273" s="403">
        <v>0</v>
      </c>
      <c r="AD273" s="404">
        <v>0</v>
      </c>
      <c r="AE273" s="403">
        <v>0</v>
      </c>
      <c r="AF273" s="404">
        <v>0</v>
      </c>
      <c r="AG273" s="403">
        <v>0</v>
      </c>
      <c r="AH273" s="404">
        <v>1</v>
      </c>
      <c r="AI273" s="403">
        <v>0</v>
      </c>
      <c r="AJ273" s="404">
        <v>0</v>
      </c>
      <c r="AK273" s="403">
        <v>1</v>
      </c>
      <c r="AL273" s="404">
        <v>0</v>
      </c>
      <c r="AM273" s="403">
        <v>2</v>
      </c>
      <c r="AN273" s="404">
        <v>2</v>
      </c>
      <c r="AO273" s="405">
        <v>2</v>
      </c>
      <c r="AP273" s="406">
        <v>0</v>
      </c>
      <c r="AQ273" s="407"/>
      <c r="AR273" s="408"/>
      <c r="AS273" s="409"/>
      <c r="AT273" s="403">
        <v>0</v>
      </c>
      <c r="AU273" s="403">
        <v>0</v>
      </c>
      <c r="AV273" s="410">
        <v>0</v>
      </c>
      <c r="AW273" s="410">
        <v>0</v>
      </c>
      <c r="AX273" s="402">
        <v>0</v>
      </c>
      <c r="AY273" t="str">
        <f t="shared" si="248"/>
        <v/>
      </c>
      <c r="CW273" s="25" t="str">
        <f t="shared" si="249"/>
        <v/>
      </c>
      <c r="CX273" s="25" t="str">
        <f t="shared" si="250"/>
        <v/>
      </c>
      <c r="CY273" s="25" t="str">
        <f t="shared" si="251"/>
        <v/>
      </c>
      <c r="CZ273" s="25" t="str">
        <f t="shared" si="252"/>
        <v/>
      </c>
      <c r="DA273" s="25" t="str">
        <f t="shared" si="246"/>
        <v/>
      </c>
      <c r="DB273" s="25" t="str">
        <f t="shared" si="247"/>
        <v/>
      </c>
      <c r="DC273"/>
      <c r="DD273"/>
      <c r="DE273"/>
      <c r="DG273" s="26">
        <f t="shared" si="253"/>
        <v>0</v>
      </c>
      <c r="DH273" s="26">
        <f t="shared" si="254"/>
        <v>0</v>
      </c>
      <c r="DI273" s="26">
        <f t="shared" si="255"/>
        <v>0</v>
      </c>
      <c r="DJ273" s="26">
        <f t="shared" si="256"/>
        <v>0</v>
      </c>
      <c r="DK273" s="26">
        <f t="shared" si="257"/>
        <v>0</v>
      </c>
      <c r="DL273" s="26">
        <f t="shared" si="258"/>
        <v>0</v>
      </c>
      <c r="DM273"/>
    </row>
    <row r="274" spans="1:117" x14ac:dyDescent="0.25">
      <c r="A274" s="2676"/>
      <c r="B274" s="1333" t="s">
        <v>271</v>
      </c>
      <c r="C274" s="1333"/>
      <c r="D274" s="1334">
        <f t="shared" si="261"/>
        <v>0</v>
      </c>
      <c r="E274" s="2671">
        <f t="shared" si="260"/>
        <v>0</v>
      </c>
      <c r="F274" s="2672">
        <f t="shared" si="260"/>
        <v>0</v>
      </c>
      <c r="G274" s="1363"/>
      <c r="H274" s="1364"/>
      <c r="I274" s="1365"/>
      <c r="J274" s="1364"/>
      <c r="K274" s="1365"/>
      <c r="L274" s="1364"/>
      <c r="M274" s="1363"/>
      <c r="N274" s="1364"/>
      <c r="O274" s="1363"/>
      <c r="P274" s="1364"/>
      <c r="Q274" s="1365"/>
      <c r="R274" s="1364"/>
      <c r="S274" s="1365"/>
      <c r="T274" s="1364"/>
      <c r="U274" s="1363"/>
      <c r="V274" s="1364"/>
      <c r="W274" s="1363"/>
      <c r="X274" s="1364"/>
      <c r="Y274" s="1316">
        <v>0</v>
      </c>
      <c r="Z274" s="389">
        <v>0</v>
      </c>
      <c r="AA274" s="1316">
        <v>0</v>
      </c>
      <c r="AB274" s="389">
        <v>0</v>
      </c>
      <c r="AC274" s="1316">
        <v>0</v>
      </c>
      <c r="AD274" s="389">
        <v>0</v>
      </c>
      <c r="AE274" s="1316">
        <v>0</v>
      </c>
      <c r="AF274" s="389">
        <v>0</v>
      </c>
      <c r="AG274" s="1316">
        <v>0</v>
      </c>
      <c r="AH274" s="389">
        <v>0</v>
      </c>
      <c r="AI274" s="1316">
        <v>0</v>
      </c>
      <c r="AJ274" s="389">
        <v>0</v>
      </c>
      <c r="AK274" s="1316">
        <v>0</v>
      </c>
      <c r="AL274" s="389">
        <v>0</v>
      </c>
      <c r="AM274" s="1316">
        <v>0</v>
      </c>
      <c r="AN274" s="389">
        <v>0</v>
      </c>
      <c r="AO274" s="1317">
        <v>0</v>
      </c>
      <c r="AP274" s="1318">
        <v>0</v>
      </c>
      <c r="AQ274" s="1338"/>
      <c r="AR274" s="1339"/>
      <c r="AS274" s="413"/>
      <c r="AT274" s="1316">
        <v>0</v>
      </c>
      <c r="AU274" s="1316">
        <v>0</v>
      </c>
      <c r="AV274" s="1319">
        <v>0</v>
      </c>
      <c r="AW274" s="1319">
        <v>0</v>
      </c>
      <c r="AX274" s="1315">
        <v>0</v>
      </c>
      <c r="AY274" t="str">
        <f t="shared" si="248"/>
        <v/>
      </c>
      <c r="CW274" s="25" t="str">
        <f t="shared" si="249"/>
        <v/>
      </c>
      <c r="CX274" s="25" t="str">
        <f t="shared" si="250"/>
        <v/>
      </c>
      <c r="CY274" s="25" t="str">
        <f t="shared" si="251"/>
        <v/>
      </c>
      <c r="CZ274" s="25" t="str">
        <f t="shared" si="252"/>
        <v/>
      </c>
      <c r="DA274" s="25" t="str">
        <f t="shared" si="246"/>
        <v/>
      </c>
      <c r="DB274" s="25" t="str">
        <f t="shared" si="247"/>
        <v/>
      </c>
      <c r="DC274"/>
      <c r="DD274"/>
      <c r="DE274"/>
      <c r="DG274" s="26">
        <f t="shared" si="253"/>
        <v>0</v>
      </c>
      <c r="DH274" s="26">
        <f t="shared" si="254"/>
        <v>0</v>
      </c>
      <c r="DI274" s="26">
        <f t="shared" si="255"/>
        <v>0</v>
      </c>
      <c r="DJ274" s="26">
        <f t="shared" si="256"/>
        <v>0</v>
      </c>
      <c r="DK274" s="26">
        <f t="shared" si="257"/>
        <v>0</v>
      </c>
      <c r="DL274" s="26">
        <f t="shared" si="258"/>
        <v>0</v>
      </c>
      <c r="DM274"/>
    </row>
    <row r="275" spans="1:117" x14ac:dyDescent="0.25">
      <c r="A275" s="2677" t="s">
        <v>277</v>
      </c>
      <c r="B275" s="830" t="s">
        <v>266</v>
      </c>
      <c r="C275" s="830"/>
      <c r="D275" s="245">
        <f t="shared" si="261"/>
        <v>0</v>
      </c>
      <c r="E275" s="2674">
        <f t="shared" si="260"/>
        <v>0</v>
      </c>
      <c r="F275" s="2675">
        <f t="shared" si="260"/>
        <v>0</v>
      </c>
      <c r="G275" s="437"/>
      <c r="H275" s="436"/>
      <c r="I275" s="435"/>
      <c r="J275" s="436"/>
      <c r="K275" s="435"/>
      <c r="L275" s="436"/>
      <c r="M275" s="435"/>
      <c r="N275" s="436"/>
      <c r="O275" s="435"/>
      <c r="P275" s="436"/>
      <c r="Q275" s="435"/>
      <c r="R275" s="436"/>
      <c r="S275" s="435"/>
      <c r="T275" s="436"/>
      <c r="U275" s="435"/>
      <c r="V275" s="436"/>
      <c r="W275" s="435"/>
      <c r="X275" s="436"/>
      <c r="Y275" s="394"/>
      <c r="Z275" s="395"/>
      <c r="AA275" s="394"/>
      <c r="AB275" s="395"/>
      <c r="AC275" s="394"/>
      <c r="AD275" s="395"/>
      <c r="AE275" s="394"/>
      <c r="AF275" s="395"/>
      <c r="AG275" s="394"/>
      <c r="AH275" s="395"/>
      <c r="AI275" s="394"/>
      <c r="AJ275" s="395"/>
      <c r="AK275" s="394"/>
      <c r="AL275" s="395"/>
      <c r="AM275" s="394"/>
      <c r="AN275" s="395"/>
      <c r="AO275" s="396"/>
      <c r="AP275" s="397"/>
      <c r="AQ275" s="392"/>
      <c r="AR275" s="393"/>
      <c r="AS275" s="2651"/>
      <c r="AT275" s="394"/>
      <c r="AU275" s="394"/>
      <c r="AV275" s="398"/>
      <c r="AW275" s="398"/>
      <c r="AX275" s="393"/>
      <c r="AY275" t="str">
        <f t="shared" si="248"/>
        <v/>
      </c>
      <c r="CW275" s="25" t="str">
        <f t="shared" si="249"/>
        <v/>
      </c>
      <c r="CX275" s="25" t="str">
        <f t="shared" si="250"/>
        <v/>
      </c>
      <c r="CY275" s="25" t="str">
        <f t="shared" si="251"/>
        <v/>
      </c>
      <c r="CZ275" s="25" t="str">
        <f t="shared" si="252"/>
        <v/>
      </c>
      <c r="DA275" s="25" t="str">
        <f t="shared" si="246"/>
        <v/>
      </c>
      <c r="DB275" s="25" t="str">
        <f t="shared" si="247"/>
        <v/>
      </c>
      <c r="DC275"/>
      <c r="DD275"/>
      <c r="DE275"/>
      <c r="DG275" s="26">
        <f t="shared" si="253"/>
        <v>0</v>
      </c>
      <c r="DH275" s="26">
        <f t="shared" si="254"/>
        <v>0</v>
      </c>
      <c r="DI275" s="26">
        <f t="shared" si="255"/>
        <v>0</v>
      </c>
      <c r="DJ275" s="26">
        <f t="shared" si="256"/>
        <v>0</v>
      </c>
      <c r="DK275" s="26">
        <f t="shared" si="257"/>
        <v>0</v>
      </c>
      <c r="DL275" s="26">
        <f t="shared" si="258"/>
        <v>0</v>
      </c>
      <c r="DM275"/>
    </row>
    <row r="276" spans="1:117" x14ac:dyDescent="0.25">
      <c r="A276" s="794"/>
      <c r="B276" s="1320" t="s">
        <v>267</v>
      </c>
      <c r="C276" s="1320"/>
      <c r="D276" s="1321">
        <f t="shared" si="261"/>
        <v>0</v>
      </c>
      <c r="E276" s="2669">
        <f t="shared" si="260"/>
        <v>0</v>
      </c>
      <c r="F276" s="2670">
        <f t="shared" si="260"/>
        <v>0</v>
      </c>
      <c r="G276" s="1307"/>
      <c r="H276" s="1308"/>
      <c r="I276" s="1341"/>
      <c r="J276" s="1308"/>
      <c r="K276" s="1341"/>
      <c r="L276" s="1308"/>
      <c r="M276" s="1341"/>
      <c r="N276" s="1308"/>
      <c r="O276" s="1341"/>
      <c r="P276" s="1308"/>
      <c r="Q276" s="1341"/>
      <c r="R276" s="1308"/>
      <c r="S276" s="1341"/>
      <c r="T276" s="1308"/>
      <c r="U276" s="1341"/>
      <c r="V276" s="1308"/>
      <c r="W276" s="1341"/>
      <c r="X276" s="1308"/>
      <c r="Y276" s="1326"/>
      <c r="Z276" s="1327"/>
      <c r="AA276" s="1326"/>
      <c r="AB276" s="1327"/>
      <c r="AC276" s="1326"/>
      <c r="AD276" s="1327"/>
      <c r="AE276" s="1326"/>
      <c r="AF276" s="1327"/>
      <c r="AG276" s="1326"/>
      <c r="AH276" s="1327"/>
      <c r="AI276" s="1326"/>
      <c r="AJ276" s="1327"/>
      <c r="AK276" s="1326"/>
      <c r="AL276" s="1327"/>
      <c r="AM276" s="1326"/>
      <c r="AN276" s="1327"/>
      <c r="AO276" s="1328"/>
      <c r="AP276" s="1329"/>
      <c r="AQ276" s="1307"/>
      <c r="AR276" s="1308"/>
      <c r="AS276" s="394"/>
      <c r="AT276" s="1326"/>
      <c r="AU276" s="1326"/>
      <c r="AV276" s="1330"/>
      <c r="AW276" s="1330"/>
      <c r="AX276" s="1325"/>
      <c r="AY276" t="str">
        <f t="shared" si="248"/>
        <v/>
      </c>
      <c r="CW276" s="25" t="str">
        <f t="shared" si="249"/>
        <v/>
      </c>
      <c r="CX276" s="25" t="str">
        <f t="shared" si="250"/>
        <v/>
      </c>
      <c r="CY276" s="25" t="str">
        <f t="shared" si="251"/>
        <v/>
      </c>
      <c r="CZ276" s="25" t="str">
        <f t="shared" si="252"/>
        <v/>
      </c>
      <c r="DA276" s="25" t="str">
        <f t="shared" si="246"/>
        <v/>
      </c>
      <c r="DB276" s="25" t="str">
        <f t="shared" si="247"/>
        <v/>
      </c>
      <c r="DC276"/>
      <c r="DD276"/>
      <c r="DE276"/>
      <c r="DG276" s="26">
        <f t="shared" si="253"/>
        <v>0</v>
      </c>
      <c r="DH276" s="26">
        <f t="shared" si="254"/>
        <v>0</v>
      </c>
      <c r="DI276" s="26">
        <f t="shared" si="255"/>
        <v>0</v>
      </c>
      <c r="DJ276" s="26">
        <f t="shared" si="256"/>
        <v>0</v>
      </c>
      <c r="DK276" s="26">
        <f t="shared" si="257"/>
        <v>0</v>
      </c>
      <c r="DL276" s="26">
        <f t="shared" si="258"/>
        <v>0</v>
      </c>
      <c r="DM276"/>
    </row>
    <row r="277" spans="1:117" x14ac:dyDescent="0.25">
      <c r="A277" s="794"/>
      <c r="B277" s="1320" t="s">
        <v>268</v>
      </c>
      <c r="C277" s="1320"/>
      <c r="D277" s="1321">
        <f t="shared" si="261"/>
        <v>0</v>
      </c>
      <c r="E277" s="2669">
        <f t="shared" si="260"/>
        <v>0</v>
      </c>
      <c r="F277" s="2670">
        <f t="shared" si="260"/>
        <v>0</v>
      </c>
      <c r="G277" s="1307"/>
      <c r="H277" s="1308"/>
      <c r="I277" s="1341"/>
      <c r="J277" s="1308"/>
      <c r="K277" s="1341"/>
      <c r="L277" s="1308"/>
      <c r="M277" s="1341"/>
      <c r="N277" s="1308"/>
      <c r="O277" s="1341"/>
      <c r="P277" s="1308"/>
      <c r="Q277" s="1341"/>
      <c r="R277" s="1308"/>
      <c r="S277" s="1341"/>
      <c r="T277" s="1308"/>
      <c r="U277" s="1341"/>
      <c r="V277" s="1308"/>
      <c r="W277" s="1341"/>
      <c r="X277" s="1308"/>
      <c r="Y277" s="1326"/>
      <c r="Z277" s="1327"/>
      <c r="AA277" s="1326"/>
      <c r="AB277" s="1327"/>
      <c r="AC277" s="1326"/>
      <c r="AD277" s="1327"/>
      <c r="AE277" s="1326"/>
      <c r="AF277" s="1327"/>
      <c r="AG277" s="1326"/>
      <c r="AH277" s="1327"/>
      <c r="AI277" s="1326"/>
      <c r="AJ277" s="1327"/>
      <c r="AK277" s="1326"/>
      <c r="AL277" s="1327"/>
      <c r="AM277" s="1326"/>
      <c r="AN277" s="1327"/>
      <c r="AO277" s="1328"/>
      <c r="AP277" s="1329"/>
      <c r="AQ277" s="1307"/>
      <c r="AR277" s="1308"/>
      <c r="AS277" s="1341"/>
      <c r="AT277" s="1326"/>
      <c r="AU277" s="1326"/>
      <c r="AV277" s="1330"/>
      <c r="AW277" s="1330"/>
      <c r="AX277" s="1325"/>
      <c r="AY277" t="str">
        <f t="shared" si="248"/>
        <v/>
      </c>
      <c r="CW277" s="25" t="str">
        <f t="shared" si="249"/>
        <v/>
      </c>
      <c r="CX277" s="25" t="str">
        <f t="shared" si="250"/>
        <v/>
      </c>
      <c r="CY277" s="25" t="str">
        <f t="shared" si="251"/>
        <v/>
      </c>
      <c r="CZ277" s="25" t="str">
        <f t="shared" si="252"/>
        <v/>
      </c>
      <c r="DA277" s="25" t="str">
        <f t="shared" si="246"/>
        <v/>
      </c>
      <c r="DB277" s="25" t="str">
        <f t="shared" si="247"/>
        <v/>
      </c>
      <c r="DC277"/>
      <c r="DD277"/>
      <c r="DE277"/>
      <c r="DG277" s="26">
        <f t="shared" si="253"/>
        <v>0</v>
      </c>
      <c r="DH277" s="26">
        <f t="shared" si="254"/>
        <v>0</v>
      </c>
      <c r="DI277" s="26">
        <f t="shared" si="255"/>
        <v>0</v>
      </c>
      <c r="DJ277" s="26">
        <f t="shared" si="256"/>
        <v>0</v>
      </c>
      <c r="DK277" s="26">
        <f t="shared" si="257"/>
        <v>0</v>
      </c>
      <c r="DL277" s="26">
        <f t="shared" si="258"/>
        <v>0</v>
      </c>
      <c r="DM277"/>
    </row>
    <row r="278" spans="1:117" x14ac:dyDescent="0.25">
      <c r="A278" s="794"/>
      <c r="B278" s="1331" t="s">
        <v>269</v>
      </c>
      <c r="C278" s="1332"/>
      <c r="D278" s="1321">
        <f t="shared" si="261"/>
        <v>0</v>
      </c>
      <c r="E278" s="2678">
        <f t="shared" si="260"/>
        <v>0</v>
      </c>
      <c r="F278" s="2679">
        <f t="shared" si="260"/>
        <v>0</v>
      </c>
      <c r="G278" s="1307"/>
      <c r="H278" s="1308"/>
      <c r="I278" s="1341"/>
      <c r="J278" s="1308"/>
      <c r="K278" s="1341"/>
      <c r="L278" s="1308"/>
      <c r="M278" s="1341"/>
      <c r="N278" s="1308"/>
      <c r="O278" s="1341"/>
      <c r="P278" s="1308"/>
      <c r="Q278" s="1341"/>
      <c r="R278" s="1308"/>
      <c r="S278" s="1341"/>
      <c r="T278" s="1308"/>
      <c r="U278" s="1341"/>
      <c r="V278" s="1308"/>
      <c r="W278" s="1341"/>
      <c r="X278" s="1308"/>
      <c r="Y278" s="1326"/>
      <c r="Z278" s="1327"/>
      <c r="AA278" s="1326"/>
      <c r="AB278" s="1327"/>
      <c r="AC278" s="1326"/>
      <c r="AD278" s="1327"/>
      <c r="AE278" s="1326"/>
      <c r="AF278" s="1327"/>
      <c r="AG278" s="1326"/>
      <c r="AH278" s="1327"/>
      <c r="AI278" s="1326"/>
      <c r="AJ278" s="1327"/>
      <c r="AK278" s="1326"/>
      <c r="AL278" s="1327"/>
      <c r="AM278" s="1326"/>
      <c r="AN278" s="1327"/>
      <c r="AO278" s="405"/>
      <c r="AP278" s="406"/>
      <c r="AQ278" s="1307"/>
      <c r="AR278" s="1308"/>
      <c r="AS278" s="1341"/>
      <c r="AT278" s="403"/>
      <c r="AU278" s="403"/>
      <c r="AV278" s="410"/>
      <c r="AW278" s="410"/>
      <c r="AX278" s="402"/>
      <c r="AY278" t="str">
        <f t="shared" si="248"/>
        <v/>
      </c>
      <c r="CW278" s="25" t="str">
        <f t="shared" si="249"/>
        <v/>
      </c>
      <c r="CX278" s="25" t="str">
        <f t="shared" si="250"/>
        <v/>
      </c>
      <c r="CY278" s="25" t="str">
        <f t="shared" si="251"/>
        <v/>
      </c>
      <c r="CZ278" s="25" t="str">
        <f t="shared" si="252"/>
        <v/>
      </c>
      <c r="DA278" s="25" t="str">
        <f t="shared" si="246"/>
        <v/>
      </c>
      <c r="DB278" s="25" t="str">
        <f t="shared" si="247"/>
        <v/>
      </c>
      <c r="DC278"/>
      <c r="DD278"/>
      <c r="DE278"/>
      <c r="DG278" s="26">
        <f t="shared" si="253"/>
        <v>0</v>
      </c>
      <c r="DH278" s="26">
        <f t="shared" si="254"/>
        <v>0</v>
      </c>
      <c r="DI278" s="26">
        <f t="shared" si="255"/>
        <v>0</v>
      </c>
      <c r="DJ278" s="26">
        <f t="shared" si="256"/>
        <v>0</v>
      </c>
      <c r="DK278" s="26">
        <f t="shared" si="257"/>
        <v>0</v>
      </c>
      <c r="DL278" s="26">
        <f t="shared" si="258"/>
        <v>0</v>
      </c>
      <c r="DM278"/>
    </row>
    <row r="279" spans="1:117" ht="15" customHeight="1" x14ac:dyDescent="0.25">
      <c r="A279" s="794"/>
      <c r="B279" s="1331" t="s">
        <v>270</v>
      </c>
      <c r="C279" s="1332"/>
      <c r="D279" s="1321">
        <f t="shared" si="261"/>
        <v>0</v>
      </c>
      <c r="E279" s="2678">
        <f t="shared" si="260"/>
        <v>0</v>
      </c>
      <c r="F279" s="2679">
        <f t="shared" si="260"/>
        <v>0</v>
      </c>
      <c r="G279" s="440"/>
      <c r="H279" s="441"/>
      <c r="I279" s="442"/>
      <c r="J279" s="441"/>
      <c r="K279" s="442"/>
      <c r="L279" s="441"/>
      <c r="M279" s="442"/>
      <c r="N279" s="441"/>
      <c r="O279" s="442"/>
      <c r="P279" s="441"/>
      <c r="Q279" s="442"/>
      <c r="R279" s="441"/>
      <c r="S279" s="442"/>
      <c r="T279" s="441"/>
      <c r="U279" s="442"/>
      <c r="V279" s="441"/>
      <c r="W279" s="442"/>
      <c r="X279" s="441"/>
      <c r="Y279" s="403"/>
      <c r="Z279" s="404"/>
      <c r="AA279" s="403"/>
      <c r="AB279" s="404"/>
      <c r="AC279" s="403"/>
      <c r="AD279" s="404"/>
      <c r="AE279" s="403"/>
      <c r="AF279" s="404"/>
      <c r="AG279" s="403"/>
      <c r="AH279" s="404"/>
      <c r="AI279" s="403"/>
      <c r="AJ279" s="404"/>
      <c r="AK279" s="403"/>
      <c r="AL279" s="404"/>
      <c r="AM279" s="403"/>
      <c r="AN279" s="404"/>
      <c r="AO279" s="405"/>
      <c r="AP279" s="406"/>
      <c r="AQ279" s="407"/>
      <c r="AR279" s="408"/>
      <c r="AS279" s="409"/>
      <c r="AT279" s="403"/>
      <c r="AU279" s="403"/>
      <c r="AV279" s="410"/>
      <c r="AW279" s="410"/>
      <c r="AX279" s="402"/>
      <c r="AY279" t="str">
        <f t="shared" si="248"/>
        <v/>
      </c>
      <c r="CW279" s="25" t="str">
        <f t="shared" si="249"/>
        <v/>
      </c>
      <c r="CX279" s="25" t="str">
        <f t="shared" si="250"/>
        <v/>
      </c>
      <c r="CY279" s="25" t="str">
        <f t="shared" si="251"/>
        <v/>
      </c>
      <c r="CZ279" s="25" t="str">
        <f t="shared" si="252"/>
        <v/>
      </c>
      <c r="DA279" s="25" t="str">
        <f t="shared" si="246"/>
        <v/>
      </c>
      <c r="DB279" s="25" t="str">
        <f t="shared" si="247"/>
        <v/>
      </c>
      <c r="DC279"/>
      <c r="DD279"/>
      <c r="DE279"/>
      <c r="DG279" s="26">
        <f t="shared" si="253"/>
        <v>0</v>
      </c>
      <c r="DH279" s="26">
        <f t="shared" si="254"/>
        <v>0</v>
      </c>
      <c r="DI279" s="26">
        <f t="shared" si="255"/>
        <v>0</v>
      </c>
      <c r="DJ279" s="26">
        <f t="shared" si="256"/>
        <v>0</v>
      </c>
      <c r="DK279" s="26">
        <f t="shared" si="257"/>
        <v>0</v>
      </c>
      <c r="DL279" s="26">
        <f t="shared" si="258"/>
        <v>0</v>
      </c>
      <c r="DM279"/>
    </row>
    <row r="280" spans="1:117" x14ac:dyDescent="0.25">
      <c r="A280" s="1370"/>
      <c r="B280" s="1333" t="s">
        <v>271</v>
      </c>
      <c r="C280" s="1333"/>
      <c r="D280" s="2680">
        <f t="shared" si="261"/>
        <v>0</v>
      </c>
      <c r="E280" s="499">
        <f t="shared" si="260"/>
        <v>0</v>
      </c>
      <c r="F280" s="501">
        <f t="shared" si="260"/>
        <v>0</v>
      </c>
      <c r="G280" s="2681"/>
      <c r="H280" s="2682"/>
      <c r="I280" s="502"/>
      <c r="J280" s="2682"/>
      <c r="K280" s="502"/>
      <c r="L280" s="2682"/>
      <c r="M280" s="502"/>
      <c r="N280" s="2682"/>
      <c r="O280" s="502"/>
      <c r="P280" s="2682"/>
      <c r="Q280" s="502"/>
      <c r="R280" s="2682"/>
      <c r="S280" s="502"/>
      <c r="T280" s="2682"/>
      <c r="U280" s="502"/>
      <c r="V280" s="2682"/>
      <c r="W280" s="502"/>
      <c r="X280" s="2682"/>
      <c r="Y280" s="1316"/>
      <c r="Z280" s="389"/>
      <c r="AA280" s="1316"/>
      <c r="AB280" s="389"/>
      <c r="AC280" s="1316"/>
      <c r="AD280" s="389"/>
      <c r="AE280" s="1316"/>
      <c r="AF280" s="389"/>
      <c r="AG280" s="1316"/>
      <c r="AH280" s="389"/>
      <c r="AI280" s="1316"/>
      <c r="AJ280" s="389"/>
      <c r="AK280" s="1316"/>
      <c r="AL280" s="389"/>
      <c r="AM280" s="1316"/>
      <c r="AN280" s="389"/>
      <c r="AO280" s="1317"/>
      <c r="AP280" s="1318"/>
      <c r="AQ280" s="1338"/>
      <c r="AR280" s="1339"/>
      <c r="AS280" s="413"/>
      <c r="AT280" s="1316"/>
      <c r="AU280" s="1316"/>
      <c r="AV280" s="1319"/>
      <c r="AW280" s="1319"/>
      <c r="AX280" s="1315"/>
      <c r="AY280" t="str">
        <f t="shared" si="248"/>
        <v/>
      </c>
      <c r="CW280" s="25" t="str">
        <f t="shared" si="249"/>
        <v/>
      </c>
      <c r="CX280" s="25" t="str">
        <f t="shared" si="250"/>
        <v/>
      </c>
      <c r="CY280" s="25" t="str">
        <f t="shared" si="251"/>
        <v/>
      </c>
      <c r="CZ280" s="25" t="str">
        <f t="shared" si="252"/>
        <v/>
      </c>
      <c r="DA280" s="25" t="str">
        <f t="shared" si="246"/>
        <v/>
      </c>
      <c r="DB280" s="25" t="str">
        <f t="shared" si="247"/>
        <v/>
      </c>
      <c r="DC280"/>
      <c r="DD280"/>
      <c r="DE280"/>
      <c r="DG280" s="26">
        <f t="shared" si="253"/>
        <v>0</v>
      </c>
      <c r="DH280" s="26">
        <f t="shared" si="254"/>
        <v>0</v>
      </c>
      <c r="DI280" s="26">
        <f t="shared" si="255"/>
        <v>0</v>
      </c>
      <c r="DJ280" s="26">
        <f t="shared" si="256"/>
        <v>0</v>
      </c>
      <c r="DK280" s="26">
        <f t="shared" si="257"/>
        <v>0</v>
      </c>
      <c r="DL280" s="26">
        <f t="shared" si="258"/>
        <v>0</v>
      </c>
      <c r="DM280"/>
    </row>
    <row r="281" spans="1:117" x14ac:dyDescent="0.25">
      <c r="A281" s="2673" t="s">
        <v>278</v>
      </c>
      <c r="B281" s="830" t="s">
        <v>266</v>
      </c>
      <c r="C281" s="830"/>
      <c r="D281" s="245">
        <f t="shared" si="261"/>
        <v>0</v>
      </c>
      <c r="E281" s="390">
        <f t="shared" ref="E281:F298" si="262">SUM(G281+I281+K281+M281+O281+Q281+S281+U281+W281+Y281+AA281+AC281+AE281+AG281+AI281+AK281+AM281)</f>
        <v>0</v>
      </c>
      <c r="F281" s="391">
        <f t="shared" si="262"/>
        <v>0</v>
      </c>
      <c r="G281" s="392"/>
      <c r="H281" s="393"/>
      <c r="I281" s="394"/>
      <c r="J281" s="393"/>
      <c r="K281" s="394"/>
      <c r="L281" s="393"/>
      <c r="M281" s="394"/>
      <c r="N281" s="393"/>
      <c r="O281" s="394"/>
      <c r="P281" s="393"/>
      <c r="Q281" s="394"/>
      <c r="R281" s="393"/>
      <c r="S281" s="394"/>
      <c r="T281" s="393"/>
      <c r="U281" s="394"/>
      <c r="V281" s="395"/>
      <c r="W281" s="394"/>
      <c r="X281" s="395"/>
      <c r="Y281" s="394"/>
      <c r="Z281" s="395"/>
      <c r="AA281" s="394"/>
      <c r="AB281" s="395"/>
      <c r="AC281" s="394"/>
      <c r="AD281" s="395"/>
      <c r="AE281" s="394"/>
      <c r="AF281" s="395"/>
      <c r="AG281" s="394"/>
      <c r="AH281" s="395"/>
      <c r="AI281" s="394"/>
      <c r="AJ281" s="395"/>
      <c r="AK281" s="394"/>
      <c r="AL281" s="395"/>
      <c r="AM281" s="394"/>
      <c r="AN281" s="395"/>
      <c r="AO281" s="396"/>
      <c r="AP281" s="397"/>
      <c r="AQ281" s="392"/>
      <c r="AR281" s="393"/>
      <c r="AS281" s="2651"/>
      <c r="AT281" s="394"/>
      <c r="AU281" s="394"/>
      <c r="AV281" s="398"/>
      <c r="AW281" s="398"/>
      <c r="AX281" s="393"/>
      <c r="AY281" t="str">
        <f t="shared" si="248"/>
        <v/>
      </c>
      <c r="CW281" s="25" t="str">
        <f t="shared" si="249"/>
        <v/>
      </c>
      <c r="CX281" s="25" t="str">
        <f t="shared" si="250"/>
        <v/>
      </c>
      <c r="CY281" s="25" t="str">
        <f t="shared" si="251"/>
        <v/>
      </c>
      <c r="CZ281" s="25" t="str">
        <f t="shared" si="252"/>
        <v/>
      </c>
      <c r="DA281" s="25" t="str">
        <f t="shared" si="246"/>
        <v/>
      </c>
      <c r="DB281" s="25" t="str">
        <f t="shared" si="247"/>
        <v/>
      </c>
      <c r="DC281"/>
      <c r="DD281"/>
      <c r="DE281"/>
      <c r="DG281" s="26">
        <f t="shared" si="253"/>
        <v>0</v>
      </c>
      <c r="DH281" s="26">
        <f t="shared" si="254"/>
        <v>0</v>
      </c>
      <c r="DI281" s="26">
        <f t="shared" si="255"/>
        <v>0</v>
      </c>
      <c r="DJ281" s="26">
        <f t="shared" si="256"/>
        <v>0</v>
      </c>
      <c r="DK281" s="26">
        <f t="shared" si="257"/>
        <v>0</v>
      </c>
      <c r="DL281" s="26">
        <f t="shared" si="258"/>
        <v>0</v>
      </c>
      <c r="DM281"/>
    </row>
    <row r="282" spans="1:117" x14ac:dyDescent="0.25">
      <c r="A282" s="713"/>
      <c r="B282" s="1320" t="s">
        <v>267</v>
      </c>
      <c r="C282" s="1320"/>
      <c r="D282" s="1321">
        <f t="shared" si="261"/>
        <v>0</v>
      </c>
      <c r="E282" s="1322">
        <f t="shared" si="262"/>
        <v>0</v>
      </c>
      <c r="F282" s="1323">
        <f t="shared" si="262"/>
        <v>0</v>
      </c>
      <c r="G282" s="1324"/>
      <c r="H282" s="1325"/>
      <c r="I282" s="1326"/>
      <c r="J282" s="1325"/>
      <c r="K282" s="1326"/>
      <c r="L282" s="1325"/>
      <c r="M282" s="1326"/>
      <c r="N282" s="1325"/>
      <c r="O282" s="1326"/>
      <c r="P282" s="1325"/>
      <c r="Q282" s="1326"/>
      <c r="R282" s="1325"/>
      <c r="S282" s="1326"/>
      <c r="T282" s="1325"/>
      <c r="U282" s="1326"/>
      <c r="V282" s="1327"/>
      <c r="W282" s="1326"/>
      <c r="X282" s="1327"/>
      <c r="Y282" s="1326"/>
      <c r="Z282" s="1327"/>
      <c r="AA282" s="1326"/>
      <c r="AB282" s="1327"/>
      <c r="AC282" s="1326"/>
      <c r="AD282" s="1327"/>
      <c r="AE282" s="1326"/>
      <c r="AF282" s="1327"/>
      <c r="AG282" s="1326"/>
      <c r="AH282" s="1327"/>
      <c r="AI282" s="1326"/>
      <c r="AJ282" s="1327"/>
      <c r="AK282" s="1326"/>
      <c r="AL282" s="1327"/>
      <c r="AM282" s="1326"/>
      <c r="AN282" s="1327"/>
      <c r="AO282" s="1328"/>
      <c r="AP282" s="1329"/>
      <c r="AQ282" s="1307"/>
      <c r="AR282" s="1308"/>
      <c r="AS282" s="394"/>
      <c r="AT282" s="1326"/>
      <c r="AU282" s="1326"/>
      <c r="AV282" s="1330"/>
      <c r="AW282" s="1330"/>
      <c r="AX282" s="1325"/>
      <c r="AY282" t="str">
        <f t="shared" si="248"/>
        <v/>
      </c>
      <c r="CW282" s="25" t="str">
        <f t="shared" si="249"/>
        <v/>
      </c>
      <c r="CX282" s="25" t="str">
        <f t="shared" si="250"/>
        <v/>
      </c>
      <c r="CY282" s="25" t="str">
        <f t="shared" si="251"/>
        <v/>
      </c>
      <c r="CZ282" s="25" t="str">
        <f t="shared" si="252"/>
        <v/>
      </c>
      <c r="DA282" s="25" t="str">
        <f t="shared" si="246"/>
        <v/>
      </c>
      <c r="DB282" s="25" t="str">
        <f t="shared" si="247"/>
        <v/>
      </c>
      <c r="DC282"/>
      <c r="DD282"/>
      <c r="DE282"/>
      <c r="DG282" s="26">
        <f t="shared" si="253"/>
        <v>0</v>
      </c>
      <c r="DH282" s="26">
        <f t="shared" si="254"/>
        <v>0</v>
      </c>
      <c r="DI282" s="26">
        <f t="shared" si="255"/>
        <v>0</v>
      </c>
      <c r="DJ282" s="26">
        <f t="shared" si="256"/>
        <v>0</v>
      </c>
      <c r="DK282" s="26">
        <f t="shared" si="257"/>
        <v>0</v>
      </c>
      <c r="DL282" s="26">
        <f t="shared" si="258"/>
        <v>0</v>
      </c>
      <c r="DM282"/>
    </row>
    <row r="283" spans="1:117" x14ac:dyDescent="0.25">
      <c r="A283" s="713"/>
      <c r="B283" s="1320" t="s">
        <v>268</v>
      </c>
      <c r="C283" s="1320"/>
      <c r="D283" s="1321">
        <f t="shared" si="261"/>
        <v>0</v>
      </c>
      <c r="E283" s="1322">
        <f t="shared" si="262"/>
        <v>0</v>
      </c>
      <c r="F283" s="1323">
        <f t="shared" si="262"/>
        <v>0</v>
      </c>
      <c r="G283" s="1324"/>
      <c r="H283" s="1325"/>
      <c r="I283" s="1326"/>
      <c r="J283" s="1325"/>
      <c r="K283" s="1326"/>
      <c r="L283" s="1325"/>
      <c r="M283" s="1326"/>
      <c r="N283" s="1325"/>
      <c r="O283" s="1326"/>
      <c r="P283" s="1325"/>
      <c r="Q283" s="1326"/>
      <c r="R283" s="1325"/>
      <c r="S283" s="1326"/>
      <c r="T283" s="1325"/>
      <c r="U283" s="1326"/>
      <c r="V283" s="1327"/>
      <c r="W283" s="1326"/>
      <c r="X283" s="1327"/>
      <c r="Y283" s="1326"/>
      <c r="Z283" s="1327"/>
      <c r="AA283" s="1326"/>
      <c r="AB283" s="1327"/>
      <c r="AC283" s="1326"/>
      <c r="AD283" s="1327"/>
      <c r="AE283" s="1326"/>
      <c r="AF283" s="1327"/>
      <c r="AG283" s="1326"/>
      <c r="AH283" s="1327"/>
      <c r="AI283" s="1326"/>
      <c r="AJ283" s="1327"/>
      <c r="AK283" s="1326"/>
      <c r="AL283" s="1327"/>
      <c r="AM283" s="1326"/>
      <c r="AN283" s="1327"/>
      <c r="AO283" s="1328"/>
      <c r="AP283" s="1329"/>
      <c r="AQ283" s="1307"/>
      <c r="AR283" s="1308"/>
      <c r="AS283" s="1341"/>
      <c r="AT283" s="1326"/>
      <c r="AU283" s="1326"/>
      <c r="AV283" s="1330"/>
      <c r="AW283" s="1330"/>
      <c r="AX283" s="1325"/>
      <c r="AY283" t="str">
        <f t="shared" si="248"/>
        <v/>
      </c>
      <c r="CW283" s="25" t="str">
        <f t="shared" si="249"/>
        <v/>
      </c>
      <c r="CX283" s="25" t="str">
        <f t="shared" si="250"/>
        <v/>
      </c>
      <c r="CY283" s="25" t="str">
        <f t="shared" si="251"/>
        <v/>
      </c>
      <c r="CZ283" s="25" t="str">
        <f t="shared" si="252"/>
        <v/>
      </c>
      <c r="DA283" s="25" t="str">
        <f t="shared" ref="DA283:DA346" si="263">IF(AND(D283&gt;0,AX283="")," * No olvide ingresar datos en Usuarios Migrantes. (Digite cero si no tiene).","")</f>
        <v/>
      </c>
      <c r="DB283" s="25" t="str">
        <f t="shared" ref="DB283:DB346" si="264">IF(AX283&gt;D283, "* Migrantes no puede ser mayor al Total","")</f>
        <v/>
      </c>
      <c r="DC283"/>
      <c r="DD283"/>
      <c r="DE283"/>
      <c r="DG283" s="26">
        <f t="shared" si="253"/>
        <v>0</v>
      </c>
      <c r="DH283" s="26">
        <f t="shared" si="254"/>
        <v>0</v>
      </c>
      <c r="DI283" s="26">
        <f t="shared" si="255"/>
        <v>0</v>
      </c>
      <c r="DJ283" s="26">
        <f t="shared" si="256"/>
        <v>0</v>
      </c>
      <c r="DK283" s="26">
        <f t="shared" si="257"/>
        <v>0</v>
      </c>
      <c r="DL283" s="26">
        <f t="shared" si="258"/>
        <v>0</v>
      </c>
      <c r="DM283"/>
    </row>
    <row r="284" spans="1:117" x14ac:dyDescent="0.25">
      <c r="A284" s="713"/>
      <c r="B284" s="1331" t="s">
        <v>269</v>
      </c>
      <c r="C284" s="1332"/>
      <c r="D284" s="1321">
        <f t="shared" si="261"/>
        <v>0</v>
      </c>
      <c r="E284" s="1322">
        <f t="shared" si="262"/>
        <v>0</v>
      </c>
      <c r="F284" s="1323">
        <f t="shared" si="262"/>
        <v>0</v>
      </c>
      <c r="G284" s="401"/>
      <c r="H284" s="402"/>
      <c r="I284" s="403"/>
      <c r="J284" s="402"/>
      <c r="K284" s="403"/>
      <c r="L284" s="402"/>
      <c r="M284" s="403"/>
      <c r="N284" s="402"/>
      <c r="O284" s="403"/>
      <c r="P284" s="402"/>
      <c r="Q284" s="403"/>
      <c r="R284" s="402"/>
      <c r="S284" s="403"/>
      <c r="T284" s="402"/>
      <c r="U284" s="403"/>
      <c r="V284" s="404"/>
      <c r="W284" s="403"/>
      <c r="X284" s="404"/>
      <c r="Y284" s="403"/>
      <c r="Z284" s="404"/>
      <c r="AA284" s="403"/>
      <c r="AB284" s="404"/>
      <c r="AC284" s="403"/>
      <c r="AD284" s="404"/>
      <c r="AE284" s="403"/>
      <c r="AF284" s="404"/>
      <c r="AG284" s="403"/>
      <c r="AH284" s="404"/>
      <c r="AI284" s="403"/>
      <c r="AJ284" s="404"/>
      <c r="AK284" s="403"/>
      <c r="AL284" s="404"/>
      <c r="AM284" s="403"/>
      <c r="AN284" s="404"/>
      <c r="AO284" s="405"/>
      <c r="AP284" s="406"/>
      <c r="AQ284" s="1307"/>
      <c r="AR284" s="1308"/>
      <c r="AS284" s="1341"/>
      <c r="AT284" s="403"/>
      <c r="AU284" s="403"/>
      <c r="AV284" s="410"/>
      <c r="AW284" s="410"/>
      <c r="AX284" s="402"/>
      <c r="AY284" t="str">
        <f t="shared" ref="AY284:AY298" si="265">CW284&amp;CX284&amp;CY284&amp;CZ284&amp;DA284&amp;DB284&amp;DC284</f>
        <v/>
      </c>
      <c r="CW284" s="25" t="str">
        <f t="shared" ref="CW284:CW298" si="266">IF(AND(F284&gt;0,AO284=""),"  * No olvide digitar Embarazadas. Digite Cero si no tiene.",IF(AO284&gt;F284," * Las Embarazadas no pueden superar el Total Mujeres.",""))</f>
        <v/>
      </c>
      <c r="CX284" s="25" t="str">
        <f t="shared" ref="CX284:CX298" si="267">IF(AND(D284&gt;0,AV284="")," * No olvide ingresar datos en Usuarios con Discapacidad. (Digite cero si no tiene).",IF(AV284&gt;D284," * La variable Usuarios con discapacidad No puede ser mayor al Total.",""))</f>
        <v/>
      </c>
      <c r="CY284" s="25" t="str">
        <f t="shared" ref="CY284:CY298" si="268">IF(AND(D284&gt;0,AW284="")," * No olvide ingresar datos en Usuarios Oncológicos. (Digite cero si no tiene).",IF(AW284&gt;D284," * La variable Usuarios oncológicos No puede ser mayor al Total.",""))</f>
        <v/>
      </c>
      <c r="CZ284" s="25" t="str">
        <f t="shared" ref="CZ284:CZ298" si="269">IF(AND((AI284+AJ284)&gt;0,AP284="")," * No olvide digitar la variable 60 años. Si no tiene digite Cero.",IF(AP284&gt;(AI284+AJ284), "* El número de pacientes de 60 años NO DEBE ser mayor a lo registrado en el grupo etario de 60 a 64 años.",""))</f>
        <v/>
      </c>
      <c r="DA284" s="25" t="str">
        <f t="shared" si="263"/>
        <v/>
      </c>
      <c r="DB284" s="25" t="str">
        <f t="shared" si="264"/>
        <v/>
      </c>
      <c r="DC284"/>
      <c r="DD284"/>
      <c r="DE284"/>
      <c r="DG284" s="26">
        <f t="shared" ref="DG284:DG298" si="270">IF(AND(F284&gt;0,AO284=""),1,IF(AO284&gt;F284,1,0))</f>
        <v>0</v>
      </c>
      <c r="DH284" s="26">
        <f t="shared" ref="DH284:DH298" si="271">IF(AND(D284&gt;0,AV284=""),1,IF(AV284&gt;D284,1,0))</f>
        <v>0</v>
      </c>
      <c r="DI284" s="26">
        <f t="shared" ref="DI284:DI298" si="272">IF(AND(D284&gt;0,AW284=""),1,IF(AW284&gt;D284,1,0))</f>
        <v>0</v>
      </c>
      <c r="DJ284" s="26">
        <f t="shared" ref="DJ284:DJ298" si="273">IF(AND((AI284+AJ284)&gt;0,AP284=""),1,IF(AP284&gt;(AI284+AJ284),1,0))</f>
        <v>0</v>
      </c>
      <c r="DK284" s="26">
        <f t="shared" ref="DK284:DK298" si="274">IF(AND(D284&gt;0,AX284=""),1,0)</f>
        <v>0</v>
      </c>
      <c r="DL284" s="26">
        <f t="shared" ref="DL284:DL298" si="275">IF(AX284&gt;D284,1,0)</f>
        <v>0</v>
      </c>
      <c r="DM284"/>
    </row>
    <row r="285" spans="1:117" ht="15" customHeight="1" x14ac:dyDescent="0.25">
      <c r="A285" s="713"/>
      <c r="B285" s="1331" t="s">
        <v>270</v>
      </c>
      <c r="C285" s="1332"/>
      <c r="D285" s="1321">
        <f t="shared" si="261"/>
        <v>0</v>
      </c>
      <c r="E285" s="1322">
        <f t="shared" si="262"/>
        <v>0</v>
      </c>
      <c r="F285" s="1323">
        <f t="shared" si="262"/>
        <v>0</v>
      </c>
      <c r="G285" s="401"/>
      <c r="H285" s="402"/>
      <c r="I285" s="403"/>
      <c r="J285" s="402"/>
      <c r="K285" s="403"/>
      <c r="L285" s="402"/>
      <c r="M285" s="403"/>
      <c r="N285" s="402"/>
      <c r="O285" s="403"/>
      <c r="P285" s="402"/>
      <c r="Q285" s="403"/>
      <c r="R285" s="402"/>
      <c r="S285" s="403"/>
      <c r="T285" s="402"/>
      <c r="U285" s="403"/>
      <c r="V285" s="404"/>
      <c r="W285" s="403"/>
      <c r="X285" s="404"/>
      <c r="Y285" s="403"/>
      <c r="Z285" s="404"/>
      <c r="AA285" s="403"/>
      <c r="AB285" s="404"/>
      <c r="AC285" s="403"/>
      <c r="AD285" s="404"/>
      <c r="AE285" s="403"/>
      <c r="AF285" s="404"/>
      <c r="AG285" s="403"/>
      <c r="AH285" s="404"/>
      <c r="AI285" s="403"/>
      <c r="AJ285" s="404"/>
      <c r="AK285" s="403"/>
      <c r="AL285" s="404"/>
      <c r="AM285" s="403"/>
      <c r="AN285" s="404"/>
      <c r="AO285" s="405"/>
      <c r="AP285" s="406"/>
      <c r="AQ285" s="407"/>
      <c r="AR285" s="408"/>
      <c r="AS285" s="409"/>
      <c r="AT285" s="403"/>
      <c r="AU285" s="403"/>
      <c r="AV285" s="410"/>
      <c r="AW285" s="410"/>
      <c r="AX285" s="402"/>
      <c r="AY285" t="str">
        <f t="shared" si="265"/>
        <v/>
      </c>
      <c r="CW285" s="25" t="str">
        <f t="shared" si="266"/>
        <v/>
      </c>
      <c r="CX285" s="25" t="str">
        <f t="shared" si="267"/>
        <v/>
      </c>
      <c r="CY285" s="25" t="str">
        <f t="shared" si="268"/>
        <v/>
      </c>
      <c r="CZ285" s="25" t="str">
        <f t="shared" si="269"/>
        <v/>
      </c>
      <c r="DA285" s="25" t="str">
        <f t="shared" si="263"/>
        <v/>
      </c>
      <c r="DB285" s="25" t="str">
        <f t="shared" si="264"/>
        <v/>
      </c>
      <c r="DC285"/>
      <c r="DD285"/>
      <c r="DE285"/>
      <c r="DG285" s="26">
        <f t="shared" si="270"/>
        <v>0</v>
      </c>
      <c r="DH285" s="26">
        <f t="shared" si="271"/>
        <v>0</v>
      </c>
      <c r="DI285" s="26">
        <f t="shared" si="272"/>
        <v>0</v>
      </c>
      <c r="DJ285" s="26">
        <f t="shared" si="273"/>
        <v>0</v>
      </c>
      <c r="DK285" s="26">
        <f t="shared" si="274"/>
        <v>0</v>
      </c>
      <c r="DL285" s="26">
        <f t="shared" si="275"/>
        <v>0</v>
      </c>
      <c r="DM285"/>
    </row>
    <row r="286" spans="1:117" x14ac:dyDescent="0.25">
      <c r="A286" s="2676"/>
      <c r="B286" s="1333" t="s">
        <v>271</v>
      </c>
      <c r="C286" s="1333"/>
      <c r="D286" s="1334">
        <f t="shared" si="261"/>
        <v>0</v>
      </c>
      <c r="E286" s="1335">
        <f t="shared" si="262"/>
        <v>0</v>
      </c>
      <c r="F286" s="1336">
        <f t="shared" si="262"/>
        <v>0</v>
      </c>
      <c r="G286" s="1314"/>
      <c r="H286" s="1315"/>
      <c r="I286" s="1316"/>
      <c r="J286" s="1315"/>
      <c r="K286" s="1316"/>
      <c r="L286" s="1315"/>
      <c r="M286" s="1316"/>
      <c r="N286" s="1315"/>
      <c r="O286" s="1316"/>
      <c r="P286" s="1315"/>
      <c r="Q286" s="1316"/>
      <c r="R286" s="1315"/>
      <c r="S286" s="1316"/>
      <c r="T286" s="1315"/>
      <c r="U286" s="1316"/>
      <c r="V286" s="389"/>
      <c r="W286" s="1316"/>
      <c r="X286" s="389"/>
      <c r="Y286" s="1316"/>
      <c r="Z286" s="389"/>
      <c r="AA286" s="1316"/>
      <c r="AB286" s="389"/>
      <c r="AC286" s="1316"/>
      <c r="AD286" s="389"/>
      <c r="AE286" s="1316"/>
      <c r="AF286" s="389"/>
      <c r="AG286" s="1316"/>
      <c r="AH286" s="389"/>
      <c r="AI286" s="1316"/>
      <c r="AJ286" s="389"/>
      <c r="AK286" s="1316"/>
      <c r="AL286" s="389"/>
      <c r="AM286" s="1316"/>
      <c r="AN286" s="389"/>
      <c r="AO286" s="1317"/>
      <c r="AP286" s="1318"/>
      <c r="AQ286" s="1338"/>
      <c r="AR286" s="1339"/>
      <c r="AS286" s="413"/>
      <c r="AT286" s="1316"/>
      <c r="AU286" s="1316"/>
      <c r="AV286" s="1319"/>
      <c r="AW286" s="1319"/>
      <c r="AX286" s="1315"/>
      <c r="AY286" t="str">
        <f t="shared" si="265"/>
        <v/>
      </c>
      <c r="CW286" s="25" t="str">
        <f t="shared" si="266"/>
        <v/>
      </c>
      <c r="CX286" s="25" t="str">
        <f t="shared" si="267"/>
        <v/>
      </c>
      <c r="CY286" s="25" t="str">
        <f t="shared" si="268"/>
        <v/>
      </c>
      <c r="CZ286" s="25" t="str">
        <f t="shared" si="269"/>
        <v/>
      </c>
      <c r="DA286" s="25" t="str">
        <f t="shared" si="263"/>
        <v/>
      </c>
      <c r="DB286" s="25" t="str">
        <f t="shared" si="264"/>
        <v/>
      </c>
      <c r="DC286"/>
      <c r="DD286"/>
      <c r="DE286"/>
      <c r="DG286" s="26">
        <f t="shared" si="270"/>
        <v>0</v>
      </c>
      <c r="DH286" s="26">
        <f t="shared" si="271"/>
        <v>0</v>
      </c>
      <c r="DI286" s="26">
        <f t="shared" si="272"/>
        <v>0</v>
      </c>
      <c r="DJ286" s="26">
        <f t="shared" si="273"/>
        <v>0</v>
      </c>
      <c r="DK286" s="26">
        <f t="shared" si="274"/>
        <v>0</v>
      </c>
      <c r="DL286" s="26">
        <f t="shared" si="275"/>
        <v>0</v>
      </c>
      <c r="DM286"/>
    </row>
    <row r="287" spans="1:117" x14ac:dyDescent="0.25">
      <c r="A287" s="2673" t="s">
        <v>102</v>
      </c>
      <c r="B287" s="830" t="s">
        <v>266</v>
      </c>
      <c r="C287" s="830"/>
      <c r="D287" s="245">
        <f t="shared" si="261"/>
        <v>0</v>
      </c>
      <c r="E287" s="390">
        <f t="shared" si="262"/>
        <v>0</v>
      </c>
      <c r="F287" s="391">
        <f t="shared" si="262"/>
        <v>0</v>
      </c>
      <c r="G287" s="392"/>
      <c r="H287" s="393"/>
      <c r="I287" s="394"/>
      <c r="J287" s="393"/>
      <c r="K287" s="394"/>
      <c r="L287" s="393"/>
      <c r="M287" s="394"/>
      <c r="N287" s="393"/>
      <c r="O287" s="394"/>
      <c r="P287" s="393"/>
      <c r="Q287" s="394"/>
      <c r="R287" s="393"/>
      <c r="S287" s="394"/>
      <c r="T287" s="393"/>
      <c r="U287" s="394"/>
      <c r="V287" s="395"/>
      <c r="W287" s="394"/>
      <c r="X287" s="395"/>
      <c r="Y287" s="394"/>
      <c r="Z287" s="395"/>
      <c r="AA287" s="394"/>
      <c r="AB287" s="395"/>
      <c r="AC287" s="394"/>
      <c r="AD287" s="395"/>
      <c r="AE287" s="394"/>
      <c r="AF287" s="395"/>
      <c r="AG287" s="394"/>
      <c r="AH287" s="395"/>
      <c r="AI287" s="394"/>
      <c r="AJ287" s="395"/>
      <c r="AK287" s="394"/>
      <c r="AL287" s="395"/>
      <c r="AM287" s="394"/>
      <c r="AN287" s="395"/>
      <c r="AO287" s="396"/>
      <c r="AP287" s="397"/>
      <c r="AQ287" s="392"/>
      <c r="AR287" s="393"/>
      <c r="AS287" s="2651"/>
      <c r="AT287" s="394"/>
      <c r="AU287" s="394"/>
      <c r="AV287" s="398"/>
      <c r="AW287" s="398"/>
      <c r="AX287" s="393"/>
      <c r="AY287" t="str">
        <f t="shared" si="265"/>
        <v/>
      </c>
      <c r="CW287" s="25" t="str">
        <f t="shared" si="266"/>
        <v/>
      </c>
      <c r="CX287" s="25" t="str">
        <f t="shared" si="267"/>
        <v/>
      </c>
      <c r="CY287" s="25" t="str">
        <f t="shared" si="268"/>
        <v/>
      </c>
      <c r="CZ287" s="25" t="str">
        <f t="shared" si="269"/>
        <v/>
      </c>
      <c r="DA287" s="25" t="str">
        <f t="shared" si="263"/>
        <v/>
      </c>
      <c r="DB287" s="25" t="str">
        <f t="shared" si="264"/>
        <v/>
      </c>
      <c r="DC287"/>
      <c r="DD287"/>
      <c r="DE287"/>
      <c r="DG287" s="26">
        <f t="shared" si="270"/>
        <v>0</v>
      </c>
      <c r="DH287" s="26">
        <f t="shared" si="271"/>
        <v>0</v>
      </c>
      <c r="DI287" s="26">
        <f t="shared" si="272"/>
        <v>0</v>
      </c>
      <c r="DJ287" s="26">
        <f t="shared" si="273"/>
        <v>0</v>
      </c>
      <c r="DK287" s="26">
        <f t="shared" si="274"/>
        <v>0</v>
      </c>
      <c r="DL287" s="26">
        <f t="shared" si="275"/>
        <v>0</v>
      </c>
      <c r="DM287"/>
    </row>
    <row r="288" spans="1:117" x14ac:dyDescent="0.25">
      <c r="A288" s="713"/>
      <c r="B288" s="1320" t="s">
        <v>267</v>
      </c>
      <c r="C288" s="1320"/>
      <c r="D288" s="1321">
        <f t="shared" si="261"/>
        <v>0</v>
      </c>
      <c r="E288" s="1322">
        <f t="shared" si="262"/>
        <v>0</v>
      </c>
      <c r="F288" s="1323">
        <f t="shared" si="262"/>
        <v>0</v>
      </c>
      <c r="G288" s="1324"/>
      <c r="H288" s="1325"/>
      <c r="I288" s="1326"/>
      <c r="J288" s="1325"/>
      <c r="K288" s="1326"/>
      <c r="L288" s="1325"/>
      <c r="M288" s="1326"/>
      <c r="N288" s="1325"/>
      <c r="O288" s="1326"/>
      <c r="P288" s="1325"/>
      <c r="Q288" s="1326"/>
      <c r="R288" s="1325"/>
      <c r="S288" s="1326"/>
      <c r="T288" s="1325"/>
      <c r="U288" s="1326"/>
      <c r="V288" s="1327"/>
      <c r="W288" s="1326"/>
      <c r="X288" s="1327"/>
      <c r="Y288" s="1326"/>
      <c r="Z288" s="1327"/>
      <c r="AA288" s="1326"/>
      <c r="AB288" s="1327"/>
      <c r="AC288" s="1326"/>
      <c r="AD288" s="1327"/>
      <c r="AE288" s="1326"/>
      <c r="AF288" s="1327"/>
      <c r="AG288" s="1326"/>
      <c r="AH288" s="1327"/>
      <c r="AI288" s="1326"/>
      <c r="AJ288" s="1327"/>
      <c r="AK288" s="1326"/>
      <c r="AL288" s="1327"/>
      <c r="AM288" s="1326"/>
      <c r="AN288" s="1327"/>
      <c r="AO288" s="1328"/>
      <c r="AP288" s="1329"/>
      <c r="AQ288" s="1307"/>
      <c r="AR288" s="1308"/>
      <c r="AS288" s="394"/>
      <c r="AT288" s="1326"/>
      <c r="AU288" s="1326"/>
      <c r="AV288" s="1330"/>
      <c r="AW288" s="1330"/>
      <c r="AX288" s="1325"/>
      <c r="AY288" t="str">
        <f t="shared" si="265"/>
        <v/>
      </c>
      <c r="CW288" s="25" t="str">
        <f t="shared" si="266"/>
        <v/>
      </c>
      <c r="CX288" s="25" t="str">
        <f t="shared" si="267"/>
        <v/>
      </c>
      <c r="CY288" s="25" t="str">
        <f t="shared" si="268"/>
        <v/>
      </c>
      <c r="CZ288" s="25" t="str">
        <f t="shared" si="269"/>
        <v/>
      </c>
      <c r="DA288" s="25" t="str">
        <f t="shared" si="263"/>
        <v/>
      </c>
      <c r="DB288" s="25" t="str">
        <f t="shared" si="264"/>
        <v/>
      </c>
      <c r="DC288"/>
      <c r="DD288"/>
      <c r="DE288"/>
      <c r="DG288" s="26">
        <f t="shared" si="270"/>
        <v>0</v>
      </c>
      <c r="DH288" s="26">
        <f t="shared" si="271"/>
        <v>0</v>
      </c>
      <c r="DI288" s="26">
        <f t="shared" si="272"/>
        <v>0</v>
      </c>
      <c r="DJ288" s="26">
        <f t="shared" si="273"/>
        <v>0</v>
      </c>
      <c r="DK288" s="26">
        <f t="shared" si="274"/>
        <v>0</v>
      </c>
      <c r="DL288" s="26">
        <f t="shared" si="275"/>
        <v>0</v>
      </c>
      <c r="DM288"/>
    </row>
    <row r="289" spans="1:117" x14ac:dyDescent="0.25">
      <c r="A289" s="713"/>
      <c r="B289" s="1320" t="s">
        <v>268</v>
      </c>
      <c r="C289" s="1320"/>
      <c r="D289" s="1321">
        <f t="shared" si="261"/>
        <v>0</v>
      </c>
      <c r="E289" s="1322">
        <f t="shared" si="262"/>
        <v>0</v>
      </c>
      <c r="F289" s="1323">
        <f t="shared" si="262"/>
        <v>0</v>
      </c>
      <c r="G289" s="1324"/>
      <c r="H289" s="1325"/>
      <c r="I289" s="1326"/>
      <c r="J289" s="1325"/>
      <c r="K289" s="1326"/>
      <c r="L289" s="1325"/>
      <c r="M289" s="1326"/>
      <c r="N289" s="1325"/>
      <c r="O289" s="1326"/>
      <c r="P289" s="1325"/>
      <c r="Q289" s="1326"/>
      <c r="R289" s="1325"/>
      <c r="S289" s="1326"/>
      <c r="T289" s="1325"/>
      <c r="U289" s="1326"/>
      <c r="V289" s="1327"/>
      <c r="W289" s="1326"/>
      <c r="X289" s="1327"/>
      <c r="Y289" s="1326"/>
      <c r="Z289" s="1327"/>
      <c r="AA289" s="1326"/>
      <c r="AB289" s="1327"/>
      <c r="AC289" s="1326"/>
      <c r="AD289" s="1327"/>
      <c r="AE289" s="1326"/>
      <c r="AF289" s="1327"/>
      <c r="AG289" s="1326"/>
      <c r="AH289" s="1327"/>
      <c r="AI289" s="1326"/>
      <c r="AJ289" s="1327"/>
      <c r="AK289" s="1326"/>
      <c r="AL289" s="1327"/>
      <c r="AM289" s="1326"/>
      <c r="AN289" s="1327"/>
      <c r="AO289" s="1328"/>
      <c r="AP289" s="1329"/>
      <c r="AQ289" s="1307"/>
      <c r="AR289" s="1308"/>
      <c r="AS289" s="1341"/>
      <c r="AT289" s="1326"/>
      <c r="AU289" s="1326"/>
      <c r="AV289" s="1330"/>
      <c r="AW289" s="1330"/>
      <c r="AX289" s="1325"/>
      <c r="AY289" t="str">
        <f t="shared" si="265"/>
        <v/>
      </c>
      <c r="CW289" s="25" t="str">
        <f t="shared" si="266"/>
        <v/>
      </c>
      <c r="CX289" s="25" t="str">
        <f t="shared" si="267"/>
        <v/>
      </c>
      <c r="CY289" s="25" t="str">
        <f t="shared" si="268"/>
        <v/>
      </c>
      <c r="CZ289" s="25" t="str">
        <f t="shared" si="269"/>
        <v/>
      </c>
      <c r="DA289" s="25" t="str">
        <f t="shared" si="263"/>
        <v/>
      </c>
      <c r="DB289" s="25" t="str">
        <f t="shared" si="264"/>
        <v/>
      </c>
      <c r="DC289"/>
      <c r="DD289"/>
      <c r="DE289"/>
      <c r="DG289" s="26">
        <f t="shared" si="270"/>
        <v>0</v>
      </c>
      <c r="DH289" s="26">
        <f t="shared" si="271"/>
        <v>0</v>
      </c>
      <c r="DI289" s="26">
        <f t="shared" si="272"/>
        <v>0</v>
      </c>
      <c r="DJ289" s="26">
        <f t="shared" si="273"/>
        <v>0</v>
      </c>
      <c r="DK289" s="26">
        <f t="shared" si="274"/>
        <v>0</v>
      </c>
      <c r="DL289" s="26">
        <f t="shared" si="275"/>
        <v>0</v>
      </c>
      <c r="DM289"/>
    </row>
    <row r="290" spans="1:117" x14ac:dyDescent="0.25">
      <c r="A290" s="713"/>
      <c r="B290" s="1331" t="s">
        <v>269</v>
      </c>
      <c r="C290" s="1332"/>
      <c r="D290" s="1321">
        <f t="shared" si="261"/>
        <v>0</v>
      </c>
      <c r="E290" s="1322">
        <f t="shared" si="262"/>
        <v>0</v>
      </c>
      <c r="F290" s="1323">
        <f t="shared" si="262"/>
        <v>0</v>
      </c>
      <c r="G290" s="401"/>
      <c r="H290" s="402"/>
      <c r="I290" s="403"/>
      <c r="J290" s="402"/>
      <c r="K290" s="403"/>
      <c r="L290" s="402"/>
      <c r="M290" s="403"/>
      <c r="N290" s="402"/>
      <c r="O290" s="403"/>
      <c r="P290" s="402"/>
      <c r="Q290" s="403"/>
      <c r="R290" s="402"/>
      <c r="S290" s="403"/>
      <c r="T290" s="402"/>
      <c r="U290" s="403"/>
      <c r="V290" s="404"/>
      <c r="W290" s="403"/>
      <c r="X290" s="404"/>
      <c r="Y290" s="403"/>
      <c r="Z290" s="404"/>
      <c r="AA290" s="403"/>
      <c r="AB290" s="404"/>
      <c r="AC290" s="403"/>
      <c r="AD290" s="404"/>
      <c r="AE290" s="403"/>
      <c r="AF290" s="404"/>
      <c r="AG290" s="403"/>
      <c r="AH290" s="404"/>
      <c r="AI290" s="403"/>
      <c r="AJ290" s="404"/>
      <c r="AK290" s="403"/>
      <c r="AL290" s="404"/>
      <c r="AM290" s="403"/>
      <c r="AN290" s="404"/>
      <c r="AO290" s="405"/>
      <c r="AP290" s="406"/>
      <c r="AQ290" s="1307"/>
      <c r="AR290" s="1308"/>
      <c r="AS290" s="1341"/>
      <c r="AT290" s="403"/>
      <c r="AU290" s="403"/>
      <c r="AV290" s="410"/>
      <c r="AW290" s="410"/>
      <c r="AX290" s="402"/>
      <c r="AY290" t="str">
        <f t="shared" si="265"/>
        <v/>
      </c>
      <c r="CW290" s="25" t="str">
        <f t="shared" si="266"/>
        <v/>
      </c>
      <c r="CX290" s="25" t="str">
        <f t="shared" si="267"/>
        <v/>
      </c>
      <c r="CY290" s="25" t="str">
        <f t="shared" si="268"/>
        <v/>
      </c>
      <c r="CZ290" s="25" t="str">
        <f t="shared" si="269"/>
        <v/>
      </c>
      <c r="DA290" s="25" t="str">
        <f t="shared" si="263"/>
        <v/>
      </c>
      <c r="DB290" s="25" t="str">
        <f t="shared" si="264"/>
        <v/>
      </c>
      <c r="DC290"/>
      <c r="DD290"/>
      <c r="DE290"/>
      <c r="DG290" s="26">
        <f t="shared" si="270"/>
        <v>0</v>
      </c>
      <c r="DH290" s="26">
        <f t="shared" si="271"/>
        <v>0</v>
      </c>
      <c r="DI290" s="26">
        <f t="shared" si="272"/>
        <v>0</v>
      </c>
      <c r="DJ290" s="26">
        <f t="shared" si="273"/>
        <v>0</v>
      </c>
      <c r="DK290" s="26">
        <f t="shared" si="274"/>
        <v>0</v>
      </c>
      <c r="DL290" s="26">
        <f t="shared" si="275"/>
        <v>0</v>
      </c>
      <c r="DM290"/>
    </row>
    <row r="291" spans="1:117" ht="15" customHeight="1" x14ac:dyDescent="0.25">
      <c r="A291" s="713"/>
      <c r="B291" s="1331" t="s">
        <v>270</v>
      </c>
      <c r="C291" s="1332"/>
      <c r="D291" s="1321">
        <f t="shared" si="261"/>
        <v>0</v>
      </c>
      <c r="E291" s="1322">
        <f t="shared" si="262"/>
        <v>0</v>
      </c>
      <c r="F291" s="1323">
        <f t="shared" si="262"/>
        <v>0</v>
      </c>
      <c r="G291" s="401"/>
      <c r="H291" s="402"/>
      <c r="I291" s="403"/>
      <c r="J291" s="402"/>
      <c r="K291" s="403"/>
      <c r="L291" s="402"/>
      <c r="M291" s="403"/>
      <c r="N291" s="402"/>
      <c r="O291" s="403"/>
      <c r="P291" s="402"/>
      <c r="Q291" s="403"/>
      <c r="R291" s="402"/>
      <c r="S291" s="403"/>
      <c r="T291" s="402"/>
      <c r="U291" s="403"/>
      <c r="V291" s="404"/>
      <c r="W291" s="403"/>
      <c r="X291" s="404"/>
      <c r="Y291" s="403"/>
      <c r="Z291" s="404"/>
      <c r="AA291" s="403"/>
      <c r="AB291" s="404"/>
      <c r="AC291" s="403"/>
      <c r="AD291" s="404"/>
      <c r="AE291" s="403"/>
      <c r="AF291" s="404"/>
      <c r="AG291" s="403"/>
      <c r="AH291" s="404"/>
      <c r="AI291" s="403"/>
      <c r="AJ291" s="404"/>
      <c r="AK291" s="403"/>
      <c r="AL291" s="404"/>
      <c r="AM291" s="403"/>
      <c r="AN291" s="404"/>
      <c r="AO291" s="405"/>
      <c r="AP291" s="406"/>
      <c r="AQ291" s="407"/>
      <c r="AR291" s="408"/>
      <c r="AS291" s="409"/>
      <c r="AT291" s="403"/>
      <c r="AU291" s="403"/>
      <c r="AV291" s="410"/>
      <c r="AW291" s="410"/>
      <c r="AX291" s="402"/>
      <c r="AY291" t="str">
        <f t="shared" si="265"/>
        <v/>
      </c>
      <c r="CW291" s="25" t="str">
        <f t="shared" si="266"/>
        <v/>
      </c>
      <c r="CX291" s="25" t="str">
        <f t="shared" si="267"/>
        <v/>
      </c>
      <c r="CY291" s="25" t="str">
        <f t="shared" si="268"/>
        <v/>
      </c>
      <c r="CZ291" s="25" t="str">
        <f t="shared" si="269"/>
        <v/>
      </c>
      <c r="DA291" s="25" t="str">
        <f t="shared" si="263"/>
        <v/>
      </c>
      <c r="DB291" s="25" t="str">
        <f t="shared" si="264"/>
        <v/>
      </c>
      <c r="DC291"/>
      <c r="DD291"/>
      <c r="DE291"/>
      <c r="DG291" s="26">
        <f t="shared" si="270"/>
        <v>0</v>
      </c>
      <c r="DH291" s="26">
        <f t="shared" si="271"/>
        <v>0</v>
      </c>
      <c r="DI291" s="26">
        <f t="shared" si="272"/>
        <v>0</v>
      </c>
      <c r="DJ291" s="26">
        <f t="shared" si="273"/>
        <v>0</v>
      </c>
      <c r="DK291" s="26">
        <f t="shared" si="274"/>
        <v>0</v>
      </c>
      <c r="DL291" s="26">
        <f t="shared" si="275"/>
        <v>0</v>
      </c>
      <c r="DM291"/>
    </row>
    <row r="292" spans="1:117" x14ac:dyDescent="0.25">
      <c r="A292" s="2676"/>
      <c r="B292" s="1333" t="s">
        <v>271</v>
      </c>
      <c r="C292" s="1333"/>
      <c r="D292" s="1334">
        <f t="shared" si="261"/>
        <v>0</v>
      </c>
      <c r="E292" s="1335">
        <f t="shared" si="262"/>
        <v>0</v>
      </c>
      <c r="F292" s="1336">
        <f t="shared" si="262"/>
        <v>0</v>
      </c>
      <c r="G292" s="1314"/>
      <c r="H292" s="1315"/>
      <c r="I292" s="1316"/>
      <c r="J292" s="1315"/>
      <c r="K292" s="1316"/>
      <c r="L292" s="1315"/>
      <c r="M292" s="1316"/>
      <c r="N292" s="1315"/>
      <c r="O292" s="1316"/>
      <c r="P292" s="1315"/>
      <c r="Q292" s="1316"/>
      <c r="R292" s="1315"/>
      <c r="S292" s="1316"/>
      <c r="T292" s="1315"/>
      <c r="U292" s="1316"/>
      <c r="V292" s="389"/>
      <c r="W292" s="1316"/>
      <c r="X292" s="389"/>
      <c r="Y292" s="1316"/>
      <c r="Z292" s="389"/>
      <c r="AA292" s="1316"/>
      <c r="AB292" s="389"/>
      <c r="AC292" s="1316"/>
      <c r="AD292" s="389"/>
      <c r="AE292" s="1316"/>
      <c r="AF292" s="389"/>
      <c r="AG292" s="1316"/>
      <c r="AH292" s="389"/>
      <c r="AI292" s="1316"/>
      <c r="AJ292" s="389"/>
      <c r="AK292" s="1316"/>
      <c r="AL292" s="389"/>
      <c r="AM292" s="1316"/>
      <c r="AN292" s="389"/>
      <c r="AO292" s="1317"/>
      <c r="AP292" s="1318"/>
      <c r="AQ292" s="1338"/>
      <c r="AR292" s="1339"/>
      <c r="AS292" s="413"/>
      <c r="AT292" s="1316"/>
      <c r="AU292" s="1316"/>
      <c r="AV292" s="1319"/>
      <c r="AW292" s="1319"/>
      <c r="AX292" s="1315"/>
      <c r="AY292" t="str">
        <f t="shared" si="265"/>
        <v/>
      </c>
      <c r="CW292" s="25" t="str">
        <f t="shared" si="266"/>
        <v/>
      </c>
      <c r="CX292" s="25" t="str">
        <f t="shared" si="267"/>
        <v/>
      </c>
      <c r="CY292" s="25" t="str">
        <f t="shared" si="268"/>
        <v/>
      </c>
      <c r="CZ292" s="25" t="str">
        <f t="shared" si="269"/>
        <v/>
      </c>
      <c r="DA292" s="25" t="str">
        <f t="shared" si="263"/>
        <v/>
      </c>
      <c r="DB292" s="25" t="str">
        <f t="shared" si="264"/>
        <v/>
      </c>
      <c r="DC292"/>
      <c r="DD292"/>
      <c r="DE292"/>
      <c r="DG292" s="26">
        <f t="shared" si="270"/>
        <v>0</v>
      </c>
      <c r="DH292" s="26">
        <f t="shared" si="271"/>
        <v>0</v>
      </c>
      <c r="DI292" s="26">
        <f t="shared" si="272"/>
        <v>0</v>
      </c>
      <c r="DJ292" s="26">
        <f t="shared" si="273"/>
        <v>0</v>
      </c>
      <c r="DK292" s="26">
        <f t="shared" si="274"/>
        <v>0</v>
      </c>
      <c r="DL292" s="26">
        <f t="shared" si="275"/>
        <v>0</v>
      </c>
      <c r="DM292"/>
    </row>
    <row r="293" spans="1:117" ht="15" customHeight="1" x14ac:dyDescent="0.25">
      <c r="A293" s="2531" t="s">
        <v>104</v>
      </c>
      <c r="B293" s="2683" t="s">
        <v>266</v>
      </c>
      <c r="C293" s="2683"/>
      <c r="D293" s="2684">
        <f t="shared" si="261"/>
        <v>0</v>
      </c>
      <c r="E293" s="2685">
        <f t="shared" si="262"/>
        <v>0</v>
      </c>
      <c r="F293" s="2686">
        <f t="shared" si="262"/>
        <v>0</v>
      </c>
      <c r="G293" s="2687"/>
      <c r="H293" s="2688"/>
      <c r="I293" s="2689"/>
      <c r="J293" s="2688"/>
      <c r="K293" s="2689"/>
      <c r="L293" s="2688"/>
      <c r="M293" s="2689"/>
      <c r="N293" s="2688"/>
      <c r="O293" s="2689"/>
      <c r="P293" s="2688"/>
      <c r="Q293" s="2689"/>
      <c r="R293" s="2688"/>
      <c r="S293" s="2689"/>
      <c r="T293" s="2688"/>
      <c r="U293" s="2689"/>
      <c r="V293" s="2690"/>
      <c r="W293" s="2689"/>
      <c r="X293" s="2690"/>
      <c r="Y293" s="2689"/>
      <c r="Z293" s="2690"/>
      <c r="AA293" s="2689"/>
      <c r="AB293" s="2690"/>
      <c r="AC293" s="2689"/>
      <c r="AD293" s="2690"/>
      <c r="AE293" s="2689"/>
      <c r="AF293" s="2690"/>
      <c r="AG293" s="2689"/>
      <c r="AH293" s="2690"/>
      <c r="AI293" s="2689"/>
      <c r="AJ293" s="2690"/>
      <c r="AK293" s="2689"/>
      <c r="AL293" s="2690"/>
      <c r="AM293" s="2687"/>
      <c r="AN293" s="2691"/>
      <c r="AO293" s="2689"/>
      <c r="AP293" s="2692"/>
      <c r="AQ293" s="2687"/>
      <c r="AR293" s="2693"/>
      <c r="AS293" s="2694"/>
      <c r="AT293" s="2694"/>
      <c r="AU293" s="2694"/>
      <c r="AV293" s="387"/>
      <c r="AW293" s="387"/>
      <c r="AX293" s="386"/>
      <c r="AY293" t="str">
        <f t="shared" si="265"/>
        <v/>
      </c>
      <c r="CW293" s="25" t="str">
        <f t="shared" si="266"/>
        <v/>
      </c>
      <c r="CX293" s="25" t="str">
        <f t="shared" si="267"/>
        <v/>
      </c>
      <c r="CY293" s="25" t="str">
        <f t="shared" si="268"/>
        <v/>
      </c>
      <c r="CZ293" s="25" t="str">
        <f t="shared" si="269"/>
        <v/>
      </c>
      <c r="DA293" s="25" t="str">
        <f t="shared" si="263"/>
        <v/>
      </c>
      <c r="DB293" s="25" t="str">
        <f t="shared" si="264"/>
        <v/>
      </c>
      <c r="DC293"/>
      <c r="DD293"/>
      <c r="DE293"/>
      <c r="DG293" s="26">
        <f t="shared" si="270"/>
        <v>0</v>
      </c>
      <c r="DH293" s="26">
        <f t="shared" si="271"/>
        <v>0</v>
      </c>
      <c r="DI293" s="26">
        <f t="shared" si="272"/>
        <v>0</v>
      </c>
      <c r="DJ293" s="26">
        <f t="shared" si="273"/>
        <v>0</v>
      </c>
      <c r="DK293" s="26">
        <f t="shared" si="274"/>
        <v>0</v>
      </c>
      <c r="DL293" s="26">
        <f t="shared" si="275"/>
        <v>0</v>
      </c>
      <c r="DM293"/>
    </row>
    <row r="294" spans="1:117" x14ac:dyDescent="0.25">
      <c r="A294" s="729"/>
      <c r="B294" s="1320" t="s">
        <v>267</v>
      </c>
      <c r="C294" s="1320"/>
      <c r="D294" s="1383">
        <f t="shared" si="261"/>
        <v>0</v>
      </c>
      <c r="E294" s="2695">
        <f t="shared" si="262"/>
        <v>0</v>
      </c>
      <c r="F294" s="2696">
        <f t="shared" si="262"/>
        <v>0</v>
      </c>
      <c r="G294" s="2697"/>
      <c r="H294" s="2698"/>
      <c r="I294" s="2699"/>
      <c r="J294" s="2698"/>
      <c r="K294" s="2699"/>
      <c r="L294" s="2698"/>
      <c r="M294" s="2699"/>
      <c r="N294" s="2698"/>
      <c r="O294" s="2699"/>
      <c r="P294" s="2698"/>
      <c r="Q294" s="2699"/>
      <c r="R294" s="2698"/>
      <c r="S294" s="2699"/>
      <c r="T294" s="2698"/>
      <c r="U294" s="2699"/>
      <c r="V294" s="2700"/>
      <c r="W294" s="2699"/>
      <c r="X294" s="2700"/>
      <c r="Y294" s="2699"/>
      <c r="Z294" s="2700"/>
      <c r="AA294" s="2699"/>
      <c r="AB294" s="2700"/>
      <c r="AC294" s="2699"/>
      <c r="AD294" s="2700"/>
      <c r="AE294" s="2699"/>
      <c r="AF294" s="2700"/>
      <c r="AG294" s="2699"/>
      <c r="AH294" s="2700"/>
      <c r="AI294" s="2699"/>
      <c r="AJ294" s="2700"/>
      <c r="AK294" s="2699"/>
      <c r="AL294" s="2700"/>
      <c r="AM294" s="2697"/>
      <c r="AN294" s="2701"/>
      <c r="AO294" s="2699"/>
      <c r="AP294" s="2702"/>
      <c r="AQ294" s="1307"/>
      <c r="AR294" s="1308"/>
      <c r="AS294" s="394"/>
      <c r="AT294" s="1326"/>
      <c r="AU294" s="1326"/>
      <c r="AV294" s="1330"/>
      <c r="AW294" s="1330"/>
      <c r="AX294" s="1325"/>
      <c r="AY294" t="str">
        <f t="shared" si="265"/>
        <v/>
      </c>
      <c r="CW294" s="25" t="str">
        <f t="shared" si="266"/>
        <v/>
      </c>
      <c r="CX294" s="25" t="str">
        <f t="shared" si="267"/>
        <v/>
      </c>
      <c r="CY294" s="25" t="str">
        <f t="shared" si="268"/>
        <v/>
      </c>
      <c r="CZ294" s="25" t="str">
        <f t="shared" si="269"/>
        <v/>
      </c>
      <c r="DA294" s="25" t="str">
        <f t="shared" si="263"/>
        <v/>
      </c>
      <c r="DB294" s="25" t="str">
        <f t="shared" si="264"/>
        <v/>
      </c>
      <c r="DC294"/>
      <c r="DD294"/>
      <c r="DE294"/>
      <c r="DG294" s="26">
        <f t="shared" si="270"/>
        <v>0</v>
      </c>
      <c r="DH294" s="26">
        <f t="shared" si="271"/>
        <v>0</v>
      </c>
      <c r="DI294" s="26">
        <f t="shared" si="272"/>
        <v>0</v>
      </c>
      <c r="DJ294" s="26">
        <f t="shared" si="273"/>
        <v>0</v>
      </c>
      <c r="DK294" s="26">
        <f t="shared" si="274"/>
        <v>0</v>
      </c>
      <c r="DL294" s="26">
        <f t="shared" si="275"/>
        <v>0</v>
      </c>
      <c r="DM294"/>
    </row>
    <row r="295" spans="1:117" x14ac:dyDescent="0.25">
      <c r="A295" s="729"/>
      <c r="B295" s="1320" t="s">
        <v>268</v>
      </c>
      <c r="C295" s="1320"/>
      <c r="D295" s="1383">
        <f t="shared" si="261"/>
        <v>0</v>
      </c>
      <c r="E295" s="2695">
        <f t="shared" si="262"/>
        <v>0</v>
      </c>
      <c r="F295" s="2696">
        <f t="shared" si="262"/>
        <v>0</v>
      </c>
      <c r="G295" s="2697"/>
      <c r="H295" s="2698"/>
      <c r="I295" s="2699"/>
      <c r="J295" s="2698"/>
      <c r="K295" s="2699"/>
      <c r="L295" s="2698"/>
      <c r="M295" s="2699"/>
      <c r="N295" s="2698"/>
      <c r="O295" s="2699"/>
      <c r="P295" s="2698"/>
      <c r="Q295" s="2699"/>
      <c r="R295" s="2698"/>
      <c r="S295" s="2699"/>
      <c r="T295" s="2698"/>
      <c r="U295" s="2699"/>
      <c r="V295" s="2700"/>
      <c r="W295" s="2699"/>
      <c r="X295" s="2700"/>
      <c r="Y295" s="2699"/>
      <c r="Z295" s="2700"/>
      <c r="AA295" s="2699"/>
      <c r="AB295" s="2700"/>
      <c r="AC295" s="2699"/>
      <c r="AD295" s="2700"/>
      <c r="AE295" s="2699"/>
      <c r="AF295" s="2700"/>
      <c r="AG295" s="2699"/>
      <c r="AH295" s="2700"/>
      <c r="AI295" s="2699"/>
      <c r="AJ295" s="2700"/>
      <c r="AK295" s="2699"/>
      <c r="AL295" s="2700"/>
      <c r="AM295" s="2697"/>
      <c r="AN295" s="2701"/>
      <c r="AO295" s="2699"/>
      <c r="AP295" s="2702"/>
      <c r="AQ295" s="1307"/>
      <c r="AR295" s="1308"/>
      <c r="AS295" s="1341"/>
      <c r="AT295" s="1326"/>
      <c r="AU295" s="1326"/>
      <c r="AV295" s="1330"/>
      <c r="AW295" s="1330"/>
      <c r="AX295" s="1325"/>
      <c r="AY295" t="str">
        <f t="shared" si="265"/>
        <v/>
      </c>
      <c r="CW295" s="25" t="str">
        <f t="shared" si="266"/>
        <v/>
      </c>
      <c r="CX295" s="25" t="str">
        <f t="shared" si="267"/>
        <v/>
      </c>
      <c r="CY295" s="25" t="str">
        <f t="shared" si="268"/>
        <v/>
      </c>
      <c r="CZ295" s="25" t="str">
        <f t="shared" si="269"/>
        <v/>
      </c>
      <c r="DA295" s="25" t="str">
        <f t="shared" si="263"/>
        <v/>
      </c>
      <c r="DB295" s="25" t="str">
        <f t="shared" si="264"/>
        <v/>
      </c>
      <c r="DC295"/>
      <c r="DD295"/>
      <c r="DE295"/>
      <c r="DG295" s="26">
        <f t="shared" si="270"/>
        <v>0</v>
      </c>
      <c r="DH295" s="26">
        <f t="shared" si="271"/>
        <v>0</v>
      </c>
      <c r="DI295" s="26">
        <f t="shared" si="272"/>
        <v>0</v>
      </c>
      <c r="DJ295" s="26">
        <f t="shared" si="273"/>
        <v>0</v>
      </c>
      <c r="DK295" s="26">
        <f t="shared" si="274"/>
        <v>0</v>
      </c>
      <c r="DL295" s="26">
        <f t="shared" si="275"/>
        <v>0</v>
      </c>
      <c r="DM295"/>
    </row>
    <row r="296" spans="1:117" x14ac:dyDescent="0.25">
      <c r="A296" s="729"/>
      <c r="B296" s="1331" t="s">
        <v>269</v>
      </c>
      <c r="C296" s="1332"/>
      <c r="D296" s="1383">
        <f t="shared" si="261"/>
        <v>0</v>
      </c>
      <c r="E296" s="2695">
        <f t="shared" si="262"/>
        <v>0</v>
      </c>
      <c r="F296" s="2696">
        <f t="shared" si="262"/>
        <v>0</v>
      </c>
      <c r="G296" s="2703"/>
      <c r="H296" s="2704"/>
      <c r="I296" s="2705"/>
      <c r="J296" s="2704"/>
      <c r="K296" s="2705"/>
      <c r="L296" s="2704"/>
      <c r="M296" s="2705"/>
      <c r="N296" s="2704"/>
      <c r="O296" s="2705"/>
      <c r="P296" s="2704"/>
      <c r="Q296" s="2705"/>
      <c r="R296" s="2704"/>
      <c r="S296" s="2705"/>
      <c r="T296" s="2704"/>
      <c r="U296" s="2705"/>
      <c r="V296" s="2704"/>
      <c r="W296" s="2705"/>
      <c r="X296" s="2704"/>
      <c r="Y296" s="2705"/>
      <c r="Z296" s="2704"/>
      <c r="AA296" s="2705"/>
      <c r="AB296" s="2704"/>
      <c r="AC296" s="2705"/>
      <c r="AD296" s="2704"/>
      <c r="AE296" s="2705"/>
      <c r="AF296" s="2704"/>
      <c r="AG296" s="2705"/>
      <c r="AH296" s="2704"/>
      <c r="AI296" s="2705"/>
      <c r="AJ296" s="2704"/>
      <c r="AK296" s="2705"/>
      <c r="AL296" s="2704"/>
      <c r="AM296" s="2703"/>
      <c r="AN296" s="2706"/>
      <c r="AO296" s="2707"/>
      <c r="AP296" s="2708"/>
      <c r="AQ296" s="1307"/>
      <c r="AR296" s="1308"/>
      <c r="AS296" s="1341"/>
      <c r="AT296" s="2707"/>
      <c r="AU296" s="2707"/>
      <c r="AV296" s="2709"/>
      <c r="AW296" s="2709"/>
      <c r="AX296" s="2710"/>
      <c r="AY296" t="str">
        <f t="shared" si="265"/>
        <v/>
      </c>
      <c r="CW296" s="25" t="str">
        <f t="shared" si="266"/>
        <v/>
      </c>
      <c r="CX296" s="25" t="str">
        <f t="shared" si="267"/>
        <v/>
      </c>
      <c r="CY296" s="25" t="str">
        <f t="shared" si="268"/>
        <v/>
      </c>
      <c r="CZ296" s="25" t="str">
        <f t="shared" si="269"/>
        <v/>
      </c>
      <c r="DA296" s="25" t="str">
        <f t="shared" si="263"/>
        <v/>
      </c>
      <c r="DB296" s="25" t="str">
        <f t="shared" si="264"/>
        <v/>
      </c>
      <c r="DC296"/>
      <c r="DD296"/>
      <c r="DE296"/>
      <c r="DG296" s="26">
        <f t="shared" si="270"/>
        <v>0</v>
      </c>
      <c r="DH296" s="26">
        <f t="shared" si="271"/>
        <v>0</v>
      </c>
      <c r="DI296" s="26">
        <f t="shared" si="272"/>
        <v>0</v>
      </c>
      <c r="DJ296" s="26">
        <f t="shared" si="273"/>
        <v>0</v>
      </c>
      <c r="DK296" s="26">
        <f t="shared" si="274"/>
        <v>0</v>
      </c>
      <c r="DL296" s="26">
        <f t="shared" si="275"/>
        <v>0</v>
      </c>
      <c r="DM296"/>
    </row>
    <row r="297" spans="1:117" ht="15" customHeight="1" x14ac:dyDescent="0.25">
      <c r="A297" s="729"/>
      <c r="B297" s="1331" t="s">
        <v>270</v>
      </c>
      <c r="C297" s="1332"/>
      <c r="D297" s="1383">
        <f t="shared" si="261"/>
        <v>0</v>
      </c>
      <c r="E297" s="2695">
        <f t="shared" si="262"/>
        <v>0</v>
      </c>
      <c r="F297" s="2696">
        <f t="shared" si="262"/>
        <v>0</v>
      </c>
      <c r="G297" s="2703"/>
      <c r="H297" s="2704"/>
      <c r="I297" s="2705"/>
      <c r="J297" s="2704"/>
      <c r="K297" s="2705"/>
      <c r="L297" s="2704"/>
      <c r="M297" s="2705"/>
      <c r="N297" s="2704"/>
      <c r="O297" s="2705"/>
      <c r="P297" s="2704"/>
      <c r="Q297" s="2705"/>
      <c r="R297" s="2704"/>
      <c r="S297" s="2705"/>
      <c r="T297" s="2704"/>
      <c r="U297" s="2705"/>
      <c r="V297" s="2704"/>
      <c r="W297" s="2705"/>
      <c r="X297" s="2704"/>
      <c r="Y297" s="2705"/>
      <c r="Z297" s="2704"/>
      <c r="AA297" s="2705"/>
      <c r="AB297" s="2704"/>
      <c r="AC297" s="2705"/>
      <c r="AD297" s="2704"/>
      <c r="AE297" s="2705"/>
      <c r="AF297" s="2704"/>
      <c r="AG297" s="2705"/>
      <c r="AH297" s="2704"/>
      <c r="AI297" s="2705"/>
      <c r="AJ297" s="2704"/>
      <c r="AK297" s="2705"/>
      <c r="AL297" s="2704"/>
      <c r="AM297" s="2703"/>
      <c r="AN297" s="2706"/>
      <c r="AO297" s="494"/>
      <c r="AP297" s="451"/>
      <c r="AQ297" s="407"/>
      <c r="AR297" s="408"/>
      <c r="AS297" s="409"/>
      <c r="AT297" s="494"/>
      <c r="AU297" s="494"/>
      <c r="AV297" s="495"/>
      <c r="AW297" s="495"/>
      <c r="AX297" s="496"/>
      <c r="AY297" t="str">
        <f t="shared" si="265"/>
        <v/>
      </c>
      <c r="CW297" s="25" t="str">
        <f t="shared" si="266"/>
        <v/>
      </c>
      <c r="CX297" s="25" t="str">
        <f t="shared" si="267"/>
        <v/>
      </c>
      <c r="CY297" s="25" t="str">
        <f t="shared" si="268"/>
        <v/>
      </c>
      <c r="CZ297" s="25" t="str">
        <f t="shared" si="269"/>
        <v/>
      </c>
      <c r="DA297" s="25" t="str">
        <f t="shared" si="263"/>
        <v/>
      </c>
      <c r="DB297" s="25" t="str">
        <f t="shared" si="264"/>
        <v/>
      </c>
      <c r="DC297"/>
      <c r="DD297"/>
      <c r="DE297"/>
      <c r="DG297" s="26">
        <f t="shared" si="270"/>
        <v>0</v>
      </c>
      <c r="DH297" s="26">
        <f t="shared" si="271"/>
        <v>0</v>
      </c>
      <c r="DI297" s="26">
        <f t="shared" si="272"/>
        <v>0</v>
      </c>
      <c r="DJ297" s="26">
        <f t="shared" si="273"/>
        <v>0</v>
      </c>
      <c r="DK297" s="26">
        <f t="shared" si="274"/>
        <v>0</v>
      </c>
      <c r="DL297" s="26">
        <f t="shared" si="275"/>
        <v>0</v>
      </c>
      <c r="DM297"/>
    </row>
    <row r="298" spans="1:117" x14ac:dyDescent="0.25">
      <c r="A298" s="899"/>
      <c r="B298" s="1333" t="s">
        <v>271</v>
      </c>
      <c r="C298" s="1333"/>
      <c r="D298" s="1388">
        <f t="shared" si="261"/>
        <v>0</v>
      </c>
      <c r="E298" s="2711">
        <f t="shared" si="262"/>
        <v>0</v>
      </c>
      <c r="F298" s="2712">
        <f t="shared" si="262"/>
        <v>0</v>
      </c>
      <c r="G298" s="2713"/>
      <c r="H298" s="2714"/>
      <c r="I298" s="2715"/>
      <c r="J298" s="2714"/>
      <c r="K298" s="2715"/>
      <c r="L298" s="2714"/>
      <c r="M298" s="2715"/>
      <c r="N298" s="2714"/>
      <c r="O298" s="2715"/>
      <c r="P298" s="2714"/>
      <c r="Q298" s="2715"/>
      <c r="R298" s="2714"/>
      <c r="S298" s="2715"/>
      <c r="T298" s="2714"/>
      <c r="U298" s="2713"/>
      <c r="V298" s="2714"/>
      <c r="W298" s="2713"/>
      <c r="X298" s="2714"/>
      <c r="Y298" s="2713"/>
      <c r="Z298" s="2714"/>
      <c r="AA298" s="2713"/>
      <c r="AB298" s="2714"/>
      <c r="AC298" s="2713"/>
      <c r="AD298" s="2714"/>
      <c r="AE298" s="2713"/>
      <c r="AF298" s="2714"/>
      <c r="AG298" s="2713"/>
      <c r="AH298" s="2714"/>
      <c r="AI298" s="2713"/>
      <c r="AJ298" s="2714"/>
      <c r="AK298" s="2713"/>
      <c r="AL298" s="2714"/>
      <c r="AM298" s="2713"/>
      <c r="AN298" s="2716"/>
      <c r="AO298" s="1316"/>
      <c r="AP298" s="1318"/>
      <c r="AQ298" s="1338"/>
      <c r="AR298" s="1339"/>
      <c r="AS298" s="413"/>
      <c r="AT298" s="1316"/>
      <c r="AU298" s="1316"/>
      <c r="AV298" s="1319"/>
      <c r="AW298" s="1319"/>
      <c r="AX298" s="1315"/>
      <c r="AY298" t="str">
        <f t="shared" si="265"/>
        <v/>
      </c>
      <c r="CW298" s="25" t="str">
        <f t="shared" si="266"/>
        <v/>
      </c>
      <c r="CX298" s="25" t="str">
        <f t="shared" si="267"/>
        <v/>
      </c>
      <c r="CY298" s="25" t="str">
        <f t="shared" si="268"/>
        <v/>
      </c>
      <c r="CZ298" s="25" t="str">
        <f t="shared" si="269"/>
        <v/>
      </c>
      <c r="DA298" s="25" t="str">
        <f t="shared" si="263"/>
        <v/>
      </c>
      <c r="DB298" s="25" t="str">
        <f t="shared" si="264"/>
        <v/>
      </c>
      <c r="DC298"/>
      <c r="DD298"/>
      <c r="DE298"/>
      <c r="DG298" s="26">
        <f t="shared" si="270"/>
        <v>0</v>
      </c>
      <c r="DH298" s="26">
        <f t="shared" si="271"/>
        <v>0</v>
      </c>
      <c r="DI298" s="26">
        <f t="shared" si="272"/>
        <v>0</v>
      </c>
      <c r="DJ298" s="26">
        <f t="shared" si="273"/>
        <v>0</v>
      </c>
      <c r="DK298" s="26">
        <f t="shared" si="274"/>
        <v>0</v>
      </c>
      <c r="DL298" s="26">
        <f t="shared" si="275"/>
        <v>0</v>
      </c>
      <c r="DM298"/>
    </row>
    <row r="299" spans="1:117" x14ac:dyDescent="0.25">
      <c r="A299" s="852" t="s">
        <v>4</v>
      </c>
      <c r="B299" s="830" t="s">
        <v>266</v>
      </c>
      <c r="C299" s="830"/>
      <c r="D299" s="245">
        <f t="shared" si="261"/>
        <v>191</v>
      </c>
      <c r="E299" s="290">
        <f t="shared" ref="E299:F304" si="276">SUM(G299+I299+K299+M299+O299+Q299+S299+U299+W299+Y299+AA299+AC299+AE299+AG299+AI299+AK299+AM299)</f>
        <v>56</v>
      </c>
      <c r="F299" s="454">
        <f t="shared" si="276"/>
        <v>135</v>
      </c>
      <c r="G299" s="245">
        <f t="shared" ref="G299:X304" si="277">+G221+G227+G233+G239+G245+G251+G257+G281+G287+G293</f>
        <v>2</v>
      </c>
      <c r="H299" s="454">
        <f t="shared" si="277"/>
        <v>4</v>
      </c>
      <c r="I299" s="245">
        <f t="shared" si="277"/>
        <v>1</v>
      </c>
      <c r="J299" s="454">
        <f t="shared" si="277"/>
        <v>1</v>
      </c>
      <c r="K299" s="454">
        <f t="shared" si="277"/>
        <v>0</v>
      </c>
      <c r="L299" s="454">
        <f t="shared" si="277"/>
        <v>1</v>
      </c>
      <c r="M299" s="454">
        <f t="shared" si="277"/>
        <v>2</v>
      </c>
      <c r="N299" s="454">
        <f t="shared" si="277"/>
        <v>1</v>
      </c>
      <c r="O299" s="454">
        <f t="shared" si="277"/>
        <v>1</v>
      </c>
      <c r="P299" s="454">
        <f t="shared" si="277"/>
        <v>4</v>
      </c>
      <c r="Q299" s="454">
        <f t="shared" si="277"/>
        <v>2</v>
      </c>
      <c r="R299" s="454">
        <f t="shared" si="277"/>
        <v>1</v>
      </c>
      <c r="S299" s="454">
        <f t="shared" si="277"/>
        <v>1</v>
      </c>
      <c r="T299" s="454">
        <f t="shared" si="277"/>
        <v>2</v>
      </c>
      <c r="U299" s="454">
        <f t="shared" si="277"/>
        <v>8</v>
      </c>
      <c r="V299" s="454">
        <f t="shared" si="277"/>
        <v>2</v>
      </c>
      <c r="W299" s="454">
        <f t="shared" si="277"/>
        <v>9</v>
      </c>
      <c r="X299" s="454">
        <f t="shared" si="277"/>
        <v>5</v>
      </c>
      <c r="Y299" s="245">
        <f>+Y221+Y227+Y233+Y239+Y245+Y251+Y257+Y263+Y269+Y275+Y281+Y287+Y293</f>
        <v>8</v>
      </c>
      <c r="Z299" s="245">
        <f t="shared" ref="Z299:AN302" si="278">+Z221+Z227+Z233+Z239+Z245+Z251+Z257+Z263+Z269+Z275+Z281+Z287+Z293</f>
        <v>11</v>
      </c>
      <c r="AA299" s="245">
        <f t="shared" si="278"/>
        <v>3</v>
      </c>
      <c r="AB299" s="245">
        <f t="shared" si="278"/>
        <v>10</v>
      </c>
      <c r="AC299" s="245">
        <f t="shared" si="278"/>
        <v>7</v>
      </c>
      <c r="AD299" s="245">
        <f t="shared" si="278"/>
        <v>21</v>
      </c>
      <c r="AE299" s="245">
        <f t="shared" si="278"/>
        <v>2</v>
      </c>
      <c r="AF299" s="245">
        <f t="shared" si="278"/>
        <v>20</v>
      </c>
      <c r="AG299" s="245">
        <f t="shared" si="278"/>
        <v>4</v>
      </c>
      <c r="AH299" s="245">
        <f t="shared" si="278"/>
        <v>22</v>
      </c>
      <c r="AI299" s="245">
        <f t="shared" si="278"/>
        <v>3</v>
      </c>
      <c r="AJ299" s="245">
        <f t="shared" si="278"/>
        <v>9</v>
      </c>
      <c r="AK299" s="245">
        <f t="shared" si="278"/>
        <v>2</v>
      </c>
      <c r="AL299" s="245">
        <f t="shared" si="278"/>
        <v>15</v>
      </c>
      <c r="AM299" s="245">
        <f t="shared" si="278"/>
        <v>1</v>
      </c>
      <c r="AN299" s="455">
        <f t="shared" si="278"/>
        <v>6</v>
      </c>
      <c r="AO299" s="456">
        <f t="shared" ref="AO299:AO304" si="279">+AO221+AO227+AO233+AO239+AO257+AO263+AO269+AO275+AO281+AO287+AO293</f>
        <v>2</v>
      </c>
      <c r="AP299" s="457">
        <f>+AP221+AP227+AP233+AP257+AP263+AP269+AP275+AP281+AP287+AP293</f>
        <v>0</v>
      </c>
      <c r="AQ299" s="245">
        <f>SUM(AQ221+AQ227+AQ233+AQ239+AQ245+AQ251+AQ257+AQ263+AQ269+AQ275+AQ281+AQ287+AQ293)</f>
        <v>90</v>
      </c>
      <c r="AR299" s="297">
        <f>SUM(AR221+AR227+AR233+AR239+AR245+AR251+AR257+AR263+AR269+AR275+AR281+AR287+AR293)</f>
        <v>86</v>
      </c>
      <c r="AS299" s="456">
        <f t="shared" ref="AS299:AX302" si="280">+AS221+AS227+AS233+AS239+AS245+AS251+AS257+AS263+AS269+AS275+AS281+AS287+AS293</f>
        <v>82</v>
      </c>
      <c r="AT299" s="456">
        <f t="shared" si="280"/>
        <v>0</v>
      </c>
      <c r="AU299" s="456">
        <f t="shared" si="280"/>
        <v>0</v>
      </c>
      <c r="AV299" s="456">
        <f t="shared" si="280"/>
        <v>2</v>
      </c>
      <c r="AW299" s="456">
        <f t="shared" si="280"/>
        <v>0</v>
      </c>
      <c r="AX299" s="454">
        <f t="shared" si="280"/>
        <v>0</v>
      </c>
      <c r="CW299"/>
      <c r="CX299"/>
      <c r="CY299"/>
      <c r="CZ299"/>
      <c r="DA299"/>
      <c r="DB299"/>
      <c r="DC299"/>
      <c r="DD299"/>
      <c r="DE299"/>
      <c r="DG299"/>
      <c r="DH299"/>
      <c r="DI299"/>
      <c r="DJ299"/>
      <c r="DK299"/>
      <c r="DL299"/>
      <c r="DM299"/>
    </row>
    <row r="300" spans="1:117" x14ac:dyDescent="0.25">
      <c r="A300" s="852"/>
      <c r="B300" s="1320" t="s">
        <v>267</v>
      </c>
      <c r="C300" s="1320"/>
      <c r="D300" s="245">
        <f t="shared" si="261"/>
        <v>683</v>
      </c>
      <c r="E300" s="290">
        <f t="shared" si="276"/>
        <v>290</v>
      </c>
      <c r="F300" s="454">
        <f t="shared" si="276"/>
        <v>393</v>
      </c>
      <c r="G300" s="1321">
        <f t="shared" si="277"/>
        <v>0</v>
      </c>
      <c r="H300" s="1389">
        <f t="shared" si="277"/>
        <v>3</v>
      </c>
      <c r="I300" s="1321">
        <f t="shared" si="277"/>
        <v>2</v>
      </c>
      <c r="J300" s="1389">
        <f t="shared" si="277"/>
        <v>1</v>
      </c>
      <c r="K300" s="1389">
        <f t="shared" si="277"/>
        <v>7</v>
      </c>
      <c r="L300" s="1389">
        <f t="shared" si="277"/>
        <v>6</v>
      </c>
      <c r="M300" s="1389">
        <f t="shared" si="277"/>
        <v>5</v>
      </c>
      <c r="N300" s="1389">
        <f t="shared" si="277"/>
        <v>8</v>
      </c>
      <c r="O300" s="1389">
        <f t="shared" si="277"/>
        <v>7</v>
      </c>
      <c r="P300" s="1389">
        <f t="shared" si="277"/>
        <v>5</v>
      </c>
      <c r="Q300" s="1389">
        <f t="shared" si="277"/>
        <v>5</v>
      </c>
      <c r="R300" s="1389">
        <f t="shared" si="277"/>
        <v>3</v>
      </c>
      <c r="S300" s="1389">
        <f t="shared" si="277"/>
        <v>5</v>
      </c>
      <c r="T300" s="1389">
        <f t="shared" si="277"/>
        <v>7</v>
      </c>
      <c r="U300" s="1389">
        <f t="shared" si="277"/>
        <v>13</v>
      </c>
      <c r="V300" s="1389">
        <f t="shared" si="277"/>
        <v>10</v>
      </c>
      <c r="W300" s="1389">
        <f t="shared" si="277"/>
        <v>38</v>
      </c>
      <c r="X300" s="1389">
        <f t="shared" si="277"/>
        <v>42</v>
      </c>
      <c r="Y300" s="1321">
        <f>+Y222+Y228+Y234+Y240+Y246+Y252+Y258+Y264+Y270+Y276+Y282+Y288+Y294</f>
        <v>83</v>
      </c>
      <c r="Z300" s="1321">
        <f t="shared" si="278"/>
        <v>72</v>
      </c>
      <c r="AA300" s="1321">
        <f t="shared" si="278"/>
        <v>26</v>
      </c>
      <c r="AB300" s="1321">
        <f t="shared" si="278"/>
        <v>38</v>
      </c>
      <c r="AC300" s="1321">
        <f t="shared" si="278"/>
        <v>10</v>
      </c>
      <c r="AD300" s="1321">
        <f t="shared" si="278"/>
        <v>36</v>
      </c>
      <c r="AE300" s="1321">
        <f t="shared" si="278"/>
        <v>13</v>
      </c>
      <c r="AF300" s="1321">
        <f t="shared" si="278"/>
        <v>49</v>
      </c>
      <c r="AG300" s="1321">
        <f t="shared" si="278"/>
        <v>30</v>
      </c>
      <c r="AH300" s="1321">
        <f t="shared" si="278"/>
        <v>56</v>
      </c>
      <c r="AI300" s="1321">
        <f t="shared" si="278"/>
        <v>11</v>
      </c>
      <c r="AJ300" s="1321">
        <f t="shared" si="278"/>
        <v>24</v>
      </c>
      <c r="AK300" s="1321">
        <f t="shared" si="278"/>
        <v>22</v>
      </c>
      <c r="AL300" s="1321">
        <f t="shared" si="278"/>
        <v>27</v>
      </c>
      <c r="AM300" s="1321">
        <f t="shared" si="278"/>
        <v>13</v>
      </c>
      <c r="AN300" s="1390">
        <f t="shared" si="278"/>
        <v>6</v>
      </c>
      <c r="AO300" s="1391">
        <f t="shared" si="279"/>
        <v>6</v>
      </c>
      <c r="AP300" s="1392">
        <f>+AP222+AP228+AP234+AP258+AP264+AP270+AP276+AP282+AP288+AP294</f>
        <v>0</v>
      </c>
      <c r="AQ300" s="1393"/>
      <c r="AR300" s="1394"/>
      <c r="AS300" s="1391">
        <f t="shared" si="280"/>
        <v>116</v>
      </c>
      <c r="AT300" s="1391">
        <f t="shared" si="280"/>
        <v>0</v>
      </c>
      <c r="AU300" s="1391">
        <f t="shared" si="280"/>
        <v>0</v>
      </c>
      <c r="AV300" s="1391">
        <f t="shared" si="280"/>
        <v>6</v>
      </c>
      <c r="AW300" s="1391">
        <f t="shared" si="280"/>
        <v>0</v>
      </c>
      <c r="AX300" s="1389">
        <f t="shared" si="280"/>
        <v>0</v>
      </c>
      <c r="CW300"/>
      <c r="CX300"/>
      <c r="CY300"/>
      <c r="CZ300"/>
      <c r="DA300"/>
      <c r="DB300"/>
      <c r="DC300"/>
      <c r="DD300"/>
      <c r="DE300"/>
      <c r="DG300"/>
      <c r="DH300"/>
      <c r="DI300"/>
      <c r="DJ300"/>
      <c r="DK300"/>
      <c r="DL300"/>
      <c r="DM300"/>
    </row>
    <row r="301" spans="1:117" x14ac:dyDescent="0.25">
      <c r="A301" s="852"/>
      <c r="B301" s="1320" t="s">
        <v>268</v>
      </c>
      <c r="C301" s="1320"/>
      <c r="D301" s="245">
        <f t="shared" si="261"/>
        <v>172</v>
      </c>
      <c r="E301" s="290">
        <f t="shared" si="276"/>
        <v>47</v>
      </c>
      <c r="F301" s="454">
        <f t="shared" si="276"/>
        <v>125</v>
      </c>
      <c r="G301" s="1321">
        <f t="shared" si="277"/>
        <v>1</v>
      </c>
      <c r="H301" s="1389">
        <f t="shared" si="277"/>
        <v>3</v>
      </c>
      <c r="I301" s="1321">
        <f t="shared" si="277"/>
        <v>1</v>
      </c>
      <c r="J301" s="1389">
        <f t="shared" si="277"/>
        <v>0</v>
      </c>
      <c r="K301" s="1389">
        <f t="shared" si="277"/>
        <v>0</v>
      </c>
      <c r="L301" s="1389">
        <f t="shared" si="277"/>
        <v>1</v>
      </c>
      <c r="M301" s="1389">
        <f t="shared" si="277"/>
        <v>2</v>
      </c>
      <c r="N301" s="1389">
        <f t="shared" si="277"/>
        <v>1</v>
      </c>
      <c r="O301" s="1389">
        <f t="shared" si="277"/>
        <v>1</v>
      </c>
      <c r="P301" s="1389">
        <f t="shared" si="277"/>
        <v>4</v>
      </c>
      <c r="Q301" s="1389">
        <f t="shared" si="277"/>
        <v>2</v>
      </c>
      <c r="R301" s="1389">
        <f t="shared" si="277"/>
        <v>1</v>
      </c>
      <c r="S301" s="1389">
        <f t="shared" si="277"/>
        <v>1</v>
      </c>
      <c r="T301" s="1389">
        <f t="shared" si="277"/>
        <v>1</v>
      </c>
      <c r="U301" s="1389">
        <f t="shared" si="277"/>
        <v>6</v>
      </c>
      <c r="V301" s="1389">
        <f t="shared" si="277"/>
        <v>2</v>
      </c>
      <c r="W301" s="1389">
        <f t="shared" si="277"/>
        <v>9</v>
      </c>
      <c r="X301" s="1389">
        <f t="shared" si="277"/>
        <v>6</v>
      </c>
      <c r="Y301" s="1321">
        <f>+Y223+Y229+Y235+Y241+Y247+Y253+Y259+Y265+Y271+Y277+Y283+Y289+Y295</f>
        <v>5</v>
      </c>
      <c r="Z301" s="1321">
        <f t="shared" si="278"/>
        <v>6</v>
      </c>
      <c r="AA301" s="1321">
        <f t="shared" si="278"/>
        <v>1</v>
      </c>
      <c r="AB301" s="1321">
        <f t="shared" si="278"/>
        <v>10</v>
      </c>
      <c r="AC301" s="1321">
        <f t="shared" si="278"/>
        <v>6</v>
      </c>
      <c r="AD301" s="1321">
        <f t="shared" si="278"/>
        <v>20</v>
      </c>
      <c r="AE301" s="1321">
        <f t="shared" si="278"/>
        <v>2</v>
      </c>
      <c r="AF301" s="1321">
        <f t="shared" si="278"/>
        <v>18</v>
      </c>
      <c r="AG301" s="1321">
        <f t="shared" si="278"/>
        <v>3</v>
      </c>
      <c r="AH301" s="1321">
        <f t="shared" si="278"/>
        <v>22</v>
      </c>
      <c r="AI301" s="1321">
        <f t="shared" si="278"/>
        <v>3</v>
      </c>
      <c r="AJ301" s="1321">
        <f t="shared" si="278"/>
        <v>10</v>
      </c>
      <c r="AK301" s="1321">
        <f t="shared" si="278"/>
        <v>3</v>
      </c>
      <c r="AL301" s="1321">
        <f t="shared" si="278"/>
        <v>14</v>
      </c>
      <c r="AM301" s="1321">
        <f t="shared" si="278"/>
        <v>1</v>
      </c>
      <c r="AN301" s="1390">
        <f t="shared" si="278"/>
        <v>6</v>
      </c>
      <c r="AO301" s="1391">
        <f t="shared" si="279"/>
        <v>2</v>
      </c>
      <c r="AP301" s="1392">
        <f>+AP223+AP229+AP235+AP259+AP265+AP271+AP277+AP283+AP289+AP295</f>
        <v>0</v>
      </c>
      <c r="AQ301" s="1393"/>
      <c r="AR301" s="1394"/>
      <c r="AS301" s="1341"/>
      <c r="AT301" s="1391">
        <f t="shared" si="280"/>
        <v>0</v>
      </c>
      <c r="AU301" s="1391">
        <f t="shared" si="280"/>
        <v>0</v>
      </c>
      <c r="AV301" s="1391">
        <f t="shared" si="280"/>
        <v>2</v>
      </c>
      <c r="AW301" s="1391">
        <f t="shared" si="280"/>
        <v>0</v>
      </c>
      <c r="AX301" s="1389">
        <f t="shared" si="280"/>
        <v>0</v>
      </c>
      <c r="CW301"/>
      <c r="CX301"/>
      <c r="CY301"/>
      <c r="CZ301"/>
      <c r="DA301"/>
      <c r="DB301"/>
      <c r="DC301"/>
      <c r="DD301"/>
      <c r="DE301"/>
      <c r="DG301"/>
      <c r="DH301"/>
      <c r="DI301"/>
      <c r="DJ301"/>
      <c r="DK301"/>
      <c r="DL301"/>
      <c r="DM301"/>
    </row>
    <row r="302" spans="1:117" x14ac:dyDescent="0.25">
      <c r="A302" s="852"/>
      <c r="B302" s="1331" t="s">
        <v>269</v>
      </c>
      <c r="C302" s="1332"/>
      <c r="D302" s="245">
        <f t="shared" si="261"/>
        <v>160</v>
      </c>
      <c r="E302" s="290">
        <f t="shared" si="276"/>
        <v>63</v>
      </c>
      <c r="F302" s="454">
        <f t="shared" si="276"/>
        <v>97</v>
      </c>
      <c r="G302" s="1321">
        <f t="shared" si="277"/>
        <v>1</v>
      </c>
      <c r="H302" s="1389">
        <f t="shared" si="277"/>
        <v>3</v>
      </c>
      <c r="I302" s="1321">
        <f t="shared" si="277"/>
        <v>0</v>
      </c>
      <c r="J302" s="1389">
        <f t="shared" si="277"/>
        <v>0</v>
      </c>
      <c r="K302" s="1389">
        <f t="shared" si="277"/>
        <v>3</v>
      </c>
      <c r="L302" s="1389">
        <f t="shared" si="277"/>
        <v>1</v>
      </c>
      <c r="M302" s="1389">
        <f t="shared" si="277"/>
        <v>1</v>
      </c>
      <c r="N302" s="1389">
        <f t="shared" si="277"/>
        <v>1</v>
      </c>
      <c r="O302" s="1389">
        <f t="shared" si="277"/>
        <v>0</v>
      </c>
      <c r="P302" s="1389">
        <f t="shared" si="277"/>
        <v>2</v>
      </c>
      <c r="Q302" s="1389">
        <f t="shared" si="277"/>
        <v>1</v>
      </c>
      <c r="R302" s="1389">
        <f t="shared" si="277"/>
        <v>1</v>
      </c>
      <c r="S302" s="1389">
        <f t="shared" si="277"/>
        <v>2</v>
      </c>
      <c r="T302" s="1389">
        <f t="shared" si="277"/>
        <v>5</v>
      </c>
      <c r="U302" s="1389">
        <f t="shared" si="277"/>
        <v>6</v>
      </c>
      <c r="V302" s="1389">
        <f t="shared" si="277"/>
        <v>3</v>
      </c>
      <c r="W302" s="1389">
        <f t="shared" si="277"/>
        <v>9</v>
      </c>
      <c r="X302" s="1389">
        <f t="shared" si="277"/>
        <v>4</v>
      </c>
      <c r="Y302" s="1321">
        <f>+Y224+Y230+Y236+Y242+Y248+Y254+Y260+Y266+Y272+Y278+Y284+Y290+Y296</f>
        <v>13</v>
      </c>
      <c r="Z302" s="1321">
        <f t="shared" si="278"/>
        <v>13</v>
      </c>
      <c r="AA302" s="1321">
        <f t="shared" si="278"/>
        <v>5</v>
      </c>
      <c r="AB302" s="1321">
        <f t="shared" si="278"/>
        <v>7</v>
      </c>
      <c r="AC302" s="1321">
        <f t="shared" si="278"/>
        <v>5</v>
      </c>
      <c r="AD302" s="1321">
        <f t="shared" si="278"/>
        <v>12</v>
      </c>
      <c r="AE302" s="1321">
        <f t="shared" si="278"/>
        <v>4</v>
      </c>
      <c r="AF302" s="1321">
        <f t="shared" si="278"/>
        <v>15</v>
      </c>
      <c r="AG302" s="1321">
        <f t="shared" si="278"/>
        <v>8</v>
      </c>
      <c r="AH302" s="1321">
        <f t="shared" si="278"/>
        <v>18</v>
      </c>
      <c r="AI302" s="1321">
        <f t="shared" si="278"/>
        <v>1</v>
      </c>
      <c r="AJ302" s="1321">
        <f t="shared" si="278"/>
        <v>5</v>
      </c>
      <c r="AK302" s="1321">
        <f t="shared" si="278"/>
        <v>3</v>
      </c>
      <c r="AL302" s="1321">
        <f t="shared" si="278"/>
        <v>6</v>
      </c>
      <c r="AM302" s="1321">
        <f t="shared" si="278"/>
        <v>1</v>
      </c>
      <c r="AN302" s="1390">
        <f t="shared" si="278"/>
        <v>1</v>
      </c>
      <c r="AO302" s="1391">
        <f t="shared" si="279"/>
        <v>1</v>
      </c>
      <c r="AP302" s="1392">
        <f>+AP224+AP230+AP236+AP260+AP266+AP272+AP278+AP284+AP290+AP296</f>
        <v>0</v>
      </c>
      <c r="AQ302" s="1393"/>
      <c r="AR302" s="1394"/>
      <c r="AS302" s="1341"/>
      <c r="AT302" s="1391">
        <f t="shared" si="280"/>
        <v>0</v>
      </c>
      <c r="AU302" s="1391">
        <f t="shared" si="280"/>
        <v>0</v>
      </c>
      <c r="AV302" s="1391">
        <f t="shared" si="280"/>
        <v>3</v>
      </c>
      <c r="AW302" s="1391">
        <f t="shared" si="280"/>
        <v>0</v>
      </c>
      <c r="AX302" s="1389">
        <f t="shared" si="280"/>
        <v>0</v>
      </c>
      <c r="CW302"/>
      <c r="CX302"/>
      <c r="CY302"/>
      <c r="CZ302"/>
      <c r="DA302"/>
      <c r="DB302"/>
      <c r="DC302"/>
      <c r="DD302"/>
      <c r="DE302"/>
      <c r="DG302"/>
      <c r="DH302"/>
      <c r="DI302"/>
      <c r="DJ302"/>
      <c r="DK302"/>
      <c r="DL302"/>
      <c r="DM302"/>
    </row>
    <row r="303" spans="1:117" ht="15" customHeight="1" x14ac:dyDescent="0.25">
      <c r="A303" s="852"/>
      <c r="B303" s="1331" t="s">
        <v>270</v>
      </c>
      <c r="C303" s="1332"/>
      <c r="D303" s="245">
        <f t="shared" si="261"/>
        <v>39</v>
      </c>
      <c r="E303" s="290">
        <f t="shared" si="276"/>
        <v>18</v>
      </c>
      <c r="F303" s="454">
        <f t="shared" si="276"/>
        <v>21</v>
      </c>
      <c r="G303" s="1321">
        <f t="shared" si="277"/>
        <v>0</v>
      </c>
      <c r="H303" s="1389">
        <f t="shared" si="277"/>
        <v>0</v>
      </c>
      <c r="I303" s="1321">
        <f t="shared" si="277"/>
        <v>0</v>
      </c>
      <c r="J303" s="1389">
        <f t="shared" si="277"/>
        <v>0</v>
      </c>
      <c r="K303" s="1389">
        <f t="shared" si="277"/>
        <v>0</v>
      </c>
      <c r="L303" s="1389">
        <f t="shared" si="277"/>
        <v>0</v>
      </c>
      <c r="M303" s="1389">
        <f t="shared" si="277"/>
        <v>0</v>
      </c>
      <c r="N303" s="1389">
        <f t="shared" si="277"/>
        <v>0</v>
      </c>
      <c r="O303" s="1389">
        <f t="shared" si="277"/>
        <v>0</v>
      </c>
      <c r="P303" s="1389">
        <f t="shared" si="277"/>
        <v>0</v>
      </c>
      <c r="Q303" s="1389">
        <f t="shared" si="277"/>
        <v>1</v>
      </c>
      <c r="R303" s="1389">
        <f t="shared" si="277"/>
        <v>0</v>
      </c>
      <c r="S303" s="1389">
        <f t="shared" si="277"/>
        <v>2</v>
      </c>
      <c r="T303" s="1389">
        <f t="shared" si="277"/>
        <v>1</v>
      </c>
      <c r="U303" s="1389">
        <f t="shared" si="277"/>
        <v>0</v>
      </c>
      <c r="V303" s="1389">
        <f t="shared" si="277"/>
        <v>0</v>
      </c>
      <c r="W303" s="1389">
        <f t="shared" si="277"/>
        <v>0</v>
      </c>
      <c r="X303" s="1389">
        <f t="shared" si="277"/>
        <v>2</v>
      </c>
      <c r="Y303" s="1321">
        <f>+Y225+Y231+Y237+Y243+Y249+Y255+Y261+Y279+Y273+Y267+Y285+Y291+Y297</f>
        <v>5</v>
      </c>
      <c r="Z303" s="1321">
        <f t="shared" ref="Z303:AN303" si="281">+Z225+Z231+Z237+Z243+Z249+Z255+Z261+Z279+Z273+Z267+Z285+Z291+Z297</f>
        <v>1</v>
      </c>
      <c r="AA303" s="1321">
        <f t="shared" si="281"/>
        <v>3</v>
      </c>
      <c r="AB303" s="1321">
        <f t="shared" si="281"/>
        <v>2</v>
      </c>
      <c r="AC303" s="1321">
        <f t="shared" si="281"/>
        <v>0</v>
      </c>
      <c r="AD303" s="1321">
        <f t="shared" si="281"/>
        <v>2</v>
      </c>
      <c r="AE303" s="1321">
        <f t="shared" si="281"/>
        <v>1</v>
      </c>
      <c r="AF303" s="1321">
        <f t="shared" si="281"/>
        <v>4</v>
      </c>
      <c r="AG303" s="1321">
        <f t="shared" si="281"/>
        <v>1</v>
      </c>
      <c r="AH303" s="1321">
        <f t="shared" si="281"/>
        <v>7</v>
      </c>
      <c r="AI303" s="1321">
        <f t="shared" si="281"/>
        <v>2</v>
      </c>
      <c r="AJ303" s="1321">
        <f t="shared" si="281"/>
        <v>0</v>
      </c>
      <c r="AK303" s="1321">
        <f t="shared" si="281"/>
        <v>1</v>
      </c>
      <c r="AL303" s="1321">
        <f t="shared" si="281"/>
        <v>0</v>
      </c>
      <c r="AM303" s="1321">
        <f t="shared" si="281"/>
        <v>2</v>
      </c>
      <c r="AN303" s="1390">
        <f t="shared" si="281"/>
        <v>2</v>
      </c>
      <c r="AO303" s="1391">
        <f t="shared" si="279"/>
        <v>2</v>
      </c>
      <c r="AP303" s="1392">
        <f>+AP225+AP231+AP237+AP261+AP279+AP273+AP267+AP285+AP291+AP297</f>
        <v>0</v>
      </c>
      <c r="AQ303" s="1393"/>
      <c r="AR303" s="1394"/>
      <c r="AS303" s="409"/>
      <c r="AT303" s="1391">
        <f>+AT225+AT231+AT237+AT243+AT249+AT255+AT261+AT279+AT273+AT267+AT285+AT291+AT297</f>
        <v>0</v>
      </c>
      <c r="AU303" s="1391">
        <f>+AU225+AU231+AU237+AU243+AU249+AU255+AU261+AU279+AU273+AU267+AU285+AU291+AU297</f>
        <v>0</v>
      </c>
      <c r="AV303" s="1391">
        <f>+AV225+AV231+AV237+AV243+AV249+AV255+AV261+AV279+AV273+AV267+AV285+AV291+AV297</f>
        <v>0</v>
      </c>
      <c r="AW303" s="1391">
        <f>+AW225+AW231+AW237+AW243+AW249+AW255+AW261+AW279+AW273+AW267+AW285+AW291+AW297</f>
        <v>0</v>
      </c>
      <c r="AX303" s="1389">
        <f>+AX225+AX231+AX237+AX243+AX249+AX255+AX261+AX279+AX273+AX267+AX285+AX291+AX297</f>
        <v>0</v>
      </c>
      <c r="CW303"/>
      <c r="CX303"/>
      <c r="CY303"/>
      <c r="CZ303"/>
      <c r="DA303"/>
      <c r="DB303"/>
      <c r="DC303"/>
      <c r="DD303"/>
      <c r="DE303"/>
      <c r="DG303"/>
      <c r="DH303"/>
      <c r="DI303"/>
      <c r="DJ303"/>
      <c r="DK303"/>
      <c r="DL303"/>
      <c r="DM303"/>
    </row>
    <row r="304" spans="1:117" x14ac:dyDescent="0.25">
      <c r="A304" s="2717"/>
      <c r="B304" s="1333" t="s">
        <v>271</v>
      </c>
      <c r="C304" s="1333"/>
      <c r="D304" s="1334">
        <f t="shared" si="261"/>
        <v>1</v>
      </c>
      <c r="E304" s="1395">
        <f t="shared" si="276"/>
        <v>0</v>
      </c>
      <c r="F304" s="1396">
        <f t="shared" si="276"/>
        <v>1</v>
      </c>
      <c r="G304" s="1334">
        <f t="shared" si="277"/>
        <v>0</v>
      </c>
      <c r="H304" s="1396">
        <f t="shared" si="277"/>
        <v>0</v>
      </c>
      <c r="I304" s="1334">
        <f t="shared" si="277"/>
        <v>0</v>
      </c>
      <c r="J304" s="1396">
        <f t="shared" si="277"/>
        <v>0</v>
      </c>
      <c r="K304" s="1396">
        <f t="shared" si="277"/>
        <v>0</v>
      </c>
      <c r="L304" s="1396">
        <f t="shared" si="277"/>
        <v>0</v>
      </c>
      <c r="M304" s="1396">
        <f t="shared" si="277"/>
        <v>0</v>
      </c>
      <c r="N304" s="1396">
        <f t="shared" si="277"/>
        <v>0</v>
      </c>
      <c r="O304" s="1396">
        <f t="shared" si="277"/>
        <v>0</v>
      </c>
      <c r="P304" s="1396">
        <f t="shared" si="277"/>
        <v>0</v>
      </c>
      <c r="Q304" s="1396">
        <f t="shared" si="277"/>
        <v>0</v>
      </c>
      <c r="R304" s="1396">
        <f t="shared" si="277"/>
        <v>0</v>
      </c>
      <c r="S304" s="1396">
        <f t="shared" si="277"/>
        <v>0</v>
      </c>
      <c r="T304" s="1396">
        <f t="shared" si="277"/>
        <v>0</v>
      </c>
      <c r="U304" s="1396">
        <f t="shared" si="277"/>
        <v>0</v>
      </c>
      <c r="V304" s="1396">
        <f t="shared" si="277"/>
        <v>0</v>
      </c>
      <c r="W304" s="1396">
        <f t="shared" si="277"/>
        <v>0</v>
      </c>
      <c r="X304" s="1396">
        <f t="shared" si="277"/>
        <v>0</v>
      </c>
      <c r="Y304" s="1334">
        <f>SUM(Y226+Y232+Y238+Y244+Y250+Y256+Y262+Y268+Y274+Y280+Y286+Y292+Y298)</f>
        <v>0</v>
      </c>
      <c r="Z304" s="1334">
        <f t="shared" ref="Z304:AN304" si="282">SUM(Z226+Z232+Z238+Z244+Z250+Z256+Z262+Z268+Z274+Z280+Z286+Z292+Z298)</f>
        <v>1</v>
      </c>
      <c r="AA304" s="1334">
        <f t="shared" si="282"/>
        <v>0</v>
      </c>
      <c r="AB304" s="1334">
        <f t="shared" si="282"/>
        <v>0</v>
      </c>
      <c r="AC304" s="1334">
        <f t="shared" si="282"/>
        <v>0</v>
      </c>
      <c r="AD304" s="1334">
        <f t="shared" si="282"/>
        <v>0</v>
      </c>
      <c r="AE304" s="1334">
        <f t="shared" si="282"/>
        <v>0</v>
      </c>
      <c r="AF304" s="1334">
        <f t="shared" si="282"/>
        <v>0</v>
      </c>
      <c r="AG304" s="1334">
        <f t="shared" si="282"/>
        <v>0</v>
      </c>
      <c r="AH304" s="1334">
        <f t="shared" si="282"/>
        <v>0</v>
      </c>
      <c r="AI304" s="1334">
        <f t="shared" si="282"/>
        <v>0</v>
      </c>
      <c r="AJ304" s="1334">
        <f t="shared" si="282"/>
        <v>0</v>
      </c>
      <c r="AK304" s="1334">
        <f t="shared" si="282"/>
        <v>0</v>
      </c>
      <c r="AL304" s="1334">
        <f t="shared" si="282"/>
        <v>0</v>
      </c>
      <c r="AM304" s="1334">
        <f t="shared" si="282"/>
        <v>0</v>
      </c>
      <c r="AN304" s="1397">
        <f t="shared" si="282"/>
        <v>0</v>
      </c>
      <c r="AO304" s="1398">
        <f t="shared" si="279"/>
        <v>0</v>
      </c>
      <c r="AP304" s="1399">
        <f>SUM(AP226+AP232+AP238+AP262+AP268+AP274+AP280+AP286+AP292+AP298)</f>
        <v>0</v>
      </c>
      <c r="AQ304" s="1400"/>
      <c r="AR304" s="1401"/>
      <c r="AS304" s="413"/>
      <c r="AT304" s="1398">
        <f>SUM(AT226+AT232+AT238+AT244+AT250+AT256+AT262+AT268+AT274+AT280+AT286+AT292+AT298)</f>
        <v>0</v>
      </c>
      <c r="AU304" s="1398">
        <f>SUM(AU226+AU232+AU238+AU244+AU250+AU256+AU262+AU268+AU274+AU280+AU286+AU292+AU298)</f>
        <v>0</v>
      </c>
      <c r="AV304" s="1398">
        <f>SUM(AV226+AV232+AV238+AV244+AV250+AV256+AV262+AV268+AV274+AV280+AV286+AV292+AV298)</f>
        <v>0</v>
      </c>
      <c r="AW304" s="1398">
        <f>SUM(AW226+AW232+AW238+AW244+AW250+AW256+AW262+AW268+AW274+AW280+AW286+AW292+AW298)</f>
        <v>0</v>
      </c>
      <c r="AX304" s="1396">
        <f>SUM(AX226+AX232+AX238+AX244+AX250+AX256+AX262+AX268+AX274+AX280+AX286+AX292+AX298)</f>
        <v>0</v>
      </c>
      <c r="CW304"/>
      <c r="CX304"/>
      <c r="CY304"/>
      <c r="CZ304"/>
      <c r="DA304"/>
      <c r="DB304"/>
      <c r="DC304"/>
      <c r="DD304"/>
      <c r="DE304"/>
      <c r="DG304"/>
      <c r="DH304"/>
      <c r="DI304"/>
      <c r="DJ304"/>
      <c r="DK304"/>
      <c r="DL304"/>
      <c r="DM304"/>
    </row>
    <row r="305" spans="1:117" x14ac:dyDescent="0.25">
      <c r="A305" s="43" t="s">
        <v>279</v>
      </c>
      <c r="B305" s="212"/>
      <c r="C305" s="212"/>
      <c r="D305" s="213"/>
      <c r="E305" s="213"/>
      <c r="F305" s="213"/>
      <c r="G305" s="213"/>
      <c r="H305" s="213"/>
      <c r="I305" s="213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10"/>
      <c r="AM305" s="10"/>
      <c r="AN305" s="9"/>
      <c r="AO305" s="9"/>
      <c r="AP305" s="9"/>
      <c r="AQ305" s="9"/>
      <c r="AR305" s="9"/>
      <c r="CW305"/>
      <c r="CX305"/>
      <c r="CY305"/>
      <c r="CZ305"/>
      <c r="DA305"/>
      <c r="DB305"/>
      <c r="DC305"/>
      <c r="DD305"/>
      <c r="DE305"/>
      <c r="DG305"/>
      <c r="DH305"/>
      <c r="DI305"/>
      <c r="DJ305"/>
      <c r="DK305"/>
      <c r="DL305"/>
      <c r="DM305"/>
    </row>
    <row r="306" spans="1:117" ht="15" customHeight="1" x14ac:dyDescent="0.25">
      <c r="A306" s="2718" t="s">
        <v>40</v>
      </c>
      <c r="B306" s="2719"/>
      <c r="C306" s="2720"/>
      <c r="D306" s="2721" t="s">
        <v>4</v>
      </c>
      <c r="E306" s="2722"/>
      <c r="F306" s="2723"/>
      <c r="G306" s="2724" t="s">
        <v>5</v>
      </c>
      <c r="H306" s="2725"/>
      <c r="I306" s="2725"/>
      <c r="J306" s="2725"/>
      <c r="K306" s="2725"/>
      <c r="L306" s="2725"/>
      <c r="M306" s="2725"/>
      <c r="N306" s="2725"/>
      <c r="O306" s="2725"/>
      <c r="P306" s="2725"/>
      <c r="Q306" s="2725"/>
      <c r="R306" s="2725"/>
      <c r="S306" s="2725"/>
      <c r="T306" s="2725"/>
      <c r="U306" s="2725"/>
      <c r="V306" s="2725"/>
      <c r="W306" s="2725"/>
      <c r="X306" s="2725"/>
      <c r="Y306" s="2725"/>
      <c r="Z306" s="2725"/>
      <c r="AA306" s="2725"/>
      <c r="AB306" s="2725"/>
      <c r="AC306" s="2725"/>
      <c r="AD306" s="2725"/>
      <c r="AE306" s="2725"/>
      <c r="AF306" s="2725"/>
      <c r="AG306" s="2725"/>
      <c r="AH306" s="2725"/>
      <c r="AI306" s="2725"/>
      <c r="AJ306" s="2725"/>
      <c r="AK306" s="2725"/>
      <c r="AL306" s="2725"/>
      <c r="AM306" s="2725"/>
      <c r="AN306" s="2725"/>
      <c r="AO306" s="2725"/>
      <c r="AP306" s="2726"/>
      <c r="AQ306" s="2727" t="s">
        <v>7</v>
      </c>
      <c r="AR306" s="2728" t="s">
        <v>280</v>
      </c>
      <c r="CW306"/>
      <c r="CX306"/>
      <c r="CY306"/>
      <c r="CZ306"/>
      <c r="DA306"/>
      <c r="DB306"/>
      <c r="DC306"/>
      <c r="DD306"/>
      <c r="DE306"/>
      <c r="DG306"/>
      <c r="DH306"/>
      <c r="DI306"/>
      <c r="DJ306"/>
      <c r="DK306"/>
      <c r="DL306"/>
      <c r="DM306"/>
    </row>
    <row r="307" spans="1:117" ht="15" customHeight="1" x14ac:dyDescent="0.25">
      <c r="A307" s="783"/>
      <c r="B307" s="634"/>
      <c r="C307" s="635"/>
      <c r="D307" s="943"/>
      <c r="E307" s="868"/>
      <c r="F307" s="889"/>
      <c r="G307" s="2729" t="s">
        <v>14</v>
      </c>
      <c r="H307" s="2730"/>
      <c r="I307" s="2724" t="s">
        <v>15</v>
      </c>
      <c r="J307" s="2731"/>
      <c r="K307" s="2725" t="s">
        <v>16</v>
      </c>
      <c r="L307" s="2731"/>
      <c r="M307" s="2724" t="s">
        <v>17</v>
      </c>
      <c r="N307" s="2731"/>
      <c r="O307" s="2724" t="s">
        <v>18</v>
      </c>
      <c r="P307" s="2731"/>
      <c r="Q307" s="2724" t="s">
        <v>19</v>
      </c>
      <c r="R307" s="2731"/>
      <c r="S307" s="2724" t="s">
        <v>20</v>
      </c>
      <c r="T307" s="2731"/>
      <c r="U307" s="2724" t="s">
        <v>21</v>
      </c>
      <c r="V307" s="2731"/>
      <c r="W307" s="2724" t="s">
        <v>22</v>
      </c>
      <c r="X307" s="2731"/>
      <c r="Y307" s="2724" t="s">
        <v>23</v>
      </c>
      <c r="Z307" s="2732"/>
      <c r="AA307" s="2724" t="s">
        <v>24</v>
      </c>
      <c r="AB307" s="2732"/>
      <c r="AC307" s="2724" t="s">
        <v>244</v>
      </c>
      <c r="AD307" s="2732"/>
      <c r="AE307" s="2724" t="s">
        <v>245</v>
      </c>
      <c r="AF307" s="2732"/>
      <c r="AG307" s="2724" t="s">
        <v>246</v>
      </c>
      <c r="AH307" s="2732"/>
      <c r="AI307" s="2724" t="s">
        <v>247</v>
      </c>
      <c r="AJ307" s="2732"/>
      <c r="AK307" s="2724" t="s">
        <v>29</v>
      </c>
      <c r="AL307" s="2732"/>
      <c r="AM307" s="2724" t="s">
        <v>30</v>
      </c>
      <c r="AN307" s="2732"/>
      <c r="AO307" s="2724" t="s">
        <v>31</v>
      </c>
      <c r="AP307" s="2732"/>
      <c r="AQ307" s="694"/>
      <c r="AR307" s="647"/>
      <c r="CW307"/>
      <c r="CX307"/>
      <c r="CY307"/>
      <c r="CZ307"/>
      <c r="DA307"/>
      <c r="DB307"/>
      <c r="DC307"/>
      <c r="DD307"/>
      <c r="DE307"/>
      <c r="DG307"/>
      <c r="DH307"/>
      <c r="DI307"/>
      <c r="DJ307"/>
      <c r="DK307"/>
      <c r="DL307"/>
      <c r="DM307"/>
    </row>
    <row r="308" spans="1:117" x14ac:dyDescent="0.25">
      <c r="A308" s="894"/>
      <c r="B308" s="636"/>
      <c r="C308" s="884"/>
      <c r="D308" s="2733" t="s">
        <v>32</v>
      </c>
      <c r="E308" s="543" t="s">
        <v>33</v>
      </c>
      <c r="F308" s="2734" t="s">
        <v>34</v>
      </c>
      <c r="G308" s="2735" t="s">
        <v>33</v>
      </c>
      <c r="H308" s="2736" t="s">
        <v>34</v>
      </c>
      <c r="I308" s="2737" t="s">
        <v>33</v>
      </c>
      <c r="J308" s="2736" t="s">
        <v>34</v>
      </c>
      <c r="K308" s="2737" t="s">
        <v>33</v>
      </c>
      <c r="L308" s="2736" t="s">
        <v>34</v>
      </c>
      <c r="M308" s="2737" t="s">
        <v>33</v>
      </c>
      <c r="N308" s="2736" t="s">
        <v>34</v>
      </c>
      <c r="O308" s="2737" t="s">
        <v>33</v>
      </c>
      <c r="P308" s="2736" t="s">
        <v>34</v>
      </c>
      <c r="Q308" s="2737" t="s">
        <v>33</v>
      </c>
      <c r="R308" s="2736" t="s">
        <v>34</v>
      </c>
      <c r="S308" s="2737" t="s">
        <v>33</v>
      </c>
      <c r="T308" s="2736" t="s">
        <v>34</v>
      </c>
      <c r="U308" s="2737" t="s">
        <v>33</v>
      </c>
      <c r="V308" s="2736" t="s">
        <v>34</v>
      </c>
      <c r="W308" s="2737" t="s">
        <v>33</v>
      </c>
      <c r="X308" s="2736" t="s">
        <v>34</v>
      </c>
      <c r="Y308" s="2737" t="s">
        <v>33</v>
      </c>
      <c r="Z308" s="2736" t="s">
        <v>34</v>
      </c>
      <c r="AA308" s="2737" t="s">
        <v>33</v>
      </c>
      <c r="AB308" s="2736" t="s">
        <v>34</v>
      </c>
      <c r="AC308" s="2737" t="s">
        <v>33</v>
      </c>
      <c r="AD308" s="2736" t="s">
        <v>34</v>
      </c>
      <c r="AE308" s="2737" t="s">
        <v>33</v>
      </c>
      <c r="AF308" s="2736" t="s">
        <v>34</v>
      </c>
      <c r="AG308" s="2737" t="s">
        <v>33</v>
      </c>
      <c r="AH308" s="2736" t="s">
        <v>34</v>
      </c>
      <c r="AI308" s="2737" t="s">
        <v>33</v>
      </c>
      <c r="AJ308" s="2736" t="s">
        <v>34</v>
      </c>
      <c r="AK308" s="2737" t="s">
        <v>33</v>
      </c>
      <c r="AL308" s="2736" t="s">
        <v>34</v>
      </c>
      <c r="AM308" s="2737" t="s">
        <v>33</v>
      </c>
      <c r="AN308" s="2736" t="s">
        <v>34</v>
      </c>
      <c r="AO308" s="2737" t="s">
        <v>33</v>
      </c>
      <c r="AP308" s="2736" t="s">
        <v>34</v>
      </c>
      <c r="AQ308" s="2738"/>
      <c r="AR308" s="2739"/>
      <c r="CW308"/>
      <c r="CX308"/>
      <c r="CY308"/>
      <c r="CZ308"/>
      <c r="DA308"/>
      <c r="DB308"/>
      <c r="DC308"/>
      <c r="DD308"/>
      <c r="DE308"/>
      <c r="DG308"/>
      <c r="DH308"/>
      <c r="DI308"/>
      <c r="DJ308"/>
      <c r="DK308"/>
      <c r="DL308"/>
      <c r="DM308"/>
    </row>
    <row r="309" spans="1:117" x14ac:dyDescent="0.25">
      <c r="A309" s="2740" t="s">
        <v>46</v>
      </c>
      <c r="B309" s="2741"/>
      <c r="C309" s="2742"/>
      <c r="D309" s="2743">
        <f>SUM(E309:F309)</f>
        <v>0</v>
      </c>
      <c r="E309" s="2744">
        <f t="shared" ref="E309:F313" si="283">SUM(G309+I309+K309+M309+O309+Q309+S309+U309+W309+Y309+AA309+AC309+AE309+AG309+AI309+AK309+AM309+AO309)</f>
        <v>0</v>
      </c>
      <c r="F309" s="2745">
        <f t="shared" si="283"/>
        <v>0</v>
      </c>
      <c r="G309" s="2746"/>
      <c r="H309" s="52"/>
      <c r="I309" s="2746"/>
      <c r="J309" s="52"/>
      <c r="K309" s="2746"/>
      <c r="L309" s="52"/>
      <c r="M309" s="2746"/>
      <c r="N309" s="52"/>
      <c r="O309" s="2746"/>
      <c r="P309" s="52"/>
      <c r="Q309" s="2746"/>
      <c r="R309" s="52"/>
      <c r="S309" s="2746"/>
      <c r="T309" s="52"/>
      <c r="U309" s="2746"/>
      <c r="V309" s="52"/>
      <c r="W309" s="2746"/>
      <c r="X309" s="52"/>
      <c r="Y309" s="2746"/>
      <c r="Z309" s="52"/>
      <c r="AA309" s="2746"/>
      <c r="AB309" s="52"/>
      <c r="AC309" s="2746"/>
      <c r="AD309" s="52"/>
      <c r="AE309" s="2746"/>
      <c r="AF309" s="52"/>
      <c r="AG309" s="2746"/>
      <c r="AH309" s="52"/>
      <c r="AI309" s="2746"/>
      <c r="AJ309" s="52"/>
      <c r="AK309" s="2746"/>
      <c r="AL309" s="52"/>
      <c r="AM309" s="2746"/>
      <c r="AN309" s="52"/>
      <c r="AO309" s="2746"/>
      <c r="AP309" s="55"/>
      <c r="AQ309" s="252"/>
      <c r="AR309" s="232"/>
      <c r="AS309" t="str">
        <f>CV309&amp;CW309&amp;CX309</f>
        <v/>
      </c>
      <c r="CV309" s="25" t="str">
        <f>IF(AND(F309&gt;0,AQ309="")," * No olvide digitar la variable Embarazadas. Digite cero si no tiene.","")</f>
        <v/>
      </c>
      <c r="CW309" s="25" t="str">
        <f>IF(AQ309&gt;F309," * Las Embarazadas NO DEBEN ser mayor al total de mujeres. ","")</f>
        <v/>
      </c>
      <c r="CX309" s="25" t="str">
        <f>IF(AND((AK309+AL309)&gt;0,AR309="")," * No olvide digitar la variable 60 años. Si no tiene digite Cero.",IF(AR309&gt;(AK309+AL309)," * Las actividades de 60 años NO DEBEN ser mayor que las actividades registradas en el rango etario de 60 a 64 años",""))</f>
        <v/>
      </c>
      <c r="CY309"/>
      <c r="CZ309"/>
      <c r="DA309"/>
      <c r="DB309"/>
      <c r="DC309"/>
      <c r="DD309"/>
      <c r="DE309"/>
      <c r="DG309" s="26">
        <f>IF(AND(F309&gt;0,AQ309=""),1,0)</f>
        <v>0</v>
      </c>
      <c r="DH309" s="26">
        <f>IF(AQ309&gt;F309,1,0)</f>
        <v>0</v>
      </c>
      <c r="DI309" s="26">
        <f>IF(AND((AK309+AL309)&gt;0,AR309=""),1,IF(AR309&gt;(AK309+AL309),1,0))</f>
        <v>0</v>
      </c>
      <c r="DJ309"/>
      <c r="DK309"/>
      <c r="DL309"/>
      <c r="DM309"/>
    </row>
    <row r="310" spans="1:117" x14ac:dyDescent="0.25">
      <c r="A310" s="1419" t="s">
        <v>281</v>
      </c>
      <c r="B310" s="1420"/>
      <c r="C310" s="1421"/>
      <c r="D310" s="1383">
        <f>SUM(E310:F310)</f>
        <v>0</v>
      </c>
      <c r="E310" s="1422">
        <f t="shared" si="283"/>
        <v>0</v>
      </c>
      <c r="F310" s="1423">
        <f t="shared" si="283"/>
        <v>0</v>
      </c>
      <c r="G310" s="1424"/>
      <c r="H310" s="1425"/>
      <c r="I310" s="1424"/>
      <c r="J310" s="1425"/>
      <c r="K310" s="1424"/>
      <c r="L310" s="1425"/>
      <c r="M310" s="1424"/>
      <c r="N310" s="1425"/>
      <c r="O310" s="1424"/>
      <c r="P310" s="1425"/>
      <c r="Q310" s="1424"/>
      <c r="R310" s="1425"/>
      <c r="S310" s="1424"/>
      <c r="T310" s="1425"/>
      <c r="U310" s="1424"/>
      <c r="V310" s="1425"/>
      <c r="W310" s="1424"/>
      <c r="X310" s="1425"/>
      <c r="Y310" s="1424"/>
      <c r="Z310" s="1425"/>
      <c r="AA310" s="1424"/>
      <c r="AB310" s="1425"/>
      <c r="AC310" s="1424"/>
      <c r="AD310" s="1425"/>
      <c r="AE310" s="1424"/>
      <c r="AF310" s="1425"/>
      <c r="AG310" s="1424"/>
      <c r="AH310" s="1425"/>
      <c r="AI310" s="1424"/>
      <c r="AJ310" s="1425"/>
      <c r="AK310" s="1424"/>
      <c r="AL310" s="1425"/>
      <c r="AM310" s="1424"/>
      <c r="AN310" s="1425"/>
      <c r="AO310" s="1424"/>
      <c r="AP310" s="1426"/>
      <c r="AQ310" s="1427"/>
      <c r="AR310" s="1428"/>
      <c r="AS310" t="str">
        <f t="shared" ref="AS310:AS313" si="284">CV310&amp;CW310&amp;CX310</f>
        <v/>
      </c>
      <c r="CV310" s="25" t="str">
        <f t="shared" ref="CV310:CV313" si="285">IF(AND(F310&gt;0,AQ310="")," * No olvide digitar la variable Embarazadas. Digite cero si no tiene.","")</f>
        <v/>
      </c>
      <c r="CW310" s="25" t="str">
        <f t="shared" ref="CW310:CW313" si="286">IF(AQ310&gt;F310," * Las Embarazadas NO DEBEN ser mayor al total de mujeres. ","")</f>
        <v/>
      </c>
      <c r="CX310" s="25" t="str">
        <f t="shared" ref="CX310:CX313" si="287">IF(AND((AK310+AL310)&gt;0,AR310="")," * No olvide digitar la variable 60 años. Si no tiene digite Cero.",IF(AR310&gt;(AK310+AL310)," * Las actividades de 60 años NO DEBEN ser mayor que las actividades registradas en el rango etario de 60 a 64 años",""))</f>
        <v/>
      </c>
      <c r="CY310"/>
      <c r="CZ310"/>
      <c r="DA310"/>
      <c r="DB310"/>
      <c r="DC310"/>
      <c r="DD310"/>
      <c r="DE310"/>
      <c r="DG310" s="26">
        <f t="shared" ref="DG310:DG313" si="288">IF(AND(F310&gt;0,AQ310=""),1,0)</f>
        <v>0</v>
      </c>
      <c r="DH310" s="26">
        <f t="shared" ref="DH310:DH313" si="289">IF(AQ310&gt;F310,1,0)</f>
        <v>0</v>
      </c>
      <c r="DI310" s="26">
        <f t="shared" ref="DI310:DI313" si="290">IF(AND((AK310+AL310)&gt;0,AR310=""),1,IF(AR310&gt;(AK310+AL310),1,0))</f>
        <v>0</v>
      </c>
      <c r="DJ310"/>
      <c r="DK310"/>
      <c r="DL310"/>
      <c r="DM310"/>
    </row>
    <row r="311" spans="1:117" x14ac:dyDescent="0.25">
      <c r="A311" s="1419" t="s">
        <v>282</v>
      </c>
      <c r="B311" s="1420"/>
      <c r="C311" s="1421"/>
      <c r="D311" s="1383">
        <f>SUM(E311:F311)</f>
        <v>0</v>
      </c>
      <c r="E311" s="1422">
        <f t="shared" si="283"/>
        <v>0</v>
      </c>
      <c r="F311" s="1423">
        <f t="shared" si="283"/>
        <v>0</v>
      </c>
      <c r="G311" s="1424"/>
      <c r="H311" s="1425"/>
      <c r="I311" s="1424"/>
      <c r="J311" s="1425"/>
      <c r="K311" s="1424"/>
      <c r="L311" s="1425"/>
      <c r="M311" s="1424"/>
      <c r="N311" s="1425"/>
      <c r="O311" s="1424"/>
      <c r="P311" s="1425"/>
      <c r="Q311" s="1424"/>
      <c r="R311" s="1425"/>
      <c r="S311" s="1424"/>
      <c r="T311" s="1425"/>
      <c r="U311" s="1424"/>
      <c r="V311" s="1425"/>
      <c r="W311" s="1424"/>
      <c r="X311" s="1425"/>
      <c r="Y311" s="1424"/>
      <c r="Z311" s="1425"/>
      <c r="AA311" s="1424"/>
      <c r="AB311" s="1425"/>
      <c r="AC311" s="1424"/>
      <c r="AD311" s="1425"/>
      <c r="AE311" s="1424"/>
      <c r="AF311" s="1425"/>
      <c r="AG311" s="1424"/>
      <c r="AH311" s="1425"/>
      <c r="AI311" s="1424"/>
      <c r="AJ311" s="1425"/>
      <c r="AK311" s="1424"/>
      <c r="AL311" s="1425"/>
      <c r="AM311" s="1424"/>
      <c r="AN311" s="1425"/>
      <c r="AO311" s="1424"/>
      <c r="AP311" s="1426"/>
      <c r="AQ311" s="1427"/>
      <c r="AR311" s="1428"/>
      <c r="AS311" t="str">
        <f t="shared" si="284"/>
        <v/>
      </c>
      <c r="CV311" s="25" t="str">
        <f t="shared" si="285"/>
        <v/>
      </c>
      <c r="CW311" s="25" t="str">
        <f t="shared" si="286"/>
        <v/>
      </c>
      <c r="CX311" s="25" t="str">
        <f t="shared" si="287"/>
        <v/>
      </c>
      <c r="CY311"/>
      <c r="CZ311"/>
      <c r="DA311"/>
      <c r="DB311"/>
      <c r="DC311"/>
      <c r="DD311"/>
      <c r="DE311"/>
      <c r="DG311" s="26">
        <f t="shared" si="288"/>
        <v>0</v>
      </c>
      <c r="DH311" s="26">
        <f t="shared" si="289"/>
        <v>0</v>
      </c>
      <c r="DI311" s="26">
        <f t="shared" si="290"/>
        <v>0</v>
      </c>
      <c r="DJ311"/>
      <c r="DK311"/>
      <c r="DL311"/>
      <c r="DM311"/>
    </row>
    <row r="312" spans="1:117" ht="15" customHeight="1" x14ac:dyDescent="0.25">
      <c r="A312" s="1429" t="s">
        <v>283</v>
      </c>
      <c r="B312" s="1430"/>
      <c r="C312" s="1431"/>
      <c r="D312" s="1383">
        <f>SUM(E312:F312)</f>
        <v>0</v>
      </c>
      <c r="E312" s="1422">
        <f t="shared" si="283"/>
        <v>0</v>
      </c>
      <c r="F312" s="1423">
        <f t="shared" si="283"/>
        <v>0</v>
      </c>
      <c r="G312" s="1424"/>
      <c r="H312" s="1425"/>
      <c r="I312" s="1424"/>
      <c r="J312" s="1425"/>
      <c r="K312" s="1424"/>
      <c r="L312" s="1425"/>
      <c r="M312" s="1424"/>
      <c r="N312" s="1425"/>
      <c r="O312" s="1424"/>
      <c r="P312" s="1425"/>
      <c r="Q312" s="1424"/>
      <c r="R312" s="1425"/>
      <c r="S312" s="1424"/>
      <c r="T312" s="1425"/>
      <c r="U312" s="1424"/>
      <c r="V312" s="1425"/>
      <c r="W312" s="1424"/>
      <c r="X312" s="1425"/>
      <c r="Y312" s="1424"/>
      <c r="Z312" s="1425"/>
      <c r="AA312" s="1424"/>
      <c r="AB312" s="1425"/>
      <c r="AC312" s="1424"/>
      <c r="AD312" s="1425"/>
      <c r="AE312" s="1424"/>
      <c r="AF312" s="1425"/>
      <c r="AG312" s="1424"/>
      <c r="AH312" s="1425"/>
      <c r="AI312" s="1424"/>
      <c r="AJ312" s="1425"/>
      <c r="AK312" s="1424"/>
      <c r="AL312" s="1425"/>
      <c r="AM312" s="1424"/>
      <c r="AN312" s="1425"/>
      <c r="AO312" s="1424"/>
      <c r="AP312" s="1426"/>
      <c r="AQ312" s="268"/>
      <c r="AR312" s="189"/>
      <c r="AS312" t="str">
        <f t="shared" si="284"/>
        <v/>
      </c>
      <c r="CV312" s="25" t="str">
        <f t="shared" si="285"/>
        <v/>
      </c>
      <c r="CW312" s="25" t="str">
        <f t="shared" si="286"/>
        <v/>
      </c>
      <c r="CX312" s="25" t="str">
        <f t="shared" si="287"/>
        <v/>
      </c>
      <c r="CY312"/>
      <c r="CZ312"/>
      <c r="DA312"/>
      <c r="DB312"/>
      <c r="DC312"/>
      <c r="DD312"/>
      <c r="DE312"/>
      <c r="DG312" s="26">
        <f t="shared" si="288"/>
        <v>0</v>
      </c>
      <c r="DH312" s="26">
        <f t="shared" si="289"/>
        <v>0</v>
      </c>
      <c r="DI312" s="26">
        <f t="shared" si="290"/>
        <v>0</v>
      </c>
      <c r="DJ312"/>
      <c r="DK312"/>
      <c r="DL312"/>
      <c r="DM312"/>
    </row>
    <row r="313" spans="1:117" x14ac:dyDescent="0.25">
      <c r="A313" s="1432" t="s">
        <v>284</v>
      </c>
      <c r="B313" s="803"/>
      <c r="C313" s="735"/>
      <c r="D313" s="1388">
        <f>SUM(E313:F313)</f>
        <v>0</v>
      </c>
      <c r="E313" s="541">
        <f t="shared" si="283"/>
        <v>0</v>
      </c>
      <c r="F313" s="1433">
        <f t="shared" si="283"/>
        <v>0</v>
      </c>
      <c r="G313" s="1434"/>
      <c r="H313" s="1435"/>
      <c r="I313" s="1434"/>
      <c r="J313" s="1435"/>
      <c r="K313" s="1434"/>
      <c r="L313" s="1435"/>
      <c r="M313" s="1434"/>
      <c r="N313" s="1435"/>
      <c r="O313" s="1434"/>
      <c r="P313" s="1435"/>
      <c r="Q313" s="1434"/>
      <c r="R313" s="1435"/>
      <c r="S313" s="1434"/>
      <c r="T313" s="1435"/>
      <c r="U313" s="1434"/>
      <c r="V313" s="1435"/>
      <c r="W313" s="1434"/>
      <c r="X313" s="1435"/>
      <c r="Y313" s="1434"/>
      <c r="Z313" s="1435"/>
      <c r="AA313" s="1434"/>
      <c r="AB313" s="1435"/>
      <c r="AC313" s="1434"/>
      <c r="AD313" s="1435"/>
      <c r="AE313" s="1434"/>
      <c r="AF313" s="1435"/>
      <c r="AG313" s="1434"/>
      <c r="AH313" s="1435"/>
      <c r="AI313" s="1434"/>
      <c r="AJ313" s="1435"/>
      <c r="AK313" s="1434"/>
      <c r="AL313" s="1435"/>
      <c r="AM313" s="1434"/>
      <c r="AN313" s="1435"/>
      <c r="AO313" s="1434"/>
      <c r="AP313" s="1436"/>
      <c r="AQ313" s="1437"/>
      <c r="AR313" s="1438"/>
      <c r="AS313" t="str">
        <f t="shared" si="284"/>
        <v/>
      </c>
      <c r="CV313" s="25" t="str">
        <f t="shared" si="285"/>
        <v/>
      </c>
      <c r="CW313" s="25" t="str">
        <f t="shared" si="286"/>
        <v/>
      </c>
      <c r="CX313" s="25" t="str">
        <f t="shared" si="287"/>
        <v/>
      </c>
      <c r="CY313"/>
      <c r="CZ313"/>
      <c r="DA313"/>
      <c r="DB313"/>
      <c r="DC313"/>
      <c r="DD313"/>
      <c r="DE313"/>
      <c r="DG313" s="26">
        <f t="shared" si="288"/>
        <v>0</v>
      </c>
      <c r="DH313" s="26">
        <f t="shared" si="289"/>
        <v>0</v>
      </c>
      <c r="DI313" s="26">
        <f t="shared" si="290"/>
        <v>0</v>
      </c>
      <c r="DJ313"/>
      <c r="DK313"/>
      <c r="DL313"/>
      <c r="DM313"/>
    </row>
    <row r="314" spans="1:117" ht="15.75" x14ac:dyDescent="0.25">
      <c r="A314" s="483" t="s">
        <v>285</v>
      </c>
      <c r="B314" s="484"/>
      <c r="C314" s="484"/>
      <c r="D314" s="485"/>
      <c r="E314" s="486"/>
      <c r="CW314"/>
      <c r="CX314"/>
      <c r="CY314"/>
      <c r="CZ314"/>
      <c r="DA314"/>
      <c r="DB314"/>
      <c r="DC314"/>
      <c r="DD314"/>
      <c r="DE314"/>
      <c r="DG314"/>
      <c r="DH314"/>
      <c r="DI314"/>
      <c r="DJ314"/>
      <c r="DK314"/>
      <c r="DL314"/>
      <c r="DM314"/>
    </row>
    <row r="315" spans="1:117" ht="31.5" x14ac:dyDescent="0.25">
      <c r="A315" s="2724" t="s">
        <v>286</v>
      </c>
      <c r="B315" s="2747"/>
      <c r="C315" s="2748" t="s">
        <v>287</v>
      </c>
      <c r="D315" s="2748" t="s">
        <v>288</v>
      </c>
      <c r="E315" s="2748" t="s">
        <v>289</v>
      </c>
      <c r="CW315"/>
      <c r="CX315"/>
      <c r="CY315"/>
      <c r="CZ315"/>
      <c r="DA315"/>
      <c r="DB315"/>
      <c r="DC315"/>
      <c r="DD315"/>
      <c r="DE315"/>
      <c r="DG315"/>
      <c r="DH315"/>
      <c r="DI315"/>
      <c r="DJ315"/>
      <c r="DK315"/>
      <c r="DL315"/>
      <c r="DM315"/>
    </row>
    <row r="316" spans="1:117" x14ac:dyDescent="0.25">
      <c r="A316" s="2749" t="s">
        <v>93</v>
      </c>
      <c r="B316" s="2750"/>
      <c r="C316" s="2751"/>
      <c r="D316" s="2751"/>
      <c r="E316" s="2751"/>
      <c r="CW316"/>
      <c r="CX316"/>
      <c r="CY316"/>
      <c r="CZ316"/>
      <c r="DA316"/>
      <c r="DB316"/>
      <c r="DC316"/>
      <c r="DD316"/>
      <c r="DE316"/>
      <c r="DG316"/>
      <c r="DH316"/>
      <c r="DI316"/>
      <c r="DJ316"/>
      <c r="DK316"/>
      <c r="DL316"/>
      <c r="DM316"/>
    </row>
    <row r="317" spans="1:117" x14ac:dyDescent="0.25">
      <c r="A317" s="1445" t="s">
        <v>290</v>
      </c>
      <c r="B317" s="1446"/>
      <c r="C317" s="1428"/>
      <c r="D317" s="1428"/>
      <c r="E317" s="1428"/>
      <c r="CW317"/>
      <c r="CX317"/>
      <c r="CY317"/>
      <c r="CZ317"/>
      <c r="DA317"/>
      <c r="DB317"/>
      <c r="DC317"/>
      <c r="DD317"/>
      <c r="DE317"/>
      <c r="DG317"/>
      <c r="DH317"/>
      <c r="DI317"/>
      <c r="DJ317"/>
      <c r="DK317"/>
      <c r="DL317"/>
      <c r="DM317"/>
    </row>
    <row r="318" spans="1:117" x14ac:dyDescent="0.25">
      <c r="A318" s="1447" t="s">
        <v>291</v>
      </c>
      <c r="B318" s="1448"/>
      <c r="C318" s="1428"/>
      <c r="D318" s="1428"/>
      <c r="E318" s="1428"/>
      <c r="CW318"/>
      <c r="CX318"/>
      <c r="CY318"/>
      <c r="CZ318"/>
      <c r="DA318"/>
      <c r="DB318"/>
      <c r="DC318"/>
      <c r="DD318"/>
      <c r="DE318"/>
      <c r="DG318"/>
      <c r="DH318"/>
      <c r="DI318"/>
      <c r="DJ318"/>
      <c r="DK318"/>
      <c r="DL318"/>
      <c r="DM318"/>
    </row>
    <row r="319" spans="1:117" x14ac:dyDescent="0.25">
      <c r="A319" s="1445" t="s">
        <v>99</v>
      </c>
      <c r="B319" s="1446"/>
      <c r="C319" s="1428"/>
      <c r="D319" s="1428"/>
      <c r="E319" s="1428"/>
      <c r="CW319"/>
      <c r="CX319"/>
      <c r="CY319"/>
      <c r="CZ319"/>
      <c r="DA319"/>
      <c r="DB319"/>
      <c r="DC319"/>
      <c r="DD319"/>
      <c r="DE319"/>
      <c r="DG319"/>
      <c r="DH319"/>
      <c r="DI319"/>
      <c r="DJ319"/>
      <c r="DK319"/>
      <c r="DL319"/>
      <c r="DM319"/>
    </row>
    <row r="320" spans="1:117" x14ac:dyDescent="0.25">
      <c r="A320" s="1445" t="s">
        <v>101</v>
      </c>
      <c r="B320" s="1446"/>
      <c r="C320" s="1428"/>
      <c r="D320" s="1428"/>
      <c r="E320" s="1428"/>
      <c r="CW320"/>
      <c r="CX320"/>
      <c r="CY320"/>
      <c r="CZ320"/>
      <c r="DA320"/>
      <c r="DB320"/>
      <c r="DC320"/>
      <c r="DD320"/>
      <c r="DE320"/>
      <c r="DG320"/>
      <c r="DH320"/>
      <c r="DI320"/>
      <c r="DJ320"/>
      <c r="DK320"/>
      <c r="DL320"/>
      <c r="DM320"/>
    </row>
    <row r="321" spans="1:117" x14ac:dyDescent="0.25">
      <c r="A321" s="1445" t="s">
        <v>292</v>
      </c>
      <c r="B321" s="1446"/>
      <c r="C321" s="1428"/>
      <c r="D321" s="1428"/>
      <c r="E321" s="1428"/>
      <c r="CW321"/>
      <c r="CX321"/>
      <c r="CY321"/>
      <c r="CZ321"/>
      <c r="DA321"/>
      <c r="DB321"/>
      <c r="DC321"/>
      <c r="DD321"/>
      <c r="DE321"/>
      <c r="DG321"/>
      <c r="DH321"/>
      <c r="DI321"/>
      <c r="DJ321"/>
      <c r="DK321"/>
      <c r="DL321"/>
      <c r="DM321"/>
    </row>
    <row r="322" spans="1:117" x14ac:dyDescent="0.25">
      <c r="A322" s="872" t="s">
        <v>98</v>
      </c>
      <c r="B322" s="873"/>
      <c r="C322" s="1428"/>
      <c r="D322" s="1428"/>
      <c r="E322" s="1428"/>
      <c r="CW322"/>
      <c r="CX322"/>
      <c r="CY322"/>
      <c r="CZ322"/>
      <c r="DA322"/>
      <c r="DB322"/>
      <c r="DC322"/>
      <c r="DD322"/>
      <c r="DE322"/>
      <c r="DG322"/>
      <c r="DH322"/>
      <c r="DI322"/>
      <c r="DJ322"/>
      <c r="DK322"/>
      <c r="DL322"/>
      <c r="DM322"/>
    </row>
    <row r="323" spans="1:117" ht="15" customHeight="1" x14ac:dyDescent="0.25">
      <c r="A323" s="1449" t="s">
        <v>293</v>
      </c>
      <c r="B323" s="1450"/>
      <c r="C323" s="1428"/>
      <c r="D323" s="1428"/>
      <c r="E323" s="1428"/>
      <c r="CW323"/>
      <c r="CX323"/>
      <c r="CY323"/>
      <c r="CZ323"/>
      <c r="DA323"/>
      <c r="DB323"/>
      <c r="DC323"/>
      <c r="DD323"/>
      <c r="DE323"/>
      <c r="DG323"/>
      <c r="DH323"/>
      <c r="DI323"/>
      <c r="DJ323"/>
      <c r="DK323"/>
      <c r="DL323"/>
      <c r="DM323"/>
    </row>
    <row r="324" spans="1:117" x14ac:dyDescent="0.25">
      <c r="A324" s="1449" t="s">
        <v>102</v>
      </c>
      <c r="B324" s="1450"/>
      <c r="C324" s="1428"/>
      <c r="D324" s="1428"/>
      <c r="E324" s="1428"/>
      <c r="CW324"/>
      <c r="CX324"/>
      <c r="CY324"/>
      <c r="CZ324"/>
      <c r="DA324"/>
      <c r="DB324"/>
      <c r="DC324"/>
      <c r="DD324"/>
      <c r="DE324"/>
      <c r="DG324"/>
      <c r="DH324"/>
      <c r="DI324"/>
      <c r="DJ324"/>
      <c r="DK324"/>
      <c r="DL324"/>
      <c r="DM324"/>
    </row>
    <row r="325" spans="1:117" x14ac:dyDescent="0.25">
      <c r="A325" s="1451" t="s">
        <v>103</v>
      </c>
      <c r="B325" s="877"/>
      <c r="C325" s="1438"/>
      <c r="D325" s="1438"/>
      <c r="E325" s="1438"/>
      <c r="CW325"/>
      <c r="CX325"/>
      <c r="CY325"/>
      <c r="CZ325"/>
      <c r="DA325"/>
      <c r="DB325"/>
      <c r="DC325"/>
      <c r="DD325"/>
      <c r="DE325"/>
      <c r="DG325"/>
      <c r="DH325"/>
      <c r="DI325"/>
      <c r="DJ325"/>
      <c r="DK325"/>
      <c r="DL325"/>
      <c r="DM325"/>
    </row>
    <row r="326" spans="1:117" x14ac:dyDescent="0.25">
      <c r="CW326"/>
      <c r="CX326"/>
      <c r="CY326"/>
      <c r="CZ326"/>
      <c r="DA326"/>
      <c r="DB326"/>
      <c r="DC326"/>
      <c r="DD326"/>
      <c r="DE326"/>
      <c r="DG326"/>
      <c r="DH326"/>
      <c r="DI326"/>
      <c r="DJ326"/>
      <c r="DK326"/>
      <c r="DL326"/>
      <c r="DM326"/>
    </row>
    <row r="327" spans="1:117" x14ac:dyDescent="0.25">
      <c r="CW327"/>
      <c r="CX327"/>
      <c r="CY327"/>
      <c r="CZ327"/>
      <c r="DA327"/>
      <c r="DB327"/>
      <c r="DC327"/>
      <c r="DD327"/>
      <c r="DE327"/>
      <c r="DG327"/>
      <c r="DH327"/>
      <c r="DI327"/>
      <c r="DJ327"/>
      <c r="DK327"/>
      <c r="DL327"/>
      <c r="DM327"/>
    </row>
    <row r="328" spans="1:117" x14ac:dyDescent="0.25">
      <c r="CW328"/>
      <c r="CX328"/>
      <c r="CY328"/>
      <c r="CZ328"/>
      <c r="DA328"/>
      <c r="DB328"/>
      <c r="DC328"/>
      <c r="DD328"/>
      <c r="DE328"/>
      <c r="DG328"/>
      <c r="DH328"/>
      <c r="DI328"/>
      <c r="DJ328"/>
      <c r="DK328"/>
      <c r="DL328"/>
      <c r="DM328"/>
    </row>
    <row r="329" spans="1:117" x14ac:dyDescent="0.25">
      <c r="CW329"/>
      <c r="CX329"/>
      <c r="CY329"/>
      <c r="CZ329"/>
      <c r="DA329"/>
      <c r="DB329"/>
      <c r="DC329"/>
      <c r="DD329"/>
      <c r="DE329"/>
      <c r="DG329"/>
      <c r="DH329"/>
      <c r="DI329"/>
      <c r="DJ329"/>
      <c r="DK329"/>
      <c r="DL329"/>
      <c r="DM329"/>
    </row>
    <row r="330" spans="1:117" x14ac:dyDescent="0.25">
      <c r="CW330"/>
      <c r="CX330"/>
      <c r="CY330"/>
      <c r="CZ330"/>
      <c r="DA330"/>
      <c r="DB330"/>
      <c r="DC330"/>
      <c r="DD330"/>
      <c r="DE330"/>
      <c r="DG330"/>
      <c r="DH330"/>
      <c r="DI330"/>
      <c r="DJ330"/>
      <c r="DK330"/>
      <c r="DL330"/>
      <c r="DM330"/>
    </row>
    <row r="331" spans="1:117" x14ac:dyDescent="0.25">
      <c r="CW331"/>
      <c r="CX331"/>
      <c r="CY331"/>
      <c r="CZ331"/>
      <c r="DA331"/>
      <c r="DB331"/>
      <c r="DC331"/>
      <c r="DD331"/>
      <c r="DE331"/>
      <c r="DG331"/>
      <c r="DH331"/>
      <c r="DI331"/>
      <c r="DJ331"/>
      <c r="DK331"/>
      <c r="DL331"/>
      <c r="DM331"/>
    </row>
    <row r="332" spans="1:117" x14ac:dyDescent="0.25">
      <c r="CW332"/>
      <c r="CX332"/>
      <c r="CY332"/>
      <c r="CZ332"/>
      <c r="DA332"/>
      <c r="DB332"/>
      <c r="DC332"/>
      <c r="DD332"/>
      <c r="DE332"/>
      <c r="DG332"/>
      <c r="DH332"/>
      <c r="DI332"/>
      <c r="DJ332"/>
      <c r="DK332"/>
      <c r="DL332"/>
      <c r="DM332"/>
    </row>
    <row r="333" spans="1:117" x14ac:dyDescent="0.25">
      <c r="CW333"/>
      <c r="CX333"/>
      <c r="CY333"/>
      <c r="CZ333"/>
      <c r="DA333"/>
      <c r="DB333"/>
      <c r="DC333"/>
      <c r="DD333"/>
      <c r="DE333"/>
      <c r="DG333"/>
      <c r="DH333"/>
      <c r="DI333"/>
      <c r="DJ333"/>
      <c r="DK333"/>
      <c r="DL333"/>
      <c r="DM333"/>
    </row>
    <row r="334" spans="1:117" x14ac:dyDescent="0.25">
      <c r="CW334"/>
      <c r="CX334"/>
      <c r="CY334"/>
      <c r="CZ334"/>
      <c r="DA334"/>
      <c r="DB334"/>
      <c r="DC334"/>
      <c r="DD334"/>
      <c r="DE334"/>
      <c r="DG334"/>
      <c r="DH334"/>
      <c r="DI334"/>
      <c r="DJ334"/>
      <c r="DK334"/>
      <c r="DL334"/>
      <c r="DM334"/>
    </row>
    <row r="335" spans="1:117" x14ac:dyDescent="0.25">
      <c r="CW335"/>
      <c r="CX335"/>
      <c r="CY335"/>
      <c r="CZ335"/>
      <c r="DA335"/>
      <c r="DB335"/>
      <c r="DC335"/>
      <c r="DD335"/>
      <c r="DE335"/>
      <c r="DG335"/>
      <c r="DH335"/>
      <c r="DI335"/>
      <c r="DJ335"/>
      <c r="DK335"/>
      <c r="DL335"/>
      <c r="DM335"/>
    </row>
    <row r="336" spans="1:117" x14ac:dyDescent="0.25">
      <c r="CW336"/>
      <c r="CX336"/>
      <c r="CY336"/>
      <c r="CZ336"/>
      <c r="DA336"/>
      <c r="DB336"/>
      <c r="DC336"/>
      <c r="DD336"/>
      <c r="DE336"/>
      <c r="DG336"/>
      <c r="DH336"/>
      <c r="DI336"/>
      <c r="DJ336"/>
      <c r="DK336"/>
      <c r="DL336"/>
      <c r="DM336"/>
    </row>
    <row r="337" spans="1:117" x14ac:dyDescent="0.25">
      <c r="CW337"/>
      <c r="CX337"/>
      <c r="CY337"/>
      <c r="CZ337"/>
      <c r="DA337"/>
      <c r="DB337"/>
      <c r="DC337"/>
      <c r="DD337"/>
      <c r="DE337"/>
      <c r="DG337"/>
      <c r="DH337"/>
      <c r="DI337"/>
      <c r="DJ337"/>
      <c r="DK337"/>
      <c r="DL337"/>
      <c r="DM337"/>
    </row>
    <row r="338" spans="1:117" x14ac:dyDescent="0.25">
      <c r="CW338"/>
      <c r="CX338"/>
      <c r="CY338"/>
      <c r="CZ338"/>
      <c r="DA338"/>
      <c r="DB338"/>
      <c r="DC338"/>
      <c r="DD338"/>
      <c r="DE338"/>
      <c r="DG338"/>
      <c r="DH338"/>
      <c r="DI338"/>
      <c r="DJ338"/>
      <c r="DK338"/>
      <c r="DL338"/>
      <c r="DM338"/>
    </row>
    <row r="339" spans="1:117" x14ac:dyDescent="0.25">
      <c r="CW339"/>
      <c r="CX339"/>
      <c r="CY339"/>
      <c r="CZ339"/>
      <c r="DA339"/>
      <c r="DB339"/>
      <c r="DC339"/>
      <c r="DD339"/>
      <c r="DE339"/>
      <c r="DG339"/>
      <c r="DH339"/>
      <c r="DI339"/>
      <c r="DJ339"/>
      <c r="DK339"/>
      <c r="DL339"/>
      <c r="DM339"/>
    </row>
    <row r="340" spans="1:117" x14ac:dyDescent="0.25">
      <c r="CW340"/>
      <c r="CX340"/>
      <c r="CY340"/>
      <c r="CZ340"/>
      <c r="DA340"/>
      <c r="DB340"/>
      <c r="DC340"/>
      <c r="DD340"/>
      <c r="DE340"/>
      <c r="DG340"/>
      <c r="DH340"/>
      <c r="DI340"/>
      <c r="DJ340"/>
      <c r="DK340"/>
      <c r="DL340"/>
      <c r="DM340"/>
    </row>
    <row r="341" spans="1:117" x14ac:dyDescent="0.25">
      <c r="CW341"/>
      <c r="CX341"/>
      <c r="CY341"/>
      <c r="CZ341"/>
      <c r="DA341"/>
      <c r="DB341"/>
      <c r="DC341"/>
      <c r="DD341"/>
      <c r="DE341"/>
      <c r="DG341"/>
      <c r="DH341"/>
      <c r="DI341"/>
      <c r="DJ341"/>
      <c r="DK341"/>
      <c r="DL341"/>
      <c r="DM341"/>
    </row>
    <row r="342" spans="1:117" x14ac:dyDescent="0.25">
      <c r="CW342"/>
      <c r="CX342"/>
      <c r="CY342"/>
      <c r="CZ342"/>
      <c r="DA342"/>
      <c r="DB342"/>
      <c r="DC342"/>
      <c r="DD342"/>
      <c r="DE342"/>
      <c r="DG342"/>
      <c r="DH342"/>
      <c r="DI342"/>
      <c r="DJ342"/>
      <c r="DK342"/>
      <c r="DL342"/>
      <c r="DM342"/>
    </row>
    <row r="343" spans="1:117" x14ac:dyDescent="0.25">
      <c r="CW343"/>
      <c r="CX343"/>
      <c r="CY343"/>
      <c r="CZ343"/>
      <c r="DA343"/>
      <c r="DB343"/>
      <c r="DC343"/>
      <c r="DD343"/>
      <c r="DE343"/>
      <c r="DG343"/>
      <c r="DH343"/>
      <c r="DI343"/>
      <c r="DJ343"/>
      <c r="DK343"/>
      <c r="DL343"/>
      <c r="DM343"/>
    </row>
    <row r="344" spans="1:117" x14ac:dyDescent="0.25">
      <c r="CW344"/>
      <c r="CX344"/>
      <c r="CY344"/>
      <c r="CZ344"/>
      <c r="DA344"/>
      <c r="DB344"/>
      <c r="DC344"/>
      <c r="DD344"/>
      <c r="DE344"/>
      <c r="DG344"/>
      <c r="DH344"/>
      <c r="DI344"/>
      <c r="DJ344"/>
      <c r="DK344"/>
      <c r="DL344"/>
      <c r="DM344"/>
    </row>
    <row r="345" spans="1:117" x14ac:dyDescent="0.25">
      <c r="CW345"/>
      <c r="CX345"/>
      <c r="CY345"/>
      <c r="CZ345"/>
      <c r="DA345"/>
      <c r="DB345"/>
      <c r="DC345"/>
      <c r="DD345"/>
      <c r="DE345"/>
      <c r="DG345"/>
      <c r="DH345"/>
      <c r="DI345"/>
      <c r="DJ345"/>
      <c r="DK345"/>
      <c r="DL345"/>
      <c r="DM345"/>
    </row>
    <row r="346" spans="1:117" x14ac:dyDescent="0.25">
      <c r="CW346"/>
      <c r="CX346"/>
      <c r="CY346"/>
      <c r="CZ346"/>
      <c r="DA346"/>
      <c r="DB346"/>
      <c r="DC346"/>
      <c r="DD346"/>
      <c r="DE346"/>
      <c r="DG346"/>
      <c r="DH346"/>
      <c r="DI346"/>
      <c r="DJ346"/>
      <c r="DK346"/>
      <c r="DL346"/>
      <c r="DM346"/>
    </row>
    <row r="347" spans="1:117" x14ac:dyDescent="0.25">
      <c r="CW347"/>
      <c r="CX347"/>
      <c r="CY347"/>
      <c r="CZ347"/>
      <c r="DA347"/>
      <c r="DB347"/>
      <c r="DC347"/>
      <c r="DD347"/>
      <c r="DE347"/>
      <c r="DG347"/>
      <c r="DH347"/>
      <c r="DI347"/>
      <c r="DJ347"/>
      <c r="DK347"/>
      <c r="DL347"/>
      <c r="DM347"/>
    </row>
    <row r="348" spans="1:117" x14ac:dyDescent="0.25">
      <c r="CW348"/>
      <c r="CX348"/>
      <c r="CY348"/>
      <c r="CZ348"/>
      <c r="DA348"/>
      <c r="DB348"/>
      <c r="DC348"/>
      <c r="DD348"/>
      <c r="DE348"/>
      <c r="DG348"/>
      <c r="DH348"/>
      <c r="DI348"/>
      <c r="DJ348"/>
      <c r="DK348"/>
      <c r="DL348"/>
      <c r="DM348"/>
    </row>
    <row r="349" spans="1:117" x14ac:dyDescent="0.25">
      <c r="CW349"/>
      <c r="CX349"/>
      <c r="CY349"/>
      <c r="CZ349"/>
      <c r="DA349"/>
      <c r="DB349"/>
      <c r="DC349"/>
      <c r="DD349"/>
      <c r="DE349"/>
      <c r="DG349"/>
      <c r="DH349"/>
      <c r="DI349"/>
      <c r="DJ349"/>
      <c r="DK349"/>
      <c r="DL349"/>
      <c r="DM349"/>
    </row>
    <row r="350" spans="1:117" x14ac:dyDescent="0.25">
      <c r="A350" s="489">
        <f>SUM(D12:D15,D19:D36,D41:D64,D82:D83,D67:D78,D88:D141,D146:D155,D160:D196,D201:D204,D211:D214,D219:D304,D309:D313,C316:E325)</f>
        <v>5549</v>
      </c>
      <c r="B350" s="490">
        <f>SUM(DG12:DO313)</f>
        <v>0</v>
      </c>
      <c r="CW350"/>
      <c r="CX350"/>
      <c r="CY350"/>
      <c r="CZ350"/>
      <c r="DA350"/>
      <c r="DB350"/>
      <c r="DC350"/>
      <c r="DD350"/>
      <c r="DE350"/>
      <c r="DG350"/>
      <c r="DH350"/>
      <c r="DI350"/>
      <c r="DJ350"/>
      <c r="DK350"/>
      <c r="DL350"/>
      <c r="DM350"/>
    </row>
    <row r="351" spans="1:117" x14ac:dyDescent="0.25">
      <c r="CW351"/>
      <c r="CX351"/>
      <c r="CY351"/>
      <c r="CZ351"/>
      <c r="DA351"/>
      <c r="DB351"/>
      <c r="DC351"/>
      <c r="DD351"/>
      <c r="DE351"/>
      <c r="DG351"/>
      <c r="DH351"/>
      <c r="DI351"/>
      <c r="DJ351"/>
      <c r="DK351"/>
      <c r="DL351"/>
      <c r="DM351"/>
    </row>
    <row r="352" spans="1:117" x14ac:dyDescent="0.25">
      <c r="CW352"/>
      <c r="CX352"/>
      <c r="CY352"/>
      <c r="CZ352"/>
      <c r="DA352"/>
      <c r="DB352"/>
      <c r="DC352"/>
      <c r="DD352"/>
      <c r="DE352"/>
      <c r="DG352"/>
      <c r="DH352"/>
      <c r="DI352"/>
      <c r="DJ352"/>
      <c r="DK352"/>
      <c r="DL352"/>
      <c r="DM352"/>
    </row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</sheetData>
  <mergeCells count="536">
    <mergeCell ref="A321:B321"/>
    <mergeCell ref="A322:B322"/>
    <mergeCell ref="A323:B323"/>
    <mergeCell ref="A324:B324"/>
    <mergeCell ref="A325:B325"/>
    <mergeCell ref="A315:B315"/>
    <mergeCell ref="A316:B316"/>
    <mergeCell ref="A317:B317"/>
    <mergeCell ref="A318:B318"/>
    <mergeCell ref="A319:B319"/>
    <mergeCell ref="A320:B320"/>
    <mergeCell ref="A309:C309"/>
    <mergeCell ref="A310:C310"/>
    <mergeCell ref="A311:C311"/>
    <mergeCell ref="A312:C312"/>
    <mergeCell ref="A313:C313"/>
    <mergeCell ref="AC307:AD307"/>
    <mergeCell ref="AE307:AF307"/>
    <mergeCell ref="AG307:AH307"/>
    <mergeCell ref="AI307:AJ307"/>
    <mergeCell ref="Q307:R307"/>
    <mergeCell ref="S307:T307"/>
    <mergeCell ref="U307:V307"/>
    <mergeCell ref="W307:X307"/>
    <mergeCell ref="Y307:Z307"/>
    <mergeCell ref="AA307:AB307"/>
    <mergeCell ref="A306:C308"/>
    <mergeCell ref="D306:F307"/>
    <mergeCell ref="G306:AP306"/>
    <mergeCell ref="AQ306:AQ308"/>
    <mergeCell ref="AR306:AR308"/>
    <mergeCell ref="G307:H307"/>
    <mergeCell ref="I307:J307"/>
    <mergeCell ref="K307:L307"/>
    <mergeCell ref="M307:N307"/>
    <mergeCell ref="O307:P307"/>
    <mergeCell ref="A299:A304"/>
    <mergeCell ref="B299:C299"/>
    <mergeCell ref="B300:C300"/>
    <mergeCell ref="B301:C301"/>
    <mergeCell ref="B302:C302"/>
    <mergeCell ref="B303:C303"/>
    <mergeCell ref="B304:C304"/>
    <mergeCell ref="AO307:AP307"/>
    <mergeCell ref="AK307:AL307"/>
    <mergeCell ref="AM307:AN307"/>
    <mergeCell ref="A293:A298"/>
    <mergeCell ref="B293:C293"/>
    <mergeCell ref="B294:C294"/>
    <mergeCell ref="B295:C295"/>
    <mergeCell ref="B296:C296"/>
    <mergeCell ref="B297:C297"/>
    <mergeCell ref="B298:C298"/>
    <mergeCell ref="A287:A292"/>
    <mergeCell ref="B287:C287"/>
    <mergeCell ref="B288:C288"/>
    <mergeCell ref="B289:C289"/>
    <mergeCell ref="B290:C290"/>
    <mergeCell ref="B291:C291"/>
    <mergeCell ref="B292:C292"/>
    <mergeCell ref="A281:A286"/>
    <mergeCell ref="B281:C281"/>
    <mergeCell ref="B282:C282"/>
    <mergeCell ref="B283:C283"/>
    <mergeCell ref="B284:C284"/>
    <mergeCell ref="B285:C285"/>
    <mergeCell ref="B286:C286"/>
    <mergeCell ref="A275:A280"/>
    <mergeCell ref="B275:C275"/>
    <mergeCell ref="B276:C276"/>
    <mergeCell ref="B277:C277"/>
    <mergeCell ref="B278:C278"/>
    <mergeCell ref="B279:C279"/>
    <mergeCell ref="B280:C280"/>
    <mergeCell ref="A269:A274"/>
    <mergeCell ref="B269:C269"/>
    <mergeCell ref="B270:C270"/>
    <mergeCell ref="B271:C271"/>
    <mergeCell ref="B272:C272"/>
    <mergeCell ref="B273:C273"/>
    <mergeCell ref="B274:C274"/>
    <mergeCell ref="A263:A268"/>
    <mergeCell ref="B263:C263"/>
    <mergeCell ref="B264:C264"/>
    <mergeCell ref="B265:C265"/>
    <mergeCell ref="B266:C266"/>
    <mergeCell ref="B267:C267"/>
    <mergeCell ref="B268:C268"/>
    <mergeCell ref="A257:A262"/>
    <mergeCell ref="B257:C257"/>
    <mergeCell ref="B258:C258"/>
    <mergeCell ref="B259:C259"/>
    <mergeCell ref="B260:C260"/>
    <mergeCell ref="B261:C261"/>
    <mergeCell ref="B262:C262"/>
    <mergeCell ref="A251:A256"/>
    <mergeCell ref="B251:C251"/>
    <mergeCell ref="B252:C252"/>
    <mergeCell ref="B253:C253"/>
    <mergeCell ref="B254:C254"/>
    <mergeCell ref="B255:C255"/>
    <mergeCell ref="B256:C256"/>
    <mergeCell ref="A245:A250"/>
    <mergeCell ref="B245:C245"/>
    <mergeCell ref="B246:C246"/>
    <mergeCell ref="B247:C247"/>
    <mergeCell ref="B248:C248"/>
    <mergeCell ref="B249:C249"/>
    <mergeCell ref="B250:C250"/>
    <mergeCell ref="A239:A244"/>
    <mergeCell ref="B239:C239"/>
    <mergeCell ref="B240:C240"/>
    <mergeCell ref="B241:C241"/>
    <mergeCell ref="B242:C242"/>
    <mergeCell ref="B243:C243"/>
    <mergeCell ref="B244:C244"/>
    <mergeCell ref="A233:A238"/>
    <mergeCell ref="B233:C233"/>
    <mergeCell ref="B234:C234"/>
    <mergeCell ref="B235:C235"/>
    <mergeCell ref="B236:C236"/>
    <mergeCell ref="B237:C237"/>
    <mergeCell ref="B238:C238"/>
    <mergeCell ref="A227:A232"/>
    <mergeCell ref="B227:C227"/>
    <mergeCell ref="B228:C228"/>
    <mergeCell ref="B229:C229"/>
    <mergeCell ref="B230:C230"/>
    <mergeCell ref="B231:C231"/>
    <mergeCell ref="B232:C232"/>
    <mergeCell ref="A221:A226"/>
    <mergeCell ref="B221:C221"/>
    <mergeCell ref="B222:C222"/>
    <mergeCell ref="B223:C223"/>
    <mergeCell ref="B224:C224"/>
    <mergeCell ref="B225:C225"/>
    <mergeCell ref="B226:C226"/>
    <mergeCell ref="AM217:AN217"/>
    <mergeCell ref="AQ217:AQ218"/>
    <mergeCell ref="A219:A220"/>
    <mergeCell ref="B219:C219"/>
    <mergeCell ref="B220:C220"/>
    <mergeCell ref="AA217:AB217"/>
    <mergeCell ref="AC217:AD217"/>
    <mergeCell ref="AE217:AF217"/>
    <mergeCell ref="AG217:AH217"/>
    <mergeCell ref="AI217:AJ217"/>
    <mergeCell ref="AK217:AL217"/>
    <mergeCell ref="AU216:AU218"/>
    <mergeCell ref="AV216:AV218"/>
    <mergeCell ref="AW216:AW218"/>
    <mergeCell ref="AX216:AX218"/>
    <mergeCell ref="G217:H217"/>
    <mergeCell ref="I217:J217"/>
    <mergeCell ref="K217:L217"/>
    <mergeCell ref="M217:N217"/>
    <mergeCell ref="O217:P217"/>
    <mergeCell ref="Q217:R217"/>
    <mergeCell ref="G216:AN216"/>
    <mergeCell ref="AO216:AO218"/>
    <mergeCell ref="AP216:AP218"/>
    <mergeCell ref="AQ216:AR216"/>
    <mergeCell ref="AS216:AS218"/>
    <mergeCell ref="AT216:AT218"/>
    <mergeCell ref="S217:T217"/>
    <mergeCell ref="U217:V217"/>
    <mergeCell ref="W217:X217"/>
    <mergeCell ref="Y217:Z217"/>
    <mergeCell ref="AR217:AR218"/>
    <mergeCell ref="A211:C211"/>
    <mergeCell ref="A212:C212"/>
    <mergeCell ref="A213:C213"/>
    <mergeCell ref="A214:C214"/>
    <mergeCell ref="A216:C218"/>
    <mergeCell ref="D216:F217"/>
    <mergeCell ref="AE209:AF209"/>
    <mergeCell ref="AG209:AH209"/>
    <mergeCell ref="AI209:AJ209"/>
    <mergeCell ref="A208:C210"/>
    <mergeCell ref="D208:F209"/>
    <mergeCell ref="G208:AP208"/>
    <mergeCell ref="G209:H209"/>
    <mergeCell ref="I209:J209"/>
    <mergeCell ref="K209:L209"/>
    <mergeCell ref="M209:N209"/>
    <mergeCell ref="O209:P209"/>
    <mergeCell ref="Q209:R209"/>
    <mergeCell ref="AK209:AL209"/>
    <mergeCell ref="AM209:AN209"/>
    <mergeCell ref="AO209:AP209"/>
    <mergeCell ref="S209:T209"/>
    <mergeCell ref="U209:V209"/>
    <mergeCell ref="W209:X209"/>
    <mergeCell ref="Y209:Z209"/>
    <mergeCell ref="AA209:AB209"/>
    <mergeCell ref="AC209:AD209"/>
    <mergeCell ref="A201:C201"/>
    <mergeCell ref="A202:C202"/>
    <mergeCell ref="A203:C203"/>
    <mergeCell ref="A204:C204"/>
    <mergeCell ref="A205:C205"/>
    <mergeCell ref="AD198:AD200"/>
    <mergeCell ref="AE198:AE200"/>
    <mergeCell ref="AF198:AF200"/>
    <mergeCell ref="A206:C206"/>
    <mergeCell ref="AG198:AG200"/>
    <mergeCell ref="G199:H199"/>
    <mergeCell ref="I199:J199"/>
    <mergeCell ref="K199:L199"/>
    <mergeCell ref="M199:N199"/>
    <mergeCell ref="O199:P199"/>
    <mergeCell ref="Q199:R199"/>
    <mergeCell ref="A195:A196"/>
    <mergeCell ref="B195:B196"/>
    <mergeCell ref="A198:C200"/>
    <mergeCell ref="D198:F199"/>
    <mergeCell ref="G198:AB198"/>
    <mergeCell ref="AC198:AC200"/>
    <mergeCell ref="S199:T199"/>
    <mergeCell ref="U199:V199"/>
    <mergeCell ref="W199:X199"/>
    <mergeCell ref="Y199:Z199"/>
    <mergeCell ref="AA199:AB199"/>
    <mergeCell ref="A187:A191"/>
    <mergeCell ref="B187:C187"/>
    <mergeCell ref="B188:B189"/>
    <mergeCell ref="B190:B191"/>
    <mergeCell ref="A192:A194"/>
    <mergeCell ref="B192:B194"/>
    <mergeCell ref="A171:A175"/>
    <mergeCell ref="B171:B175"/>
    <mergeCell ref="A176:A178"/>
    <mergeCell ref="B176:B178"/>
    <mergeCell ref="A179:A186"/>
    <mergeCell ref="B179:B181"/>
    <mergeCell ref="B182:B183"/>
    <mergeCell ref="B184:B186"/>
    <mergeCell ref="A160:A170"/>
    <mergeCell ref="B160:C160"/>
    <mergeCell ref="B161:C161"/>
    <mergeCell ref="B162:C162"/>
    <mergeCell ref="B163:C163"/>
    <mergeCell ref="B164:B170"/>
    <mergeCell ref="AA158:AB158"/>
    <mergeCell ref="AC158:AD158"/>
    <mergeCell ref="AE158:AF158"/>
    <mergeCell ref="A157:C159"/>
    <mergeCell ref="D157:F158"/>
    <mergeCell ref="AT157:AT159"/>
    <mergeCell ref="AU157:AU159"/>
    <mergeCell ref="AV157:AV159"/>
    <mergeCell ref="AW157:AW159"/>
    <mergeCell ref="G158:H158"/>
    <mergeCell ref="I158:J158"/>
    <mergeCell ref="K158:L158"/>
    <mergeCell ref="M158:N158"/>
    <mergeCell ref="O158:P158"/>
    <mergeCell ref="Q158:R158"/>
    <mergeCell ref="G157:AP157"/>
    <mergeCell ref="AQ157:AQ159"/>
    <mergeCell ref="AR157:AR159"/>
    <mergeCell ref="AS157:AS159"/>
    <mergeCell ref="S158:T158"/>
    <mergeCell ref="U158:V158"/>
    <mergeCell ref="W158:X158"/>
    <mergeCell ref="Y158:Z158"/>
    <mergeCell ref="AM158:AN158"/>
    <mergeCell ref="AO158:AP158"/>
    <mergeCell ref="AG158:AH158"/>
    <mergeCell ref="AI158:AJ158"/>
    <mergeCell ref="AK158:AL158"/>
    <mergeCell ref="A150:C150"/>
    <mergeCell ref="A151:C151"/>
    <mergeCell ref="A152:C152"/>
    <mergeCell ref="A153:C153"/>
    <mergeCell ref="A154:C154"/>
    <mergeCell ref="A155:C155"/>
    <mergeCell ref="AM144:AN144"/>
    <mergeCell ref="AO144:AP144"/>
    <mergeCell ref="A146:C146"/>
    <mergeCell ref="A147:C147"/>
    <mergeCell ref="A148:C148"/>
    <mergeCell ref="A149:C149"/>
    <mergeCell ref="AA144:AB144"/>
    <mergeCell ref="AC144:AD144"/>
    <mergeCell ref="AE144:AF144"/>
    <mergeCell ref="AG144:AH144"/>
    <mergeCell ref="AI144:AJ144"/>
    <mergeCell ref="AK144:AL144"/>
    <mergeCell ref="O144:P144"/>
    <mergeCell ref="Q144:R144"/>
    <mergeCell ref="S144:T144"/>
    <mergeCell ref="U144:V144"/>
    <mergeCell ref="W144:X144"/>
    <mergeCell ref="Y144:Z144"/>
    <mergeCell ref="AS143:AS145"/>
    <mergeCell ref="AT143:AT145"/>
    <mergeCell ref="AU143:AU145"/>
    <mergeCell ref="AV143:AV145"/>
    <mergeCell ref="AW143:AW145"/>
    <mergeCell ref="AX143:AX145"/>
    <mergeCell ref="A141:C141"/>
    <mergeCell ref="A143:C145"/>
    <mergeCell ref="D143:F144"/>
    <mergeCell ref="G143:AP143"/>
    <mergeCell ref="AQ143:AQ145"/>
    <mergeCell ref="AR143:AR145"/>
    <mergeCell ref="G144:H144"/>
    <mergeCell ref="I144:J144"/>
    <mergeCell ref="K144:L144"/>
    <mergeCell ref="M144:N144"/>
    <mergeCell ref="A135:C135"/>
    <mergeCell ref="A136:C136"/>
    <mergeCell ref="A137:C137"/>
    <mergeCell ref="A138:C138"/>
    <mergeCell ref="A139:C139"/>
    <mergeCell ref="A140:C140"/>
    <mergeCell ref="A129:C129"/>
    <mergeCell ref="A130:C130"/>
    <mergeCell ref="A131:C131"/>
    <mergeCell ref="A132:C132"/>
    <mergeCell ref="A133:C133"/>
    <mergeCell ref="A134:C134"/>
    <mergeCell ref="A123:C123"/>
    <mergeCell ref="A124:C124"/>
    <mergeCell ref="A125:C125"/>
    <mergeCell ref="A126:C126"/>
    <mergeCell ref="A127:C127"/>
    <mergeCell ref="A128:C128"/>
    <mergeCell ref="A117:C117"/>
    <mergeCell ref="A118:C118"/>
    <mergeCell ref="A119:C119"/>
    <mergeCell ref="A120:C120"/>
    <mergeCell ref="A121:C121"/>
    <mergeCell ref="A122:C122"/>
    <mergeCell ref="A111:C111"/>
    <mergeCell ref="A112:C112"/>
    <mergeCell ref="A113:C113"/>
    <mergeCell ref="A114:C114"/>
    <mergeCell ref="A115:C115"/>
    <mergeCell ref="A116:C116"/>
    <mergeCell ref="A105:C105"/>
    <mergeCell ref="A106:C106"/>
    <mergeCell ref="A107:C107"/>
    <mergeCell ref="A108:C108"/>
    <mergeCell ref="A109:C109"/>
    <mergeCell ref="A110:C110"/>
    <mergeCell ref="A99:C99"/>
    <mergeCell ref="A100:C100"/>
    <mergeCell ref="A101:C101"/>
    <mergeCell ref="A102:C102"/>
    <mergeCell ref="A103:C103"/>
    <mergeCell ref="A104:C104"/>
    <mergeCell ref="A93:C93"/>
    <mergeCell ref="A94:C94"/>
    <mergeCell ref="A95:C95"/>
    <mergeCell ref="A96:C96"/>
    <mergeCell ref="A97:C97"/>
    <mergeCell ref="A98:C98"/>
    <mergeCell ref="A88:C88"/>
    <mergeCell ref="A89:C89"/>
    <mergeCell ref="A90:C90"/>
    <mergeCell ref="A91:C91"/>
    <mergeCell ref="A92:C92"/>
    <mergeCell ref="AA86:AB86"/>
    <mergeCell ref="AC86:AD86"/>
    <mergeCell ref="AE86:AF86"/>
    <mergeCell ref="AG86:AH86"/>
    <mergeCell ref="AT85:AT87"/>
    <mergeCell ref="AU85:AU87"/>
    <mergeCell ref="AV85:AV87"/>
    <mergeCell ref="AW85:AW87"/>
    <mergeCell ref="G86:H86"/>
    <mergeCell ref="I86:J86"/>
    <mergeCell ref="K86:L86"/>
    <mergeCell ref="M86:N86"/>
    <mergeCell ref="O86:P86"/>
    <mergeCell ref="Q86:R86"/>
    <mergeCell ref="G85:AN85"/>
    <mergeCell ref="AO85:AO87"/>
    <mergeCell ref="AP85:AP87"/>
    <mergeCell ref="AQ85:AQ87"/>
    <mergeCell ref="AR85:AR87"/>
    <mergeCell ref="AS85:AS87"/>
    <mergeCell ref="S86:T86"/>
    <mergeCell ref="U86:V86"/>
    <mergeCell ref="W86:X86"/>
    <mergeCell ref="Y86:Z86"/>
    <mergeCell ref="AM86:AN86"/>
    <mergeCell ref="AI86:AJ86"/>
    <mergeCell ref="AK86:AL86"/>
    <mergeCell ref="A80:C81"/>
    <mergeCell ref="D80:F80"/>
    <mergeCell ref="A82:A83"/>
    <mergeCell ref="B82:C82"/>
    <mergeCell ref="B83:C83"/>
    <mergeCell ref="A85:C87"/>
    <mergeCell ref="D85:F86"/>
    <mergeCell ref="A73:C73"/>
    <mergeCell ref="A74:C74"/>
    <mergeCell ref="A75:C75"/>
    <mergeCell ref="A76:C76"/>
    <mergeCell ref="A77:C77"/>
    <mergeCell ref="A78:C78"/>
    <mergeCell ref="A68:A69"/>
    <mergeCell ref="B68:C68"/>
    <mergeCell ref="B69:C69"/>
    <mergeCell ref="A70:C70"/>
    <mergeCell ref="A71:C71"/>
    <mergeCell ref="A72:C72"/>
    <mergeCell ref="A55:B59"/>
    <mergeCell ref="A60:C60"/>
    <mergeCell ref="A61:B64"/>
    <mergeCell ref="G64:X64"/>
    <mergeCell ref="A66:C66"/>
    <mergeCell ref="A67:C67"/>
    <mergeCell ref="A45:C45"/>
    <mergeCell ref="A46:C46"/>
    <mergeCell ref="G46:R46"/>
    <mergeCell ref="A47:C47"/>
    <mergeCell ref="A48:B53"/>
    <mergeCell ref="A54:C54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O39:P39"/>
    <mergeCell ref="Q39:R39"/>
    <mergeCell ref="S39:T39"/>
    <mergeCell ref="U39:V39"/>
    <mergeCell ref="W39:X39"/>
    <mergeCell ref="Y39:Z39"/>
    <mergeCell ref="AS38:AS40"/>
    <mergeCell ref="AT38:AT40"/>
    <mergeCell ref="AU38:AU40"/>
    <mergeCell ref="AV38:AV40"/>
    <mergeCell ref="AW38:AW40"/>
    <mergeCell ref="AX38:AX40"/>
    <mergeCell ref="A36:C36"/>
    <mergeCell ref="A38:C40"/>
    <mergeCell ref="D38:F39"/>
    <mergeCell ref="G38:AP38"/>
    <mergeCell ref="AQ38:AQ40"/>
    <mergeCell ref="AR38:AR40"/>
    <mergeCell ref="G39:H39"/>
    <mergeCell ref="I39:J39"/>
    <mergeCell ref="K39:L39"/>
    <mergeCell ref="M39:N39"/>
    <mergeCell ref="AM39:AN39"/>
    <mergeCell ref="AO39:AP39"/>
    <mergeCell ref="AK39:AL39"/>
    <mergeCell ref="A30:C30"/>
    <mergeCell ref="A31:C31"/>
    <mergeCell ref="A32:C32"/>
    <mergeCell ref="A33:C33"/>
    <mergeCell ref="A34:C34"/>
    <mergeCell ref="A35:C35"/>
    <mergeCell ref="A24:C24"/>
    <mergeCell ref="A25:C25"/>
    <mergeCell ref="A26:C26"/>
    <mergeCell ref="A27:C27"/>
    <mergeCell ref="A28:C28"/>
    <mergeCell ref="A29:C29"/>
    <mergeCell ref="AX17:AX18"/>
    <mergeCell ref="A19:C19"/>
    <mergeCell ref="A20:C20"/>
    <mergeCell ref="A21:C21"/>
    <mergeCell ref="A22:C22"/>
    <mergeCell ref="A23:C23"/>
    <mergeCell ref="AR17:AR18"/>
    <mergeCell ref="AS17:AS18"/>
    <mergeCell ref="AT17:AT18"/>
    <mergeCell ref="AU17:AU18"/>
    <mergeCell ref="AV17:AV18"/>
    <mergeCell ref="AW17:AW18"/>
    <mergeCell ref="AG17:AH17"/>
    <mergeCell ref="AI17:AJ17"/>
    <mergeCell ref="AK17:AL17"/>
    <mergeCell ref="AM17:AN17"/>
    <mergeCell ref="AO17:AP17"/>
    <mergeCell ref="AQ17:AQ18"/>
    <mergeCell ref="U17:V17"/>
    <mergeCell ref="W17:X17"/>
    <mergeCell ref="Y17:Z17"/>
    <mergeCell ref="AA17:AB17"/>
    <mergeCell ref="AC17:AD17"/>
    <mergeCell ref="AE17:AF17"/>
    <mergeCell ref="AO10:AP10"/>
    <mergeCell ref="A12:C12"/>
    <mergeCell ref="U10:V10"/>
    <mergeCell ref="W10:X10"/>
    <mergeCell ref="Y10:Z10"/>
    <mergeCell ref="AA10:AB10"/>
    <mergeCell ref="AC10:AD10"/>
    <mergeCell ref="AE10:AF10"/>
    <mergeCell ref="I17:J17"/>
    <mergeCell ref="K17:L17"/>
    <mergeCell ref="M17:N17"/>
    <mergeCell ref="O17:P17"/>
    <mergeCell ref="Q17:R17"/>
    <mergeCell ref="S17:T17"/>
    <mergeCell ref="A13:C13"/>
    <mergeCell ref="A14:C14"/>
    <mergeCell ref="A15:C15"/>
    <mergeCell ref="A17:C18"/>
    <mergeCell ref="D17:F17"/>
    <mergeCell ref="G17:H17"/>
    <mergeCell ref="A6:P6"/>
    <mergeCell ref="DR6:EI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Q10:R10"/>
    <mergeCell ref="S10:T10"/>
    <mergeCell ref="AG10:AH10"/>
    <mergeCell ref="AI10:AJ10"/>
    <mergeCell ref="AK10:AL10"/>
    <mergeCell ref="AM10:AN10"/>
  </mergeCells>
  <dataValidations count="1">
    <dataValidation type="whole" operator="greaterThanOrEqual" allowBlank="1" showInputMessage="1" showErrorMessage="1" errorTitle="Error" error="Favor Ingrese sólo Números." sqref="G211:AP214 G12:AX15 E82:F83 G146:AX154 C316:E325 G19:AX35 D67:J78 G88:AW140 Y179:Z191 G179:X196 G160:AW175 Y192:AJ196 G177:Z178 AA177:AJ191 S41:X63 G201:AG206 G219:AX298 G309:AR313 G41:G64 H47:R63 H41:R45 AK177:AW196 Y41:AX64">
      <formula1>0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392"/>
  <sheetViews>
    <sheetView workbookViewId="0">
      <selection activeCell="A4" sqref="A4:A5"/>
    </sheetView>
  </sheetViews>
  <sheetFormatPr baseColWidth="10" defaultColWidth="11.42578125" defaultRowHeight="15" x14ac:dyDescent="0.25"/>
  <cols>
    <col min="1" max="1" width="38.5703125" customWidth="1"/>
    <col min="2" max="2" width="27.28515625" customWidth="1"/>
    <col min="3" max="3" width="51.42578125" customWidth="1"/>
    <col min="4" max="4" width="14.140625" customWidth="1"/>
    <col min="5" max="6" width="13.28515625" customWidth="1"/>
    <col min="7" max="7" width="14.42578125" customWidth="1"/>
    <col min="8" max="9" width="13.28515625" customWidth="1"/>
    <col min="13" max="40" width="11.42578125" customWidth="1"/>
    <col min="41" max="41" width="12.42578125" customWidth="1"/>
    <col min="42" max="42" width="12.140625" customWidth="1"/>
    <col min="43" max="43" width="13.7109375" customWidth="1"/>
    <col min="44" max="44" width="13.28515625" customWidth="1"/>
    <col min="45" max="45" width="14.28515625" customWidth="1"/>
    <col min="46" max="46" width="11.85546875" customWidth="1"/>
    <col min="47" max="47" width="12" customWidth="1"/>
    <col min="48" max="48" width="16.140625" customWidth="1"/>
    <col min="49" max="50" width="13.140625" customWidth="1"/>
    <col min="51" max="84" width="11.42578125" customWidth="1"/>
    <col min="100" max="100" width="11.42578125" hidden="1" customWidth="1"/>
    <col min="101" max="109" width="11.42578125" style="25" hidden="1" customWidth="1"/>
    <col min="110" max="110" width="11.42578125" hidden="1" customWidth="1"/>
    <col min="111" max="117" width="11.42578125" style="26" hidden="1" customWidth="1"/>
    <col min="118" max="120" width="11.42578125" hidden="1" customWidth="1"/>
    <col min="121" max="121" width="11.42578125" customWidth="1"/>
    <col min="130" max="130" width="10.140625" customWidth="1"/>
    <col min="136" max="169" width="11.42578125" customWidth="1"/>
  </cols>
  <sheetData>
    <row r="1" spans="1:139" x14ac:dyDescent="0.25">
      <c r="A1" s="1" t="s">
        <v>0</v>
      </c>
      <c r="CW1"/>
      <c r="CX1"/>
      <c r="CY1"/>
      <c r="CZ1"/>
      <c r="DA1"/>
      <c r="DB1"/>
      <c r="DC1"/>
      <c r="DD1"/>
      <c r="DE1"/>
      <c r="DG1"/>
      <c r="DH1"/>
      <c r="DI1"/>
      <c r="DJ1"/>
      <c r="DK1"/>
      <c r="DL1"/>
      <c r="DM1"/>
    </row>
    <row r="2" spans="1:139" x14ac:dyDescent="0.25">
      <c r="A2" s="1" t="str">
        <f>CONCATENATE("COMUNA: ",[8]NOMBRE!B2," - ","( ",[8]NOMBRE!C2,[8]NOMBRE!D2,[8]NOMBRE!E2,[8]NOMBRE!F2,[8]NOMBRE!G2," )")</f>
        <v>COMUNA: LINARES - ( 07401 )</v>
      </c>
      <c r="CW2"/>
      <c r="CX2"/>
      <c r="CY2"/>
      <c r="CZ2"/>
      <c r="DA2"/>
      <c r="DB2"/>
      <c r="DC2"/>
      <c r="DD2"/>
      <c r="DE2"/>
      <c r="DG2"/>
      <c r="DH2"/>
      <c r="DI2"/>
      <c r="DJ2"/>
      <c r="DK2"/>
      <c r="DL2"/>
      <c r="DM2"/>
    </row>
    <row r="3" spans="1:139" x14ac:dyDescent="0.25">
      <c r="A3" s="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  <c r="CW3"/>
      <c r="CX3"/>
      <c r="CY3"/>
      <c r="CZ3"/>
      <c r="DA3"/>
      <c r="DB3"/>
      <c r="DC3"/>
      <c r="DD3"/>
      <c r="DE3"/>
      <c r="DG3"/>
      <c r="DH3"/>
      <c r="DI3"/>
      <c r="DJ3"/>
      <c r="DK3"/>
      <c r="DL3"/>
      <c r="DM3"/>
    </row>
    <row r="4" spans="1:139" x14ac:dyDescent="0.25">
      <c r="A4" s="1" t="str">
        <f>CONCATENATE("MES: ",[8]NOMBRE!B6," - ","( ",[8]NOMBRE!C6,[8]NOMBRE!D6," )")</f>
        <v>MES: JULIO - ( 07 )</v>
      </c>
      <c r="CW4"/>
      <c r="CX4"/>
      <c r="CY4"/>
      <c r="CZ4"/>
      <c r="DA4"/>
      <c r="DB4"/>
      <c r="DC4"/>
      <c r="DD4"/>
      <c r="DE4"/>
      <c r="DG4"/>
      <c r="DH4"/>
      <c r="DI4"/>
      <c r="DJ4"/>
      <c r="DK4"/>
      <c r="DL4"/>
      <c r="DM4"/>
    </row>
    <row r="5" spans="1:139" x14ac:dyDescent="0.25">
      <c r="A5" s="1" t="str">
        <f>CONCATENATE("AÑO: ",[8]NOMBRE!B7)</f>
        <v>AÑO: 2024</v>
      </c>
      <c r="CW5"/>
      <c r="CX5"/>
      <c r="CY5"/>
      <c r="CZ5"/>
      <c r="DA5"/>
      <c r="DB5"/>
      <c r="DC5"/>
      <c r="DD5"/>
      <c r="DE5"/>
      <c r="DG5"/>
      <c r="DH5"/>
      <c r="DI5"/>
      <c r="DJ5"/>
      <c r="DK5"/>
      <c r="DL5"/>
      <c r="DM5"/>
    </row>
    <row r="6" spans="1:139" s="539" customFormat="1" ht="18" customHeight="1" x14ac:dyDescent="0.25">
      <c r="A6" s="630" t="s">
        <v>1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542"/>
      <c r="AX6" s="542"/>
      <c r="AY6" s="542"/>
      <c r="AZ6" s="542"/>
      <c r="BA6" s="542"/>
      <c r="BB6" s="542"/>
      <c r="BC6" s="542"/>
      <c r="BD6" s="542"/>
      <c r="BE6" s="542"/>
      <c r="BF6" s="542"/>
      <c r="BG6" s="542"/>
      <c r="BH6" s="542"/>
      <c r="BI6" s="542"/>
      <c r="BJ6" s="542"/>
      <c r="BK6" s="542"/>
      <c r="BL6" s="542"/>
      <c r="BM6" s="542"/>
      <c r="BN6" s="542"/>
      <c r="BO6" s="542"/>
      <c r="BP6" s="542"/>
      <c r="BQ6" s="542"/>
      <c r="BR6" s="542"/>
      <c r="BS6" s="542"/>
      <c r="BT6" s="542"/>
      <c r="BU6" s="542"/>
      <c r="BV6" s="542"/>
      <c r="BW6" s="542"/>
      <c r="BX6" s="542"/>
      <c r="BY6" s="542"/>
      <c r="BZ6" s="542"/>
      <c r="CA6" s="542"/>
      <c r="CB6" s="542"/>
      <c r="CC6" s="542"/>
      <c r="CD6" s="542"/>
      <c r="CE6" s="542"/>
      <c r="CF6" s="542"/>
      <c r="CG6" s="542"/>
      <c r="CH6" s="542"/>
      <c r="CI6" s="542"/>
      <c r="CJ6" s="542"/>
      <c r="CK6" s="542"/>
      <c r="CL6" s="542"/>
      <c r="CM6" s="542"/>
      <c r="CN6" s="542"/>
      <c r="CO6" s="542"/>
      <c r="CP6" s="542"/>
      <c r="CQ6" s="542"/>
      <c r="CR6" s="542"/>
      <c r="CS6" s="542"/>
      <c r="CT6" s="542"/>
      <c r="CU6" s="542"/>
      <c r="CV6" s="542"/>
      <c r="CW6" s="542"/>
      <c r="CX6" s="542"/>
      <c r="CY6" s="542"/>
      <c r="CZ6" s="542"/>
      <c r="DA6" s="542"/>
      <c r="DB6" s="542"/>
      <c r="DC6" s="542"/>
      <c r="DD6" s="542"/>
      <c r="DE6" s="542"/>
      <c r="DF6" s="542"/>
      <c r="DG6" s="542"/>
      <c r="DH6" s="542"/>
      <c r="DI6" s="542"/>
      <c r="DJ6" s="542"/>
      <c r="DK6" s="542"/>
      <c r="DL6" s="542"/>
      <c r="DM6" s="542"/>
      <c r="DN6" s="542"/>
      <c r="DO6" s="542"/>
      <c r="DP6" s="542"/>
      <c r="DQ6" s="542"/>
      <c r="DR6" s="631"/>
      <c r="DS6" s="631"/>
      <c r="DT6" s="631"/>
      <c r="DU6" s="631"/>
      <c r="DV6" s="631"/>
      <c r="DW6" s="631"/>
      <c r="DX6" s="631"/>
      <c r="DY6" s="631"/>
      <c r="DZ6" s="631"/>
      <c r="EA6" s="631"/>
      <c r="EB6" s="631"/>
      <c r="EC6" s="631"/>
      <c r="ED6" s="631"/>
      <c r="EE6" s="631"/>
      <c r="EF6" s="631"/>
      <c r="EG6" s="631"/>
      <c r="EH6" s="631"/>
      <c r="EI6" s="631"/>
    </row>
    <row r="7" spans="1:139" x14ac:dyDescent="0.25">
      <c r="CW7"/>
      <c r="CX7"/>
      <c r="CY7"/>
      <c r="CZ7"/>
      <c r="DA7"/>
      <c r="DB7"/>
      <c r="DC7"/>
      <c r="DD7"/>
      <c r="DE7"/>
      <c r="DG7"/>
      <c r="DH7"/>
      <c r="DI7"/>
      <c r="DJ7"/>
      <c r="DK7"/>
      <c r="DL7"/>
      <c r="DM7"/>
    </row>
    <row r="8" spans="1:139" ht="18" customHeight="1" x14ac:dyDescent="0.25">
      <c r="A8" s="5" t="s">
        <v>2</v>
      </c>
      <c r="B8" s="6"/>
      <c r="C8" s="6"/>
      <c r="D8" s="7"/>
      <c r="E8" s="7"/>
      <c r="F8" s="8"/>
      <c r="G8" s="539"/>
      <c r="H8" s="8"/>
      <c r="I8" s="8"/>
      <c r="J8" s="8"/>
      <c r="K8" s="8"/>
      <c r="L8" s="8"/>
      <c r="M8" s="8"/>
      <c r="N8" s="8"/>
      <c r="O8" s="8"/>
      <c r="P8" s="53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9"/>
      <c r="CW8"/>
      <c r="CX8"/>
      <c r="CY8"/>
      <c r="CZ8"/>
      <c r="DA8"/>
      <c r="DB8"/>
      <c r="DC8"/>
      <c r="DD8"/>
      <c r="DE8"/>
      <c r="DG8"/>
      <c r="DH8"/>
      <c r="DI8"/>
      <c r="DJ8"/>
      <c r="DK8"/>
      <c r="DL8"/>
      <c r="DM8"/>
    </row>
    <row r="9" spans="1:139" x14ac:dyDescent="0.25">
      <c r="A9" s="632" t="s">
        <v>3</v>
      </c>
      <c r="B9" s="632"/>
      <c r="C9" s="2720"/>
      <c r="D9" s="638" t="s">
        <v>4</v>
      </c>
      <c r="E9" s="638"/>
      <c r="F9" s="2752"/>
      <c r="G9" s="2724" t="s">
        <v>5</v>
      </c>
      <c r="H9" s="2725"/>
      <c r="I9" s="2725"/>
      <c r="J9" s="2725"/>
      <c r="K9" s="2725"/>
      <c r="L9" s="2725"/>
      <c r="M9" s="2725"/>
      <c r="N9" s="2725"/>
      <c r="O9" s="2725"/>
      <c r="P9" s="2725"/>
      <c r="Q9" s="2725"/>
      <c r="R9" s="2725"/>
      <c r="S9" s="2725"/>
      <c r="T9" s="2725"/>
      <c r="U9" s="2725"/>
      <c r="V9" s="2725"/>
      <c r="W9" s="2725"/>
      <c r="X9" s="2725"/>
      <c r="Y9" s="2725"/>
      <c r="Z9" s="2725"/>
      <c r="AA9" s="2725"/>
      <c r="AB9" s="2725"/>
      <c r="AC9" s="2725"/>
      <c r="AD9" s="2725"/>
      <c r="AE9" s="2725"/>
      <c r="AF9" s="2725"/>
      <c r="AG9" s="2725"/>
      <c r="AH9" s="2725"/>
      <c r="AI9" s="2725"/>
      <c r="AJ9" s="2725"/>
      <c r="AK9" s="2725"/>
      <c r="AL9" s="2725"/>
      <c r="AM9" s="2725"/>
      <c r="AN9" s="2725"/>
      <c r="AO9" s="2725"/>
      <c r="AP9" s="2726"/>
      <c r="AQ9" s="2752" t="s">
        <v>6</v>
      </c>
      <c r="AR9" s="2728" t="s">
        <v>7</v>
      </c>
      <c r="AS9" s="2728" t="s">
        <v>8</v>
      </c>
      <c r="AT9" s="2728" t="s">
        <v>9</v>
      </c>
      <c r="AU9" s="2728" t="s">
        <v>10</v>
      </c>
      <c r="AV9" s="2723" t="s">
        <v>11</v>
      </c>
      <c r="AW9" s="2728" t="s">
        <v>12</v>
      </c>
      <c r="AX9" s="2728" t="s">
        <v>13</v>
      </c>
      <c r="CW9"/>
      <c r="CX9"/>
      <c r="CY9"/>
      <c r="CZ9"/>
      <c r="DA9"/>
      <c r="DB9"/>
      <c r="DC9"/>
      <c r="DD9"/>
      <c r="DE9"/>
      <c r="DG9"/>
      <c r="DH9"/>
      <c r="DI9"/>
      <c r="DJ9"/>
      <c r="DK9"/>
      <c r="DL9"/>
      <c r="DM9"/>
    </row>
    <row r="10" spans="1:139" x14ac:dyDescent="0.25">
      <c r="A10" s="634"/>
      <c r="B10" s="634"/>
      <c r="C10" s="635"/>
      <c r="D10" s="640"/>
      <c r="E10" s="640"/>
      <c r="F10" s="885"/>
      <c r="G10" s="2753" t="s">
        <v>14</v>
      </c>
      <c r="H10" s="2730"/>
      <c r="I10" s="2724" t="s">
        <v>15</v>
      </c>
      <c r="J10" s="2731"/>
      <c r="K10" s="2725" t="s">
        <v>16</v>
      </c>
      <c r="L10" s="2731"/>
      <c r="M10" s="2724" t="s">
        <v>17</v>
      </c>
      <c r="N10" s="2731"/>
      <c r="O10" s="2724" t="s">
        <v>18</v>
      </c>
      <c r="P10" s="2731"/>
      <c r="Q10" s="2724" t="s">
        <v>19</v>
      </c>
      <c r="R10" s="2731"/>
      <c r="S10" s="2724" t="s">
        <v>20</v>
      </c>
      <c r="T10" s="2731"/>
      <c r="U10" s="2724" t="s">
        <v>21</v>
      </c>
      <c r="V10" s="2731"/>
      <c r="W10" s="2724" t="s">
        <v>22</v>
      </c>
      <c r="X10" s="2731"/>
      <c r="Y10" s="2724" t="s">
        <v>23</v>
      </c>
      <c r="Z10" s="2732"/>
      <c r="AA10" s="2724" t="s">
        <v>24</v>
      </c>
      <c r="AB10" s="2732"/>
      <c r="AC10" s="2724" t="s">
        <v>25</v>
      </c>
      <c r="AD10" s="2732"/>
      <c r="AE10" s="2724" t="s">
        <v>26</v>
      </c>
      <c r="AF10" s="2732"/>
      <c r="AG10" s="2724" t="s">
        <v>27</v>
      </c>
      <c r="AH10" s="2732"/>
      <c r="AI10" s="2724" t="s">
        <v>28</v>
      </c>
      <c r="AJ10" s="2732"/>
      <c r="AK10" s="2724" t="s">
        <v>29</v>
      </c>
      <c r="AL10" s="2732"/>
      <c r="AM10" s="2724" t="s">
        <v>30</v>
      </c>
      <c r="AN10" s="2732"/>
      <c r="AO10" s="2724" t="s">
        <v>31</v>
      </c>
      <c r="AP10" s="2754"/>
      <c r="AQ10" s="645"/>
      <c r="AR10" s="647"/>
      <c r="AS10" s="647"/>
      <c r="AT10" s="647"/>
      <c r="AU10" s="647"/>
      <c r="AV10" s="650"/>
      <c r="AW10" s="647"/>
      <c r="AX10" s="647"/>
      <c r="CW10"/>
      <c r="CX10"/>
      <c r="CY10"/>
      <c r="CZ10"/>
      <c r="DA10"/>
      <c r="DB10"/>
      <c r="DC10"/>
      <c r="DD10"/>
      <c r="DE10"/>
      <c r="DG10"/>
      <c r="DH10"/>
      <c r="DI10"/>
      <c r="DJ10"/>
      <c r="DK10"/>
      <c r="DL10"/>
      <c r="DM10"/>
    </row>
    <row r="11" spans="1:139" x14ac:dyDescent="0.25">
      <c r="A11" s="636"/>
      <c r="B11" s="636"/>
      <c r="C11" s="884"/>
      <c r="D11" s="2733" t="s">
        <v>32</v>
      </c>
      <c r="E11" s="2755" t="s">
        <v>33</v>
      </c>
      <c r="F11" s="2736" t="s">
        <v>34</v>
      </c>
      <c r="G11" s="2737" t="s">
        <v>33</v>
      </c>
      <c r="H11" s="2736" t="s">
        <v>34</v>
      </c>
      <c r="I11" s="2737" t="s">
        <v>33</v>
      </c>
      <c r="J11" s="2736" t="s">
        <v>34</v>
      </c>
      <c r="K11" s="2737" t="s">
        <v>33</v>
      </c>
      <c r="L11" s="2736" t="s">
        <v>34</v>
      </c>
      <c r="M11" s="2737" t="s">
        <v>33</v>
      </c>
      <c r="N11" s="2736" t="s">
        <v>34</v>
      </c>
      <c r="O11" s="2737" t="s">
        <v>33</v>
      </c>
      <c r="P11" s="2736" t="s">
        <v>34</v>
      </c>
      <c r="Q11" s="2737" t="s">
        <v>33</v>
      </c>
      <c r="R11" s="2736" t="s">
        <v>34</v>
      </c>
      <c r="S11" s="2737" t="s">
        <v>33</v>
      </c>
      <c r="T11" s="2736" t="s">
        <v>34</v>
      </c>
      <c r="U11" s="2737" t="s">
        <v>33</v>
      </c>
      <c r="V11" s="2736" t="s">
        <v>34</v>
      </c>
      <c r="W11" s="2737" t="s">
        <v>33</v>
      </c>
      <c r="X11" s="2736" t="s">
        <v>34</v>
      </c>
      <c r="Y11" s="2737" t="s">
        <v>33</v>
      </c>
      <c r="Z11" s="2736" t="s">
        <v>34</v>
      </c>
      <c r="AA11" s="2737" t="s">
        <v>33</v>
      </c>
      <c r="AB11" s="2736" t="s">
        <v>34</v>
      </c>
      <c r="AC11" s="2737" t="s">
        <v>33</v>
      </c>
      <c r="AD11" s="2736" t="s">
        <v>34</v>
      </c>
      <c r="AE11" s="2737" t="s">
        <v>33</v>
      </c>
      <c r="AF11" s="2736" t="s">
        <v>34</v>
      </c>
      <c r="AG11" s="2737" t="s">
        <v>33</v>
      </c>
      <c r="AH11" s="2736" t="s">
        <v>34</v>
      </c>
      <c r="AI11" s="2737" t="s">
        <v>33</v>
      </c>
      <c r="AJ11" s="2736" t="s">
        <v>34</v>
      </c>
      <c r="AK11" s="2737" t="s">
        <v>33</v>
      </c>
      <c r="AL11" s="2736" t="s">
        <v>34</v>
      </c>
      <c r="AM11" s="2737" t="s">
        <v>33</v>
      </c>
      <c r="AN11" s="2736" t="s">
        <v>34</v>
      </c>
      <c r="AO11" s="2737" t="s">
        <v>33</v>
      </c>
      <c r="AP11" s="2756" t="s">
        <v>34</v>
      </c>
      <c r="AQ11" s="885"/>
      <c r="AR11" s="2739"/>
      <c r="AS11" s="2739"/>
      <c r="AT11" s="2739"/>
      <c r="AU11" s="2739"/>
      <c r="AV11" s="889"/>
      <c r="AW11" s="2739"/>
      <c r="AX11" s="2739"/>
      <c r="CW11"/>
      <c r="CX11"/>
      <c r="CY11"/>
      <c r="CZ11"/>
      <c r="DA11"/>
      <c r="DB11"/>
      <c r="DC11"/>
      <c r="DD11"/>
      <c r="DE11"/>
      <c r="DG11"/>
      <c r="DH11"/>
      <c r="DI11"/>
      <c r="DJ11"/>
      <c r="DK11"/>
      <c r="DL11"/>
      <c r="DM11"/>
    </row>
    <row r="12" spans="1:139" ht="15" customHeight="1" x14ac:dyDescent="0.25">
      <c r="A12" s="2757" t="s">
        <v>35</v>
      </c>
      <c r="B12" s="2758"/>
      <c r="C12" s="2759"/>
      <c r="D12" s="2760">
        <f>SUM(E12+F12)</f>
        <v>0</v>
      </c>
      <c r="E12" s="2761">
        <f>SUM(G12+I12+K12+M12+O12+Q12+S12+U12+W12+Y12+AA12+AC12+AE12+AG12+AI12+AK12+AM12+AO12)</f>
        <v>0</v>
      </c>
      <c r="F12" s="18">
        <f t="shared" ref="E12:F15" si="0">SUM(H12+J12+L12+N12+P12+R12+T12+V12+X12+Z12+AB12+AD12+AF12+AH12+AJ12+AL12+AN12+AP12)</f>
        <v>0</v>
      </c>
      <c r="G12" s="19"/>
      <c r="H12" s="20"/>
      <c r="I12" s="2762"/>
      <c r="J12" s="20"/>
      <c r="K12" s="2762"/>
      <c r="L12" s="20"/>
      <c r="M12" s="19"/>
      <c r="N12" s="20"/>
      <c r="O12" s="19"/>
      <c r="P12" s="20"/>
      <c r="Q12" s="19"/>
      <c r="R12" s="22"/>
      <c r="S12" s="19"/>
      <c r="T12" s="22"/>
      <c r="U12" s="19"/>
      <c r="V12" s="22"/>
      <c r="W12" s="19"/>
      <c r="X12" s="22"/>
      <c r="Y12" s="19"/>
      <c r="Z12" s="22"/>
      <c r="AA12" s="19"/>
      <c r="AB12" s="22"/>
      <c r="AC12" s="19"/>
      <c r="AD12" s="22"/>
      <c r="AE12" s="19"/>
      <c r="AF12" s="22"/>
      <c r="AG12" s="19"/>
      <c r="AH12" s="22"/>
      <c r="AI12" s="19"/>
      <c r="AJ12" s="22"/>
      <c r="AK12" s="19"/>
      <c r="AL12" s="22"/>
      <c r="AM12" s="19"/>
      <c r="AN12" s="22"/>
      <c r="AO12" s="19"/>
      <c r="AP12" s="23"/>
      <c r="AQ12" s="20"/>
      <c r="AR12" s="20"/>
      <c r="AS12" s="24"/>
      <c r="AT12" s="24"/>
      <c r="AU12" s="24"/>
      <c r="AV12" s="24"/>
      <c r="AW12" s="24"/>
      <c r="AX12" s="24"/>
      <c r="AY12" t="str">
        <f>CW12&amp;CX12&amp;CY12&amp;CZ12&amp;DA12&amp;DB12&amp;DC12&amp;DD12&amp;DE12</f>
        <v/>
      </c>
      <c r="CW12" s="25" t="str">
        <f>IF(AND((Y12+Z12)&gt;0,AQ12="")," * No olvide digitar la variable 12 años. Si no tiene digite Cero.",IF(AQ12&gt;(Y12+Z12),"* Las Consultas de 12 años NO DEBEN ser mayor que el total de Consultas entre 10-14 años",""))</f>
        <v/>
      </c>
      <c r="CX12" s="25" t="str">
        <f>IF(AND(F12&gt;0,AR12="")," * No olvide digitar la variable Embarazadas. Digite cero si no tiene.","")</f>
        <v/>
      </c>
      <c r="CY12" s="25" t="str">
        <f>IF(AR12&gt;F12," * Las Embarazadas NO DEBEN ser mayor al Total de mujeres. ","")</f>
        <v/>
      </c>
      <c r="CZ12" s="25" t="str">
        <f>IF(AND((AK12+AL12)&gt;0,AS12="")," * No olvide digitar la variable 60 años. Si no tiene digite Cero.",IF(AS12&gt;(AK12+AL12)," * Las consultas de 60 años NO DEBEN ser mayor que el Total de consultas del grupo 60-64 años",""))</f>
        <v/>
      </c>
      <c r="DA12" s="25" t="str">
        <f>IF(AND(D12&gt;0,AT12="")," * No olvide digitar la variable Usuarios con Discapacidad. Digite Cero si no tiene.",IF(AT12&gt;D12," * La variable Usuarios con Discapacidad No puede ser mayor al Total Ambos Sexos.",""))</f>
        <v/>
      </c>
      <c r="DB12" s="25" t="str">
        <f>IF(AND(D12&gt;0,AU12="")," * No olvide digitar la variable Migrantes. Digite Cero si no tiene.",IF(AU12&gt;D12," * La variable Migrantes No puede ser mayor al Total Ambos Sexos.",""))</f>
        <v/>
      </c>
      <c r="DC12" s="25" t="str">
        <f>IF(AND(D12&gt;0,AV12="")," * No olvide digitar la variable Pacientes en control PSCV. Digite Cero si no tiene.",IF(AV12&gt;D12," * La variable Pacientes en control PSCV No puede ser mayor al Total Ambos Sexos.",""))</f>
        <v/>
      </c>
      <c r="DD12" s="25" t="str">
        <f>IF(AND(D12&gt;0,AW12="")," * No olvide digitar la variable Niños, niñas, adolescentes y jóvenes SENAME. Digite Cero si no tiene.",IF(AW12&gt;D12," * La variable Niños, niñas, adolescentes y jóvenes SENAME No puede ser mayor al Total.",""))</f>
        <v/>
      </c>
      <c r="DE12" s="25" t="str">
        <f t="shared" ref="DE12:DE14" si="1">IF(AND(D12&gt;0,AX12="")," * No olvide digitar la variable Niños, niñas, adolescentes y jóvenes Mejor Niñez. Digite Cero si no tiene.",IF(AX12&gt;D12," * La variable Niños, niñas, adolescentes y jóvenes Mejor Niñez no puede ser mayor al Total.",""))</f>
        <v/>
      </c>
      <c r="DG12" s="26">
        <f>IF(AND((Y12+Z12)&gt;0,AQ12=""),1,IF(AQ12&gt;(Y12+Z12),1,0))</f>
        <v>0</v>
      </c>
      <c r="DH12" s="26">
        <f>IF(AND(F12&gt;0,AR12=""),1,0)</f>
        <v>0</v>
      </c>
      <c r="DI12" s="26">
        <f>IF(AR12&gt;F12,1,0)</f>
        <v>0</v>
      </c>
      <c r="DJ12" s="26">
        <f>IF(AND((AK12+AL12)&gt;0,AS12=""),1,IF(AS12&gt;(AK12+AL12),1,0))</f>
        <v>0</v>
      </c>
      <c r="DK12" s="26">
        <f>IF(AND(D12&gt;0,AT12=""),1,IF(AT12&gt;D12,1,0))</f>
        <v>0</v>
      </c>
      <c r="DL12" s="26">
        <f>IF(AND(D12&gt;0,AU12=""),1,IF(AU12&gt;D12,1,0))</f>
        <v>0</v>
      </c>
      <c r="DM12" s="26">
        <f>IF(AND(D12&gt;0,AV12=""),1,IF(AV12&gt;D12,1,0))</f>
        <v>0</v>
      </c>
      <c r="DN12" s="26">
        <f>IF(AND(D12&gt;0,AW12=""),1,IF(AW12&gt;D12,1,0))</f>
        <v>0</v>
      </c>
      <c r="DO12" s="26">
        <f>IF(AND(D12&gt;0,AX12=""),1,IF(AX12&gt;D12,1,0))</f>
        <v>0</v>
      </c>
    </row>
    <row r="13" spans="1:139" ht="15" customHeight="1" x14ac:dyDescent="0.25">
      <c r="A13" s="1461" t="s">
        <v>36</v>
      </c>
      <c r="B13" s="1462"/>
      <c r="C13" s="1463"/>
      <c r="D13" s="1464">
        <f>SUM(E13+F13)</f>
        <v>0</v>
      </c>
      <c r="E13" s="1465">
        <f t="shared" si="0"/>
        <v>0</v>
      </c>
      <c r="F13" s="1466">
        <f>SUM(H13+J13+L13+N13+P13+R13+T13+V13+X13+Z13+AB13+AD13+AF13+AH13+AJ13+AL13+AN13+AP13)</f>
        <v>0</v>
      </c>
      <c r="G13" s="1467"/>
      <c r="H13" s="1468"/>
      <c r="I13" s="1467"/>
      <c r="J13" s="1468"/>
      <c r="K13" s="1467"/>
      <c r="L13" s="1468"/>
      <c r="M13" s="1467"/>
      <c r="N13" s="1468"/>
      <c r="O13" s="1467"/>
      <c r="P13" s="1468"/>
      <c r="Q13" s="1467"/>
      <c r="R13" s="1425"/>
      <c r="S13" s="1467"/>
      <c r="T13" s="1425"/>
      <c r="U13" s="1467"/>
      <c r="V13" s="1425"/>
      <c r="W13" s="1467"/>
      <c r="X13" s="1425"/>
      <c r="Y13" s="1467"/>
      <c r="Z13" s="1425"/>
      <c r="AA13" s="1467"/>
      <c r="AB13" s="1425"/>
      <c r="AC13" s="1467"/>
      <c r="AD13" s="1425"/>
      <c r="AE13" s="1467"/>
      <c r="AF13" s="1425"/>
      <c r="AG13" s="1467"/>
      <c r="AH13" s="1425"/>
      <c r="AI13" s="1467"/>
      <c r="AJ13" s="1425"/>
      <c r="AK13" s="1467"/>
      <c r="AL13" s="1425"/>
      <c r="AM13" s="1467"/>
      <c r="AN13" s="1425"/>
      <c r="AO13" s="1467"/>
      <c r="AP13" s="1426"/>
      <c r="AQ13" s="1468"/>
      <c r="AR13" s="1468"/>
      <c r="AS13" s="1428"/>
      <c r="AT13" s="1428"/>
      <c r="AU13" s="1428"/>
      <c r="AV13" s="1428"/>
      <c r="AW13" s="1428"/>
      <c r="AX13" s="1428"/>
      <c r="AY13" t="str">
        <f t="shared" ref="AY13:AY15" si="2">CW13&amp;CX13&amp;CY13&amp;CZ13&amp;DA13&amp;DB13&amp;DC13&amp;DD13&amp;DE13</f>
        <v/>
      </c>
      <c r="CW13" s="25" t="str">
        <f t="shared" ref="CW13:CW15" si="3">IF(AND((Y13+Z13)&gt;0,AQ13="")," * No olvide digitar la variable 12 años. Si no tiene digite Cero.",IF(AQ13&gt;(Y13+Z13),"* Las Consultas de 12 años NO DEBEN ser mayor que el total de Consultas entre 10-14 años",""))</f>
        <v/>
      </c>
      <c r="CX13" s="25" t="str">
        <f t="shared" ref="CX13:CX15" si="4">IF(AND(F13&gt;0,AR13="")," * No olvide digitar la variable Embarazadas. Digite cero si no tiene.","")</f>
        <v/>
      </c>
      <c r="CY13" s="25" t="str">
        <f t="shared" ref="CY13:CY15" si="5">IF(AR13&gt;F13," * Las Embarazadas NO DEBEN ser mayor al Total de mujeres. ","")</f>
        <v/>
      </c>
      <c r="CZ13" s="25" t="str">
        <f t="shared" ref="CZ13:CZ15" si="6">IF(AND((AK13+AL13)&gt;0,AS13="")," * No olvide digitar la variable 60 años. Si no tiene digite Cero.",IF(AS13&gt;(AK13+AL13)," * Las consultas de 60 años NO DEBEN ser mayor que el Total de consultas del grupo 60-64 años",""))</f>
        <v/>
      </c>
      <c r="DA13" s="25" t="str">
        <f t="shared" ref="DA13:DA15" si="7">IF(AND(D13&gt;0,AT13="")," * No olvide digitar la variable Usuarios con Discapacidad. Digite Cero si no tiene.",IF(AT13&gt;D13," * La variable Usuarios con Discapacidad No puede ser mayor al Total Ambos Sexos.",""))</f>
        <v/>
      </c>
      <c r="DB13" s="25" t="str">
        <f t="shared" ref="DB13:DB15" si="8">IF(AND(D13&gt;0,AU13="")," * No olvide digitar la variable Migrantes. Digite Cero si no tiene.",IF(AU13&gt;D13," * La variable Migrantes No puede ser mayor al Total Ambos Sexos.",""))</f>
        <v/>
      </c>
      <c r="DC13" s="25" t="str">
        <f t="shared" ref="DC13:DC15" si="9">IF(AND(D13&gt;0,AV13="")," * No olvide digitar la variable Pacientes en control PSCV. Digite Cero si no tiene.",IF(AV13&gt;D13," * La variable Pacientes en control PSCV No puede ser mayor al Total Ambos Sexos.",""))</f>
        <v/>
      </c>
      <c r="DD13" s="25" t="str">
        <f t="shared" ref="DD13:DD15" si="10">IF(AND(D13&gt;0,AW13="")," * No olvide digitar la variable Niños, niñas, adolescentes y jóvenes SENAME. Digite Cero si no tiene.",IF(AW13&gt;D13," * La variable Niños, niñas, adolescentes y jóvenes SENAME No puede ser mayor al Total.",""))</f>
        <v/>
      </c>
      <c r="DE13" s="25" t="str">
        <f t="shared" si="1"/>
        <v/>
      </c>
      <c r="DG13" s="26">
        <f t="shared" ref="DG13:DG15" si="11">IF(AND((Y13+Z13)&gt;0,AQ13=""),1,IF(AQ13&gt;(Y13+Z13),1,0))</f>
        <v>0</v>
      </c>
      <c r="DH13" s="26">
        <f t="shared" ref="DH13:DH15" si="12">IF(AND(F13&gt;0,AR13=""),1,0)</f>
        <v>0</v>
      </c>
      <c r="DI13" s="26">
        <f t="shared" ref="DI13:DI15" si="13">IF(AR13&gt;F13,1,0)</f>
        <v>0</v>
      </c>
      <c r="DJ13" s="26">
        <f t="shared" ref="DJ13:DJ15" si="14">IF(AND((AK13+AL13)&gt;0,AS13=""),1,IF(AS13&gt;(AK13+AL13),1,0))</f>
        <v>0</v>
      </c>
      <c r="DK13" s="26">
        <f t="shared" ref="DK13:DK15" si="15">IF(AND(D13&gt;0,AT13=""),1,IF(AT13&gt;D13,1,0))</f>
        <v>0</v>
      </c>
      <c r="DL13" s="26">
        <f t="shared" ref="DL13:DL15" si="16">IF(AND(D13&gt;0,AU13=""),1,IF(AU13&gt;D13,1,0))</f>
        <v>0</v>
      </c>
      <c r="DM13" s="26">
        <f t="shared" ref="DM13:DM15" si="17">IF(AND(D13&gt;0,AV13=""),1,IF(AV13&gt;D13,1,0))</f>
        <v>0</v>
      </c>
      <c r="DN13" s="26">
        <f t="shared" ref="DN13:DN15" si="18">IF(AND(D13&gt;0,AW13=""),1,IF(AW13&gt;D13,1,0))</f>
        <v>0</v>
      </c>
      <c r="DO13" s="26">
        <f t="shared" ref="DO13:DO15" si="19">IF(AND(D13&gt;0,AX13=""),1,IF(AX13&gt;D13,1,0))</f>
        <v>0</v>
      </c>
    </row>
    <row r="14" spans="1:139" ht="15" customHeight="1" x14ac:dyDescent="0.25">
      <c r="A14" s="1461" t="s">
        <v>37</v>
      </c>
      <c r="B14" s="1462"/>
      <c r="C14" s="1463"/>
      <c r="D14" s="1464">
        <f>SUM(E14+F14)</f>
        <v>0</v>
      </c>
      <c r="E14" s="1465">
        <f t="shared" si="0"/>
        <v>0</v>
      </c>
      <c r="F14" s="1466">
        <f t="shared" si="0"/>
        <v>0</v>
      </c>
      <c r="G14" s="1467"/>
      <c r="H14" s="1468"/>
      <c r="I14" s="1467"/>
      <c r="J14" s="1468"/>
      <c r="K14" s="1467"/>
      <c r="L14" s="1468"/>
      <c r="M14" s="1467"/>
      <c r="N14" s="1425"/>
      <c r="O14" s="1467"/>
      <c r="P14" s="1425"/>
      <c r="Q14" s="1467"/>
      <c r="R14" s="1425"/>
      <c r="S14" s="1467"/>
      <c r="T14" s="1425"/>
      <c r="U14" s="1467"/>
      <c r="V14" s="1425"/>
      <c r="W14" s="1467"/>
      <c r="X14" s="1425"/>
      <c r="Y14" s="1467"/>
      <c r="Z14" s="1425"/>
      <c r="AA14" s="1467"/>
      <c r="AB14" s="1425"/>
      <c r="AC14" s="1467"/>
      <c r="AD14" s="1425"/>
      <c r="AE14" s="1467"/>
      <c r="AF14" s="1425"/>
      <c r="AG14" s="1467"/>
      <c r="AH14" s="1425"/>
      <c r="AI14" s="1467"/>
      <c r="AJ14" s="1425"/>
      <c r="AK14" s="1467"/>
      <c r="AL14" s="1425"/>
      <c r="AM14" s="1467"/>
      <c r="AN14" s="1425"/>
      <c r="AO14" s="1467"/>
      <c r="AP14" s="1426"/>
      <c r="AQ14" s="1468"/>
      <c r="AR14" s="1468"/>
      <c r="AS14" s="1428"/>
      <c r="AT14" s="1428"/>
      <c r="AU14" s="1428"/>
      <c r="AV14" s="1428"/>
      <c r="AW14" s="1428"/>
      <c r="AX14" s="1428"/>
      <c r="AY14" t="str">
        <f t="shared" si="2"/>
        <v/>
      </c>
      <c r="CW14" s="25" t="str">
        <f t="shared" si="3"/>
        <v/>
      </c>
      <c r="CX14" s="25" t="str">
        <f t="shared" si="4"/>
        <v/>
      </c>
      <c r="CY14" s="25" t="str">
        <f t="shared" si="5"/>
        <v/>
      </c>
      <c r="CZ14" s="25" t="str">
        <f t="shared" si="6"/>
        <v/>
      </c>
      <c r="DA14" s="25" t="str">
        <f t="shared" si="7"/>
        <v/>
      </c>
      <c r="DB14" s="25" t="str">
        <f t="shared" si="8"/>
        <v/>
      </c>
      <c r="DC14" s="25" t="str">
        <f t="shared" si="9"/>
        <v/>
      </c>
      <c r="DD14" s="25" t="str">
        <f t="shared" si="10"/>
        <v/>
      </c>
      <c r="DE14" s="25" t="str">
        <f t="shared" si="1"/>
        <v/>
      </c>
      <c r="DG14" s="26">
        <f t="shared" si="11"/>
        <v>0</v>
      </c>
      <c r="DH14" s="26">
        <f t="shared" si="12"/>
        <v>0</v>
      </c>
      <c r="DI14" s="26">
        <f t="shared" si="13"/>
        <v>0</v>
      </c>
      <c r="DJ14" s="26">
        <f t="shared" si="14"/>
        <v>0</v>
      </c>
      <c r="DK14" s="26">
        <f t="shared" si="15"/>
        <v>0</v>
      </c>
      <c r="DL14" s="26">
        <f t="shared" si="16"/>
        <v>0</v>
      </c>
      <c r="DM14" s="26">
        <f t="shared" si="17"/>
        <v>0</v>
      </c>
      <c r="DN14" s="26">
        <f t="shared" si="18"/>
        <v>0</v>
      </c>
      <c r="DO14" s="26">
        <f t="shared" si="19"/>
        <v>0</v>
      </c>
    </row>
    <row r="15" spans="1:139" ht="15" customHeight="1" x14ac:dyDescent="0.25">
      <c r="A15" s="1469" t="s">
        <v>38</v>
      </c>
      <c r="B15" s="665"/>
      <c r="C15" s="666"/>
      <c r="D15" s="1470">
        <f>SUM(E15+F15)</f>
        <v>0</v>
      </c>
      <c r="E15" s="1471">
        <f>SUM(G15+I15+K15+M15+O15+Q15+S15+U15+W15+Y15+AA15+AC15+AE15+AG15+AI15+AK15+AM15+AO15)</f>
        <v>0</v>
      </c>
      <c r="F15" s="1472">
        <f t="shared" si="0"/>
        <v>0</v>
      </c>
      <c r="G15" s="1473"/>
      <c r="H15" s="39"/>
      <c r="I15" s="1473"/>
      <c r="J15" s="39"/>
      <c r="K15" s="1473"/>
      <c r="L15" s="39"/>
      <c r="M15" s="1473"/>
      <c r="N15" s="1435"/>
      <c r="O15" s="1473"/>
      <c r="P15" s="1435"/>
      <c r="Q15" s="1473"/>
      <c r="R15" s="1435"/>
      <c r="S15" s="1473"/>
      <c r="T15" s="1435"/>
      <c r="U15" s="1473"/>
      <c r="V15" s="1435"/>
      <c r="W15" s="1473"/>
      <c r="X15" s="1435"/>
      <c r="Y15" s="1473"/>
      <c r="Z15" s="1435"/>
      <c r="AA15" s="1473"/>
      <c r="AB15" s="1435"/>
      <c r="AC15" s="1473"/>
      <c r="AD15" s="1435"/>
      <c r="AE15" s="1473"/>
      <c r="AF15" s="1435"/>
      <c r="AG15" s="1473"/>
      <c r="AH15" s="1435"/>
      <c r="AI15" s="1473"/>
      <c r="AJ15" s="1435"/>
      <c r="AK15" s="1473"/>
      <c r="AL15" s="1435"/>
      <c r="AM15" s="1473"/>
      <c r="AN15" s="1435"/>
      <c r="AO15" s="1473"/>
      <c r="AP15" s="1436"/>
      <c r="AQ15" s="39"/>
      <c r="AR15" s="39"/>
      <c r="AS15" s="1438"/>
      <c r="AT15" s="1438"/>
      <c r="AU15" s="1438"/>
      <c r="AV15" s="1438"/>
      <c r="AW15" s="1438"/>
      <c r="AX15" s="1438"/>
      <c r="AY15" t="str">
        <f t="shared" si="2"/>
        <v/>
      </c>
      <c r="CW15" s="25" t="str">
        <f t="shared" si="3"/>
        <v/>
      </c>
      <c r="CX15" s="25" t="str">
        <f t="shared" si="4"/>
        <v/>
      </c>
      <c r="CY15" s="25" t="str">
        <f t="shared" si="5"/>
        <v/>
      </c>
      <c r="CZ15" s="25" t="str">
        <f t="shared" si="6"/>
        <v/>
      </c>
      <c r="DA15" s="25" t="str">
        <f t="shared" si="7"/>
        <v/>
      </c>
      <c r="DB15" s="25" t="str">
        <f t="shared" si="8"/>
        <v/>
      </c>
      <c r="DC15" s="25" t="str">
        <f t="shared" si="9"/>
        <v/>
      </c>
      <c r="DD15" s="25" t="str">
        <f t="shared" si="10"/>
        <v/>
      </c>
      <c r="DE15" s="25" t="str">
        <f>IF(AND(D15&gt;0,AX15="")," * No olvide digitar la variable Niños, niñas, adolescentes y jóvenes Mejor Niñez. Digite Cero si no tiene.",IF(AX15&gt;D15," * La variable Niños, niñas, adolescentes y jóvenes Mejor Niñez no puede ser mayor al Total.",""))</f>
        <v/>
      </c>
      <c r="DG15" s="26">
        <f t="shared" si="11"/>
        <v>0</v>
      </c>
      <c r="DH15" s="26">
        <f t="shared" si="12"/>
        <v>0</v>
      </c>
      <c r="DI15" s="26">
        <f t="shared" si="13"/>
        <v>0</v>
      </c>
      <c r="DJ15" s="26">
        <f t="shared" si="14"/>
        <v>0</v>
      </c>
      <c r="DK15" s="26">
        <f t="shared" si="15"/>
        <v>0</v>
      </c>
      <c r="DL15" s="26">
        <f t="shared" si="16"/>
        <v>0</v>
      </c>
      <c r="DM15" s="26">
        <f t="shared" si="17"/>
        <v>0</v>
      </c>
      <c r="DN15" s="26">
        <f t="shared" si="18"/>
        <v>0</v>
      </c>
      <c r="DO15" s="26">
        <f t="shared" si="19"/>
        <v>0</v>
      </c>
    </row>
    <row r="16" spans="1:139" ht="18" customHeight="1" x14ac:dyDescent="0.25">
      <c r="A16" s="43" t="s">
        <v>39</v>
      </c>
      <c r="B16" s="44"/>
      <c r="C16" s="44"/>
      <c r="D16" s="8"/>
      <c r="E16" s="8"/>
      <c r="F16" s="8"/>
      <c r="G16" s="2763"/>
      <c r="H16" s="2763"/>
      <c r="I16" s="8"/>
      <c r="J16" s="8"/>
      <c r="K16" s="8"/>
      <c r="L16" s="8"/>
      <c r="M16" s="8"/>
      <c r="N16" s="8"/>
      <c r="O16" s="8"/>
      <c r="P16" s="46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CW16"/>
      <c r="CX16"/>
      <c r="CY16"/>
      <c r="CZ16"/>
      <c r="DA16"/>
      <c r="DB16"/>
      <c r="DC16"/>
      <c r="DD16"/>
      <c r="DE16"/>
      <c r="DG16"/>
      <c r="DH16"/>
      <c r="DI16"/>
      <c r="DJ16"/>
      <c r="DK16"/>
      <c r="DL16"/>
      <c r="DM16"/>
    </row>
    <row r="17" spans="1:119" ht="15" customHeight="1" x14ac:dyDescent="0.25">
      <c r="A17" s="2718" t="s">
        <v>40</v>
      </c>
      <c r="B17" s="632"/>
      <c r="C17" s="2720"/>
      <c r="D17" s="2724" t="s">
        <v>41</v>
      </c>
      <c r="E17" s="2725"/>
      <c r="F17" s="2731"/>
      <c r="G17" s="2764" t="s">
        <v>14</v>
      </c>
      <c r="H17" s="2765"/>
      <c r="I17" s="2731" t="s">
        <v>15</v>
      </c>
      <c r="J17" s="2766"/>
      <c r="K17" s="2724" t="s">
        <v>16</v>
      </c>
      <c r="L17" s="2731"/>
      <c r="M17" s="2731" t="s">
        <v>17</v>
      </c>
      <c r="N17" s="2766"/>
      <c r="O17" s="2724" t="s">
        <v>18</v>
      </c>
      <c r="P17" s="2731"/>
      <c r="Q17" s="2724" t="s">
        <v>19</v>
      </c>
      <c r="R17" s="2731"/>
      <c r="S17" s="2724" t="s">
        <v>20</v>
      </c>
      <c r="T17" s="2731"/>
      <c r="U17" s="2724" t="s">
        <v>21</v>
      </c>
      <c r="V17" s="2731"/>
      <c r="W17" s="2725" t="s">
        <v>22</v>
      </c>
      <c r="X17" s="2725"/>
      <c r="Y17" s="2724" t="s">
        <v>23</v>
      </c>
      <c r="Z17" s="2732"/>
      <c r="AA17" s="2725" t="s">
        <v>24</v>
      </c>
      <c r="AB17" s="2767"/>
      <c r="AC17" s="2725" t="s">
        <v>25</v>
      </c>
      <c r="AD17" s="2767"/>
      <c r="AE17" s="2725" t="s">
        <v>26</v>
      </c>
      <c r="AF17" s="2767"/>
      <c r="AG17" s="2725" t="s">
        <v>27</v>
      </c>
      <c r="AH17" s="2767"/>
      <c r="AI17" s="2725" t="s">
        <v>28</v>
      </c>
      <c r="AJ17" s="2767"/>
      <c r="AK17" s="2725" t="s">
        <v>29</v>
      </c>
      <c r="AL17" s="2767"/>
      <c r="AM17" s="2725" t="s">
        <v>30</v>
      </c>
      <c r="AN17" s="2732"/>
      <c r="AO17" s="2725" t="s">
        <v>31</v>
      </c>
      <c r="AP17" s="2754"/>
      <c r="AQ17" s="2752" t="s">
        <v>6</v>
      </c>
      <c r="AR17" s="2752" t="s">
        <v>7</v>
      </c>
      <c r="AS17" s="2728" t="s">
        <v>8</v>
      </c>
      <c r="AT17" s="2728" t="s">
        <v>42</v>
      </c>
      <c r="AU17" s="2752" t="s">
        <v>9</v>
      </c>
      <c r="AV17" s="2768" t="s">
        <v>10</v>
      </c>
      <c r="AW17" s="2768" t="s">
        <v>12</v>
      </c>
      <c r="AX17" s="2768" t="s">
        <v>13</v>
      </c>
      <c r="CW17"/>
      <c r="CX17"/>
      <c r="CY17"/>
      <c r="CZ17"/>
      <c r="DA17"/>
      <c r="DB17"/>
      <c r="DC17"/>
      <c r="DD17"/>
      <c r="DE17"/>
      <c r="DG17"/>
      <c r="DH17"/>
      <c r="DI17"/>
      <c r="DJ17"/>
      <c r="DK17"/>
      <c r="DL17"/>
      <c r="DM17"/>
    </row>
    <row r="18" spans="1:119" x14ac:dyDescent="0.25">
      <c r="A18" s="894"/>
      <c r="B18" s="636"/>
      <c r="C18" s="884"/>
      <c r="D18" s="2737" t="s">
        <v>32</v>
      </c>
      <c r="E18" s="2735" t="s">
        <v>33</v>
      </c>
      <c r="F18" s="538" t="s">
        <v>34</v>
      </c>
      <c r="G18" s="2737" t="s">
        <v>33</v>
      </c>
      <c r="H18" s="2736" t="s">
        <v>34</v>
      </c>
      <c r="I18" s="2769" t="s">
        <v>33</v>
      </c>
      <c r="J18" s="538" t="s">
        <v>34</v>
      </c>
      <c r="K18" s="2769" t="s">
        <v>33</v>
      </c>
      <c r="L18" s="2770" t="s">
        <v>34</v>
      </c>
      <c r="M18" s="2769" t="s">
        <v>33</v>
      </c>
      <c r="N18" s="538" t="s">
        <v>34</v>
      </c>
      <c r="O18" s="2769" t="s">
        <v>33</v>
      </c>
      <c r="P18" s="538" t="s">
        <v>34</v>
      </c>
      <c r="Q18" s="2769" t="s">
        <v>33</v>
      </c>
      <c r="R18" s="538" t="s">
        <v>34</v>
      </c>
      <c r="S18" s="2769" t="s">
        <v>33</v>
      </c>
      <c r="T18" s="538" t="s">
        <v>34</v>
      </c>
      <c r="U18" s="2737" t="s">
        <v>33</v>
      </c>
      <c r="V18" s="2736" t="s">
        <v>34</v>
      </c>
      <c r="W18" s="2735" t="s">
        <v>33</v>
      </c>
      <c r="X18" s="2771" t="s">
        <v>34</v>
      </c>
      <c r="Y18" s="2737" t="s">
        <v>33</v>
      </c>
      <c r="Z18" s="2736" t="s">
        <v>34</v>
      </c>
      <c r="AA18" s="2735" t="s">
        <v>33</v>
      </c>
      <c r="AB18" s="2771" t="s">
        <v>34</v>
      </c>
      <c r="AC18" s="2737" t="s">
        <v>33</v>
      </c>
      <c r="AD18" s="2736" t="s">
        <v>34</v>
      </c>
      <c r="AE18" s="2735" t="s">
        <v>33</v>
      </c>
      <c r="AF18" s="2771" t="s">
        <v>34</v>
      </c>
      <c r="AG18" s="2737" t="s">
        <v>33</v>
      </c>
      <c r="AH18" s="2736" t="s">
        <v>34</v>
      </c>
      <c r="AI18" s="2735" t="s">
        <v>33</v>
      </c>
      <c r="AJ18" s="2771" t="s">
        <v>34</v>
      </c>
      <c r="AK18" s="2737" t="s">
        <v>33</v>
      </c>
      <c r="AL18" s="2736" t="s">
        <v>34</v>
      </c>
      <c r="AM18" s="2735" t="s">
        <v>33</v>
      </c>
      <c r="AN18" s="2736" t="s">
        <v>34</v>
      </c>
      <c r="AO18" s="2735" t="s">
        <v>33</v>
      </c>
      <c r="AP18" s="2756" t="s">
        <v>34</v>
      </c>
      <c r="AQ18" s="645"/>
      <c r="AR18" s="682"/>
      <c r="AS18" s="2739"/>
      <c r="AT18" s="2739"/>
      <c r="AU18" s="885"/>
      <c r="AV18" s="2772"/>
      <c r="AW18" s="2772"/>
      <c r="AX18" s="2772"/>
      <c r="CW18"/>
      <c r="CX18"/>
      <c r="CY18"/>
      <c r="CZ18"/>
      <c r="DA18"/>
      <c r="DB18"/>
      <c r="DC18"/>
      <c r="DD18"/>
      <c r="DE18"/>
      <c r="DG18"/>
      <c r="DH18"/>
      <c r="DI18"/>
      <c r="DJ18"/>
      <c r="DK18"/>
      <c r="DL18"/>
      <c r="DM18"/>
    </row>
    <row r="19" spans="1:119" ht="15" customHeight="1" x14ac:dyDescent="0.25">
      <c r="A19" s="2773" t="s">
        <v>43</v>
      </c>
      <c r="B19" s="674"/>
      <c r="C19" s="675"/>
      <c r="D19" s="2760">
        <f>SUM(E19+F19)</f>
        <v>50</v>
      </c>
      <c r="E19" s="2761">
        <f>SUM(G19+I19+K19+M19+O19+Q19+S19+U19+W19+Y19+AA19+AC19+AE19+AG19+AI19+AK19+AM19+AO19)</f>
        <v>23</v>
      </c>
      <c r="F19" s="18">
        <f>SUM(H19+J19+L19+N19+P19+R19+T19+V19+X19+Z19+AB19+AD19+AF19+AH19+AJ19+AL19+AN19+AP19)</f>
        <v>27</v>
      </c>
      <c r="G19" s="2762">
        <v>0</v>
      </c>
      <c r="H19" s="52">
        <v>0</v>
      </c>
      <c r="I19" s="2762">
        <v>0</v>
      </c>
      <c r="J19" s="2774">
        <v>0</v>
      </c>
      <c r="K19" s="2762">
        <v>0</v>
      </c>
      <c r="L19" s="52">
        <v>0</v>
      </c>
      <c r="M19" s="2762">
        <v>0</v>
      </c>
      <c r="N19" s="2774">
        <v>0</v>
      </c>
      <c r="O19" s="2762">
        <v>0</v>
      </c>
      <c r="P19" s="52">
        <v>0</v>
      </c>
      <c r="Q19" s="2762">
        <v>0</v>
      </c>
      <c r="R19" s="52">
        <v>0</v>
      </c>
      <c r="S19" s="2762">
        <v>0</v>
      </c>
      <c r="T19" s="52">
        <v>0</v>
      </c>
      <c r="U19" s="2762">
        <v>0</v>
      </c>
      <c r="V19" s="52">
        <v>0</v>
      </c>
      <c r="W19" s="2746">
        <v>0</v>
      </c>
      <c r="X19" s="2775">
        <v>0</v>
      </c>
      <c r="Y19" s="2762">
        <v>7</v>
      </c>
      <c r="Z19" s="52">
        <v>6</v>
      </c>
      <c r="AA19" s="2746">
        <v>9</v>
      </c>
      <c r="AB19" s="2775">
        <v>9</v>
      </c>
      <c r="AC19" s="2762">
        <v>4</v>
      </c>
      <c r="AD19" s="52">
        <v>4</v>
      </c>
      <c r="AE19" s="2746">
        <v>1</v>
      </c>
      <c r="AF19" s="2775">
        <v>0</v>
      </c>
      <c r="AG19" s="2762">
        <v>0</v>
      </c>
      <c r="AH19" s="52">
        <v>2</v>
      </c>
      <c r="AI19" s="2746">
        <v>2</v>
      </c>
      <c r="AJ19" s="2775">
        <v>4</v>
      </c>
      <c r="AK19" s="2762">
        <v>0</v>
      </c>
      <c r="AL19" s="52">
        <v>2</v>
      </c>
      <c r="AM19" s="2746">
        <v>0</v>
      </c>
      <c r="AN19" s="52">
        <v>0</v>
      </c>
      <c r="AO19" s="2746">
        <v>0</v>
      </c>
      <c r="AP19" s="55">
        <v>0</v>
      </c>
      <c r="AQ19" s="2774">
        <v>0</v>
      </c>
      <c r="AR19" s="2774">
        <v>0</v>
      </c>
      <c r="AS19" s="2751">
        <v>0</v>
      </c>
      <c r="AT19" s="2751">
        <v>0</v>
      </c>
      <c r="AU19" s="2751">
        <v>0</v>
      </c>
      <c r="AV19" s="2751">
        <v>0</v>
      </c>
      <c r="AW19" s="2751">
        <v>0</v>
      </c>
      <c r="AX19" s="2751">
        <v>0</v>
      </c>
      <c r="AY19" t="str">
        <f>CW19&amp;CX19&amp;CY19&amp;CZ19&amp;DA19&amp;DB19&amp;DC19&amp;DD19&amp;DE19</f>
        <v/>
      </c>
      <c r="CW19" s="25" t="str">
        <f t="shared" ref="CW19:CW35" si="20">IF(AND((Y19+Z19)&gt;0,AQ19="")," * No olvide digitar la variable 12 años. Si no tiene digite Cero.",IF(AQ19&gt;(Y19+Z19),"* Las Consultas de 12 años NO DEBEN ser mayor que el total de Consultas entre 10-14 años",""))</f>
        <v/>
      </c>
      <c r="CX19" s="25" t="str">
        <f>IF(AND(F19&gt;0,AR19="")," * No olvide digitar la variable Embarazadas. Digite cero si no tiene.","")</f>
        <v/>
      </c>
      <c r="CY19" s="25" t="str">
        <f>IF(AR19&gt;F19," * Las Embarazadas NO DEBEN ser mayor al total de mujeres. ","")</f>
        <v/>
      </c>
      <c r="CZ19" s="25" t="str">
        <f t="shared" ref="CZ19:CZ35" si="21">IF(AND((AK19+AL19)&gt;0,AS19="")," * No olvide digitar la variable 60 años. Si no tiene digite Cero.",IF(AS19&gt;(AK19+AL19)," * Las consultas de 60 años NO DEBEN ser mayor que el Total de consultas del grupo 60-64 años",""))</f>
        <v/>
      </c>
      <c r="DA19"/>
      <c r="DB19" s="25" t="str">
        <f>IF(AND(D19&gt;0,AU19="")," * No olvide digitar la variable Usuarios con Discapacidad. Digite Cero si no tiene.",IF(AU19&gt;D19," * La variable Usuarios con Discapacidad No puede ser mayor al Total Ambos Sexos.",""))</f>
        <v/>
      </c>
      <c r="DC19" s="25" t="str">
        <f>IF(AND(D19&gt;0,AV19="")," * No olvide digitar la variable Migrantes. Digite Cero si no tiene.",IF(AV19&gt;D19," * La variable Migrantes No puede ser mayor al Total Ambos Sexos.",""))</f>
        <v/>
      </c>
      <c r="DD19" s="25" t="str">
        <f>IF(AND(D19&gt;0,AW19="")," * No olvide digitar la variable Niños, niñas, adolescentes y jóvenes SENAME. Digite Cero si no tiene.",IF(AW19&gt;D19," * La variable Niños, niñas, adolescentes y jóvenes SENAME No puede ser mayor al Total.",""))</f>
        <v/>
      </c>
      <c r="DE19" s="25" t="str">
        <f>IF(AND(D19&gt;0,AX19="")," * No olvide digitar la variable Niños, niñas, adolescentes y jóvenes Mejor Niñez. Digite Cero si no tiene.",IF(AX19&gt;D19," * La variable Niños, niñas, adolescentes y jóvenes Mejor Niñez. No puede ser mayor al Total.",""))</f>
        <v/>
      </c>
      <c r="DG19" s="26">
        <f t="shared" ref="DG19:DG35" si="22">IF(AND((Y19+Z19)&gt;0,AQ19=""),1,IF(AQ19&gt;(Y19+Z19),1,0))</f>
        <v>0</v>
      </c>
      <c r="DH19" s="26">
        <f>IF(AND(F19&gt;0,AR19=""),1,0)</f>
        <v>0</v>
      </c>
      <c r="DI19" s="26">
        <f>IF(AR19&gt;F19,1,0)</f>
        <v>0</v>
      </c>
      <c r="DJ19" s="26">
        <f t="shared" ref="DJ19:DJ35" si="23">IF(AND((AK19+AL19)&gt;0,AS19=""),1,IF(AS19&gt;(AK19+AL19),1,0))</f>
        <v>0</v>
      </c>
      <c r="DK19"/>
      <c r="DL19" s="26">
        <f>IF(AND(D19&gt;0,AU19=""),1,IF(AU19&gt;D19,1,0))</f>
        <v>0</v>
      </c>
      <c r="DM19" s="26">
        <f t="shared" ref="DM19:DM35" si="24">IF(AND(D19&gt;0,AV19=""),1,IF(AV19&gt;D19,1,0))</f>
        <v>0</v>
      </c>
      <c r="DN19" s="26">
        <f t="shared" ref="DN19:DN35" si="25">IF(AND(D19&gt;0,AW19=""),1,IF(AW19&gt;D19,1,0))</f>
        <v>0</v>
      </c>
      <c r="DO19" s="26">
        <f t="shared" ref="DO19:DO35" si="26">IF(AND(D19&gt;0,AX19=""),1,IF(AX19&gt;D19,1,0))</f>
        <v>0</v>
      </c>
    </row>
    <row r="20" spans="1:119" x14ac:dyDescent="0.25">
      <c r="A20" s="1481" t="s">
        <v>44</v>
      </c>
      <c r="B20" s="1482"/>
      <c r="C20" s="1483"/>
      <c r="D20" s="1464">
        <f t="shared" ref="D20:D35" si="27">SUM(E20+F20)</f>
        <v>0</v>
      </c>
      <c r="E20" s="1465">
        <f>SUM(U20+W20+Y20+AA20+AC20+AE20+AG20+AI20+AK20+AM20+AO20)</f>
        <v>0</v>
      </c>
      <c r="F20" s="1466">
        <f>SUM(V20+X20+Z20+AB20+AD20+AF20+AH20+AJ20+AL20+AN20+AP20)</f>
        <v>0</v>
      </c>
      <c r="G20" s="1484"/>
      <c r="H20" s="1485"/>
      <c r="I20" s="1484"/>
      <c r="J20" s="1486"/>
      <c r="K20" s="1484"/>
      <c r="L20" s="1485"/>
      <c r="M20" s="1484"/>
      <c r="N20" s="1486"/>
      <c r="O20" s="1484"/>
      <c r="P20" s="1485"/>
      <c r="Q20" s="1484"/>
      <c r="R20" s="1485"/>
      <c r="S20" s="1484"/>
      <c r="T20" s="1485"/>
      <c r="U20" s="1467"/>
      <c r="V20" s="1425"/>
      <c r="W20" s="1424"/>
      <c r="X20" s="1487"/>
      <c r="Y20" s="1467"/>
      <c r="Z20" s="1425"/>
      <c r="AA20" s="1424"/>
      <c r="AB20" s="1487"/>
      <c r="AC20" s="1467"/>
      <c r="AD20" s="1425"/>
      <c r="AE20" s="1424"/>
      <c r="AF20" s="1487"/>
      <c r="AG20" s="1467"/>
      <c r="AH20" s="1425"/>
      <c r="AI20" s="1424"/>
      <c r="AJ20" s="1487"/>
      <c r="AK20" s="1467"/>
      <c r="AL20" s="1425"/>
      <c r="AM20" s="1424"/>
      <c r="AN20" s="1425"/>
      <c r="AO20" s="1424"/>
      <c r="AP20" s="1426"/>
      <c r="AQ20" s="1468">
        <v>0</v>
      </c>
      <c r="AR20" s="1468">
        <v>0</v>
      </c>
      <c r="AS20" s="1428">
        <v>0</v>
      </c>
      <c r="AT20" s="1428">
        <v>0</v>
      </c>
      <c r="AU20" s="1428">
        <v>0</v>
      </c>
      <c r="AV20" s="1428">
        <v>0</v>
      </c>
      <c r="AW20" s="1428">
        <v>0</v>
      </c>
      <c r="AX20" s="1428">
        <v>0</v>
      </c>
      <c r="AY20" t="str">
        <f t="shared" ref="AY20:AY35" si="28">CW20&amp;CX20&amp;CY20&amp;CZ20&amp;DA20&amp;DB20&amp;DC20&amp;DD20&amp;DE20</f>
        <v/>
      </c>
      <c r="CW20" s="25" t="str">
        <f t="shared" si="20"/>
        <v/>
      </c>
      <c r="CX20" s="25" t="str">
        <f t="shared" ref="CX20:CX35" si="29">IF(AND(F20&gt;0,AR20="")," * No olvide digitar la variable Embarazadas. Digite cero si no tiene.","")</f>
        <v/>
      </c>
      <c r="CY20" s="25" t="str">
        <f t="shared" ref="CY20:CY35" si="30">IF(AR20&gt;F20," * Las Embarazadas NO DEBEN ser mayor al total de mujeres. ","")</f>
        <v/>
      </c>
      <c r="CZ20" s="25" t="str">
        <f t="shared" si="21"/>
        <v/>
      </c>
      <c r="DA20"/>
      <c r="DB20" s="25" t="str">
        <f t="shared" ref="DB20:DB35" si="31">IF(AND(D20&gt;0,AU20="")," * No olvide digitar la variable Usuarios con Discapacidad. Digite Cero si no tiene.",IF(AU20&gt;D20," * La variable Usuarios con Discapacidad No puede ser mayor al Total Ambos Sexos.",""))</f>
        <v/>
      </c>
      <c r="DC20" s="25" t="str">
        <f t="shared" ref="DC20:DC35" si="32">IF(AND(D20&gt;0,AV20="")," * No olvide digitar la variable Migrantes. Digite Cero si no tiene.",IF(AV20&gt;D20," * La variable Migrantes No puede ser mayor al Total Ambos Sexos.",""))</f>
        <v/>
      </c>
      <c r="DD20" s="25" t="str">
        <f t="shared" ref="DD20:DD35" si="33">IF(AND(D20&gt;0,AW20="")," * No olvide digitar la variable Niños, niñas, adolescentes y jóvenes SENAME. Digite Cero si no tiene.",IF(AW20&gt;D20," * La variable Niños, niñas, adolescentes y jóvenes SENAME No puede ser mayor al Total.",""))</f>
        <v/>
      </c>
      <c r="DE20" s="25" t="str">
        <f t="shared" ref="DE20:DE35" si="34">IF(AND(D20&gt;0,AX20="")," * No olvide digitar la variable Niños, niñas, adolescentes y jóvenes Mejor Niñez. Digite Cero si no tiene.",IF(AX20&gt;D20," * La variable Niños, niñas, adolescentes y jóvenes Mejor Niñez. No puede ser mayor al Total.",""))</f>
        <v/>
      </c>
      <c r="DG20" s="26">
        <f t="shared" si="22"/>
        <v>0</v>
      </c>
      <c r="DH20" s="26">
        <f t="shared" ref="DH20:DH35" si="35">IF(AND(F20&gt;0,AR20=""),1,0)</f>
        <v>0</v>
      </c>
      <c r="DI20" s="26">
        <f t="shared" ref="DI20:DI35" si="36">IF(AR20&gt;F20,1,0)</f>
        <v>0</v>
      </c>
      <c r="DJ20" s="26">
        <f t="shared" si="23"/>
        <v>0</v>
      </c>
      <c r="DK20"/>
      <c r="DL20" s="26">
        <f t="shared" ref="DL20:DL35" si="37">IF(AND(D20&gt;0,AU20=""),1,IF(AU20&gt;D20,1,0))</f>
        <v>0</v>
      </c>
      <c r="DM20" s="26">
        <f t="shared" si="24"/>
        <v>0</v>
      </c>
      <c r="DN20" s="26">
        <f t="shared" si="25"/>
        <v>0</v>
      </c>
      <c r="DO20" s="26">
        <f t="shared" si="26"/>
        <v>0</v>
      </c>
    </row>
    <row r="21" spans="1:119" x14ac:dyDescent="0.25">
      <c r="A21" s="1419" t="s">
        <v>45</v>
      </c>
      <c r="B21" s="1420"/>
      <c r="C21" s="1421"/>
      <c r="D21" s="1464">
        <f t="shared" si="27"/>
        <v>164</v>
      </c>
      <c r="E21" s="1465">
        <f t="shared" ref="E21:F31" si="38">SUM(G21+I21+K21+M21+O21+Q21+S21+U21+W21+Y21+AA21+AC21+AE21+AG21+AI21+AK21+AM21+AO21)</f>
        <v>56</v>
      </c>
      <c r="F21" s="1466">
        <f t="shared" si="38"/>
        <v>108</v>
      </c>
      <c r="G21" s="1467">
        <v>0</v>
      </c>
      <c r="H21" s="1425">
        <v>1</v>
      </c>
      <c r="I21" s="1467">
        <v>0</v>
      </c>
      <c r="J21" s="1468">
        <v>1</v>
      </c>
      <c r="K21" s="1467">
        <v>0</v>
      </c>
      <c r="L21" s="1425">
        <v>2</v>
      </c>
      <c r="M21" s="1467">
        <v>5</v>
      </c>
      <c r="N21" s="1468">
        <v>0</v>
      </c>
      <c r="O21" s="1467">
        <v>6</v>
      </c>
      <c r="P21" s="1425">
        <v>2</v>
      </c>
      <c r="Q21" s="1467">
        <v>4</v>
      </c>
      <c r="R21" s="1425">
        <v>3</v>
      </c>
      <c r="S21" s="1467">
        <v>4</v>
      </c>
      <c r="T21" s="1425">
        <v>2</v>
      </c>
      <c r="U21" s="1467">
        <v>2</v>
      </c>
      <c r="V21" s="1425">
        <v>2</v>
      </c>
      <c r="W21" s="1424">
        <v>6</v>
      </c>
      <c r="X21" s="1487">
        <v>6</v>
      </c>
      <c r="Y21" s="1467">
        <v>3</v>
      </c>
      <c r="Z21" s="1425">
        <v>5</v>
      </c>
      <c r="AA21" s="1424">
        <v>6</v>
      </c>
      <c r="AB21" s="1487">
        <v>14</v>
      </c>
      <c r="AC21" s="1467">
        <v>2</v>
      </c>
      <c r="AD21" s="1425">
        <v>1</v>
      </c>
      <c r="AE21" s="1424">
        <v>3</v>
      </c>
      <c r="AF21" s="1487">
        <v>12</v>
      </c>
      <c r="AG21" s="1467">
        <v>4</v>
      </c>
      <c r="AH21" s="1425">
        <v>8</v>
      </c>
      <c r="AI21" s="1424">
        <v>2</v>
      </c>
      <c r="AJ21" s="1487">
        <v>21</v>
      </c>
      <c r="AK21" s="1467">
        <v>2</v>
      </c>
      <c r="AL21" s="1425">
        <v>8</v>
      </c>
      <c r="AM21" s="1424">
        <v>2</v>
      </c>
      <c r="AN21" s="1425">
        <v>12</v>
      </c>
      <c r="AO21" s="1424">
        <v>5</v>
      </c>
      <c r="AP21" s="1426">
        <v>8</v>
      </c>
      <c r="AQ21" s="1468">
        <v>0</v>
      </c>
      <c r="AR21" s="1468">
        <v>0</v>
      </c>
      <c r="AS21" s="1428">
        <v>0</v>
      </c>
      <c r="AT21" s="1428">
        <v>0</v>
      </c>
      <c r="AU21" s="1428">
        <v>10</v>
      </c>
      <c r="AV21" s="1428">
        <v>0</v>
      </c>
      <c r="AW21" s="1428">
        <v>0</v>
      </c>
      <c r="AX21" s="1428">
        <v>0</v>
      </c>
      <c r="AY21" t="str">
        <f t="shared" si="28"/>
        <v/>
      </c>
      <c r="CW21" s="25" t="str">
        <f t="shared" si="20"/>
        <v/>
      </c>
      <c r="CX21" s="25" t="str">
        <f t="shared" si="29"/>
        <v/>
      </c>
      <c r="CY21" s="25" t="str">
        <f t="shared" si="30"/>
        <v/>
      </c>
      <c r="CZ21" s="25" t="str">
        <f t="shared" si="21"/>
        <v/>
      </c>
      <c r="DA21"/>
      <c r="DB21" s="25" t="str">
        <f t="shared" si="31"/>
        <v/>
      </c>
      <c r="DC21" s="25" t="str">
        <f t="shared" si="32"/>
        <v/>
      </c>
      <c r="DD21" s="25" t="str">
        <f t="shared" si="33"/>
        <v/>
      </c>
      <c r="DE21" s="25" t="str">
        <f t="shared" si="34"/>
        <v/>
      </c>
      <c r="DG21" s="26">
        <f t="shared" si="22"/>
        <v>0</v>
      </c>
      <c r="DH21" s="26">
        <f t="shared" si="35"/>
        <v>0</v>
      </c>
      <c r="DI21" s="26">
        <f t="shared" si="36"/>
        <v>0</v>
      </c>
      <c r="DJ21" s="26">
        <f t="shared" si="23"/>
        <v>0</v>
      </c>
      <c r="DK21"/>
      <c r="DL21" s="26">
        <f t="shared" si="37"/>
        <v>0</v>
      </c>
      <c r="DM21" s="26">
        <f t="shared" si="24"/>
        <v>0</v>
      </c>
      <c r="DN21" s="26">
        <f t="shared" si="25"/>
        <v>0</v>
      </c>
      <c r="DO21" s="26">
        <f t="shared" si="26"/>
        <v>0</v>
      </c>
    </row>
    <row r="22" spans="1:119" x14ac:dyDescent="0.25">
      <c r="A22" s="1419" t="s">
        <v>46</v>
      </c>
      <c r="B22" s="1420"/>
      <c r="C22" s="1421"/>
      <c r="D22" s="1464">
        <f t="shared" si="27"/>
        <v>15</v>
      </c>
      <c r="E22" s="1465">
        <f t="shared" si="38"/>
        <v>5</v>
      </c>
      <c r="F22" s="1466">
        <f t="shared" si="38"/>
        <v>10</v>
      </c>
      <c r="G22" s="1467">
        <v>0</v>
      </c>
      <c r="H22" s="1425">
        <v>0</v>
      </c>
      <c r="I22" s="1467">
        <v>0</v>
      </c>
      <c r="J22" s="1468">
        <v>2</v>
      </c>
      <c r="K22" s="1467">
        <v>0</v>
      </c>
      <c r="L22" s="1425">
        <v>0</v>
      </c>
      <c r="M22" s="1467">
        <v>0</v>
      </c>
      <c r="N22" s="1468">
        <v>0</v>
      </c>
      <c r="O22" s="1467">
        <v>0</v>
      </c>
      <c r="P22" s="1425">
        <v>2</v>
      </c>
      <c r="Q22" s="1467">
        <v>0</v>
      </c>
      <c r="R22" s="1425">
        <v>0</v>
      </c>
      <c r="S22" s="1467">
        <v>1</v>
      </c>
      <c r="T22" s="1425">
        <v>0</v>
      </c>
      <c r="U22" s="1467">
        <v>0</v>
      </c>
      <c r="V22" s="1425">
        <v>0</v>
      </c>
      <c r="W22" s="1424">
        <v>0</v>
      </c>
      <c r="X22" s="1487">
        <v>0</v>
      </c>
      <c r="Y22" s="1467">
        <v>3</v>
      </c>
      <c r="Z22" s="1425">
        <v>6</v>
      </c>
      <c r="AA22" s="1424">
        <v>0</v>
      </c>
      <c r="AB22" s="1487">
        <v>0</v>
      </c>
      <c r="AC22" s="1467">
        <v>1</v>
      </c>
      <c r="AD22" s="1425">
        <v>0</v>
      </c>
      <c r="AE22" s="1424">
        <v>0</v>
      </c>
      <c r="AF22" s="1487">
        <v>0</v>
      </c>
      <c r="AG22" s="1467">
        <v>0</v>
      </c>
      <c r="AH22" s="1425">
        <v>0</v>
      </c>
      <c r="AI22" s="1424">
        <v>0</v>
      </c>
      <c r="AJ22" s="1487">
        <v>0</v>
      </c>
      <c r="AK22" s="1467">
        <v>0</v>
      </c>
      <c r="AL22" s="1425">
        <v>0</v>
      </c>
      <c r="AM22" s="1424">
        <v>0</v>
      </c>
      <c r="AN22" s="1425">
        <v>0</v>
      </c>
      <c r="AO22" s="1424">
        <v>0</v>
      </c>
      <c r="AP22" s="1426">
        <v>0</v>
      </c>
      <c r="AQ22" s="1468">
        <v>0</v>
      </c>
      <c r="AR22" s="1468">
        <v>0</v>
      </c>
      <c r="AS22" s="1428">
        <v>0</v>
      </c>
      <c r="AT22" s="1428">
        <v>0</v>
      </c>
      <c r="AU22" s="1428">
        <v>0</v>
      </c>
      <c r="AV22" s="1428">
        <v>0</v>
      </c>
      <c r="AW22" s="1428">
        <v>0</v>
      </c>
      <c r="AX22" s="1428">
        <v>0</v>
      </c>
      <c r="AY22" t="str">
        <f t="shared" si="28"/>
        <v/>
      </c>
      <c r="CW22" s="25" t="str">
        <f t="shared" si="20"/>
        <v/>
      </c>
      <c r="CX22" s="25" t="str">
        <f t="shared" si="29"/>
        <v/>
      </c>
      <c r="CY22" s="25" t="str">
        <f t="shared" si="30"/>
        <v/>
      </c>
      <c r="CZ22" s="25" t="str">
        <f t="shared" si="21"/>
        <v/>
      </c>
      <c r="DA22"/>
      <c r="DB22" s="25" t="str">
        <f t="shared" si="31"/>
        <v/>
      </c>
      <c r="DC22" s="25" t="str">
        <f t="shared" si="32"/>
        <v/>
      </c>
      <c r="DD22" s="25" t="str">
        <f t="shared" si="33"/>
        <v/>
      </c>
      <c r="DE22" s="25" t="str">
        <f t="shared" si="34"/>
        <v/>
      </c>
      <c r="DG22" s="26">
        <f t="shared" si="22"/>
        <v>0</v>
      </c>
      <c r="DH22" s="26">
        <f t="shared" si="35"/>
        <v>0</v>
      </c>
      <c r="DI22" s="26">
        <f t="shared" si="36"/>
        <v>0</v>
      </c>
      <c r="DJ22" s="26">
        <f t="shared" si="23"/>
        <v>0</v>
      </c>
      <c r="DK22"/>
      <c r="DL22" s="26">
        <f t="shared" si="37"/>
        <v>0</v>
      </c>
      <c r="DM22" s="26">
        <f t="shared" si="24"/>
        <v>0</v>
      </c>
      <c r="DN22" s="26">
        <f t="shared" si="25"/>
        <v>0</v>
      </c>
      <c r="DO22" s="26">
        <f t="shared" si="26"/>
        <v>0</v>
      </c>
    </row>
    <row r="23" spans="1:119" x14ac:dyDescent="0.25">
      <c r="A23" s="1419" t="s">
        <v>47</v>
      </c>
      <c r="B23" s="1420"/>
      <c r="C23" s="1421"/>
      <c r="D23" s="1464">
        <f t="shared" si="27"/>
        <v>21</v>
      </c>
      <c r="E23" s="1465">
        <f t="shared" si="38"/>
        <v>10</v>
      </c>
      <c r="F23" s="1466">
        <f t="shared" si="38"/>
        <v>11</v>
      </c>
      <c r="G23" s="1467">
        <v>0</v>
      </c>
      <c r="H23" s="1425">
        <v>0</v>
      </c>
      <c r="I23" s="1467">
        <v>0</v>
      </c>
      <c r="J23" s="1468">
        <v>0</v>
      </c>
      <c r="K23" s="1467">
        <v>0</v>
      </c>
      <c r="L23" s="1425">
        <v>0</v>
      </c>
      <c r="M23" s="1467">
        <v>1</v>
      </c>
      <c r="N23" s="1468">
        <v>1</v>
      </c>
      <c r="O23" s="1467">
        <v>1</v>
      </c>
      <c r="P23" s="1425">
        <v>2</v>
      </c>
      <c r="Q23" s="1467">
        <v>3</v>
      </c>
      <c r="R23" s="1425">
        <v>0</v>
      </c>
      <c r="S23" s="1467">
        <v>1</v>
      </c>
      <c r="T23" s="1425">
        <v>1</v>
      </c>
      <c r="U23" s="1467">
        <v>0</v>
      </c>
      <c r="V23" s="1425">
        <v>0</v>
      </c>
      <c r="W23" s="1424">
        <v>3</v>
      </c>
      <c r="X23" s="1487">
        <v>1</v>
      </c>
      <c r="Y23" s="1467">
        <v>1</v>
      </c>
      <c r="Z23" s="1425">
        <v>0</v>
      </c>
      <c r="AA23" s="1424">
        <v>0</v>
      </c>
      <c r="AB23" s="1487">
        <v>0</v>
      </c>
      <c r="AC23" s="1467">
        <v>0</v>
      </c>
      <c r="AD23" s="1425">
        <v>0</v>
      </c>
      <c r="AE23" s="1424">
        <v>0</v>
      </c>
      <c r="AF23" s="1487">
        <v>0</v>
      </c>
      <c r="AG23" s="1467">
        <v>0</v>
      </c>
      <c r="AH23" s="1425">
        <v>2</v>
      </c>
      <c r="AI23" s="1424">
        <v>0</v>
      </c>
      <c r="AJ23" s="1487">
        <v>0</v>
      </c>
      <c r="AK23" s="1467">
        <v>0</v>
      </c>
      <c r="AL23" s="1425">
        <v>3</v>
      </c>
      <c r="AM23" s="1424">
        <v>0</v>
      </c>
      <c r="AN23" s="1425">
        <v>1</v>
      </c>
      <c r="AO23" s="1424">
        <v>0</v>
      </c>
      <c r="AP23" s="1426">
        <v>0</v>
      </c>
      <c r="AQ23" s="1468">
        <v>0</v>
      </c>
      <c r="AR23" s="1468">
        <v>0</v>
      </c>
      <c r="AS23" s="1428">
        <v>0</v>
      </c>
      <c r="AT23" s="1428">
        <v>0</v>
      </c>
      <c r="AU23" s="1428">
        <v>0</v>
      </c>
      <c r="AV23" s="1428">
        <v>0</v>
      </c>
      <c r="AW23" s="1428">
        <v>0</v>
      </c>
      <c r="AX23" s="1428">
        <v>0</v>
      </c>
      <c r="AY23" t="str">
        <f t="shared" si="28"/>
        <v/>
      </c>
      <c r="CW23" s="25" t="str">
        <f t="shared" si="20"/>
        <v/>
      </c>
      <c r="CX23" s="25" t="str">
        <f t="shared" si="29"/>
        <v/>
      </c>
      <c r="CY23" s="25" t="str">
        <f t="shared" si="30"/>
        <v/>
      </c>
      <c r="CZ23" s="25" t="str">
        <f t="shared" si="21"/>
        <v/>
      </c>
      <c r="DA23"/>
      <c r="DB23" s="25" t="str">
        <f t="shared" si="31"/>
        <v/>
      </c>
      <c r="DC23" s="25" t="str">
        <f t="shared" si="32"/>
        <v/>
      </c>
      <c r="DD23" s="25" t="str">
        <f t="shared" si="33"/>
        <v/>
      </c>
      <c r="DE23" s="25" t="str">
        <f t="shared" si="34"/>
        <v/>
      </c>
      <c r="DG23" s="26">
        <f t="shared" si="22"/>
        <v>0</v>
      </c>
      <c r="DH23" s="26">
        <f t="shared" si="35"/>
        <v>0</v>
      </c>
      <c r="DI23" s="26">
        <f t="shared" si="36"/>
        <v>0</v>
      </c>
      <c r="DJ23" s="26">
        <f t="shared" si="23"/>
        <v>0</v>
      </c>
      <c r="DK23"/>
      <c r="DL23" s="26">
        <f t="shared" si="37"/>
        <v>0</v>
      </c>
      <c r="DM23" s="26">
        <f t="shared" si="24"/>
        <v>0</v>
      </c>
      <c r="DN23" s="26">
        <f t="shared" si="25"/>
        <v>0</v>
      </c>
      <c r="DO23" s="26">
        <f t="shared" si="26"/>
        <v>0</v>
      </c>
    </row>
    <row r="24" spans="1:119" ht="15" customHeight="1" x14ac:dyDescent="0.25">
      <c r="A24" s="1419" t="s">
        <v>48</v>
      </c>
      <c r="B24" s="1420"/>
      <c r="C24" s="1421"/>
      <c r="D24" s="1464">
        <f t="shared" si="27"/>
        <v>0</v>
      </c>
      <c r="E24" s="1465">
        <f t="shared" si="38"/>
        <v>0</v>
      </c>
      <c r="F24" s="1466">
        <f t="shared" si="38"/>
        <v>0</v>
      </c>
      <c r="G24" s="1467"/>
      <c r="H24" s="1425"/>
      <c r="I24" s="1467"/>
      <c r="J24" s="1468"/>
      <c r="K24" s="1467"/>
      <c r="L24" s="1425"/>
      <c r="M24" s="1467"/>
      <c r="N24" s="1468"/>
      <c r="O24" s="1467"/>
      <c r="P24" s="1425"/>
      <c r="Q24" s="1467"/>
      <c r="R24" s="1425"/>
      <c r="S24" s="1467"/>
      <c r="T24" s="1425"/>
      <c r="U24" s="1467"/>
      <c r="V24" s="1425"/>
      <c r="W24" s="1424"/>
      <c r="X24" s="1487"/>
      <c r="Y24" s="1467"/>
      <c r="Z24" s="1425"/>
      <c r="AA24" s="1424"/>
      <c r="AB24" s="1487"/>
      <c r="AC24" s="1467"/>
      <c r="AD24" s="1425"/>
      <c r="AE24" s="1424"/>
      <c r="AF24" s="1487"/>
      <c r="AG24" s="1467"/>
      <c r="AH24" s="1425"/>
      <c r="AI24" s="1424"/>
      <c r="AJ24" s="1487"/>
      <c r="AK24" s="1467"/>
      <c r="AL24" s="1425"/>
      <c r="AM24" s="1424"/>
      <c r="AN24" s="1425"/>
      <c r="AO24" s="1424"/>
      <c r="AP24" s="1426"/>
      <c r="AQ24" s="1468">
        <v>0</v>
      </c>
      <c r="AR24" s="1468">
        <v>0</v>
      </c>
      <c r="AS24" s="1428">
        <v>0</v>
      </c>
      <c r="AT24" s="1428">
        <v>0</v>
      </c>
      <c r="AU24" s="1428">
        <v>0</v>
      </c>
      <c r="AV24" s="1428">
        <v>0</v>
      </c>
      <c r="AW24" s="1428">
        <v>0</v>
      </c>
      <c r="AX24" s="1428">
        <v>0</v>
      </c>
      <c r="AY24" t="str">
        <f t="shared" si="28"/>
        <v/>
      </c>
      <c r="CW24" s="25" t="str">
        <f t="shared" si="20"/>
        <v/>
      </c>
      <c r="CX24" s="25" t="str">
        <f t="shared" si="29"/>
        <v/>
      </c>
      <c r="CY24" s="25" t="str">
        <f t="shared" si="30"/>
        <v/>
      </c>
      <c r="CZ24" s="25" t="str">
        <f t="shared" si="21"/>
        <v/>
      </c>
      <c r="DA24"/>
      <c r="DB24" s="25" t="str">
        <f t="shared" si="31"/>
        <v/>
      </c>
      <c r="DC24" s="25" t="str">
        <f t="shared" si="32"/>
        <v/>
      </c>
      <c r="DD24" s="25" t="str">
        <f t="shared" si="33"/>
        <v/>
      </c>
      <c r="DE24" s="25" t="str">
        <f t="shared" si="34"/>
        <v/>
      </c>
      <c r="DG24" s="26">
        <f t="shared" si="22"/>
        <v>0</v>
      </c>
      <c r="DH24" s="26">
        <f t="shared" si="35"/>
        <v>0</v>
      </c>
      <c r="DI24" s="26">
        <f t="shared" si="36"/>
        <v>0</v>
      </c>
      <c r="DJ24" s="26">
        <f t="shared" si="23"/>
        <v>0</v>
      </c>
      <c r="DK24"/>
      <c r="DL24" s="26">
        <f t="shared" si="37"/>
        <v>0</v>
      </c>
      <c r="DM24" s="26">
        <f t="shared" si="24"/>
        <v>0</v>
      </c>
      <c r="DN24" s="26">
        <f t="shared" si="25"/>
        <v>0</v>
      </c>
      <c r="DO24" s="26">
        <f t="shared" si="26"/>
        <v>0</v>
      </c>
    </row>
    <row r="25" spans="1:119" x14ac:dyDescent="0.25">
      <c r="A25" s="1419" t="s">
        <v>49</v>
      </c>
      <c r="B25" s="1420"/>
      <c r="C25" s="1421"/>
      <c r="D25" s="1464">
        <f t="shared" si="27"/>
        <v>0</v>
      </c>
      <c r="E25" s="1465">
        <f t="shared" si="38"/>
        <v>0</v>
      </c>
      <c r="F25" s="1466">
        <f t="shared" si="38"/>
        <v>0</v>
      </c>
      <c r="G25" s="1467"/>
      <c r="H25" s="1425"/>
      <c r="I25" s="1467"/>
      <c r="J25" s="1468"/>
      <c r="K25" s="1467"/>
      <c r="L25" s="1425"/>
      <c r="M25" s="1467"/>
      <c r="N25" s="1468"/>
      <c r="O25" s="1467"/>
      <c r="P25" s="1425"/>
      <c r="Q25" s="1467"/>
      <c r="R25" s="1425"/>
      <c r="S25" s="1467"/>
      <c r="T25" s="1425"/>
      <c r="U25" s="1467"/>
      <c r="V25" s="1425"/>
      <c r="W25" s="1424"/>
      <c r="X25" s="1487"/>
      <c r="Y25" s="1467"/>
      <c r="Z25" s="1425"/>
      <c r="AA25" s="1424"/>
      <c r="AB25" s="1487"/>
      <c r="AC25" s="1467"/>
      <c r="AD25" s="1425"/>
      <c r="AE25" s="1424"/>
      <c r="AF25" s="1487"/>
      <c r="AG25" s="1467"/>
      <c r="AH25" s="1425"/>
      <c r="AI25" s="1424"/>
      <c r="AJ25" s="1487"/>
      <c r="AK25" s="1467"/>
      <c r="AL25" s="1425"/>
      <c r="AM25" s="1424"/>
      <c r="AN25" s="1425"/>
      <c r="AO25" s="1424"/>
      <c r="AP25" s="1426"/>
      <c r="AQ25" s="1468">
        <v>0</v>
      </c>
      <c r="AR25" s="1468">
        <v>0</v>
      </c>
      <c r="AS25" s="1428">
        <v>0</v>
      </c>
      <c r="AT25" s="1428">
        <v>0</v>
      </c>
      <c r="AU25" s="1428">
        <v>0</v>
      </c>
      <c r="AV25" s="1428">
        <v>0</v>
      </c>
      <c r="AW25" s="1428">
        <v>0</v>
      </c>
      <c r="AX25" s="1428">
        <v>0</v>
      </c>
      <c r="AY25" t="str">
        <f t="shared" si="28"/>
        <v/>
      </c>
      <c r="CW25" s="25" t="str">
        <f t="shared" si="20"/>
        <v/>
      </c>
      <c r="CX25" s="25" t="str">
        <f t="shared" si="29"/>
        <v/>
      </c>
      <c r="CY25" s="25" t="str">
        <f t="shared" si="30"/>
        <v/>
      </c>
      <c r="CZ25" s="25" t="str">
        <f t="shared" si="21"/>
        <v/>
      </c>
      <c r="DA25"/>
      <c r="DB25" s="25" t="str">
        <f t="shared" si="31"/>
        <v/>
      </c>
      <c r="DC25" s="25" t="str">
        <f t="shared" si="32"/>
        <v/>
      </c>
      <c r="DD25" s="25" t="str">
        <f t="shared" si="33"/>
        <v/>
      </c>
      <c r="DE25" s="25" t="str">
        <f t="shared" si="34"/>
        <v/>
      </c>
      <c r="DG25" s="26">
        <f t="shared" si="22"/>
        <v>0</v>
      </c>
      <c r="DH25" s="26">
        <f t="shared" si="35"/>
        <v>0</v>
      </c>
      <c r="DI25" s="26">
        <f t="shared" si="36"/>
        <v>0</v>
      </c>
      <c r="DJ25" s="26">
        <f t="shared" si="23"/>
        <v>0</v>
      </c>
      <c r="DK25"/>
      <c r="DL25" s="26">
        <f t="shared" si="37"/>
        <v>0</v>
      </c>
      <c r="DM25" s="26">
        <f t="shared" si="24"/>
        <v>0</v>
      </c>
      <c r="DN25" s="26">
        <f t="shared" si="25"/>
        <v>0</v>
      </c>
      <c r="DO25" s="26">
        <f t="shared" si="26"/>
        <v>0</v>
      </c>
    </row>
    <row r="26" spans="1:119" x14ac:dyDescent="0.25">
      <c r="A26" s="1419" t="s">
        <v>50</v>
      </c>
      <c r="B26" s="1420"/>
      <c r="C26" s="1421"/>
      <c r="D26" s="1488">
        <f t="shared" si="27"/>
        <v>8</v>
      </c>
      <c r="E26" s="1465">
        <f t="shared" si="38"/>
        <v>6</v>
      </c>
      <c r="F26" s="1466">
        <f t="shared" si="38"/>
        <v>2</v>
      </c>
      <c r="G26" s="1467">
        <v>0</v>
      </c>
      <c r="H26" s="1425">
        <v>0</v>
      </c>
      <c r="I26" s="1467">
        <v>0</v>
      </c>
      <c r="J26" s="1468">
        <v>0</v>
      </c>
      <c r="K26" s="1467">
        <v>0</v>
      </c>
      <c r="L26" s="1425">
        <v>0</v>
      </c>
      <c r="M26" s="1467">
        <v>3</v>
      </c>
      <c r="N26" s="1468">
        <v>0</v>
      </c>
      <c r="O26" s="1467">
        <v>1</v>
      </c>
      <c r="P26" s="1425">
        <v>0</v>
      </c>
      <c r="Q26" s="1467">
        <v>0</v>
      </c>
      <c r="R26" s="1425">
        <v>0</v>
      </c>
      <c r="S26" s="1467">
        <v>1</v>
      </c>
      <c r="T26" s="1425">
        <v>0</v>
      </c>
      <c r="U26" s="1467">
        <v>1</v>
      </c>
      <c r="V26" s="1425">
        <v>0</v>
      </c>
      <c r="W26" s="1424">
        <v>0</v>
      </c>
      <c r="X26" s="1487">
        <v>0</v>
      </c>
      <c r="Y26" s="1467">
        <v>0</v>
      </c>
      <c r="Z26" s="1425">
        <v>0</v>
      </c>
      <c r="AA26" s="1424">
        <v>0</v>
      </c>
      <c r="AB26" s="1487">
        <v>0</v>
      </c>
      <c r="AC26" s="1467">
        <v>0</v>
      </c>
      <c r="AD26" s="1425">
        <v>0</v>
      </c>
      <c r="AE26" s="1424">
        <v>0</v>
      </c>
      <c r="AF26" s="1487">
        <v>0</v>
      </c>
      <c r="AG26" s="1467">
        <v>0</v>
      </c>
      <c r="AH26" s="1425">
        <v>0</v>
      </c>
      <c r="AI26" s="1424">
        <v>0</v>
      </c>
      <c r="AJ26" s="1487">
        <v>1</v>
      </c>
      <c r="AK26" s="1467">
        <v>0</v>
      </c>
      <c r="AL26" s="1425">
        <v>1</v>
      </c>
      <c r="AM26" s="1424">
        <v>0</v>
      </c>
      <c r="AN26" s="1425">
        <v>0</v>
      </c>
      <c r="AO26" s="1424">
        <v>0</v>
      </c>
      <c r="AP26" s="1426">
        <v>0</v>
      </c>
      <c r="AQ26" s="1468">
        <v>0</v>
      </c>
      <c r="AR26" s="1468">
        <v>0</v>
      </c>
      <c r="AS26" s="1468">
        <v>0</v>
      </c>
      <c r="AT26" s="1468">
        <v>0</v>
      </c>
      <c r="AU26" s="1468">
        <v>2</v>
      </c>
      <c r="AV26" s="1468">
        <v>0</v>
      </c>
      <c r="AW26" s="1468">
        <v>0</v>
      </c>
      <c r="AX26" s="1468">
        <v>0</v>
      </c>
      <c r="AY26" t="str">
        <f t="shared" si="28"/>
        <v/>
      </c>
      <c r="CW26" s="25" t="str">
        <f t="shared" si="20"/>
        <v/>
      </c>
      <c r="CX26" s="25" t="str">
        <f t="shared" si="29"/>
        <v/>
      </c>
      <c r="CY26" s="25" t="str">
        <f t="shared" si="30"/>
        <v/>
      </c>
      <c r="CZ26" s="25" t="str">
        <f t="shared" si="21"/>
        <v/>
      </c>
      <c r="DA26"/>
      <c r="DB26" s="25" t="str">
        <f t="shared" si="31"/>
        <v/>
      </c>
      <c r="DC26" s="25" t="str">
        <f t="shared" si="32"/>
        <v/>
      </c>
      <c r="DD26" s="25" t="str">
        <f t="shared" si="33"/>
        <v/>
      </c>
      <c r="DE26" s="25" t="str">
        <f t="shared" si="34"/>
        <v/>
      </c>
      <c r="DG26" s="26">
        <f t="shared" si="22"/>
        <v>0</v>
      </c>
      <c r="DH26" s="26">
        <f t="shared" si="35"/>
        <v>0</v>
      </c>
      <c r="DI26" s="26">
        <f t="shared" si="36"/>
        <v>0</v>
      </c>
      <c r="DJ26" s="26">
        <f t="shared" si="23"/>
        <v>0</v>
      </c>
      <c r="DK26"/>
      <c r="DL26" s="26">
        <f t="shared" si="37"/>
        <v>0</v>
      </c>
      <c r="DM26" s="26">
        <f t="shared" si="24"/>
        <v>0</v>
      </c>
      <c r="DN26" s="26">
        <f t="shared" si="25"/>
        <v>0</v>
      </c>
      <c r="DO26" s="26">
        <f t="shared" si="26"/>
        <v>0</v>
      </c>
    </row>
    <row r="27" spans="1:119" x14ac:dyDescent="0.25">
      <c r="A27" s="1419" t="s">
        <v>51</v>
      </c>
      <c r="B27" s="1420"/>
      <c r="C27" s="1421"/>
      <c r="D27" s="1488">
        <f t="shared" si="27"/>
        <v>0</v>
      </c>
      <c r="E27" s="1465">
        <f t="shared" si="38"/>
        <v>0</v>
      </c>
      <c r="F27" s="1466">
        <f t="shared" si="38"/>
        <v>0</v>
      </c>
      <c r="G27" s="1467"/>
      <c r="H27" s="1425"/>
      <c r="I27" s="1467"/>
      <c r="J27" s="1468"/>
      <c r="K27" s="1467"/>
      <c r="L27" s="1425"/>
      <c r="M27" s="1467"/>
      <c r="N27" s="1468"/>
      <c r="O27" s="1467"/>
      <c r="P27" s="1425"/>
      <c r="Q27" s="1467"/>
      <c r="R27" s="1425"/>
      <c r="S27" s="1467"/>
      <c r="T27" s="1425"/>
      <c r="U27" s="1467"/>
      <c r="V27" s="1425"/>
      <c r="W27" s="1424"/>
      <c r="X27" s="1487"/>
      <c r="Y27" s="1467"/>
      <c r="Z27" s="1425"/>
      <c r="AA27" s="1424"/>
      <c r="AB27" s="1487"/>
      <c r="AC27" s="1467"/>
      <c r="AD27" s="1425"/>
      <c r="AE27" s="1424"/>
      <c r="AF27" s="1487"/>
      <c r="AG27" s="1467"/>
      <c r="AH27" s="1425"/>
      <c r="AI27" s="1424"/>
      <c r="AJ27" s="1487"/>
      <c r="AK27" s="1467"/>
      <c r="AL27" s="1425"/>
      <c r="AM27" s="1424"/>
      <c r="AN27" s="1425"/>
      <c r="AO27" s="1424"/>
      <c r="AP27" s="1426"/>
      <c r="AQ27" s="1468">
        <v>0</v>
      </c>
      <c r="AR27" s="1468">
        <v>0</v>
      </c>
      <c r="AS27" s="1428">
        <v>0</v>
      </c>
      <c r="AT27" s="1428">
        <v>0</v>
      </c>
      <c r="AU27" s="1428">
        <v>0</v>
      </c>
      <c r="AV27" s="1428">
        <v>0</v>
      </c>
      <c r="AW27" s="1428">
        <v>0</v>
      </c>
      <c r="AX27" s="1428">
        <v>0</v>
      </c>
      <c r="AY27" t="str">
        <f t="shared" si="28"/>
        <v/>
      </c>
      <c r="CW27" s="25" t="str">
        <f t="shared" si="20"/>
        <v/>
      </c>
      <c r="CX27" s="25" t="str">
        <f t="shared" si="29"/>
        <v/>
      </c>
      <c r="CY27" s="25" t="str">
        <f t="shared" si="30"/>
        <v/>
      </c>
      <c r="CZ27" s="25" t="str">
        <f t="shared" si="21"/>
        <v/>
      </c>
      <c r="DA27"/>
      <c r="DB27" s="25" t="str">
        <f t="shared" si="31"/>
        <v/>
      </c>
      <c r="DC27" s="25" t="str">
        <f t="shared" si="32"/>
        <v/>
      </c>
      <c r="DD27" s="25" t="str">
        <f t="shared" si="33"/>
        <v/>
      </c>
      <c r="DE27" s="25" t="str">
        <f t="shared" si="34"/>
        <v/>
      </c>
      <c r="DG27" s="26">
        <f t="shared" si="22"/>
        <v>0</v>
      </c>
      <c r="DH27" s="26">
        <f t="shared" si="35"/>
        <v>0</v>
      </c>
      <c r="DI27" s="26">
        <f t="shared" si="36"/>
        <v>0</v>
      </c>
      <c r="DJ27" s="26">
        <f t="shared" si="23"/>
        <v>0</v>
      </c>
      <c r="DK27"/>
      <c r="DL27" s="26">
        <f t="shared" si="37"/>
        <v>0</v>
      </c>
      <c r="DM27" s="26">
        <f t="shared" si="24"/>
        <v>0</v>
      </c>
      <c r="DN27" s="26">
        <f t="shared" si="25"/>
        <v>0</v>
      </c>
      <c r="DO27" s="26">
        <f t="shared" si="26"/>
        <v>0</v>
      </c>
    </row>
    <row r="28" spans="1:119" x14ac:dyDescent="0.25">
      <c r="A28" s="1419" t="s">
        <v>52</v>
      </c>
      <c r="B28" s="1420"/>
      <c r="C28" s="1421"/>
      <c r="D28" s="1464">
        <f>SUM(E28+F28)</f>
        <v>0</v>
      </c>
      <c r="E28" s="1465">
        <f t="shared" si="38"/>
        <v>0</v>
      </c>
      <c r="F28" s="1466">
        <f t="shared" si="38"/>
        <v>0</v>
      </c>
      <c r="G28" s="1467"/>
      <c r="H28" s="1425"/>
      <c r="I28" s="1467"/>
      <c r="J28" s="1468"/>
      <c r="K28" s="1467"/>
      <c r="L28" s="1425"/>
      <c r="M28" s="1467"/>
      <c r="N28" s="1468"/>
      <c r="O28" s="1467"/>
      <c r="P28" s="1425"/>
      <c r="Q28" s="1467"/>
      <c r="R28" s="1425"/>
      <c r="S28" s="1467"/>
      <c r="T28" s="1425"/>
      <c r="U28" s="1467"/>
      <c r="V28" s="1425"/>
      <c r="W28" s="1424"/>
      <c r="X28" s="1487"/>
      <c r="Y28" s="1467"/>
      <c r="Z28" s="1425"/>
      <c r="AA28" s="1424"/>
      <c r="AB28" s="1487"/>
      <c r="AC28" s="1467"/>
      <c r="AD28" s="1425"/>
      <c r="AE28" s="1424"/>
      <c r="AF28" s="1487"/>
      <c r="AG28" s="1467"/>
      <c r="AH28" s="1425"/>
      <c r="AI28" s="1424"/>
      <c r="AJ28" s="1487"/>
      <c r="AK28" s="1467"/>
      <c r="AL28" s="1425"/>
      <c r="AM28" s="1424"/>
      <c r="AN28" s="1425"/>
      <c r="AO28" s="1424"/>
      <c r="AP28" s="1426"/>
      <c r="AQ28" s="1468">
        <v>0</v>
      </c>
      <c r="AR28" s="1468">
        <v>0</v>
      </c>
      <c r="AS28" s="1468">
        <v>0</v>
      </c>
      <c r="AT28" s="1468">
        <v>0</v>
      </c>
      <c r="AU28" s="1468">
        <v>0</v>
      </c>
      <c r="AV28" s="1468">
        <v>0</v>
      </c>
      <c r="AW28" s="1468">
        <v>0</v>
      </c>
      <c r="AX28" s="1468">
        <v>0</v>
      </c>
      <c r="AY28" t="str">
        <f t="shared" si="28"/>
        <v/>
      </c>
      <c r="CW28" s="25" t="str">
        <f t="shared" si="20"/>
        <v/>
      </c>
      <c r="CX28" s="25" t="str">
        <f t="shared" si="29"/>
        <v/>
      </c>
      <c r="CY28" s="25" t="str">
        <f t="shared" si="30"/>
        <v/>
      </c>
      <c r="CZ28" s="25" t="str">
        <f t="shared" si="21"/>
        <v/>
      </c>
      <c r="DA28"/>
      <c r="DB28" s="25" t="str">
        <f t="shared" si="31"/>
        <v/>
      </c>
      <c r="DC28" s="25" t="str">
        <f t="shared" si="32"/>
        <v/>
      </c>
      <c r="DD28" s="25" t="str">
        <f t="shared" si="33"/>
        <v/>
      </c>
      <c r="DE28" s="25" t="str">
        <f t="shared" si="34"/>
        <v/>
      </c>
      <c r="DG28" s="26">
        <f t="shared" si="22"/>
        <v>0</v>
      </c>
      <c r="DH28" s="26">
        <f t="shared" si="35"/>
        <v>0</v>
      </c>
      <c r="DI28" s="26">
        <f t="shared" si="36"/>
        <v>0</v>
      </c>
      <c r="DJ28" s="26">
        <f t="shared" si="23"/>
        <v>0</v>
      </c>
      <c r="DK28"/>
      <c r="DL28" s="26">
        <f t="shared" si="37"/>
        <v>0</v>
      </c>
      <c r="DM28" s="26">
        <f t="shared" si="24"/>
        <v>0</v>
      </c>
      <c r="DN28" s="26">
        <f t="shared" si="25"/>
        <v>0</v>
      </c>
      <c r="DO28" s="26">
        <f t="shared" si="26"/>
        <v>0</v>
      </c>
    </row>
    <row r="29" spans="1:119" x14ac:dyDescent="0.25">
      <c r="A29" s="1419" t="s">
        <v>53</v>
      </c>
      <c r="B29" s="1420"/>
      <c r="C29" s="1421"/>
      <c r="D29" s="1464">
        <f t="shared" si="27"/>
        <v>77</v>
      </c>
      <c r="E29" s="1465">
        <f t="shared" si="38"/>
        <v>27</v>
      </c>
      <c r="F29" s="1466">
        <f t="shared" si="38"/>
        <v>50</v>
      </c>
      <c r="G29" s="1467">
        <v>0</v>
      </c>
      <c r="H29" s="1425">
        <v>0</v>
      </c>
      <c r="I29" s="1467">
        <v>0</v>
      </c>
      <c r="J29" s="1468">
        <v>0</v>
      </c>
      <c r="K29" s="1467">
        <v>0</v>
      </c>
      <c r="L29" s="1425">
        <v>0</v>
      </c>
      <c r="M29" s="1467">
        <v>0</v>
      </c>
      <c r="N29" s="1468">
        <v>0</v>
      </c>
      <c r="O29" s="1467">
        <v>0</v>
      </c>
      <c r="P29" s="1425">
        <v>0</v>
      </c>
      <c r="Q29" s="1467">
        <v>0</v>
      </c>
      <c r="R29" s="1425">
        <v>0</v>
      </c>
      <c r="S29" s="1467">
        <v>0</v>
      </c>
      <c r="T29" s="1425">
        <v>0</v>
      </c>
      <c r="U29" s="1467">
        <v>0</v>
      </c>
      <c r="V29" s="1425">
        <v>0</v>
      </c>
      <c r="W29" s="1424">
        <v>0</v>
      </c>
      <c r="X29" s="1487">
        <v>0</v>
      </c>
      <c r="Y29" s="1467">
        <v>0</v>
      </c>
      <c r="Z29" s="1425">
        <v>0</v>
      </c>
      <c r="AA29" s="1424">
        <v>0</v>
      </c>
      <c r="AB29" s="1487">
        <v>0</v>
      </c>
      <c r="AC29" s="1467">
        <v>0</v>
      </c>
      <c r="AD29" s="1425">
        <v>0</v>
      </c>
      <c r="AE29" s="1424">
        <v>6</v>
      </c>
      <c r="AF29" s="1487">
        <v>1</v>
      </c>
      <c r="AG29" s="1467">
        <v>2</v>
      </c>
      <c r="AH29" s="1425">
        <v>12</v>
      </c>
      <c r="AI29" s="1424">
        <v>3</v>
      </c>
      <c r="AJ29" s="1487">
        <v>18</v>
      </c>
      <c r="AK29" s="1467">
        <v>7</v>
      </c>
      <c r="AL29" s="1425">
        <v>5</v>
      </c>
      <c r="AM29" s="1424">
        <v>0</v>
      </c>
      <c r="AN29" s="1425">
        <v>9</v>
      </c>
      <c r="AO29" s="1424">
        <v>9</v>
      </c>
      <c r="AP29" s="1426">
        <v>5</v>
      </c>
      <c r="AQ29" s="1468">
        <v>0</v>
      </c>
      <c r="AR29" s="1468">
        <v>0</v>
      </c>
      <c r="AS29" s="1468">
        <v>0</v>
      </c>
      <c r="AT29" s="1468">
        <v>0</v>
      </c>
      <c r="AU29" s="1468">
        <v>0</v>
      </c>
      <c r="AV29" s="1468">
        <v>0</v>
      </c>
      <c r="AW29" s="1468">
        <v>0</v>
      </c>
      <c r="AX29" s="1468">
        <v>0</v>
      </c>
      <c r="AY29" t="str">
        <f t="shared" si="28"/>
        <v/>
      </c>
      <c r="CW29" s="25" t="str">
        <f t="shared" si="20"/>
        <v/>
      </c>
      <c r="CX29" s="25" t="str">
        <f t="shared" si="29"/>
        <v/>
      </c>
      <c r="CY29" s="25" t="str">
        <f t="shared" si="30"/>
        <v/>
      </c>
      <c r="CZ29" s="25" t="str">
        <f t="shared" si="21"/>
        <v/>
      </c>
      <c r="DA29"/>
      <c r="DB29" s="25" t="str">
        <f t="shared" si="31"/>
        <v/>
      </c>
      <c r="DC29" s="25" t="str">
        <f t="shared" si="32"/>
        <v/>
      </c>
      <c r="DD29" s="25" t="str">
        <f t="shared" si="33"/>
        <v/>
      </c>
      <c r="DE29" s="25" t="str">
        <f t="shared" si="34"/>
        <v/>
      </c>
      <c r="DG29" s="26">
        <f t="shared" si="22"/>
        <v>0</v>
      </c>
      <c r="DH29" s="26">
        <f t="shared" si="35"/>
        <v>0</v>
      </c>
      <c r="DI29" s="26">
        <f t="shared" si="36"/>
        <v>0</v>
      </c>
      <c r="DJ29" s="26">
        <f t="shared" si="23"/>
        <v>0</v>
      </c>
      <c r="DK29"/>
      <c r="DL29" s="26">
        <f t="shared" si="37"/>
        <v>0</v>
      </c>
      <c r="DM29" s="26">
        <f t="shared" si="24"/>
        <v>0</v>
      </c>
      <c r="DN29" s="26">
        <f t="shared" si="25"/>
        <v>0</v>
      </c>
      <c r="DO29" s="26">
        <f t="shared" si="26"/>
        <v>0</v>
      </c>
    </row>
    <row r="30" spans="1:119" x14ac:dyDescent="0.25">
      <c r="A30" s="1419" t="s">
        <v>54</v>
      </c>
      <c r="B30" s="1420"/>
      <c r="C30" s="1421"/>
      <c r="D30" s="1464">
        <f t="shared" si="27"/>
        <v>0</v>
      </c>
      <c r="E30" s="1465">
        <f t="shared" si="38"/>
        <v>0</v>
      </c>
      <c r="F30" s="1466">
        <f t="shared" si="38"/>
        <v>0</v>
      </c>
      <c r="G30" s="1467"/>
      <c r="H30" s="1425"/>
      <c r="I30" s="1467"/>
      <c r="J30" s="1468"/>
      <c r="K30" s="1467"/>
      <c r="L30" s="1425"/>
      <c r="M30" s="1467"/>
      <c r="N30" s="1468"/>
      <c r="O30" s="1467"/>
      <c r="P30" s="1425"/>
      <c r="Q30" s="1467"/>
      <c r="R30" s="1425"/>
      <c r="S30" s="1467"/>
      <c r="T30" s="1425"/>
      <c r="U30" s="1467"/>
      <c r="V30" s="1425"/>
      <c r="W30" s="1424"/>
      <c r="X30" s="1487"/>
      <c r="Y30" s="1467"/>
      <c r="Z30" s="1425"/>
      <c r="AA30" s="1424"/>
      <c r="AB30" s="1487"/>
      <c r="AC30" s="1467"/>
      <c r="AD30" s="1425"/>
      <c r="AE30" s="1424"/>
      <c r="AF30" s="1487"/>
      <c r="AG30" s="1467"/>
      <c r="AH30" s="1425"/>
      <c r="AI30" s="1424"/>
      <c r="AJ30" s="1487"/>
      <c r="AK30" s="1467"/>
      <c r="AL30" s="1425"/>
      <c r="AM30" s="1424"/>
      <c r="AN30" s="1425"/>
      <c r="AO30" s="1424"/>
      <c r="AP30" s="1426"/>
      <c r="AQ30" s="1468">
        <v>0</v>
      </c>
      <c r="AR30" s="1468">
        <v>0</v>
      </c>
      <c r="AS30" s="1468">
        <v>0</v>
      </c>
      <c r="AT30" s="1468">
        <v>0</v>
      </c>
      <c r="AU30" s="1468">
        <v>0</v>
      </c>
      <c r="AV30" s="1468">
        <v>0</v>
      </c>
      <c r="AW30" s="1468">
        <v>0</v>
      </c>
      <c r="AX30" s="1468">
        <v>0</v>
      </c>
      <c r="AY30" t="str">
        <f t="shared" si="28"/>
        <v/>
      </c>
      <c r="CW30" s="25" t="str">
        <f t="shared" si="20"/>
        <v/>
      </c>
      <c r="CX30" s="25" t="str">
        <f t="shared" si="29"/>
        <v/>
      </c>
      <c r="CY30" s="25" t="str">
        <f t="shared" si="30"/>
        <v/>
      </c>
      <c r="CZ30" s="25" t="str">
        <f t="shared" si="21"/>
        <v/>
      </c>
      <c r="DA30"/>
      <c r="DB30" s="25" t="str">
        <f t="shared" si="31"/>
        <v/>
      </c>
      <c r="DC30" s="25" t="str">
        <f t="shared" si="32"/>
        <v/>
      </c>
      <c r="DD30" s="25" t="str">
        <f t="shared" si="33"/>
        <v/>
      </c>
      <c r="DE30" s="25" t="str">
        <f t="shared" si="34"/>
        <v/>
      </c>
      <c r="DG30" s="26">
        <f t="shared" si="22"/>
        <v>0</v>
      </c>
      <c r="DH30" s="26">
        <f t="shared" si="35"/>
        <v>0</v>
      </c>
      <c r="DI30" s="26">
        <f t="shared" si="36"/>
        <v>0</v>
      </c>
      <c r="DJ30" s="26">
        <f t="shared" si="23"/>
        <v>0</v>
      </c>
      <c r="DK30"/>
      <c r="DL30" s="26">
        <f t="shared" si="37"/>
        <v>0</v>
      </c>
      <c r="DM30" s="26">
        <f t="shared" si="24"/>
        <v>0</v>
      </c>
      <c r="DN30" s="26">
        <f t="shared" si="25"/>
        <v>0</v>
      </c>
      <c r="DO30" s="26">
        <f t="shared" si="26"/>
        <v>0</v>
      </c>
    </row>
    <row r="31" spans="1:119" x14ac:dyDescent="0.25">
      <c r="A31" s="1419" t="s">
        <v>55</v>
      </c>
      <c r="B31" s="1420"/>
      <c r="C31" s="1421"/>
      <c r="D31" s="1464">
        <f t="shared" si="27"/>
        <v>7</v>
      </c>
      <c r="E31" s="1465">
        <f t="shared" si="38"/>
        <v>1</v>
      </c>
      <c r="F31" s="1466">
        <f t="shared" si="38"/>
        <v>6</v>
      </c>
      <c r="G31" s="1467">
        <v>0</v>
      </c>
      <c r="H31" s="1425">
        <v>0</v>
      </c>
      <c r="I31" s="1467">
        <v>0</v>
      </c>
      <c r="J31" s="1468">
        <v>0</v>
      </c>
      <c r="K31" s="1467">
        <v>0</v>
      </c>
      <c r="L31" s="1425">
        <v>0</v>
      </c>
      <c r="M31" s="1467">
        <v>0</v>
      </c>
      <c r="N31" s="1468">
        <v>0</v>
      </c>
      <c r="O31" s="1467">
        <v>0</v>
      </c>
      <c r="P31" s="1425">
        <v>0</v>
      </c>
      <c r="Q31" s="1467">
        <v>0</v>
      </c>
      <c r="R31" s="1425">
        <v>0</v>
      </c>
      <c r="S31" s="1467">
        <v>0</v>
      </c>
      <c r="T31" s="1425">
        <v>0</v>
      </c>
      <c r="U31" s="1467">
        <v>0</v>
      </c>
      <c r="V31" s="1425">
        <v>0</v>
      </c>
      <c r="W31" s="1424">
        <v>0</v>
      </c>
      <c r="X31" s="1487">
        <v>0</v>
      </c>
      <c r="Y31" s="1467">
        <v>0</v>
      </c>
      <c r="Z31" s="1425">
        <v>0</v>
      </c>
      <c r="AA31" s="1424">
        <v>0</v>
      </c>
      <c r="AB31" s="1487">
        <v>0</v>
      </c>
      <c r="AC31" s="1467">
        <v>0</v>
      </c>
      <c r="AD31" s="1425">
        <v>0</v>
      </c>
      <c r="AE31" s="1424">
        <v>0</v>
      </c>
      <c r="AF31" s="1487">
        <v>1</v>
      </c>
      <c r="AG31" s="1467">
        <v>0</v>
      </c>
      <c r="AH31" s="1425">
        <v>1</v>
      </c>
      <c r="AI31" s="1424">
        <v>1</v>
      </c>
      <c r="AJ31" s="1487">
        <v>3</v>
      </c>
      <c r="AK31" s="1467">
        <v>0</v>
      </c>
      <c r="AL31" s="1425">
        <v>1</v>
      </c>
      <c r="AM31" s="1424">
        <v>0</v>
      </c>
      <c r="AN31" s="1425">
        <v>0</v>
      </c>
      <c r="AO31" s="1424">
        <v>0</v>
      </c>
      <c r="AP31" s="1426">
        <v>0</v>
      </c>
      <c r="AQ31" s="1468">
        <v>0</v>
      </c>
      <c r="AR31" s="1468">
        <v>0</v>
      </c>
      <c r="AS31" s="1468">
        <v>0</v>
      </c>
      <c r="AT31" s="1468">
        <v>0</v>
      </c>
      <c r="AU31" s="1468">
        <v>0</v>
      </c>
      <c r="AV31" s="1468">
        <v>0</v>
      </c>
      <c r="AW31" s="1468">
        <v>0</v>
      </c>
      <c r="AX31" s="1468">
        <v>0</v>
      </c>
      <c r="AY31" t="str">
        <f t="shared" si="28"/>
        <v/>
      </c>
      <c r="CW31" s="25" t="str">
        <f t="shared" si="20"/>
        <v/>
      </c>
      <c r="CX31" s="25" t="str">
        <f t="shared" si="29"/>
        <v/>
      </c>
      <c r="CY31" s="25" t="str">
        <f t="shared" si="30"/>
        <v/>
      </c>
      <c r="CZ31" s="25" t="str">
        <f t="shared" si="21"/>
        <v/>
      </c>
      <c r="DA31"/>
      <c r="DB31" s="25" t="str">
        <f t="shared" si="31"/>
        <v/>
      </c>
      <c r="DC31" s="25" t="str">
        <f t="shared" si="32"/>
        <v/>
      </c>
      <c r="DD31" s="25" t="str">
        <f t="shared" si="33"/>
        <v/>
      </c>
      <c r="DE31" s="25" t="str">
        <f t="shared" si="34"/>
        <v/>
      </c>
      <c r="DG31" s="26">
        <f t="shared" si="22"/>
        <v>0</v>
      </c>
      <c r="DH31" s="26">
        <f t="shared" si="35"/>
        <v>0</v>
      </c>
      <c r="DI31" s="26">
        <f t="shared" si="36"/>
        <v>0</v>
      </c>
      <c r="DJ31" s="26">
        <f t="shared" si="23"/>
        <v>0</v>
      </c>
      <c r="DK31"/>
      <c r="DL31" s="26">
        <f t="shared" si="37"/>
        <v>0</v>
      </c>
      <c r="DM31" s="26">
        <f t="shared" si="24"/>
        <v>0</v>
      </c>
      <c r="DN31" s="26">
        <f t="shared" si="25"/>
        <v>0</v>
      </c>
      <c r="DO31" s="26">
        <f t="shared" si="26"/>
        <v>0</v>
      </c>
    </row>
    <row r="32" spans="1:119" ht="15" customHeight="1" x14ac:dyDescent="0.25">
      <c r="A32" s="1419" t="s">
        <v>56</v>
      </c>
      <c r="B32" s="1420"/>
      <c r="C32" s="1421"/>
      <c r="D32" s="1464">
        <f>SUM(E32+F32)</f>
        <v>0</v>
      </c>
      <c r="E32" s="1465">
        <f>SUM(U32+W32+Y32+AA32+AC32+AE32+AG32+AI32+AK32+AM32+AO32)</f>
        <v>0</v>
      </c>
      <c r="F32" s="1466">
        <f>SUM(V32+X32+Z32+AB32+AD32+AF32+AH32+AJ32+AL32+AN32+AP32)</f>
        <v>0</v>
      </c>
      <c r="G32" s="1484"/>
      <c r="H32" s="1485"/>
      <c r="I32" s="1484"/>
      <c r="J32" s="1486"/>
      <c r="K32" s="1484"/>
      <c r="L32" s="1485"/>
      <c r="M32" s="1484"/>
      <c r="N32" s="1486"/>
      <c r="O32" s="1484"/>
      <c r="P32" s="1485"/>
      <c r="Q32" s="1484"/>
      <c r="R32" s="1485"/>
      <c r="S32" s="1484"/>
      <c r="T32" s="1485"/>
      <c r="U32" s="1467"/>
      <c r="V32" s="1425"/>
      <c r="W32" s="1424"/>
      <c r="X32" s="1487"/>
      <c r="Y32" s="1467"/>
      <c r="Z32" s="1425"/>
      <c r="AA32" s="1424"/>
      <c r="AB32" s="1487"/>
      <c r="AC32" s="1467"/>
      <c r="AD32" s="1425"/>
      <c r="AE32" s="1424"/>
      <c r="AF32" s="1487"/>
      <c r="AG32" s="1467"/>
      <c r="AH32" s="1425"/>
      <c r="AI32" s="1424"/>
      <c r="AJ32" s="1487"/>
      <c r="AK32" s="1467"/>
      <c r="AL32" s="1425"/>
      <c r="AM32" s="1424"/>
      <c r="AN32" s="1425"/>
      <c r="AO32" s="1424"/>
      <c r="AP32" s="1426"/>
      <c r="AQ32" s="1468"/>
      <c r="AR32" s="1468"/>
      <c r="AS32" s="1468"/>
      <c r="AT32" s="1468"/>
      <c r="AU32" s="1468"/>
      <c r="AV32" s="1468"/>
      <c r="AW32" s="1468"/>
      <c r="AX32" s="1468"/>
      <c r="AY32" t="str">
        <f t="shared" si="28"/>
        <v/>
      </c>
      <c r="CW32" s="25" t="str">
        <f t="shared" si="20"/>
        <v/>
      </c>
      <c r="CX32" s="25" t="str">
        <f t="shared" si="29"/>
        <v/>
      </c>
      <c r="CY32" s="25" t="str">
        <f t="shared" si="30"/>
        <v/>
      </c>
      <c r="CZ32" s="25" t="str">
        <f t="shared" si="21"/>
        <v/>
      </c>
      <c r="DA32"/>
      <c r="DB32" s="25" t="str">
        <f t="shared" si="31"/>
        <v/>
      </c>
      <c r="DC32" s="25" t="str">
        <f t="shared" si="32"/>
        <v/>
      </c>
      <c r="DD32" s="25" t="str">
        <f t="shared" si="33"/>
        <v/>
      </c>
      <c r="DE32" s="25" t="str">
        <f t="shared" si="34"/>
        <v/>
      </c>
      <c r="DG32" s="26">
        <f t="shared" si="22"/>
        <v>0</v>
      </c>
      <c r="DH32" s="26">
        <f t="shared" si="35"/>
        <v>0</v>
      </c>
      <c r="DI32" s="26">
        <f t="shared" si="36"/>
        <v>0</v>
      </c>
      <c r="DJ32" s="26">
        <f t="shared" si="23"/>
        <v>0</v>
      </c>
      <c r="DK32"/>
      <c r="DL32" s="26">
        <f t="shared" si="37"/>
        <v>0</v>
      </c>
      <c r="DM32" s="26">
        <f t="shared" si="24"/>
        <v>0</v>
      </c>
      <c r="DN32" s="26">
        <f t="shared" si="25"/>
        <v>0</v>
      </c>
      <c r="DO32" s="26">
        <f t="shared" si="26"/>
        <v>0</v>
      </c>
    </row>
    <row r="33" spans="1:119" x14ac:dyDescent="0.25">
      <c r="A33" s="1419" t="s">
        <v>57</v>
      </c>
      <c r="B33" s="1420"/>
      <c r="C33" s="1421"/>
      <c r="D33" s="1464">
        <f>SUM(E33+F33)</f>
        <v>0</v>
      </c>
      <c r="E33" s="1465">
        <f t="shared" ref="E33:F35" si="39">SUM(G33+I33+K33+M33+O33+Q33+S33+U33+W33+Y33+AA33+AC33+AE33+AG33+AI33+AK33+AM33+AO33)</f>
        <v>0</v>
      </c>
      <c r="F33" s="1466">
        <f t="shared" si="39"/>
        <v>0</v>
      </c>
      <c r="G33" s="1467"/>
      <c r="H33" s="1425"/>
      <c r="I33" s="1467"/>
      <c r="J33" s="1468"/>
      <c r="K33" s="1467"/>
      <c r="L33" s="1425"/>
      <c r="M33" s="1467"/>
      <c r="N33" s="1468"/>
      <c r="O33" s="1467"/>
      <c r="P33" s="1425"/>
      <c r="Q33" s="1467"/>
      <c r="R33" s="1425"/>
      <c r="S33" s="1467"/>
      <c r="T33" s="1425"/>
      <c r="U33" s="1467"/>
      <c r="V33" s="1425"/>
      <c r="W33" s="1424"/>
      <c r="X33" s="1487"/>
      <c r="Y33" s="1467"/>
      <c r="Z33" s="1425"/>
      <c r="AA33" s="1424"/>
      <c r="AB33" s="1487"/>
      <c r="AC33" s="1467"/>
      <c r="AD33" s="1425"/>
      <c r="AE33" s="1424"/>
      <c r="AF33" s="1487"/>
      <c r="AG33" s="1467"/>
      <c r="AH33" s="1425"/>
      <c r="AI33" s="1424"/>
      <c r="AJ33" s="1487"/>
      <c r="AK33" s="1467"/>
      <c r="AL33" s="1425"/>
      <c r="AM33" s="1424"/>
      <c r="AN33" s="1425"/>
      <c r="AO33" s="1424"/>
      <c r="AP33" s="1426"/>
      <c r="AQ33" s="1468"/>
      <c r="AR33" s="1468"/>
      <c r="AS33" s="1468"/>
      <c r="AT33" s="1468"/>
      <c r="AU33" s="1468"/>
      <c r="AV33" s="1468"/>
      <c r="AW33" s="1468"/>
      <c r="AX33" s="1468"/>
      <c r="AY33" t="str">
        <f t="shared" si="28"/>
        <v/>
      </c>
      <c r="CW33" s="25" t="str">
        <f t="shared" si="20"/>
        <v/>
      </c>
      <c r="CX33" s="25" t="str">
        <f t="shared" si="29"/>
        <v/>
      </c>
      <c r="CY33" s="25" t="str">
        <f t="shared" si="30"/>
        <v/>
      </c>
      <c r="CZ33" s="25" t="str">
        <f t="shared" si="21"/>
        <v/>
      </c>
      <c r="DA33"/>
      <c r="DB33" s="25" t="str">
        <f t="shared" si="31"/>
        <v/>
      </c>
      <c r="DC33" s="25" t="str">
        <f t="shared" si="32"/>
        <v/>
      </c>
      <c r="DD33" s="25" t="str">
        <f t="shared" si="33"/>
        <v/>
      </c>
      <c r="DE33" s="25" t="str">
        <f t="shared" si="34"/>
        <v/>
      </c>
      <c r="DG33" s="26">
        <f t="shared" si="22"/>
        <v>0</v>
      </c>
      <c r="DH33" s="26">
        <f t="shared" si="35"/>
        <v>0</v>
      </c>
      <c r="DI33" s="26">
        <f t="shared" si="36"/>
        <v>0</v>
      </c>
      <c r="DJ33" s="26">
        <f t="shared" si="23"/>
        <v>0</v>
      </c>
      <c r="DK33"/>
      <c r="DL33" s="26">
        <f t="shared" si="37"/>
        <v>0</v>
      </c>
      <c r="DM33" s="26">
        <f t="shared" si="24"/>
        <v>0</v>
      </c>
      <c r="DN33" s="26">
        <f t="shared" si="25"/>
        <v>0</v>
      </c>
      <c r="DO33" s="26">
        <f t="shared" si="26"/>
        <v>0</v>
      </c>
    </row>
    <row r="34" spans="1:119" x14ac:dyDescent="0.25">
      <c r="A34" s="1419" t="s">
        <v>58</v>
      </c>
      <c r="B34" s="1420"/>
      <c r="C34" s="1421"/>
      <c r="D34" s="1464">
        <f t="shared" si="27"/>
        <v>0</v>
      </c>
      <c r="E34" s="1465">
        <f t="shared" si="39"/>
        <v>0</v>
      </c>
      <c r="F34" s="1466">
        <f t="shared" si="39"/>
        <v>0</v>
      </c>
      <c r="G34" s="1467"/>
      <c r="H34" s="1425"/>
      <c r="I34" s="1467"/>
      <c r="J34" s="1468"/>
      <c r="K34" s="1467"/>
      <c r="L34" s="1425"/>
      <c r="M34" s="1467"/>
      <c r="N34" s="1468"/>
      <c r="O34" s="1467"/>
      <c r="P34" s="1425"/>
      <c r="Q34" s="1467"/>
      <c r="R34" s="1425"/>
      <c r="S34" s="1467"/>
      <c r="T34" s="1425"/>
      <c r="U34" s="1467"/>
      <c r="V34" s="1425"/>
      <c r="W34" s="1424"/>
      <c r="X34" s="1487"/>
      <c r="Y34" s="1467"/>
      <c r="Z34" s="1425"/>
      <c r="AA34" s="1424"/>
      <c r="AB34" s="1487"/>
      <c r="AC34" s="1467"/>
      <c r="AD34" s="1425"/>
      <c r="AE34" s="1424"/>
      <c r="AF34" s="1487"/>
      <c r="AG34" s="1467"/>
      <c r="AH34" s="1425"/>
      <c r="AI34" s="1424"/>
      <c r="AJ34" s="1487"/>
      <c r="AK34" s="1467"/>
      <c r="AL34" s="1425"/>
      <c r="AM34" s="1424"/>
      <c r="AN34" s="1425"/>
      <c r="AO34" s="1424"/>
      <c r="AP34" s="1426"/>
      <c r="AQ34" s="1468"/>
      <c r="AR34" s="1468"/>
      <c r="AS34" s="1468"/>
      <c r="AT34" s="1468"/>
      <c r="AU34" s="1468"/>
      <c r="AV34" s="1468"/>
      <c r="AW34" s="1468"/>
      <c r="AX34" s="1468"/>
      <c r="AY34" t="str">
        <f t="shared" si="28"/>
        <v/>
      </c>
      <c r="CW34" s="25" t="str">
        <f t="shared" si="20"/>
        <v/>
      </c>
      <c r="CX34" s="25" t="str">
        <f t="shared" si="29"/>
        <v/>
      </c>
      <c r="CY34" s="25" t="str">
        <f t="shared" si="30"/>
        <v/>
      </c>
      <c r="CZ34" s="25" t="str">
        <f t="shared" si="21"/>
        <v/>
      </c>
      <c r="DA34"/>
      <c r="DB34" s="25" t="str">
        <f t="shared" si="31"/>
        <v/>
      </c>
      <c r="DC34" s="25" t="str">
        <f t="shared" si="32"/>
        <v/>
      </c>
      <c r="DD34" s="25" t="str">
        <f t="shared" si="33"/>
        <v/>
      </c>
      <c r="DE34" s="25" t="str">
        <f t="shared" si="34"/>
        <v/>
      </c>
      <c r="DG34" s="26">
        <f t="shared" si="22"/>
        <v>0</v>
      </c>
      <c r="DH34" s="26">
        <f t="shared" si="35"/>
        <v>0</v>
      </c>
      <c r="DI34" s="26">
        <f t="shared" si="36"/>
        <v>0</v>
      </c>
      <c r="DJ34" s="26">
        <f t="shared" si="23"/>
        <v>0</v>
      </c>
      <c r="DK34"/>
      <c r="DL34" s="26">
        <f t="shared" si="37"/>
        <v>0</v>
      </c>
      <c r="DM34" s="26">
        <f t="shared" si="24"/>
        <v>0</v>
      </c>
      <c r="DN34" s="26">
        <f t="shared" si="25"/>
        <v>0</v>
      </c>
      <c r="DO34" s="26">
        <f t="shared" si="26"/>
        <v>0</v>
      </c>
    </row>
    <row r="35" spans="1:119" ht="15" customHeight="1" x14ac:dyDescent="0.25">
      <c r="A35" s="1489" t="s">
        <v>59</v>
      </c>
      <c r="B35" s="685"/>
      <c r="C35" s="686"/>
      <c r="D35" s="1470">
        <f t="shared" si="27"/>
        <v>0</v>
      </c>
      <c r="E35" s="1471">
        <f t="shared" si="39"/>
        <v>0</v>
      </c>
      <c r="F35" s="1472">
        <f t="shared" si="39"/>
        <v>0</v>
      </c>
      <c r="G35" s="1473"/>
      <c r="H35" s="1435"/>
      <c r="I35" s="1473"/>
      <c r="J35" s="39"/>
      <c r="K35" s="1473"/>
      <c r="L35" s="1435"/>
      <c r="M35" s="1473"/>
      <c r="N35" s="39"/>
      <c r="O35" s="1473"/>
      <c r="P35" s="1435"/>
      <c r="Q35" s="1473"/>
      <c r="R35" s="1435"/>
      <c r="S35" s="1473"/>
      <c r="T35" s="1435"/>
      <c r="U35" s="1473"/>
      <c r="V35" s="1435"/>
      <c r="W35" s="1434"/>
      <c r="X35" s="1490"/>
      <c r="Y35" s="1473"/>
      <c r="Z35" s="1435"/>
      <c r="AA35" s="1434"/>
      <c r="AB35" s="1490"/>
      <c r="AC35" s="1473"/>
      <c r="AD35" s="1435"/>
      <c r="AE35" s="1434"/>
      <c r="AF35" s="1490"/>
      <c r="AG35" s="1473"/>
      <c r="AH35" s="1435"/>
      <c r="AI35" s="1434"/>
      <c r="AJ35" s="1490"/>
      <c r="AK35" s="1473"/>
      <c r="AL35" s="1435"/>
      <c r="AM35" s="1434"/>
      <c r="AN35" s="1435"/>
      <c r="AO35" s="1434"/>
      <c r="AP35" s="1436"/>
      <c r="AQ35" s="63"/>
      <c r="AR35" s="63"/>
      <c r="AS35" s="63"/>
      <c r="AT35" s="63"/>
      <c r="AU35" s="63"/>
      <c r="AV35" s="63"/>
      <c r="AW35" s="63"/>
      <c r="AX35" s="63"/>
      <c r="AY35" t="str">
        <f t="shared" si="28"/>
        <v/>
      </c>
      <c r="CW35" s="25" t="str">
        <f t="shared" si="20"/>
        <v/>
      </c>
      <c r="CX35" s="25" t="str">
        <f t="shared" si="29"/>
        <v/>
      </c>
      <c r="CY35" s="25" t="str">
        <f t="shared" si="30"/>
        <v/>
      </c>
      <c r="CZ35" s="25" t="str">
        <f t="shared" si="21"/>
        <v/>
      </c>
      <c r="DA35"/>
      <c r="DB35" s="25" t="str">
        <f t="shared" si="31"/>
        <v/>
      </c>
      <c r="DC35" s="25" t="str">
        <f t="shared" si="32"/>
        <v/>
      </c>
      <c r="DD35" s="25" t="str">
        <f t="shared" si="33"/>
        <v/>
      </c>
      <c r="DE35" s="25" t="str">
        <f t="shared" si="34"/>
        <v/>
      </c>
      <c r="DG35" s="26">
        <f t="shared" si="22"/>
        <v>0</v>
      </c>
      <c r="DH35" s="26">
        <f t="shared" si="35"/>
        <v>0</v>
      </c>
      <c r="DI35" s="26">
        <f t="shared" si="36"/>
        <v>0</v>
      </c>
      <c r="DJ35" s="26">
        <f t="shared" si="23"/>
        <v>0</v>
      </c>
      <c r="DK35"/>
      <c r="DL35" s="26">
        <f t="shared" si="37"/>
        <v>0</v>
      </c>
      <c r="DM35" s="26">
        <f t="shared" si="24"/>
        <v>0</v>
      </c>
      <c r="DN35" s="26">
        <f t="shared" si="25"/>
        <v>0</v>
      </c>
      <c r="DO35" s="26">
        <f t="shared" si="26"/>
        <v>0</v>
      </c>
    </row>
    <row r="36" spans="1:119" x14ac:dyDescent="0.25">
      <c r="A36" s="2766" t="s">
        <v>60</v>
      </c>
      <c r="B36" s="2766"/>
      <c r="C36" s="2766"/>
      <c r="D36" s="2776">
        <f t="shared" ref="D36:AV36" si="40">SUM(D19:D35)</f>
        <v>342</v>
      </c>
      <c r="E36" s="2777">
        <f t="shared" si="40"/>
        <v>128</v>
      </c>
      <c r="F36" s="2778">
        <f t="shared" si="40"/>
        <v>214</v>
      </c>
      <c r="G36" s="2776">
        <f t="shared" si="40"/>
        <v>0</v>
      </c>
      <c r="H36" s="2778">
        <f t="shared" si="40"/>
        <v>1</v>
      </c>
      <c r="I36" s="2776">
        <f t="shared" si="40"/>
        <v>0</v>
      </c>
      <c r="J36" s="2778">
        <f t="shared" si="40"/>
        <v>3</v>
      </c>
      <c r="K36" s="2776">
        <f t="shared" si="40"/>
        <v>0</v>
      </c>
      <c r="L36" s="2778">
        <f t="shared" si="40"/>
        <v>2</v>
      </c>
      <c r="M36" s="2776">
        <f t="shared" si="40"/>
        <v>9</v>
      </c>
      <c r="N36" s="2778">
        <f t="shared" si="40"/>
        <v>1</v>
      </c>
      <c r="O36" s="2776">
        <f t="shared" si="40"/>
        <v>8</v>
      </c>
      <c r="P36" s="2778">
        <f t="shared" si="40"/>
        <v>6</v>
      </c>
      <c r="Q36" s="2776">
        <f t="shared" si="40"/>
        <v>7</v>
      </c>
      <c r="R36" s="2778">
        <f t="shared" si="40"/>
        <v>3</v>
      </c>
      <c r="S36" s="2776">
        <f t="shared" si="40"/>
        <v>7</v>
      </c>
      <c r="T36" s="2778">
        <f t="shared" si="40"/>
        <v>3</v>
      </c>
      <c r="U36" s="2776">
        <f t="shared" si="40"/>
        <v>3</v>
      </c>
      <c r="V36" s="2778">
        <f t="shared" si="40"/>
        <v>2</v>
      </c>
      <c r="W36" s="2777">
        <f t="shared" si="40"/>
        <v>9</v>
      </c>
      <c r="X36" s="2779">
        <f t="shared" si="40"/>
        <v>7</v>
      </c>
      <c r="Y36" s="2776">
        <f t="shared" si="40"/>
        <v>14</v>
      </c>
      <c r="Z36" s="2778">
        <f t="shared" si="40"/>
        <v>17</v>
      </c>
      <c r="AA36" s="2777">
        <f t="shared" si="40"/>
        <v>15</v>
      </c>
      <c r="AB36" s="2779">
        <f t="shared" si="40"/>
        <v>23</v>
      </c>
      <c r="AC36" s="2776">
        <f t="shared" si="40"/>
        <v>7</v>
      </c>
      <c r="AD36" s="2778">
        <f t="shared" si="40"/>
        <v>5</v>
      </c>
      <c r="AE36" s="2776">
        <f t="shared" si="40"/>
        <v>10</v>
      </c>
      <c r="AF36" s="2779">
        <f t="shared" si="40"/>
        <v>14</v>
      </c>
      <c r="AG36" s="2776">
        <f t="shared" si="40"/>
        <v>6</v>
      </c>
      <c r="AH36" s="2778">
        <f t="shared" si="40"/>
        <v>25</v>
      </c>
      <c r="AI36" s="2776">
        <f t="shared" si="40"/>
        <v>8</v>
      </c>
      <c r="AJ36" s="2779">
        <f t="shared" si="40"/>
        <v>47</v>
      </c>
      <c r="AK36" s="2776">
        <f t="shared" si="40"/>
        <v>9</v>
      </c>
      <c r="AL36" s="2778">
        <f t="shared" si="40"/>
        <v>20</v>
      </c>
      <c r="AM36" s="2776">
        <f t="shared" si="40"/>
        <v>2</v>
      </c>
      <c r="AN36" s="2778">
        <f t="shared" si="40"/>
        <v>22</v>
      </c>
      <c r="AO36" s="2776">
        <f t="shared" si="40"/>
        <v>14</v>
      </c>
      <c r="AP36" s="2780">
        <f t="shared" si="40"/>
        <v>13</v>
      </c>
      <c r="AQ36" s="2778">
        <f t="shared" si="40"/>
        <v>0</v>
      </c>
      <c r="AR36" s="2778">
        <f t="shared" si="40"/>
        <v>0</v>
      </c>
      <c r="AS36" s="2781">
        <f t="shared" si="40"/>
        <v>0</v>
      </c>
      <c r="AT36" s="2781">
        <f t="shared" si="40"/>
        <v>0</v>
      </c>
      <c r="AU36" s="2781">
        <f t="shared" si="40"/>
        <v>12</v>
      </c>
      <c r="AV36" s="2781">
        <f t="shared" si="40"/>
        <v>0</v>
      </c>
      <c r="AW36" s="2781">
        <f>SUM(AW19:AW35)</f>
        <v>0</v>
      </c>
      <c r="AX36" s="2781">
        <f>SUM(AX19:AX35)</f>
        <v>0</v>
      </c>
      <c r="CW36"/>
      <c r="CX36"/>
      <c r="CY36"/>
      <c r="CZ36"/>
      <c r="DA36"/>
      <c r="DB36"/>
      <c r="DC36"/>
      <c r="DD36"/>
      <c r="DE36"/>
      <c r="DG36"/>
      <c r="DH36"/>
      <c r="DI36"/>
      <c r="DJ36"/>
      <c r="DK36"/>
      <c r="DL36"/>
      <c r="DM36"/>
    </row>
    <row r="37" spans="1:119" x14ac:dyDescent="0.25">
      <c r="A37" s="43" t="s">
        <v>61</v>
      </c>
      <c r="B37" s="70"/>
      <c r="C37" s="70"/>
      <c r="D37" s="46"/>
      <c r="E37" s="539"/>
      <c r="F37" s="539"/>
      <c r="G37" s="539"/>
      <c r="H37" s="539"/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39"/>
      <c r="T37" s="539"/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39"/>
      <c r="AF37" s="539"/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71"/>
      <c r="AS37" s="71"/>
      <c r="AT37" s="71"/>
      <c r="AU37" s="539"/>
      <c r="AV37" s="539"/>
      <c r="AW37" s="539"/>
      <c r="AX37" s="539"/>
      <c r="CW37"/>
      <c r="CX37"/>
      <c r="CY37"/>
      <c r="CZ37"/>
      <c r="DA37"/>
      <c r="DB37"/>
      <c r="DC37"/>
      <c r="DD37"/>
      <c r="DE37"/>
      <c r="DG37"/>
      <c r="DH37"/>
      <c r="DI37"/>
      <c r="DJ37"/>
      <c r="DK37"/>
      <c r="DL37"/>
      <c r="DM37"/>
    </row>
    <row r="38" spans="1:119" ht="15" customHeight="1" x14ac:dyDescent="0.25">
      <c r="A38" s="2782" t="s">
        <v>62</v>
      </c>
      <c r="B38" s="638"/>
      <c r="C38" s="638"/>
      <c r="D38" s="2782" t="s">
        <v>63</v>
      </c>
      <c r="E38" s="638"/>
      <c r="F38" s="2752"/>
      <c r="G38" s="2724" t="s">
        <v>5</v>
      </c>
      <c r="H38" s="2725"/>
      <c r="I38" s="2725"/>
      <c r="J38" s="2725"/>
      <c r="K38" s="2725"/>
      <c r="L38" s="2725"/>
      <c r="M38" s="2725"/>
      <c r="N38" s="2725"/>
      <c r="O38" s="2725"/>
      <c r="P38" s="2725"/>
      <c r="Q38" s="2725"/>
      <c r="R38" s="2725"/>
      <c r="S38" s="2725"/>
      <c r="T38" s="2725"/>
      <c r="U38" s="2725"/>
      <c r="V38" s="2725"/>
      <c r="W38" s="2725"/>
      <c r="X38" s="2725"/>
      <c r="Y38" s="2725"/>
      <c r="Z38" s="2725"/>
      <c r="AA38" s="2725"/>
      <c r="AB38" s="2725"/>
      <c r="AC38" s="2725"/>
      <c r="AD38" s="2725"/>
      <c r="AE38" s="2725"/>
      <c r="AF38" s="2725"/>
      <c r="AG38" s="2725"/>
      <c r="AH38" s="2725"/>
      <c r="AI38" s="2725"/>
      <c r="AJ38" s="2725"/>
      <c r="AK38" s="2725"/>
      <c r="AL38" s="2725"/>
      <c r="AM38" s="2725"/>
      <c r="AN38" s="2725"/>
      <c r="AO38" s="2725"/>
      <c r="AP38" s="2726"/>
      <c r="AQ38" s="2727" t="s">
        <v>6</v>
      </c>
      <c r="AR38" s="2752" t="s">
        <v>7</v>
      </c>
      <c r="AS38" s="2752" t="s">
        <v>8</v>
      </c>
      <c r="AT38" s="2752" t="s">
        <v>9</v>
      </c>
      <c r="AU38" s="2728" t="s">
        <v>64</v>
      </c>
      <c r="AV38" s="2728" t="s">
        <v>13</v>
      </c>
      <c r="AW38" s="2728" t="s">
        <v>10</v>
      </c>
      <c r="AX38" s="2728" t="s">
        <v>65</v>
      </c>
      <c r="CW38"/>
      <c r="CX38"/>
      <c r="CY38"/>
      <c r="CZ38"/>
      <c r="DA38"/>
      <c r="DB38"/>
      <c r="DC38"/>
      <c r="DD38"/>
      <c r="DE38"/>
      <c r="DG38"/>
      <c r="DH38"/>
      <c r="DI38"/>
      <c r="DJ38"/>
      <c r="DK38"/>
      <c r="DL38"/>
      <c r="DM38"/>
    </row>
    <row r="39" spans="1:119" ht="15" customHeight="1" x14ac:dyDescent="0.25">
      <c r="A39" s="688"/>
      <c r="B39" s="689"/>
      <c r="C39" s="690"/>
      <c r="D39" s="691"/>
      <c r="E39" s="692"/>
      <c r="F39" s="885"/>
      <c r="G39" s="2783" t="s">
        <v>14</v>
      </c>
      <c r="H39" s="2732"/>
      <c r="I39" s="2724" t="s">
        <v>15</v>
      </c>
      <c r="J39" s="2731"/>
      <c r="K39" s="2725" t="s">
        <v>16</v>
      </c>
      <c r="L39" s="2731"/>
      <c r="M39" s="2724" t="s">
        <v>17</v>
      </c>
      <c r="N39" s="2731"/>
      <c r="O39" s="2724" t="s">
        <v>18</v>
      </c>
      <c r="P39" s="2731"/>
      <c r="Q39" s="2724" t="s">
        <v>19</v>
      </c>
      <c r="R39" s="2731"/>
      <c r="S39" s="2724" t="s">
        <v>20</v>
      </c>
      <c r="T39" s="2731"/>
      <c r="U39" s="2724" t="s">
        <v>21</v>
      </c>
      <c r="V39" s="2731"/>
      <c r="W39" s="2724" t="s">
        <v>22</v>
      </c>
      <c r="X39" s="2731"/>
      <c r="Y39" s="2724" t="s">
        <v>23</v>
      </c>
      <c r="Z39" s="2732"/>
      <c r="AA39" s="2724" t="s">
        <v>24</v>
      </c>
      <c r="AB39" s="2732"/>
      <c r="AC39" s="2724" t="s">
        <v>25</v>
      </c>
      <c r="AD39" s="2732"/>
      <c r="AE39" s="2724" t="s">
        <v>26</v>
      </c>
      <c r="AF39" s="2732"/>
      <c r="AG39" s="2724" t="s">
        <v>27</v>
      </c>
      <c r="AH39" s="2732"/>
      <c r="AI39" s="2724" t="s">
        <v>28</v>
      </c>
      <c r="AJ39" s="2732"/>
      <c r="AK39" s="2724" t="s">
        <v>29</v>
      </c>
      <c r="AL39" s="2732"/>
      <c r="AM39" s="2724" t="s">
        <v>30</v>
      </c>
      <c r="AN39" s="2732"/>
      <c r="AO39" s="2724" t="s">
        <v>31</v>
      </c>
      <c r="AP39" s="2754"/>
      <c r="AQ39" s="694"/>
      <c r="AR39" s="645"/>
      <c r="AS39" s="645"/>
      <c r="AT39" s="645"/>
      <c r="AU39" s="647"/>
      <c r="AV39" s="647"/>
      <c r="AW39" s="647"/>
      <c r="AX39" s="647"/>
      <c r="CW39"/>
      <c r="CX39"/>
      <c r="CY39"/>
      <c r="CZ39"/>
      <c r="DA39"/>
      <c r="DB39"/>
      <c r="DC39"/>
      <c r="DD39"/>
      <c r="DE39"/>
      <c r="DG39"/>
      <c r="DH39"/>
      <c r="DI39"/>
      <c r="DJ39"/>
      <c r="DK39"/>
      <c r="DL39"/>
      <c r="DM39"/>
    </row>
    <row r="40" spans="1:119" x14ac:dyDescent="0.25">
      <c r="A40" s="690"/>
      <c r="B40" s="690"/>
      <c r="C40" s="645"/>
      <c r="D40" s="2733" t="s">
        <v>32</v>
      </c>
      <c r="E40" s="2784" t="s">
        <v>33</v>
      </c>
      <c r="F40" s="2785" t="s">
        <v>34</v>
      </c>
      <c r="G40" s="2733" t="s">
        <v>33</v>
      </c>
      <c r="H40" s="2785" t="s">
        <v>34</v>
      </c>
      <c r="I40" s="2733" t="s">
        <v>33</v>
      </c>
      <c r="J40" s="2785" t="s">
        <v>34</v>
      </c>
      <c r="K40" s="2755" t="s">
        <v>33</v>
      </c>
      <c r="L40" s="2785" t="s">
        <v>34</v>
      </c>
      <c r="M40" s="2784" t="s">
        <v>33</v>
      </c>
      <c r="N40" s="2785" t="s">
        <v>34</v>
      </c>
      <c r="O40" s="2784" t="s">
        <v>33</v>
      </c>
      <c r="P40" s="2785" t="s">
        <v>34</v>
      </c>
      <c r="Q40" s="2784" t="s">
        <v>33</v>
      </c>
      <c r="R40" s="2785" t="s">
        <v>34</v>
      </c>
      <c r="S40" s="2784" t="s">
        <v>33</v>
      </c>
      <c r="T40" s="2785" t="s">
        <v>34</v>
      </c>
      <c r="U40" s="2786" t="s">
        <v>33</v>
      </c>
      <c r="V40" s="2736" t="s">
        <v>34</v>
      </c>
      <c r="W40" s="2786" t="s">
        <v>33</v>
      </c>
      <c r="X40" s="2736" t="s">
        <v>34</v>
      </c>
      <c r="Y40" s="2786" t="s">
        <v>33</v>
      </c>
      <c r="Z40" s="2736" t="s">
        <v>34</v>
      </c>
      <c r="AA40" s="2786" t="s">
        <v>33</v>
      </c>
      <c r="AB40" s="2736" t="s">
        <v>34</v>
      </c>
      <c r="AC40" s="2786" t="s">
        <v>33</v>
      </c>
      <c r="AD40" s="2736" t="s">
        <v>34</v>
      </c>
      <c r="AE40" s="2786" t="s">
        <v>33</v>
      </c>
      <c r="AF40" s="2736" t="s">
        <v>34</v>
      </c>
      <c r="AG40" s="2786" t="s">
        <v>33</v>
      </c>
      <c r="AH40" s="2736" t="s">
        <v>34</v>
      </c>
      <c r="AI40" s="2786" t="s">
        <v>33</v>
      </c>
      <c r="AJ40" s="2736" t="s">
        <v>34</v>
      </c>
      <c r="AK40" s="2786" t="s">
        <v>33</v>
      </c>
      <c r="AL40" s="2736" t="s">
        <v>34</v>
      </c>
      <c r="AM40" s="2786" t="s">
        <v>33</v>
      </c>
      <c r="AN40" s="2736" t="s">
        <v>34</v>
      </c>
      <c r="AO40" s="2786" t="s">
        <v>33</v>
      </c>
      <c r="AP40" s="2756" t="s">
        <v>34</v>
      </c>
      <c r="AQ40" s="2738"/>
      <c r="AR40" s="885"/>
      <c r="AS40" s="885"/>
      <c r="AT40" s="885"/>
      <c r="AU40" s="2739"/>
      <c r="AV40" s="2739"/>
      <c r="AW40" s="2739"/>
      <c r="AX40" s="2739"/>
      <c r="CW40"/>
      <c r="CX40"/>
      <c r="CY40"/>
      <c r="CZ40"/>
      <c r="DA40"/>
      <c r="DB40"/>
      <c r="DC40"/>
      <c r="DD40"/>
      <c r="DE40"/>
      <c r="DG40"/>
      <c r="DH40"/>
      <c r="DI40"/>
      <c r="DJ40"/>
      <c r="DK40"/>
      <c r="DL40"/>
      <c r="DM40"/>
    </row>
    <row r="41" spans="1:119" x14ac:dyDescent="0.25">
      <c r="A41" s="2787" t="s">
        <v>66</v>
      </c>
      <c r="B41" s="2788"/>
      <c r="C41" s="2789"/>
      <c r="D41" s="2790">
        <f>SUM(E41+F41)</f>
        <v>14</v>
      </c>
      <c r="E41" s="76">
        <f>+S41+Y41+AA41+AC41+AE41+AG41+AI41+AK41+AM41+AO41</f>
        <v>2</v>
      </c>
      <c r="F41" s="2791">
        <f>+T41+Z41+AB41+AD41+AF41+AH41+AJ41+AL41+AN41+AP41</f>
        <v>12</v>
      </c>
      <c r="G41" s="1504"/>
      <c r="H41" s="1505"/>
      <c r="I41" s="1504"/>
      <c r="J41" s="1505"/>
      <c r="K41" s="1504"/>
      <c r="L41" s="1505"/>
      <c r="M41" s="1504"/>
      <c r="N41" s="1505"/>
      <c r="O41" s="1504"/>
      <c r="P41" s="1505"/>
      <c r="Q41" s="1504"/>
      <c r="R41" s="1505"/>
      <c r="S41" s="2792"/>
      <c r="T41" s="80"/>
      <c r="U41" s="1504"/>
      <c r="V41" s="1505"/>
      <c r="W41" s="1504"/>
      <c r="X41" s="1505"/>
      <c r="Y41" s="2792">
        <v>0</v>
      </c>
      <c r="Z41" s="80">
        <v>0</v>
      </c>
      <c r="AA41" s="2793">
        <v>0</v>
      </c>
      <c r="AB41" s="80">
        <v>0</v>
      </c>
      <c r="AC41" s="2794">
        <v>0</v>
      </c>
      <c r="AD41" s="80">
        <v>0</v>
      </c>
      <c r="AE41" s="2793">
        <v>0</v>
      </c>
      <c r="AF41" s="80">
        <v>2</v>
      </c>
      <c r="AG41" s="2792">
        <v>2</v>
      </c>
      <c r="AH41" s="80">
        <v>1</v>
      </c>
      <c r="AI41" s="2792">
        <v>0</v>
      </c>
      <c r="AJ41" s="80">
        <v>5</v>
      </c>
      <c r="AK41" s="2793">
        <v>0</v>
      </c>
      <c r="AL41" s="80">
        <v>1</v>
      </c>
      <c r="AM41" s="2794">
        <v>0</v>
      </c>
      <c r="AN41" s="80">
        <v>3</v>
      </c>
      <c r="AO41" s="2795">
        <v>0</v>
      </c>
      <c r="AP41" s="81">
        <v>0</v>
      </c>
      <c r="AQ41" s="2796">
        <v>0</v>
      </c>
      <c r="AR41" s="2797">
        <v>0</v>
      </c>
      <c r="AS41" s="2797">
        <v>0</v>
      </c>
      <c r="AT41" s="2797">
        <v>0</v>
      </c>
      <c r="AU41" s="2797">
        <v>0</v>
      </c>
      <c r="AV41" s="2797">
        <v>0</v>
      </c>
      <c r="AW41" s="2797">
        <v>0</v>
      </c>
      <c r="AX41" s="2798">
        <v>0</v>
      </c>
      <c r="AY41" t="str">
        <f>CW41&amp;CX41&amp;CY41&amp;CZ41&amp;DA41&amp;DB41&amp;DC41&amp;DD41&amp;DE41</f>
        <v/>
      </c>
      <c r="CW41" s="25" t="str">
        <f t="shared" ref="CW41:CW42" si="41">IF(AND((Y41+Z41)&gt;0,AQ41="")," * No olvide digitar la variable 12 años. Si no tiene digite Cero.",IF(AQ41&gt;(Y41+Z41),"* Las Consultas de 12 años NO DEBEN ser mayor que el total de Consultas entre 10-14 años",""))</f>
        <v/>
      </c>
      <c r="CX41" s="25" t="str">
        <f>IF(AND(F41&gt;0,AR41="")," * No olvide digitar la variable Embarazadas. Digite cero si no tiene.","")</f>
        <v/>
      </c>
      <c r="CY41" s="25" t="str">
        <f>IF(AR41&gt;F41," * Las Embarazadas NO DEBEN ser mayor al total de mujeres. ","")</f>
        <v/>
      </c>
      <c r="CZ41" s="25" t="str">
        <f t="shared" ref="CZ41" si="42">IF(AND((AK41+AL41)&gt;0,AS41="")," * No olvide digitar la variable 60 años. Si no tiene digite Cero.",IF(AS41&gt;(AK41+AL41)," * Las consultas de 60 años NO DEBEN ser mayor que el Total de consultas del grupo 60-64 años",""))</f>
        <v/>
      </c>
      <c r="DA41" s="25" t="str">
        <f>IF(AND(D41&gt;0,AT41="")," * No olvide digitar la variable Usuarios con Discapacidad. Digite Cero si no tiene.",IF(AT41&gt;D41," * La variable Usuarios con Discapacidad No puede ser mayor al Total Ambos Sexos.",""))</f>
        <v/>
      </c>
      <c r="DB41" s="25" t="str">
        <f>IF(AND(D41&gt;0,AU41="")," * No olvide digitar la variable Niños, niñas, adolescentes y jóvenes población SENAME. Digite Cero si no tiene.",IF(AU41&gt;D41," * La variable Niños, niñas, adolescentes y jóvenes población SENAME No puede ser mayor al Total Ambos Sexos.",""))</f>
        <v/>
      </c>
      <c r="DC41" s="25" t="str">
        <f>IF(AND(D41&gt;0,AV41="")," * No olvide digitar la variable Niños, niñas, adolescentes y jóvenes Mejor Niñez. Digite Cero si no tiene.",IF(AV41&gt;D41," * La variable Niños, niñas, adolescentes y jóvenes Mejor Niñez No puede ser mayor al Total Ambos Sexos.",""))</f>
        <v/>
      </c>
      <c r="DD41" s="25" t="str">
        <f>IF(AND(D41&gt;0,AW41="")," * No olvide digitar la variable Migrantes. Digite Cero si no tiene.",IF(AW41&gt;D41," * La variable Migrantes No puede ser mayor al Total.",""))</f>
        <v/>
      </c>
      <c r="DE41" s="25" t="str">
        <f>IF(AND(D41&gt;0,AX41="")," * No olvide digitar la variable  Pacientes en control PSCV. Digite Cero si no tiene.",IF(AX41&gt;D41," * La variable  Pacientes en control PSCV No puede ser mayor al Total.",""))</f>
        <v/>
      </c>
      <c r="DG41" s="26">
        <f t="shared" ref="DG41:DG42" si="43">IF(AND((Y41+Z41)&gt;0,AQ41=""),1,IF(AQ41&gt;(Y41+Z41),1,0))</f>
        <v>0</v>
      </c>
      <c r="DH41" s="26">
        <f>IF(AND(F41&gt;0,AR41=""),1,0)</f>
        <v>0</v>
      </c>
      <c r="DI41" s="26">
        <f>IF(AR41&gt;F41,1,0)</f>
        <v>0</v>
      </c>
      <c r="DJ41" s="26">
        <f t="shared" ref="DJ41" si="44">IF(AND((AK41+AL41)&gt;0,AS41=""),1,IF(AS41&gt;(AK41+AL41),1,0))</f>
        <v>0</v>
      </c>
      <c r="DK41" s="26">
        <f>IF(AND(D41&gt;0,AT41=""),1,IF(AT41&gt;D41,1,0))</f>
        <v>0</v>
      </c>
      <c r="DL41" s="26">
        <f>IF(AND(D41&gt;0,AU41=""),1,IF(AU41&gt;D41,1,0))</f>
        <v>0</v>
      </c>
      <c r="DM41" s="26">
        <f>IF(AND(D41&gt;0,AV41=""),1,IF(AV41&gt;D41,1,0))</f>
        <v>0</v>
      </c>
      <c r="DN41" s="26">
        <f>IF(AND(D41&gt;0,AW41=""),1,IF(AW41&gt;D41,1,0))</f>
        <v>0</v>
      </c>
      <c r="DO41" s="26">
        <f>IF(AND(D41&gt;0,AX41=""),1,IF(AX41&gt;D41,1,0))</f>
        <v>0</v>
      </c>
    </row>
    <row r="42" spans="1:119" ht="15" customHeight="1" x14ac:dyDescent="0.25">
      <c r="A42" s="1419" t="s">
        <v>67</v>
      </c>
      <c r="B42" s="1420"/>
      <c r="C42" s="1421"/>
      <c r="D42" s="82">
        <f>SUM(E42+F42)</f>
        <v>0</v>
      </c>
      <c r="E42" s="83">
        <f>+G42+I42+K42+M42+O42+Q42+S42+U42+W42+Y42+AA42</f>
        <v>0</v>
      </c>
      <c r="F42" s="84">
        <f>+H42+J42+L42+N42+P42+R42+T42+V42+X42+Z42+AB42</f>
        <v>0</v>
      </c>
      <c r="G42" s="85"/>
      <c r="H42" s="86"/>
      <c r="I42" s="85"/>
      <c r="J42" s="87"/>
      <c r="K42" s="85"/>
      <c r="L42" s="86"/>
      <c r="M42" s="85"/>
      <c r="N42" s="86"/>
      <c r="O42" s="85"/>
      <c r="P42" s="86"/>
      <c r="Q42" s="85"/>
      <c r="R42" s="88"/>
      <c r="S42" s="85"/>
      <c r="T42" s="88"/>
      <c r="U42" s="85"/>
      <c r="V42" s="86"/>
      <c r="W42" s="85"/>
      <c r="X42" s="88"/>
      <c r="Y42" s="85"/>
      <c r="Z42" s="88"/>
      <c r="AA42" s="85"/>
      <c r="AB42" s="86"/>
      <c r="AC42" s="1504"/>
      <c r="AD42" s="1512"/>
      <c r="AE42" s="1513"/>
      <c r="AF42" s="1512"/>
      <c r="AG42" s="1504"/>
      <c r="AH42" s="1505"/>
      <c r="AI42" s="1504"/>
      <c r="AJ42" s="1505"/>
      <c r="AK42" s="1513"/>
      <c r="AL42" s="1514"/>
      <c r="AM42" s="1504"/>
      <c r="AN42" s="1512"/>
      <c r="AO42" s="1513"/>
      <c r="AP42" s="1515"/>
      <c r="AQ42" s="1516"/>
      <c r="AR42" s="1517"/>
      <c r="AS42" s="1505"/>
      <c r="AT42" s="86"/>
      <c r="AU42" s="86"/>
      <c r="AV42" s="86"/>
      <c r="AW42" s="86"/>
      <c r="AX42" s="93"/>
      <c r="AY42" t="str">
        <f t="shared" ref="AY42:AY63" si="45">CW42&amp;CX42&amp;CY42&amp;CZ42&amp;DA42&amp;DB42&amp;DC42&amp;DD42&amp;DE42</f>
        <v/>
      </c>
      <c r="CW42" s="25" t="str">
        <f t="shared" si="41"/>
        <v/>
      </c>
      <c r="CX42" s="25" t="str">
        <f t="shared" ref="CX42:CX45" si="46">IF(AND(F42&gt;0,AR42="")," * No olvide digitar la variable Embarazadas. Digite cero si no tiene.","")</f>
        <v/>
      </c>
      <c r="CY42" s="25" t="str">
        <f>IF(AR42&gt;F42," * Las Embarazadas NO DEBEN ser mayor al total de mujeres. ","")</f>
        <v/>
      </c>
      <c r="CZ42"/>
      <c r="DA42" s="25" t="str">
        <f t="shared" ref="DA42:DA45" si="47">IF(AND(D42&gt;0,AT42="")," * No olvide digitar la variable Usuarios con Discapacidad. Digite Cero si no tiene.",IF(AT42&gt;D42," * La variable Usuarios con Discapacidad No puede ser mayor al Total Ambos Sexos.",""))</f>
        <v/>
      </c>
      <c r="DB42" s="25" t="str">
        <f t="shared" ref="DB42:DB45" si="48">IF(AND(D42&gt;0,AU42="")," * No olvide digitar la variable Niños, niñas, adolescentes y jóvenes población SENAME. Digite Cero si no tiene.",IF(AU42&gt;D42," * La variable Niños, niñas, adolescentes y jóvenes población SENAME No puede ser mayor al Total Ambos Sexos.",""))</f>
        <v/>
      </c>
      <c r="DC42" s="25" t="str">
        <f t="shared" ref="DC42:DC45" si="49">IF(AND(D42&gt;0,AV42="")," * No olvide digitar la variable Niños, niñas, adolescentes y jóvenes Mejor Niñez. Digite Cero si no tiene.",IF(AV42&gt;D42," * La variable Niños, niñas, adolescentes y jóvenes Mejor Niñez No puede ser mayor al Total Ambos Sexos.",""))</f>
        <v/>
      </c>
      <c r="DD42" s="25" t="str">
        <f t="shared" ref="DD42:DD45" si="50">IF(AND(D42&gt;0,AW42="")," * No olvide digitar la variable Migrantes. Digite Cero si no tiene.",IF(AW42&gt;D42," * La variable Migrantes No puede ser mayor al Total.",""))</f>
        <v/>
      </c>
      <c r="DE42" s="25" t="str">
        <f t="shared" ref="DE42:DE63" si="51">IF(AND(D42&gt;0,AX42="")," * No olvide digitar la variable  Pacientes en control PSCV. Digite Cero si no tiene.",IF(AX42&gt;D42," * La variable  Pacientes en control PSCV No puede ser mayor al Total.",""))</f>
        <v/>
      </c>
      <c r="DG42" s="26">
        <f t="shared" si="43"/>
        <v>0</v>
      </c>
      <c r="DH42" s="26">
        <f t="shared" ref="DH42:DH45" si="52">IF(AND(F42&gt;0,AR42=""),1,0)</f>
        <v>0</v>
      </c>
      <c r="DI42" s="26">
        <f t="shared" ref="DI42:DI45" si="53">IF(AR42&gt;F42,1,0)</f>
        <v>0</v>
      </c>
      <c r="DJ42"/>
      <c r="DK42" s="26">
        <f t="shared" ref="DK42:DK45" si="54">IF(AND(D42&gt;0,AT42=""),1,IF(AT42&gt;D42,1,0))</f>
        <v>0</v>
      </c>
      <c r="DL42" s="26">
        <f t="shared" ref="DL42:DL45" si="55">IF(AND(D42&gt;0,AU42=""),1,IF(AU42&gt;D42,1,0))</f>
        <v>0</v>
      </c>
      <c r="DM42" s="26">
        <f t="shared" ref="DM42:DM45" si="56">IF(AND(D42&gt;0,AV42=""),1,IF(AV42&gt;D42,1,0))</f>
        <v>0</v>
      </c>
      <c r="DN42" s="26">
        <f t="shared" ref="DN42:DN45" si="57">IF(AND(D42&gt;0,AW42=""),1,IF(AW42&gt;D42,1,0))</f>
        <v>0</v>
      </c>
      <c r="DO42" s="26">
        <f t="shared" ref="DO42:DO45" si="58">IF(AND(D42&gt;0,AX42=""),1,IF(AX42&gt;D42,1,0))</f>
        <v>0</v>
      </c>
    </row>
    <row r="43" spans="1:119" ht="15" customHeight="1" x14ac:dyDescent="0.25">
      <c r="A43" s="1419" t="s">
        <v>68</v>
      </c>
      <c r="B43" s="1420"/>
      <c r="C43" s="1421"/>
      <c r="D43" s="82">
        <f>SUM(E43+F43)</f>
        <v>0</v>
      </c>
      <c r="E43" s="83">
        <f>+G43+I43+K43+M43+O43+Q43+S43+U43+W43+Y43+AA43</f>
        <v>0</v>
      </c>
      <c r="F43" s="84">
        <f>+H43+J43+L43+N43+P43+R43+T43+V43+X43+Z43+AB43</f>
        <v>0</v>
      </c>
      <c r="G43" s="85"/>
      <c r="H43" s="86"/>
      <c r="I43" s="85"/>
      <c r="J43" s="87"/>
      <c r="K43" s="85"/>
      <c r="L43" s="86"/>
      <c r="M43" s="85"/>
      <c r="N43" s="86"/>
      <c r="O43" s="85"/>
      <c r="P43" s="86"/>
      <c r="Q43" s="85"/>
      <c r="R43" s="88"/>
      <c r="S43" s="85"/>
      <c r="T43" s="88"/>
      <c r="U43" s="85"/>
      <c r="V43" s="86"/>
      <c r="W43" s="85"/>
      <c r="X43" s="88"/>
      <c r="Y43" s="85"/>
      <c r="Z43" s="88"/>
      <c r="AA43" s="85"/>
      <c r="AB43" s="86"/>
      <c r="AC43" s="1504"/>
      <c r="AD43" s="1512"/>
      <c r="AE43" s="1513"/>
      <c r="AF43" s="1512"/>
      <c r="AG43" s="1504"/>
      <c r="AH43" s="1505"/>
      <c r="AI43" s="1504"/>
      <c r="AJ43" s="1505"/>
      <c r="AK43" s="1513"/>
      <c r="AL43" s="1514"/>
      <c r="AM43" s="1504"/>
      <c r="AN43" s="1512"/>
      <c r="AO43" s="1513"/>
      <c r="AP43" s="1515"/>
      <c r="AQ43" s="1518"/>
      <c r="AR43" s="1519"/>
      <c r="AS43" s="1505"/>
      <c r="AT43" s="86"/>
      <c r="AU43" s="86"/>
      <c r="AV43" s="86"/>
      <c r="AW43" s="86"/>
      <c r="AX43" s="93"/>
      <c r="AY43" t="str">
        <f t="shared" si="45"/>
        <v/>
      </c>
      <c r="CW43"/>
      <c r="CX43" s="25" t="str">
        <f t="shared" si="46"/>
        <v/>
      </c>
      <c r="CY43" s="25" t="str">
        <f t="shared" ref="CY43:CY44" si="59">IF(AR43&gt;F43," * Las Embarazadas NO DEBEN ser mayor al total de mujeres. ","")</f>
        <v/>
      </c>
      <c r="CZ43"/>
      <c r="DA43" s="25" t="str">
        <f t="shared" si="47"/>
        <v/>
      </c>
      <c r="DB43" s="25" t="str">
        <f t="shared" si="48"/>
        <v/>
      </c>
      <c r="DC43" s="25" t="str">
        <f t="shared" si="49"/>
        <v/>
      </c>
      <c r="DD43" s="25" t="str">
        <f t="shared" si="50"/>
        <v/>
      </c>
      <c r="DE43" s="25" t="str">
        <f t="shared" si="51"/>
        <v/>
      </c>
      <c r="DG43"/>
      <c r="DH43" s="26">
        <f t="shared" si="52"/>
        <v>0</v>
      </c>
      <c r="DI43" s="26">
        <f t="shared" si="53"/>
        <v>0</v>
      </c>
      <c r="DJ43"/>
      <c r="DK43" s="26">
        <f t="shared" si="54"/>
        <v>0</v>
      </c>
      <c r="DL43" s="26">
        <f t="shared" si="55"/>
        <v>0</v>
      </c>
      <c r="DM43" s="26">
        <f t="shared" si="56"/>
        <v>0</v>
      </c>
      <c r="DN43" s="26">
        <f t="shared" si="57"/>
        <v>0</v>
      </c>
      <c r="DO43" s="26">
        <f t="shared" si="58"/>
        <v>0</v>
      </c>
    </row>
    <row r="44" spans="1:119" x14ac:dyDescent="0.25">
      <c r="A44" s="1419" t="s">
        <v>69</v>
      </c>
      <c r="B44" s="1420"/>
      <c r="C44" s="1421"/>
      <c r="D44" s="1520">
        <f>SUM(E44+F44)</f>
        <v>0</v>
      </c>
      <c r="E44" s="1521">
        <f>+S44+U44+W44+Y44+AA44+AC44+AE44+AG44+AI44+AK44+AM44+AO44</f>
        <v>0</v>
      </c>
      <c r="F44" s="1522">
        <f>+T44+V44+X44+Z44+AB44+AD44+AF44+AH44+AJ44+AL44+AN44+AP44</f>
        <v>0</v>
      </c>
      <c r="G44" s="1504"/>
      <c r="H44" s="1505"/>
      <c r="I44" s="1504"/>
      <c r="J44" s="1505"/>
      <c r="K44" s="1504"/>
      <c r="L44" s="1505"/>
      <c r="M44" s="1504"/>
      <c r="N44" s="1505"/>
      <c r="O44" s="1504"/>
      <c r="P44" s="1505"/>
      <c r="Q44" s="1504"/>
      <c r="R44" s="1505"/>
      <c r="S44" s="85"/>
      <c r="T44" s="88"/>
      <c r="U44" s="85"/>
      <c r="V44" s="88"/>
      <c r="W44" s="85"/>
      <c r="X44" s="88"/>
      <c r="Y44" s="1523"/>
      <c r="Z44" s="1524"/>
      <c r="AA44" s="1525"/>
      <c r="AB44" s="1526"/>
      <c r="AC44" s="1523"/>
      <c r="AD44" s="1524"/>
      <c r="AE44" s="1525"/>
      <c r="AF44" s="1524"/>
      <c r="AG44" s="1523"/>
      <c r="AH44" s="1524"/>
      <c r="AI44" s="1523"/>
      <c r="AJ44" s="1524"/>
      <c r="AK44" s="1525"/>
      <c r="AL44" s="1526"/>
      <c r="AM44" s="1523"/>
      <c r="AN44" s="1524"/>
      <c r="AO44" s="1525"/>
      <c r="AP44" s="1527"/>
      <c r="AQ44" s="1516"/>
      <c r="AR44" s="86"/>
      <c r="AS44" s="1517"/>
      <c r="AT44" s="1517"/>
      <c r="AU44" s="1517"/>
      <c r="AV44" s="1517"/>
      <c r="AW44" s="1517"/>
      <c r="AX44" s="1519"/>
      <c r="AY44" t="str">
        <f t="shared" si="45"/>
        <v/>
      </c>
      <c r="CW44" s="25" t="str">
        <f t="shared" ref="CW44:CW45" si="60">IF(AND((Y44+Z44)&gt;0,AQ44="")," * No olvide digitar la variable 12 años. Si no tiene digite Cero.",IF(AQ44&gt;(Y44+Z44),"* Las Consultas de 12 años NO DEBEN ser mayor que el total de Consultas entre 10-14 años",""))</f>
        <v/>
      </c>
      <c r="CX44" s="25" t="str">
        <f t="shared" si="46"/>
        <v/>
      </c>
      <c r="CY44" s="25" t="str">
        <f t="shared" si="59"/>
        <v/>
      </c>
      <c r="CZ44" s="25" t="str">
        <f t="shared" ref="CZ44" si="61">IF(AND((AK44+AL44)&gt;0,AS44="")," * No olvide digitar la variable 60 años. Si no tiene digite Cero.",IF(AS44&gt;(AK44+AL44)," * Las consultas de 60 años NO DEBEN ser mayor que el Total de consultas del grupo 60-64 años",""))</f>
        <v/>
      </c>
      <c r="DA44" s="25" t="str">
        <f t="shared" si="47"/>
        <v/>
      </c>
      <c r="DB44" s="25" t="str">
        <f t="shared" si="48"/>
        <v/>
      </c>
      <c r="DC44" s="25" t="str">
        <f t="shared" si="49"/>
        <v/>
      </c>
      <c r="DD44" s="25" t="str">
        <f t="shared" si="50"/>
        <v/>
      </c>
      <c r="DE44" s="25" t="str">
        <f t="shared" si="51"/>
        <v/>
      </c>
      <c r="DG44" s="26">
        <f t="shared" ref="DG44:DG45" si="62">IF(AND((Y44+Z44)&gt;0,AQ44=""),1,IF(AQ44&gt;(Y44+Z44),1,0))</f>
        <v>0</v>
      </c>
      <c r="DH44" s="26">
        <f t="shared" si="52"/>
        <v>0</v>
      </c>
      <c r="DI44" s="26">
        <f t="shared" si="53"/>
        <v>0</v>
      </c>
      <c r="DJ44" s="26">
        <f t="shared" ref="DJ44" si="63">IF(AND((AK44+AL44)&gt;0,AS44=""),1,IF(AS44&gt;(AK44+AL44),1,0))</f>
        <v>0</v>
      </c>
      <c r="DK44" s="26">
        <f t="shared" si="54"/>
        <v>0</v>
      </c>
      <c r="DL44" s="26">
        <f t="shared" si="55"/>
        <v>0</v>
      </c>
      <c r="DM44" s="26">
        <f t="shared" si="56"/>
        <v>0</v>
      </c>
      <c r="DN44" s="26">
        <f t="shared" si="57"/>
        <v>0</v>
      </c>
      <c r="DO44" s="26">
        <f t="shared" si="58"/>
        <v>0</v>
      </c>
    </row>
    <row r="45" spans="1:119" ht="15" customHeight="1" x14ac:dyDescent="0.25">
      <c r="A45" s="1419" t="s">
        <v>70</v>
      </c>
      <c r="B45" s="1420"/>
      <c r="C45" s="1421"/>
      <c r="D45" s="98">
        <f>SUM(E45+F45)</f>
        <v>18</v>
      </c>
      <c r="E45" s="99">
        <f>S45+U45+W45+Y45+AA45+AC45+AE45+AG45+AI45+AK45+AM45+AO45</f>
        <v>6</v>
      </c>
      <c r="F45" s="100">
        <f>T45+V45+X45+Z45+AB45+AD45+AF45+AH45+AJ45+AL45+AN45+AP45</f>
        <v>12</v>
      </c>
      <c r="G45" s="101"/>
      <c r="H45" s="102"/>
      <c r="I45" s="101"/>
      <c r="J45" s="102"/>
      <c r="K45" s="101"/>
      <c r="L45" s="102"/>
      <c r="M45" s="101"/>
      <c r="N45" s="102"/>
      <c r="O45" s="101"/>
      <c r="P45" s="102"/>
      <c r="Q45" s="101"/>
      <c r="R45" s="102"/>
      <c r="S45" s="85">
        <v>0</v>
      </c>
      <c r="T45" s="88">
        <v>0</v>
      </c>
      <c r="U45" s="85">
        <v>0</v>
      </c>
      <c r="V45" s="88">
        <v>0</v>
      </c>
      <c r="W45" s="85">
        <v>0</v>
      </c>
      <c r="X45" s="88">
        <v>0</v>
      </c>
      <c r="Y45" s="1528">
        <v>0</v>
      </c>
      <c r="Z45" s="1529">
        <v>0</v>
      </c>
      <c r="AA45" s="103">
        <v>0</v>
      </c>
      <c r="AB45" s="104">
        <v>0</v>
      </c>
      <c r="AC45" s="1528">
        <v>0</v>
      </c>
      <c r="AD45" s="1529">
        <v>0</v>
      </c>
      <c r="AE45" s="1530">
        <v>1</v>
      </c>
      <c r="AF45" s="1529">
        <v>0</v>
      </c>
      <c r="AG45" s="1528">
        <v>0</v>
      </c>
      <c r="AH45" s="1529">
        <v>3</v>
      </c>
      <c r="AI45" s="1528">
        <v>1</v>
      </c>
      <c r="AJ45" s="1529">
        <v>3</v>
      </c>
      <c r="AK45" s="103">
        <v>2</v>
      </c>
      <c r="AL45" s="104">
        <v>3</v>
      </c>
      <c r="AM45" s="1528">
        <v>0</v>
      </c>
      <c r="AN45" s="1529">
        <v>1</v>
      </c>
      <c r="AO45" s="1530">
        <v>2</v>
      </c>
      <c r="AP45" s="1531">
        <v>2</v>
      </c>
      <c r="AQ45" s="1532">
        <v>0</v>
      </c>
      <c r="AR45" s="105">
        <v>0</v>
      </c>
      <c r="AS45" s="106"/>
      <c r="AT45" s="105">
        <v>0</v>
      </c>
      <c r="AU45" s="105">
        <v>0</v>
      </c>
      <c r="AV45" s="105">
        <v>0</v>
      </c>
      <c r="AW45" s="105">
        <v>0</v>
      </c>
      <c r="AX45" s="1533">
        <v>0</v>
      </c>
      <c r="AY45" t="str">
        <f t="shared" si="45"/>
        <v/>
      </c>
      <c r="CW45" s="25" t="str">
        <f t="shared" si="60"/>
        <v/>
      </c>
      <c r="CX45" s="25" t="str">
        <f t="shared" si="46"/>
        <v/>
      </c>
      <c r="CY45" s="25" t="str">
        <f>IF(AR45&gt;F45," * Las Embarazadas NO DEBEN ser mayor al total de mujeres. ","")</f>
        <v/>
      </c>
      <c r="CZ45"/>
      <c r="DA45" s="25" t="str">
        <f t="shared" si="47"/>
        <v/>
      </c>
      <c r="DB45" s="25" t="str">
        <f t="shared" si="48"/>
        <v/>
      </c>
      <c r="DC45" s="25" t="str">
        <f t="shared" si="49"/>
        <v/>
      </c>
      <c r="DD45" s="25" t="str">
        <f t="shared" si="50"/>
        <v/>
      </c>
      <c r="DE45" s="25" t="str">
        <f t="shared" si="51"/>
        <v/>
      </c>
      <c r="DG45" s="26">
        <f t="shared" si="62"/>
        <v>0</v>
      </c>
      <c r="DH45" s="26">
        <f t="shared" si="52"/>
        <v>0</v>
      </c>
      <c r="DI45" s="26">
        <f t="shared" si="53"/>
        <v>0</v>
      </c>
      <c r="DJ45"/>
      <c r="DK45" s="26">
        <f t="shared" si="54"/>
        <v>0</v>
      </c>
      <c r="DL45" s="26">
        <f t="shared" si="55"/>
        <v>0</v>
      </c>
      <c r="DM45" s="26">
        <f t="shared" si="56"/>
        <v>0</v>
      </c>
      <c r="DN45" s="26">
        <f t="shared" si="57"/>
        <v>0</v>
      </c>
      <c r="DO45" s="26">
        <f t="shared" si="58"/>
        <v>0</v>
      </c>
    </row>
    <row r="46" spans="1:119" x14ac:dyDescent="0.25">
      <c r="A46" s="2724" t="s">
        <v>71</v>
      </c>
      <c r="B46" s="2725"/>
      <c r="C46" s="2731"/>
      <c r="D46" s="2799">
        <f t="shared" ref="D46:D59" si="64">SUM(E46+F46)</f>
        <v>18</v>
      </c>
      <c r="E46" s="2800">
        <f>S46+U46+W46+Y46+AA46+AC46+AE46+AG46+AI46+AK46+AM46+AO46</f>
        <v>6</v>
      </c>
      <c r="F46" s="2801">
        <f>T46+V46+X46+Z46+AB46+AD46+AF46+AH46+AJ46+AL46+AN46+AP46</f>
        <v>12</v>
      </c>
      <c r="G46" s="2802"/>
      <c r="H46" s="2803"/>
      <c r="I46" s="2803"/>
      <c r="J46" s="2803"/>
      <c r="K46" s="2803"/>
      <c r="L46" s="2803"/>
      <c r="M46" s="2803"/>
      <c r="N46" s="2803"/>
      <c r="O46" s="2803"/>
      <c r="P46" s="2803"/>
      <c r="Q46" s="2803"/>
      <c r="R46" s="2804"/>
      <c r="S46" s="2799">
        <f t="shared" ref="S46:AB46" si="65">SUM(S44:S45)</f>
        <v>0</v>
      </c>
      <c r="T46" s="2801">
        <f t="shared" si="65"/>
        <v>0</v>
      </c>
      <c r="U46" s="2799">
        <f t="shared" si="65"/>
        <v>0</v>
      </c>
      <c r="V46" s="2801">
        <f t="shared" si="65"/>
        <v>0</v>
      </c>
      <c r="W46" s="2805">
        <f t="shared" si="65"/>
        <v>0</v>
      </c>
      <c r="X46" s="2805">
        <f t="shared" si="65"/>
        <v>0</v>
      </c>
      <c r="Y46" s="2799">
        <f t="shared" si="65"/>
        <v>0</v>
      </c>
      <c r="Z46" s="2805">
        <f t="shared" si="65"/>
        <v>0</v>
      </c>
      <c r="AA46" s="2799">
        <f t="shared" si="65"/>
        <v>0</v>
      </c>
      <c r="AB46" s="2805">
        <f t="shared" si="65"/>
        <v>0</v>
      </c>
      <c r="AC46" s="2799">
        <f>SUM(AC44:AC45)</f>
        <v>0</v>
      </c>
      <c r="AD46" s="2801">
        <f>SUM(AD44:AD45)</f>
        <v>0</v>
      </c>
      <c r="AE46" s="2805">
        <f>SUM(AE44:AE45)</f>
        <v>1</v>
      </c>
      <c r="AF46" s="2805">
        <f t="shared" ref="AF46:AN46" si="66">SUM(AF44:AF45)</f>
        <v>0</v>
      </c>
      <c r="AG46" s="2799">
        <f t="shared" si="66"/>
        <v>0</v>
      </c>
      <c r="AH46" s="2805">
        <f t="shared" si="66"/>
        <v>3</v>
      </c>
      <c r="AI46" s="2799">
        <f t="shared" si="66"/>
        <v>1</v>
      </c>
      <c r="AJ46" s="2805">
        <f t="shared" si="66"/>
        <v>3</v>
      </c>
      <c r="AK46" s="2799">
        <f t="shared" si="66"/>
        <v>2</v>
      </c>
      <c r="AL46" s="2805">
        <f t="shared" si="66"/>
        <v>3</v>
      </c>
      <c r="AM46" s="2799">
        <f t="shared" si="66"/>
        <v>0</v>
      </c>
      <c r="AN46" s="2801">
        <f t="shared" si="66"/>
        <v>1</v>
      </c>
      <c r="AO46" s="2805">
        <f>SUM(AO44:AO45)</f>
        <v>2</v>
      </c>
      <c r="AP46" s="2806">
        <f>SUM(AP44:AP45)</f>
        <v>2</v>
      </c>
      <c r="AQ46" s="2805">
        <f>SUM(AQ44:AQ45)</f>
        <v>0</v>
      </c>
      <c r="AR46" s="2807">
        <f>SUM(AR44:AR45)</f>
        <v>0</v>
      </c>
      <c r="AS46" s="2801">
        <f>SUM(AS44)</f>
        <v>0</v>
      </c>
      <c r="AT46" s="2801">
        <f>SUM(AT44:AT45)</f>
        <v>0</v>
      </c>
      <c r="AU46" s="2801">
        <f>SUM(AU44:AU45)</f>
        <v>0</v>
      </c>
      <c r="AV46" s="2801">
        <f>SUM(AV44:AV45)</f>
        <v>0</v>
      </c>
      <c r="AW46" s="2801">
        <f>SUM(AW44:AW45)</f>
        <v>0</v>
      </c>
      <c r="AX46" s="2807">
        <f>SUM(AX44:AX45)</f>
        <v>0</v>
      </c>
      <c r="CW46"/>
      <c r="CX46"/>
      <c r="CY46"/>
      <c r="CZ46"/>
      <c r="DA46"/>
      <c r="DB46"/>
      <c r="DC46"/>
      <c r="DD46"/>
      <c r="DE46"/>
      <c r="DG46"/>
      <c r="DH46"/>
      <c r="DI46"/>
      <c r="DJ46"/>
      <c r="DK46"/>
      <c r="DL46"/>
      <c r="DM46"/>
    </row>
    <row r="47" spans="1:119" x14ac:dyDescent="0.25">
      <c r="A47" s="2808" t="s">
        <v>72</v>
      </c>
      <c r="B47" s="2809"/>
      <c r="C47" s="2810"/>
      <c r="D47" s="2799">
        <f t="shared" si="64"/>
        <v>0</v>
      </c>
      <c r="E47" s="2800">
        <f>+G47+I47+K47+M47+O47+Q47+S47+U47+W47+Y47+AA47+AC47+AE47+AG47+AI47+AK47+AM47+AO47</f>
        <v>0</v>
      </c>
      <c r="F47" s="2801">
        <f>+H47+J47+L47+N47+P47+R47+T47+V47+X47+Z47+AB47+AD47+AF47+AH47+AJ47+AL47+AN47+AP47</f>
        <v>0</v>
      </c>
      <c r="G47" s="2811"/>
      <c r="H47" s="2812"/>
      <c r="I47" s="2811"/>
      <c r="J47" s="2813"/>
      <c r="K47" s="2811"/>
      <c r="L47" s="2812"/>
      <c r="M47" s="2811"/>
      <c r="N47" s="2812"/>
      <c r="O47" s="2811"/>
      <c r="P47" s="2812"/>
      <c r="Q47" s="2811"/>
      <c r="R47" s="2814"/>
      <c r="S47" s="2811"/>
      <c r="T47" s="2814"/>
      <c r="U47" s="2811"/>
      <c r="V47" s="2814"/>
      <c r="W47" s="2811"/>
      <c r="X47" s="2814"/>
      <c r="Y47" s="2811"/>
      <c r="Z47" s="2814"/>
      <c r="AA47" s="2811"/>
      <c r="AB47" s="2814"/>
      <c r="AC47" s="2815"/>
      <c r="AD47" s="2814"/>
      <c r="AE47" s="2816"/>
      <c r="AF47" s="2814"/>
      <c r="AG47" s="2811"/>
      <c r="AH47" s="2814"/>
      <c r="AI47" s="2811"/>
      <c r="AJ47" s="2814"/>
      <c r="AK47" s="2811"/>
      <c r="AL47" s="2814"/>
      <c r="AM47" s="2815"/>
      <c r="AN47" s="2814"/>
      <c r="AO47" s="2813"/>
      <c r="AP47" s="2817"/>
      <c r="AQ47" s="2818"/>
      <c r="AR47" s="2812"/>
      <c r="AS47" s="2812"/>
      <c r="AT47" s="2812"/>
      <c r="AU47" s="2812"/>
      <c r="AV47" s="2812"/>
      <c r="AW47" s="2812"/>
      <c r="AX47" s="2819"/>
      <c r="AY47" t="str">
        <f t="shared" si="45"/>
        <v/>
      </c>
      <c r="CW47" s="25" t="str">
        <f t="shared" ref="CW47:CW53" si="67">IF(AND((Y47+Z47)&gt;0,AQ47="")," * No olvide digitar la variable 12 años. Si no tiene digite Cero.",IF(AQ47&gt;(Y47+Z47),"* Las Consultas de 12 años NO DEBEN ser mayor que el total de Consultas entre 10-14 años",""))</f>
        <v/>
      </c>
      <c r="CX47" s="25" t="str">
        <f t="shared" ref="CX47:CX53" si="68">IF(AND(F47&gt;0,AR47="")," * No olvide digitar la variable Embarazadas. Digite cero si no tiene.","")</f>
        <v/>
      </c>
      <c r="CY47" s="25" t="str">
        <f t="shared" ref="CY47:CY53" si="69">IF(AR47&gt;F47," * Las Embarazadas NO DEBEN ser mayor al total de mujeres. ","")</f>
        <v/>
      </c>
      <c r="CZ47" s="25" t="str">
        <f t="shared" ref="CZ47:CZ53" si="70">IF(AND((AK47+AL47)&gt;0,AS47="")," * No olvide digitar la variable 60 años. Si no tiene digite Cero.",IF(AS47&gt;(AK47+AL47)," * Las consultas de 60 años NO DEBEN ser mayor que el Total de consultas del grupo 60-64 años",""))</f>
        <v/>
      </c>
      <c r="DA47" s="25" t="str">
        <f t="shared" ref="DA47:DA53" si="71">IF(AND(D47&gt;0,AT47="")," * No olvide digitar la variable Usuarios con Discapacidad. Digite Cero si no tiene.",IF(AT47&gt;D47," * La variable Usuarios con Discapacidad No puede ser mayor al Total Ambos Sexos.",""))</f>
        <v/>
      </c>
      <c r="DB47" s="25" t="str">
        <f t="shared" ref="DB47:DB53" si="72">IF(AND(D47&gt;0,AU47="")," * No olvide digitar la variable Niños, niñas, adolescentes y jóvenes población SENAME. Digite Cero si no tiene.",IF(AU47&gt;D47," * La variable Niños, niñas, adolescentes y jóvenes población SENAME No puede ser mayor al Total Ambos Sexos.",""))</f>
        <v/>
      </c>
      <c r="DC47" s="25" t="str">
        <f t="shared" ref="DC47:DC53" si="73">IF(AND(D47&gt;0,AV47="")," * No olvide digitar la variable Niños, niñas, adolescentes y jóvenes Mejor Niñez. Digite Cero si no tiene.",IF(AV47&gt;D47," * La variable Niños, niñas, adolescentes y jóvenes Mejor Niñez No puede ser mayor al Total Ambos Sexos.",""))</f>
        <v/>
      </c>
      <c r="DD47" s="25" t="str">
        <f t="shared" ref="DD47:DD53" si="74">IF(AND(D47&gt;0,AW47="")," * No olvide digitar la variable Migrantes. Digite Cero si no tiene.",IF(AW47&gt;D47," * La variable Migrantes No puede ser mayor al Total.",""))</f>
        <v/>
      </c>
      <c r="DE47" s="25" t="str">
        <f t="shared" si="51"/>
        <v/>
      </c>
      <c r="DG47" s="26">
        <f t="shared" ref="DG47:DG53" si="75">IF(AND((Y47+Z47)&gt;0,AQ47=""),1,IF(AQ47&gt;(Y47+Z47),1,0))</f>
        <v>0</v>
      </c>
      <c r="DH47" s="26">
        <f t="shared" ref="DH47:DH53" si="76">IF(AND(F47&gt;0,AR47=""),1,0)</f>
        <v>0</v>
      </c>
      <c r="DI47" s="26">
        <f t="shared" ref="DI47:DI53" si="77">IF(AR47&gt;F47,1,0)</f>
        <v>0</v>
      </c>
      <c r="DJ47" s="26">
        <f t="shared" ref="DJ47:DJ53" si="78">IF(AND((AK47+AL47)&gt;0,AS47=""),1,IF(AS47&gt;(AK47+AL47),1,0))</f>
        <v>0</v>
      </c>
      <c r="DK47" s="26">
        <f t="shared" ref="DK47:DK53" si="79">IF(AND(D47&gt;0,AT47=""),1,IF(AT47&gt;D47,1,0))</f>
        <v>0</v>
      </c>
      <c r="DL47" s="26">
        <f t="shared" ref="DL47:DL53" si="80">IF(AND(D47&gt;0,AU47=""),1,IF(AU47&gt;D47,1,0))</f>
        <v>0</v>
      </c>
      <c r="DM47" s="26">
        <f t="shared" ref="DM47:DM53" si="81">IF(AND(D47&gt;0,AV47=""),1,IF(AV47&gt;D47,1,0))</f>
        <v>0</v>
      </c>
      <c r="DN47" s="26">
        <f t="shared" ref="DN47:DN53" si="82">IF(AND(D47&gt;0,AW47=""),1,IF(AW47&gt;D47,1,0))</f>
        <v>0</v>
      </c>
      <c r="DO47" s="26">
        <f t="shared" ref="DO47:DO53" si="83">IF(AND(D47&gt;0,AX47=""),1,IF(AX47&gt;D47,1,0))</f>
        <v>0</v>
      </c>
    </row>
    <row r="48" spans="1:119" ht="15" customHeight="1" x14ac:dyDescent="0.25">
      <c r="A48" s="2820" t="s">
        <v>73</v>
      </c>
      <c r="B48" s="2821"/>
      <c r="C48" s="113">
        <v>0</v>
      </c>
      <c r="D48" s="114">
        <f t="shared" si="64"/>
        <v>0</v>
      </c>
      <c r="E48" s="115">
        <f>SUM(G48+I48+K48+M48+O48+Q48+S48+U48+W48+Y48+AA48+AC48+AE48+AG48+AI48+AK48+AM48+AO48)</f>
        <v>0</v>
      </c>
      <c r="F48" s="84">
        <f>SUM(H48+J48+L48+N48+P48+R48+T48+V48+X48+Z48+AB48+AD48+AF48+AH48+AJ48+AL48+AN48+AP48)</f>
        <v>0</v>
      </c>
      <c r="G48" s="85"/>
      <c r="H48" s="86"/>
      <c r="I48" s="85"/>
      <c r="J48" s="87"/>
      <c r="K48" s="85"/>
      <c r="L48" s="86"/>
      <c r="M48" s="85"/>
      <c r="N48" s="86"/>
      <c r="O48" s="85"/>
      <c r="P48" s="86"/>
      <c r="Q48" s="85"/>
      <c r="R48" s="88"/>
      <c r="S48" s="85"/>
      <c r="T48" s="88"/>
      <c r="U48" s="85"/>
      <c r="V48" s="88"/>
      <c r="W48" s="85"/>
      <c r="X48" s="88"/>
      <c r="Y48" s="85"/>
      <c r="Z48" s="88"/>
      <c r="AA48" s="85"/>
      <c r="AB48" s="88"/>
      <c r="AC48" s="116"/>
      <c r="AD48" s="88"/>
      <c r="AE48" s="117"/>
      <c r="AF48" s="88"/>
      <c r="AG48" s="85"/>
      <c r="AH48" s="88"/>
      <c r="AI48" s="85"/>
      <c r="AJ48" s="88"/>
      <c r="AK48" s="85"/>
      <c r="AL48" s="88"/>
      <c r="AM48" s="116"/>
      <c r="AN48" s="88"/>
      <c r="AO48" s="87"/>
      <c r="AP48" s="118"/>
      <c r="AQ48" s="119"/>
      <c r="AR48" s="86"/>
      <c r="AS48" s="86"/>
      <c r="AT48" s="86"/>
      <c r="AU48" s="86"/>
      <c r="AV48" s="86"/>
      <c r="AW48" s="86"/>
      <c r="AX48" s="93"/>
      <c r="AY48" t="str">
        <f t="shared" si="45"/>
        <v/>
      </c>
      <c r="CW48" s="25" t="str">
        <f t="shared" si="67"/>
        <v/>
      </c>
      <c r="CX48" s="25" t="str">
        <f t="shared" si="68"/>
        <v/>
      </c>
      <c r="CY48" s="25" t="str">
        <f t="shared" si="69"/>
        <v/>
      </c>
      <c r="CZ48" s="25" t="str">
        <f t="shared" si="70"/>
        <v/>
      </c>
      <c r="DA48" s="25" t="str">
        <f t="shared" si="71"/>
        <v/>
      </c>
      <c r="DB48" s="25" t="str">
        <f t="shared" si="72"/>
        <v/>
      </c>
      <c r="DC48" s="25" t="str">
        <f t="shared" si="73"/>
        <v/>
      </c>
      <c r="DD48" s="25" t="str">
        <f t="shared" si="74"/>
        <v/>
      </c>
      <c r="DE48" s="25" t="str">
        <f t="shared" si="51"/>
        <v/>
      </c>
      <c r="DG48" s="26">
        <f t="shared" si="75"/>
        <v>0</v>
      </c>
      <c r="DH48" s="26">
        <f t="shared" si="76"/>
        <v>0</v>
      </c>
      <c r="DI48" s="26">
        <f t="shared" si="77"/>
        <v>0</v>
      </c>
      <c r="DJ48" s="26">
        <f t="shared" si="78"/>
        <v>0</v>
      </c>
      <c r="DK48" s="26">
        <f t="shared" si="79"/>
        <v>0</v>
      </c>
      <c r="DL48" s="26">
        <f t="shared" si="80"/>
        <v>0</v>
      </c>
      <c r="DM48" s="26">
        <f t="shared" si="81"/>
        <v>0</v>
      </c>
      <c r="DN48" s="26">
        <f t="shared" si="82"/>
        <v>0</v>
      </c>
      <c r="DO48" s="26">
        <f t="shared" si="83"/>
        <v>0</v>
      </c>
    </row>
    <row r="49" spans="1:119" x14ac:dyDescent="0.25">
      <c r="A49" s="711"/>
      <c r="B49" s="712"/>
      <c r="C49" s="1551" t="s">
        <v>74</v>
      </c>
      <c r="D49" s="1520">
        <f t="shared" si="64"/>
        <v>0</v>
      </c>
      <c r="E49" s="115">
        <f t="shared" ref="E49:F58" si="84">SUM(G49+I49+K49+M49+O49+Q49+S49+U49+W49+Y49+AA49+AC49+AE49+AG49+AI49+AK49+AM49+AO49)</f>
        <v>0</v>
      </c>
      <c r="F49" s="84">
        <f t="shared" si="84"/>
        <v>0</v>
      </c>
      <c r="G49" s="1523"/>
      <c r="H49" s="1517"/>
      <c r="I49" s="1523"/>
      <c r="J49" s="1552"/>
      <c r="K49" s="1523"/>
      <c r="L49" s="1517"/>
      <c r="M49" s="1523"/>
      <c r="N49" s="1517"/>
      <c r="O49" s="1523"/>
      <c r="P49" s="1517"/>
      <c r="Q49" s="1523"/>
      <c r="R49" s="1524"/>
      <c r="S49" s="1523"/>
      <c r="T49" s="1524"/>
      <c r="U49" s="1523"/>
      <c r="V49" s="1524"/>
      <c r="W49" s="1523"/>
      <c r="X49" s="1524"/>
      <c r="Y49" s="1523"/>
      <c r="Z49" s="1524"/>
      <c r="AA49" s="1523"/>
      <c r="AB49" s="1524"/>
      <c r="AC49" s="1553"/>
      <c r="AD49" s="1524"/>
      <c r="AE49" s="1525"/>
      <c r="AF49" s="1524"/>
      <c r="AG49" s="1523"/>
      <c r="AH49" s="1524"/>
      <c r="AI49" s="1523"/>
      <c r="AJ49" s="1524"/>
      <c r="AK49" s="1523"/>
      <c r="AL49" s="1524"/>
      <c r="AM49" s="1553"/>
      <c r="AN49" s="1524"/>
      <c r="AO49" s="1552"/>
      <c r="AP49" s="1527"/>
      <c r="AQ49" s="1516"/>
      <c r="AR49" s="1517"/>
      <c r="AS49" s="1517"/>
      <c r="AT49" s="1517"/>
      <c r="AU49" s="1517"/>
      <c r="AV49" s="1517"/>
      <c r="AW49" s="1517"/>
      <c r="AX49" s="1519"/>
      <c r="AY49" t="str">
        <f t="shared" si="45"/>
        <v/>
      </c>
      <c r="CW49" s="25" t="str">
        <f t="shared" si="67"/>
        <v/>
      </c>
      <c r="CX49" s="25" t="str">
        <f t="shared" si="68"/>
        <v/>
      </c>
      <c r="CY49" s="25" t="str">
        <f t="shared" si="69"/>
        <v/>
      </c>
      <c r="CZ49" s="25" t="str">
        <f t="shared" si="70"/>
        <v/>
      </c>
      <c r="DA49" s="25" t="str">
        <f t="shared" si="71"/>
        <v/>
      </c>
      <c r="DB49" s="25" t="str">
        <f t="shared" si="72"/>
        <v/>
      </c>
      <c r="DC49" s="25" t="str">
        <f t="shared" si="73"/>
        <v/>
      </c>
      <c r="DD49" s="25" t="str">
        <f t="shared" si="74"/>
        <v/>
      </c>
      <c r="DE49" s="25" t="str">
        <f t="shared" si="51"/>
        <v/>
      </c>
      <c r="DG49" s="26">
        <f t="shared" si="75"/>
        <v>0</v>
      </c>
      <c r="DH49" s="26">
        <f t="shared" si="76"/>
        <v>0</v>
      </c>
      <c r="DI49" s="26">
        <f t="shared" si="77"/>
        <v>0</v>
      </c>
      <c r="DJ49" s="26">
        <f t="shared" si="78"/>
        <v>0</v>
      </c>
      <c r="DK49" s="26">
        <f t="shared" si="79"/>
        <v>0</v>
      </c>
      <c r="DL49" s="26">
        <f t="shared" si="80"/>
        <v>0</v>
      </c>
      <c r="DM49" s="26">
        <f t="shared" si="81"/>
        <v>0</v>
      </c>
      <c r="DN49" s="26">
        <f t="shared" si="82"/>
        <v>0</v>
      </c>
      <c r="DO49" s="26">
        <f t="shared" si="83"/>
        <v>0</v>
      </c>
    </row>
    <row r="50" spans="1:119" x14ac:dyDescent="0.25">
      <c r="A50" s="711"/>
      <c r="B50" s="712"/>
      <c r="C50" s="1551" t="s">
        <v>75</v>
      </c>
      <c r="D50" s="1520">
        <f t="shared" si="64"/>
        <v>0</v>
      </c>
      <c r="E50" s="115">
        <f t="shared" si="84"/>
        <v>0</v>
      </c>
      <c r="F50" s="84">
        <f t="shared" si="84"/>
        <v>0</v>
      </c>
      <c r="G50" s="1523"/>
      <c r="H50" s="1517"/>
      <c r="I50" s="1523"/>
      <c r="J50" s="1552"/>
      <c r="K50" s="1523"/>
      <c r="L50" s="1517"/>
      <c r="M50" s="1523"/>
      <c r="N50" s="1517"/>
      <c r="O50" s="1523"/>
      <c r="P50" s="1517"/>
      <c r="Q50" s="1523"/>
      <c r="R50" s="1524"/>
      <c r="S50" s="1523"/>
      <c r="T50" s="1524"/>
      <c r="U50" s="1523"/>
      <c r="V50" s="1524"/>
      <c r="W50" s="1523"/>
      <c r="X50" s="1524"/>
      <c r="Y50" s="1523"/>
      <c r="Z50" s="1524"/>
      <c r="AA50" s="1523"/>
      <c r="AB50" s="1524"/>
      <c r="AC50" s="1553"/>
      <c r="AD50" s="1524"/>
      <c r="AE50" s="1525"/>
      <c r="AF50" s="1524"/>
      <c r="AG50" s="1523"/>
      <c r="AH50" s="1524"/>
      <c r="AI50" s="1523"/>
      <c r="AJ50" s="1524"/>
      <c r="AK50" s="1523"/>
      <c r="AL50" s="1524"/>
      <c r="AM50" s="1553"/>
      <c r="AN50" s="1524"/>
      <c r="AO50" s="1552"/>
      <c r="AP50" s="1527"/>
      <c r="AQ50" s="1516"/>
      <c r="AR50" s="1517"/>
      <c r="AS50" s="1517"/>
      <c r="AT50" s="1517"/>
      <c r="AU50" s="1517"/>
      <c r="AV50" s="1517"/>
      <c r="AW50" s="1517"/>
      <c r="AX50" s="1519"/>
      <c r="AY50" t="str">
        <f t="shared" si="45"/>
        <v/>
      </c>
      <c r="CW50" s="25" t="str">
        <f t="shared" si="67"/>
        <v/>
      </c>
      <c r="CX50" s="25" t="str">
        <f t="shared" si="68"/>
        <v/>
      </c>
      <c r="CY50" s="25" t="str">
        <f t="shared" si="69"/>
        <v/>
      </c>
      <c r="CZ50" s="25" t="str">
        <f t="shared" si="70"/>
        <v/>
      </c>
      <c r="DA50" s="25" t="str">
        <f t="shared" si="71"/>
        <v/>
      </c>
      <c r="DB50" s="25" t="str">
        <f t="shared" si="72"/>
        <v/>
      </c>
      <c r="DC50" s="25" t="str">
        <f t="shared" si="73"/>
        <v/>
      </c>
      <c r="DD50" s="25" t="str">
        <f t="shared" si="74"/>
        <v/>
      </c>
      <c r="DE50" s="25" t="str">
        <f t="shared" si="51"/>
        <v/>
      </c>
      <c r="DG50" s="26">
        <f t="shared" si="75"/>
        <v>0</v>
      </c>
      <c r="DH50" s="26">
        <f t="shared" si="76"/>
        <v>0</v>
      </c>
      <c r="DI50" s="26">
        <f t="shared" si="77"/>
        <v>0</v>
      </c>
      <c r="DJ50" s="26">
        <f t="shared" si="78"/>
        <v>0</v>
      </c>
      <c r="DK50" s="26">
        <f t="shared" si="79"/>
        <v>0</v>
      </c>
      <c r="DL50" s="26">
        <f t="shared" si="80"/>
        <v>0</v>
      </c>
      <c r="DM50" s="26">
        <f t="shared" si="81"/>
        <v>0</v>
      </c>
      <c r="DN50" s="26">
        <f t="shared" si="82"/>
        <v>0</v>
      </c>
      <c r="DO50" s="26">
        <f t="shared" si="83"/>
        <v>0</v>
      </c>
    </row>
    <row r="51" spans="1:119" x14ac:dyDescent="0.25">
      <c r="A51" s="711"/>
      <c r="B51" s="712"/>
      <c r="C51" s="1551" t="s">
        <v>76</v>
      </c>
      <c r="D51" s="1520">
        <f t="shared" si="64"/>
        <v>0</v>
      </c>
      <c r="E51" s="115">
        <f t="shared" si="84"/>
        <v>0</v>
      </c>
      <c r="F51" s="84">
        <f t="shared" si="84"/>
        <v>0</v>
      </c>
      <c r="G51" s="1523"/>
      <c r="H51" s="1517"/>
      <c r="I51" s="1523"/>
      <c r="J51" s="1552"/>
      <c r="K51" s="1523"/>
      <c r="L51" s="1517"/>
      <c r="M51" s="1523"/>
      <c r="N51" s="1517"/>
      <c r="O51" s="1523"/>
      <c r="P51" s="1517"/>
      <c r="Q51" s="1523"/>
      <c r="R51" s="1524"/>
      <c r="S51" s="1523"/>
      <c r="T51" s="1524"/>
      <c r="U51" s="1523"/>
      <c r="V51" s="1524"/>
      <c r="W51" s="1523"/>
      <c r="X51" s="1524"/>
      <c r="Y51" s="1523"/>
      <c r="Z51" s="1524"/>
      <c r="AA51" s="1523"/>
      <c r="AB51" s="1524"/>
      <c r="AC51" s="1553"/>
      <c r="AD51" s="1524"/>
      <c r="AE51" s="1525"/>
      <c r="AF51" s="1524"/>
      <c r="AG51" s="1523"/>
      <c r="AH51" s="1524"/>
      <c r="AI51" s="1523"/>
      <c r="AJ51" s="1524"/>
      <c r="AK51" s="1523"/>
      <c r="AL51" s="1524"/>
      <c r="AM51" s="1553"/>
      <c r="AN51" s="1524"/>
      <c r="AO51" s="1552"/>
      <c r="AP51" s="1527"/>
      <c r="AQ51" s="1516"/>
      <c r="AR51" s="1517"/>
      <c r="AS51" s="1517"/>
      <c r="AT51" s="1517"/>
      <c r="AU51" s="1517"/>
      <c r="AV51" s="1517"/>
      <c r="AW51" s="1517"/>
      <c r="AX51" s="1519"/>
      <c r="AY51" t="str">
        <f t="shared" si="45"/>
        <v/>
      </c>
      <c r="CW51" s="25" t="str">
        <f t="shared" si="67"/>
        <v/>
      </c>
      <c r="CX51" s="25" t="str">
        <f t="shared" si="68"/>
        <v/>
      </c>
      <c r="CY51" s="25" t="str">
        <f t="shared" si="69"/>
        <v/>
      </c>
      <c r="CZ51" s="25" t="str">
        <f t="shared" si="70"/>
        <v/>
      </c>
      <c r="DA51" s="25" t="str">
        <f t="shared" si="71"/>
        <v/>
      </c>
      <c r="DB51" s="25" t="str">
        <f t="shared" si="72"/>
        <v/>
      </c>
      <c r="DC51" s="25" t="str">
        <f t="shared" si="73"/>
        <v/>
      </c>
      <c r="DD51" s="25" t="str">
        <f t="shared" si="74"/>
        <v/>
      </c>
      <c r="DE51" s="25" t="str">
        <f t="shared" si="51"/>
        <v/>
      </c>
      <c r="DG51" s="26">
        <f t="shared" si="75"/>
        <v>0</v>
      </c>
      <c r="DH51" s="26">
        <f t="shared" si="76"/>
        <v>0</v>
      </c>
      <c r="DI51" s="26">
        <f t="shared" si="77"/>
        <v>0</v>
      </c>
      <c r="DJ51" s="26">
        <f t="shared" si="78"/>
        <v>0</v>
      </c>
      <c r="DK51" s="26">
        <f t="shared" si="79"/>
        <v>0</v>
      </c>
      <c r="DL51" s="26">
        <f t="shared" si="80"/>
        <v>0</v>
      </c>
      <c r="DM51" s="26">
        <f t="shared" si="81"/>
        <v>0</v>
      </c>
      <c r="DN51" s="26">
        <f t="shared" si="82"/>
        <v>0</v>
      </c>
      <c r="DO51" s="26">
        <f t="shared" si="83"/>
        <v>0</v>
      </c>
    </row>
    <row r="52" spans="1:119" x14ac:dyDescent="0.25">
      <c r="A52" s="711"/>
      <c r="B52" s="712"/>
      <c r="C52" s="121" t="s">
        <v>77</v>
      </c>
      <c r="D52" s="98">
        <f>SUM(E52+F52)</f>
        <v>0</v>
      </c>
      <c r="E52" s="115">
        <f t="shared" si="84"/>
        <v>0</v>
      </c>
      <c r="F52" s="84">
        <f t="shared" si="84"/>
        <v>0</v>
      </c>
      <c r="G52" s="122"/>
      <c r="H52" s="123"/>
      <c r="I52" s="122"/>
      <c r="J52" s="124"/>
      <c r="K52" s="122"/>
      <c r="L52" s="123"/>
      <c r="M52" s="122"/>
      <c r="N52" s="123"/>
      <c r="O52" s="122"/>
      <c r="P52" s="123"/>
      <c r="Q52" s="122"/>
      <c r="R52" s="125"/>
      <c r="S52" s="122"/>
      <c r="T52" s="125"/>
      <c r="U52" s="122"/>
      <c r="V52" s="125"/>
      <c r="W52" s="122"/>
      <c r="X52" s="125"/>
      <c r="Y52" s="122"/>
      <c r="Z52" s="125"/>
      <c r="AA52" s="122"/>
      <c r="AB52" s="125"/>
      <c r="AC52" s="126"/>
      <c r="AD52" s="125"/>
      <c r="AE52" s="103"/>
      <c r="AF52" s="125"/>
      <c r="AG52" s="122"/>
      <c r="AH52" s="125"/>
      <c r="AI52" s="122"/>
      <c r="AJ52" s="125"/>
      <c r="AK52" s="122"/>
      <c r="AL52" s="125"/>
      <c r="AM52" s="126"/>
      <c r="AN52" s="125"/>
      <c r="AO52" s="124"/>
      <c r="AP52" s="127"/>
      <c r="AQ52" s="128"/>
      <c r="AR52" s="123"/>
      <c r="AS52" s="123"/>
      <c r="AT52" s="123"/>
      <c r="AU52" s="123"/>
      <c r="AV52" s="123"/>
      <c r="AW52" s="123"/>
      <c r="AX52" s="129"/>
      <c r="AY52" t="str">
        <f t="shared" si="45"/>
        <v/>
      </c>
      <c r="CW52" s="25" t="str">
        <f t="shared" si="67"/>
        <v/>
      </c>
      <c r="CX52" s="25" t="str">
        <f t="shared" si="68"/>
        <v/>
      </c>
      <c r="CY52" s="25" t="str">
        <f t="shared" si="69"/>
        <v/>
      </c>
      <c r="CZ52" s="25" t="str">
        <f t="shared" si="70"/>
        <v/>
      </c>
      <c r="DA52" s="25" t="str">
        <f t="shared" si="71"/>
        <v/>
      </c>
      <c r="DB52" s="25" t="str">
        <f t="shared" si="72"/>
        <v/>
      </c>
      <c r="DC52" s="25" t="str">
        <f t="shared" si="73"/>
        <v/>
      </c>
      <c r="DD52" s="25" t="str">
        <f t="shared" si="74"/>
        <v/>
      </c>
      <c r="DE52" s="25" t="str">
        <f t="shared" si="51"/>
        <v/>
      </c>
      <c r="DG52" s="26">
        <f t="shared" si="75"/>
        <v>0</v>
      </c>
      <c r="DH52" s="26">
        <f t="shared" si="76"/>
        <v>0</v>
      </c>
      <c r="DI52" s="26">
        <f t="shared" si="77"/>
        <v>0</v>
      </c>
      <c r="DJ52" s="26">
        <f t="shared" si="78"/>
        <v>0</v>
      </c>
      <c r="DK52" s="26">
        <f t="shared" si="79"/>
        <v>0</v>
      </c>
      <c r="DL52" s="26">
        <f t="shared" si="80"/>
        <v>0</v>
      </c>
      <c r="DM52" s="26">
        <f t="shared" si="81"/>
        <v>0</v>
      </c>
      <c r="DN52" s="26">
        <f t="shared" si="82"/>
        <v>0</v>
      </c>
      <c r="DO52" s="26">
        <f t="shared" si="83"/>
        <v>0</v>
      </c>
    </row>
    <row r="53" spans="1:119" x14ac:dyDescent="0.25">
      <c r="A53" s="711"/>
      <c r="B53" s="712"/>
      <c r="C53" s="121" t="s">
        <v>78</v>
      </c>
      <c r="D53" s="1554">
        <f t="shared" si="64"/>
        <v>0</v>
      </c>
      <c r="E53" s="1313">
        <f t="shared" si="84"/>
        <v>0</v>
      </c>
      <c r="F53" s="132">
        <f t="shared" si="84"/>
        <v>0</v>
      </c>
      <c r="G53" s="1528"/>
      <c r="H53" s="105"/>
      <c r="I53" s="1528"/>
      <c r="J53" s="133"/>
      <c r="K53" s="1528"/>
      <c r="L53" s="105"/>
      <c r="M53" s="1528"/>
      <c r="N53" s="105"/>
      <c r="O53" s="1528"/>
      <c r="P53" s="105"/>
      <c r="Q53" s="1528"/>
      <c r="R53" s="1529"/>
      <c r="S53" s="1528"/>
      <c r="T53" s="1529"/>
      <c r="U53" s="1528"/>
      <c r="V53" s="1529"/>
      <c r="W53" s="1528"/>
      <c r="X53" s="1529"/>
      <c r="Y53" s="1528"/>
      <c r="Z53" s="1529"/>
      <c r="AA53" s="1528"/>
      <c r="AB53" s="1529"/>
      <c r="AC53" s="1555"/>
      <c r="AD53" s="1529"/>
      <c r="AE53" s="1530"/>
      <c r="AF53" s="1529"/>
      <c r="AG53" s="1528"/>
      <c r="AH53" s="1529"/>
      <c r="AI53" s="1528"/>
      <c r="AJ53" s="1529"/>
      <c r="AK53" s="1528"/>
      <c r="AL53" s="1529"/>
      <c r="AM53" s="1555"/>
      <c r="AN53" s="1529"/>
      <c r="AO53" s="133"/>
      <c r="AP53" s="1531"/>
      <c r="AQ53" s="105"/>
      <c r="AR53" s="105"/>
      <c r="AS53" s="105"/>
      <c r="AT53" s="105"/>
      <c r="AU53" s="105"/>
      <c r="AV53" s="105"/>
      <c r="AW53" s="105"/>
      <c r="AX53" s="1533"/>
      <c r="AY53" t="str">
        <f t="shared" si="45"/>
        <v/>
      </c>
      <c r="CW53" s="25" t="str">
        <f t="shared" si="67"/>
        <v/>
      </c>
      <c r="CX53" s="25" t="str">
        <f t="shared" si="68"/>
        <v/>
      </c>
      <c r="CY53" s="25" t="str">
        <f t="shared" si="69"/>
        <v/>
      </c>
      <c r="CZ53" s="25" t="str">
        <f t="shared" si="70"/>
        <v/>
      </c>
      <c r="DA53" s="25" t="str">
        <f t="shared" si="71"/>
        <v/>
      </c>
      <c r="DB53" s="25" t="str">
        <f t="shared" si="72"/>
        <v/>
      </c>
      <c r="DC53" s="25" t="str">
        <f t="shared" si="73"/>
        <v/>
      </c>
      <c r="DD53" s="25" t="str">
        <f t="shared" si="74"/>
        <v/>
      </c>
      <c r="DE53" s="25" t="str">
        <f t="shared" si="51"/>
        <v/>
      </c>
      <c r="DG53" s="26">
        <f t="shared" si="75"/>
        <v>0</v>
      </c>
      <c r="DH53" s="26">
        <f t="shared" si="76"/>
        <v>0</v>
      </c>
      <c r="DI53" s="26">
        <f t="shared" si="77"/>
        <v>0</v>
      </c>
      <c r="DJ53" s="26">
        <f t="shared" si="78"/>
        <v>0</v>
      </c>
      <c r="DK53" s="26">
        <f t="shared" si="79"/>
        <v>0</v>
      </c>
      <c r="DL53" s="26">
        <f t="shared" si="80"/>
        <v>0</v>
      </c>
      <c r="DM53" s="26">
        <f t="shared" si="81"/>
        <v>0</v>
      </c>
      <c r="DN53" s="26">
        <f t="shared" si="82"/>
        <v>0</v>
      </c>
      <c r="DO53" s="26">
        <f t="shared" si="83"/>
        <v>0</v>
      </c>
    </row>
    <row r="54" spans="1:119" x14ac:dyDescent="0.25">
      <c r="A54" s="2766" t="s">
        <v>4</v>
      </c>
      <c r="B54" s="2766"/>
      <c r="C54" s="2766"/>
      <c r="D54" s="2799">
        <f>SUM(D48:D53)</f>
        <v>0</v>
      </c>
      <c r="E54" s="2805">
        <f>SUM(E48:E53)</f>
        <v>0</v>
      </c>
      <c r="F54" s="2801">
        <f>SUM(F48:F53)</f>
        <v>0</v>
      </c>
      <c r="G54" s="2799">
        <f>SUM(G48:G53)</f>
        <v>0</v>
      </c>
      <c r="H54" s="2805">
        <f t="shared" ref="H54:AW54" si="85">SUM(H48:H53)</f>
        <v>0</v>
      </c>
      <c r="I54" s="2799">
        <f t="shared" si="85"/>
        <v>0</v>
      </c>
      <c r="J54" s="2805">
        <f t="shared" si="85"/>
        <v>0</v>
      </c>
      <c r="K54" s="2799">
        <f t="shared" si="85"/>
        <v>0</v>
      </c>
      <c r="L54" s="2805">
        <f t="shared" si="85"/>
        <v>0</v>
      </c>
      <c r="M54" s="2799">
        <f t="shared" si="85"/>
        <v>0</v>
      </c>
      <c r="N54" s="2805">
        <f t="shared" si="85"/>
        <v>0</v>
      </c>
      <c r="O54" s="2799">
        <f t="shared" si="85"/>
        <v>0</v>
      </c>
      <c r="P54" s="2805">
        <f t="shared" si="85"/>
        <v>0</v>
      </c>
      <c r="Q54" s="2799">
        <f t="shared" si="85"/>
        <v>0</v>
      </c>
      <c r="R54" s="2805">
        <f t="shared" si="85"/>
        <v>0</v>
      </c>
      <c r="S54" s="2799">
        <f t="shared" si="85"/>
        <v>0</v>
      </c>
      <c r="T54" s="2805">
        <f t="shared" si="85"/>
        <v>0</v>
      </c>
      <c r="U54" s="2799">
        <f t="shared" si="85"/>
        <v>0</v>
      </c>
      <c r="V54" s="2805">
        <f t="shared" si="85"/>
        <v>0</v>
      </c>
      <c r="W54" s="2799">
        <f t="shared" si="85"/>
        <v>0</v>
      </c>
      <c r="X54" s="2805">
        <f t="shared" si="85"/>
        <v>0</v>
      </c>
      <c r="Y54" s="2799">
        <f>SUM(Y48:Y53)</f>
        <v>0</v>
      </c>
      <c r="Z54" s="2805">
        <f>SUM(Z48:Z53)</f>
        <v>0</v>
      </c>
      <c r="AA54" s="2799">
        <f t="shared" si="85"/>
        <v>0</v>
      </c>
      <c r="AB54" s="2805">
        <f t="shared" si="85"/>
        <v>0</v>
      </c>
      <c r="AC54" s="2799">
        <f t="shared" si="85"/>
        <v>0</v>
      </c>
      <c r="AD54" s="2805">
        <f t="shared" si="85"/>
        <v>0</v>
      </c>
      <c r="AE54" s="2799">
        <f t="shared" si="85"/>
        <v>0</v>
      </c>
      <c r="AF54" s="2805">
        <f t="shared" si="85"/>
        <v>0</v>
      </c>
      <c r="AG54" s="2799">
        <f t="shared" si="85"/>
        <v>0</v>
      </c>
      <c r="AH54" s="2805">
        <f t="shared" si="85"/>
        <v>0</v>
      </c>
      <c r="AI54" s="2799">
        <f t="shared" si="85"/>
        <v>0</v>
      </c>
      <c r="AJ54" s="2805">
        <f t="shared" si="85"/>
        <v>0</v>
      </c>
      <c r="AK54" s="2799">
        <f t="shared" si="85"/>
        <v>0</v>
      </c>
      <c r="AL54" s="2805">
        <f t="shared" si="85"/>
        <v>0</v>
      </c>
      <c r="AM54" s="2799">
        <f t="shared" si="85"/>
        <v>0</v>
      </c>
      <c r="AN54" s="2805">
        <f t="shared" si="85"/>
        <v>0</v>
      </c>
      <c r="AO54" s="2799">
        <f t="shared" si="85"/>
        <v>0</v>
      </c>
      <c r="AP54" s="2806">
        <f t="shared" si="85"/>
        <v>0</v>
      </c>
      <c r="AQ54" s="2805">
        <f t="shared" si="85"/>
        <v>0</v>
      </c>
      <c r="AR54" s="2799">
        <f t="shared" si="85"/>
        <v>0</v>
      </c>
      <c r="AS54" s="2799">
        <f t="shared" si="85"/>
        <v>0</v>
      </c>
      <c r="AT54" s="2799">
        <f t="shared" si="85"/>
        <v>0</v>
      </c>
      <c r="AU54" s="2807">
        <f t="shared" si="85"/>
        <v>0</v>
      </c>
      <c r="AV54" s="2801">
        <f>SUM(AV48:AV53)</f>
        <v>0</v>
      </c>
      <c r="AW54" s="2799">
        <f t="shared" si="85"/>
        <v>0</v>
      </c>
      <c r="AX54" s="2807">
        <f>SUM(AX48:AX53)</f>
        <v>0</v>
      </c>
      <c r="CW54"/>
      <c r="CX54"/>
      <c r="CY54"/>
      <c r="CZ54"/>
      <c r="DA54"/>
      <c r="DB54"/>
      <c r="DC54"/>
      <c r="DD54"/>
      <c r="DE54"/>
      <c r="DG54"/>
      <c r="DH54"/>
      <c r="DI54"/>
      <c r="DJ54"/>
      <c r="DK54"/>
      <c r="DL54"/>
      <c r="DM54"/>
    </row>
    <row r="55" spans="1:119" ht="15" customHeight="1" x14ac:dyDescent="0.25">
      <c r="A55" s="722" t="s">
        <v>79</v>
      </c>
      <c r="B55" s="723"/>
      <c r="C55" s="134">
        <v>0</v>
      </c>
      <c r="D55" s="2790">
        <f t="shared" si="64"/>
        <v>0</v>
      </c>
      <c r="E55" s="135">
        <f t="shared" si="84"/>
        <v>0</v>
      </c>
      <c r="F55" s="136">
        <f t="shared" si="84"/>
        <v>0</v>
      </c>
      <c r="G55" s="2792"/>
      <c r="H55" s="80"/>
      <c r="I55" s="2792"/>
      <c r="J55" s="80"/>
      <c r="K55" s="2792"/>
      <c r="L55" s="80"/>
      <c r="M55" s="2792"/>
      <c r="N55" s="80"/>
      <c r="O55" s="2792"/>
      <c r="P55" s="80"/>
      <c r="Q55" s="2792"/>
      <c r="R55" s="80"/>
      <c r="S55" s="2792"/>
      <c r="T55" s="80"/>
      <c r="U55" s="2792"/>
      <c r="V55" s="80"/>
      <c r="W55" s="2792"/>
      <c r="X55" s="80"/>
      <c r="Y55" s="2792"/>
      <c r="Z55" s="80"/>
      <c r="AA55" s="2792"/>
      <c r="AB55" s="80"/>
      <c r="AC55" s="2792"/>
      <c r="AD55" s="80"/>
      <c r="AE55" s="2792"/>
      <c r="AF55" s="80"/>
      <c r="AG55" s="2792"/>
      <c r="AH55" s="80"/>
      <c r="AI55" s="2792"/>
      <c r="AJ55" s="80"/>
      <c r="AK55" s="2792"/>
      <c r="AL55" s="80"/>
      <c r="AM55" s="2792"/>
      <c r="AN55" s="80"/>
      <c r="AO55" s="2792"/>
      <c r="AP55" s="81"/>
      <c r="AQ55" s="2797"/>
      <c r="AR55" s="2797"/>
      <c r="AS55" s="2798"/>
      <c r="AT55" s="2798"/>
      <c r="AU55" s="2798"/>
      <c r="AV55" s="2798"/>
      <c r="AW55" s="2798"/>
      <c r="AX55" s="2798"/>
      <c r="AY55" t="str">
        <f t="shared" si="45"/>
        <v/>
      </c>
      <c r="CW55" s="25" t="str">
        <f t="shared" ref="CW55:CW59" si="86">IF(AND((Y55+Z55)&gt;0,AQ55="")," * No olvide digitar la variable 12 años. Si no tiene digite Cero.",IF(AQ55&gt;(Y55+Z55),"* Las Consultas de 12 años NO DEBEN ser mayor que el total de Consultas entre 10-14 años",""))</f>
        <v/>
      </c>
      <c r="CX55" s="25" t="str">
        <f t="shared" ref="CX55:CX59" si="87">IF(AND(F55&gt;0,AR55="")," * No olvide digitar la variable Embarazadas. Digite cero si no tiene.","")</f>
        <v/>
      </c>
      <c r="CY55" s="25" t="str">
        <f t="shared" ref="CY55:CY59" si="88">IF(AR55&gt;F55," * Las Embarazadas NO DEBEN ser mayor al total de mujeres. ","")</f>
        <v/>
      </c>
      <c r="CZ55" s="25" t="str">
        <f t="shared" ref="CZ55:CZ59" si="89">IF(AND((AK55+AL55)&gt;0,AS55="")," * No olvide digitar la variable 60 años. Si no tiene digite Cero.",IF(AS55&gt;(AK55+AL55)," * Las consultas de 60 años NO DEBEN ser mayor que el Total de consultas del grupo 60-64 años",""))</f>
        <v/>
      </c>
      <c r="DA55" s="25" t="str">
        <f>IF(AND(D55&gt;0,AT55="")," * No olvide digitar la variable Usuarios con Discapacidad. Digite Cero si no tiene.",IF(AT55&gt;D55," * La variable Usuarios con Discapacidad No puede ser mayor al Total Ambos Sexos.",""))</f>
        <v/>
      </c>
      <c r="DB55" s="25" t="str">
        <f>IF(AND(D55&gt;0,AU55="")," * No olvide digitar la variable Niños, niñas, adolescentes y jóvenes población SENAME. Digite Cero si no tiene.",IF(AU55&gt;D55," * La variable Niños, niñas, adolescentes y jóvenes población SENAME No puede ser mayor al Total Ambos Sexos.",""))</f>
        <v/>
      </c>
      <c r="DC55" s="25" t="str">
        <f>IF(AND(D55&gt;0,AV55="")," * No olvide digitar la variable Niños, niñas, adolescentes y jóvenes Mejor Niñez. Digite Cero si no tiene.",IF(AV55&gt;D55," * La variable Niños, niñas, adolescentes y jóvenes Mejor Niñez No puede ser mayor al Total Ambos Sexos.",""))</f>
        <v/>
      </c>
      <c r="DD55" s="25" t="str">
        <f>IF(AND(D55&gt;0,AW55="")," * No olvide digitar la variable Migrantes. Digite Cero si no tiene.",IF(AW55&gt;D55," * La variable Migrantes No puede ser mayor al Total.",""))</f>
        <v/>
      </c>
      <c r="DE55" s="25" t="str">
        <f t="shared" si="51"/>
        <v/>
      </c>
      <c r="DG55" s="26">
        <f t="shared" ref="DG55:DG59" si="90">IF(AND((Y55+Z55)&gt;0,AQ55=""),1,IF(AQ55&gt;(Y55+Z55),1,0))</f>
        <v>0</v>
      </c>
      <c r="DH55" s="26">
        <f t="shared" ref="DH55:DH59" si="91">IF(AND(F55&gt;0,AR55=""),1,0)</f>
        <v>0</v>
      </c>
      <c r="DI55" s="26">
        <f t="shared" ref="DI55:DI59" si="92">IF(AR55&gt;F55,1,0)</f>
        <v>0</v>
      </c>
      <c r="DJ55" s="26">
        <f t="shared" ref="DJ55:DJ59" si="93">IF(AND((AK55+AL55)&gt;0,AS55=""),1,IF(AS55&gt;(AK55+AL55),1,0))</f>
        <v>0</v>
      </c>
      <c r="DK55" s="26">
        <f t="shared" ref="DK55:DK59" si="94">IF(AND(D55&gt;0,AT55=""),1,IF(AT55&gt;D55,1,0))</f>
        <v>0</v>
      </c>
      <c r="DL55" s="26">
        <f t="shared" ref="DL55:DL59" si="95">IF(AND(D55&gt;0,AU55=""),1,IF(AU55&gt;D55,1,0))</f>
        <v>0</v>
      </c>
      <c r="DM55" s="26">
        <f t="shared" ref="DM55:DM59" si="96">IF(AND(D55&gt;0,AV55=""),1,IF(AV55&gt;D55,1,0))</f>
        <v>0</v>
      </c>
      <c r="DN55" s="26">
        <f t="shared" ref="DN55:DN59" si="97">IF(AND(D55&gt;0,AW55=""),1,IF(AW55&gt;D55,1,0))</f>
        <v>0</v>
      </c>
      <c r="DO55" s="26">
        <f t="shared" ref="DO55:DO59" si="98">IF(AND(D55&gt;0,AX55=""),1,IF(AX55&gt;D55,1,0))</f>
        <v>0</v>
      </c>
    </row>
    <row r="56" spans="1:119" x14ac:dyDescent="0.25">
      <c r="A56" s="722"/>
      <c r="B56" s="723"/>
      <c r="C56" s="1551" t="s">
        <v>80</v>
      </c>
      <c r="D56" s="1520">
        <f t="shared" si="64"/>
        <v>0</v>
      </c>
      <c r="E56" s="1556">
        <f t="shared" si="84"/>
        <v>0</v>
      </c>
      <c r="F56" s="1557">
        <f t="shared" si="84"/>
        <v>0</v>
      </c>
      <c r="G56" s="1523"/>
      <c r="H56" s="1524"/>
      <c r="I56" s="1523"/>
      <c r="J56" s="1524"/>
      <c r="K56" s="1523"/>
      <c r="L56" s="1524"/>
      <c r="M56" s="1523"/>
      <c r="N56" s="1524"/>
      <c r="O56" s="1523"/>
      <c r="P56" s="1524"/>
      <c r="Q56" s="1523"/>
      <c r="R56" s="1524"/>
      <c r="S56" s="1523"/>
      <c r="T56" s="1524"/>
      <c r="U56" s="1523"/>
      <c r="V56" s="1524"/>
      <c r="W56" s="1523"/>
      <c r="X56" s="1524"/>
      <c r="Y56" s="1523"/>
      <c r="Z56" s="1524"/>
      <c r="AA56" s="1523"/>
      <c r="AB56" s="1524"/>
      <c r="AC56" s="1523"/>
      <c r="AD56" s="1524"/>
      <c r="AE56" s="1523"/>
      <c r="AF56" s="1524"/>
      <c r="AG56" s="1523"/>
      <c r="AH56" s="1524"/>
      <c r="AI56" s="1523"/>
      <c r="AJ56" s="1524"/>
      <c r="AK56" s="1523"/>
      <c r="AL56" s="1524"/>
      <c r="AM56" s="1523"/>
      <c r="AN56" s="1524"/>
      <c r="AO56" s="1523"/>
      <c r="AP56" s="1527"/>
      <c r="AQ56" s="1517"/>
      <c r="AR56" s="1517"/>
      <c r="AS56" s="1519"/>
      <c r="AT56" s="1519"/>
      <c r="AU56" s="1519"/>
      <c r="AV56" s="1519"/>
      <c r="AW56" s="1519"/>
      <c r="AX56" s="1519"/>
      <c r="AY56" t="str">
        <f t="shared" si="45"/>
        <v/>
      </c>
      <c r="CW56" s="25" t="str">
        <f t="shared" si="86"/>
        <v/>
      </c>
      <c r="CX56" s="25" t="str">
        <f t="shared" si="87"/>
        <v/>
      </c>
      <c r="CY56" s="25" t="str">
        <f t="shared" si="88"/>
        <v/>
      </c>
      <c r="CZ56" s="25" t="str">
        <f t="shared" si="89"/>
        <v/>
      </c>
      <c r="DA56" s="25" t="str">
        <f t="shared" ref="DA56:DA59" si="99">IF(AND(D56&gt;0,AT56="")," * No olvide digitar la variable Usuarios con Discapacidad. Digite Cero si no tiene.",IF(AT56&gt;D56," * La variable Usuarios con Discapacidad No puede ser mayor al Total Ambos Sexos.",""))</f>
        <v/>
      </c>
      <c r="DB56" s="25" t="str">
        <f t="shared" ref="DB56:DB59" si="100">IF(AND(D56&gt;0,AU56="")," * No olvide digitar la variable Niños, niñas, adolescentes y jóvenes población SENAME. Digite Cero si no tiene.",IF(AU56&gt;D56," * La variable Niños, niñas, adolescentes y jóvenes población SENAME No puede ser mayor al Total Ambos Sexos.",""))</f>
        <v/>
      </c>
      <c r="DC56" s="25" t="str">
        <f t="shared" ref="DC56:DC59" si="101">IF(AND(D56&gt;0,AV56="")," * No olvide digitar la variable Niños, niñas, adolescentes y jóvenes Mejor Niñez. Digite Cero si no tiene.",IF(AV56&gt;D56," * La variable Niños, niñas, adolescentes y jóvenes Mejor Niñez No puede ser mayor al Total Ambos Sexos.",""))</f>
        <v/>
      </c>
      <c r="DD56" s="25" t="str">
        <f t="shared" ref="DD56:DD59" si="102">IF(AND(D56&gt;0,AW56="")," * No olvide digitar la variable Migrantes. Digite Cero si no tiene.",IF(AW56&gt;D56," * La variable Migrantes No puede ser mayor al Total.",""))</f>
        <v/>
      </c>
      <c r="DE56" s="25" t="str">
        <f t="shared" si="51"/>
        <v/>
      </c>
      <c r="DG56" s="26">
        <f t="shared" si="90"/>
        <v>0</v>
      </c>
      <c r="DH56" s="26">
        <f t="shared" si="91"/>
        <v>0</v>
      </c>
      <c r="DI56" s="26">
        <f t="shared" si="92"/>
        <v>0</v>
      </c>
      <c r="DJ56" s="26">
        <f t="shared" si="93"/>
        <v>0</v>
      </c>
      <c r="DK56" s="26">
        <f t="shared" si="94"/>
        <v>0</v>
      </c>
      <c r="DL56" s="26">
        <f t="shared" si="95"/>
        <v>0</v>
      </c>
      <c r="DM56" s="26">
        <f t="shared" si="96"/>
        <v>0</v>
      </c>
      <c r="DN56" s="26">
        <f t="shared" si="97"/>
        <v>0</v>
      </c>
      <c r="DO56" s="26">
        <f t="shared" si="98"/>
        <v>0</v>
      </c>
    </row>
    <row r="57" spans="1:119" x14ac:dyDescent="0.25">
      <c r="A57" s="722"/>
      <c r="B57" s="723"/>
      <c r="C57" s="1551" t="s">
        <v>81</v>
      </c>
      <c r="D57" s="1520">
        <f t="shared" si="64"/>
        <v>0</v>
      </c>
      <c r="E57" s="1556">
        <f t="shared" si="84"/>
        <v>0</v>
      </c>
      <c r="F57" s="1557">
        <f t="shared" si="84"/>
        <v>0</v>
      </c>
      <c r="G57" s="1523"/>
      <c r="H57" s="1524"/>
      <c r="I57" s="1523"/>
      <c r="J57" s="1524"/>
      <c r="K57" s="1523"/>
      <c r="L57" s="1524"/>
      <c r="M57" s="1523"/>
      <c r="N57" s="1524"/>
      <c r="O57" s="1523"/>
      <c r="P57" s="1524"/>
      <c r="Q57" s="1523"/>
      <c r="R57" s="1524"/>
      <c r="S57" s="1523"/>
      <c r="T57" s="1524"/>
      <c r="U57" s="1523"/>
      <c r="V57" s="1524"/>
      <c r="W57" s="1523"/>
      <c r="X57" s="1524"/>
      <c r="Y57" s="1523"/>
      <c r="Z57" s="1524"/>
      <c r="AA57" s="1523"/>
      <c r="AB57" s="1524"/>
      <c r="AC57" s="1523"/>
      <c r="AD57" s="1524"/>
      <c r="AE57" s="1523"/>
      <c r="AF57" s="1524"/>
      <c r="AG57" s="1523"/>
      <c r="AH57" s="1524"/>
      <c r="AI57" s="1523"/>
      <c r="AJ57" s="1524"/>
      <c r="AK57" s="1523"/>
      <c r="AL57" s="1524"/>
      <c r="AM57" s="1523"/>
      <c r="AN57" s="1524"/>
      <c r="AO57" s="1523"/>
      <c r="AP57" s="1527"/>
      <c r="AQ57" s="1517"/>
      <c r="AR57" s="1517"/>
      <c r="AS57" s="1519"/>
      <c r="AT57" s="1519"/>
      <c r="AU57" s="1519"/>
      <c r="AV57" s="1519"/>
      <c r="AW57" s="1519"/>
      <c r="AX57" s="1519"/>
      <c r="AY57" t="str">
        <f t="shared" si="45"/>
        <v/>
      </c>
      <c r="CW57" s="25" t="str">
        <f t="shared" si="86"/>
        <v/>
      </c>
      <c r="CX57" s="25" t="str">
        <f t="shared" si="87"/>
        <v/>
      </c>
      <c r="CY57" s="25" t="str">
        <f t="shared" si="88"/>
        <v/>
      </c>
      <c r="CZ57" s="25" t="str">
        <f t="shared" si="89"/>
        <v/>
      </c>
      <c r="DA57" s="25" t="str">
        <f t="shared" si="99"/>
        <v/>
      </c>
      <c r="DB57" s="25" t="str">
        <f t="shared" si="100"/>
        <v/>
      </c>
      <c r="DC57" s="25" t="str">
        <f t="shared" si="101"/>
        <v/>
      </c>
      <c r="DD57" s="25" t="str">
        <f t="shared" si="102"/>
        <v/>
      </c>
      <c r="DE57" s="25" t="str">
        <f t="shared" si="51"/>
        <v/>
      </c>
      <c r="DG57" s="26">
        <f t="shared" si="90"/>
        <v>0</v>
      </c>
      <c r="DH57" s="26">
        <f t="shared" si="91"/>
        <v>0</v>
      </c>
      <c r="DI57" s="26">
        <f t="shared" si="92"/>
        <v>0</v>
      </c>
      <c r="DJ57" s="26">
        <f t="shared" si="93"/>
        <v>0</v>
      </c>
      <c r="DK57" s="26">
        <f t="shared" si="94"/>
        <v>0</v>
      </c>
      <c r="DL57" s="26">
        <f t="shared" si="95"/>
        <v>0</v>
      </c>
      <c r="DM57" s="26">
        <f t="shared" si="96"/>
        <v>0</v>
      </c>
      <c r="DN57" s="26">
        <f t="shared" si="97"/>
        <v>0</v>
      </c>
      <c r="DO57" s="26">
        <f t="shared" si="98"/>
        <v>0</v>
      </c>
    </row>
    <row r="58" spans="1:119" x14ac:dyDescent="0.25">
      <c r="A58" s="722"/>
      <c r="B58" s="723"/>
      <c r="C58" s="1551" t="s">
        <v>82</v>
      </c>
      <c r="D58" s="1520">
        <f t="shared" si="64"/>
        <v>0</v>
      </c>
      <c r="E58" s="1556">
        <f t="shared" si="84"/>
        <v>0</v>
      </c>
      <c r="F58" s="1557">
        <f t="shared" si="84"/>
        <v>0</v>
      </c>
      <c r="G58" s="1523"/>
      <c r="H58" s="1524"/>
      <c r="I58" s="1523"/>
      <c r="J58" s="1524"/>
      <c r="K58" s="1523"/>
      <c r="L58" s="1524"/>
      <c r="M58" s="1523"/>
      <c r="N58" s="1524"/>
      <c r="O58" s="1523"/>
      <c r="P58" s="1524"/>
      <c r="Q58" s="1523"/>
      <c r="R58" s="1524"/>
      <c r="S58" s="1523"/>
      <c r="T58" s="1524"/>
      <c r="U58" s="1523"/>
      <c r="V58" s="1524"/>
      <c r="W58" s="1523"/>
      <c r="X58" s="1524"/>
      <c r="Y58" s="1523"/>
      <c r="Z58" s="1524"/>
      <c r="AA58" s="1523"/>
      <c r="AB58" s="1524"/>
      <c r="AC58" s="1523"/>
      <c r="AD58" s="1524"/>
      <c r="AE58" s="1523"/>
      <c r="AF58" s="1524"/>
      <c r="AG58" s="1523"/>
      <c r="AH58" s="1524"/>
      <c r="AI58" s="1523"/>
      <c r="AJ58" s="1524"/>
      <c r="AK58" s="1523"/>
      <c r="AL58" s="1524"/>
      <c r="AM58" s="1523"/>
      <c r="AN58" s="1524"/>
      <c r="AO58" s="1523"/>
      <c r="AP58" s="1527"/>
      <c r="AQ58" s="1517"/>
      <c r="AR58" s="1517"/>
      <c r="AS58" s="1519"/>
      <c r="AT58" s="1519"/>
      <c r="AU58" s="1519"/>
      <c r="AV58" s="1519"/>
      <c r="AW58" s="1519"/>
      <c r="AX58" s="1519"/>
      <c r="AY58" t="str">
        <f t="shared" si="45"/>
        <v/>
      </c>
      <c r="CW58" s="25" t="str">
        <f t="shared" si="86"/>
        <v/>
      </c>
      <c r="CX58" s="25" t="str">
        <f t="shared" si="87"/>
        <v/>
      </c>
      <c r="CY58" s="25" t="str">
        <f t="shared" si="88"/>
        <v/>
      </c>
      <c r="CZ58" s="25" t="str">
        <f t="shared" si="89"/>
        <v/>
      </c>
      <c r="DA58" s="25" t="str">
        <f t="shared" si="99"/>
        <v/>
      </c>
      <c r="DB58" s="25" t="str">
        <f t="shared" si="100"/>
        <v/>
      </c>
      <c r="DC58" s="25" t="str">
        <f t="shared" si="101"/>
        <v/>
      </c>
      <c r="DD58" s="25" t="str">
        <f t="shared" si="102"/>
        <v/>
      </c>
      <c r="DE58" s="25" t="str">
        <f t="shared" si="51"/>
        <v/>
      </c>
      <c r="DG58" s="26">
        <f t="shared" si="90"/>
        <v>0</v>
      </c>
      <c r="DH58" s="26">
        <f t="shared" si="91"/>
        <v>0</v>
      </c>
      <c r="DI58" s="26">
        <f t="shared" si="92"/>
        <v>0</v>
      </c>
      <c r="DJ58" s="26">
        <f t="shared" si="93"/>
        <v>0</v>
      </c>
      <c r="DK58" s="26">
        <f t="shared" si="94"/>
        <v>0</v>
      </c>
      <c r="DL58" s="26">
        <f t="shared" si="95"/>
        <v>0</v>
      </c>
      <c r="DM58" s="26">
        <f t="shared" si="96"/>
        <v>0</v>
      </c>
      <c r="DN58" s="26">
        <f t="shared" si="97"/>
        <v>0</v>
      </c>
      <c r="DO58" s="26">
        <f t="shared" si="98"/>
        <v>0</v>
      </c>
    </row>
    <row r="59" spans="1:119" x14ac:dyDescent="0.25">
      <c r="A59" s="900"/>
      <c r="B59" s="901"/>
      <c r="C59" s="1558" t="s">
        <v>83</v>
      </c>
      <c r="D59" s="1554">
        <f t="shared" si="64"/>
        <v>0</v>
      </c>
      <c r="E59" s="1313">
        <f>SUM(G59+I59+K59+M59+O59+Q59+S59+U59+W59+Y59+AA59+AC59+AE59+AG59+AI59+AK59+AM59+AO59)</f>
        <v>0</v>
      </c>
      <c r="F59" s="1559">
        <f>SUM(H59+J59+L59+N59+P59+R59+T59+V59+X59+Z59+AB59+AD59+AF59+AH59+AJ59+AL59+AN59+AP59)</f>
        <v>0</v>
      </c>
      <c r="G59" s="1528"/>
      <c r="H59" s="1529"/>
      <c r="I59" s="1528"/>
      <c r="J59" s="1529"/>
      <c r="K59" s="1528"/>
      <c r="L59" s="1529"/>
      <c r="M59" s="1528"/>
      <c r="N59" s="1529"/>
      <c r="O59" s="1528"/>
      <c r="P59" s="1529"/>
      <c r="Q59" s="1528"/>
      <c r="R59" s="1529"/>
      <c r="S59" s="1528"/>
      <c r="T59" s="1529"/>
      <c r="U59" s="1528"/>
      <c r="V59" s="1529"/>
      <c r="W59" s="1528"/>
      <c r="X59" s="1529"/>
      <c r="Y59" s="1528"/>
      <c r="Z59" s="1529"/>
      <c r="AA59" s="1528"/>
      <c r="AB59" s="1529"/>
      <c r="AC59" s="1528"/>
      <c r="AD59" s="1529"/>
      <c r="AE59" s="1528"/>
      <c r="AF59" s="1529"/>
      <c r="AG59" s="1528"/>
      <c r="AH59" s="1529"/>
      <c r="AI59" s="1528"/>
      <c r="AJ59" s="1529"/>
      <c r="AK59" s="1528"/>
      <c r="AL59" s="1529"/>
      <c r="AM59" s="1528"/>
      <c r="AN59" s="1529"/>
      <c r="AO59" s="1528"/>
      <c r="AP59" s="1531"/>
      <c r="AQ59" s="105"/>
      <c r="AR59" s="105"/>
      <c r="AS59" s="1533"/>
      <c r="AT59" s="1533"/>
      <c r="AU59" s="1533"/>
      <c r="AV59" s="1533"/>
      <c r="AW59" s="1533"/>
      <c r="AX59" s="1533"/>
      <c r="AY59" t="str">
        <f t="shared" si="45"/>
        <v/>
      </c>
      <c r="CW59" s="25" t="str">
        <f t="shared" si="86"/>
        <v/>
      </c>
      <c r="CX59" s="25" t="str">
        <f t="shared" si="87"/>
        <v/>
      </c>
      <c r="CY59" s="25" t="str">
        <f t="shared" si="88"/>
        <v/>
      </c>
      <c r="CZ59" s="25" t="str">
        <f t="shared" si="89"/>
        <v/>
      </c>
      <c r="DA59" s="25" t="str">
        <f t="shared" si="99"/>
        <v/>
      </c>
      <c r="DB59" s="25" t="str">
        <f t="shared" si="100"/>
        <v/>
      </c>
      <c r="DC59" s="25" t="str">
        <f t="shared" si="101"/>
        <v/>
      </c>
      <c r="DD59" s="25" t="str">
        <f t="shared" si="102"/>
        <v/>
      </c>
      <c r="DE59" s="25" t="str">
        <f t="shared" si="51"/>
        <v/>
      </c>
      <c r="DG59" s="26">
        <f t="shared" si="90"/>
        <v>0</v>
      </c>
      <c r="DH59" s="26">
        <f t="shared" si="91"/>
        <v>0</v>
      </c>
      <c r="DI59" s="26">
        <f t="shared" si="92"/>
        <v>0</v>
      </c>
      <c r="DJ59" s="26">
        <f t="shared" si="93"/>
        <v>0</v>
      </c>
      <c r="DK59" s="26">
        <f t="shared" si="94"/>
        <v>0</v>
      </c>
      <c r="DL59" s="26">
        <f t="shared" si="95"/>
        <v>0</v>
      </c>
      <c r="DM59" s="26">
        <f t="shared" si="96"/>
        <v>0</v>
      </c>
      <c r="DN59" s="26">
        <f t="shared" si="97"/>
        <v>0</v>
      </c>
      <c r="DO59" s="26">
        <f t="shared" si="98"/>
        <v>0</v>
      </c>
    </row>
    <row r="60" spans="1:119" x14ac:dyDescent="0.25">
      <c r="A60" s="2724" t="s">
        <v>4</v>
      </c>
      <c r="B60" s="2725"/>
      <c r="C60" s="885"/>
      <c r="D60" s="2799">
        <f t="shared" ref="D60:AX60" si="103">SUM(D55:D59)</f>
        <v>0</v>
      </c>
      <c r="E60" s="2800">
        <f>SUM(E55:E59)</f>
        <v>0</v>
      </c>
      <c r="F60" s="2822">
        <f>SUM(F55:F59)</f>
        <v>0</v>
      </c>
      <c r="G60" s="2799">
        <f t="shared" si="103"/>
        <v>0</v>
      </c>
      <c r="H60" s="2805">
        <f t="shared" si="103"/>
        <v>0</v>
      </c>
      <c r="I60" s="2799">
        <f t="shared" si="103"/>
        <v>0</v>
      </c>
      <c r="J60" s="2805">
        <f t="shared" si="103"/>
        <v>0</v>
      </c>
      <c r="K60" s="2799">
        <f t="shared" si="103"/>
        <v>0</v>
      </c>
      <c r="L60" s="2805">
        <f t="shared" si="103"/>
        <v>0</v>
      </c>
      <c r="M60" s="2799">
        <f t="shared" si="103"/>
        <v>0</v>
      </c>
      <c r="N60" s="2805">
        <f t="shared" si="103"/>
        <v>0</v>
      </c>
      <c r="O60" s="2799">
        <f t="shared" si="103"/>
        <v>0</v>
      </c>
      <c r="P60" s="2805">
        <f t="shared" si="103"/>
        <v>0</v>
      </c>
      <c r="Q60" s="2799">
        <f t="shared" si="103"/>
        <v>0</v>
      </c>
      <c r="R60" s="2805">
        <f t="shared" si="103"/>
        <v>0</v>
      </c>
      <c r="S60" s="2799">
        <f t="shared" si="103"/>
        <v>0</v>
      </c>
      <c r="T60" s="2822">
        <f t="shared" si="103"/>
        <v>0</v>
      </c>
      <c r="U60" s="2799">
        <f t="shared" si="103"/>
        <v>0</v>
      </c>
      <c r="V60" s="2805">
        <f t="shared" si="103"/>
        <v>0</v>
      </c>
      <c r="W60" s="2799">
        <f t="shared" si="103"/>
        <v>0</v>
      </c>
      <c r="X60" s="2805">
        <f t="shared" si="103"/>
        <v>0</v>
      </c>
      <c r="Y60" s="2799">
        <f t="shared" si="103"/>
        <v>0</v>
      </c>
      <c r="Z60" s="2805">
        <f t="shared" si="103"/>
        <v>0</v>
      </c>
      <c r="AA60" s="2799">
        <f t="shared" si="103"/>
        <v>0</v>
      </c>
      <c r="AB60" s="2805">
        <f t="shared" si="103"/>
        <v>0</v>
      </c>
      <c r="AC60" s="2799">
        <f t="shared" si="103"/>
        <v>0</v>
      </c>
      <c r="AD60" s="2805">
        <f t="shared" si="103"/>
        <v>0</v>
      </c>
      <c r="AE60" s="2799">
        <f t="shared" si="103"/>
        <v>0</v>
      </c>
      <c r="AF60" s="2805">
        <f t="shared" si="103"/>
        <v>0</v>
      </c>
      <c r="AG60" s="2799">
        <f t="shared" si="103"/>
        <v>0</v>
      </c>
      <c r="AH60" s="2805">
        <f t="shared" si="103"/>
        <v>0</v>
      </c>
      <c r="AI60" s="2799">
        <f t="shared" si="103"/>
        <v>0</v>
      </c>
      <c r="AJ60" s="2805">
        <f t="shared" si="103"/>
        <v>0</v>
      </c>
      <c r="AK60" s="2799">
        <f t="shared" si="103"/>
        <v>0</v>
      </c>
      <c r="AL60" s="2805">
        <f t="shared" si="103"/>
        <v>0</v>
      </c>
      <c r="AM60" s="2799">
        <f t="shared" si="103"/>
        <v>0</v>
      </c>
      <c r="AN60" s="2805">
        <f t="shared" si="103"/>
        <v>0</v>
      </c>
      <c r="AO60" s="2799">
        <f t="shared" si="103"/>
        <v>0</v>
      </c>
      <c r="AP60" s="2806">
        <f t="shared" si="103"/>
        <v>0</v>
      </c>
      <c r="AQ60" s="2805">
        <f t="shared" si="103"/>
        <v>0</v>
      </c>
      <c r="AR60" s="2799">
        <f t="shared" si="103"/>
        <v>0</v>
      </c>
      <c r="AS60" s="2799">
        <f t="shared" si="103"/>
        <v>0</v>
      </c>
      <c r="AT60" s="2799">
        <f t="shared" si="103"/>
        <v>0</v>
      </c>
      <c r="AU60" s="2799">
        <f t="shared" si="103"/>
        <v>0</v>
      </c>
      <c r="AV60" s="2801">
        <f>SUM(AV55:AV59)</f>
        <v>0</v>
      </c>
      <c r="AW60" s="2799">
        <f t="shared" si="103"/>
        <v>0</v>
      </c>
      <c r="AX60" s="2807">
        <f t="shared" si="103"/>
        <v>0</v>
      </c>
      <c r="CW60"/>
      <c r="CX60"/>
      <c r="CY60"/>
      <c r="CZ60"/>
      <c r="DA60"/>
      <c r="DB60"/>
      <c r="DC60"/>
      <c r="DD60"/>
      <c r="DE60"/>
      <c r="DG60"/>
      <c r="DH60"/>
      <c r="DI60"/>
      <c r="DJ60"/>
      <c r="DK60"/>
      <c r="DL60"/>
      <c r="DM60"/>
    </row>
    <row r="61" spans="1:119" ht="15" customHeight="1" x14ac:dyDescent="0.25">
      <c r="A61" s="2823" t="s">
        <v>84</v>
      </c>
      <c r="B61" s="2824"/>
      <c r="C61" s="1551">
        <v>0</v>
      </c>
      <c r="D61" s="98">
        <f>SUM(E61:F61)</f>
        <v>0</v>
      </c>
      <c r="E61" s="99">
        <f>SUM(Y61+AA61+AC61+AE61+AG61+AI61+AK61+AM61+AO61)</f>
        <v>0</v>
      </c>
      <c r="F61" s="1522">
        <f>SUM(Z61+AB61+AD61+AF61+AH61+AJ61+AL61+AN61+AP61)</f>
        <v>0</v>
      </c>
      <c r="G61" s="2825"/>
      <c r="H61" s="143"/>
      <c r="I61" s="2826"/>
      <c r="J61" s="143"/>
      <c r="K61" s="2826"/>
      <c r="L61" s="143"/>
      <c r="M61" s="2826"/>
      <c r="N61" s="143"/>
      <c r="O61" s="2826"/>
      <c r="P61" s="143"/>
      <c r="Q61" s="2826"/>
      <c r="R61" s="143"/>
      <c r="S61" s="145"/>
      <c r="T61" s="146"/>
      <c r="U61" s="2826"/>
      <c r="V61" s="143"/>
      <c r="W61" s="2826"/>
      <c r="X61" s="143"/>
      <c r="Y61" s="122"/>
      <c r="Z61" s="125"/>
      <c r="AA61" s="122"/>
      <c r="AB61" s="125"/>
      <c r="AC61" s="2827"/>
      <c r="AD61" s="2828"/>
      <c r="AE61" s="147"/>
      <c r="AF61" s="148"/>
      <c r="AG61" s="147"/>
      <c r="AH61" s="148"/>
      <c r="AI61" s="103"/>
      <c r="AJ61" s="125"/>
      <c r="AK61" s="122"/>
      <c r="AL61" s="125"/>
      <c r="AM61" s="2827"/>
      <c r="AN61" s="2828"/>
      <c r="AO61" s="103"/>
      <c r="AP61" s="81"/>
      <c r="AQ61" s="2829"/>
      <c r="AR61" s="123"/>
      <c r="AS61" s="123"/>
      <c r="AT61" s="2830"/>
      <c r="AU61" s="123"/>
      <c r="AV61" s="123"/>
      <c r="AW61" s="2830"/>
      <c r="AX61" s="2830"/>
      <c r="AY61" t="str">
        <f t="shared" si="45"/>
        <v/>
      </c>
      <c r="CW61" s="25" t="str">
        <f t="shared" ref="CW61:CW63" si="104">IF(AND((Y61+Z61)&gt;0,AQ61="")," * No olvide digitar la variable 12 años. Si no tiene digite Cero.",IF(AQ61&gt;(Y61+Z61),"* Las Consultas de 12 años NO DEBEN ser mayor que el total de Consultas entre 10-14 años",""))</f>
        <v/>
      </c>
      <c r="CX61" s="25" t="str">
        <f t="shared" ref="CX61:CX63" si="105">IF(AND(F61&gt;0,AR61="")," * No olvide digitar la variable Embarazadas. Digite cero si no tiene.","")</f>
        <v/>
      </c>
      <c r="CY61" s="25" t="str">
        <f t="shared" ref="CY61:CY63" si="106">IF(AR61&gt;F61," * Las Embarazadas NO DEBEN ser mayor al total de mujeres. ","")</f>
        <v/>
      </c>
      <c r="CZ61" s="25" t="str">
        <f t="shared" ref="CZ61:CZ63" si="107">IF(AND((AK61+AL61)&gt;0,AS61="")," * No olvide digitar la variable 60 años. Si no tiene digite Cero.",IF(AS61&gt;(AK61+AL61)," * Las consultas de 60 años NO DEBEN ser mayor que el Total de consultas del grupo 60-64 años",""))</f>
        <v/>
      </c>
      <c r="DA61" s="25" t="str">
        <f t="shared" ref="DA61:DA63" si="108">IF(AND(D61&gt;0,AT61="")," * No olvide digitar la variable Usuarios con Discapacidad. Digite Cero si no tiene.",IF(AT61&gt;D61," * La variable Usuarios con Discapacidad No puede ser mayor al Total Ambos Sexos.",""))</f>
        <v/>
      </c>
      <c r="DB61" s="25" t="str">
        <f t="shared" ref="DB61:DB63" si="109">IF(AND(D61&gt;0,AU61="")," * No olvide digitar la variable Niños, niñas, adolescentes y jóvenes población SENAME. Digite Cero si no tiene.",IF(AU61&gt;D61," * La variable Niños, niñas, adolescentes y jóvenes población SENAME No puede ser mayor al Total Ambos Sexos.",""))</f>
        <v/>
      </c>
      <c r="DC61" s="25" t="str">
        <f t="shared" ref="DC61:DC63" si="110">IF(AND(D61&gt;0,AV61="")," * No olvide digitar la variable Niños, niñas, adolescentes y jóvenes Mejor Niñez. Digite Cero si no tiene.",IF(AV61&gt;D61," * La variable Niños, niñas, adolescentes y jóvenes Mejor Niñez No puede ser mayor al Total Ambos Sexos.",""))</f>
        <v/>
      </c>
      <c r="DD61" s="25" t="str">
        <f t="shared" ref="DD61:DD63" si="111">IF(AND(D61&gt;0,AW61="")," * No olvide digitar la variable Migrantes. Digite Cero si no tiene.",IF(AW61&gt;D61," * La variable Migrantes No puede ser mayor al Total.",""))</f>
        <v/>
      </c>
      <c r="DE61" s="25" t="str">
        <f t="shared" si="51"/>
        <v/>
      </c>
      <c r="DG61" s="26">
        <f t="shared" ref="DG61:DG63" si="112">IF(AND((Y61+Z61)&gt;0,AQ61=""),1,IF(AQ61&gt;(Y61+Z61),1,0))</f>
        <v>0</v>
      </c>
      <c r="DH61" s="26">
        <f t="shared" ref="DH61:DH63" si="113">IF(AND(F61&gt;0,AR61=""),1,0)</f>
        <v>0</v>
      </c>
      <c r="DI61" s="26">
        <f t="shared" ref="DI61:DI63" si="114">IF(AR61&gt;F61,1,0)</f>
        <v>0</v>
      </c>
      <c r="DJ61" s="26">
        <f t="shared" ref="DJ61:DJ63" si="115">IF(AND((AK61+AL61)&gt;0,AS61=""),1,IF(AS61&gt;(AK61+AL61),1,0))</f>
        <v>0</v>
      </c>
      <c r="DK61" s="26">
        <f t="shared" ref="DK61:DK63" si="116">IF(AND(D61&gt;0,AT61=""),1,IF(AT61&gt;D61,1,0))</f>
        <v>0</v>
      </c>
      <c r="DL61" s="26">
        <f t="shared" ref="DL61:DL63" si="117">IF(AND(D61&gt;0,AU61=""),1,IF(AU61&gt;D61,1,0))</f>
        <v>0</v>
      </c>
      <c r="DM61" s="26">
        <f t="shared" ref="DM61:DM63" si="118">IF(AND(D61&gt;0,AV61=""),1,IF(AV61&gt;D61,1,0))</f>
        <v>0</v>
      </c>
      <c r="DN61" s="26">
        <f t="shared" ref="DN61:DN63" si="119">IF(AND(D61&gt;0,AW61=""),1,IF(AW61&gt;D61,1,0))</f>
        <v>0</v>
      </c>
      <c r="DO61" s="26">
        <f t="shared" ref="DO61:DO63" si="120">IF(AND(D61&gt;0,AX61=""),1,IF(AX61&gt;D61,1,0))</f>
        <v>0</v>
      </c>
    </row>
    <row r="62" spans="1:119" x14ac:dyDescent="0.25">
      <c r="A62" s="728"/>
      <c r="B62" s="729"/>
      <c r="C62" s="1551" t="s">
        <v>85</v>
      </c>
      <c r="D62" s="98">
        <f>SUM(E62:F62)</f>
        <v>0</v>
      </c>
      <c r="E62" s="99">
        <f t="shared" ref="E62:F63" si="121">SUM(Y62+AA62+AC62+AE62+AG62+AI62+AK62+AM62+AO62)</f>
        <v>0</v>
      </c>
      <c r="F62" s="1522">
        <f t="shared" si="121"/>
        <v>0</v>
      </c>
      <c r="G62" s="1563"/>
      <c r="H62" s="1564"/>
      <c r="I62" s="1563"/>
      <c r="J62" s="1564"/>
      <c r="K62" s="1563"/>
      <c r="L62" s="1564"/>
      <c r="M62" s="1563"/>
      <c r="N62" s="1564"/>
      <c r="O62" s="1563"/>
      <c r="P62" s="1564"/>
      <c r="Q62" s="1563"/>
      <c r="R62" s="1564"/>
      <c r="S62" s="145"/>
      <c r="T62" s="146"/>
      <c r="U62" s="1563"/>
      <c r="V62" s="1564"/>
      <c r="W62" s="1563"/>
      <c r="X62" s="1564"/>
      <c r="Y62" s="122"/>
      <c r="Z62" s="125"/>
      <c r="AA62" s="122"/>
      <c r="AB62" s="125"/>
      <c r="AC62" s="122"/>
      <c r="AD62" s="125"/>
      <c r="AE62" s="103"/>
      <c r="AF62" s="125"/>
      <c r="AG62" s="103"/>
      <c r="AH62" s="125"/>
      <c r="AI62" s="103"/>
      <c r="AJ62" s="125"/>
      <c r="AK62" s="122"/>
      <c r="AL62" s="125"/>
      <c r="AM62" s="122"/>
      <c r="AN62" s="125"/>
      <c r="AO62" s="103"/>
      <c r="AP62" s="127"/>
      <c r="AQ62" s="128"/>
      <c r="AR62" s="123"/>
      <c r="AS62" s="123"/>
      <c r="AT62" s="129"/>
      <c r="AU62" s="123"/>
      <c r="AV62" s="123"/>
      <c r="AW62" s="129"/>
      <c r="AX62" s="129"/>
      <c r="AY62" t="str">
        <f t="shared" si="45"/>
        <v/>
      </c>
      <c r="CW62" s="25" t="str">
        <f t="shared" si="104"/>
        <v/>
      </c>
      <c r="CX62" s="25" t="str">
        <f t="shared" si="105"/>
        <v/>
      </c>
      <c r="CY62" s="25" t="str">
        <f t="shared" si="106"/>
        <v/>
      </c>
      <c r="CZ62" s="25" t="str">
        <f t="shared" si="107"/>
        <v/>
      </c>
      <c r="DA62" s="25" t="str">
        <f t="shared" si="108"/>
        <v/>
      </c>
      <c r="DB62" s="25" t="str">
        <f t="shared" si="109"/>
        <v/>
      </c>
      <c r="DC62" s="25" t="str">
        <f t="shared" si="110"/>
        <v/>
      </c>
      <c r="DD62" s="25" t="str">
        <f t="shared" si="111"/>
        <v/>
      </c>
      <c r="DE62" s="25" t="str">
        <f t="shared" si="51"/>
        <v/>
      </c>
      <c r="DG62" s="26">
        <f t="shared" si="112"/>
        <v>0</v>
      </c>
      <c r="DH62" s="26">
        <f t="shared" si="113"/>
        <v>0</v>
      </c>
      <c r="DI62" s="26">
        <f t="shared" si="114"/>
        <v>0</v>
      </c>
      <c r="DJ62" s="26">
        <f t="shared" si="115"/>
        <v>0</v>
      </c>
      <c r="DK62" s="26">
        <f t="shared" si="116"/>
        <v>0</v>
      </c>
      <c r="DL62" s="26">
        <f t="shared" si="117"/>
        <v>0</v>
      </c>
      <c r="DM62" s="26">
        <f t="shared" si="118"/>
        <v>0</v>
      </c>
      <c r="DN62" s="26">
        <f t="shared" si="119"/>
        <v>0</v>
      </c>
      <c r="DO62" s="26">
        <f t="shared" si="120"/>
        <v>0</v>
      </c>
    </row>
    <row r="63" spans="1:119" x14ac:dyDescent="0.25">
      <c r="A63" s="728"/>
      <c r="B63" s="729"/>
      <c r="C63" s="121" t="s">
        <v>86</v>
      </c>
      <c r="D63" s="98">
        <f>SUM(E63:F63)</f>
        <v>0</v>
      </c>
      <c r="E63" s="99">
        <f t="shared" si="121"/>
        <v>0</v>
      </c>
      <c r="F63" s="1522">
        <f t="shared" si="121"/>
        <v>0</v>
      </c>
      <c r="G63" s="1563"/>
      <c r="H63" s="1564"/>
      <c r="I63" s="1563"/>
      <c r="J63" s="1564"/>
      <c r="K63" s="1563"/>
      <c r="L63" s="1564"/>
      <c r="M63" s="1563"/>
      <c r="N63" s="1564"/>
      <c r="O63" s="1563"/>
      <c r="P63" s="1564"/>
      <c r="Q63" s="1563"/>
      <c r="R63" s="1564"/>
      <c r="S63" s="145"/>
      <c r="T63" s="146"/>
      <c r="U63" s="1563"/>
      <c r="V63" s="1564"/>
      <c r="W63" s="1563"/>
      <c r="X63" s="1564"/>
      <c r="Y63" s="122"/>
      <c r="Z63" s="125"/>
      <c r="AA63" s="122"/>
      <c r="AB63" s="125"/>
      <c r="AC63" s="122"/>
      <c r="AD63" s="125"/>
      <c r="AE63" s="103"/>
      <c r="AF63" s="125"/>
      <c r="AG63" s="103"/>
      <c r="AH63" s="125"/>
      <c r="AI63" s="103"/>
      <c r="AJ63" s="125"/>
      <c r="AK63" s="122"/>
      <c r="AL63" s="125"/>
      <c r="AM63" s="1528"/>
      <c r="AN63" s="1529"/>
      <c r="AO63" s="103"/>
      <c r="AP63" s="127"/>
      <c r="AQ63" s="1532"/>
      <c r="AR63" s="123"/>
      <c r="AS63" s="123"/>
      <c r="AT63" s="129"/>
      <c r="AU63" s="123"/>
      <c r="AV63" s="123"/>
      <c r="AW63" s="129"/>
      <c r="AX63" s="129"/>
      <c r="AY63" t="str">
        <f t="shared" si="45"/>
        <v/>
      </c>
      <c r="CW63" s="25" t="str">
        <f t="shared" si="104"/>
        <v/>
      </c>
      <c r="CX63" s="25" t="str">
        <f t="shared" si="105"/>
        <v/>
      </c>
      <c r="CY63" s="25" t="str">
        <f t="shared" si="106"/>
        <v/>
      </c>
      <c r="CZ63" s="25" t="str">
        <f t="shared" si="107"/>
        <v/>
      </c>
      <c r="DA63" s="25" t="str">
        <f t="shared" si="108"/>
        <v/>
      </c>
      <c r="DB63" s="25" t="str">
        <f t="shared" si="109"/>
        <v/>
      </c>
      <c r="DC63" s="25" t="str">
        <f t="shared" si="110"/>
        <v/>
      </c>
      <c r="DD63" s="25" t="str">
        <f t="shared" si="111"/>
        <v/>
      </c>
      <c r="DE63" s="25" t="str">
        <f t="shared" si="51"/>
        <v/>
      </c>
      <c r="DG63" s="26">
        <f t="shared" si="112"/>
        <v>0</v>
      </c>
      <c r="DH63" s="26">
        <f t="shared" si="113"/>
        <v>0</v>
      </c>
      <c r="DI63" s="26">
        <f t="shared" si="114"/>
        <v>0</v>
      </c>
      <c r="DJ63" s="26">
        <f t="shared" si="115"/>
        <v>0</v>
      </c>
      <c r="DK63" s="26">
        <f t="shared" si="116"/>
        <v>0</v>
      </c>
      <c r="DL63" s="26">
        <f t="shared" si="117"/>
        <v>0</v>
      </c>
      <c r="DM63" s="26">
        <f t="shared" si="118"/>
        <v>0</v>
      </c>
      <c r="DN63" s="26">
        <f t="shared" si="119"/>
        <v>0</v>
      </c>
      <c r="DO63" s="26">
        <f t="shared" si="120"/>
        <v>0</v>
      </c>
    </row>
    <row r="64" spans="1:119" x14ac:dyDescent="0.25">
      <c r="A64" s="898"/>
      <c r="B64" s="899"/>
      <c r="C64" s="2831" t="s">
        <v>4</v>
      </c>
      <c r="D64" s="2799">
        <f>SUM(E64:F64)</f>
        <v>0</v>
      </c>
      <c r="E64" s="2800">
        <f>SUM(E61:E63)</f>
        <v>0</v>
      </c>
      <c r="F64" s="2801">
        <f>SUM(F61:F63)</f>
        <v>0</v>
      </c>
      <c r="G64" s="2832"/>
      <c r="H64" s="2833"/>
      <c r="I64" s="2833"/>
      <c r="J64" s="2833"/>
      <c r="K64" s="2833"/>
      <c r="L64" s="2833"/>
      <c r="M64" s="2833"/>
      <c r="N64" s="2833"/>
      <c r="O64" s="2833"/>
      <c r="P64" s="2833"/>
      <c r="Q64" s="2833"/>
      <c r="R64" s="2833"/>
      <c r="S64" s="2833"/>
      <c r="T64" s="2833"/>
      <c r="U64" s="2833"/>
      <c r="V64" s="2833"/>
      <c r="W64" s="2833"/>
      <c r="X64" s="2834"/>
      <c r="Y64" s="2799">
        <f>SUM(Y61:Y63)</f>
        <v>0</v>
      </c>
      <c r="Z64" s="2801">
        <f t="shared" ref="Z64:AX64" si="122">SUM(Z61:Z63)</f>
        <v>0</v>
      </c>
      <c r="AA64" s="2799">
        <f t="shared" si="122"/>
        <v>0</v>
      </c>
      <c r="AB64" s="2801">
        <f t="shared" si="122"/>
        <v>0</v>
      </c>
      <c r="AC64" s="2799">
        <f t="shared" si="122"/>
        <v>0</v>
      </c>
      <c r="AD64" s="2822">
        <f t="shared" si="122"/>
        <v>0</v>
      </c>
      <c r="AE64" s="2805">
        <f t="shared" si="122"/>
        <v>0</v>
      </c>
      <c r="AF64" s="2822">
        <f t="shared" si="122"/>
        <v>0</v>
      </c>
      <c r="AG64" s="2805">
        <f t="shared" si="122"/>
        <v>0</v>
      </c>
      <c r="AH64" s="2822">
        <f t="shared" si="122"/>
        <v>0</v>
      </c>
      <c r="AI64" s="2805">
        <f t="shared" si="122"/>
        <v>0</v>
      </c>
      <c r="AJ64" s="2801">
        <f t="shared" si="122"/>
        <v>0</v>
      </c>
      <c r="AK64" s="2799">
        <f t="shared" si="122"/>
        <v>0</v>
      </c>
      <c r="AL64" s="2801">
        <f t="shared" si="122"/>
        <v>0</v>
      </c>
      <c r="AM64" s="2799">
        <f t="shared" si="122"/>
        <v>0</v>
      </c>
      <c r="AN64" s="2822">
        <f t="shared" si="122"/>
        <v>0</v>
      </c>
      <c r="AO64" s="2805">
        <f t="shared" si="122"/>
        <v>0</v>
      </c>
      <c r="AP64" s="2806">
        <f t="shared" si="122"/>
        <v>0</v>
      </c>
      <c r="AQ64" s="2835">
        <f t="shared" si="122"/>
        <v>0</v>
      </c>
      <c r="AR64" s="2801">
        <f t="shared" si="122"/>
        <v>0</v>
      </c>
      <c r="AS64" s="2801">
        <f t="shared" si="122"/>
        <v>0</v>
      </c>
      <c r="AT64" s="2807">
        <f t="shared" si="122"/>
        <v>0</v>
      </c>
      <c r="AU64" s="2801">
        <f t="shared" si="122"/>
        <v>0</v>
      </c>
      <c r="AV64" s="2801">
        <f t="shared" si="122"/>
        <v>0</v>
      </c>
      <c r="AW64" s="2807">
        <f t="shared" si="122"/>
        <v>0</v>
      </c>
      <c r="AX64" s="2807">
        <f t="shared" si="122"/>
        <v>0</v>
      </c>
      <c r="CW64"/>
      <c r="CX64"/>
      <c r="CY64"/>
      <c r="CZ64"/>
      <c r="DA64"/>
      <c r="DB64"/>
      <c r="DC64"/>
      <c r="DD64"/>
      <c r="DE64"/>
      <c r="DG64"/>
      <c r="DH64"/>
      <c r="DI64"/>
      <c r="DJ64"/>
      <c r="DK64"/>
      <c r="DL64"/>
      <c r="DM64"/>
    </row>
    <row r="65" spans="1:117" x14ac:dyDescent="0.25">
      <c r="A65" s="43" t="s">
        <v>87</v>
      </c>
      <c r="B65" s="154"/>
      <c r="C65" s="154"/>
      <c r="D65" s="155"/>
      <c r="E65" s="46"/>
      <c r="F65" s="539"/>
      <c r="G65" s="539"/>
      <c r="H65" s="539"/>
      <c r="I65" s="539"/>
      <c r="J65" s="539"/>
      <c r="CW65"/>
      <c r="CX65"/>
      <c r="CY65"/>
      <c r="CZ65"/>
      <c r="DA65"/>
      <c r="DB65"/>
      <c r="DC65"/>
      <c r="DD65"/>
      <c r="DE65"/>
      <c r="DG65"/>
      <c r="DH65"/>
      <c r="DI65"/>
      <c r="DJ65"/>
      <c r="DK65"/>
      <c r="DL65"/>
      <c r="DM65"/>
    </row>
    <row r="66" spans="1:117" ht="42" x14ac:dyDescent="0.25">
      <c r="A66" s="2783" t="s">
        <v>88</v>
      </c>
      <c r="B66" s="2767"/>
      <c r="C66" s="2732"/>
      <c r="D66" s="2836" t="s">
        <v>4</v>
      </c>
      <c r="E66" s="2836" t="s">
        <v>89</v>
      </c>
      <c r="F66" s="2770" t="s">
        <v>90</v>
      </c>
      <c r="G66" s="2770" t="s">
        <v>9</v>
      </c>
      <c r="H66" s="2837" t="s">
        <v>91</v>
      </c>
      <c r="I66" s="2837" t="s">
        <v>92</v>
      </c>
      <c r="J66" s="2837" t="s">
        <v>10</v>
      </c>
      <c r="CW66"/>
      <c r="CX66"/>
      <c r="CY66"/>
      <c r="CZ66"/>
      <c r="DA66"/>
      <c r="DB66"/>
      <c r="DC66"/>
      <c r="DD66"/>
      <c r="DE66"/>
      <c r="DG66"/>
      <c r="DH66"/>
      <c r="DI66"/>
      <c r="DJ66"/>
      <c r="DK66"/>
      <c r="DL66"/>
      <c r="DM66"/>
    </row>
    <row r="67" spans="1:117" x14ac:dyDescent="0.25">
      <c r="A67" s="2808" t="s">
        <v>93</v>
      </c>
      <c r="B67" s="2809"/>
      <c r="C67" s="2810"/>
      <c r="D67" s="2838"/>
      <c r="E67" s="2838"/>
      <c r="F67" s="2838"/>
      <c r="G67" s="2838"/>
      <c r="H67" s="2838"/>
      <c r="I67" s="2838"/>
      <c r="J67" s="2838"/>
      <c r="K67" t="str">
        <f>CW67&amp;CX67&amp;CY67&amp;CZ67&amp;DA67&amp;DB67&amp;DC67&amp;DD67&amp;DE67</f>
        <v/>
      </c>
      <c r="CW67" s="25" t="str">
        <f>IF(AND(D67&gt;0,E67=""), "* No olvide digitar la variable Gestantes. Digite Cero si no tiene.",IF(E67&gt;D67,"  * La variable Gestantes No puede ser mayor al Total.",""))</f>
        <v/>
      </c>
      <c r="CX67" s="25" t="str">
        <f>IF(AND(D67&gt;0,F67=""), "* No olvide digitar la variable 60 años. Digite Cero si no tiene.",IF(F67&gt;D67,"  * La variable 60 años No puede ser mayor al Total.",""))</f>
        <v/>
      </c>
      <c r="CY67" s="25" t="str">
        <f>IF(AND(D67&gt;0,G67=""), "* No olvide digitar la variable Usuarios con Discapacidad. Digite Cero si no tiene.",IF(G67&gt;D67,"  * La variable Usuarios con Discapacidad No puede ser mayor al Total.",""))</f>
        <v/>
      </c>
      <c r="CZ67" s="25" t="str">
        <f>IF(AND(D67&gt;0,H67=""), "* No olvide digitar la variable Niños, niñas, adolescentes y jóvenes SENAME. Digite Cero si no tiene.",IF(H67&gt;D67,"  * La variable  Niños, niñas, adolescentes y jóvenes SENAME No puede ser mayor al Total.",""))</f>
        <v/>
      </c>
      <c r="DA67" s="25" t="str">
        <f>IF(AND(D67&gt;0,I67=""), "* No olvide digitar la variable Niños, niñas, adolescentes y jóvenes Mejor niñez. Digite Cero si no tiene.",IF(I67&gt;D67,"  * La variable  Niños, niñas, adolescentes y jóvenes Mejor niñez  No puede ser mayor al Total.",""))</f>
        <v/>
      </c>
      <c r="DB67" s="25" t="str">
        <f>IF(AND(D67&gt;0,J67=""), "* No olvide digitar la variable Migrantes. Digite Cero si no tiene.",IF(J67&gt;D67,"  * La variable Migrantes No puede ser mayor al Total.",""))</f>
        <v/>
      </c>
      <c r="DC67"/>
      <c r="DD67"/>
      <c r="DE67"/>
      <c r="DG67" s="26">
        <f>IF(AND(D67&gt;0,E67=""),1,IF(E67&gt;D67,1,0))</f>
        <v>0</v>
      </c>
      <c r="DH67" s="26">
        <f>IF(AND(D67&gt;0,F67=""),1,IF(F67&gt;D67,1,0))</f>
        <v>0</v>
      </c>
      <c r="DI67" s="26">
        <f>IF(AND(D67&gt;0,G67=""),1,IF(G67&gt;D67,1,0))</f>
        <v>0</v>
      </c>
      <c r="DJ67" s="26">
        <f>IF(AND(D67&gt;0,H67=""),1,IF(H67&gt;D67,1,0))</f>
        <v>0</v>
      </c>
      <c r="DK67" s="26">
        <f>IF(AND(D67&gt;0,I67=""),1,IF(I67&gt;D67,1,0))</f>
        <v>0</v>
      </c>
      <c r="DL67" s="26">
        <f>IF(AND(D67&gt;0,J67=""),1,IF(J67&gt;D67,1,0))</f>
        <v>0</v>
      </c>
      <c r="DM67"/>
    </row>
    <row r="68" spans="1:117" x14ac:dyDescent="0.25">
      <c r="A68" s="713" t="s">
        <v>94</v>
      </c>
      <c r="B68" s="714" t="s">
        <v>95</v>
      </c>
      <c r="C68" s="715"/>
      <c r="D68" s="159"/>
      <c r="E68" s="159"/>
      <c r="F68" s="159"/>
      <c r="G68" s="159"/>
      <c r="H68" s="159"/>
      <c r="I68" s="159"/>
      <c r="J68" s="159"/>
      <c r="K68" t="str">
        <f t="shared" ref="K68:K78" si="123">CW68&amp;CX68&amp;CY68&amp;CZ68&amp;DA68&amp;DB68&amp;DC68&amp;DD68&amp;DE68</f>
        <v/>
      </c>
      <c r="CW68" s="25" t="str">
        <f t="shared" ref="CW68:CW78" si="124">IF(AND(D68&gt;0,E68=""), "* No olvide digitar la variable Gestantes. Digite Cero si no tiene.",IF(E68&gt;D68,"  * La variable Gestantes No puede ser mayor al Total.",""))</f>
        <v/>
      </c>
      <c r="CX68" s="25" t="str">
        <f t="shared" ref="CX68:CX78" si="125">IF(AND(D68&gt;0,F68=""), "* No olvide digitar la variable 60 años. Digite Cero si no tiene.",IF(F68&gt;D68,"  * La variable 60 años No puede ser mayor al Total.",""))</f>
        <v/>
      </c>
      <c r="CY68" s="25" t="str">
        <f t="shared" ref="CY68:CY78" si="126">IF(AND(D68&gt;0,G68=""), "* No olvide digitar la variable Usuarios con Discapacidad. Digite Cero si no tiene.",IF(G68&gt;D68,"  * La variable Usuarios con Discapacidad No puede ser mayor al Total.",""))</f>
        <v/>
      </c>
      <c r="CZ68" s="25" t="str">
        <f t="shared" ref="CZ68:CZ78" si="127">IF(AND(D68&gt;0,H68=""), "* No olvide digitar la variable Niños, niñas, adolescentes y jóvenes SENAME. Digite Cero si no tiene.",IF(H68&gt;D68,"  * La variable  Niños, niñas, adolescentes y jóvenes SENAME No puede ser mayor al Total.",""))</f>
        <v/>
      </c>
      <c r="DA68" s="25" t="str">
        <f t="shared" ref="DA68:DA78" si="128">IF(AND(D68&gt;0,I68=""), "* No olvide digitar la variable Niños, niñas, adolescentes y jóvenes Mejor niñez. Digite Cero si no tiene.",IF(I68&gt;D68,"  * La variable  Niños, niñas, adolescentes y jóvenes Mejor niñez  No puede ser mayor al Total.",""))</f>
        <v/>
      </c>
      <c r="DB68" s="25" t="str">
        <f t="shared" ref="DB68:DB78" si="129">IF(AND(D68&gt;0,J68=""), "* No olvide digitar la variable Migrantes. Digite Cero si no tiene.",IF(J68&gt;D68,"  * La variable Migrantes No puede ser mayor al Total.",""))</f>
        <v/>
      </c>
      <c r="DC68"/>
      <c r="DD68"/>
      <c r="DE68"/>
      <c r="DG68" s="26">
        <f t="shared" ref="DG68:DG78" si="130">IF(AND(D68&gt;0,E68=""),1,IF(E68&gt;D68,1,0))</f>
        <v>0</v>
      </c>
      <c r="DH68" s="26">
        <f t="shared" ref="DH68:DH78" si="131">IF(AND(D68&gt;0,F68=""),1,IF(F68&gt;D68,1,0))</f>
        <v>0</v>
      </c>
      <c r="DI68" s="26">
        <f t="shared" ref="DI68:DI78" si="132">IF(AND(D68&gt;0,G68=""),1,IF(G68&gt;D68,1,0))</f>
        <v>0</v>
      </c>
      <c r="DJ68" s="26">
        <f t="shared" ref="DJ68:DJ78" si="133">IF(AND(D68&gt;0,H68=""),1,IF(H68&gt;D68,1,0))</f>
        <v>0</v>
      </c>
      <c r="DK68" s="26">
        <f t="shared" ref="DK68:DK78" si="134">IF(AND(D68&gt;0,I68=""),1,IF(I68&gt;D68,1,0))</f>
        <v>0</v>
      </c>
      <c r="DL68" s="26">
        <f t="shared" ref="DL68:DL78" si="135">IF(AND(D68&gt;0,J68=""),1,IF(J68&gt;D68,1,0))</f>
        <v>0</v>
      </c>
      <c r="DM68"/>
    </row>
    <row r="69" spans="1:117" x14ac:dyDescent="0.25">
      <c r="A69" s="713"/>
      <c r="B69" s="1419" t="s">
        <v>96</v>
      </c>
      <c r="C69" s="1421"/>
      <c r="D69" s="1571"/>
      <c r="E69" s="1571"/>
      <c r="F69" s="1571"/>
      <c r="G69" s="1571"/>
      <c r="H69" s="1571"/>
      <c r="I69" s="1571"/>
      <c r="J69" s="1571"/>
      <c r="K69" t="str">
        <f t="shared" si="123"/>
        <v/>
      </c>
      <c r="CW69" s="25" t="str">
        <f t="shared" si="124"/>
        <v/>
      </c>
      <c r="CX69" s="25" t="str">
        <f t="shared" si="125"/>
        <v/>
      </c>
      <c r="CY69" s="25" t="str">
        <f t="shared" si="126"/>
        <v/>
      </c>
      <c r="CZ69" s="25" t="str">
        <f t="shared" si="127"/>
        <v/>
      </c>
      <c r="DA69" s="25" t="str">
        <f t="shared" si="128"/>
        <v/>
      </c>
      <c r="DB69" s="25" t="str">
        <f t="shared" si="129"/>
        <v/>
      </c>
      <c r="DC69"/>
      <c r="DD69"/>
      <c r="DE69"/>
      <c r="DG69" s="26">
        <f t="shared" si="130"/>
        <v>0</v>
      </c>
      <c r="DH69" s="26">
        <f t="shared" si="131"/>
        <v>0</v>
      </c>
      <c r="DI69" s="26">
        <f t="shared" si="132"/>
        <v>0</v>
      </c>
      <c r="DJ69" s="26">
        <f t="shared" si="133"/>
        <v>0</v>
      </c>
      <c r="DK69" s="26">
        <f t="shared" si="134"/>
        <v>0</v>
      </c>
      <c r="DL69" s="26">
        <f t="shared" si="135"/>
        <v>0</v>
      </c>
      <c r="DM69"/>
    </row>
    <row r="70" spans="1:117" x14ac:dyDescent="0.25">
      <c r="A70" s="2740" t="s">
        <v>97</v>
      </c>
      <c r="B70" s="2741"/>
      <c r="C70" s="2742"/>
      <c r="D70" s="2839"/>
      <c r="E70" s="2839"/>
      <c r="F70" s="2839"/>
      <c r="G70" s="2839"/>
      <c r="H70" s="2839"/>
      <c r="I70" s="2839"/>
      <c r="J70" s="2839"/>
      <c r="K70" t="str">
        <f t="shared" si="123"/>
        <v/>
      </c>
      <c r="CW70" s="25" t="str">
        <f t="shared" si="124"/>
        <v/>
      </c>
      <c r="CX70" s="25" t="str">
        <f t="shared" si="125"/>
        <v/>
      </c>
      <c r="CY70" s="25" t="str">
        <f t="shared" si="126"/>
        <v/>
      </c>
      <c r="CZ70" s="25" t="str">
        <f t="shared" si="127"/>
        <v/>
      </c>
      <c r="DA70" s="25" t="str">
        <f t="shared" si="128"/>
        <v/>
      </c>
      <c r="DB70" s="25" t="str">
        <f t="shared" si="129"/>
        <v/>
      </c>
      <c r="DC70"/>
      <c r="DD70"/>
      <c r="DE70"/>
      <c r="DG70" s="26">
        <f t="shared" si="130"/>
        <v>0</v>
      </c>
      <c r="DH70" s="26">
        <f t="shared" si="131"/>
        <v>0</v>
      </c>
      <c r="DI70" s="26">
        <f t="shared" si="132"/>
        <v>0</v>
      </c>
      <c r="DJ70" s="26">
        <f t="shared" si="133"/>
        <v>0</v>
      </c>
      <c r="DK70" s="26">
        <f t="shared" si="134"/>
        <v>0</v>
      </c>
      <c r="DL70" s="26">
        <f t="shared" si="135"/>
        <v>0</v>
      </c>
      <c r="DM70"/>
    </row>
    <row r="71" spans="1:117" x14ac:dyDescent="0.25">
      <c r="A71" s="1419" t="s">
        <v>98</v>
      </c>
      <c r="B71" s="1420"/>
      <c r="C71" s="1421"/>
      <c r="D71" s="1571"/>
      <c r="E71" s="1571"/>
      <c r="F71" s="1571"/>
      <c r="G71" s="1571"/>
      <c r="H71" s="1571"/>
      <c r="I71" s="1571"/>
      <c r="J71" s="1571"/>
      <c r="K71" t="str">
        <f t="shared" si="123"/>
        <v/>
      </c>
      <c r="CW71" s="25" t="str">
        <f t="shared" si="124"/>
        <v/>
      </c>
      <c r="CX71" s="25" t="str">
        <f t="shared" si="125"/>
        <v/>
      </c>
      <c r="CY71" s="25" t="str">
        <f t="shared" si="126"/>
        <v/>
      </c>
      <c r="CZ71" s="25" t="str">
        <f t="shared" si="127"/>
        <v/>
      </c>
      <c r="DA71" s="25" t="str">
        <f t="shared" si="128"/>
        <v/>
      </c>
      <c r="DB71" s="25" t="str">
        <f t="shared" si="129"/>
        <v/>
      </c>
      <c r="DC71"/>
      <c r="DD71"/>
      <c r="DE71"/>
      <c r="DG71" s="26">
        <f t="shared" si="130"/>
        <v>0</v>
      </c>
      <c r="DH71" s="26">
        <f t="shared" si="131"/>
        <v>0</v>
      </c>
      <c r="DI71" s="26">
        <f t="shared" si="132"/>
        <v>0</v>
      </c>
      <c r="DJ71" s="26">
        <f t="shared" si="133"/>
        <v>0</v>
      </c>
      <c r="DK71" s="26">
        <f t="shared" si="134"/>
        <v>0</v>
      </c>
      <c r="DL71" s="26">
        <f t="shared" si="135"/>
        <v>0</v>
      </c>
      <c r="DM71"/>
    </row>
    <row r="72" spans="1:117" x14ac:dyDescent="0.25">
      <c r="A72" s="898" t="s">
        <v>99</v>
      </c>
      <c r="B72" s="720"/>
      <c r="C72" s="899"/>
      <c r="D72" s="162"/>
      <c r="E72" s="162"/>
      <c r="F72" s="162"/>
      <c r="G72" s="162"/>
      <c r="H72" s="162"/>
      <c r="I72" s="162"/>
      <c r="J72" s="162"/>
      <c r="K72" t="str">
        <f t="shared" si="123"/>
        <v/>
      </c>
      <c r="CW72" s="25" t="str">
        <f t="shared" si="124"/>
        <v/>
      </c>
      <c r="CX72" s="25" t="str">
        <f t="shared" si="125"/>
        <v/>
      </c>
      <c r="CY72" s="25" t="str">
        <f t="shared" si="126"/>
        <v/>
      </c>
      <c r="CZ72" s="25" t="str">
        <f t="shared" si="127"/>
        <v/>
      </c>
      <c r="DA72" s="25" t="str">
        <f t="shared" si="128"/>
        <v/>
      </c>
      <c r="DB72" s="25" t="str">
        <f t="shared" si="129"/>
        <v/>
      </c>
      <c r="DC72"/>
      <c r="DD72"/>
      <c r="DE72"/>
      <c r="DG72" s="26">
        <f t="shared" si="130"/>
        <v>0</v>
      </c>
      <c r="DH72" s="26">
        <f t="shared" si="131"/>
        <v>0</v>
      </c>
      <c r="DI72" s="26">
        <f t="shared" si="132"/>
        <v>0</v>
      </c>
      <c r="DJ72" s="26">
        <f t="shared" si="133"/>
        <v>0</v>
      </c>
      <c r="DK72" s="26">
        <f t="shared" si="134"/>
        <v>0</v>
      </c>
      <c r="DL72" s="26">
        <f t="shared" si="135"/>
        <v>0</v>
      </c>
      <c r="DM72"/>
    </row>
    <row r="73" spans="1:117" x14ac:dyDescent="0.25">
      <c r="A73" s="2808" t="s">
        <v>100</v>
      </c>
      <c r="B73" s="2809"/>
      <c r="C73" s="2810"/>
      <c r="D73" s="2839"/>
      <c r="E73" s="2839"/>
      <c r="F73" s="2840"/>
      <c r="G73" s="2841"/>
      <c r="H73" s="2841"/>
      <c r="I73" s="2841"/>
      <c r="J73" s="2841"/>
      <c r="K73" t="str">
        <f t="shared" si="123"/>
        <v/>
      </c>
      <c r="CW73" s="25" t="str">
        <f t="shared" si="124"/>
        <v/>
      </c>
      <c r="CX73" s="25" t="str">
        <f t="shared" si="125"/>
        <v/>
      </c>
      <c r="CY73" s="25" t="str">
        <f t="shared" si="126"/>
        <v/>
      </c>
      <c r="CZ73" s="25" t="str">
        <f t="shared" si="127"/>
        <v/>
      </c>
      <c r="DA73" s="25" t="str">
        <f t="shared" si="128"/>
        <v/>
      </c>
      <c r="DB73" s="25" t="str">
        <f t="shared" si="129"/>
        <v/>
      </c>
      <c r="DC73"/>
      <c r="DD73"/>
      <c r="DE73"/>
      <c r="DG73" s="26">
        <f t="shared" si="130"/>
        <v>0</v>
      </c>
      <c r="DH73" s="26">
        <f t="shared" si="131"/>
        <v>0</v>
      </c>
      <c r="DI73" s="26">
        <f t="shared" si="132"/>
        <v>0</v>
      </c>
      <c r="DJ73" s="26">
        <f t="shared" si="133"/>
        <v>0</v>
      </c>
      <c r="DK73" s="26">
        <f t="shared" si="134"/>
        <v>0</v>
      </c>
      <c r="DL73" s="26">
        <f t="shared" si="135"/>
        <v>0</v>
      </c>
      <c r="DM73"/>
    </row>
    <row r="74" spans="1:117" x14ac:dyDescent="0.25">
      <c r="A74" s="2740" t="s">
        <v>101</v>
      </c>
      <c r="B74" s="2741"/>
      <c r="C74" s="2742"/>
      <c r="D74" s="2839"/>
      <c r="E74" s="2839"/>
      <c r="F74" s="2839"/>
      <c r="G74" s="2839"/>
      <c r="H74" s="2839"/>
      <c r="I74" s="2839"/>
      <c r="J74" s="2839"/>
      <c r="K74" t="str">
        <f t="shared" si="123"/>
        <v/>
      </c>
      <c r="CW74" s="25" t="str">
        <f t="shared" si="124"/>
        <v/>
      </c>
      <c r="CX74" s="25" t="str">
        <f t="shared" si="125"/>
        <v/>
      </c>
      <c r="CY74" s="25" t="str">
        <f t="shared" si="126"/>
        <v/>
      </c>
      <c r="CZ74" s="25" t="str">
        <f t="shared" si="127"/>
        <v/>
      </c>
      <c r="DA74" s="25" t="str">
        <f t="shared" si="128"/>
        <v/>
      </c>
      <c r="DB74" s="25" t="str">
        <f t="shared" si="129"/>
        <v/>
      </c>
      <c r="DC74"/>
      <c r="DD74"/>
      <c r="DE74"/>
      <c r="DG74" s="26">
        <f t="shared" si="130"/>
        <v>0</v>
      </c>
      <c r="DH74" s="26">
        <f t="shared" si="131"/>
        <v>0</v>
      </c>
      <c r="DI74" s="26">
        <f t="shared" si="132"/>
        <v>0</v>
      </c>
      <c r="DJ74" s="26">
        <f t="shared" si="133"/>
        <v>0</v>
      </c>
      <c r="DK74" s="26">
        <f t="shared" si="134"/>
        <v>0</v>
      </c>
      <c r="DL74" s="26">
        <f t="shared" si="135"/>
        <v>0</v>
      </c>
      <c r="DM74"/>
    </row>
    <row r="75" spans="1:117" x14ac:dyDescent="0.25">
      <c r="A75" s="1419" t="s">
        <v>102</v>
      </c>
      <c r="B75" s="1420"/>
      <c r="C75" s="1421"/>
      <c r="D75" s="1571"/>
      <c r="E75" s="1571"/>
      <c r="F75" s="1575"/>
      <c r="G75" s="1576"/>
      <c r="H75" s="1576"/>
      <c r="I75" s="1576"/>
      <c r="J75" s="1576"/>
      <c r="K75" t="str">
        <f t="shared" si="123"/>
        <v/>
      </c>
      <c r="CW75" s="25" t="str">
        <f t="shared" si="124"/>
        <v/>
      </c>
      <c r="CX75" s="25" t="str">
        <f t="shared" si="125"/>
        <v/>
      </c>
      <c r="CY75" s="25" t="str">
        <f t="shared" si="126"/>
        <v/>
      </c>
      <c r="CZ75" s="25" t="str">
        <f t="shared" si="127"/>
        <v/>
      </c>
      <c r="DA75" s="25" t="str">
        <f t="shared" si="128"/>
        <v/>
      </c>
      <c r="DB75" s="25" t="str">
        <f t="shared" si="129"/>
        <v/>
      </c>
      <c r="DC75"/>
      <c r="DD75"/>
      <c r="DE75"/>
      <c r="DG75" s="26">
        <f t="shared" si="130"/>
        <v>0</v>
      </c>
      <c r="DH75" s="26">
        <f t="shared" si="131"/>
        <v>0</v>
      </c>
      <c r="DI75" s="26">
        <f t="shared" si="132"/>
        <v>0</v>
      </c>
      <c r="DJ75" s="26">
        <f t="shared" si="133"/>
        <v>0</v>
      </c>
      <c r="DK75" s="26">
        <f t="shared" si="134"/>
        <v>0</v>
      </c>
      <c r="DL75" s="26">
        <f t="shared" si="135"/>
        <v>0</v>
      </c>
      <c r="DM75"/>
    </row>
    <row r="76" spans="1:117" x14ac:dyDescent="0.25">
      <c r="A76" s="1419" t="s">
        <v>103</v>
      </c>
      <c r="B76" s="1420"/>
      <c r="C76" s="1421"/>
      <c r="D76" s="1571"/>
      <c r="E76" s="1571"/>
      <c r="F76" s="1575"/>
      <c r="G76" s="1576"/>
      <c r="H76" s="1576"/>
      <c r="I76" s="1576"/>
      <c r="J76" s="1576"/>
      <c r="K76" t="str">
        <f t="shared" si="123"/>
        <v/>
      </c>
      <c r="CW76" s="25" t="str">
        <f t="shared" si="124"/>
        <v/>
      </c>
      <c r="CX76" s="25" t="str">
        <f t="shared" si="125"/>
        <v/>
      </c>
      <c r="CY76" s="25" t="str">
        <f t="shared" si="126"/>
        <v/>
      </c>
      <c r="CZ76" s="25" t="str">
        <f t="shared" si="127"/>
        <v/>
      </c>
      <c r="DA76" s="25" t="str">
        <f t="shared" si="128"/>
        <v/>
      </c>
      <c r="DB76" s="25" t="str">
        <f t="shared" si="129"/>
        <v/>
      </c>
      <c r="DC76"/>
      <c r="DD76"/>
      <c r="DE76"/>
      <c r="DG76" s="26">
        <f t="shared" si="130"/>
        <v>0</v>
      </c>
      <c r="DH76" s="26">
        <f t="shared" si="131"/>
        <v>0</v>
      </c>
      <c r="DI76" s="26">
        <f t="shared" si="132"/>
        <v>0</v>
      </c>
      <c r="DJ76" s="26">
        <f t="shared" si="133"/>
        <v>0</v>
      </c>
      <c r="DK76" s="26">
        <f t="shared" si="134"/>
        <v>0</v>
      </c>
      <c r="DL76" s="26">
        <f t="shared" si="135"/>
        <v>0</v>
      </c>
      <c r="DM76"/>
    </row>
    <row r="77" spans="1:117" ht="15" customHeight="1" x14ac:dyDescent="0.25">
      <c r="A77" s="1419" t="s">
        <v>104</v>
      </c>
      <c r="B77" s="1420"/>
      <c r="C77" s="1421"/>
      <c r="D77" s="1571"/>
      <c r="E77" s="1571"/>
      <c r="F77" s="1575"/>
      <c r="G77" s="1576"/>
      <c r="H77" s="1576"/>
      <c r="I77" s="1576"/>
      <c r="J77" s="1576"/>
      <c r="K77" t="str">
        <f t="shared" si="123"/>
        <v/>
      </c>
      <c r="CW77" s="25" t="str">
        <f t="shared" si="124"/>
        <v/>
      </c>
      <c r="CX77" s="25" t="str">
        <f t="shared" si="125"/>
        <v/>
      </c>
      <c r="CY77" s="25" t="str">
        <f t="shared" si="126"/>
        <v/>
      </c>
      <c r="CZ77" s="25" t="str">
        <f t="shared" si="127"/>
        <v/>
      </c>
      <c r="DA77" s="25" t="str">
        <f t="shared" si="128"/>
        <v/>
      </c>
      <c r="DB77" s="25" t="str">
        <f t="shared" si="129"/>
        <v/>
      </c>
      <c r="DC77"/>
      <c r="DD77"/>
      <c r="DE77"/>
      <c r="DG77" s="26">
        <f t="shared" si="130"/>
        <v>0</v>
      </c>
      <c r="DH77" s="26">
        <f t="shared" si="131"/>
        <v>0</v>
      </c>
      <c r="DI77" s="26">
        <f t="shared" si="132"/>
        <v>0</v>
      </c>
      <c r="DJ77" s="26">
        <f t="shared" si="133"/>
        <v>0</v>
      </c>
      <c r="DK77" s="26">
        <f t="shared" si="134"/>
        <v>0</v>
      </c>
      <c r="DL77" s="26">
        <f t="shared" si="135"/>
        <v>0</v>
      </c>
      <c r="DM77"/>
    </row>
    <row r="78" spans="1:117" x14ac:dyDescent="0.25">
      <c r="A78" s="1577" t="s">
        <v>105</v>
      </c>
      <c r="B78" s="737"/>
      <c r="C78" s="738"/>
      <c r="D78" s="1578"/>
      <c r="E78" s="1578"/>
      <c r="F78" s="1579"/>
      <c r="G78" s="1580"/>
      <c r="H78" s="1580"/>
      <c r="I78" s="1580"/>
      <c r="J78" s="1580"/>
      <c r="K78" t="str">
        <f t="shared" si="123"/>
        <v/>
      </c>
      <c r="CW78" s="25" t="str">
        <f t="shared" si="124"/>
        <v/>
      </c>
      <c r="CX78" s="25" t="str">
        <f t="shared" si="125"/>
        <v/>
      </c>
      <c r="CY78" s="25" t="str">
        <f t="shared" si="126"/>
        <v/>
      </c>
      <c r="CZ78" s="25" t="str">
        <f t="shared" si="127"/>
        <v/>
      </c>
      <c r="DA78" s="25" t="str">
        <f t="shared" si="128"/>
        <v/>
      </c>
      <c r="DB78" s="25" t="str">
        <f t="shared" si="129"/>
        <v/>
      </c>
      <c r="DC78"/>
      <c r="DD78"/>
      <c r="DE78"/>
      <c r="DG78" s="26">
        <f t="shared" si="130"/>
        <v>0</v>
      </c>
      <c r="DH78" s="26">
        <f t="shared" si="131"/>
        <v>0</v>
      </c>
      <c r="DI78" s="26">
        <f t="shared" si="132"/>
        <v>0</v>
      </c>
      <c r="DJ78" s="26">
        <f t="shared" si="133"/>
        <v>0</v>
      </c>
      <c r="DK78" s="26">
        <f t="shared" si="134"/>
        <v>0</v>
      </c>
      <c r="DL78" s="26">
        <f t="shared" si="135"/>
        <v>0</v>
      </c>
      <c r="DM78"/>
    </row>
    <row r="79" spans="1:117" x14ac:dyDescent="0.25">
      <c r="A79" s="5" t="s">
        <v>106</v>
      </c>
      <c r="CW79"/>
      <c r="CX79"/>
      <c r="CY79"/>
      <c r="CZ79"/>
      <c r="DA79"/>
      <c r="DB79"/>
      <c r="DC79"/>
      <c r="DD79"/>
      <c r="DE79"/>
      <c r="DG79"/>
      <c r="DH79"/>
      <c r="DI79"/>
      <c r="DJ79"/>
      <c r="DK79"/>
      <c r="DL79"/>
      <c r="DM79"/>
    </row>
    <row r="80" spans="1:117" x14ac:dyDescent="0.25">
      <c r="A80" s="2718" t="s">
        <v>107</v>
      </c>
      <c r="B80" s="632"/>
      <c r="C80" s="2720"/>
      <c r="D80" s="2783" t="s">
        <v>108</v>
      </c>
      <c r="E80" s="2767"/>
      <c r="F80" s="2732"/>
      <c r="CW80"/>
      <c r="CX80"/>
      <c r="CY80"/>
      <c r="CZ80"/>
      <c r="DA80"/>
      <c r="DB80"/>
      <c r="DC80"/>
      <c r="DD80"/>
      <c r="DE80"/>
      <c r="DG80"/>
      <c r="DH80"/>
      <c r="DI80"/>
      <c r="DJ80"/>
      <c r="DK80"/>
      <c r="DL80"/>
      <c r="DM80"/>
    </row>
    <row r="81" spans="1:118" x14ac:dyDescent="0.25">
      <c r="A81" s="894"/>
      <c r="B81" s="636"/>
      <c r="C81" s="884"/>
      <c r="D81" s="2842" t="s">
        <v>4</v>
      </c>
      <c r="E81" s="2733" t="s">
        <v>33</v>
      </c>
      <c r="F81" s="2843" t="s">
        <v>34</v>
      </c>
      <c r="CW81"/>
      <c r="CX81"/>
      <c r="CY81"/>
      <c r="CZ81"/>
      <c r="DA81"/>
      <c r="DB81"/>
      <c r="DC81"/>
      <c r="DD81"/>
      <c r="DE81"/>
      <c r="DG81"/>
      <c r="DH81"/>
      <c r="DI81"/>
      <c r="DJ81"/>
      <c r="DK81"/>
      <c r="DL81"/>
      <c r="DM81"/>
    </row>
    <row r="82" spans="1:118" x14ac:dyDescent="0.25">
      <c r="A82" s="2844" t="s">
        <v>109</v>
      </c>
      <c r="B82" s="2845" t="s">
        <v>110</v>
      </c>
      <c r="C82" s="2846"/>
      <c r="D82" s="1584">
        <f>SUM(E82+F82)</f>
        <v>0</v>
      </c>
      <c r="E82" s="19"/>
      <c r="F82" s="22"/>
      <c r="CW82"/>
      <c r="CX82"/>
      <c r="CY82"/>
      <c r="CZ82"/>
      <c r="DA82"/>
      <c r="DB82"/>
      <c r="DC82"/>
      <c r="DD82"/>
      <c r="DE82"/>
      <c r="DG82"/>
      <c r="DH82"/>
      <c r="DI82"/>
      <c r="DJ82"/>
      <c r="DK82"/>
      <c r="DL82"/>
      <c r="DM82"/>
    </row>
    <row r="83" spans="1:118" x14ac:dyDescent="0.25">
      <c r="A83" s="2676"/>
      <c r="B83" s="1432" t="s">
        <v>111</v>
      </c>
      <c r="C83" s="735"/>
      <c r="D83" s="1433">
        <f>SUM(E83+F83)</f>
        <v>0</v>
      </c>
      <c r="E83" s="1473"/>
      <c r="F83" s="1435"/>
      <c r="CW83"/>
      <c r="CX83"/>
      <c r="CY83"/>
      <c r="CZ83"/>
      <c r="DA83"/>
      <c r="DB83"/>
      <c r="DC83"/>
      <c r="DD83"/>
      <c r="DE83"/>
      <c r="DG83"/>
      <c r="DH83"/>
      <c r="DI83"/>
      <c r="DJ83"/>
      <c r="DK83"/>
      <c r="DL83"/>
      <c r="DM83"/>
    </row>
    <row r="84" spans="1:118" x14ac:dyDescent="0.25">
      <c r="A84" s="43" t="s">
        <v>112</v>
      </c>
      <c r="B84" s="174"/>
      <c r="C84" s="174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CW84"/>
      <c r="CX84"/>
      <c r="CY84"/>
      <c r="CZ84"/>
      <c r="DA84"/>
      <c r="DB84"/>
      <c r="DC84"/>
      <c r="DD84"/>
      <c r="DE84"/>
      <c r="DG84"/>
      <c r="DH84"/>
      <c r="DI84"/>
      <c r="DJ84"/>
      <c r="DK84"/>
      <c r="DL84"/>
      <c r="DM84"/>
    </row>
    <row r="85" spans="1:118" ht="15" customHeight="1" x14ac:dyDescent="0.25">
      <c r="A85" s="632" t="s">
        <v>113</v>
      </c>
      <c r="B85" s="632"/>
      <c r="C85" s="2720"/>
      <c r="D85" s="2718" t="s">
        <v>4</v>
      </c>
      <c r="E85" s="632"/>
      <c r="F85" s="2720"/>
      <c r="G85" s="2724" t="s">
        <v>5</v>
      </c>
      <c r="H85" s="2725"/>
      <c r="I85" s="2725"/>
      <c r="J85" s="2725"/>
      <c r="K85" s="2725"/>
      <c r="L85" s="2725"/>
      <c r="M85" s="2725"/>
      <c r="N85" s="2725"/>
      <c r="O85" s="2725"/>
      <c r="P85" s="2725"/>
      <c r="Q85" s="2725"/>
      <c r="R85" s="2725"/>
      <c r="S85" s="2725"/>
      <c r="T85" s="2725"/>
      <c r="U85" s="2725"/>
      <c r="V85" s="2725"/>
      <c r="W85" s="2725"/>
      <c r="X85" s="2725"/>
      <c r="Y85" s="2725"/>
      <c r="Z85" s="2725"/>
      <c r="AA85" s="2725"/>
      <c r="AB85" s="2725"/>
      <c r="AC85" s="2725"/>
      <c r="AD85" s="2725"/>
      <c r="AE85" s="2725"/>
      <c r="AF85" s="2725"/>
      <c r="AG85" s="2725"/>
      <c r="AH85" s="2725"/>
      <c r="AI85" s="2725"/>
      <c r="AJ85" s="2725"/>
      <c r="AK85" s="2725"/>
      <c r="AL85" s="2725"/>
      <c r="AM85" s="2725"/>
      <c r="AN85" s="2726"/>
      <c r="AO85" s="2731" t="s">
        <v>114</v>
      </c>
      <c r="AP85" s="2766" t="s">
        <v>7</v>
      </c>
      <c r="AQ85" s="2847" t="s">
        <v>115</v>
      </c>
      <c r="AR85" s="2728" t="s">
        <v>116</v>
      </c>
      <c r="AS85" s="2728" t="s">
        <v>117</v>
      </c>
      <c r="AT85" s="2848" t="s">
        <v>118</v>
      </c>
      <c r="AU85" s="2848" t="s">
        <v>12</v>
      </c>
      <c r="AV85" s="2848" t="s">
        <v>13</v>
      </c>
      <c r="AW85" s="2849" t="s">
        <v>10</v>
      </c>
      <c r="CW85"/>
      <c r="CX85"/>
      <c r="CY85"/>
      <c r="CZ85"/>
      <c r="DA85"/>
      <c r="DB85"/>
      <c r="DC85"/>
      <c r="DD85"/>
      <c r="DE85"/>
      <c r="DG85"/>
      <c r="DH85"/>
      <c r="DI85"/>
      <c r="DJ85"/>
      <c r="DK85"/>
      <c r="DL85"/>
      <c r="DM85"/>
    </row>
    <row r="86" spans="1:118" ht="15" customHeight="1" x14ac:dyDescent="0.25">
      <c r="A86" s="634"/>
      <c r="B86" s="634"/>
      <c r="C86" s="635"/>
      <c r="D86" s="894"/>
      <c r="E86" s="636"/>
      <c r="F86" s="884"/>
      <c r="G86" s="2753" t="s">
        <v>119</v>
      </c>
      <c r="H86" s="2730"/>
      <c r="I86" s="2724" t="s">
        <v>16</v>
      </c>
      <c r="J86" s="2725"/>
      <c r="K86" s="2724" t="s">
        <v>17</v>
      </c>
      <c r="L86" s="2731"/>
      <c r="M86" s="2724" t="s">
        <v>18</v>
      </c>
      <c r="N86" s="2731"/>
      <c r="O86" s="2724" t="s">
        <v>19</v>
      </c>
      <c r="P86" s="2731"/>
      <c r="Q86" s="2724" t="s">
        <v>20</v>
      </c>
      <c r="R86" s="2731"/>
      <c r="S86" s="2724" t="s">
        <v>21</v>
      </c>
      <c r="T86" s="2731"/>
      <c r="U86" s="2725" t="s">
        <v>22</v>
      </c>
      <c r="V86" s="2731"/>
      <c r="W86" s="2724" t="s">
        <v>23</v>
      </c>
      <c r="X86" s="2732"/>
      <c r="Y86" s="2724" t="s">
        <v>24</v>
      </c>
      <c r="Z86" s="2732"/>
      <c r="AA86" s="2724" t="s">
        <v>25</v>
      </c>
      <c r="AB86" s="2732"/>
      <c r="AC86" s="2724" t="s">
        <v>26</v>
      </c>
      <c r="AD86" s="2732"/>
      <c r="AE86" s="2724" t="s">
        <v>27</v>
      </c>
      <c r="AF86" s="2732"/>
      <c r="AG86" s="2724" t="s">
        <v>28</v>
      </c>
      <c r="AH86" s="2732"/>
      <c r="AI86" s="2724" t="s">
        <v>29</v>
      </c>
      <c r="AJ86" s="2732"/>
      <c r="AK86" s="2725" t="s">
        <v>30</v>
      </c>
      <c r="AL86" s="2732"/>
      <c r="AM86" s="2724" t="s">
        <v>31</v>
      </c>
      <c r="AN86" s="2754"/>
      <c r="AO86" s="2731"/>
      <c r="AP86" s="2766"/>
      <c r="AQ86" s="744"/>
      <c r="AR86" s="647"/>
      <c r="AS86" s="647"/>
      <c r="AT86" s="2848"/>
      <c r="AU86" s="2848"/>
      <c r="AV86" s="2848"/>
      <c r="AW86" s="741"/>
      <c r="CW86"/>
      <c r="CX86"/>
      <c r="CY86"/>
      <c r="CZ86"/>
      <c r="DA86"/>
      <c r="DB86"/>
      <c r="DC86"/>
      <c r="DD86"/>
      <c r="DE86"/>
      <c r="DG86"/>
      <c r="DH86"/>
      <c r="DI86"/>
      <c r="DJ86"/>
      <c r="DK86"/>
      <c r="DL86"/>
      <c r="DM86"/>
    </row>
    <row r="87" spans="1:118" x14ac:dyDescent="0.25">
      <c r="A87" s="636"/>
      <c r="B87" s="636"/>
      <c r="C87" s="884"/>
      <c r="D87" s="2737" t="s">
        <v>32</v>
      </c>
      <c r="E87" s="2735" t="s">
        <v>33</v>
      </c>
      <c r="F87" s="2736" t="s">
        <v>34</v>
      </c>
      <c r="G87" s="2737" t="s">
        <v>33</v>
      </c>
      <c r="H87" s="2736" t="s">
        <v>34</v>
      </c>
      <c r="I87" s="2737" t="s">
        <v>33</v>
      </c>
      <c r="J87" s="2771" t="s">
        <v>34</v>
      </c>
      <c r="K87" s="2737" t="s">
        <v>33</v>
      </c>
      <c r="L87" s="2736" t="s">
        <v>34</v>
      </c>
      <c r="M87" s="2737" t="s">
        <v>33</v>
      </c>
      <c r="N87" s="2736" t="s">
        <v>34</v>
      </c>
      <c r="O87" s="2735" t="s">
        <v>33</v>
      </c>
      <c r="P87" s="2736" t="s">
        <v>34</v>
      </c>
      <c r="Q87" s="2735" t="s">
        <v>33</v>
      </c>
      <c r="R87" s="2736" t="s">
        <v>34</v>
      </c>
      <c r="S87" s="2735" t="s">
        <v>33</v>
      </c>
      <c r="T87" s="2736" t="s">
        <v>34</v>
      </c>
      <c r="U87" s="2735" t="s">
        <v>33</v>
      </c>
      <c r="V87" s="2736" t="s">
        <v>34</v>
      </c>
      <c r="W87" s="2735" t="s">
        <v>33</v>
      </c>
      <c r="X87" s="2736" t="s">
        <v>34</v>
      </c>
      <c r="Y87" s="2735" t="s">
        <v>33</v>
      </c>
      <c r="Z87" s="2736" t="s">
        <v>34</v>
      </c>
      <c r="AA87" s="2735" t="s">
        <v>33</v>
      </c>
      <c r="AB87" s="2736" t="s">
        <v>34</v>
      </c>
      <c r="AC87" s="2735" t="s">
        <v>33</v>
      </c>
      <c r="AD87" s="2736" t="s">
        <v>34</v>
      </c>
      <c r="AE87" s="2735" t="s">
        <v>33</v>
      </c>
      <c r="AF87" s="2736" t="s">
        <v>34</v>
      </c>
      <c r="AG87" s="2735" t="s">
        <v>33</v>
      </c>
      <c r="AH87" s="2736" t="s">
        <v>34</v>
      </c>
      <c r="AI87" s="2735" t="s">
        <v>33</v>
      </c>
      <c r="AJ87" s="2736" t="s">
        <v>34</v>
      </c>
      <c r="AK87" s="2735" t="s">
        <v>33</v>
      </c>
      <c r="AL87" s="2736" t="s">
        <v>34</v>
      </c>
      <c r="AM87" s="2735" t="s">
        <v>33</v>
      </c>
      <c r="AN87" s="2756" t="s">
        <v>34</v>
      </c>
      <c r="AO87" s="2731"/>
      <c r="AP87" s="2766"/>
      <c r="AQ87" s="2850"/>
      <c r="AR87" s="2739"/>
      <c r="AS87" s="2739"/>
      <c r="AT87" s="2848"/>
      <c r="AU87" s="2848"/>
      <c r="AV87" s="2848"/>
      <c r="AW87" s="2851"/>
      <c r="CW87"/>
      <c r="CX87"/>
      <c r="CY87"/>
      <c r="CZ87"/>
      <c r="DA87"/>
      <c r="DB87"/>
      <c r="DC87"/>
      <c r="DD87"/>
      <c r="DE87"/>
      <c r="DG87"/>
      <c r="DH87"/>
      <c r="DI87"/>
      <c r="DJ87"/>
      <c r="DK87"/>
      <c r="DL87"/>
      <c r="DM87"/>
    </row>
    <row r="88" spans="1:118" x14ac:dyDescent="0.25">
      <c r="A88" s="2852" t="s">
        <v>120</v>
      </c>
      <c r="B88" s="2852"/>
      <c r="C88" s="2852"/>
      <c r="D88" s="2743">
        <f>SUM(E88:F88)</f>
        <v>6</v>
      </c>
      <c r="E88" s="2761">
        <f>SUM(G88+I88+K88+M88+O88+Q88+S88+U88+W88+Y88+AA88+AC88+AE88+AG88+AI88+AK88+AM88)</f>
        <v>4</v>
      </c>
      <c r="F88" s="18">
        <f>SUM(H88+J88+L88+N88+P88+R88+T88+V88+X88+Z88+AB88+AD88+AF88+AH88+AJ88+AL88+AN88)</f>
        <v>2</v>
      </c>
      <c r="G88" s="2762"/>
      <c r="H88" s="52"/>
      <c r="I88" s="2762"/>
      <c r="J88" s="2775"/>
      <c r="K88" s="2762"/>
      <c r="L88" s="52"/>
      <c r="M88" s="2762"/>
      <c r="N88" s="52"/>
      <c r="O88" s="2746"/>
      <c r="P88" s="52"/>
      <c r="Q88" s="2746"/>
      <c r="R88" s="52"/>
      <c r="S88" s="2746"/>
      <c r="T88" s="52"/>
      <c r="U88" s="2746"/>
      <c r="V88" s="52">
        <v>1</v>
      </c>
      <c r="W88" s="2746">
        <v>1</v>
      </c>
      <c r="X88" s="52"/>
      <c r="Y88" s="2746">
        <v>1</v>
      </c>
      <c r="Z88" s="52">
        <v>1</v>
      </c>
      <c r="AA88" s="2746"/>
      <c r="AB88" s="52"/>
      <c r="AC88" s="2746"/>
      <c r="AD88" s="52"/>
      <c r="AE88" s="2746"/>
      <c r="AF88" s="52"/>
      <c r="AG88" s="2746">
        <v>2</v>
      </c>
      <c r="AH88" s="52"/>
      <c r="AI88" s="2746"/>
      <c r="AJ88" s="52"/>
      <c r="AK88" s="2746"/>
      <c r="AL88" s="52"/>
      <c r="AM88" s="2746"/>
      <c r="AN88" s="55"/>
      <c r="AO88" s="2774">
        <v>0</v>
      </c>
      <c r="AP88" s="2751">
        <v>0</v>
      </c>
      <c r="AQ88" s="2751">
        <v>6</v>
      </c>
      <c r="AR88" s="2751">
        <v>0</v>
      </c>
      <c r="AS88" s="2751">
        <v>0</v>
      </c>
      <c r="AT88" s="2751">
        <v>0</v>
      </c>
      <c r="AU88" s="2751">
        <v>0</v>
      </c>
      <c r="AV88" s="2751">
        <v>0</v>
      </c>
      <c r="AW88" s="2751">
        <v>0</v>
      </c>
      <c r="AX88" t="str">
        <f>CW88&amp;CX88&amp;CY88&amp;CZ88&amp;DA88&amp;DB88&amp;DC88&amp;DD88</f>
        <v/>
      </c>
      <c r="CW88" s="25" t="str">
        <f>IF(AND((W88+X88)&gt;0,AO88="")," * No olvide digitar la variable 12 años. Si no tiene digite Cero.",IF(AO88&gt;(W88+X88),"* Las Consultas de 12 años NO DEBEN ser mayor que el total de Consultas entre 10-14 años",""))</f>
        <v/>
      </c>
      <c r="CX88" s="25" t="str">
        <f>IF(AND(F88&gt;0,AP88="")," * No olvide digitar la variable Embarazadas. Digite cero si no tiene.",IF(AP88&gt;F88," * Las embarazadas no pueden ser mayor al Total Mujeres.",""))</f>
        <v/>
      </c>
      <c r="CY88" s="25" t="str">
        <f>IF(AND(D88&gt;0,AQ88="")," * No olvide digitar Beneficiarios. Digite Cero si no tiene",IF(AQ88&gt;D88," * Los beneficiarios no pueden ser mayor al Total Ambos Sexos.",""))</f>
        <v/>
      </c>
      <c r="CZ88" s="25" t="str">
        <f>IF(AND((AI88+AJ88&gt;0),AR88="")," * No olvide digitar la variable 60 años. Si no tiene digite Cero.",IF(AR88&gt;(AI88+AJ88)," * Las consultas de 60 años NO DEBEN ser mayor que el total de consultas de entre 60-64 años",""))</f>
        <v/>
      </c>
      <c r="DA88" s="25" t="str">
        <f>IF(AND(D88&gt;0,AT88="")," * No olvide digitar la variable usuarios con discapacidad. Digite Cero si no tiene.",IF(AT88&gt;D88," * La variable Usuarios con discapacidad No puede ser mayor al Total Ambos Sexos.",""))</f>
        <v/>
      </c>
      <c r="DB88" s="25" t="str">
        <f>IF(AND(D88&gt;0,AU88="")," * No olvide digitar la variable Niños, niñas, adolescentes y jóvenes SENAME. Digite Cero si no tiene.",IF(AU88&gt;D88," * La variable Niños, niñas, adolescentes y jóvenes SENAME No puede ser mayor al Total Ambos Sexos.",""))</f>
        <v/>
      </c>
      <c r="DC88" s="25" t="str">
        <f>IF(AND(D88&gt;0,AV88="")," * No olvide digitar la variable Niños, niñas, adolescentes y jóvenes Mejor Niñez. Digite Cero si no tiene.",IF(AV88&gt;D88," * La variable Niños, niñas, adolescentes y jóvenes Mejor Niñez No puede ser mayor al Total Ambos Sexos.",""))</f>
        <v/>
      </c>
      <c r="DD88" s="25" t="str">
        <f>IF(AND(D88&gt;0,AW88="")," * No olvide digitar la variable Migrantes. Digite Cero si no tiene.",IF(AW88&gt;D88," * La variable Migrantes No puede ser mayor al Total Ambos Sexos.",""))</f>
        <v/>
      </c>
      <c r="DE88"/>
      <c r="DG88" s="26">
        <f>IF(AND((W88+X88)&gt;0,AO88=""),1,IF(AO88&gt;(W88+X88),1,0))</f>
        <v>0</v>
      </c>
      <c r="DH88" s="26">
        <f>IF(AND(F88&gt;0,AP88=""),1,IF(AP88&gt;F88,1,0))</f>
        <v>0</v>
      </c>
      <c r="DI88" s="26">
        <f>IF(AND(D88&gt;0,AQ88=""),1,IF(AQ88&gt;D88,1,0))</f>
        <v>0</v>
      </c>
      <c r="DJ88" s="26">
        <f>IF(AND((AI88+AJ88&gt;0),AR88=""),1,IF(AR88&gt;(AI88+AJ88),1,0))</f>
        <v>0</v>
      </c>
      <c r="DK88" s="26">
        <f>IF(AND(D88&gt;0,AT88=""),1,IF(AT88&gt;D88,1,0))</f>
        <v>0</v>
      </c>
      <c r="DL88" s="26">
        <f>IF(AND(D88&gt;0,AU88=""),1,IF(AU88&gt;D88,1,0))</f>
        <v>0</v>
      </c>
      <c r="DM88" s="26">
        <f>IF(AND(D88&gt;0,AV88=""),1,IF(AV88&gt;D88,1,0))</f>
        <v>0</v>
      </c>
      <c r="DN88" s="26">
        <f>IF(AND(D88&gt;0,AW88=""),1,IF(AW88&gt;D88,1,0))</f>
        <v>0</v>
      </c>
    </row>
    <row r="89" spans="1:118" ht="15" customHeight="1" x14ac:dyDescent="0.25">
      <c r="A89" s="1589" t="s">
        <v>121</v>
      </c>
      <c r="B89" s="1589"/>
      <c r="C89" s="1589"/>
      <c r="D89" s="1383">
        <f t="shared" ref="D89:D141" si="136">SUM(E89:F89)</f>
        <v>1</v>
      </c>
      <c r="E89" s="1465">
        <f t="shared" ref="E89:F141" si="137">SUM(G89+I89+K89+M89+O89+Q89+S89+U89+W89+Y89+AA89+AC89+AE89+AG89+AI89+AK89+AM89)</f>
        <v>1</v>
      </c>
      <c r="F89" s="1466">
        <f t="shared" si="137"/>
        <v>0</v>
      </c>
      <c r="G89" s="1467"/>
      <c r="H89" s="1425"/>
      <c r="I89" s="1467"/>
      <c r="J89" s="1487"/>
      <c r="K89" s="1467"/>
      <c r="L89" s="1425"/>
      <c r="M89" s="1467"/>
      <c r="N89" s="1425"/>
      <c r="O89" s="1424"/>
      <c r="P89" s="1425"/>
      <c r="Q89" s="1424"/>
      <c r="R89" s="1425"/>
      <c r="S89" s="1424"/>
      <c r="T89" s="1425"/>
      <c r="U89" s="1424"/>
      <c r="V89" s="1425"/>
      <c r="W89" s="1424"/>
      <c r="X89" s="1425"/>
      <c r="Y89" s="1424"/>
      <c r="Z89" s="1425"/>
      <c r="AA89" s="1424"/>
      <c r="AB89" s="1425"/>
      <c r="AC89" s="1424"/>
      <c r="AD89" s="1425"/>
      <c r="AE89" s="1424"/>
      <c r="AF89" s="1425"/>
      <c r="AG89" s="1424"/>
      <c r="AH89" s="1425"/>
      <c r="AI89" s="1424">
        <v>1</v>
      </c>
      <c r="AJ89" s="1425"/>
      <c r="AK89" s="1424"/>
      <c r="AL89" s="1425"/>
      <c r="AM89" s="1424"/>
      <c r="AN89" s="1426"/>
      <c r="AO89" s="1468">
        <v>0</v>
      </c>
      <c r="AP89" s="1468">
        <v>0</v>
      </c>
      <c r="AQ89" s="1428">
        <v>1</v>
      </c>
      <c r="AR89" s="1428">
        <v>0</v>
      </c>
      <c r="AS89" s="1428">
        <v>0</v>
      </c>
      <c r="AT89" s="1468">
        <v>0</v>
      </c>
      <c r="AU89" s="1468">
        <v>0</v>
      </c>
      <c r="AV89" s="1468">
        <v>0</v>
      </c>
      <c r="AW89" s="1468">
        <v>0</v>
      </c>
      <c r="AX89" t="str">
        <f t="shared" ref="AX89:AX140" si="138">CW89&amp;CX89&amp;CY89&amp;CZ89&amp;DA89&amp;DB89&amp;DC89&amp;DD89</f>
        <v/>
      </c>
      <c r="CW89" s="25" t="str">
        <f t="shared" ref="CW89:CW118" si="139">IF(AND((W89+X89)&gt;0,AO89="")," * No olvide digitar la variable 12 años. Si no tiene digite Cero.",IF(AO89&gt;(W89+X89),"* Las Consultas de 12 años NO DEBEN ser mayor que el total de Consultas entre 10-14 años",""))</f>
        <v/>
      </c>
      <c r="CX89" s="25" t="str">
        <f t="shared" ref="CX89:CX140" si="140">IF(AND(F89&gt;0,AP89="")," * No olvide digitar la variable Embarazadas. Digite cero si no tiene.",IF(AP89&gt;F89," * Las embarazadas no pueden ser mayor al Total Mujeres.",""))</f>
        <v/>
      </c>
      <c r="CY89" s="25" t="str">
        <f t="shared" ref="CY89:CY140" si="141">IF(AND(D89&gt;0,AQ89="")," * No olvide digitar Beneficiarios. Digite Cero si no tiene",IF(AQ89&gt;D89," * Los beneficiarios no pueden ser mayor al Total Ambos Sexos.",""))</f>
        <v/>
      </c>
      <c r="CZ89" s="25" t="str">
        <f t="shared" ref="CZ89:CZ140" si="142">IF(AND((AI89+AJ89&gt;0),AR89="")," * No olvide digitar la variable 60 años. Si no tiene digite Cero.",IF(AR89&gt;(AI89+AJ89)," * Las consultas de 60 años NO DEBEN ser mayor que el total de consultas de entre 60-64 años",""))</f>
        <v/>
      </c>
      <c r="DA89" s="25" t="str">
        <f t="shared" ref="DA89:DA140" si="143">IF(AND(D89&gt;0,AT89="")," * No olvide digitar la variable usuarios con discapacidad. Digite Cero si no tiene.",IF(AT89&gt;D89," * La variable Usuarios con discapacidad No puede ser mayor al Total Ambos Sexos.",""))</f>
        <v/>
      </c>
      <c r="DB89" s="25" t="str">
        <f t="shared" ref="DB89:DB140" si="144">IF(AND(D89&gt;0,AU89="")," * No olvide digitar la variable Niños, niñas, adolescentes y jóvenes SENAME. Digite Cero si no tiene.",IF(AU89&gt;D89," * La variable Niños, niñas, adolescentes y jóvenes SENAME No puede ser mayor al Total Ambos Sexos.",""))</f>
        <v/>
      </c>
      <c r="DC89" s="25" t="str">
        <f t="shared" ref="DC89:DC140" si="145">IF(AND(D89&gt;0,AV89="")," * No olvide digitar la variable Niños, niñas, adolescentes y jóvenes Mejor Niñez. Digite Cero si no tiene.",IF(AV89&gt;D89," * La variable Niños, niñas, adolescentes y jóvenes Mejor Niñez No puede ser mayor al Total Ambos Sexos.",""))</f>
        <v/>
      </c>
      <c r="DD89" s="25" t="str">
        <f t="shared" ref="DD89:DD140" si="146">IF(AND(D89&gt;0,AW89="")," * No olvide digitar la variable Migrantes. Digite Cero si no tiene.",IF(AW89&gt;D89," * La variable Migrantes No puede ser mayor al Total Ambos Sexos.",""))</f>
        <v/>
      </c>
      <c r="DE89"/>
      <c r="DG89" s="26">
        <f t="shared" ref="DG89:DG92" si="147">IF(AND((W89+X89)&gt;0,AO89=""),1,IF(AO89&gt;(W89+X89),1,0))</f>
        <v>0</v>
      </c>
      <c r="DH89" s="26">
        <f t="shared" ref="DH89:DH140" si="148">IF(AND(F89&gt;0,AP89=""),1,IF(AP89&gt;F89,1,0))</f>
        <v>0</v>
      </c>
      <c r="DI89" s="26">
        <f t="shared" ref="DI89:DI140" si="149">IF(AND(D89&gt;0,AQ89=""),1,IF(AQ89&gt;D89,1,0))</f>
        <v>0</v>
      </c>
      <c r="DJ89" s="26">
        <f t="shared" ref="DJ89:DJ140" si="150">IF(AND((AI89+AJ89&gt;0),AR89=""),1,IF(AR89&gt;(AI89+AJ89),1,0))</f>
        <v>0</v>
      </c>
      <c r="DK89" s="26">
        <f t="shared" ref="DK89:DK140" si="151">IF(AND(D89&gt;0,AT89=""),1,IF(AT89&gt;D89,1,0))</f>
        <v>0</v>
      </c>
      <c r="DL89" s="26">
        <f t="shared" ref="DL89:DL140" si="152">IF(AND(D89&gt;0,AU89=""),1,IF(AU89&gt;D89,1,0))</f>
        <v>0</v>
      </c>
      <c r="DM89" s="26">
        <f t="shared" ref="DM89:DM140" si="153">IF(AND(D89&gt;0,AV89=""),1,IF(AV89&gt;D89,1,0))</f>
        <v>0</v>
      </c>
      <c r="DN89" s="26">
        <f t="shared" ref="DN89:DN140" si="154">IF(AND(D89&gt;0,AW89=""),1,IF(AW89&gt;D89,1,0))</f>
        <v>0</v>
      </c>
    </row>
    <row r="90" spans="1:118" ht="15" customHeight="1" x14ac:dyDescent="0.25">
      <c r="A90" s="1590" t="s">
        <v>122</v>
      </c>
      <c r="B90" s="1591"/>
      <c r="C90" s="1592"/>
      <c r="D90" s="1383">
        <f t="shared" si="136"/>
        <v>8</v>
      </c>
      <c r="E90" s="1465">
        <f t="shared" si="137"/>
        <v>6</v>
      </c>
      <c r="F90" s="1466">
        <f t="shared" si="137"/>
        <v>2</v>
      </c>
      <c r="G90" s="1467">
        <v>2</v>
      </c>
      <c r="H90" s="22">
        <v>0</v>
      </c>
      <c r="I90" s="19">
        <v>0</v>
      </c>
      <c r="J90" s="177">
        <v>0</v>
      </c>
      <c r="K90" s="19">
        <v>0</v>
      </c>
      <c r="L90" s="1425">
        <v>0</v>
      </c>
      <c r="M90" s="1467">
        <v>0</v>
      </c>
      <c r="N90" s="1425">
        <v>0</v>
      </c>
      <c r="O90" s="1424">
        <v>0</v>
      </c>
      <c r="P90" s="1425">
        <v>0</v>
      </c>
      <c r="Q90" s="1424">
        <v>0</v>
      </c>
      <c r="R90" s="1425">
        <v>0</v>
      </c>
      <c r="S90" s="1424">
        <v>0</v>
      </c>
      <c r="T90" s="1425">
        <v>0</v>
      </c>
      <c r="U90" s="1424">
        <v>0</v>
      </c>
      <c r="V90" s="1425">
        <v>0</v>
      </c>
      <c r="W90" s="1424">
        <v>0</v>
      </c>
      <c r="X90" s="1425">
        <v>1</v>
      </c>
      <c r="Y90" s="1424">
        <v>0</v>
      </c>
      <c r="Z90" s="1425">
        <v>0</v>
      </c>
      <c r="AA90" s="1424">
        <v>0</v>
      </c>
      <c r="AB90" s="1425">
        <v>0</v>
      </c>
      <c r="AC90" s="1424">
        <v>0</v>
      </c>
      <c r="AD90" s="1425">
        <v>0</v>
      </c>
      <c r="AE90" s="1424">
        <v>1</v>
      </c>
      <c r="AF90" s="1425">
        <v>0</v>
      </c>
      <c r="AG90" s="1424">
        <v>1</v>
      </c>
      <c r="AH90" s="1425">
        <v>0</v>
      </c>
      <c r="AI90" s="1424">
        <v>2</v>
      </c>
      <c r="AJ90" s="1425">
        <v>1</v>
      </c>
      <c r="AK90" s="1424">
        <v>0</v>
      </c>
      <c r="AL90" s="1425">
        <v>0</v>
      </c>
      <c r="AM90" s="1424">
        <v>0</v>
      </c>
      <c r="AN90" s="1426">
        <v>0</v>
      </c>
      <c r="AO90" s="1468">
        <v>0</v>
      </c>
      <c r="AP90" s="20">
        <v>0</v>
      </c>
      <c r="AQ90" s="24">
        <v>8</v>
      </c>
      <c r="AR90" s="24">
        <v>0</v>
      </c>
      <c r="AS90" s="24">
        <v>0</v>
      </c>
      <c r="AT90" s="20">
        <v>0</v>
      </c>
      <c r="AU90" s="20">
        <v>0</v>
      </c>
      <c r="AV90" s="20">
        <v>0</v>
      </c>
      <c r="AW90" s="20">
        <v>0</v>
      </c>
      <c r="AX90" t="str">
        <f t="shared" si="138"/>
        <v/>
      </c>
      <c r="CW90" s="25" t="str">
        <f t="shared" si="139"/>
        <v/>
      </c>
      <c r="CX90" s="25" t="str">
        <f t="shared" si="140"/>
        <v/>
      </c>
      <c r="CY90" s="25" t="str">
        <f t="shared" si="141"/>
        <v/>
      </c>
      <c r="CZ90" s="25" t="str">
        <f t="shared" si="142"/>
        <v/>
      </c>
      <c r="DA90" s="25" t="str">
        <f t="shared" si="143"/>
        <v/>
      </c>
      <c r="DB90" s="25" t="str">
        <f t="shared" si="144"/>
        <v/>
      </c>
      <c r="DC90" s="25" t="str">
        <f t="shared" si="145"/>
        <v/>
      </c>
      <c r="DD90" s="25" t="str">
        <f t="shared" si="146"/>
        <v/>
      </c>
      <c r="DE90"/>
      <c r="DG90" s="26">
        <f t="shared" si="147"/>
        <v>0</v>
      </c>
      <c r="DH90" s="26">
        <f t="shared" si="148"/>
        <v>0</v>
      </c>
      <c r="DI90" s="26">
        <f t="shared" si="149"/>
        <v>0</v>
      </c>
      <c r="DJ90" s="26">
        <f t="shared" si="150"/>
        <v>0</v>
      </c>
      <c r="DK90" s="26">
        <f t="shared" si="151"/>
        <v>0</v>
      </c>
      <c r="DL90" s="26">
        <f t="shared" si="152"/>
        <v>0</v>
      </c>
      <c r="DM90" s="26">
        <f t="shared" si="153"/>
        <v>0</v>
      </c>
      <c r="DN90" s="26">
        <f t="shared" si="154"/>
        <v>0</v>
      </c>
    </row>
    <row r="91" spans="1:118" x14ac:dyDescent="0.25">
      <c r="A91" s="1590" t="s">
        <v>123</v>
      </c>
      <c r="B91" s="1591"/>
      <c r="C91" s="1592"/>
      <c r="D91" s="1383">
        <f t="shared" si="136"/>
        <v>5</v>
      </c>
      <c r="E91" s="1465">
        <f t="shared" si="137"/>
        <v>3</v>
      </c>
      <c r="F91" s="1466">
        <f t="shared" si="137"/>
        <v>2</v>
      </c>
      <c r="G91" s="1467">
        <v>0</v>
      </c>
      <c r="H91" s="22">
        <v>0</v>
      </c>
      <c r="I91" s="19">
        <v>0</v>
      </c>
      <c r="J91" s="177">
        <v>0</v>
      </c>
      <c r="K91" s="19">
        <v>0</v>
      </c>
      <c r="L91" s="1425">
        <v>0</v>
      </c>
      <c r="M91" s="1467">
        <v>0</v>
      </c>
      <c r="N91" s="1425">
        <v>0</v>
      </c>
      <c r="O91" s="1424">
        <v>0</v>
      </c>
      <c r="P91" s="1425">
        <v>0</v>
      </c>
      <c r="Q91" s="1424">
        <v>0</v>
      </c>
      <c r="R91" s="1425">
        <v>0</v>
      </c>
      <c r="S91" s="1424">
        <v>0</v>
      </c>
      <c r="T91" s="1425">
        <v>0</v>
      </c>
      <c r="U91" s="1424">
        <v>0</v>
      </c>
      <c r="V91" s="1425">
        <v>0</v>
      </c>
      <c r="W91" s="1424">
        <v>0</v>
      </c>
      <c r="X91" s="1425">
        <v>0</v>
      </c>
      <c r="Y91" s="1424">
        <v>0</v>
      </c>
      <c r="Z91" s="1425">
        <v>1</v>
      </c>
      <c r="AA91" s="1424">
        <v>0</v>
      </c>
      <c r="AB91" s="1425">
        <v>0</v>
      </c>
      <c r="AC91" s="1424">
        <v>0</v>
      </c>
      <c r="AD91" s="1425">
        <v>0</v>
      </c>
      <c r="AE91" s="1424">
        <v>1</v>
      </c>
      <c r="AF91" s="1425">
        <v>0</v>
      </c>
      <c r="AG91" s="1424">
        <v>1</v>
      </c>
      <c r="AH91" s="1425">
        <v>0</v>
      </c>
      <c r="AI91" s="1424">
        <v>1</v>
      </c>
      <c r="AJ91" s="1425">
        <v>0</v>
      </c>
      <c r="AK91" s="1424">
        <v>0</v>
      </c>
      <c r="AL91" s="1425">
        <v>1</v>
      </c>
      <c r="AM91" s="1424">
        <v>0</v>
      </c>
      <c r="AN91" s="1426">
        <v>0</v>
      </c>
      <c r="AO91" s="1468">
        <v>0</v>
      </c>
      <c r="AP91" s="20">
        <v>0</v>
      </c>
      <c r="AQ91" s="24">
        <v>5</v>
      </c>
      <c r="AR91" s="24">
        <v>0</v>
      </c>
      <c r="AS91" s="24">
        <v>0</v>
      </c>
      <c r="AT91" s="20">
        <v>0</v>
      </c>
      <c r="AU91" s="20">
        <v>0</v>
      </c>
      <c r="AV91" s="20">
        <v>0</v>
      </c>
      <c r="AW91" s="20">
        <v>0</v>
      </c>
      <c r="AX91" t="str">
        <f t="shared" si="138"/>
        <v/>
      </c>
      <c r="CW91" s="25" t="str">
        <f t="shared" si="139"/>
        <v/>
      </c>
      <c r="CX91" s="25" t="str">
        <f t="shared" si="140"/>
        <v/>
      </c>
      <c r="CY91" s="25" t="str">
        <f t="shared" si="141"/>
        <v/>
      </c>
      <c r="CZ91" s="25" t="str">
        <f t="shared" si="142"/>
        <v/>
      </c>
      <c r="DA91" s="25" t="str">
        <f t="shared" si="143"/>
        <v/>
      </c>
      <c r="DB91" s="25" t="str">
        <f t="shared" si="144"/>
        <v/>
      </c>
      <c r="DC91" s="25" t="str">
        <f t="shared" si="145"/>
        <v/>
      </c>
      <c r="DD91" s="25" t="str">
        <f t="shared" si="146"/>
        <v/>
      </c>
      <c r="DE91"/>
      <c r="DG91" s="26">
        <f t="shared" si="147"/>
        <v>0</v>
      </c>
      <c r="DH91" s="26">
        <f t="shared" si="148"/>
        <v>0</v>
      </c>
      <c r="DI91" s="26">
        <f t="shared" si="149"/>
        <v>0</v>
      </c>
      <c r="DJ91" s="26">
        <f t="shared" si="150"/>
        <v>0</v>
      </c>
      <c r="DK91" s="26">
        <f t="shared" si="151"/>
        <v>0</v>
      </c>
      <c r="DL91" s="26">
        <f t="shared" si="152"/>
        <v>0</v>
      </c>
      <c r="DM91" s="26">
        <f t="shared" si="153"/>
        <v>0</v>
      </c>
      <c r="DN91" s="26">
        <f t="shared" si="154"/>
        <v>0</v>
      </c>
    </row>
    <row r="92" spans="1:118" x14ac:dyDescent="0.25">
      <c r="A92" s="1590" t="s">
        <v>124</v>
      </c>
      <c r="B92" s="1591"/>
      <c r="C92" s="1592"/>
      <c r="D92" s="1383">
        <f t="shared" si="136"/>
        <v>140</v>
      </c>
      <c r="E92" s="1465">
        <f t="shared" si="137"/>
        <v>58</v>
      </c>
      <c r="F92" s="1466">
        <f>SUM(H92+J92+L92+N92+P92+R92+T92+V92+X92+Z92+AB92+AD92+AF92+AH92+AJ92+AL92+AN92)</f>
        <v>82</v>
      </c>
      <c r="G92" s="1467"/>
      <c r="H92" s="22"/>
      <c r="I92" s="19"/>
      <c r="J92" s="177"/>
      <c r="K92" s="19"/>
      <c r="L92" s="1425"/>
      <c r="M92" s="1467"/>
      <c r="N92" s="1425"/>
      <c r="O92" s="1424">
        <v>1</v>
      </c>
      <c r="P92" s="1425">
        <v>1</v>
      </c>
      <c r="Q92" s="1424">
        <v>2</v>
      </c>
      <c r="R92" s="1425">
        <v>1</v>
      </c>
      <c r="S92" s="1424">
        <v>5</v>
      </c>
      <c r="T92" s="1425">
        <v>1</v>
      </c>
      <c r="U92" s="1424">
        <v>7</v>
      </c>
      <c r="V92" s="1425">
        <v>13</v>
      </c>
      <c r="W92" s="1424">
        <v>11</v>
      </c>
      <c r="X92" s="1425">
        <v>10</v>
      </c>
      <c r="Y92" s="1424">
        <v>2</v>
      </c>
      <c r="Z92" s="1425">
        <v>3</v>
      </c>
      <c r="AA92" s="1424"/>
      <c r="AB92" s="1425">
        <v>3</v>
      </c>
      <c r="AC92" s="1424"/>
      <c r="AD92" s="1425">
        <v>1</v>
      </c>
      <c r="AE92" s="1424">
        <v>4</v>
      </c>
      <c r="AF92" s="1425">
        <v>3</v>
      </c>
      <c r="AG92" s="1424">
        <v>3</v>
      </c>
      <c r="AH92" s="1425">
        <v>12</v>
      </c>
      <c r="AI92" s="1424">
        <v>3</v>
      </c>
      <c r="AJ92" s="1425">
        <v>5</v>
      </c>
      <c r="AK92" s="1424">
        <v>13</v>
      </c>
      <c r="AL92" s="1425">
        <v>17</v>
      </c>
      <c r="AM92" s="1424">
        <v>7</v>
      </c>
      <c r="AN92" s="1426">
        <v>12</v>
      </c>
      <c r="AO92" s="1468">
        <v>4</v>
      </c>
      <c r="AP92" s="20">
        <v>0</v>
      </c>
      <c r="AQ92" s="24">
        <v>140</v>
      </c>
      <c r="AR92" s="24">
        <v>1</v>
      </c>
      <c r="AS92" s="24">
        <v>0</v>
      </c>
      <c r="AT92" s="20">
        <v>0</v>
      </c>
      <c r="AU92" s="20">
        <v>0</v>
      </c>
      <c r="AV92" s="20">
        <v>0</v>
      </c>
      <c r="AW92" s="20">
        <v>0</v>
      </c>
      <c r="AX92" t="str">
        <f t="shared" si="138"/>
        <v/>
      </c>
      <c r="CW92" s="25" t="str">
        <f t="shared" si="139"/>
        <v/>
      </c>
      <c r="CX92" s="25" t="str">
        <f t="shared" si="140"/>
        <v/>
      </c>
      <c r="CY92" s="25" t="str">
        <f t="shared" si="141"/>
        <v/>
      </c>
      <c r="CZ92" s="25" t="str">
        <f t="shared" si="142"/>
        <v/>
      </c>
      <c r="DA92" s="25" t="str">
        <f t="shared" si="143"/>
        <v/>
      </c>
      <c r="DB92" s="25" t="str">
        <f t="shared" si="144"/>
        <v/>
      </c>
      <c r="DC92" s="25" t="str">
        <f t="shared" si="145"/>
        <v/>
      </c>
      <c r="DD92" s="25" t="str">
        <f t="shared" si="146"/>
        <v/>
      </c>
      <c r="DE92"/>
      <c r="DG92" s="26">
        <f t="shared" si="147"/>
        <v>0</v>
      </c>
      <c r="DH92" s="26">
        <f t="shared" si="148"/>
        <v>0</v>
      </c>
      <c r="DI92" s="26">
        <f t="shared" si="149"/>
        <v>0</v>
      </c>
      <c r="DJ92" s="26">
        <f t="shared" si="150"/>
        <v>0</v>
      </c>
      <c r="DK92" s="26">
        <f t="shared" si="151"/>
        <v>0</v>
      </c>
      <c r="DL92" s="26">
        <f t="shared" si="152"/>
        <v>0</v>
      </c>
      <c r="DM92" s="26">
        <f t="shared" si="153"/>
        <v>0</v>
      </c>
      <c r="DN92" s="26">
        <f t="shared" si="154"/>
        <v>0</v>
      </c>
    </row>
    <row r="93" spans="1:118" x14ac:dyDescent="0.25">
      <c r="A93" s="1590" t="s">
        <v>125</v>
      </c>
      <c r="B93" s="1591"/>
      <c r="C93" s="1592"/>
      <c r="D93" s="1383">
        <f t="shared" si="136"/>
        <v>55</v>
      </c>
      <c r="E93" s="1465">
        <f>SUM(Y93+AA93+AC93+AE93+AG93+AI93+AK93+AM93)</f>
        <v>17</v>
      </c>
      <c r="F93" s="1466">
        <f>SUM(Z93+AB93+AD93+AF93+AH93+AJ93+AL93+AN93)</f>
        <v>38</v>
      </c>
      <c r="G93" s="1593"/>
      <c r="H93" s="1594"/>
      <c r="I93" s="1593"/>
      <c r="J93" s="1595"/>
      <c r="K93" s="1593"/>
      <c r="L93" s="1594"/>
      <c r="M93" s="1593"/>
      <c r="N93" s="1594"/>
      <c r="O93" s="1596"/>
      <c r="P93" s="1594"/>
      <c r="Q93" s="1596"/>
      <c r="R93" s="1594"/>
      <c r="S93" s="1596"/>
      <c r="T93" s="1594"/>
      <c r="U93" s="1596"/>
      <c r="V93" s="1594"/>
      <c r="W93" s="1596"/>
      <c r="X93" s="1594"/>
      <c r="Y93" s="1424">
        <v>6</v>
      </c>
      <c r="Z93" s="1425">
        <v>16</v>
      </c>
      <c r="AA93" s="1424">
        <v>4</v>
      </c>
      <c r="AB93" s="1425">
        <v>8</v>
      </c>
      <c r="AC93" s="1424">
        <v>0</v>
      </c>
      <c r="AD93" s="1425">
        <v>10</v>
      </c>
      <c r="AE93" s="1424">
        <v>0</v>
      </c>
      <c r="AF93" s="1425">
        <v>3</v>
      </c>
      <c r="AG93" s="1424">
        <v>0</v>
      </c>
      <c r="AH93" s="1425">
        <v>1</v>
      </c>
      <c r="AI93" s="1424">
        <v>3</v>
      </c>
      <c r="AJ93" s="1425">
        <v>0</v>
      </c>
      <c r="AK93" s="1424">
        <v>2</v>
      </c>
      <c r="AL93" s="1425">
        <v>0</v>
      </c>
      <c r="AM93" s="1424">
        <v>2</v>
      </c>
      <c r="AN93" s="1426">
        <v>0</v>
      </c>
      <c r="AO93" s="1597"/>
      <c r="AP93" s="20">
        <v>0</v>
      </c>
      <c r="AQ93" s="24">
        <v>55</v>
      </c>
      <c r="AR93" s="24">
        <v>0</v>
      </c>
      <c r="AS93" s="24">
        <v>0</v>
      </c>
      <c r="AT93" s="20">
        <v>0</v>
      </c>
      <c r="AU93" s="20">
        <v>0</v>
      </c>
      <c r="AV93" s="20">
        <v>0</v>
      </c>
      <c r="AW93" s="20">
        <v>0</v>
      </c>
      <c r="AX93" t="str">
        <f t="shared" si="138"/>
        <v/>
      </c>
      <c r="CW93" s="182"/>
      <c r="CX93" s="25" t="str">
        <f t="shared" si="140"/>
        <v/>
      </c>
      <c r="CY93" s="25" t="str">
        <f t="shared" si="141"/>
        <v/>
      </c>
      <c r="CZ93" s="25" t="str">
        <f t="shared" si="142"/>
        <v/>
      </c>
      <c r="DA93" s="25" t="str">
        <f t="shared" si="143"/>
        <v/>
      </c>
      <c r="DB93" s="25" t="str">
        <f t="shared" si="144"/>
        <v/>
      </c>
      <c r="DC93" s="25" t="str">
        <f t="shared" si="145"/>
        <v/>
      </c>
      <c r="DD93" s="25" t="str">
        <f t="shared" si="146"/>
        <v/>
      </c>
      <c r="DE93"/>
      <c r="DG93" s="182"/>
      <c r="DH93" s="26">
        <f t="shared" si="148"/>
        <v>0</v>
      </c>
      <c r="DI93" s="26">
        <f t="shared" si="149"/>
        <v>0</v>
      </c>
      <c r="DJ93" s="26">
        <f t="shared" si="150"/>
        <v>0</v>
      </c>
      <c r="DK93" s="26">
        <f t="shared" si="151"/>
        <v>0</v>
      </c>
      <c r="DL93" s="26">
        <f t="shared" si="152"/>
        <v>0</v>
      </c>
      <c r="DM93" s="26">
        <f t="shared" si="153"/>
        <v>0</v>
      </c>
      <c r="DN93" s="26">
        <f t="shared" si="154"/>
        <v>0</v>
      </c>
    </row>
    <row r="94" spans="1:118" x14ac:dyDescent="0.25">
      <c r="A94" s="1598" t="s">
        <v>126</v>
      </c>
      <c r="B94" s="1598"/>
      <c r="C94" s="1598"/>
      <c r="D94" s="1383">
        <f t="shared" si="136"/>
        <v>98</v>
      </c>
      <c r="E94" s="1465">
        <f t="shared" si="137"/>
        <v>44</v>
      </c>
      <c r="F94" s="1466">
        <f t="shared" si="137"/>
        <v>54</v>
      </c>
      <c r="G94" s="1467">
        <v>1</v>
      </c>
      <c r="H94" s="1425">
        <v>0</v>
      </c>
      <c r="I94" s="1467">
        <v>0</v>
      </c>
      <c r="J94" s="1487">
        <v>0</v>
      </c>
      <c r="K94" s="1467">
        <v>3</v>
      </c>
      <c r="L94" s="1425">
        <v>0</v>
      </c>
      <c r="M94" s="1467">
        <v>1</v>
      </c>
      <c r="N94" s="1425">
        <v>0</v>
      </c>
      <c r="O94" s="1424">
        <v>0</v>
      </c>
      <c r="P94" s="1425">
        <v>0</v>
      </c>
      <c r="Q94" s="1424">
        <v>1</v>
      </c>
      <c r="R94" s="1425">
        <v>0</v>
      </c>
      <c r="S94" s="1424">
        <v>1</v>
      </c>
      <c r="T94" s="1425">
        <v>0</v>
      </c>
      <c r="U94" s="1424">
        <v>0</v>
      </c>
      <c r="V94" s="1425">
        <v>0</v>
      </c>
      <c r="W94" s="1424">
        <v>16</v>
      </c>
      <c r="X94" s="1425">
        <v>4</v>
      </c>
      <c r="Y94" s="1424">
        <v>8</v>
      </c>
      <c r="Z94" s="1425">
        <v>17</v>
      </c>
      <c r="AA94" s="1424">
        <v>4</v>
      </c>
      <c r="AB94" s="1425">
        <v>9</v>
      </c>
      <c r="AC94" s="1424">
        <v>0</v>
      </c>
      <c r="AD94" s="1425">
        <v>12</v>
      </c>
      <c r="AE94" s="1424">
        <v>1</v>
      </c>
      <c r="AF94" s="1425">
        <v>4</v>
      </c>
      <c r="AG94" s="1424">
        <v>1</v>
      </c>
      <c r="AH94" s="1425">
        <v>3</v>
      </c>
      <c r="AI94" s="1424">
        <v>3</v>
      </c>
      <c r="AJ94" s="1425">
        <v>3</v>
      </c>
      <c r="AK94" s="1424">
        <v>2</v>
      </c>
      <c r="AL94" s="1425">
        <v>0</v>
      </c>
      <c r="AM94" s="1424">
        <v>2</v>
      </c>
      <c r="AN94" s="1426">
        <v>2</v>
      </c>
      <c r="AO94" s="1468">
        <v>0</v>
      </c>
      <c r="AP94" s="1468">
        <v>0</v>
      </c>
      <c r="AQ94" s="1428">
        <v>98</v>
      </c>
      <c r="AR94" s="1428">
        <v>0</v>
      </c>
      <c r="AS94" s="1428">
        <v>0</v>
      </c>
      <c r="AT94" s="1468">
        <v>0</v>
      </c>
      <c r="AU94" s="1468">
        <v>0</v>
      </c>
      <c r="AV94" s="1468">
        <v>0</v>
      </c>
      <c r="AW94" s="1468">
        <v>0</v>
      </c>
      <c r="AX94" t="str">
        <f t="shared" si="138"/>
        <v/>
      </c>
      <c r="CW94" s="25" t="str">
        <f t="shared" si="139"/>
        <v/>
      </c>
      <c r="CX94" s="25" t="str">
        <f t="shared" si="140"/>
        <v/>
      </c>
      <c r="CY94" s="25" t="str">
        <f t="shared" si="141"/>
        <v/>
      </c>
      <c r="CZ94" s="25" t="str">
        <f t="shared" si="142"/>
        <v/>
      </c>
      <c r="DA94" s="25" t="str">
        <f t="shared" si="143"/>
        <v/>
      </c>
      <c r="DB94" s="25" t="str">
        <f t="shared" si="144"/>
        <v/>
      </c>
      <c r="DC94" s="25" t="str">
        <f t="shared" si="145"/>
        <v/>
      </c>
      <c r="DD94" s="25" t="str">
        <f t="shared" si="146"/>
        <v/>
      </c>
      <c r="DE94"/>
      <c r="DG94" s="26">
        <f t="shared" ref="DG94:DG96" si="155">IF(AND((W94+X94)&gt;0,AO94=""),1,IF(AO94&gt;(W94+X94),1,0))</f>
        <v>0</v>
      </c>
      <c r="DH94" s="26">
        <f t="shared" si="148"/>
        <v>0</v>
      </c>
      <c r="DI94" s="26">
        <f t="shared" si="149"/>
        <v>0</v>
      </c>
      <c r="DJ94" s="26">
        <f t="shared" si="150"/>
        <v>0</v>
      </c>
      <c r="DK94" s="26">
        <f t="shared" si="151"/>
        <v>0</v>
      </c>
      <c r="DL94" s="26">
        <f t="shared" si="152"/>
        <v>0</v>
      </c>
      <c r="DM94" s="26">
        <f t="shared" si="153"/>
        <v>0</v>
      </c>
      <c r="DN94" s="26">
        <f t="shared" si="154"/>
        <v>0</v>
      </c>
    </row>
    <row r="95" spans="1:118" x14ac:dyDescent="0.25">
      <c r="A95" s="1320" t="s">
        <v>127</v>
      </c>
      <c r="B95" s="1320"/>
      <c r="C95" s="1320"/>
      <c r="D95" s="1383">
        <f t="shared" si="136"/>
        <v>12</v>
      </c>
      <c r="E95" s="1465">
        <f t="shared" si="137"/>
        <v>8</v>
      </c>
      <c r="F95" s="1466">
        <f t="shared" si="137"/>
        <v>4</v>
      </c>
      <c r="G95" s="1467">
        <v>0</v>
      </c>
      <c r="H95" s="1425">
        <v>0</v>
      </c>
      <c r="I95" s="1467">
        <v>0</v>
      </c>
      <c r="J95" s="1487">
        <v>0</v>
      </c>
      <c r="K95" s="1467">
        <v>3</v>
      </c>
      <c r="L95" s="1425">
        <v>0</v>
      </c>
      <c r="M95" s="1467">
        <v>2</v>
      </c>
      <c r="N95" s="1425">
        <v>0</v>
      </c>
      <c r="O95" s="1424">
        <v>0</v>
      </c>
      <c r="P95" s="1425">
        <v>1</v>
      </c>
      <c r="Q95" s="1424">
        <v>0</v>
      </c>
      <c r="R95" s="1425">
        <v>0</v>
      </c>
      <c r="S95" s="1424">
        <v>0</v>
      </c>
      <c r="T95" s="1425">
        <v>1</v>
      </c>
      <c r="U95" s="1424">
        <v>2</v>
      </c>
      <c r="V95" s="1425">
        <v>1</v>
      </c>
      <c r="W95" s="1424">
        <v>1</v>
      </c>
      <c r="X95" s="1425">
        <v>1</v>
      </c>
      <c r="Y95" s="1424">
        <v>0</v>
      </c>
      <c r="Z95" s="1425">
        <v>0</v>
      </c>
      <c r="AA95" s="1424">
        <v>0</v>
      </c>
      <c r="AB95" s="1425">
        <v>0</v>
      </c>
      <c r="AC95" s="1424">
        <v>0</v>
      </c>
      <c r="AD95" s="1425">
        <v>0</v>
      </c>
      <c r="AE95" s="1424">
        <v>0</v>
      </c>
      <c r="AF95" s="1425">
        <v>0</v>
      </c>
      <c r="AG95" s="1424">
        <v>0</v>
      </c>
      <c r="AH95" s="1425">
        <v>0</v>
      </c>
      <c r="AI95" s="1424">
        <v>0</v>
      </c>
      <c r="AJ95" s="1425">
        <v>0</v>
      </c>
      <c r="AK95" s="1424">
        <v>0</v>
      </c>
      <c r="AL95" s="1425">
        <v>0</v>
      </c>
      <c r="AM95" s="1424">
        <v>0</v>
      </c>
      <c r="AN95" s="1426">
        <v>0</v>
      </c>
      <c r="AO95" s="1468">
        <v>0</v>
      </c>
      <c r="AP95" s="1468">
        <v>0</v>
      </c>
      <c r="AQ95" s="1428">
        <v>12</v>
      </c>
      <c r="AR95" s="1428">
        <v>0</v>
      </c>
      <c r="AS95" s="1428">
        <v>0</v>
      </c>
      <c r="AT95" s="1468">
        <v>0</v>
      </c>
      <c r="AU95" s="1468">
        <v>0</v>
      </c>
      <c r="AV95" s="1468">
        <v>0</v>
      </c>
      <c r="AW95" s="1468">
        <v>0</v>
      </c>
      <c r="AX95" t="str">
        <f t="shared" si="138"/>
        <v/>
      </c>
      <c r="CW95" s="25" t="str">
        <f t="shared" si="139"/>
        <v/>
      </c>
      <c r="CX95" s="25" t="str">
        <f t="shared" si="140"/>
        <v/>
      </c>
      <c r="CY95" s="25" t="str">
        <f t="shared" si="141"/>
        <v/>
      </c>
      <c r="CZ95" s="25" t="str">
        <f t="shared" si="142"/>
        <v/>
      </c>
      <c r="DA95" s="25" t="str">
        <f t="shared" si="143"/>
        <v/>
      </c>
      <c r="DB95" s="25" t="str">
        <f t="shared" si="144"/>
        <v/>
      </c>
      <c r="DC95" s="25" t="str">
        <f t="shared" si="145"/>
        <v/>
      </c>
      <c r="DD95" s="25" t="str">
        <f t="shared" si="146"/>
        <v/>
      </c>
      <c r="DE95"/>
      <c r="DG95" s="26">
        <f t="shared" si="155"/>
        <v>0</v>
      </c>
      <c r="DH95" s="26">
        <f t="shared" si="148"/>
        <v>0</v>
      </c>
      <c r="DI95" s="26">
        <f t="shared" si="149"/>
        <v>0</v>
      </c>
      <c r="DJ95" s="26">
        <f t="shared" si="150"/>
        <v>0</v>
      </c>
      <c r="DK95" s="26">
        <f t="shared" si="151"/>
        <v>0</v>
      </c>
      <c r="DL95" s="26">
        <f t="shared" si="152"/>
        <v>0</v>
      </c>
      <c r="DM95" s="26">
        <f t="shared" si="153"/>
        <v>0</v>
      </c>
      <c r="DN95" s="26">
        <f t="shared" si="154"/>
        <v>0</v>
      </c>
    </row>
    <row r="96" spans="1:118" x14ac:dyDescent="0.25">
      <c r="A96" s="1419" t="s">
        <v>128</v>
      </c>
      <c r="B96" s="1420"/>
      <c r="C96" s="1421"/>
      <c r="D96" s="1383">
        <f t="shared" si="136"/>
        <v>169</v>
      </c>
      <c r="E96" s="1465">
        <f t="shared" si="137"/>
        <v>100</v>
      </c>
      <c r="F96" s="1466">
        <f t="shared" si="137"/>
        <v>69</v>
      </c>
      <c r="G96" s="1467">
        <v>0</v>
      </c>
      <c r="H96" s="22">
        <v>0</v>
      </c>
      <c r="I96" s="19">
        <v>0</v>
      </c>
      <c r="J96" s="177">
        <v>0</v>
      </c>
      <c r="K96" s="19">
        <v>16</v>
      </c>
      <c r="L96" s="1425">
        <v>6</v>
      </c>
      <c r="M96" s="1467">
        <v>5</v>
      </c>
      <c r="N96" s="1425">
        <v>6</v>
      </c>
      <c r="O96" s="1424">
        <v>9</v>
      </c>
      <c r="P96" s="1425">
        <v>23</v>
      </c>
      <c r="Q96" s="1424">
        <v>16</v>
      </c>
      <c r="R96" s="1425">
        <v>6</v>
      </c>
      <c r="S96" s="1424">
        <v>7</v>
      </c>
      <c r="T96" s="1425">
        <v>5</v>
      </c>
      <c r="U96" s="1424">
        <v>15</v>
      </c>
      <c r="V96" s="1425">
        <v>12</v>
      </c>
      <c r="W96" s="1424">
        <v>22</v>
      </c>
      <c r="X96" s="1425">
        <v>3</v>
      </c>
      <c r="Y96" s="1424">
        <v>3</v>
      </c>
      <c r="Z96" s="1425">
        <v>4</v>
      </c>
      <c r="AA96" s="1424">
        <v>5</v>
      </c>
      <c r="AB96" s="1425">
        <v>0</v>
      </c>
      <c r="AC96" s="1424">
        <v>2</v>
      </c>
      <c r="AD96" s="1425">
        <v>1</v>
      </c>
      <c r="AE96" s="1424">
        <v>0</v>
      </c>
      <c r="AF96" s="1425">
        <v>0</v>
      </c>
      <c r="AG96" s="1424">
        <v>0</v>
      </c>
      <c r="AH96" s="1425">
        <v>1</v>
      </c>
      <c r="AI96" s="1424">
        <v>0</v>
      </c>
      <c r="AJ96" s="1425">
        <v>0</v>
      </c>
      <c r="AK96" s="1424">
        <v>0</v>
      </c>
      <c r="AL96" s="1425">
        <v>1</v>
      </c>
      <c r="AM96" s="1424">
        <v>0</v>
      </c>
      <c r="AN96" s="1426">
        <v>1</v>
      </c>
      <c r="AO96" s="1468">
        <v>0</v>
      </c>
      <c r="AP96" s="20">
        <v>0</v>
      </c>
      <c r="AQ96" s="24">
        <v>169</v>
      </c>
      <c r="AR96" s="24">
        <v>0</v>
      </c>
      <c r="AS96" s="24">
        <v>0</v>
      </c>
      <c r="AT96" s="20">
        <v>0</v>
      </c>
      <c r="AU96" s="20">
        <v>0</v>
      </c>
      <c r="AV96" s="20">
        <v>0</v>
      </c>
      <c r="AW96" s="20">
        <v>2</v>
      </c>
      <c r="AX96" t="str">
        <f t="shared" si="138"/>
        <v/>
      </c>
      <c r="CW96" s="25" t="str">
        <f t="shared" si="139"/>
        <v/>
      </c>
      <c r="CX96" s="25" t="str">
        <f t="shared" si="140"/>
        <v/>
      </c>
      <c r="CY96" s="25" t="str">
        <f t="shared" si="141"/>
        <v/>
      </c>
      <c r="CZ96" s="25" t="str">
        <f t="shared" si="142"/>
        <v/>
      </c>
      <c r="DA96" s="25" t="str">
        <f t="shared" si="143"/>
        <v/>
      </c>
      <c r="DB96" s="25" t="str">
        <f t="shared" si="144"/>
        <v/>
      </c>
      <c r="DC96" s="25" t="str">
        <f t="shared" si="145"/>
        <v/>
      </c>
      <c r="DD96" s="25" t="str">
        <f t="shared" si="146"/>
        <v/>
      </c>
      <c r="DE96"/>
      <c r="DG96" s="26">
        <f t="shared" si="155"/>
        <v>0</v>
      </c>
      <c r="DH96" s="26">
        <f t="shared" si="148"/>
        <v>0</v>
      </c>
      <c r="DI96" s="26">
        <f t="shared" si="149"/>
        <v>0</v>
      </c>
      <c r="DJ96" s="26">
        <f t="shared" si="150"/>
        <v>0</v>
      </c>
      <c r="DK96" s="26">
        <f t="shared" si="151"/>
        <v>0</v>
      </c>
      <c r="DL96" s="26">
        <f t="shared" si="152"/>
        <v>0</v>
      </c>
      <c r="DM96" s="26">
        <f t="shared" si="153"/>
        <v>0</v>
      </c>
      <c r="DN96" s="26">
        <f t="shared" si="154"/>
        <v>0</v>
      </c>
    </row>
    <row r="97" spans="1:118" x14ac:dyDescent="0.25">
      <c r="A97" s="1590" t="s">
        <v>129</v>
      </c>
      <c r="B97" s="1591"/>
      <c r="C97" s="1592"/>
      <c r="D97" s="1383">
        <f t="shared" si="136"/>
        <v>0</v>
      </c>
      <c r="E97" s="1465">
        <f>SUM(Y97+AA97+AC97+AE97+AG97+AI97+AK97+AM97)</f>
        <v>0</v>
      </c>
      <c r="F97" s="1466">
        <f>SUM(Z97+AB97+AD97+AF97+AH97+AJ97+AL97+AN97)</f>
        <v>0</v>
      </c>
      <c r="G97" s="1593"/>
      <c r="H97" s="1594"/>
      <c r="I97" s="1593"/>
      <c r="J97" s="1595"/>
      <c r="K97" s="1593"/>
      <c r="L97" s="1594"/>
      <c r="M97" s="1593"/>
      <c r="N97" s="1594"/>
      <c r="O97" s="1596"/>
      <c r="P97" s="1594"/>
      <c r="Q97" s="1596"/>
      <c r="R97" s="1594"/>
      <c r="S97" s="1596"/>
      <c r="T97" s="1594"/>
      <c r="U97" s="1596"/>
      <c r="V97" s="1594"/>
      <c r="W97" s="1596"/>
      <c r="X97" s="1594"/>
      <c r="Y97" s="1424"/>
      <c r="Z97" s="1425"/>
      <c r="AA97" s="1424"/>
      <c r="AB97" s="1425"/>
      <c r="AC97" s="1424"/>
      <c r="AD97" s="1425"/>
      <c r="AE97" s="1424"/>
      <c r="AF97" s="1425"/>
      <c r="AG97" s="1424"/>
      <c r="AH97" s="1425"/>
      <c r="AI97" s="1424"/>
      <c r="AJ97" s="1425"/>
      <c r="AK97" s="1424"/>
      <c r="AL97" s="1425"/>
      <c r="AM97" s="1424"/>
      <c r="AN97" s="1426"/>
      <c r="AO97" s="1597"/>
      <c r="AP97" s="20">
        <v>0</v>
      </c>
      <c r="AQ97" s="24">
        <v>0</v>
      </c>
      <c r="AR97" s="24">
        <v>0</v>
      </c>
      <c r="AS97" s="24">
        <v>0</v>
      </c>
      <c r="AT97" s="20"/>
      <c r="AU97" s="20"/>
      <c r="AV97" s="20"/>
      <c r="AW97" s="20"/>
      <c r="AX97" t="str">
        <f t="shared" si="138"/>
        <v/>
      </c>
      <c r="CW97" s="182"/>
      <c r="CX97" s="25" t="str">
        <f t="shared" si="140"/>
        <v/>
      </c>
      <c r="CY97" s="25" t="str">
        <f t="shared" si="141"/>
        <v/>
      </c>
      <c r="CZ97" s="25" t="str">
        <f t="shared" si="142"/>
        <v/>
      </c>
      <c r="DA97" s="25" t="str">
        <f t="shared" si="143"/>
        <v/>
      </c>
      <c r="DB97" s="25" t="str">
        <f t="shared" si="144"/>
        <v/>
      </c>
      <c r="DC97" s="25" t="str">
        <f t="shared" si="145"/>
        <v/>
      </c>
      <c r="DD97" s="25" t="str">
        <f t="shared" si="146"/>
        <v/>
      </c>
      <c r="DE97"/>
      <c r="DG97" s="182"/>
      <c r="DH97" s="26">
        <f t="shared" si="148"/>
        <v>0</v>
      </c>
      <c r="DI97" s="26">
        <f t="shared" si="149"/>
        <v>0</v>
      </c>
      <c r="DJ97" s="26">
        <f t="shared" si="150"/>
        <v>0</v>
      </c>
      <c r="DK97" s="26">
        <f t="shared" si="151"/>
        <v>0</v>
      </c>
      <c r="DL97" s="26">
        <f t="shared" si="152"/>
        <v>0</v>
      </c>
      <c r="DM97" s="26">
        <f t="shared" si="153"/>
        <v>0</v>
      </c>
      <c r="DN97" s="26">
        <f t="shared" si="154"/>
        <v>0</v>
      </c>
    </row>
    <row r="98" spans="1:118" x14ac:dyDescent="0.25">
      <c r="A98" s="1598" t="s">
        <v>130</v>
      </c>
      <c r="B98" s="1598"/>
      <c r="C98" s="1598"/>
      <c r="D98" s="1383">
        <f t="shared" si="136"/>
        <v>29</v>
      </c>
      <c r="E98" s="1465">
        <f>SUM(G98+I98+K98+M98+O98+Q98+S98+U98+W98+Y98)</f>
        <v>18</v>
      </c>
      <c r="F98" s="1466">
        <f>SUM(H98+J98+L98+N98+P98+R98+T98+V98+X98+Z98)</f>
        <v>11</v>
      </c>
      <c r="G98" s="1467">
        <v>0</v>
      </c>
      <c r="H98" s="1425">
        <v>0</v>
      </c>
      <c r="I98" s="1467">
        <v>0</v>
      </c>
      <c r="J98" s="1487">
        <v>0</v>
      </c>
      <c r="K98" s="19">
        <v>0</v>
      </c>
      <c r="L98" s="1425">
        <v>0</v>
      </c>
      <c r="M98" s="1467">
        <v>0</v>
      </c>
      <c r="N98" s="1425">
        <v>0</v>
      </c>
      <c r="O98" s="1424">
        <v>0</v>
      </c>
      <c r="P98" s="1425">
        <v>0</v>
      </c>
      <c r="Q98" s="1424">
        <v>0</v>
      </c>
      <c r="R98" s="1425">
        <v>0</v>
      </c>
      <c r="S98" s="1424">
        <v>0</v>
      </c>
      <c r="T98" s="1425">
        <v>0</v>
      </c>
      <c r="U98" s="1424">
        <v>0</v>
      </c>
      <c r="V98" s="1425">
        <v>0</v>
      </c>
      <c r="W98" s="1424">
        <v>8</v>
      </c>
      <c r="X98" s="1425">
        <v>10</v>
      </c>
      <c r="Y98" s="1424">
        <v>10</v>
      </c>
      <c r="Z98" s="1425">
        <v>1</v>
      </c>
      <c r="AA98" s="1596"/>
      <c r="AB98" s="1594"/>
      <c r="AC98" s="1596"/>
      <c r="AD98" s="1594"/>
      <c r="AE98" s="1596"/>
      <c r="AF98" s="1594"/>
      <c r="AG98" s="1596"/>
      <c r="AH98" s="1594"/>
      <c r="AI98" s="1596"/>
      <c r="AJ98" s="1594"/>
      <c r="AK98" s="1596"/>
      <c r="AL98" s="1594"/>
      <c r="AM98" s="1596"/>
      <c r="AN98" s="1599"/>
      <c r="AO98" s="1468">
        <v>0</v>
      </c>
      <c r="AP98" s="1468">
        <v>0</v>
      </c>
      <c r="AQ98" s="1428">
        <v>29</v>
      </c>
      <c r="AR98" s="1600"/>
      <c r="AS98" s="1428">
        <v>0</v>
      </c>
      <c r="AT98" s="1468">
        <v>0</v>
      </c>
      <c r="AU98" s="1468">
        <v>0</v>
      </c>
      <c r="AV98" s="1468">
        <v>0</v>
      </c>
      <c r="AW98" s="1468">
        <v>0</v>
      </c>
      <c r="AX98" t="str">
        <f t="shared" si="138"/>
        <v/>
      </c>
      <c r="CW98" s="25" t="str">
        <f t="shared" si="139"/>
        <v/>
      </c>
      <c r="CX98" s="25" t="str">
        <f t="shared" si="140"/>
        <v/>
      </c>
      <c r="CY98" s="25" t="str">
        <f t="shared" si="141"/>
        <v/>
      </c>
      <c r="CZ98" s="182"/>
      <c r="DA98" s="25" t="str">
        <f t="shared" si="143"/>
        <v/>
      </c>
      <c r="DB98" s="25" t="str">
        <f t="shared" si="144"/>
        <v/>
      </c>
      <c r="DC98" s="25" t="str">
        <f t="shared" si="145"/>
        <v/>
      </c>
      <c r="DD98" s="25" t="str">
        <f t="shared" si="146"/>
        <v/>
      </c>
      <c r="DE98"/>
      <c r="DG98" s="26">
        <f t="shared" ref="DG98:DG116" si="156">IF(AND((W98+X98)&gt;0,AO98=""),1,IF(AO98&gt;(W98+X98),1,0))</f>
        <v>0</v>
      </c>
      <c r="DH98" s="26">
        <f t="shared" si="148"/>
        <v>0</v>
      </c>
      <c r="DI98" s="26">
        <f t="shared" si="149"/>
        <v>0</v>
      </c>
      <c r="DJ98" s="182"/>
      <c r="DK98" s="26">
        <f t="shared" si="151"/>
        <v>0</v>
      </c>
      <c r="DL98" s="26">
        <f t="shared" si="152"/>
        <v>0</v>
      </c>
      <c r="DM98" s="26">
        <f t="shared" si="153"/>
        <v>0</v>
      </c>
      <c r="DN98" s="26">
        <f t="shared" si="154"/>
        <v>0</v>
      </c>
    </row>
    <row r="99" spans="1:118" x14ac:dyDescent="0.25">
      <c r="A99" s="751" t="s">
        <v>131</v>
      </c>
      <c r="B99" s="752"/>
      <c r="C99" s="753"/>
      <c r="D99" s="1383">
        <f t="shared" si="136"/>
        <v>17</v>
      </c>
      <c r="E99" s="1465">
        <f t="shared" si="137"/>
        <v>4</v>
      </c>
      <c r="F99" s="1466">
        <f t="shared" si="137"/>
        <v>13</v>
      </c>
      <c r="G99" s="1467">
        <v>0</v>
      </c>
      <c r="H99" s="1425">
        <v>0</v>
      </c>
      <c r="I99" s="1467">
        <v>0</v>
      </c>
      <c r="J99" s="1487">
        <v>0</v>
      </c>
      <c r="K99" s="19">
        <v>0</v>
      </c>
      <c r="L99" s="1425">
        <v>0</v>
      </c>
      <c r="M99" s="1467">
        <v>0</v>
      </c>
      <c r="N99" s="1425">
        <v>0</v>
      </c>
      <c r="O99" s="1424">
        <v>0</v>
      </c>
      <c r="P99" s="1425">
        <v>0</v>
      </c>
      <c r="Q99" s="1424">
        <v>0</v>
      </c>
      <c r="R99" s="1425">
        <v>0</v>
      </c>
      <c r="S99" s="1424">
        <v>0</v>
      </c>
      <c r="T99" s="1425">
        <v>0</v>
      </c>
      <c r="U99" s="1424">
        <v>0</v>
      </c>
      <c r="V99" s="1425">
        <v>0</v>
      </c>
      <c r="W99" s="1424">
        <v>0</v>
      </c>
      <c r="X99" s="1425">
        <v>2</v>
      </c>
      <c r="Y99" s="1424">
        <v>3</v>
      </c>
      <c r="Z99" s="1425">
        <v>9</v>
      </c>
      <c r="AA99" s="1424">
        <v>1</v>
      </c>
      <c r="AB99" s="1425">
        <v>1</v>
      </c>
      <c r="AC99" s="1424">
        <v>0</v>
      </c>
      <c r="AD99" s="1425">
        <v>1</v>
      </c>
      <c r="AE99" s="1424">
        <v>0</v>
      </c>
      <c r="AF99" s="1425">
        <v>0</v>
      </c>
      <c r="AG99" s="1424">
        <v>0</v>
      </c>
      <c r="AH99" s="1425">
        <v>0</v>
      </c>
      <c r="AI99" s="1424">
        <v>0</v>
      </c>
      <c r="AJ99" s="1425">
        <v>0</v>
      </c>
      <c r="AK99" s="1424">
        <v>0</v>
      </c>
      <c r="AL99" s="1425">
        <v>0</v>
      </c>
      <c r="AM99" s="1424">
        <v>0</v>
      </c>
      <c r="AN99" s="1426">
        <v>0</v>
      </c>
      <c r="AO99" s="1468">
        <v>0</v>
      </c>
      <c r="AP99" s="1468">
        <v>0</v>
      </c>
      <c r="AQ99" s="1428">
        <v>17</v>
      </c>
      <c r="AR99" s="24">
        <v>0</v>
      </c>
      <c r="AS99" s="1428">
        <v>0</v>
      </c>
      <c r="AT99" s="1468">
        <v>0</v>
      </c>
      <c r="AU99" s="1468">
        <v>0</v>
      </c>
      <c r="AV99" s="1468">
        <v>0</v>
      </c>
      <c r="AW99" s="1468">
        <v>0</v>
      </c>
      <c r="AX99" t="str">
        <f t="shared" si="138"/>
        <v/>
      </c>
      <c r="CW99" s="25" t="str">
        <f t="shared" si="139"/>
        <v/>
      </c>
      <c r="CX99" s="25" t="str">
        <f t="shared" si="140"/>
        <v/>
      </c>
      <c r="CY99" s="25" t="str">
        <f t="shared" si="141"/>
        <v/>
      </c>
      <c r="CZ99" s="25" t="str">
        <f t="shared" si="142"/>
        <v/>
      </c>
      <c r="DA99" s="25" t="str">
        <f t="shared" si="143"/>
        <v/>
      </c>
      <c r="DB99" s="25" t="str">
        <f t="shared" si="144"/>
        <v/>
      </c>
      <c r="DC99" s="25" t="str">
        <f t="shared" si="145"/>
        <v/>
      </c>
      <c r="DD99" s="25" t="str">
        <f t="shared" si="146"/>
        <v/>
      </c>
      <c r="DE99"/>
      <c r="DG99" s="26">
        <f t="shared" si="156"/>
        <v>0</v>
      </c>
      <c r="DH99" s="26">
        <f t="shared" si="148"/>
        <v>0</v>
      </c>
      <c r="DI99" s="26">
        <f t="shared" si="149"/>
        <v>0</v>
      </c>
      <c r="DJ99" s="26">
        <f t="shared" si="150"/>
        <v>0</v>
      </c>
      <c r="DK99" s="26">
        <f t="shared" si="151"/>
        <v>0</v>
      </c>
      <c r="DL99" s="26">
        <f t="shared" si="152"/>
        <v>0</v>
      </c>
      <c r="DM99" s="26">
        <f t="shared" si="153"/>
        <v>0</v>
      </c>
      <c r="DN99" s="26">
        <f t="shared" si="154"/>
        <v>0</v>
      </c>
    </row>
    <row r="100" spans="1:118" ht="15" customHeight="1" x14ac:dyDescent="0.25">
      <c r="A100" s="751" t="s">
        <v>132</v>
      </c>
      <c r="B100" s="752"/>
      <c r="C100" s="753"/>
      <c r="D100" s="1383">
        <f t="shared" si="136"/>
        <v>9</v>
      </c>
      <c r="E100" s="1465">
        <f t="shared" si="137"/>
        <v>2</v>
      </c>
      <c r="F100" s="1466">
        <f t="shared" si="137"/>
        <v>7</v>
      </c>
      <c r="G100" s="1467">
        <v>0</v>
      </c>
      <c r="H100" s="1425">
        <v>0</v>
      </c>
      <c r="I100" s="1467">
        <v>0</v>
      </c>
      <c r="J100" s="1487">
        <v>0</v>
      </c>
      <c r="K100" s="19">
        <v>0</v>
      </c>
      <c r="L100" s="1425">
        <v>0</v>
      </c>
      <c r="M100" s="1467">
        <v>0</v>
      </c>
      <c r="N100" s="1425">
        <v>0</v>
      </c>
      <c r="O100" s="1424">
        <v>0</v>
      </c>
      <c r="P100" s="1425">
        <v>0</v>
      </c>
      <c r="Q100" s="1424">
        <v>0</v>
      </c>
      <c r="R100" s="1425">
        <v>0</v>
      </c>
      <c r="S100" s="1424">
        <v>0</v>
      </c>
      <c r="T100" s="1425">
        <v>0</v>
      </c>
      <c r="U100" s="1424">
        <v>0</v>
      </c>
      <c r="V100" s="1425">
        <v>0</v>
      </c>
      <c r="W100" s="1424">
        <v>0</v>
      </c>
      <c r="X100" s="1425">
        <v>0</v>
      </c>
      <c r="Y100" s="1424">
        <v>1</v>
      </c>
      <c r="Z100" s="1425">
        <v>1</v>
      </c>
      <c r="AA100" s="1424">
        <v>0</v>
      </c>
      <c r="AB100" s="1425">
        <v>0</v>
      </c>
      <c r="AC100" s="1424">
        <v>0</v>
      </c>
      <c r="AD100" s="1425">
        <v>0</v>
      </c>
      <c r="AE100" s="1424">
        <v>0</v>
      </c>
      <c r="AF100" s="1425">
        <v>2</v>
      </c>
      <c r="AG100" s="1424">
        <v>0</v>
      </c>
      <c r="AH100" s="1425">
        <v>3</v>
      </c>
      <c r="AI100" s="1424">
        <v>1</v>
      </c>
      <c r="AJ100" s="1425">
        <v>1</v>
      </c>
      <c r="AK100" s="1424">
        <v>0</v>
      </c>
      <c r="AL100" s="1425">
        <v>0</v>
      </c>
      <c r="AM100" s="1424">
        <v>0</v>
      </c>
      <c r="AN100" s="1426">
        <v>0</v>
      </c>
      <c r="AO100" s="1468">
        <v>0</v>
      </c>
      <c r="AP100" s="1468">
        <v>0</v>
      </c>
      <c r="AQ100" s="1428">
        <v>9</v>
      </c>
      <c r="AR100" s="24">
        <v>0</v>
      </c>
      <c r="AS100" s="1428">
        <v>0</v>
      </c>
      <c r="AT100" s="1468">
        <v>0</v>
      </c>
      <c r="AU100" s="1468">
        <v>0</v>
      </c>
      <c r="AV100" s="1468">
        <v>0</v>
      </c>
      <c r="AW100" s="1468">
        <v>0</v>
      </c>
      <c r="AX100" t="str">
        <f t="shared" si="138"/>
        <v/>
      </c>
      <c r="CW100" s="25" t="str">
        <f t="shared" si="139"/>
        <v/>
      </c>
      <c r="CX100" s="25" t="str">
        <f t="shared" si="140"/>
        <v/>
      </c>
      <c r="CY100" s="25" t="str">
        <f t="shared" si="141"/>
        <v/>
      </c>
      <c r="CZ100" s="25" t="str">
        <f t="shared" si="142"/>
        <v/>
      </c>
      <c r="DA100" s="25" t="str">
        <f t="shared" si="143"/>
        <v/>
      </c>
      <c r="DB100" s="25" t="str">
        <f t="shared" si="144"/>
        <v/>
      </c>
      <c r="DC100" s="25" t="str">
        <f t="shared" si="145"/>
        <v/>
      </c>
      <c r="DD100" s="25" t="str">
        <f t="shared" si="146"/>
        <v/>
      </c>
      <c r="DE100"/>
      <c r="DG100" s="26">
        <f t="shared" si="156"/>
        <v>0</v>
      </c>
      <c r="DH100" s="26">
        <f t="shared" si="148"/>
        <v>0</v>
      </c>
      <c r="DI100" s="26">
        <f t="shared" si="149"/>
        <v>0</v>
      </c>
      <c r="DJ100" s="26">
        <f t="shared" si="150"/>
        <v>0</v>
      </c>
      <c r="DK100" s="26">
        <f t="shared" si="151"/>
        <v>0</v>
      </c>
      <c r="DL100" s="26">
        <f t="shared" si="152"/>
        <v>0</v>
      </c>
      <c r="DM100" s="26">
        <f t="shared" si="153"/>
        <v>0</v>
      </c>
      <c r="DN100" s="26">
        <f t="shared" si="154"/>
        <v>0</v>
      </c>
    </row>
    <row r="101" spans="1:118" x14ac:dyDescent="0.25">
      <c r="A101" s="1598" t="s">
        <v>133</v>
      </c>
      <c r="B101" s="1598"/>
      <c r="C101" s="1598"/>
      <c r="D101" s="1383">
        <f t="shared" si="136"/>
        <v>9</v>
      </c>
      <c r="E101" s="1465">
        <f t="shared" si="137"/>
        <v>7</v>
      </c>
      <c r="F101" s="1466">
        <f t="shared" si="137"/>
        <v>2</v>
      </c>
      <c r="G101" s="1467">
        <v>0</v>
      </c>
      <c r="H101" s="1425">
        <v>0</v>
      </c>
      <c r="I101" s="1467">
        <v>0</v>
      </c>
      <c r="J101" s="1487">
        <v>0</v>
      </c>
      <c r="K101" s="1467">
        <v>0</v>
      </c>
      <c r="L101" s="1425">
        <v>0</v>
      </c>
      <c r="M101" s="1467">
        <v>0</v>
      </c>
      <c r="N101" s="1425">
        <v>0</v>
      </c>
      <c r="O101" s="1424">
        <v>0</v>
      </c>
      <c r="P101" s="1425">
        <v>0</v>
      </c>
      <c r="Q101" s="1424">
        <v>0</v>
      </c>
      <c r="R101" s="1425">
        <v>0</v>
      </c>
      <c r="S101" s="1424">
        <v>0</v>
      </c>
      <c r="T101" s="1425">
        <v>0</v>
      </c>
      <c r="U101" s="1424">
        <v>0</v>
      </c>
      <c r="V101" s="1425">
        <v>0</v>
      </c>
      <c r="W101" s="1424">
        <v>0</v>
      </c>
      <c r="X101" s="1425">
        <v>0</v>
      </c>
      <c r="Y101" s="1424">
        <v>4</v>
      </c>
      <c r="Z101" s="1425">
        <v>2</v>
      </c>
      <c r="AA101" s="1424">
        <v>3</v>
      </c>
      <c r="AB101" s="1425">
        <v>0</v>
      </c>
      <c r="AC101" s="1424">
        <v>0</v>
      </c>
      <c r="AD101" s="1425">
        <v>0</v>
      </c>
      <c r="AE101" s="1424">
        <v>0</v>
      </c>
      <c r="AF101" s="1425">
        <v>0</v>
      </c>
      <c r="AG101" s="1424">
        <v>0</v>
      </c>
      <c r="AH101" s="1425">
        <v>0</v>
      </c>
      <c r="AI101" s="1424">
        <v>0</v>
      </c>
      <c r="AJ101" s="1425">
        <v>0</v>
      </c>
      <c r="AK101" s="1424">
        <v>0</v>
      </c>
      <c r="AL101" s="1425">
        <v>0</v>
      </c>
      <c r="AM101" s="1424">
        <v>0</v>
      </c>
      <c r="AN101" s="1426">
        <v>0</v>
      </c>
      <c r="AO101" s="1468">
        <v>0</v>
      </c>
      <c r="AP101" s="1468">
        <v>0</v>
      </c>
      <c r="AQ101" s="1428">
        <v>9</v>
      </c>
      <c r="AR101" s="24">
        <v>0</v>
      </c>
      <c r="AS101" s="1428">
        <v>0</v>
      </c>
      <c r="AT101" s="1468">
        <v>0</v>
      </c>
      <c r="AU101" s="1468">
        <v>0</v>
      </c>
      <c r="AV101" s="1468">
        <v>0</v>
      </c>
      <c r="AW101" s="1468">
        <v>0</v>
      </c>
      <c r="AX101" t="str">
        <f t="shared" si="138"/>
        <v/>
      </c>
      <c r="CW101" s="25" t="str">
        <f t="shared" si="139"/>
        <v/>
      </c>
      <c r="CX101" s="25" t="str">
        <f t="shared" si="140"/>
        <v/>
      </c>
      <c r="CY101" s="25" t="str">
        <f t="shared" si="141"/>
        <v/>
      </c>
      <c r="CZ101" s="25" t="str">
        <f t="shared" si="142"/>
        <v/>
      </c>
      <c r="DA101" s="25" t="str">
        <f t="shared" si="143"/>
        <v/>
      </c>
      <c r="DB101" s="25" t="str">
        <f t="shared" si="144"/>
        <v/>
      </c>
      <c r="DC101" s="25" t="str">
        <f t="shared" si="145"/>
        <v/>
      </c>
      <c r="DD101" s="25" t="str">
        <f t="shared" si="146"/>
        <v/>
      </c>
      <c r="DE101"/>
      <c r="DG101" s="26">
        <f t="shared" si="156"/>
        <v>0</v>
      </c>
      <c r="DH101" s="26">
        <f t="shared" si="148"/>
        <v>0</v>
      </c>
      <c r="DI101" s="26">
        <f t="shared" si="149"/>
        <v>0</v>
      </c>
      <c r="DJ101" s="26">
        <f t="shared" si="150"/>
        <v>0</v>
      </c>
      <c r="DK101" s="26">
        <f t="shared" si="151"/>
        <v>0</v>
      </c>
      <c r="DL101" s="26">
        <f t="shared" si="152"/>
        <v>0</v>
      </c>
      <c r="DM101" s="26">
        <f t="shared" si="153"/>
        <v>0</v>
      </c>
      <c r="DN101" s="26">
        <f t="shared" si="154"/>
        <v>0</v>
      </c>
    </row>
    <row r="102" spans="1:118" x14ac:dyDescent="0.25">
      <c r="A102" s="1598" t="s">
        <v>134</v>
      </c>
      <c r="B102" s="1598"/>
      <c r="C102" s="1598"/>
      <c r="D102" s="1383">
        <f t="shared" si="136"/>
        <v>0</v>
      </c>
      <c r="E102" s="1465">
        <f t="shared" si="137"/>
        <v>0</v>
      </c>
      <c r="F102" s="1466">
        <f t="shared" si="137"/>
        <v>0</v>
      </c>
      <c r="G102" s="1467"/>
      <c r="H102" s="1425"/>
      <c r="I102" s="1467"/>
      <c r="J102" s="1487"/>
      <c r="K102" s="1467"/>
      <c r="L102" s="1425"/>
      <c r="M102" s="1467"/>
      <c r="N102" s="1425"/>
      <c r="O102" s="1424"/>
      <c r="P102" s="1425"/>
      <c r="Q102" s="1424"/>
      <c r="R102" s="1425"/>
      <c r="S102" s="1424"/>
      <c r="T102" s="1425"/>
      <c r="U102" s="1424"/>
      <c r="V102" s="1425"/>
      <c r="W102" s="1424"/>
      <c r="X102" s="1425"/>
      <c r="Y102" s="1424"/>
      <c r="Z102" s="1425"/>
      <c r="AA102" s="1424"/>
      <c r="AB102" s="1425"/>
      <c r="AC102" s="1424"/>
      <c r="AD102" s="1425"/>
      <c r="AE102" s="1424"/>
      <c r="AF102" s="1425"/>
      <c r="AG102" s="1424"/>
      <c r="AH102" s="1425"/>
      <c r="AI102" s="1424"/>
      <c r="AJ102" s="1425"/>
      <c r="AK102" s="1424"/>
      <c r="AL102" s="1425"/>
      <c r="AM102" s="1424"/>
      <c r="AN102" s="1426"/>
      <c r="AO102" s="1468">
        <v>0</v>
      </c>
      <c r="AP102" s="1468">
        <v>0</v>
      </c>
      <c r="AQ102" s="1428">
        <v>0</v>
      </c>
      <c r="AR102" s="24">
        <v>0</v>
      </c>
      <c r="AS102" s="1428">
        <v>0</v>
      </c>
      <c r="AT102" s="1468"/>
      <c r="AU102" s="1468"/>
      <c r="AV102" s="1468"/>
      <c r="AW102" s="1468"/>
      <c r="AX102" t="str">
        <f t="shared" si="138"/>
        <v/>
      </c>
      <c r="CW102" s="25" t="str">
        <f t="shared" si="139"/>
        <v/>
      </c>
      <c r="CX102" s="25" t="str">
        <f t="shared" si="140"/>
        <v/>
      </c>
      <c r="CY102" s="25" t="str">
        <f t="shared" si="141"/>
        <v/>
      </c>
      <c r="CZ102" s="25" t="str">
        <f t="shared" si="142"/>
        <v/>
      </c>
      <c r="DA102" s="25" t="str">
        <f t="shared" si="143"/>
        <v/>
      </c>
      <c r="DB102" s="25" t="str">
        <f t="shared" si="144"/>
        <v/>
      </c>
      <c r="DC102" s="25" t="str">
        <f t="shared" si="145"/>
        <v/>
      </c>
      <c r="DD102" s="25" t="str">
        <f t="shared" si="146"/>
        <v/>
      </c>
      <c r="DE102"/>
      <c r="DG102" s="26">
        <f t="shared" si="156"/>
        <v>0</v>
      </c>
      <c r="DH102" s="26">
        <f t="shared" si="148"/>
        <v>0</v>
      </c>
      <c r="DI102" s="26">
        <f t="shared" si="149"/>
        <v>0</v>
      </c>
      <c r="DJ102" s="26">
        <f t="shared" si="150"/>
        <v>0</v>
      </c>
      <c r="DK102" s="26">
        <f t="shared" si="151"/>
        <v>0</v>
      </c>
      <c r="DL102" s="26">
        <f t="shared" si="152"/>
        <v>0</v>
      </c>
      <c r="DM102" s="26">
        <f t="shared" si="153"/>
        <v>0</v>
      </c>
      <c r="DN102" s="26">
        <f t="shared" si="154"/>
        <v>0</v>
      </c>
    </row>
    <row r="103" spans="1:118" x14ac:dyDescent="0.25">
      <c r="A103" s="1598" t="s">
        <v>135</v>
      </c>
      <c r="B103" s="1598"/>
      <c r="C103" s="1598"/>
      <c r="D103" s="1383">
        <f t="shared" si="136"/>
        <v>0</v>
      </c>
      <c r="E103" s="1465">
        <f>SUM(G103+I103+K103+M103+O103+Q103+S103+U103+W103)</f>
        <v>0</v>
      </c>
      <c r="F103" s="1466">
        <f>SUM(H103+J103+L103+N103+P103+R103+T103+V103+X103)</f>
        <v>0</v>
      </c>
      <c r="G103" s="1601"/>
      <c r="H103" s="1425"/>
      <c r="I103" s="1601"/>
      <c r="J103" s="1487"/>
      <c r="K103" s="1467"/>
      <c r="L103" s="1425"/>
      <c r="M103" s="1467"/>
      <c r="N103" s="1425"/>
      <c r="O103" s="1424"/>
      <c r="P103" s="1425"/>
      <c r="Q103" s="1424"/>
      <c r="R103" s="1425"/>
      <c r="S103" s="1424"/>
      <c r="T103" s="1425"/>
      <c r="U103" s="1424"/>
      <c r="V103" s="1425"/>
      <c r="W103" s="1424"/>
      <c r="X103" s="1425"/>
      <c r="Y103" s="1596"/>
      <c r="Z103" s="1594"/>
      <c r="AA103" s="1596"/>
      <c r="AB103" s="1594"/>
      <c r="AC103" s="1596"/>
      <c r="AD103" s="1594"/>
      <c r="AE103" s="1596"/>
      <c r="AF103" s="1594"/>
      <c r="AG103" s="1596"/>
      <c r="AH103" s="1594"/>
      <c r="AI103" s="1596"/>
      <c r="AJ103" s="1594"/>
      <c r="AK103" s="1596"/>
      <c r="AL103" s="1594"/>
      <c r="AM103" s="1596"/>
      <c r="AN103" s="1599"/>
      <c r="AO103" s="1468">
        <v>0</v>
      </c>
      <c r="AP103" s="1468">
        <v>0</v>
      </c>
      <c r="AQ103" s="1428">
        <v>0</v>
      </c>
      <c r="AR103" s="1600"/>
      <c r="AS103" s="1428">
        <v>0</v>
      </c>
      <c r="AT103" s="1468"/>
      <c r="AU103" s="1468"/>
      <c r="AV103" s="1468"/>
      <c r="AW103" s="1468"/>
      <c r="AX103" t="str">
        <f t="shared" si="138"/>
        <v/>
      </c>
      <c r="CW103" s="25" t="str">
        <f t="shared" si="139"/>
        <v/>
      </c>
      <c r="CX103" s="25" t="str">
        <f t="shared" si="140"/>
        <v/>
      </c>
      <c r="CY103" s="25" t="str">
        <f t="shared" si="141"/>
        <v/>
      </c>
      <c r="CZ103" s="25" t="str">
        <f t="shared" si="142"/>
        <v/>
      </c>
      <c r="DA103" s="25" t="str">
        <f t="shared" si="143"/>
        <v/>
      </c>
      <c r="DB103" s="25" t="str">
        <f t="shared" si="144"/>
        <v/>
      </c>
      <c r="DC103" s="25" t="str">
        <f t="shared" si="145"/>
        <v/>
      </c>
      <c r="DD103" s="25" t="str">
        <f t="shared" si="146"/>
        <v/>
      </c>
      <c r="DE103"/>
      <c r="DG103" s="26">
        <f t="shared" si="156"/>
        <v>0</v>
      </c>
      <c r="DH103" s="26">
        <f t="shared" si="148"/>
        <v>0</v>
      </c>
      <c r="DI103" s="26">
        <f t="shared" si="149"/>
        <v>0</v>
      </c>
      <c r="DJ103" s="26">
        <f t="shared" si="150"/>
        <v>0</v>
      </c>
      <c r="DK103" s="26">
        <f t="shared" si="151"/>
        <v>0</v>
      </c>
      <c r="DL103" s="26">
        <f t="shared" si="152"/>
        <v>0</v>
      </c>
      <c r="DM103" s="26">
        <f t="shared" si="153"/>
        <v>0</v>
      </c>
      <c r="DN103" s="26">
        <f t="shared" si="154"/>
        <v>0</v>
      </c>
    </row>
    <row r="104" spans="1:118" x14ac:dyDescent="0.25">
      <c r="A104" s="1598" t="s">
        <v>136</v>
      </c>
      <c r="B104" s="1598"/>
      <c r="C104" s="1598"/>
      <c r="D104" s="1383">
        <f t="shared" si="136"/>
        <v>9</v>
      </c>
      <c r="E104" s="1465">
        <f t="shared" ref="E104:F106" si="157">SUM(Q104+S104+U104+W104+Y104+AA104+AC104+AE104+AG104+AI104+AK104+AM104)</f>
        <v>1</v>
      </c>
      <c r="F104" s="1466">
        <f t="shared" si="157"/>
        <v>8</v>
      </c>
      <c r="G104" s="1484"/>
      <c r="H104" s="1485"/>
      <c r="I104" s="1484"/>
      <c r="J104" s="1602"/>
      <c r="K104" s="1484"/>
      <c r="L104" s="1485"/>
      <c r="M104" s="1484"/>
      <c r="N104" s="1485"/>
      <c r="O104" s="1603"/>
      <c r="P104" s="1485"/>
      <c r="Q104" s="1424">
        <v>0</v>
      </c>
      <c r="R104" s="1425">
        <v>0</v>
      </c>
      <c r="S104" s="1424">
        <v>0</v>
      </c>
      <c r="T104" s="1425">
        <v>0</v>
      </c>
      <c r="U104" s="1424">
        <v>0</v>
      </c>
      <c r="V104" s="1425">
        <v>0</v>
      </c>
      <c r="W104" s="1424">
        <v>1</v>
      </c>
      <c r="X104" s="1425">
        <v>0</v>
      </c>
      <c r="Y104" s="1424">
        <v>0</v>
      </c>
      <c r="Z104" s="1425">
        <v>0</v>
      </c>
      <c r="AA104" s="1424">
        <v>0</v>
      </c>
      <c r="AB104" s="1425">
        <v>2</v>
      </c>
      <c r="AC104" s="1424">
        <v>0</v>
      </c>
      <c r="AD104" s="1425">
        <v>2</v>
      </c>
      <c r="AE104" s="1424">
        <v>0</v>
      </c>
      <c r="AF104" s="1425">
        <v>1</v>
      </c>
      <c r="AG104" s="1424">
        <v>0</v>
      </c>
      <c r="AH104" s="1425">
        <v>1</v>
      </c>
      <c r="AI104" s="1424">
        <v>0</v>
      </c>
      <c r="AJ104" s="1425">
        <v>0</v>
      </c>
      <c r="AK104" s="1424">
        <v>0</v>
      </c>
      <c r="AL104" s="1425">
        <v>2</v>
      </c>
      <c r="AM104" s="1424">
        <v>0</v>
      </c>
      <c r="AN104" s="1426">
        <v>0</v>
      </c>
      <c r="AO104" s="1468">
        <v>0</v>
      </c>
      <c r="AP104" s="1468">
        <v>0</v>
      </c>
      <c r="AQ104" s="1428">
        <v>9</v>
      </c>
      <c r="AR104" s="1428">
        <v>0</v>
      </c>
      <c r="AS104" s="1428">
        <v>0</v>
      </c>
      <c r="AT104" s="1468">
        <v>0</v>
      </c>
      <c r="AU104" s="1468">
        <v>0</v>
      </c>
      <c r="AV104" s="1468">
        <v>0</v>
      </c>
      <c r="AW104" s="1468">
        <v>0</v>
      </c>
      <c r="AX104" t="str">
        <f t="shared" si="138"/>
        <v/>
      </c>
      <c r="CW104" s="25" t="str">
        <f t="shared" si="139"/>
        <v/>
      </c>
      <c r="CX104" s="25" t="str">
        <f t="shared" si="140"/>
        <v/>
      </c>
      <c r="CY104" s="25" t="str">
        <f t="shared" si="141"/>
        <v/>
      </c>
      <c r="CZ104" s="25" t="str">
        <f t="shared" si="142"/>
        <v/>
      </c>
      <c r="DA104" s="25" t="str">
        <f t="shared" si="143"/>
        <v/>
      </c>
      <c r="DB104" s="25" t="str">
        <f t="shared" si="144"/>
        <v/>
      </c>
      <c r="DC104" s="25" t="str">
        <f t="shared" si="145"/>
        <v/>
      </c>
      <c r="DD104" s="25" t="str">
        <f t="shared" si="146"/>
        <v/>
      </c>
      <c r="DE104"/>
      <c r="DG104" s="26">
        <f t="shared" si="156"/>
        <v>0</v>
      </c>
      <c r="DH104" s="26">
        <f t="shared" si="148"/>
        <v>0</v>
      </c>
      <c r="DI104" s="26">
        <f t="shared" si="149"/>
        <v>0</v>
      </c>
      <c r="DJ104" s="26">
        <f t="shared" si="150"/>
        <v>0</v>
      </c>
      <c r="DK104" s="26">
        <f t="shared" si="151"/>
        <v>0</v>
      </c>
      <c r="DL104" s="26">
        <f t="shared" si="152"/>
        <v>0</v>
      </c>
      <c r="DM104" s="26">
        <f t="shared" si="153"/>
        <v>0</v>
      </c>
      <c r="DN104" s="26">
        <f t="shared" si="154"/>
        <v>0</v>
      </c>
    </row>
    <row r="105" spans="1:118" x14ac:dyDescent="0.25">
      <c r="A105" s="1598" t="s">
        <v>137</v>
      </c>
      <c r="B105" s="1598"/>
      <c r="C105" s="1598"/>
      <c r="D105" s="1383">
        <f t="shared" si="136"/>
        <v>14</v>
      </c>
      <c r="E105" s="1465">
        <f t="shared" si="157"/>
        <v>1</v>
      </c>
      <c r="F105" s="1466">
        <f t="shared" si="157"/>
        <v>13</v>
      </c>
      <c r="G105" s="1484"/>
      <c r="H105" s="1485"/>
      <c r="I105" s="1484"/>
      <c r="J105" s="1602"/>
      <c r="K105" s="1484"/>
      <c r="L105" s="1485"/>
      <c r="M105" s="1484"/>
      <c r="N105" s="1485"/>
      <c r="O105" s="1603"/>
      <c r="P105" s="1485"/>
      <c r="Q105" s="1424">
        <v>0</v>
      </c>
      <c r="R105" s="1425">
        <v>0</v>
      </c>
      <c r="S105" s="1424">
        <v>0</v>
      </c>
      <c r="T105" s="1425">
        <v>0</v>
      </c>
      <c r="U105" s="1424">
        <v>0</v>
      </c>
      <c r="V105" s="1425">
        <v>0</v>
      </c>
      <c r="W105" s="1424">
        <v>0</v>
      </c>
      <c r="X105" s="1425">
        <v>0</v>
      </c>
      <c r="Y105" s="1424">
        <v>1</v>
      </c>
      <c r="Z105" s="1425">
        <v>2</v>
      </c>
      <c r="AA105" s="1424">
        <v>0</v>
      </c>
      <c r="AB105" s="1425">
        <v>4</v>
      </c>
      <c r="AC105" s="1424">
        <v>0</v>
      </c>
      <c r="AD105" s="1425">
        <v>3</v>
      </c>
      <c r="AE105" s="1424">
        <v>0</v>
      </c>
      <c r="AF105" s="1425">
        <v>2</v>
      </c>
      <c r="AG105" s="1424">
        <v>0</v>
      </c>
      <c r="AH105" s="1425">
        <v>1</v>
      </c>
      <c r="AI105" s="1424">
        <v>0</v>
      </c>
      <c r="AJ105" s="1425">
        <v>0</v>
      </c>
      <c r="AK105" s="1424">
        <v>0</v>
      </c>
      <c r="AL105" s="1425">
        <v>1</v>
      </c>
      <c r="AM105" s="1424">
        <v>0</v>
      </c>
      <c r="AN105" s="1426">
        <v>0</v>
      </c>
      <c r="AO105" s="1468">
        <v>0</v>
      </c>
      <c r="AP105" s="1468">
        <v>0</v>
      </c>
      <c r="AQ105" s="1428">
        <v>14</v>
      </c>
      <c r="AR105" s="1428">
        <v>0</v>
      </c>
      <c r="AS105" s="1428">
        <v>0</v>
      </c>
      <c r="AT105" s="1468">
        <v>0</v>
      </c>
      <c r="AU105" s="1468">
        <v>0</v>
      </c>
      <c r="AV105" s="1468">
        <v>0</v>
      </c>
      <c r="AW105" s="1468">
        <v>0</v>
      </c>
      <c r="AX105" t="str">
        <f t="shared" si="138"/>
        <v/>
      </c>
      <c r="CW105" s="25" t="str">
        <f t="shared" si="139"/>
        <v/>
      </c>
      <c r="CX105" s="25" t="str">
        <f t="shared" si="140"/>
        <v/>
      </c>
      <c r="CY105" s="25" t="str">
        <f t="shared" si="141"/>
        <v/>
      </c>
      <c r="CZ105" s="25" t="str">
        <f t="shared" si="142"/>
        <v/>
      </c>
      <c r="DA105" s="25" t="str">
        <f t="shared" si="143"/>
        <v/>
      </c>
      <c r="DB105" s="25" t="str">
        <f t="shared" si="144"/>
        <v/>
      </c>
      <c r="DC105" s="25" t="str">
        <f t="shared" si="145"/>
        <v/>
      </c>
      <c r="DD105" s="25" t="str">
        <f t="shared" si="146"/>
        <v/>
      </c>
      <c r="DE105"/>
      <c r="DG105" s="26">
        <f t="shared" si="156"/>
        <v>0</v>
      </c>
      <c r="DH105" s="26">
        <f t="shared" si="148"/>
        <v>0</v>
      </c>
      <c r="DI105" s="26">
        <f t="shared" si="149"/>
        <v>0</v>
      </c>
      <c r="DJ105" s="26">
        <f t="shared" si="150"/>
        <v>0</v>
      </c>
      <c r="DK105" s="26">
        <f t="shared" si="151"/>
        <v>0</v>
      </c>
      <c r="DL105" s="26">
        <f t="shared" si="152"/>
        <v>0</v>
      </c>
      <c r="DM105" s="26">
        <f t="shared" si="153"/>
        <v>0</v>
      </c>
      <c r="DN105" s="26">
        <f t="shared" si="154"/>
        <v>0</v>
      </c>
    </row>
    <row r="106" spans="1:118" x14ac:dyDescent="0.25">
      <c r="A106" s="1598" t="s">
        <v>138</v>
      </c>
      <c r="B106" s="1598"/>
      <c r="C106" s="1598"/>
      <c r="D106" s="1383">
        <f t="shared" si="136"/>
        <v>11</v>
      </c>
      <c r="E106" s="1465">
        <f t="shared" si="157"/>
        <v>4</v>
      </c>
      <c r="F106" s="1466">
        <f t="shared" si="157"/>
        <v>7</v>
      </c>
      <c r="G106" s="1484"/>
      <c r="H106" s="1485"/>
      <c r="I106" s="1484"/>
      <c r="J106" s="1602"/>
      <c r="K106" s="1484"/>
      <c r="L106" s="1485"/>
      <c r="M106" s="1484"/>
      <c r="N106" s="1485"/>
      <c r="O106" s="1603"/>
      <c r="P106" s="1485"/>
      <c r="Q106" s="1424">
        <v>0</v>
      </c>
      <c r="R106" s="1425">
        <v>0</v>
      </c>
      <c r="S106" s="1424">
        <v>0</v>
      </c>
      <c r="T106" s="1425">
        <v>0</v>
      </c>
      <c r="U106" s="1424">
        <v>0</v>
      </c>
      <c r="V106" s="1425">
        <v>0</v>
      </c>
      <c r="W106" s="1424">
        <v>1</v>
      </c>
      <c r="X106" s="1425">
        <v>0</v>
      </c>
      <c r="Y106" s="1424">
        <v>3</v>
      </c>
      <c r="Z106" s="1425">
        <v>1</v>
      </c>
      <c r="AA106" s="1424">
        <v>0</v>
      </c>
      <c r="AB106" s="1425">
        <v>1</v>
      </c>
      <c r="AC106" s="1424">
        <v>0</v>
      </c>
      <c r="AD106" s="1425">
        <v>1</v>
      </c>
      <c r="AE106" s="1424">
        <v>0</v>
      </c>
      <c r="AF106" s="1425">
        <v>2</v>
      </c>
      <c r="AG106" s="1424">
        <v>0</v>
      </c>
      <c r="AH106" s="1425">
        <v>1</v>
      </c>
      <c r="AI106" s="1424">
        <v>0</v>
      </c>
      <c r="AJ106" s="1425">
        <v>0</v>
      </c>
      <c r="AK106" s="1424">
        <v>0</v>
      </c>
      <c r="AL106" s="1425">
        <v>1</v>
      </c>
      <c r="AM106" s="1424">
        <v>0</v>
      </c>
      <c r="AN106" s="1426">
        <v>0</v>
      </c>
      <c r="AO106" s="1468">
        <v>0</v>
      </c>
      <c r="AP106" s="1468">
        <v>0</v>
      </c>
      <c r="AQ106" s="1428">
        <v>11</v>
      </c>
      <c r="AR106" s="1428">
        <v>0</v>
      </c>
      <c r="AS106" s="1428">
        <v>0</v>
      </c>
      <c r="AT106" s="1468">
        <v>0</v>
      </c>
      <c r="AU106" s="1468">
        <v>0</v>
      </c>
      <c r="AV106" s="1468">
        <v>0</v>
      </c>
      <c r="AW106" s="1468">
        <v>0</v>
      </c>
      <c r="AX106" t="str">
        <f t="shared" si="138"/>
        <v/>
      </c>
      <c r="CW106" s="25" t="str">
        <f t="shared" si="139"/>
        <v/>
      </c>
      <c r="CX106" s="25" t="str">
        <f t="shared" si="140"/>
        <v/>
      </c>
      <c r="CY106" s="25" t="str">
        <f t="shared" si="141"/>
        <v/>
      </c>
      <c r="CZ106" s="25" t="str">
        <f t="shared" si="142"/>
        <v/>
      </c>
      <c r="DA106" s="25" t="str">
        <f t="shared" si="143"/>
        <v/>
      </c>
      <c r="DB106" s="25" t="str">
        <f t="shared" si="144"/>
        <v/>
      </c>
      <c r="DC106" s="25" t="str">
        <f t="shared" si="145"/>
        <v/>
      </c>
      <c r="DD106" s="25" t="str">
        <f t="shared" si="146"/>
        <v/>
      </c>
      <c r="DE106"/>
      <c r="DG106" s="26">
        <f t="shared" si="156"/>
        <v>0</v>
      </c>
      <c r="DH106" s="26">
        <f t="shared" si="148"/>
        <v>0</v>
      </c>
      <c r="DI106" s="26">
        <f t="shared" si="149"/>
        <v>0</v>
      </c>
      <c r="DJ106" s="26">
        <f t="shared" si="150"/>
        <v>0</v>
      </c>
      <c r="DK106" s="26">
        <f t="shared" si="151"/>
        <v>0</v>
      </c>
      <c r="DL106" s="26">
        <f t="shared" si="152"/>
        <v>0</v>
      </c>
      <c r="DM106" s="26">
        <f t="shared" si="153"/>
        <v>0</v>
      </c>
      <c r="DN106" s="26">
        <f t="shared" si="154"/>
        <v>0</v>
      </c>
    </row>
    <row r="107" spans="1:118" x14ac:dyDescent="0.25">
      <c r="A107" s="1590" t="s">
        <v>139</v>
      </c>
      <c r="B107" s="1591"/>
      <c r="C107" s="1592"/>
      <c r="D107" s="1383">
        <f t="shared" si="136"/>
        <v>0</v>
      </c>
      <c r="E107" s="1465">
        <f>SUM(Q107+S107+U107+W107+Y107)</f>
        <v>0</v>
      </c>
      <c r="F107" s="1466">
        <f>SUM(R107+T107+V107+X107+Z107)</f>
        <v>0</v>
      </c>
      <c r="G107" s="1593"/>
      <c r="H107" s="1594"/>
      <c r="I107" s="1593"/>
      <c r="J107" s="1595"/>
      <c r="K107" s="1593"/>
      <c r="L107" s="1594"/>
      <c r="M107" s="1593"/>
      <c r="N107" s="1594"/>
      <c r="O107" s="1596"/>
      <c r="P107" s="1594"/>
      <c r="Q107" s="1424"/>
      <c r="R107" s="1425"/>
      <c r="S107" s="1424"/>
      <c r="T107" s="1425"/>
      <c r="U107" s="1424"/>
      <c r="V107" s="1425"/>
      <c r="W107" s="1424"/>
      <c r="X107" s="1425"/>
      <c r="Y107" s="1424"/>
      <c r="Z107" s="1425"/>
      <c r="AA107" s="1596"/>
      <c r="AB107" s="1594"/>
      <c r="AC107" s="1596"/>
      <c r="AD107" s="1594"/>
      <c r="AE107" s="1596"/>
      <c r="AF107" s="1594"/>
      <c r="AG107" s="1596"/>
      <c r="AH107" s="1594"/>
      <c r="AI107" s="1596"/>
      <c r="AJ107" s="1594"/>
      <c r="AK107" s="1596"/>
      <c r="AL107" s="1594"/>
      <c r="AM107" s="1596"/>
      <c r="AN107" s="1599"/>
      <c r="AO107" s="1468">
        <v>0</v>
      </c>
      <c r="AP107" s="1468">
        <v>0</v>
      </c>
      <c r="AQ107" s="1428">
        <v>0</v>
      </c>
      <c r="AR107" s="1600"/>
      <c r="AS107" s="1428">
        <v>0</v>
      </c>
      <c r="AT107" s="1468"/>
      <c r="AU107" s="1468"/>
      <c r="AV107" s="1468"/>
      <c r="AW107" s="1468"/>
      <c r="AX107" t="str">
        <f t="shared" si="138"/>
        <v/>
      </c>
      <c r="CW107" s="25" t="str">
        <f t="shared" si="139"/>
        <v/>
      </c>
      <c r="CX107" s="25" t="str">
        <f t="shared" si="140"/>
        <v/>
      </c>
      <c r="CY107" s="25" t="str">
        <f t="shared" si="141"/>
        <v/>
      </c>
      <c r="CZ107" s="25" t="str">
        <f t="shared" si="142"/>
        <v/>
      </c>
      <c r="DA107" s="25" t="str">
        <f t="shared" si="143"/>
        <v/>
      </c>
      <c r="DB107" s="25" t="str">
        <f t="shared" si="144"/>
        <v/>
      </c>
      <c r="DC107" s="25" t="str">
        <f t="shared" si="145"/>
        <v/>
      </c>
      <c r="DD107" s="25" t="str">
        <f t="shared" si="146"/>
        <v/>
      </c>
      <c r="DE107"/>
      <c r="DG107" s="26">
        <f t="shared" si="156"/>
        <v>0</v>
      </c>
      <c r="DH107" s="26">
        <f t="shared" si="148"/>
        <v>0</v>
      </c>
      <c r="DI107" s="26">
        <f t="shared" si="149"/>
        <v>0</v>
      </c>
      <c r="DJ107" s="26">
        <f t="shared" si="150"/>
        <v>0</v>
      </c>
      <c r="DK107" s="26">
        <f t="shared" si="151"/>
        <v>0</v>
      </c>
      <c r="DL107" s="26">
        <f t="shared" si="152"/>
        <v>0</v>
      </c>
      <c r="DM107" s="26">
        <f t="shared" si="153"/>
        <v>0</v>
      </c>
      <c r="DN107" s="26">
        <f t="shared" si="154"/>
        <v>0</v>
      </c>
    </row>
    <row r="108" spans="1:118" x14ac:dyDescent="0.25">
      <c r="A108" s="1590" t="s">
        <v>140</v>
      </c>
      <c r="B108" s="1591"/>
      <c r="C108" s="1592"/>
      <c r="D108" s="1383">
        <f t="shared" si="136"/>
        <v>0</v>
      </c>
      <c r="E108" s="1465">
        <f>SUM(Q108+S108+U108+W108+Y108+AA108+AC108+AE108+AG108+AI108+AK108+AM108)</f>
        <v>0</v>
      </c>
      <c r="F108" s="1466">
        <f>SUM(R108+T108+V108+X108+Z108+AB108+AD108+AF108+AH108+AJ108+AL108+AN108)</f>
        <v>0</v>
      </c>
      <c r="G108" s="1593"/>
      <c r="H108" s="1594"/>
      <c r="I108" s="1593"/>
      <c r="J108" s="1595"/>
      <c r="K108" s="1593"/>
      <c r="L108" s="1594"/>
      <c r="M108" s="1593"/>
      <c r="N108" s="1594"/>
      <c r="O108" s="1596"/>
      <c r="P108" s="1594"/>
      <c r="Q108" s="1424"/>
      <c r="R108" s="1425"/>
      <c r="S108" s="1424"/>
      <c r="T108" s="1425"/>
      <c r="U108" s="1424"/>
      <c r="V108" s="1425"/>
      <c r="W108" s="1424"/>
      <c r="X108" s="1425"/>
      <c r="Y108" s="1424"/>
      <c r="Z108" s="1425"/>
      <c r="AA108" s="1424"/>
      <c r="AB108" s="1425"/>
      <c r="AC108" s="1424"/>
      <c r="AD108" s="1425"/>
      <c r="AE108" s="1424"/>
      <c r="AF108" s="1425"/>
      <c r="AG108" s="1424"/>
      <c r="AH108" s="1425"/>
      <c r="AI108" s="1424"/>
      <c r="AJ108" s="1425"/>
      <c r="AK108" s="1424"/>
      <c r="AL108" s="1425"/>
      <c r="AM108" s="1424"/>
      <c r="AN108" s="1426"/>
      <c r="AO108" s="1468"/>
      <c r="AP108" s="1468"/>
      <c r="AQ108" s="1428">
        <v>0</v>
      </c>
      <c r="AR108" s="1428"/>
      <c r="AS108" s="1428"/>
      <c r="AT108" s="1468"/>
      <c r="AU108" s="1468"/>
      <c r="AV108" s="1468"/>
      <c r="AW108" s="1468"/>
      <c r="AX108" t="str">
        <f t="shared" si="138"/>
        <v/>
      </c>
      <c r="CW108" s="25" t="str">
        <f t="shared" si="139"/>
        <v/>
      </c>
      <c r="CX108" s="25" t="str">
        <f t="shared" si="140"/>
        <v/>
      </c>
      <c r="CY108" s="25" t="str">
        <f t="shared" si="141"/>
        <v/>
      </c>
      <c r="CZ108" s="25" t="str">
        <f t="shared" si="142"/>
        <v/>
      </c>
      <c r="DA108" s="25" t="str">
        <f t="shared" si="143"/>
        <v/>
      </c>
      <c r="DB108" s="25" t="str">
        <f t="shared" si="144"/>
        <v/>
      </c>
      <c r="DC108" s="25" t="str">
        <f t="shared" si="145"/>
        <v/>
      </c>
      <c r="DD108" s="25" t="str">
        <f t="shared" si="146"/>
        <v/>
      </c>
      <c r="DE108"/>
      <c r="DG108" s="26">
        <f t="shared" si="156"/>
        <v>0</v>
      </c>
      <c r="DH108" s="26">
        <f t="shared" si="148"/>
        <v>0</v>
      </c>
      <c r="DI108" s="26">
        <f t="shared" si="149"/>
        <v>0</v>
      </c>
      <c r="DJ108" s="26">
        <f t="shared" si="150"/>
        <v>0</v>
      </c>
      <c r="DK108" s="26">
        <f t="shared" si="151"/>
        <v>0</v>
      </c>
      <c r="DL108" s="26">
        <f t="shared" si="152"/>
        <v>0</v>
      </c>
      <c r="DM108" s="26">
        <f t="shared" si="153"/>
        <v>0</v>
      </c>
      <c r="DN108" s="26">
        <f t="shared" si="154"/>
        <v>0</v>
      </c>
    </row>
    <row r="109" spans="1:118" x14ac:dyDescent="0.25">
      <c r="A109" s="1590" t="s">
        <v>141</v>
      </c>
      <c r="B109" s="1591"/>
      <c r="C109" s="1592"/>
      <c r="D109" s="1383">
        <f t="shared" si="136"/>
        <v>0</v>
      </c>
      <c r="E109" s="1465">
        <f>SUM(Q109+S109+U109+W109+Y109+AA109+AC109+AE109+AG109+AI109+AK109+AM109)</f>
        <v>0</v>
      </c>
      <c r="F109" s="1466">
        <f>SUM(R109+T109+V109+X109+Z109+AB109+AD109+AF109+AH109+AJ109+AL109+AN109)</f>
        <v>0</v>
      </c>
      <c r="G109" s="1593"/>
      <c r="H109" s="1594"/>
      <c r="I109" s="1593"/>
      <c r="J109" s="1595"/>
      <c r="K109" s="1593"/>
      <c r="L109" s="1594"/>
      <c r="M109" s="1593"/>
      <c r="N109" s="1594"/>
      <c r="O109" s="1596"/>
      <c r="P109" s="1594"/>
      <c r="Q109" s="1424"/>
      <c r="R109" s="1425"/>
      <c r="S109" s="1424"/>
      <c r="T109" s="1425"/>
      <c r="U109" s="1424"/>
      <c r="V109" s="1425"/>
      <c r="W109" s="1424"/>
      <c r="X109" s="1425"/>
      <c r="Y109" s="1424"/>
      <c r="Z109" s="1425"/>
      <c r="AA109" s="1424"/>
      <c r="AB109" s="1425"/>
      <c r="AC109" s="1424"/>
      <c r="AD109" s="1425"/>
      <c r="AE109" s="1424"/>
      <c r="AF109" s="1425"/>
      <c r="AG109" s="1424"/>
      <c r="AH109" s="1425"/>
      <c r="AI109" s="1424"/>
      <c r="AJ109" s="1425"/>
      <c r="AK109" s="1424"/>
      <c r="AL109" s="1425"/>
      <c r="AM109" s="1424"/>
      <c r="AN109" s="1426"/>
      <c r="AO109" s="1468"/>
      <c r="AP109" s="1468"/>
      <c r="AQ109" s="1428">
        <v>0</v>
      </c>
      <c r="AR109" s="1428"/>
      <c r="AS109" s="1428"/>
      <c r="AT109" s="1468"/>
      <c r="AU109" s="1468"/>
      <c r="AV109" s="1468"/>
      <c r="AW109" s="1468"/>
      <c r="AX109" t="str">
        <f t="shared" si="138"/>
        <v/>
      </c>
      <c r="CW109" s="25" t="str">
        <f t="shared" si="139"/>
        <v/>
      </c>
      <c r="CX109" s="25" t="str">
        <f t="shared" si="140"/>
        <v/>
      </c>
      <c r="CY109" s="25" t="str">
        <f t="shared" si="141"/>
        <v/>
      </c>
      <c r="CZ109" s="25" t="str">
        <f t="shared" si="142"/>
        <v/>
      </c>
      <c r="DA109" s="25" t="str">
        <f t="shared" si="143"/>
        <v/>
      </c>
      <c r="DB109" s="25" t="str">
        <f t="shared" si="144"/>
        <v/>
      </c>
      <c r="DC109" s="25" t="str">
        <f t="shared" si="145"/>
        <v/>
      </c>
      <c r="DD109" s="25" t="str">
        <f t="shared" si="146"/>
        <v/>
      </c>
      <c r="DE109"/>
      <c r="DG109" s="26">
        <f t="shared" si="156"/>
        <v>0</v>
      </c>
      <c r="DH109" s="26">
        <f t="shared" si="148"/>
        <v>0</v>
      </c>
      <c r="DI109" s="26">
        <f t="shared" si="149"/>
        <v>0</v>
      </c>
      <c r="DJ109" s="26">
        <f t="shared" si="150"/>
        <v>0</v>
      </c>
      <c r="DK109" s="26">
        <f t="shared" si="151"/>
        <v>0</v>
      </c>
      <c r="DL109" s="26">
        <f t="shared" si="152"/>
        <v>0</v>
      </c>
      <c r="DM109" s="26">
        <f t="shared" si="153"/>
        <v>0</v>
      </c>
      <c r="DN109" s="26">
        <f t="shared" si="154"/>
        <v>0</v>
      </c>
    </row>
    <row r="110" spans="1:118" x14ac:dyDescent="0.25">
      <c r="A110" s="1590" t="s">
        <v>142</v>
      </c>
      <c r="B110" s="1591"/>
      <c r="C110" s="1592"/>
      <c r="D110" s="1383">
        <f t="shared" si="136"/>
        <v>0</v>
      </c>
      <c r="E110" s="1465">
        <f t="shared" si="137"/>
        <v>0</v>
      </c>
      <c r="F110" s="1466">
        <f t="shared" si="137"/>
        <v>0</v>
      </c>
      <c r="G110" s="1601"/>
      <c r="H110" s="1604"/>
      <c r="I110" s="1467"/>
      <c r="J110" s="1487"/>
      <c r="K110" s="1467"/>
      <c r="L110" s="1425"/>
      <c r="M110" s="1467"/>
      <c r="N110" s="1425"/>
      <c r="O110" s="1424"/>
      <c r="P110" s="1425"/>
      <c r="Q110" s="1424"/>
      <c r="R110" s="1425"/>
      <c r="S110" s="1424"/>
      <c r="T110" s="1425"/>
      <c r="U110" s="1424"/>
      <c r="V110" s="1425"/>
      <c r="W110" s="1424"/>
      <c r="X110" s="1425"/>
      <c r="Y110" s="1424"/>
      <c r="Z110" s="1425"/>
      <c r="AA110" s="1424"/>
      <c r="AB110" s="1425"/>
      <c r="AC110" s="1424"/>
      <c r="AD110" s="1425"/>
      <c r="AE110" s="1424"/>
      <c r="AF110" s="1425"/>
      <c r="AG110" s="1424"/>
      <c r="AH110" s="1425"/>
      <c r="AI110" s="1424"/>
      <c r="AJ110" s="1425"/>
      <c r="AK110" s="1424"/>
      <c r="AL110" s="1425"/>
      <c r="AM110" s="1424"/>
      <c r="AN110" s="1426"/>
      <c r="AO110" s="1468"/>
      <c r="AP110" s="1468"/>
      <c r="AQ110" s="1428">
        <v>0</v>
      </c>
      <c r="AR110" s="1428"/>
      <c r="AS110" s="1428"/>
      <c r="AT110" s="1468"/>
      <c r="AU110" s="1468"/>
      <c r="AV110" s="1468"/>
      <c r="AW110" s="1468"/>
      <c r="AX110" t="str">
        <f t="shared" si="138"/>
        <v/>
      </c>
      <c r="CW110" s="25" t="str">
        <f t="shared" si="139"/>
        <v/>
      </c>
      <c r="CX110" s="25" t="str">
        <f t="shared" si="140"/>
        <v/>
      </c>
      <c r="CY110" s="25" t="str">
        <f t="shared" si="141"/>
        <v/>
      </c>
      <c r="CZ110" s="25" t="str">
        <f t="shared" si="142"/>
        <v/>
      </c>
      <c r="DA110" s="25" t="str">
        <f t="shared" si="143"/>
        <v/>
      </c>
      <c r="DB110" s="25" t="str">
        <f t="shared" si="144"/>
        <v/>
      </c>
      <c r="DC110" s="25" t="str">
        <f t="shared" si="145"/>
        <v/>
      </c>
      <c r="DD110" s="25" t="str">
        <f t="shared" si="146"/>
        <v/>
      </c>
      <c r="DE110"/>
      <c r="DG110" s="26">
        <f t="shared" si="156"/>
        <v>0</v>
      </c>
      <c r="DH110" s="26">
        <f t="shared" si="148"/>
        <v>0</v>
      </c>
      <c r="DI110" s="26">
        <f t="shared" si="149"/>
        <v>0</v>
      </c>
      <c r="DJ110" s="26">
        <f t="shared" si="150"/>
        <v>0</v>
      </c>
      <c r="DK110" s="26">
        <f t="shared" si="151"/>
        <v>0</v>
      </c>
      <c r="DL110" s="26">
        <f t="shared" si="152"/>
        <v>0</v>
      </c>
      <c r="DM110" s="26">
        <f t="shared" si="153"/>
        <v>0</v>
      </c>
      <c r="DN110" s="26">
        <f t="shared" si="154"/>
        <v>0</v>
      </c>
    </row>
    <row r="111" spans="1:118" x14ac:dyDescent="0.25">
      <c r="A111" s="1590" t="s">
        <v>143</v>
      </c>
      <c r="B111" s="1591"/>
      <c r="C111" s="1592"/>
      <c r="D111" s="1383">
        <f t="shared" si="136"/>
        <v>0</v>
      </c>
      <c r="E111" s="1465">
        <f t="shared" si="137"/>
        <v>0</v>
      </c>
      <c r="F111" s="1466">
        <f t="shared" si="137"/>
        <v>0</v>
      </c>
      <c r="G111" s="1601"/>
      <c r="H111" s="1604"/>
      <c r="I111" s="1467"/>
      <c r="J111" s="1487"/>
      <c r="K111" s="1467"/>
      <c r="L111" s="1425"/>
      <c r="M111" s="1467"/>
      <c r="N111" s="1425"/>
      <c r="O111" s="1424"/>
      <c r="P111" s="1425"/>
      <c r="Q111" s="1424"/>
      <c r="R111" s="1425"/>
      <c r="S111" s="1424"/>
      <c r="T111" s="1425"/>
      <c r="U111" s="1424"/>
      <c r="V111" s="1425"/>
      <c r="W111" s="1424"/>
      <c r="X111" s="1425"/>
      <c r="Y111" s="1424"/>
      <c r="Z111" s="1425"/>
      <c r="AA111" s="1424"/>
      <c r="AB111" s="1425"/>
      <c r="AC111" s="1424"/>
      <c r="AD111" s="1425"/>
      <c r="AE111" s="1424"/>
      <c r="AF111" s="1425"/>
      <c r="AG111" s="1424"/>
      <c r="AH111" s="1425"/>
      <c r="AI111" s="1424"/>
      <c r="AJ111" s="1425"/>
      <c r="AK111" s="1424"/>
      <c r="AL111" s="1425"/>
      <c r="AM111" s="1424"/>
      <c r="AN111" s="1426"/>
      <c r="AO111" s="1468"/>
      <c r="AP111" s="1468"/>
      <c r="AQ111" s="1428">
        <v>0</v>
      </c>
      <c r="AR111" s="1428"/>
      <c r="AS111" s="1428"/>
      <c r="AT111" s="1468"/>
      <c r="AU111" s="1468"/>
      <c r="AV111" s="1468"/>
      <c r="AW111" s="1468"/>
      <c r="AX111" t="str">
        <f t="shared" si="138"/>
        <v/>
      </c>
      <c r="CW111" s="25" t="str">
        <f t="shared" si="139"/>
        <v/>
      </c>
      <c r="CX111" s="25" t="str">
        <f t="shared" si="140"/>
        <v/>
      </c>
      <c r="CY111" s="25" t="str">
        <f t="shared" si="141"/>
        <v/>
      </c>
      <c r="CZ111" s="25" t="str">
        <f t="shared" si="142"/>
        <v/>
      </c>
      <c r="DA111" s="25" t="str">
        <f t="shared" si="143"/>
        <v/>
      </c>
      <c r="DB111" s="25" t="str">
        <f t="shared" si="144"/>
        <v/>
      </c>
      <c r="DC111" s="25" t="str">
        <f t="shared" si="145"/>
        <v/>
      </c>
      <c r="DD111" s="25" t="str">
        <f t="shared" si="146"/>
        <v/>
      </c>
      <c r="DE111"/>
      <c r="DG111" s="26">
        <f t="shared" si="156"/>
        <v>0</v>
      </c>
      <c r="DH111" s="26">
        <f t="shared" si="148"/>
        <v>0</v>
      </c>
      <c r="DI111" s="26">
        <f t="shared" si="149"/>
        <v>0</v>
      </c>
      <c r="DJ111" s="26">
        <f t="shared" si="150"/>
        <v>0</v>
      </c>
      <c r="DK111" s="26">
        <f t="shared" si="151"/>
        <v>0</v>
      </c>
      <c r="DL111" s="26">
        <f t="shared" si="152"/>
        <v>0</v>
      </c>
      <c r="DM111" s="26">
        <f t="shared" si="153"/>
        <v>0</v>
      </c>
      <c r="DN111" s="26">
        <f t="shared" si="154"/>
        <v>0</v>
      </c>
    </row>
    <row r="112" spans="1:118" x14ac:dyDescent="0.25">
      <c r="A112" s="1590" t="s">
        <v>144</v>
      </c>
      <c r="B112" s="1591"/>
      <c r="C112" s="1592"/>
      <c r="D112" s="1383">
        <f t="shared" si="136"/>
        <v>0</v>
      </c>
      <c r="E112" s="1465">
        <f t="shared" si="137"/>
        <v>0</v>
      </c>
      <c r="F112" s="1466">
        <f t="shared" si="137"/>
        <v>0</v>
      </c>
      <c r="G112" s="1601"/>
      <c r="H112" s="1604"/>
      <c r="I112" s="1467"/>
      <c r="J112" s="1487"/>
      <c r="K112" s="1467"/>
      <c r="L112" s="1425"/>
      <c r="M112" s="1467"/>
      <c r="N112" s="1425"/>
      <c r="O112" s="1424"/>
      <c r="P112" s="1425"/>
      <c r="Q112" s="1424"/>
      <c r="R112" s="1425"/>
      <c r="S112" s="1424"/>
      <c r="T112" s="1425"/>
      <c r="U112" s="1424"/>
      <c r="V112" s="1425"/>
      <c r="W112" s="1424"/>
      <c r="X112" s="1425"/>
      <c r="Y112" s="1424"/>
      <c r="Z112" s="1425"/>
      <c r="AA112" s="1424"/>
      <c r="AB112" s="1425"/>
      <c r="AC112" s="1424"/>
      <c r="AD112" s="1425"/>
      <c r="AE112" s="1424"/>
      <c r="AF112" s="1425"/>
      <c r="AG112" s="1424"/>
      <c r="AH112" s="1425"/>
      <c r="AI112" s="1424"/>
      <c r="AJ112" s="1425"/>
      <c r="AK112" s="1424"/>
      <c r="AL112" s="1425"/>
      <c r="AM112" s="1424"/>
      <c r="AN112" s="1426"/>
      <c r="AO112" s="1468"/>
      <c r="AP112" s="1468"/>
      <c r="AQ112" s="1428">
        <v>0</v>
      </c>
      <c r="AR112" s="1428"/>
      <c r="AS112" s="1428"/>
      <c r="AT112" s="1468"/>
      <c r="AU112" s="1468"/>
      <c r="AV112" s="1468"/>
      <c r="AW112" s="1468"/>
      <c r="AX112" t="str">
        <f t="shared" si="138"/>
        <v/>
      </c>
      <c r="CW112" s="25" t="str">
        <f t="shared" si="139"/>
        <v/>
      </c>
      <c r="CX112" s="25" t="str">
        <f t="shared" si="140"/>
        <v/>
      </c>
      <c r="CY112" s="25" t="str">
        <f t="shared" si="141"/>
        <v/>
      </c>
      <c r="CZ112" s="25" t="str">
        <f t="shared" si="142"/>
        <v/>
      </c>
      <c r="DA112" s="25" t="str">
        <f t="shared" si="143"/>
        <v/>
      </c>
      <c r="DB112" s="25" t="str">
        <f t="shared" si="144"/>
        <v/>
      </c>
      <c r="DC112" s="25" t="str">
        <f t="shared" si="145"/>
        <v/>
      </c>
      <c r="DD112" s="25" t="str">
        <f t="shared" si="146"/>
        <v/>
      </c>
      <c r="DE112"/>
      <c r="DG112" s="26">
        <f t="shared" si="156"/>
        <v>0</v>
      </c>
      <c r="DH112" s="26">
        <f t="shared" si="148"/>
        <v>0</v>
      </c>
      <c r="DI112" s="26">
        <f t="shared" si="149"/>
        <v>0</v>
      </c>
      <c r="DJ112" s="26">
        <f t="shared" si="150"/>
        <v>0</v>
      </c>
      <c r="DK112" s="26">
        <f t="shared" si="151"/>
        <v>0</v>
      </c>
      <c r="DL112" s="26">
        <f t="shared" si="152"/>
        <v>0</v>
      </c>
      <c r="DM112" s="26">
        <f t="shared" si="153"/>
        <v>0</v>
      </c>
      <c r="DN112" s="26">
        <f t="shared" si="154"/>
        <v>0</v>
      </c>
    </row>
    <row r="113" spans="1:118" x14ac:dyDescent="0.25">
      <c r="A113" s="1590" t="s">
        <v>145</v>
      </c>
      <c r="B113" s="1591"/>
      <c r="C113" s="1592"/>
      <c r="D113" s="1383">
        <f t="shared" si="136"/>
        <v>0</v>
      </c>
      <c r="E113" s="1465">
        <f t="shared" si="137"/>
        <v>0</v>
      </c>
      <c r="F113" s="1466">
        <f t="shared" si="137"/>
        <v>0</v>
      </c>
      <c r="G113" s="1601"/>
      <c r="H113" s="1604"/>
      <c r="I113" s="1467"/>
      <c r="J113" s="1487"/>
      <c r="K113" s="1467"/>
      <c r="L113" s="1425"/>
      <c r="M113" s="1467"/>
      <c r="N113" s="1425"/>
      <c r="O113" s="1424"/>
      <c r="P113" s="1425"/>
      <c r="Q113" s="1424"/>
      <c r="R113" s="1425"/>
      <c r="S113" s="1424"/>
      <c r="T113" s="1425"/>
      <c r="U113" s="1424"/>
      <c r="V113" s="1425"/>
      <c r="W113" s="1424"/>
      <c r="X113" s="1425"/>
      <c r="Y113" s="1424"/>
      <c r="Z113" s="1425"/>
      <c r="AA113" s="1424"/>
      <c r="AB113" s="1425"/>
      <c r="AC113" s="1424"/>
      <c r="AD113" s="1425"/>
      <c r="AE113" s="1424"/>
      <c r="AF113" s="1425"/>
      <c r="AG113" s="1424"/>
      <c r="AH113" s="1425"/>
      <c r="AI113" s="1424"/>
      <c r="AJ113" s="1425"/>
      <c r="AK113" s="1424"/>
      <c r="AL113" s="1425"/>
      <c r="AM113" s="1424"/>
      <c r="AN113" s="1426"/>
      <c r="AO113" s="1468"/>
      <c r="AP113" s="1468"/>
      <c r="AQ113" s="1428">
        <v>0</v>
      </c>
      <c r="AR113" s="1428"/>
      <c r="AS113" s="1428"/>
      <c r="AT113" s="1468"/>
      <c r="AU113" s="1468"/>
      <c r="AV113" s="1468"/>
      <c r="AW113" s="1468"/>
      <c r="AX113" t="str">
        <f t="shared" si="138"/>
        <v/>
      </c>
      <c r="CW113" s="25" t="str">
        <f t="shared" si="139"/>
        <v/>
      </c>
      <c r="CX113" s="25" t="str">
        <f t="shared" si="140"/>
        <v/>
      </c>
      <c r="CY113" s="25" t="str">
        <f t="shared" si="141"/>
        <v/>
      </c>
      <c r="CZ113" s="25" t="str">
        <f t="shared" si="142"/>
        <v/>
      </c>
      <c r="DA113" s="25" t="str">
        <f t="shared" si="143"/>
        <v/>
      </c>
      <c r="DB113" s="25" t="str">
        <f t="shared" si="144"/>
        <v/>
      </c>
      <c r="DC113" s="25" t="str">
        <f t="shared" si="145"/>
        <v/>
      </c>
      <c r="DD113" s="25" t="str">
        <f t="shared" si="146"/>
        <v/>
      </c>
      <c r="DE113"/>
      <c r="DG113" s="26">
        <f t="shared" si="156"/>
        <v>0</v>
      </c>
      <c r="DH113" s="26">
        <f t="shared" si="148"/>
        <v>0</v>
      </c>
      <c r="DI113" s="26">
        <f t="shared" si="149"/>
        <v>0</v>
      </c>
      <c r="DJ113" s="26">
        <f t="shared" si="150"/>
        <v>0</v>
      </c>
      <c r="DK113" s="26">
        <f t="shared" si="151"/>
        <v>0</v>
      </c>
      <c r="DL113" s="26">
        <f t="shared" si="152"/>
        <v>0</v>
      </c>
      <c r="DM113" s="26">
        <f t="shared" si="153"/>
        <v>0</v>
      </c>
      <c r="DN113" s="26">
        <f t="shared" si="154"/>
        <v>0</v>
      </c>
    </row>
    <row r="114" spans="1:118" x14ac:dyDescent="0.25">
      <c r="A114" s="1598" t="s">
        <v>146</v>
      </c>
      <c r="B114" s="1598"/>
      <c r="C114" s="1598"/>
      <c r="D114" s="1383">
        <f t="shared" si="136"/>
        <v>0</v>
      </c>
      <c r="E114" s="1465">
        <f>SUM(S114+U114+W114+Y114+AA114+AC114+AE114+AG114+AI114+AK114+AM114)</f>
        <v>0</v>
      </c>
      <c r="F114" s="1466">
        <f>SUM(T114+V114+X114+Z114+AB114+AD114+AF114+AH114+AJ114+AL114+AN114)</f>
        <v>0</v>
      </c>
      <c r="G114" s="1484"/>
      <c r="H114" s="1485"/>
      <c r="I114" s="1484"/>
      <c r="J114" s="1602"/>
      <c r="K114" s="1484"/>
      <c r="L114" s="1485"/>
      <c r="M114" s="1484"/>
      <c r="N114" s="1485"/>
      <c r="O114" s="1603"/>
      <c r="P114" s="1485"/>
      <c r="Q114" s="1603"/>
      <c r="R114" s="1485"/>
      <c r="S114" s="1424"/>
      <c r="T114" s="1425"/>
      <c r="U114" s="1424"/>
      <c r="V114" s="1425"/>
      <c r="W114" s="1424"/>
      <c r="X114" s="1425"/>
      <c r="Y114" s="1424"/>
      <c r="Z114" s="1425"/>
      <c r="AA114" s="1424"/>
      <c r="AB114" s="1425"/>
      <c r="AC114" s="1424"/>
      <c r="AD114" s="1425"/>
      <c r="AE114" s="1424"/>
      <c r="AF114" s="1425"/>
      <c r="AG114" s="1424"/>
      <c r="AH114" s="1425"/>
      <c r="AI114" s="1424"/>
      <c r="AJ114" s="1425"/>
      <c r="AK114" s="1424"/>
      <c r="AL114" s="1425"/>
      <c r="AM114" s="1424"/>
      <c r="AN114" s="1426"/>
      <c r="AO114" s="1468"/>
      <c r="AP114" s="1468"/>
      <c r="AQ114" s="1428">
        <v>0</v>
      </c>
      <c r="AR114" s="1428"/>
      <c r="AS114" s="1428"/>
      <c r="AT114" s="1468"/>
      <c r="AU114" s="1468"/>
      <c r="AV114" s="1468"/>
      <c r="AW114" s="1468"/>
      <c r="AX114" t="str">
        <f t="shared" si="138"/>
        <v/>
      </c>
      <c r="CW114" s="25" t="str">
        <f t="shared" si="139"/>
        <v/>
      </c>
      <c r="CX114" s="25" t="str">
        <f t="shared" si="140"/>
        <v/>
      </c>
      <c r="CY114" s="25" t="str">
        <f t="shared" si="141"/>
        <v/>
      </c>
      <c r="CZ114" s="25" t="str">
        <f t="shared" si="142"/>
        <v/>
      </c>
      <c r="DA114" s="25" t="str">
        <f t="shared" si="143"/>
        <v/>
      </c>
      <c r="DB114" s="25" t="str">
        <f t="shared" si="144"/>
        <v/>
      </c>
      <c r="DC114" s="25" t="str">
        <f t="shared" si="145"/>
        <v/>
      </c>
      <c r="DD114" s="25" t="str">
        <f t="shared" si="146"/>
        <v/>
      </c>
      <c r="DE114"/>
      <c r="DG114" s="26">
        <f t="shared" si="156"/>
        <v>0</v>
      </c>
      <c r="DH114" s="26">
        <f t="shared" si="148"/>
        <v>0</v>
      </c>
      <c r="DI114" s="26">
        <f t="shared" si="149"/>
        <v>0</v>
      </c>
      <c r="DJ114" s="26">
        <f t="shared" si="150"/>
        <v>0</v>
      </c>
      <c r="DK114" s="26">
        <f t="shared" si="151"/>
        <v>0</v>
      </c>
      <c r="DL114" s="26">
        <f t="shared" si="152"/>
        <v>0</v>
      </c>
      <c r="DM114" s="26">
        <f t="shared" si="153"/>
        <v>0</v>
      </c>
      <c r="DN114" s="26">
        <f t="shared" si="154"/>
        <v>0</v>
      </c>
    </row>
    <row r="115" spans="1:118" x14ac:dyDescent="0.25">
      <c r="A115" s="1598" t="s">
        <v>147</v>
      </c>
      <c r="B115" s="1598"/>
      <c r="C115" s="1598"/>
      <c r="D115" s="1383">
        <f t="shared" si="136"/>
        <v>11</v>
      </c>
      <c r="E115" s="1465">
        <f>SUM(S115+U115+W115+Y115+AA115+AC115+AE115+AG115+AI115+AK115+AM115)</f>
        <v>2</v>
      </c>
      <c r="F115" s="1466">
        <f>SUM(T115+V115+X115+Z115+AB115+AD115+AF115+AH115+AJ115+AL115+AN115)</f>
        <v>9</v>
      </c>
      <c r="G115" s="1593"/>
      <c r="H115" s="1594"/>
      <c r="I115" s="1593"/>
      <c r="J115" s="1595"/>
      <c r="K115" s="1593"/>
      <c r="L115" s="1594"/>
      <c r="M115" s="1593"/>
      <c r="N115" s="1594"/>
      <c r="O115" s="1596"/>
      <c r="P115" s="1594"/>
      <c r="Q115" s="1596"/>
      <c r="R115" s="1594"/>
      <c r="S115" s="1424"/>
      <c r="T115" s="1425"/>
      <c r="U115" s="1424">
        <v>0</v>
      </c>
      <c r="V115" s="1425">
        <v>0</v>
      </c>
      <c r="W115" s="1424">
        <v>0</v>
      </c>
      <c r="X115" s="1425">
        <v>0</v>
      </c>
      <c r="Y115" s="1424">
        <v>0</v>
      </c>
      <c r="Z115" s="1425">
        <v>0</v>
      </c>
      <c r="AA115" s="1424">
        <v>0</v>
      </c>
      <c r="AB115" s="1425">
        <v>0</v>
      </c>
      <c r="AC115" s="1424">
        <v>2</v>
      </c>
      <c r="AD115" s="1425">
        <v>1</v>
      </c>
      <c r="AE115" s="1424">
        <v>0</v>
      </c>
      <c r="AF115" s="1425">
        <v>1</v>
      </c>
      <c r="AG115" s="1424">
        <v>0</v>
      </c>
      <c r="AH115" s="1425">
        <v>5</v>
      </c>
      <c r="AI115" s="1424">
        <v>0</v>
      </c>
      <c r="AJ115" s="1425">
        <v>1</v>
      </c>
      <c r="AK115" s="1424">
        <v>0</v>
      </c>
      <c r="AL115" s="1425">
        <v>1</v>
      </c>
      <c r="AM115" s="1424">
        <v>0</v>
      </c>
      <c r="AN115" s="1426">
        <v>0</v>
      </c>
      <c r="AO115" s="1468">
        <v>0</v>
      </c>
      <c r="AP115" s="1468">
        <v>0</v>
      </c>
      <c r="AQ115" s="1428">
        <v>11</v>
      </c>
      <c r="AR115" s="1428">
        <v>0</v>
      </c>
      <c r="AS115" s="1428">
        <v>0</v>
      </c>
      <c r="AT115" s="1468">
        <v>0</v>
      </c>
      <c r="AU115" s="1468">
        <v>0</v>
      </c>
      <c r="AV115" s="1468">
        <v>0</v>
      </c>
      <c r="AW115" s="1468">
        <v>0</v>
      </c>
      <c r="AX115" t="str">
        <f t="shared" si="138"/>
        <v/>
      </c>
      <c r="CW115" s="25" t="str">
        <f t="shared" si="139"/>
        <v/>
      </c>
      <c r="CX115" s="25" t="str">
        <f t="shared" si="140"/>
        <v/>
      </c>
      <c r="CY115" s="25" t="str">
        <f t="shared" si="141"/>
        <v/>
      </c>
      <c r="CZ115" s="25" t="str">
        <f t="shared" si="142"/>
        <v/>
      </c>
      <c r="DA115" s="25" t="str">
        <f t="shared" si="143"/>
        <v/>
      </c>
      <c r="DB115" s="25" t="str">
        <f t="shared" si="144"/>
        <v/>
      </c>
      <c r="DC115" s="25" t="str">
        <f t="shared" si="145"/>
        <v/>
      </c>
      <c r="DD115" s="25" t="str">
        <f t="shared" si="146"/>
        <v/>
      </c>
      <c r="DE115"/>
      <c r="DG115" s="26">
        <f t="shared" si="156"/>
        <v>0</v>
      </c>
      <c r="DH115" s="26">
        <f t="shared" si="148"/>
        <v>0</v>
      </c>
      <c r="DI115" s="26">
        <f t="shared" si="149"/>
        <v>0</v>
      </c>
      <c r="DJ115" s="26">
        <f t="shared" si="150"/>
        <v>0</v>
      </c>
      <c r="DK115" s="26">
        <f t="shared" si="151"/>
        <v>0</v>
      </c>
      <c r="DL115" s="26">
        <f t="shared" si="152"/>
        <v>0</v>
      </c>
      <c r="DM115" s="26">
        <f t="shared" si="153"/>
        <v>0</v>
      </c>
      <c r="DN115" s="26">
        <f t="shared" si="154"/>
        <v>0</v>
      </c>
    </row>
    <row r="116" spans="1:118" x14ac:dyDescent="0.25">
      <c r="A116" s="1590" t="s">
        <v>148</v>
      </c>
      <c r="B116" s="1591"/>
      <c r="C116" s="1592"/>
      <c r="D116" s="1383">
        <f t="shared" si="136"/>
        <v>11</v>
      </c>
      <c r="E116" s="1465">
        <f>SUM(U116+W116+Y116+AA116+AC116+AE116+AG116+AI116+AK116+AM116)</f>
        <v>3</v>
      </c>
      <c r="F116" s="1466">
        <f>SUM(V116+X116+Z116+AB116+AD116+AF116+AH116+AJ116+AL116+AN116)</f>
        <v>8</v>
      </c>
      <c r="G116" s="1593"/>
      <c r="H116" s="1594"/>
      <c r="I116" s="1593"/>
      <c r="J116" s="1595"/>
      <c r="K116" s="1593"/>
      <c r="L116" s="1594"/>
      <c r="M116" s="1593"/>
      <c r="N116" s="1594"/>
      <c r="O116" s="1596"/>
      <c r="P116" s="1594"/>
      <c r="Q116" s="1596"/>
      <c r="R116" s="1594"/>
      <c r="S116" s="1596"/>
      <c r="T116" s="1594"/>
      <c r="U116" s="1424">
        <v>0</v>
      </c>
      <c r="V116" s="1425">
        <v>0</v>
      </c>
      <c r="W116" s="1424">
        <v>0</v>
      </c>
      <c r="X116" s="1425">
        <v>0</v>
      </c>
      <c r="Y116" s="1424">
        <v>2</v>
      </c>
      <c r="Z116" s="1425">
        <v>1</v>
      </c>
      <c r="AA116" s="1424">
        <v>0</v>
      </c>
      <c r="AB116" s="1425">
        <v>1</v>
      </c>
      <c r="AC116" s="1424">
        <v>0</v>
      </c>
      <c r="AD116" s="1425">
        <v>1</v>
      </c>
      <c r="AE116" s="1424">
        <v>0</v>
      </c>
      <c r="AF116" s="1425">
        <v>1</v>
      </c>
      <c r="AG116" s="1424">
        <v>1</v>
      </c>
      <c r="AH116" s="1425">
        <v>1</v>
      </c>
      <c r="AI116" s="1424">
        <v>0</v>
      </c>
      <c r="AJ116" s="1425">
        <v>1</v>
      </c>
      <c r="AK116" s="1424">
        <v>0</v>
      </c>
      <c r="AL116" s="1425">
        <v>0</v>
      </c>
      <c r="AM116" s="1424">
        <v>0</v>
      </c>
      <c r="AN116" s="1426">
        <v>2</v>
      </c>
      <c r="AO116" s="1468">
        <v>0</v>
      </c>
      <c r="AP116" s="1468">
        <v>0</v>
      </c>
      <c r="AQ116" s="1428">
        <v>11</v>
      </c>
      <c r="AR116" s="1428">
        <v>0</v>
      </c>
      <c r="AS116" s="1428">
        <v>0</v>
      </c>
      <c r="AT116" s="1468">
        <v>0</v>
      </c>
      <c r="AU116" s="1468">
        <v>0</v>
      </c>
      <c r="AV116" s="1468">
        <v>0</v>
      </c>
      <c r="AW116" s="1468">
        <v>0</v>
      </c>
      <c r="AX116" t="str">
        <f t="shared" si="138"/>
        <v/>
      </c>
      <c r="CW116" s="25" t="str">
        <f t="shared" si="139"/>
        <v/>
      </c>
      <c r="CX116" s="25" t="str">
        <f t="shared" si="140"/>
        <v/>
      </c>
      <c r="CY116" s="25" t="str">
        <f t="shared" si="141"/>
        <v/>
      </c>
      <c r="CZ116" s="25" t="str">
        <f t="shared" si="142"/>
        <v/>
      </c>
      <c r="DA116" s="25" t="str">
        <f t="shared" si="143"/>
        <v/>
      </c>
      <c r="DB116" s="25" t="str">
        <f t="shared" si="144"/>
        <v/>
      </c>
      <c r="DC116" s="25" t="str">
        <f t="shared" si="145"/>
        <v/>
      </c>
      <c r="DD116" s="25" t="str">
        <f t="shared" si="146"/>
        <v/>
      </c>
      <c r="DE116"/>
      <c r="DG116" s="26">
        <f t="shared" si="156"/>
        <v>0</v>
      </c>
      <c r="DH116" s="26">
        <f t="shared" si="148"/>
        <v>0</v>
      </c>
      <c r="DI116" s="26">
        <f t="shared" si="149"/>
        <v>0</v>
      </c>
      <c r="DJ116" s="26">
        <f t="shared" si="150"/>
        <v>0</v>
      </c>
      <c r="DK116" s="26">
        <f t="shared" si="151"/>
        <v>0</v>
      </c>
      <c r="DL116" s="26">
        <f t="shared" si="152"/>
        <v>0</v>
      </c>
      <c r="DM116" s="26">
        <f t="shared" si="153"/>
        <v>0</v>
      </c>
      <c r="DN116" s="26">
        <f t="shared" si="154"/>
        <v>0</v>
      </c>
    </row>
    <row r="117" spans="1:118" ht="15" customHeight="1" x14ac:dyDescent="0.25">
      <c r="A117" s="1590" t="s">
        <v>149</v>
      </c>
      <c r="B117" s="1591"/>
      <c r="C117" s="1592"/>
      <c r="D117" s="1383">
        <f t="shared" si="136"/>
        <v>0</v>
      </c>
      <c r="E117" s="1465">
        <f>SUM(Y117+AA117+AC117+AE117+AG117+AI117+AK117+AM117)</f>
        <v>0</v>
      </c>
      <c r="F117" s="1466">
        <f>SUM(Z117+AB117+AD117+AF117+AH117+AJ117+AL117+AN117)</f>
        <v>0</v>
      </c>
      <c r="G117" s="1593"/>
      <c r="H117" s="1594"/>
      <c r="I117" s="1593"/>
      <c r="J117" s="1595"/>
      <c r="K117" s="1593"/>
      <c r="L117" s="1594"/>
      <c r="M117" s="1593"/>
      <c r="N117" s="1594"/>
      <c r="O117" s="1596"/>
      <c r="P117" s="1594"/>
      <c r="Q117" s="1596"/>
      <c r="R117" s="1594"/>
      <c r="S117" s="1596"/>
      <c r="T117" s="1594"/>
      <c r="U117" s="1596"/>
      <c r="V117" s="1594"/>
      <c r="W117" s="1596"/>
      <c r="X117" s="1594"/>
      <c r="Y117" s="1424"/>
      <c r="Z117" s="1425"/>
      <c r="AA117" s="1424"/>
      <c r="AB117" s="1425"/>
      <c r="AC117" s="1424"/>
      <c r="AD117" s="1425"/>
      <c r="AE117" s="1424"/>
      <c r="AF117" s="1425"/>
      <c r="AG117" s="1424"/>
      <c r="AH117" s="1425"/>
      <c r="AI117" s="1424"/>
      <c r="AJ117" s="1425"/>
      <c r="AK117" s="1424"/>
      <c r="AL117" s="1425"/>
      <c r="AM117" s="1424"/>
      <c r="AN117" s="1426"/>
      <c r="AO117" s="1597"/>
      <c r="AP117" s="1468"/>
      <c r="AQ117" s="1428">
        <v>0</v>
      </c>
      <c r="AR117" s="1428"/>
      <c r="AS117" s="1428"/>
      <c r="AT117" s="1468">
        <v>0</v>
      </c>
      <c r="AU117" s="1468">
        <v>0</v>
      </c>
      <c r="AV117" s="1468">
        <v>0</v>
      </c>
      <c r="AW117" s="1468">
        <v>0</v>
      </c>
      <c r="AX117" t="str">
        <f t="shared" si="138"/>
        <v/>
      </c>
      <c r="CW117" s="182"/>
      <c r="CX117" s="25" t="str">
        <f t="shared" si="140"/>
        <v/>
      </c>
      <c r="CY117" s="25" t="str">
        <f t="shared" si="141"/>
        <v/>
      </c>
      <c r="CZ117" s="25" t="str">
        <f t="shared" si="142"/>
        <v/>
      </c>
      <c r="DA117" s="25" t="str">
        <f t="shared" si="143"/>
        <v/>
      </c>
      <c r="DB117" s="25" t="str">
        <f t="shared" si="144"/>
        <v/>
      </c>
      <c r="DC117" s="25" t="str">
        <f t="shared" si="145"/>
        <v/>
      </c>
      <c r="DD117" s="25" t="str">
        <f t="shared" si="146"/>
        <v/>
      </c>
      <c r="DE117"/>
      <c r="DG117" s="182"/>
      <c r="DH117" s="26">
        <f t="shared" si="148"/>
        <v>0</v>
      </c>
      <c r="DI117" s="26">
        <f t="shared" si="149"/>
        <v>0</v>
      </c>
      <c r="DJ117" s="26">
        <f t="shared" si="150"/>
        <v>0</v>
      </c>
      <c r="DK117" s="26">
        <f t="shared" si="151"/>
        <v>0</v>
      </c>
      <c r="DL117" s="26">
        <f t="shared" si="152"/>
        <v>0</v>
      </c>
      <c r="DM117" s="26">
        <f t="shared" si="153"/>
        <v>0</v>
      </c>
      <c r="DN117" s="26">
        <f t="shared" si="154"/>
        <v>0</v>
      </c>
    </row>
    <row r="118" spans="1:118" x14ac:dyDescent="0.25">
      <c r="A118" s="1589" t="s">
        <v>150</v>
      </c>
      <c r="B118" s="1589"/>
      <c r="C118" s="1589"/>
      <c r="D118" s="1383">
        <f t="shared" si="136"/>
        <v>9</v>
      </c>
      <c r="E118" s="1465">
        <f>SUM(G118+I118+K118+M118+O118+Q118+S118+U118+W118+Y118+AA118+AC118+AE118+AG118+AI118+AK118+AM118)</f>
        <v>2</v>
      </c>
      <c r="F118" s="1466">
        <f t="shared" si="137"/>
        <v>7</v>
      </c>
      <c r="G118" s="1467">
        <v>0</v>
      </c>
      <c r="H118" s="1425">
        <v>0</v>
      </c>
      <c r="I118" s="1467">
        <v>0</v>
      </c>
      <c r="J118" s="1487">
        <v>0</v>
      </c>
      <c r="K118" s="1467">
        <v>0</v>
      </c>
      <c r="L118" s="1425">
        <v>0</v>
      </c>
      <c r="M118" s="1467">
        <v>0</v>
      </c>
      <c r="N118" s="1425">
        <v>0</v>
      </c>
      <c r="O118" s="1424">
        <v>0</v>
      </c>
      <c r="P118" s="1425">
        <v>0</v>
      </c>
      <c r="Q118" s="1424">
        <v>0</v>
      </c>
      <c r="R118" s="1425">
        <v>0</v>
      </c>
      <c r="S118" s="1424">
        <v>0</v>
      </c>
      <c r="T118" s="1425">
        <v>0</v>
      </c>
      <c r="U118" s="1424">
        <v>0</v>
      </c>
      <c r="V118" s="1425">
        <v>0</v>
      </c>
      <c r="W118" s="1424">
        <v>0</v>
      </c>
      <c r="X118" s="1425">
        <v>0</v>
      </c>
      <c r="Y118" s="1424">
        <v>1</v>
      </c>
      <c r="Z118" s="1425">
        <v>1</v>
      </c>
      <c r="AA118" s="1424">
        <v>0</v>
      </c>
      <c r="AB118" s="1425">
        <v>0</v>
      </c>
      <c r="AC118" s="1424">
        <v>0</v>
      </c>
      <c r="AD118" s="1425">
        <v>0</v>
      </c>
      <c r="AE118" s="1424">
        <v>0</v>
      </c>
      <c r="AF118" s="1425">
        <v>2</v>
      </c>
      <c r="AG118" s="1424">
        <v>0</v>
      </c>
      <c r="AH118" s="1425">
        <v>3</v>
      </c>
      <c r="AI118" s="1424">
        <v>1</v>
      </c>
      <c r="AJ118" s="1425">
        <v>1</v>
      </c>
      <c r="AK118" s="1424">
        <v>0</v>
      </c>
      <c r="AL118" s="1425">
        <v>0</v>
      </c>
      <c r="AM118" s="1424">
        <v>0</v>
      </c>
      <c r="AN118" s="1426">
        <v>0</v>
      </c>
      <c r="AO118" s="1468">
        <v>0</v>
      </c>
      <c r="AP118" s="1468">
        <v>0</v>
      </c>
      <c r="AQ118" s="1428">
        <v>9</v>
      </c>
      <c r="AR118" s="1428">
        <v>0</v>
      </c>
      <c r="AS118" s="1428">
        <v>0</v>
      </c>
      <c r="AT118" s="1468">
        <v>0</v>
      </c>
      <c r="AU118" s="1468">
        <v>0</v>
      </c>
      <c r="AV118" s="1468">
        <v>0</v>
      </c>
      <c r="AW118" s="1468">
        <v>0</v>
      </c>
      <c r="AX118" t="str">
        <f t="shared" si="138"/>
        <v/>
      </c>
      <c r="CW118" s="25" t="str">
        <f t="shared" si="139"/>
        <v/>
      </c>
      <c r="CX118" s="25" t="str">
        <f t="shared" si="140"/>
        <v/>
      </c>
      <c r="CY118" s="25" t="str">
        <f t="shared" si="141"/>
        <v/>
      </c>
      <c r="CZ118" s="25" t="str">
        <f t="shared" si="142"/>
        <v/>
      </c>
      <c r="DA118" s="25" t="str">
        <f t="shared" si="143"/>
        <v/>
      </c>
      <c r="DB118" s="25" t="str">
        <f t="shared" si="144"/>
        <v/>
      </c>
      <c r="DC118" s="25" t="str">
        <f t="shared" si="145"/>
        <v/>
      </c>
      <c r="DD118" s="25" t="str">
        <f t="shared" si="146"/>
        <v/>
      </c>
      <c r="DE118"/>
      <c r="DG118" s="26">
        <f>IF(AND((W118+X118)&gt;0,AO118=""),1,IF(AO118&gt;(W118+X118),1,0))</f>
        <v>0</v>
      </c>
      <c r="DH118" s="26">
        <f t="shared" si="148"/>
        <v>0</v>
      </c>
      <c r="DI118" s="26">
        <f t="shared" si="149"/>
        <v>0</v>
      </c>
      <c r="DJ118" s="26">
        <f t="shared" si="150"/>
        <v>0</v>
      </c>
      <c r="DK118" s="26">
        <f t="shared" si="151"/>
        <v>0</v>
      </c>
      <c r="DL118" s="26">
        <f t="shared" si="152"/>
        <v>0</v>
      </c>
      <c r="DM118" s="26">
        <f t="shared" si="153"/>
        <v>0</v>
      </c>
      <c r="DN118" s="26">
        <f t="shared" si="154"/>
        <v>0</v>
      </c>
    </row>
    <row r="119" spans="1:118" ht="15" customHeight="1" x14ac:dyDescent="0.25">
      <c r="A119" s="800" t="s">
        <v>151</v>
      </c>
      <c r="B119" s="801"/>
      <c r="C119" s="883"/>
      <c r="D119" s="1383">
        <f t="shared" si="136"/>
        <v>0</v>
      </c>
      <c r="E119" s="1465">
        <f>SUM(Y119+AA119+AC119+AE119+AG119+AI119+AK119+AM119)</f>
        <v>0</v>
      </c>
      <c r="F119" s="1466">
        <f>SUM(Z119+AB119+AD119+AF119+AH119+AJ119+AL119+AN119)</f>
        <v>0</v>
      </c>
      <c r="G119" s="1593"/>
      <c r="H119" s="1594"/>
      <c r="I119" s="1593"/>
      <c r="J119" s="1595"/>
      <c r="K119" s="1593"/>
      <c r="L119" s="1594"/>
      <c r="M119" s="1593"/>
      <c r="N119" s="1594"/>
      <c r="O119" s="1596"/>
      <c r="P119" s="1594"/>
      <c r="Q119" s="1596"/>
      <c r="R119" s="1594"/>
      <c r="S119" s="1596"/>
      <c r="T119" s="1594"/>
      <c r="U119" s="1596"/>
      <c r="V119" s="1594"/>
      <c r="W119" s="1596"/>
      <c r="X119" s="1594"/>
      <c r="Y119" s="1424"/>
      <c r="Z119" s="1425"/>
      <c r="AA119" s="1424"/>
      <c r="AB119" s="1425"/>
      <c r="AC119" s="1424"/>
      <c r="AD119" s="1425"/>
      <c r="AE119" s="1424"/>
      <c r="AF119" s="1425"/>
      <c r="AG119" s="1424"/>
      <c r="AH119" s="1425"/>
      <c r="AI119" s="1424"/>
      <c r="AJ119" s="1425"/>
      <c r="AK119" s="1424"/>
      <c r="AL119" s="1425"/>
      <c r="AM119" s="1424"/>
      <c r="AN119" s="1426"/>
      <c r="AO119" s="1597"/>
      <c r="AP119" s="1468"/>
      <c r="AQ119" s="1428">
        <v>0</v>
      </c>
      <c r="AR119" s="1605"/>
      <c r="AS119" s="1428"/>
      <c r="AT119" s="1468"/>
      <c r="AU119" s="1468"/>
      <c r="AV119" s="1468"/>
      <c r="AW119" s="1468"/>
      <c r="AX119" t="str">
        <f t="shared" si="138"/>
        <v/>
      </c>
      <c r="CW119" s="182"/>
      <c r="CX119" s="25" t="str">
        <f t="shared" si="140"/>
        <v/>
      </c>
      <c r="CY119" s="25" t="str">
        <f t="shared" si="141"/>
        <v/>
      </c>
      <c r="CZ119" s="25" t="str">
        <f t="shared" si="142"/>
        <v/>
      </c>
      <c r="DA119" s="25" t="str">
        <f t="shared" si="143"/>
        <v/>
      </c>
      <c r="DB119" s="25" t="str">
        <f t="shared" si="144"/>
        <v/>
      </c>
      <c r="DC119" s="25" t="str">
        <f t="shared" si="145"/>
        <v/>
      </c>
      <c r="DD119" s="25" t="str">
        <f t="shared" si="146"/>
        <v/>
      </c>
      <c r="DE119"/>
      <c r="DG119" s="182"/>
      <c r="DH119" s="26">
        <f t="shared" si="148"/>
        <v>0</v>
      </c>
      <c r="DI119" s="26">
        <f t="shared" si="149"/>
        <v>0</v>
      </c>
      <c r="DJ119" s="26">
        <f t="shared" si="150"/>
        <v>0</v>
      </c>
      <c r="DK119" s="26">
        <f t="shared" si="151"/>
        <v>0</v>
      </c>
      <c r="DL119" s="26">
        <f t="shared" si="152"/>
        <v>0</v>
      </c>
      <c r="DM119" s="26">
        <f t="shared" si="153"/>
        <v>0</v>
      </c>
      <c r="DN119" s="26">
        <f t="shared" si="154"/>
        <v>0</v>
      </c>
    </row>
    <row r="120" spans="1:118" ht="15" customHeight="1" x14ac:dyDescent="0.25">
      <c r="A120" s="800" t="s">
        <v>152</v>
      </c>
      <c r="B120" s="801"/>
      <c r="C120" s="883"/>
      <c r="D120" s="1383">
        <f t="shared" si="136"/>
        <v>0</v>
      </c>
      <c r="E120" s="1465">
        <f t="shared" ref="E120:F125" si="158">SUM(Y120+AA120+AC120+AE120+AG120+AI120+AK120+AM120)</f>
        <v>0</v>
      </c>
      <c r="F120" s="1466">
        <f t="shared" si="158"/>
        <v>0</v>
      </c>
      <c r="G120" s="1593"/>
      <c r="H120" s="1594"/>
      <c r="I120" s="1593"/>
      <c r="J120" s="1595"/>
      <c r="K120" s="1593"/>
      <c r="L120" s="1594"/>
      <c r="M120" s="1593"/>
      <c r="N120" s="1594"/>
      <c r="O120" s="1596"/>
      <c r="P120" s="1594"/>
      <c r="Q120" s="1596"/>
      <c r="R120" s="1594"/>
      <c r="S120" s="1596"/>
      <c r="T120" s="1594"/>
      <c r="U120" s="1596"/>
      <c r="V120" s="1594"/>
      <c r="W120" s="1596"/>
      <c r="X120" s="1594"/>
      <c r="Y120" s="1424"/>
      <c r="Z120" s="1425"/>
      <c r="AA120" s="1424"/>
      <c r="AB120" s="1425"/>
      <c r="AC120" s="1424"/>
      <c r="AD120" s="1425"/>
      <c r="AE120" s="1424"/>
      <c r="AF120" s="1425"/>
      <c r="AG120" s="1424"/>
      <c r="AH120" s="1425"/>
      <c r="AI120" s="1424"/>
      <c r="AJ120" s="1425"/>
      <c r="AK120" s="1424"/>
      <c r="AL120" s="1425"/>
      <c r="AM120" s="1424"/>
      <c r="AN120" s="1426"/>
      <c r="AO120" s="1597"/>
      <c r="AP120" s="1468"/>
      <c r="AQ120" s="1428">
        <v>0</v>
      </c>
      <c r="AR120" s="1605"/>
      <c r="AS120" s="1428"/>
      <c r="AT120" s="1468"/>
      <c r="AU120" s="1468"/>
      <c r="AV120" s="1468"/>
      <c r="AW120" s="1468"/>
      <c r="AX120" t="str">
        <f t="shared" si="138"/>
        <v/>
      </c>
      <c r="CW120" s="182"/>
      <c r="CX120" s="25" t="str">
        <f t="shared" si="140"/>
        <v/>
      </c>
      <c r="CY120" s="25" t="str">
        <f t="shared" si="141"/>
        <v/>
      </c>
      <c r="CZ120" s="25" t="str">
        <f t="shared" si="142"/>
        <v/>
      </c>
      <c r="DA120" s="25" t="str">
        <f t="shared" si="143"/>
        <v/>
      </c>
      <c r="DB120" s="25" t="str">
        <f t="shared" si="144"/>
        <v/>
      </c>
      <c r="DC120" s="25" t="str">
        <f t="shared" si="145"/>
        <v/>
      </c>
      <c r="DD120" s="25" t="str">
        <f t="shared" si="146"/>
        <v/>
      </c>
      <c r="DE120"/>
      <c r="DG120" s="182"/>
      <c r="DH120" s="26">
        <f t="shared" si="148"/>
        <v>0</v>
      </c>
      <c r="DI120" s="26">
        <f t="shared" si="149"/>
        <v>0</v>
      </c>
      <c r="DJ120" s="26">
        <f t="shared" si="150"/>
        <v>0</v>
      </c>
      <c r="DK120" s="26">
        <f t="shared" si="151"/>
        <v>0</v>
      </c>
      <c r="DL120" s="26">
        <f t="shared" si="152"/>
        <v>0</v>
      </c>
      <c r="DM120" s="26">
        <f t="shared" si="153"/>
        <v>0</v>
      </c>
      <c r="DN120" s="26">
        <f t="shared" si="154"/>
        <v>0</v>
      </c>
    </row>
    <row r="121" spans="1:118" ht="15" customHeight="1" x14ac:dyDescent="0.25">
      <c r="A121" s="1589" t="s">
        <v>153</v>
      </c>
      <c r="B121" s="1589"/>
      <c r="C121" s="1589"/>
      <c r="D121" s="1383">
        <f t="shared" si="136"/>
        <v>0</v>
      </c>
      <c r="E121" s="1465">
        <f t="shared" si="158"/>
        <v>0</v>
      </c>
      <c r="F121" s="1466">
        <f t="shared" si="158"/>
        <v>0</v>
      </c>
      <c r="G121" s="1593"/>
      <c r="H121" s="1594"/>
      <c r="I121" s="1593"/>
      <c r="J121" s="1595"/>
      <c r="K121" s="1593"/>
      <c r="L121" s="1594"/>
      <c r="M121" s="1593"/>
      <c r="N121" s="1594"/>
      <c r="O121" s="1596"/>
      <c r="P121" s="1594"/>
      <c r="Q121" s="1596"/>
      <c r="R121" s="1594"/>
      <c r="S121" s="1596"/>
      <c r="T121" s="1594"/>
      <c r="U121" s="1596"/>
      <c r="V121" s="1594"/>
      <c r="W121" s="1596"/>
      <c r="X121" s="1594"/>
      <c r="Y121" s="1424"/>
      <c r="Z121" s="1425"/>
      <c r="AA121" s="1424"/>
      <c r="AB121" s="1425"/>
      <c r="AC121" s="1424"/>
      <c r="AD121" s="1425"/>
      <c r="AE121" s="1424"/>
      <c r="AF121" s="1425"/>
      <c r="AG121" s="1424"/>
      <c r="AH121" s="1425"/>
      <c r="AI121" s="1424"/>
      <c r="AJ121" s="1425"/>
      <c r="AK121" s="1424"/>
      <c r="AL121" s="1425"/>
      <c r="AM121" s="1424"/>
      <c r="AN121" s="1426"/>
      <c r="AO121" s="1597"/>
      <c r="AP121" s="1468"/>
      <c r="AQ121" s="1428">
        <v>0</v>
      </c>
      <c r="AR121" s="1428"/>
      <c r="AS121" s="1428"/>
      <c r="AT121" s="1468"/>
      <c r="AU121" s="1468"/>
      <c r="AV121" s="1468"/>
      <c r="AW121" s="1468"/>
      <c r="AX121" t="str">
        <f t="shared" si="138"/>
        <v/>
      </c>
      <c r="CW121" s="182"/>
      <c r="CX121" s="25" t="str">
        <f t="shared" si="140"/>
        <v/>
      </c>
      <c r="CY121" s="25" t="str">
        <f t="shared" si="141"/>
        <v/>
      </c>
      <c r="CZ121" s="25" t="str">
        <f t="shared" si="142"/>
        <v/>
      </c>
      <c r="DA121" s="25" t="str">
        <f t="shared" si="143"/>
        <v/>
      </c>
      <c r="DB121" s="25" t="str">
        <f t="shared" si="144"/>
        <v/>
      </c>
      <c r="DC121" s="25" t="str">
        <f t="shared" si="145"/>
        <v/>
      </c>
      <c r="DD121" s="25" t="str">
        <f t="shared" si="146"/>
        <v/>
      </c>
      <c r="DE121"/>
      <c r="DG121" s="182"/>
      <c r="DH121" s="26">
        <f t="shared" si="148"/>
        <v>0</v>
      </c>
      <c r="DI121" s="26">
        <f t="shared" si="149"/>
        <v>0</v>
      </c>
      <c r="DJ121" s="26">
        <f t="shared" si="150"/>
        <v>0</v>
      </c>
      <c r="DK121" s="26">
        <f t="shared" si="151"/>
        <v>0</v>
      </c>
      <c r="DL121" s="26">
        <f t="shared" si="152"/>
        <v>0</v>
      </c>
      <c r="DM121" s="26">
        <f t="shared" si="153"/>
        <v>0</v>
      </c>
      <c r="DN121" s="26">
        <f t="shared" si="154"/>
        <v>0</v>
      </c>
    </row>
    <row r="122" spans="1:118" ht="15" customHeight="1" x14ac:dyDescent="0.25">
      <c r="A122" s="1598" t="s">
        <v>154</v>
      </c>
      <c r="B122" s="1598"/>
      <c r="C122" s="1598"/>
      <c r="D122" s="1383">
        <f t="shared" si="136"/>
        <v>0</v>
      </c>
      <c r="E122" s="1465">
        <f t="shared" si="158"/>
        <v>0</v>
      </c>
      <c r="F122" s="1466">
        <f t="shared" si="158"/>
        <v>0</v>
      </c>
      <c r="G122" s="1593"/>
      <c r="H122" s="1594"/>
      <c r="I122" s="1593"/>
      <c r="J122" s="1595"/>
      <c r="K122" s="1593"/>
      <c r="L122" s="1594"/>
      <c r="M122" s="1593"/>
      <c r="N122" s="1594"/>
      <c r="O122" s="1596"/>
      <c r="P122" s="1594"/>
      <c r="Q122" s="1596"/>
      <c r="R122" s="1594"/>
      <c r="S122" s="1596"/>
      <c r="T122" s="1594"/>
      <c r="U122" s="1596"/>
      <c r="V122" s="1594"/>
      <c r="W122" s="1596"/>
      <c r="X122" s="1594"/>
      <c r="Y122" s="1424"/>
      <c r="Z122" s="1425"/>
      <c r="AA122" s="1424"/>
      <c r="AB122" s="1425"/>
      <c r="AC122" s="1424"/>
      <c r="AD122" s="1425"/>
      <c r="AE122" s="1424"/>
      <c r="AF122" s="1425"/>
      <c r="AG122" s="1424"/>
      <c r="AH122" s="1425"/>
      <c r="AI122" s="1424"/>
      <c r="AJ122" s="1425"/>
      <c r="AK122" s="1424"/>
      <c r="AL122" s="1425"/>
      <c r="AM122" s="1424"/>
      <c r="AN122" s="1426"/>
      <c r="AO122" s="1597"/>
      <c r="AP122" s="1468"/>
      <c r="AQ122" s="1428">
        <v>0</v>
      </c>
      <c r="AR122" s="1428"/>
      <c r="AS122" s="1428"/>
      <c r="AT122" s="1468"/>
      <c r="AU122" s="1468"/>
      <c r="AV122" s="1468"/>
      <c r="AW122" s="1468"/>
      <c r="AX122" t="str">
        <f t="shared" si="138"/>
        <v/>
      </c>
      <c r="CW122" s="182"/>
      <c r="CX122" s="25" t="str">
        <f t="shared" si="140"/>
        <v/>
      </c>
      <c r="CY122" s="25" t="str">
        <f t="shared" si="141"/>
        <v/>
      </c>
      <c r="CZ122" s="25" t="str">
        <f t="shared" si="142"/>
        <v/>
      </c>
      <c r="DA122" s="25" t="str">
        <f t="shared" si="143"/>
        <v/>
      </c>
      <c r="DB122" s="25" t="str">
        <f t="shared" si="144"/>
        <v/>
      </c>
      <c r="DC122" s="25" t="str">
        <f t="shared" si="145"/>
        <v/>
      </c>
      <c r="DD122" s="25" t="str">
        <f t="shared" si="146"/>
        <v/>
      </c>
      <c r="DE122"/>
      <c r="DG122" s="182"/>
      <c r="DH122" s="26">
        <f t="shared" si="148"/>
        <v>0</v>
      </c>
      <c r="DI122" s="26">
        <f t="shared" si="149"/>
        <v>0</v>
      </c>
      <c r="DJ122" s="26">
        <f t="shared" si="150"/>
        <v>0</v>
      </c>
      <c r="DK122" s="26">
        <f t="shared" si="151"/>
        <v>0</v>
      </c>
      <c r="DL122" s="26">
        <f t="shared" si="152"/>
        <v>0</v>
      </c>
      <c r="DM122" s="26">
        <f t="shared" si="153"/>
        <v>0</v>
      </c>
      <c r="DN122" s="26">
        <f t="shared" si="154"/>
        <v>0</v>
      </c>
    </row>
    <row r="123" spans="1:118" ht="15" customHeight="1" x14ac:dyDescent="0.25">
      <c r="A123" s="1598" t="s">
        <v>155</v>
      </c>
      <c r="B123" s="1598"/>
      <c r="C123" s="1598"/>
      <c r="D123" s="1383">
        <f t="shared" si="136"/>
        <v>0</v>
      </c>
      <c r="E123" s="1465">
        <f>SUM(Y123+AA123+AC123+AE123+AG123+AI123+AK123+AM123)</f>
        <v>0</v>
      </c>
      <c r="F123" s="1466">
        <f t="shared" si="158"/>
        <v>0</v>
      </c>
      <c r="G123" s="1593"/>
      <c r="H123" s="1594"/>
      <c r="I123" s="1593"/>
      <c r="J123" s="1595"/>
      <c r="K123" s="1593"/>
      <c r="L123" s="1594"/>
      <c r="M123" s="1593"/>
      <c r="N123" s="1594"/>
      <c r="O123" s="1596"/>
      <c r="P123" s="1594"/>
      <c r="Q123" s="1596"/>
      <c r="R123" s="1594"/>
      <c r="S123" s="1596"/>
      <c r="T123" s="1594"/>
      <c r="U123" s="1596"/>
      <c r="V123" s="1594"/>
      <c r="W123" s="1596"/>
      <c r="X123" s="1594"/>
      <c r="Y123" s="1424"/>
      <c r="Z123" s="1425"/>
      <c r="AA123" s="1424"/>
      <c r="AB123" s="1425"/>
      <c r="AC123" s="1424"/>
      <c r="AD123" s="1425"/>
      <c r="AE123" s="1424"/>
      <c r="AF123" s="1425"/>
      <c r="AG123" s="1424"/>
      <c r="AH123" s="1425"/>
      <c r="AI123" s="1424"/>
      <c r="AJ123" s="1425"/>
      <c r="AK123" s="1424"/>
      <c r="AL123" s="1425"/>
      <c r="AM123" s="1424"/>
      <c r="AN123" s="1426"/>
      <c r="AO123" s="1597"/>
      <c r="AP123" s="1468"/>
      <c r="AQ123" s="1428">
        <v>0</v>
      </c>
      <c r="AR123" s="1428"/>
      <c r="AS123" s="1428"/>
      <c r="AT123" s="1468"/>
      <c r="AU123" s="1468"/>
      <c r="AV123" s="1468"/>
      <c r="AW123" s="1468"/>
      <c r="AX123" t="str">
        <f t="shared" si="138"/>
        <v/>
      </c>
      <c r="CW123" s="182"/>
      <c r="CX123" s="25" t="str">
        <f t="shared" si="140"/>
        <v/>
      </c>
      <c r="CY123" s="25" t="str">
        <f t="shared" si="141"/>
        <v/>
      </c>
      <c r="CZ123" s="25" t="str">
        <f t="shared" si="142"/>
        <v/>
      </c>
      <c r="DA123" s="25" t="str">
        <f t="shared" si="143"/>
        <v/>
      </c>
      <c r="DB123" s="25" t="str">
        <f t="shared" si="144"/>
        <v/>
      </c>
      <c r="DC123" s="25" t="str">
        <f t="shared" si="145"/>
        <v/>
      </c>
      <c r="DD123" s="25" t="str">
        <f t="shared" si="146"/>
        <v/>
      </c>
      <c r="DE123"/>
      <c r="DG123" s="182"/>
      <c r="DH123" s="26">
        <f t="shared" si="148"/>
        <v>0</v>
      </c>
      <c r="DI123" s="26">
        <f t="shared" si="149"/>
        <v>0</v>
      </c>
      <c r="DJ123" s="26">
        <f t="shared" si="150"/>
        <v>0</v>
      </c>
      <c r="DK123" s="26">
        <f t="shared" si="151"/>
        <v>0</v>
      </c>
      <c r="DL123" s="26">
        <f t="shared" si="152"/>
        <v>0</v>
      </c>
      <c r="DM123" s="26">
        <f t="shared" si="153"/>
        <v>0</v>
      </c>
      <c r="DN123" s="26">
        <f t="shared" si="154"/>
        <v>0</v>
      </c>
    </row>
    <row r="124" spans="1:118" x14ac:dyDescent="0.25">
      <c r="A124" s="751" t="s">
        <v>156</v>
      </c>
      <c r="B124" s="752"/>
      <c r="C124" s="753"/>
      <c r="D124" s="1383">
        <f t="shared" si="136"/>
        <v>1</v>
      </c>
      <c r="E124" s="1465">
        <f t="shared" si="158"/>
        <v>0</v>
      </c>
      <c r="F124" s="1466">
        <f t="shared" si="158"/>
        <v>1</v>
      </c>
      <c r="G124" s="1593"/>
      <c r="H124" s="1594"/>
      <c r="I124" s="1593"/>
      <c r="J124" s="1595"/>
      <c r="K124" s="1593"/>
      <c r="L124" s="1594"/>
      <c r="M124" s="1593"/>
      <c r="N124" s="1594"/>
      <c r="O124" s="1596"/>
      <c r="P124" s="1594"/>
      <c r="Q124" s="1596"/>
      <c r="R124" s="1594"/>
      <c r="S124" s="1596"/>
      <c r="T124" s="1594"/>
      <c r="U124" s="1596"/>
      <c r="V124" s="1594"/>
      <c r="W124" s="1596"/>
      <c r="X124" s="1594"/>
      <c r="Y124" s="1424">
        <v>0</v>
      </c>
      <c r="Z124" s="1425">
        <v>0</v>
      </c>
      <c r="AA124" s="1424">
        <v>0</v>
      </c>
      <c r="AB124" s="1425">
        <v>0</v>
      </c>
      <c r="AC124" s="1424">
        <v>0</v>
      </c>
      <c r="AD124" s="1425">
        <v>0</v>
      </c>
      <c r="AE124" s="1424">
        <v>0</v>
      </c>
      <c r="AF124" s="1425">
        <v>0</v>
      </c>
      <c r="AG124" s="1424">
        <v>0</v>
      </c>
      <c r="AH124" s="1425">
        <v>0</v>
      </c>
      <c r="AI124" s="1424">
        <v>0</v>
      </c>
      <c r="AJ124" s="1425">
        <v>0</v>
      </c>
      <c r="AK124" s="1424">
        <v>0</v>
      </c>
      <c r="AL124" s="1425">
        <v>0</v>
      </c>
      <c r="AM124" s="1424">
        <v>0</v>
      </c>
      <c r="AN124" s="1426">
        <v>1</v>
      </c>
      <c r="AO124" s="1597"/>
      <c r="AP124" s="1468">
        <v>0</v>
      </c>
      <c r="AQ124" s="1428">
        <v>1</v>
      </c>
      <c r="AR124" s="1605">
        <v>0</v>
      </c>
      <c r="AS124" s="1428">
        <v>0</v>
      </c>
      <c r="AT124" s="1468">
        <v>0</v>
      </c>
      <c r="AU124" s="1468">
        <v>0</v>
      </c>
      <c r="AV124" s="1468">
        <v>0</v>
      </c>
      <c r="AW124" s="1468">
        <v>0</v>
      </c>
      <c r="AX124" t="str">
        <f t="shared" si="138"/>
        <v/>
      </c>
      <c r="CW124" s="182"/>
      <c r="CX124" s="25" t="str">
        <f t="shared" si="140"/>
        <v/>
      </c>
      <c r="CY124" s="25" t="str">
        <f t="shared" si="141"/>
        <v/>
      </c>
      <c r="CZ124" s="25" t="str">
        <f t="shared" si="142"/>
        <v/>
      </c>
      <c r="DA124" s="25" t="str">
        <f t="shared" si="143"/>
        <v/>
      </c>
      <c r="DB124" s="25" t="str">
        <f t="shared" si="144"/>
        <v/>
      </c>
      <c r="DC124" s="25" t="str">
        <f t="shared" si="145"/>
        <v/>
      </c>
      <c r="DD124" s="25" t="str">
        <f t="shared" si="146"/>
        <v/>
      </c>
      <c r="DE124"/>
      <c r="DG124" s="182"/>
      <c r="DH124" s="26">
        <f t="shared" si="148"/>
        <v>0</v>
      </c>
      <c r="DI124" s="26">
        <f t="shared" si="149"/>
        <v>0</v>
      </c>
      <c r="DJ124" s="26">
        <f t="shared" si="150"/>
        <v>0</v>
      </c>
      <c r="DK124" s="26">
        <f t="shared" si="151"/>
        <v>0</v>
      </c>
      <c r="DL124" s="26">
        <f t="shared" si="152"/>
        <v>0</v>
      </c>
      <c r="DM124" s="26">
        <f t="shared" si="153"/>
        <v>0</v>
      </c>
      <c r="DN124" s="26">
        <f t="shared" si="154"/>
        <v>0</v>
      </c>
    </row>
    <row r="125" spans="1:118" x14ac:dyDescent="0.25">
      <c r="A125" s="1590" t="s">
        <v>157</v>
      </c>
      <c r="B125" s="1591"/>
      <c r="C125" s="1592"/>
      <c r="D125" s="1383">
        <f t="shared" si="136"/>
        <v>0</v>
      </c>
      <c r="E125" s="1465">
        <f t="shared" si="158"/>
        <v>0</v>
      </c>
      <c r="F125" s="1466">
        <f t="shared" si="158"/>
        <v>0</v>
      </c>
      <c r="G125" s="1593"/>
      <c r="H125" s="1594"/>
      <c r="I125" s="1593"/>
      <c r="J125" s="1595"/>
      <c r="K125" s="1593"/>
      <c r="L125" s="1594"/>
      <c r="M125" s="1593"/>
      <c r="N125" s="1594"/>
      <c r="O125" s="1596"/>
      <c r="P125" s="1594"/>
      <c r="Q125" s="1596"/>
      <c r="R125" s="1594"/>
      <c r="S125" s="1596"/>
      <c r="T125" s="1594"/>
      <c r="U125" s="1596"/>
      <c r="V125" s="1594"/>
      <c r="W125" s="1596"/>
      <c r="X125" s="1594"/>
      <c r="Y125" s="1424"/>
      <c r="Z125" s="1425"/>
      <c r="AA125" s="1424"/>
      <c r="AB125" s="1425"/>
      <c r="AC125" s="1424"/>
      <c r="AD125" s="1425"/>
      <c r="AE125" s="1424"/>
      <c r="AF125" s="1425"/>
      <c r="AG125" s="1424"/>
      <c r="AH125" s="1425"/>
      <c r="AI125" s="1424"/>
      <c r="AJ125" s="1425"/>
      <c r="AK125" s="1424"/>
      <c r="AL125" s="1425"/>
      <c r="AM125" s="1424"/>
      <c r="AN125" s="1426"/>
      <c r="AO125" s="1597"/>
      <c r="AP125" s="1468"/>
      <c r="AQ125" s="1428">
        <v>0</v>
      </c>
      <c r="AR125" s="1605"/>
      <c r="AS125" s="1428"/>
      <c r="AT125" s="1468"/>
      <c r="AU125" s="1468"/>
      <c r="AV125" s="1468"/>
      <c r="AW125" s="1468"/>
      <c r="AX125" t="str">
        <f t="shared" si="138"/>
        <v/>
      </c>
      <c r="CW125" s="182"/>
      <c r="CX125" s="25" t="str">
        <f t="shared" si="140"/>
        <v/>
      </c>
      <c r="CY125" s="25" t="str">
        <f t="shared" si="141"/>
        <v/>
      </c>
      <c r="CZ125" s="25" t="str">
        <f t="shared" si="142"/>
        <v/>
      </c>
      <c r="DA125" s="25" t="str">
        <f t="shared" si="143"/>
        <v/>
      </c>
      <c r="DB125" s="25" t="str">
        <f t="shared" si="144"/>
        <v/>
      </c>
      <c r="DC125" s="25" t="str">
        <f t="shared" si="145"/>
        <v/>
      </c>
      <c r="DD125" s="25" t="str">
        <f t="shared" si="146"/>
        <v/>
      </c>
      <c r="DE125"/>
      <c r="DG125" s="182"/>
      <c r="DH125" s="26">
        <f t="shared" si="148"/>
        <v>0</v>
      </c>
      <c r="DI125" s="26">
        <f t="shared" si="149"/>
        <v>0</v>
      </c>
      <c r="DJ125" s="26">
        <f t="shared" si="150"/>
        <v>0</v>
      </c>
      <c r="DK125" s="26">
        <f t="shared" si="151"/>
        <v>0</v>
      </c>
      <c r="DL125" s="26">
        <f t="shared" si="152"/>
        <v>0</v>
      </c>
      <c r="DM125" s="26">
        <f t="shared" si="153"/>
        <v>0</v>
      </c>
      <c r="DN125" s="26">
        <f t="shared" si="154"/>
        <v>0</v>
      </c>
    </row>
    <row r="126" spans="1:118" x14ac:dyDescent="0.25">
      <c r="A126" s="1590" t="s">
        <v>158</v>
      </c>
      <c r="B126" s="1591"/>
      <c r="C126" s="1592"/>
      <c r="D126" s="1383">
        <f t="shared" si="136"/>
        <v>0</v>
      </c>
      <c r="E126" s="1465">
        <f t="shared" si="137"/>
        <v>0</v>
      </c>
      <c r="F126" s="1466">
        <f t="shared" si="137"/>
        <v>0</v>
      </c>
      <c r="G126" s="1601"/>
      <c r="H126" s="1604"/>
      <c r="I126" s="1601"/>
      <c r="J126" s="1606"/>
      <c r="K126" s="1601"/>
      <c r="L126" s="1604"/>
      <c r="M126" s="1601"/>
      <c r="N126" s="1604"/>
      <c r="O126" s="1607"/>
      <c r="P126" s="1425"/>
      <c r="Q126" s="1424"/>
      <c r="R126" s="1425"/>
      <c r="S126" s="1424"/>
      <c r="T126" s="1604"/>
      <c r="U126" s="1607"/>
      <c r="V126" s="1425"/>
      <c r="W126" s="1424"/>
      <c r="X126" s="1425"/>
      <c r="Y126" s="1424"/>
      <c r="Z126" s="1425"/>
      <c r="AA126" s="1424"/>
      <c r="AB126" s="1425"/>
      <c r="AC126" s="1424"/>
      <c r="AD126" s="1425"/>
      <c r="AE126" s="1424"/>
      <c r="AF126" s="1425"/>
      <c r="AG126" s="1424"/>
      <c r="AH126" s="1425"/>
      <c r="AI126" s="1424"/>
      <c r="AJ126" s="1425"/>
      <c r="AK126" s="1424"/>
      <c r="AL126" s="1425"/>
      <c r="AM126" s="1424"/>
      <c r="AN126" s="1426"/>
      <c r="AO126" s="1468"/>
      <c r="AP126" s="1608"/>
      <c r="AQ126" s="1605">
        <v>0</v>
      </c>
      <c r="AR126" s="1605"/>
      <c r="AS126" s="1428"/>
      <c r="AT126" s="1468"/>
      <c r="AU126" s="1468"/>
      <c r="AV126" s="1468"/>
      <c r="AW126" s="1468"/>
      <c r="AX126" t="str">
        <f t="shared" si="138"/>
        <v/>
      </c>
      <c r="CW126" s="25" t="str">
        <f t="shared" ref="CW126:CW140" si="159">IF(AND((W126+X126)&gt;0,AO126="")," * No olvide digitar la variable 12 años. Si no tiene digite Cero.",IF(AO126&gt;(W126+X126),"* Las Consultas de 12 años NO DEBEN ser mayor que el total de Consultas entre 10-14 años",""))</f>
        <v/>
      </c>
      <c r="CX126" s="25" t="str">
        <f t="shared" si="140"/>
        <v/>
      </c>
      <c r="CY126" s="25" t="str">
        <f t="shared" si="141"/>
        <v/>
      </c>
      <c r="CZ126" s="25" t="str">
        <f t="shared" si="142"/>
        <v/>
      </c>
      <c r="DA126" s="25" t="str">
        <f t="shared" si="143"/>
        <v/>
      </c>
      <c r="DB126" s="25" t="str">
        <f t="shared" si="144"/>
        <v/>
      </c>
      <c r="DC126" s="25" t="str">
        <f t="shared" si="145"/>
        <v/>
      </c>
      <c r="DD126" s="25" t="str">
        <f t="shared" si="146"/>
        <v/>
      </c>
      <c r="DE126"/>
      <c r="DG126" s="26">
        <f t="shared" ref="DG126:DG140" si="160">IF(AND((W126+X126)&gt;0,AO126=""),1,IF(AO126&gt;(W126+X126),1,0))</f>
        <v>0</v>
      </c>
      <c r="DH126" s="26">
        <f t="shared" si="148"/>
        <v>0</v>
      </c>
      <c r="DI126" s="26">
        <f t="shared" si="149"/>
        <v>0</v>
      </c>
      <c r="DJ126" s="26">
        <f t="shared" si="150"/>
        <v>0</v>
      </c>
      <c r="DK126" s="26">
        <f t="shared" si="151"/>
        <v>0</v>
      </c>
      <c r="DL126" s="26">
        <f t="shared" si="152"/>
        <v>0</v>
      </c>
      <c r="DM126" s="26">
        <f t="shared" si="153"/>
        <v>0</v>
      </c>
      <c r="DN126" s="26">
        <f t="shared" si="154"/>
        <v>0</v>
      </c>
    </row>
    <row r="127" spans="1:118" x14ac:dyDescent="0.25">
      <c r="A127" s="1590" t="s">
        <v>159</v>
      </c>
      <c r="B127" s="1591"/>
      <c r="C127" s="1592"/>
      <c r="D127" s="1383">
        <f t="shared" si="136"/>
        <v>0</v>
      </c>
      <c r="E127" s="1465">
        <f t="shared" si="137"/>
        <v>0</v>
      </c>
      <c r="F127" s="1466">
        <f t="shared" si="137"/>
        <v>0</v>
      </c>
      <c r="G127" s="1601"/>
      <c r="H127" s="1604"/>
      <c r="I127" s="1601"/>
      <c r="J127" s="1606"/>
      <c r="K127" s="1601"/>
      <c r="L127" s="1604"/>
      <c r="M127" s="1601"/>
      <c r="N127" s="1604"/>
      <c r="O127" s="1607"/>
      <c r="P127" s="1425"/>
      <c r="Q127" s="1424"/>
      <c r="R127" s="1425"/>
      <c r="S127" s="1424"/>
      <c r="T127" s="1604"/>
      <c r="U127" s="1607"/>
      <c r="V127" s="1425"/>
      <c r="W127" s="1424"/>
      <c r="X127" s="1425"/>
      <c r="Y127" s="1424"/>
      <c r="Z127" s="1425"/>
      <c r="AA127" s="1424"/>
      <c r="AB127" s="1425"/>
      <c r="AC127" s="1424"/>
      <c r="AD127" s="1425"/>
      <c r="AE127" s="1424"/>
      <c r="AF127" s="1425"/>
      <c r="AG127" s="1424"/>
      <c r="AH127" s="1425"/>
      <c r="AI127" s="1424"/>
      <c r="AJ127" s="1425"/>
      <c r="AK127" s="1424"/>
      <c r="AL127" s="1425"/>
      <c r="AM127" s="1424"/>
      <c r="AN127" s="1426"/>
      <c r="AO127" s="1468"/>
      <c r="AP127" s="1608"/>
      <c r="AQ127" s="1605">
        <v>0</v>
      </c>
      <c r="AR127" s="1605"/>
      <c r="AS127" s="1428"/>
      <c r="AT127" s="1468"/>
      <c r="AU127" s="1468"/>
      <c r="AV127" s="1468"/>
      <c r="AW127" s="1468"/>
      <c r="AX127" t="str">
        <f t="shared" si="138"/>
        <v/>
      </c>
      <c r="CW127" s="25" t="str">
        <f t="shared" si="159"/>
        <v/>
      </c>
      <c r="CX127" s="25" t="str">
        <f t="shared" si="140"/>
        <v/>
      </c>
      <c r="CY127" s="25" t="str">
        <f t="shared" si="141"/>
        <v/>
      </c>
      <c r="CZ127" s="25" t="str">
        <f t="shared" si="142"/>
        <v/>
      </c>
      <c r="DA127" s="25" t="str">
        <f t="shared" si="143"/>
        <v/>
      </c>
      <c r="DB127" s="25" t="str">
        <f t="shared" si="144"/>
        <v/>
      </c>
      <c r="DC127" s="25" t="str">
        <f t="shared" si="145"/>
        <v/>
      </c>
      <c r="DD127" s="25" t="str">
        <f t="shared" si="146"/>
        <v/>
      </c>
      <c r="DE127"/>
      <c r="DG127" s="26">
        <f t="shared" si="160"/>
        <v>0</v>
      </c>
      <c r="DH127" s="26">
        <f t="shared" si="148"/>
        <v>0</v>
      </c>
      <c r="DI127" s="26">
        <f t="shared" si="149"/>
        <v>0</v>
      </c>
      <c r="DJ127" s="26">
        <f t="shared" si="150"/>
        <v>0</v>
      </c>
      <c r="DK127" s="26">
        <f t="shared" si="151"/>
        <v>0</v>
      </c>
      <c r="DL127" s="26">
        <f t="shared" si="152"/>
        <v>0</v>
      </c>
      <c r="DM127" s="26">
        <f t="shared" si="153"/>
        <v>0</v>
      </c>
      <c r="DN127" s="26">
        <f t="shared" si="154"/>
        <v>0</v>
      </c>
    </row>
    <row r="128" spans="1:118" x14ac:dyDescent="0.25">
      <c r="A128" s="1590" t="s">
        <v>160</v>
      </c>
      <c r="B128" s="1591"/>
      <c r="C128" s="1592"/>
      <c r="D128" s="1383">
        <f t="shared" si="136"/>
        <v>0</v>
      </c>
      <c r="E128" s="1465">
        <f t="shared" si="137"/>
        <v>0</v>
      </c>
      <c r="F128" s="1466">
        <f t="shared" si="137"/>
        <v>0</v>
      </c>
      <c r="G128" s="1601"/>
      <c r="H128" s="1604"/>
      <c r="I128" s="1601"/>
      <c r="J128" s="1606"/>
      <c r="K128" s="1601"/>
      <c r="L128" s="1604"/>
      <c r="M128" s="1601"/>
      <c r="N128" s="1604"/>
      <c r="O128" s="1607"/>
      <c r="P128" s="1425"/>
      <c r="Q128" s="1424"/>
      <c r="R128" s="1425"/>
      <c r="S128" s="1424"/>
      <c r="T128" s="1604"/>
      <c r="U128" s="1607"/>
      <c r="V128" s="1425"/>
      <c r="W128" s="1424"/>
      <c r="X128" s="1425"/>
      <c r="Y128" s="1424"/>
      <c r="Z128" s="1425"/>
      <c r="AA128" s="1424"/>
      <c r="AB128" s="1425"/>
      <c r="AC128" s="1424"/>
      <c r="AD128" s="1425"/>
      <c r="AE128" s="1424"/>
      <c r="AF128" s="1425"/>
      <c r="AG128" s="1424"/>
      <c r="AH128" s="1425"/>
      <c r="AI128" s="1424"/>
      <c r="AJ128" s="1425"/>
      <c r="AK128" s="1424"/>
      <c r="AL128" s="1425"/>
      <c r="AM128" s="1424"/>
      <c r="AN128" s="1426"/>
      <c r="AO128" s="1468"/>
      <c r="AP128" s="1608"/>
      <c r="AQ128" s="1605">
        <v>0</v>
      </c>
      <c r="AR128" s="1605"/>
      <c r="AS128" s="1428"/>
      <c r="AT128" s="1468"/>
      <c r="AU128" s="1468"/>
      <c r="AV128" s="1468"/>
      <c r="AW128" s="1468"/>
      <c r="AX128" t="str">
        <f t="shared" si="138"/>
        <v/>
      </c>
      <c r="CW128" s="25" t="str">
        <f t="shared" si="159"/>
        <v/>
      </c>
      <c r="CX128" s="25" t="str">
        <f t="shared" si="140"/>
        <v/>
      </c>
      <c r="CY128" s="25" t="str">
        <f t="shared" si="141"/>
        <v/>
      </c>
      <c r="CZ128" s="25" t="str">
        <f t="shared" si="142"/>
        <v/>
      </c>
      <c r="DA128" s="25" t="str">
        <f t="shared" si="143"/>
        <v/>
      </c>
      <c r="DB128" s="25" t="str">
        <f t="shared" si="144"/>
        <v/>
      </c>
      <c r="DC128" s="25" t="str">
        <f t="shared" si="145"/>
        <v/>
      </c>
      <c r="DD128" s="25" t="str">
        <f t="shared" si="146"/>
        <v/>
      </c>
      <c r="DE128"/>
      <c r="DG128" s="26">
        <f t="shared" si="160"/>
        <v>0</v>
      </c>
      <c r="DH128" s="26">
        <f t="shared" si="148"/>
        <v>0</v>
      </c>
      <c r="DI128" s="26">
        <f t="shared" si="149"/>
        <v>0</v>
      </c>
      <c r="DJ128" s="26">
        <f t="shared" si="150"/>
        <v>0</v>
      </c>
      <c r="DK128" s="26">
        <f t="shared" si="151"/>
        <v>0</v>
      </c>
      <c r="DL128" s="26">
        <f t="shared" si="152"/>
        <v>0</v>
      </c>
      <c r="DM128" s="26">
        <f t="shared" si="153"/>
        <v>0</v>
      </c>
      <c r="DN128" s="26">
        <f t="shared" si="154"/>
        <v>0</v>
      </c>
    </row>
    <row r="129" spans="1:118" ht="15" customHeight="1" x14ac:dyDescent="0.25">
      <c r="A129" s="1590" t="s">
        <v>161</v>
      </c>
      <c r="B129" s="1591"/>
      <c r="C129" s="1592"/>
      <c r="D129" s="1383">
        <f t="shared" si="136"/>
        <v>0</v>
      </c>
      <c r="E129" s="1465">
        <f t="shared" si="137"/>
        <v>0</v>
      </c>
      <c r="F129" s="1466">
        <f t="shared" si="137"/>
        <v>0</v>
      </c>
      <c r="G129" s="1601"/>
      <c r="H129" s="1604"/>
      <c r="I129" s="1601"/>
      <c r="J129" s="1606"/>
      <c r="K129" s="1601"/>
      <c r="L129" s="1604"/>
      <c r="M129" s="1601"/>
      <c r="N129" s="1604"/>
      <c r="O129" s="1607"/>
      <c r="P129" s="1425"/>
      <c r="Q129" s="1424"/>
      <c r="R129" s="1425"/>
      <c r="S129" s="1424"/>
      <c r="T129" s="1604"/>
      <c r="U129" s="1607"/>
      <c r="V129" s="1425"/>
      <c r="W129" s="1424"/>
      <c r="X129" s="1425"/>
      <c r="Y129" s="1424"/>
      <c r="Z129" s="1425"/>
      <c r="AA129" s="1424"/>
      <c r="AB129" s="1425"/>
      <c r="AC129" s="1424"/>
      <c r="AD129" s="1425"/>
      <c r="AE129" s="1424"/>
      <c r="AF129" s="1425"/>
      <c r="AG129" s="1424"/>
      <c r="AH129" s="1425"/>
      <c r="AI129" s="1424"/>
      <c r="AJ129" s="1425"/>
      <c r="AK129" s="1424"/>
      <c r="AL129" s="1425"/>
      <c r="AM129" s="1424"/>
      <c r="AN129" s="1426"/>
      <c r="AO129" s="1468"/>
      <c r="AP129" s="1608"/>
      <c r="AQ129" s="1605">
        <v>0</v>
      </c>
      <c r="AR129" s="1605"/>
      <c r="AS129" s="1428"/>
      <c r="AT129" s="1468"/>
      <c r="AU129" s="1468"/>
      <c r="AV129" s="1468"/>
      <c r="AW129" s="1468"/>
      <c r="AX129" t="str">
        <f t="shared" si="138"/>
        <v/>
      </c>
      <c r="CW129" s="25" t="str">
        <f t="shared" si="159"/>
        <v/>
      </c>
      <c r="CX129" s="25" t="str">
        <f t="shared" si="140"/>
        <v/>
      </c>
      <c r="CY129" s="25" t="str">
        <f t="shared" si="141"/>
        <v/>
      </c>
      <c r="CZ129" s="25" t="str">
        <f t="shared" si="142"/>
        <v/>
      </c>
      <c r="DA129" s="25" t="str">
        <f t="shared" si="143"/>
        <v/>
      </c>
      <c r="DB129" s="25" t="str">
        <f t="shared" si="144"/>
        <v/>
      </c>
      <c r="DC129" s="25" t="str">
        <f t="shared" si="145"/>
        <v/>
      </c>
      <c r="DD129" s="25" t="str">
        <f t="shared" si="146"/>
        <v/>
      </c>
      <c r="DE129"/>
      <c r="DG129" s="26">
        <f t="shared" si="160"/>
        <v>0</v>
      </c>
      <c r="DH129" s="26">
        <f t="shared" si="148"/>
        <v>0</v>
      </c>
      <c r="DI129" s="26">
        <f t="shared" si="149"/>
        <v>0</v>
      </c>
      <c r="DJ129" s="26">
        <f t="shared" si="150"/>
        <v>0</v>
      </c>
      <c r="DK129" s="26">
        <f t="shared" si="151"/>
        <v>0</v>
      </c>
      <c r="DL129" s="26">
        <f t="shared" si="152"/>
        <v>0</v>
      </c>
      <c r="DM129" s="26">
        <f t="shared" si="153"/>
        <v>0</v>
      </c>
      <c r="DN129" s="26">
        <f t="shared" si="154"/>
        <v>0</v>
      </c>
    </row>
    <row r="130" spans="1:118" ht="15" customHeight="1" x14ac:dyDescent="0.25">
      <c r="A130" s="1590" t="s">
        <v>162</v>
      </c>
      <c r="B130" s="1591"/>
      <c r="C130" s="1592"/>
      <c r="D130" s="1383">
        <f t="shared" si="136"/>
        <v>0</v>
      </c>
      <c r="E130" s="1465">
        <f t="shared" si="137"/>
        <v>0</v>
      </c>
      <c r="F130" s="1466">
        <f t="shared" si="137"/>
        <v>0</v>
      </c>
      <c r="G130" s="1601"/>
      <c r="H130" s="1604"/>
      <c r="I130" s="1601"/>
      <c r="J130" s="1606"/>
      <c r="K130" s="1601"/>
      <c r="L130" s="1604"/>
      <c r="M130" s="1601"/>
      <c r="N130" s="1604"/>
      <c r="O130" s="1607"/>
      <c r="P130" s="1425"/>
      <c r="Q130" s="1424"/>
      <c r="R130" s="1425"/>
      <c r="S130" s="1424"/>
      <c r="T130" s="1604"/>
      <c r="U130" s="1607"/>
      <c r="V130" s="1425"/>
      <c r="W130" s="1424"/>
      <c r="X130" s="1425"/>
      <c r="Y130" s="1424"/>
      <c r="Z130" s="1425"/>
      <c r="AA130" s="1424"/>
      <c r="AB130" s="1425"/>
      <c r="AC130" s="1424"/>
      <c r="AD130" s="1425"/>
      <c r="AE130" s="1424"/>
      <c r="AF130" s="1425"/>
      <c r="AG130" s="1424"/>
      <c r="AH130" s="1425"/>
      <c r="AI130" s="1424"/>
      <c r="AJ130" s="1425"/>
      <c r="AK130" s="1424"/>
      <c r="AL130" s="1425"/>
      <c r="AM130" s="1424"/>
      <c r="AN130" s="1426"/>
      <c r="AO130" s="1468"/>
      <c r="AP130" s="1608"/>
      <c r="AQ130" s="1605">
        <v>0</v>
      </c>
      <c r="AR130" s="1605"/>
      <c r="AS130" s="1428"/>
      <c r="AT130" s="1468"/>
      <c r="AU130" s="1468"/>
      <c r="AV130" s="1468"/>
      <c r="AW130" s="1468"/>
      <c r="AX130" t="str">
        <f t="shared" si="138"/>
        <v/>
      </c>
      <c r="CW130" s="25" t="str">
        <f t="shared" si="159"/>
        <v/>
      </c>
      <c r="CX130" s="25" t="str">
        <f t="shared" si="140"/>
        <v/>
      </c>
      <c r="CY130" s="25" t="str">
        <f t="shared" si="141"/>
        <v/>
      </c>
      <c r="CZ130" s="25" t="str">
        <f t="shared" si="142"/>
        <v/>
      </c>
      <c r="DA130" s="25" t="str">
        <f t="shared" si="143"/>
        <v/>
      </c>
      <c r="DB130" s="25" t="str">
        <f t="shared" si="144"/>
        <v/>
      </c>
      <c r="DC130" s="25" t="str">
        <f t="shared" si="145"/>
        <v/>
      </c>
      <c r="DD130" s="25" t="str">
        <f t="shared" si="146"/>
        <v/>
      </c>
      <c r="DE130"/>
      <c r="DG130" s="26">
        <f t="shared" si="160"/>
        <v>0</v>
      </c>
      <c r="DH130" s="26">
        <f t="shared" si="148"/>
        <v>0</v>
      </c>
      <c r="DI130" s="26">
        <f t="shared" si="149"/>
        <v>0</v>
      </c>
      <c r="DJ130" s="26">
        <f t="shared" si="150"/>
        <v>0</v>
      </c>
      <c r="DK130" s="26">
        <f t="shared" si="151"/>
        <v>0</v>
      </c>
      <c r="DL130" s="26">
        <f t="shared" si="152"/>
        <v>0</v>
      </c>
      <c r="DM130" s="26">
        <f t="shared" si="153"/>
        <v>0</v>
      </c>
      <c r="DN130" s="26">
        <f t="shared" si="154"/>
        <v>0</v>
      </c>
    </row>
    <row r="131" spans="1:118" ht="15" customHeight="1" x14ac:dyDescent="0.25">
      <c r="A131" s="1590" t="s">
        <v>163</v>
      </c>
      <c r="B131" s="1591"/>
      <c r="C131" s="1592"/>
      <c r="D131" s="1383">
        <f t="shared" si="136"/>
        <v>0</v>
      </c>
      <c r="E131" s="1465">
        <f t="shared" si="137"/>
        <v>0</v>
      </c>
      <c r="F131" s="1466">
        <f t="shared" si="137"/>
        <v>0</v>
      </c>
      <c r="G131" s="1601"/>
      <c r="H131" s="1604"/>
      <c r="I131" s="1601"/>
      <c r="J131" s="1606"/>
      <c r="K131" s="1601"/>
      <c r="L131" s="1604"/>
      <c r="M131" s="1601"/>
      <c r="N131" s="1604"/>
      <c r="O131" s="1607"/>
      <c r="P131" s="1425"/>
      <c r="Q131" s="1424"/>
      <c r="R131" s="1425"/>
      <c r="S131" s="1424"/>
      <c r="T131" s="1604"/>
      <c r="U131" s="1607"/>
      <c r="V131" s="1425"/>
      <c r="W131" s="1424"/>
      <c r="X131" s="1425"/>
      <c r="Y131" s="1424"/>
      <c r="Z131" s="1425"/>
      <c r="AA131" s="1424"/>
      <c r="AB131" s="1425"/>
      <c r="AC131" s="1424"/>
      <c r="AD131" s="1425"/>
      <c r="AE131" s="1424"/>
      <c r="AF131" s="1425"/>
      <c r="AG131" s="1424"/>
      <c r="AH131" s="1425"/>
      <c r="AI131" s="1424"/>
      <c r="AJ131" s="1425"/>
      <c r="AK131" s="1424"/>
      <c r="AL131" s="1425"/>
      <c r="AM131" s="1424"/>
      <c r="AN131" s="1426"/>
      <c r="AO131" s="1468"/>
      <c r="AP131" s="1608"/>
      <c r="AQ131" s="1605">
        <v>0</v>
      </c>
      <c r="AR131" s="1605"/>
      <c r="AS131" s="1428"/>
      <c r="AT131" s="1468"/>
      <c r="AU131" s="1468"/>
      <c r="AV131" s="1468"/>
      <c r="AW131" s="1468"/>
      <c r="AX131" t="str">
        <f t="shared" si="138"/>
        <v/>
      </c>
      <c r="CW131" s="25" t="str">
        <f t="shared" si="159"/>
        <v/>
      </c>
      <c r="CX131" s="25" t="str">
        <f t="shared" si="140"/>
        <v/>
      </c>
      <c r="CY131" s="25" t="str">
        <f t="shared" si="141"/>
        <v/>
      </c>
      <c r="CZ131" s="25" t="str">
        <f t="shared" si="142"/>
        <v/>
      </c>
      <c r="DA131" s="25" t="str">
        <f t="shared" si="143"/>
        <v/>
      </c>
      <c r="DB131" s="25" t="str">
        <f t="shared" si="144"/>
        <v/>
      </c>
      <c r="DC131" s="25" t="str">
        <f t="shared" si="145"/>
        <v/>
      </c>
      <c r="DD131" s="25" t="str">
        <f t="shared" si="146"/>
        <v/>
      </c>
      <c r="DE131"/>
      <c r="DG131" s="26">
        <f t="shared" si="160"/>
        <v>0</v>
      </c>
      <c r="DH131" s="26">
        <f t="shared" si="148"/>
        <v>0</v>
      </c>
      <c r="DI131" s="26">
        <f t="shared" si="149"/>
        <v>0</v>
      </c>
      <c r="DJ131" s="26">
        <f t="shared" si="150"/>
        <v>0</v>
      </c>
      <c r="DK131" s="26">
        <f t="shared" si="151"/>
        <v>0</v>
      </c>
      <c r="DL131" s="26">
        <f t="shared" si="152"/>
        <v>0</v>
      </c>
      <c r="DM131" s="26">
        <f t="shared" si="153"/>
        <v>0</v>
      </c>
      <c r="DN131" s="26">
        <f t="shared" si="154"/>
        <v>0</v>
      </c>
    </row>
    <row r="132" spans="1:118" ht="15" customHeight="1" x14ac:dyDescent="0.25">
      <c r="A132" s="1598" t="s">
        <v>164</v>
      </c>
      <c r="B132" s="1598"/>
      <c r="C132" s="1598"/>
      <c r="D132" s="1383">
        <f t="shared" si="136"/>
        <v>0</v>
      </c>
      <c r="E132" s="1465">
        <f t="shared" si="137"/>
        <v>0</v>
      </c>
      <c r="F132" s="1466">
        <f t="shared" si="137"/>
        <v>0</v>
      </c>
      <c r="G132" s="1467"/>
      <c r="H132" s="1425"/>
      <c r="I132" s="1467"/>
      <c r="J132" s="1487"/>
      <c r="K132" s="1467"/>
      <c r="L132" s="1425"/>
      <c r="M132" s="1467"/>
      <c r="N132" s="1425"/>
      <c r="O132" s="1424"/>
      <c r="P132" s="1425"/>
      <c r="Q132" s="1424"/>
      <c r="R132" s="1425"/>
      <c r="S132" s="1424"/>
      <c r="T132" s="1425"/>
      <c r="U132" s="1424"/>
      <c r="V132" s="1425"/>
      <c r="W132" s="1424"/>
      <c r="X132" s="1425"/>
      <c r="Y132" s="1424"/>
      <c r="Z132" s="1425"/>
      <c r="AA132" s="1424"/>
      <c r="AB132" s="1425"/>
      <c r="AC132" s="1424"/>
      <c r="AD132" s="1425"/>
      <c r="AE132" s="1424"/>
      <c r="AF132" s="1425"/>
      <c r="AG132" s="1424"/>
      <c r="AH132" s="1425"/>
      <c r="AI132" s="1424"/>
      <c r="AJ132" s="1425"/>
      <c r="AK132" s="1424"/>
      <c r="AL132" s="1425"/>
      <c r="AM132" s="1424"/>
      <c r="AN132" s="1426"/>
      <c r="AO132" s="1468"/>
      <c r="AP132" s="1468"/>
      <c r="AQ132" s="1428">
        <v>0</v>
      </c>
      <c r="AR132" s="1428"/>
      <c r="AS132" s="1428"/>
      <c r="AT132" s="1468"/>
      <c r="AU132" s="1468"/>
      <c r="AV132" s="1468"/>
      <c r="AW132" s="1468"/>
      <c r="AX132" t="str">
        <f t="shared" si="138"/>
        <v/>
      </c>
      <c r="CW132" s="25" t="str">
        <f t="shared" si="159"/>
        <v/>
      </c>
      <c r="CX132" s="25" t="str">
        <f t="shared" si="140"/>
        <v/>
      </c>
      <c r="CY132" s="25" t="str">
        <f t="shared" si="141"/>
        <v/>
      </c>
      <c r="CZ132" s="25" t="str">
        <f t="shared" si="142"/>
        <v/>
      </c>
      <c r="DA132" s="25" t="str">
        <f t="shared" si="143"/>
        <v/>
      </c>
      <c r="DB132" s="25" t="str">
        <f t="shared" si="144"/>
        <v/>
      </c>
      <c r="DC132" s="25" t="str">
        <f t="shared" si="145"/>
        <v/>
      </c>
      <c r="DD132" s="25" t="str">
        <f t="shared" si="146"/>
        <v/>
      </c>
      <c r="DE132"/>
      <c r="DG132" s="26">
        <f t="shared" si="160"/>
        <v>0</v>
      </c>
      <c r="DH132" s="26">
        <f t="shared" si="148"/>
        <v>0</v>
      </c>
      <c r="DI132" s="26">
        <f t="shared" si="149"/>
        <v>0</v>
      </c>
      <c r="DJ132" s="26">
        <f t="shared" si="150"/>
        <v>0</v>
      </c>
      <c r="DK132" s="26">
        <f t="shared" si="151"/>
        <v>0</v>
      </c>
      <c r="DL132" s="26">
        <f t="shared" si="152"/>
        <v>0</v>
      </c>
      <c r="DM132" s="26">
        <f t="shared" si="153"/>
        <v>0</v>
      </c>
      <c r="DN132" s="26">
        <f t="shared" si="154"/>
        <v>0</v>
      </c>
    </row>
    <row r="133" spans="1:118" ht="15" customHeight="1" x14ac:dyDescent="0.25">
      <c r="A133" s="1590" t="s">
        <v>165</v>
      </c>
      <c r="B133" s="1591"/>
      <c r="C133" s="1592"/>
      <c r="D133" s="1383">
        <f t="shared" si="136"/>
        <v>0</v>
      </c>
      <c r="E133" s="1465">
        <f t="shared" si="137"/>
        <v>0</v>
      </c>
      <c r="F133" s="1466">
        <f t="shared" si="137"/>
        <v>0</v>
      </c>
      <c r="G133" s="1467"/>
      <c r="H133" s="1425"/>
      <c r="I133" s="1467"/>
      <c r="J133" s="1487"/>
      <c r="K133" s="1467"/>
      <c r="L133" s="1425"/>
      <c r="M133" s="1467"/>
      <c r="N133" s="1425"/>
      <c r="O133" s="1424"/>
      <c r="P133" s="1425"/>
      <c r="Q133" s="1424"/>
      <c r="R133" s="1425"/>
      <c r="S133" s="1424"/>
      <c r="T133" s="1425"/>
      <c r="U133" s="1424"/>
      <c r="V133" s="1425"/>
      <c r="W133" s="1424"/>
      <c r="X133" s="1425"/>
      <c r="Y133" s="1424"/>
      <c r="Z133" s="1425"/>
      <c r="AA133" s="1424"/>
      <c r="AB133" s="1425"/>
      <c r="AC133" s="1424"/>
      <c r="AD133" s="1425"/>
      <c r="AE133" s="1424"/>
      <c r="AF133" s="1425"/>
      <c r="AG133" s="1424"/>
      <c r="AH133" s="1425"/>
      <c r="AI133" s="1424"/>
      <c r="AJ133" s="1425"/>
      <c r="AK133" s="1424"/>
      <c r="AL133" s="1425"/>
      <c r="AM133" s="1424"/>
      <c r="AN133" s="1426"/>
      <c r="AO133" s="1468"/>
      <c r="AP133" s="1468"/>
      <c r="AQ133" s="1428">
        <v>0</v>
      </c>
      <c r="AR133" s="1428"/>
      <c r="AS133" s="1428"/>
      <c r="AT133" s="1468"/>
      <c r="AU133" s="1468"/>
      <c r="AV133" s="1468"/>
      <c r="AW133" s="1468"/>
      <c r="AX133" t="str">
        <f t="shared" si="138"/>
        <v/>
      </c>
      <c r="CW133" s="25" t="str">
        <f t="shared" si="159"/>
        <v/>
      </c>
      <c r="CX133" s="25" t="str">
        <f t="shared" si="140"/>
        <v/>
      </c>
      <c r="CY133" s="25" t="str">
        <f t="shared" si="141"/>
        <v/>
      </c>
      <c r="CZ133" s="25" t="str">
        <f t="shared" si="142"/>
        <v/>
      </c>
      <c r="DA133" s="25" t="str">
        <f t="shared" si="143"/>
        <v/>
      </c>
      <c r="DB133" s="25" t="str">
        <f t="shared" si="144"/>
        <v/>
      </c>
      <c r="DC133" s="25" t="str">
        <f t="shared" si="145"/>
        <v/>
      </c>
      <c r="DD133" s="25" t="str">
        <f t="shared" si="146"/>
        <v/>
      </c>
      <c r="DE133"/>
      <c r="DG133" s="26">
        <f t="shared" si="160"/>
        <v>0</v>
      </c>
      <c r="DH133" s="26">
        <f t="shared" si="148"/>
        <v>0</v>
      </c>
      <c r="DI133" s="26">
        <f t="shared" si="149"/>
        <v>0</v>
      </c>
      <c r="DJ133" s="26">
        <f t="shared" si="150"/>
        <v>0</v>
      </c>
      <c r="DK133" s="26">
        <f t="shared" si="151"/>
        <v>0</v>
      </c>
      <c r="DL133" s="26">
        <f t="shared" si="152"/>
        <v>0</v>
      </c>
      <c r="DM133" s="26">
        <f t="shared" si="153"/>
        <v>0</v>
      </c>
      <c r="DN133" s="26">
        <f t="shared" si="154"/>
        <v>0</v>
      </c>
    </row>
    <row r="134" spans="1:118" ht="15" customHeight="1" x14ac:dyDescent="0.25">
      <c r="A134" s="1590" t="s">
        <v>166</v>
      </c>
      <c r="B134" s="1591"/>
      <c r="C134" s="1592"/>
      <c r="D134" s="1383">
        <f t="shared" si="136"/>
        <v>0</v>
      </c>
      <c r="E134" s="1465">
        <f t="shared" si="137"/>
        <v>0</v>
      </c>
      <c r="F134" s="1466">
        <f t="shared" si="137"/>
        <v>0</v>
      </c>
      <c r="G134" s="185"/>
      <c r="H134" s="186"/>
      <c r="I134" s="185"/>
      <c r="J134" s="187"/>
      <c r="K134" s="185"/>
      <c r="L134" s="1425"/>
      <c r="M134" s="1467"/>
      <c r="N134" s="1425"/>
      <c r="O134" s="1424"/>
      <c r="P134" s="1425"/>
      <c r="Q134" s="1424"/>
      <c r="R134" s="1425"/>
      <c r="S134" s="1424"/>
      <c r="T134" s="1425"/>
      <c r="U134" s="1424"/>
      <c r="V134" s="1425"/>
      <c r="W134" s="1424"/>
      <c r="X134" s="1425"/>
      <c r="Y134" s="1424"/>
      <c r="Z134" s="1425"/>
      <c r="AA134" s="1424"/>
      <c r="AB134" s="1425"/>
      <c r="AC134" s="1424"/>
      <c r="AD134" s="1425"/>
      <c r="AE134" s="1424"/>
      <c r="AF134" s="1425"/>
      <c r="AG134" s="1424"/>
      <c r="AH134" s="1425"/>
      <c r="AI134" s="1424"/>
      <c r="AJ134" s="1425"/>
      <c r="AK134" s="1424"/>
      <c r="AL134" s="1425"/>
      <c r="AM134" s="1424"/>
      <c r="AN134" s="1426"/>
      <c r="AO134" s="1468"/>
      <c r="AP134" s="188"/>
      <c r="AQ134" s="1428">
        <v>0</v>
      </c>
      <c r="AR134" s="1428"/>
      <c r="AS134" s="189"/>
      <c r="AT134" s="1468"/>
      <c r="AU134" s="1468"/>
      <c r="AV134" s="1468"/>
      <c r="AW134" s="1468"/>
      <c r="AX134" t="str">
        <f t="shared" si="138"/>
        <v/>
      </c>
      <c r="CW134" s="25" t="str">
        <f t="shared" si="159"/>
        <v/>
      </c>
      <c r="CX134" s="25" t="str">
        <f t="shared" si="140"/>
        <v/>
      </c>
      <c r="CY134" s="25" t="str">
        <f t="shared" si="141"/>
        <v/>
      </c>
      <c r="CZ134" s="25" t="str">
        <f t="shared" si="142"/>
        <v/>
      </c>
      <c r="DA134" s="25" t="str">
        <f t="shared" si="143"/>
        <v/>
      </c>
      <c r="DB134" s="25" t="str">
        <f t="shared" si="144"/>
        <v/>
      </c>
      <c r="DC134" s="25" t="str">
        <f t="shared" si="145"/>
        <v/>
      </c>
      <c r="DD134" s="25" t="str">
        <f t="shared" si="146"/>
        <v/>
      </c>
      <c r="DE134"/>
      <c r="DG134" s="26">
        <f t="shared" si="160"/>
        <v>0</v>
      </c>
      <c r="DH134" s="26">
        <f t="shared" si="148"/>
        <v>0</v>
      </c>
      <c r="DI134" s="26">
        <f t="shared" si="149"/>
        <v>0</v>
      </c>
      <c r="DJ134" s="26">
        <f t="shared" si="150"/>
        <v>0</v>
      </c>
      <c r="DK134" s="26">
        <f t="shared" si="151"/>
        <v>0</v>
      </c>
      <c r="DL134" s="26">
        <f t="shared" si="152"/>
        <v>0</v>
      </c>
      <c r="DM134" s="26">
        <f t="shared" si="153"/>
        <v>0</v>
      </c>
      <c r="DN134" s="26">
        <f t="shared" si="154"/>
        <v>0</v>
      </c>
    </row>
    <row r="135" spans="1:118" x14ac:dyDescent="0.25">
      <c r="A135" s="1590" t="s">
        <v>167</v>
      </c>
      <c r="B135" s="1591"/>
      <c r="C135" s="1592"/>
      <c r="D135" s="1383">
        <f t="shared" si="136"/>
        <v>0</v>
      </c>
      <c r="E135" s="1465">
        <f t="shared" si="137"/>
        <v>0</v>
      </c>
      <c r="F135" s="1466">
        <f t="shared" si="137"/>
        <v>0</v>
      </c>
      <c r="G135" s="185"/>
      <c r="H135" s="186"/>
      <c r="I135" s="185"/>
      <c r="J135" s="187"/>
      <c r="K135" s="185"/>
      <c r="L135" s="1425"/>
      <c r="M135" s="1467"/>
      <c r="N135" s="1425"/>
      <c r="O135" s="1424"/>
      <c r="P135" s="1425"/>
      <c r="Q135" s="1424"/>
      <c r="R135" s="1425"/>
      <c r="S135" s="1424"/>
      <c r="T135" s="1425"/>
      <c r="U135" s="1424"/>
      <c r="V135" s="1425"/>
      <c r="W135" s="1424"/>
      <c r="X135" s="1425"/>
      <c r="Y135" s="1424"/>
      <c r="Z135" s="1425"/>
      <c r="AA135" s="1424"/>
      <c r="AB135" s="1425"/>
      <c r="AC135" s="1424"/>
      <c r="AD135" s="1425"/>
      <c r="AE135" s="1424"/>
      <c r="AF135" s="1425"/>
      <c r="AG135" s="1424"/>
      <c r="AH135" s="1425"/>
      <c r="AI135" s="1424"/>
      <c r="AJ135" s="1425"/>
      <c r="AK135" s="1424"/>
      <c r="AL135" s="1425"/>
      <c r="AM135" s="1424"/>
      <c r="AN135" s="1426"/>
      <c r="AO135" s="1468"/>
      <c r="AP135" s="188"/>
      <c r="AQ135" s="1428">
        <v>0</v>
      </c>
      <c r="AR135" s="1428"/>
      <c r="AS135" s="189"/>
      <c r="AT135" s="1468"/>
      <c r="AU135" s="1468"/>
      <c r="AV135" s="1468"/>
      <c r="AW135" s="1468"/>
      <c r="AX135" t="str">
        <f t="shared" si="138"/>
        <v/>
      </c>
      <c r="CW135" s="25" t="str">
        <f t="shared" si="159"/>
        <v/>
      </c>
      <c r="CX135" s="25" t="str">
        <f t="shared" si="140"/>
        <v/>
      </c>
      <c r="CY135" s="25" t="str">
        <f t="shared" si="141"/>
        <v/>
      </c>
      <c r="CZ135" s="25" t="str">
        <f t="shared" si="142"/>
        <v/>
      </c>
      <c r="DA135" s="25" t="str">
        <f t="shared" si="143"/>
        <v/>
      </c>
      <c r="DB135" s="25" t="str">
        <f t="shared" si="144"/>
        <v/>
      </c>
      <c r="DC135" s="25" t="str">
        <f t="shared" si="145"/>
        <v/>
      </c>
      <c r="DD135" s="25" t="str">
        <f t="shared" si="146"/>
        <v/>
      </c>
      <c r="DE135"/>
      <c r="DG135" s="26">
        <f t="shared" si="160"/>
        <v>0</v>
      </c>
      <c r="DH135" s="26">
        <f t="shared" si="148"/>
        <v>0</v>
      </c>
      <c r="DI135" s="26">
        <f t="shared" si="149"/>
        <v>0</v>
      </c>
      <c r="DJ135" s="26">
        <f t="shared" si="150"/>
        <v>0</v>
      </c>
      <c r="DK135" s="26">
        <f t="shared" si="151"/>
        <v>0</v>
      </c>
      <c r="DL135" s="26">
        <f t="shared" si="152"/>
        <v>0</v>
      </c>
      <c r="DM135" s="26">
        <f t="shared" si="153"/>
        <v>0</v>
      </c>
      <c r="DN135" s="26">
        <f t="shared" si="154"/>
        <v>0</v>
      </c>
    </row>
    <row r="136" spans="1:118" x14ac:dyDescent="0.25">
      <c r="A136" s="1590" t="s">
        <v>168</v>
      </c>
      <c r="B136" s="1591"/>
      <c r="C136" s="1592"/>
      <c r="D136" s="1383">
        <f t="shared" si="136"/>
        <v>0</v>
      </c>
      <c r="E136" s="1465">
        <f t="shared" si="137"/>
        <v>0</v>
      </c>
      <c r="F136" s="1466">
        <f t="shared" si="137"/>
        <v>0</v>
      </c>
      <c r="G136" s="185"/>
      <c r="H136" s="186"/>
      <c r="I136" s="185"/>
      <c r="J136" s="187"/>
      <c r="K136" s="185"/>
      <c r="L136" s="1425"/>
      <c r="M136" s="1467"/>
      <c r="N136" s="1425"/>
      <c r="O136" s="1424"/>
      <c r="P136" s="1425"/>
      <c r="Q136" s="1424"/>
      <c r="R136" s="1425"/>
      <c r="S136" s="1424"/>
      <c r="T136" s="1425"/>
      <c r="U136" s="1424"/>
      <c r="V136" s="1425"/>
      <c r="W136" s="1424"/>
      <c r="X136" s="1425"/>
      <c r="Y136" s="1424"/>
      <c r="Z136" s="1425"/>
      <c r="AA136" s="1424"/>
      <c r="AB136" s="1425"/>
      <c r="AC136" s="1424"/>
      <c r="AD136" s="1425"/>
      <c r="AE136" s="1424"/>
      <c r="AF136" s="1425"/>
      <c r="AG136" s="1424"/>
      <c r="AH136" s="1425"/>
      <c r="AI136" s="1424"/>
      <c r="AJ136" s="1425"/>
      <c r="AK136" s="1424"/>
      <c r="AL136" s="1425"/>
      <c r="AM136" s="1424"/>
      <c r="AN136" s="1426"/>
      <c r="AO136" s="1468"/>
      <c r="AP136" s="188"/>
      <c r="AQ136" s="1428">
        <v>0</v>
      </c>
      <c r="AR136" s="1428"/>
      <c r="AS136" s="189"/>
      <c r="AT136" s="1468"/>
      <c r="AU136" s="1468"/>
      <c r="AV136" s="1468"/>
      <c r="AW136" s="1468"/>
      <c r="AX136" t="str">
        <f t="shared" si="138"/>
        <v/>
      </c>
      <c r="CW136" s="25" t="str">
        <f t="shared" si="159"/>
        <v/>
      </c>
      <c r="CX136" s="25" t="str">
        <f t="shared" si="140"/>
        <v/>
      </c>
      <c r="CY136" s="25" t="str">
        <f t="shared" si="141"/>
        <v/>
      </c>
      <c r="CZ136" s="25" t="str">
        <f t="shared" si="142"/>
        <v/>
      </c>
      <c r="DA136" s="25" t="str">
        <f t="shared" si="143"/>
        <v/>
      </c>
      <c r="DB136" s="25" t="str">
        <f t="shared" si="144"/>
        <v/>
      </c>
      <c r="DC136" s="25" t="str">
        <f t="shared" si="145"/>
        <v/>
      </c>
      <c r="DD136" s="25" t="str">
        <f t="shared" si="146"/>
        <v/>
      </c>
      <c r="DE136"/>
      <c r="DG136" s="26">
        <f t="shared" si="160"/>
        <v>0</v>
      </c>
      <c r="DH136" s="26">
        <f t="shared" si="148"/>
        <v>0</v>
      </c>
      <c r="DI136" s="26">
        <f t="shared" si="149"/>
        <v>0</v>
      </c>
      <c r="DJ136" s="26">
        <f t="shared" si="150"/>
        <v>0</v>
      </c>
      <c r="DK136" s="26">
        <f t="shared" si="151"/>
        <v>0</v>
      </c>
      <c r="DL136" s="26">
        <f t="shared" si="152"/>
        <v>0</v>
      </c>
      <c r="DM136" s="26">
        <f t="shared" si="153"/>
        <v>0</v>
      </c>
      <c r="DN136" s="26">
        <f t="shared" si="154"/>
        <v>0</v>
      </c>
    </row>
    <row r="137" spans="1:118" x14ac:dyDescent="0.25">
      <c r="A137" s="1590" t="s">
        <v>169</v>
      </c>
      <c r="B137" s="1591"/>
      <c r="C137" s="1592"/>
      <c r="D137" s="1383">
        <f t="shared" si="136"/>
        <v>0</v>
      </c>
      <c r="E137" s="1465">
        <f t="shared" si="137"/>
        <v>0</v>
      </c>
      <c r="F137" s="1466">
        <f t="shared" si="137"/>
        <v>0</v>
      </c>
      <c r="G137" s="185"/>
      <c r="H137" s="186"/>
      <c r="I137" s="185"/>
      <c r="J137" s="187"/>
      <c r="K137" s="185"/>
      <c r="L137" s="1425"/>
      <c r="M137" s="1467"/>
      <c r="N137" s="1425"/>
      <c r="O137" s="1424"/>
      <c r="P137" s="1425"/>
      <c r="Q137" s="1424"/>
      <c r="R137" s="1425"/>
      <c r="S137" s="1424"/>
      <c r="T137" s="1425"/>
      <c r="U137" s="1424"/>
      <c r="V137" s="1425"/>
      <c r="W137" s="1424"/>
      <c r="X137" s="1425"/>
      <c r="Y137" s="1424"/>
      <c r="Z137" s="1425"/>
      <c r="AA137" s="1424"/>
      <c r="AB137" s="1425"/>
      <c r="AC137" s="1424"/>
      <c r="AD137" s="1425"/>
      <c r="AE137" s="1424"/>
      <c r="AF137" s="1425"/>
      <c r="AG137" s="1424"/>
      <c r="AH137" s="1425"/>
      <c r="AI137" s="1424"/>
      <c r="AJ137" s="1425"/>
      <c r="AK137" s="1424"/>
      <c r="AL137" s="1425"/>
      <c r="AM137" s="1424"/>
      <c r="AN137" s="1426"/>
      <c r="AO137" s="1468"/>
      <c r="AP137" s="188"/>
      <c r="AQ137" s="1428">
        <v>0</v>
      </c>
      <c r="AR137" s="1428"/>
      <c r="AS137" s="189"/>
      <c r="AT137" s="1468"/>
      <c r="AU137" s="1468"/>
      <c r="AV137" s="1468"/>
      <c r="AW137" s="1468"/>
      <c r="AX137" t="str">
        <f t="shared" si="138"/>
        <v/>
      </c>
      <c r="CW137" s="25" t="str">
        <f t="shared" si="159"/>
        <v/>
      </c>
      <c r="CX137" s="25" t="str">
        <f t="shared" si="140"/>
        <v/>
      </c>
      <c r="CY137" s="25" t="str">
        <f t="shared" si="141"/>
        <v/>
      </c>
      <c r="CZ137" s="25" t="str">
        <f t="shared" si="142"/>
        <v/>
      </c>
      <c r="DA137" s="25" t="str">
        <f t="shared" si="143"/>
        <v/>
      </c>
      <c r="DB137" s="25" t="str">
        <f t="shared" si="144"/>
        <v/>
      </c>
      <c r="DC137" s="25" t="str">
        <f t="shared" si="145"/>
        <v/>
      </c>
      <c r="DD137" s="25" t="str">
        <f t="shared" si="146"/>
        <v/>
      </c>
      <c r="DE137"/>
      <c r="DG137" s="26">
        <f t="shared" si="160"/>
        <v>0</v>
      </c>
      <c r="DH137" s="26">
        <f t="shared" si="148"/>
        <v>0</v>
      </c>
      <c r="DI137" s="26">
        <f t="shared" si="149"/>
        <v>0</v>
      </c>
      <c r="DJ137" s="26">
        <f t="shared" si="150"/>
        <v>0</v>
      </c>
      <c r="DK137" s="26">
        <f t="shared" si="151"/>
        <v>0</v>
      </c>
      <c r="DL137" s="26">
        <f t="shared" si="152"/>
        <v>0</v>
      </c>
      <c r="DM137" s="26">
        <f t="shared" si="153"/>
        <v>0</v>
      </c>
      <c r="DN137" s="26">
        <f t="shared" si="154"/>
        <v>0</v>
      </c>
    </row>
    <row r="138" spans="1:118" x14ac:dyDescent="0.25">
      <c r="A138" s="1590" t="s">
        <v>170</v>
      </c>
      <c r="B138" s="1591"/>
      <c r="C138" s="1592"/>
      <c r="D138" s="1383">
        <f t="shared" si="136"/>
        <v>0</v>
      </c>
      <c r="E138" s="1465">
        <f t="shared" si="137"/>
        <v>0</v>
      </c>
      <c r="F138" s="1466">
        <f t="shared" si="137"/>
        <v>0</v>
      </c>
      <c r="G138" s="185"/>
      <c r="H138" s="186"/>
      <c r="I138" s="185"/>
      <c r="J138" s="187"/>
      <c r="K138" s="185"/>
      <c r="L138" s="1425"/>
      <c r="M138" s="1467"/>
      <c r="N138" s="1425"/>
      <c r="O138" s="1424"/>
      <c r="P138" s="1425"/>
      <c r="Q138" s="1424"/>
      <c r="R138" s="1425"/>
      <c r="S138" s="1424"/>
      <c r="T138" s="1425"/>
      <c r="U138" s="1424"/>
      <c r="V138" s="1425"/>
      <c r="W138" s="1424"/>
      <c r="X138" s="1425"/>
      <c r="Y138" s="1424"/>
      <c r="Z138" s="1425"/>
      <c r="AA138" s="1424"/>
      <c r="AB138" s="1425"/>
      <c r="AC138" s="1424"/>
      <c r="AD138" s="1425"/>
      <c r="AE138" s="1424"/>
      <c r="AF138" s="1425"/>
      <c r="AG138" s="1424"/>
      <c r="AH138" s="1425"/>
      <c r="AI138" s="1424"/>
      <c r="AJ138" s="1425"/>
      <c r="AK138" s="1424"/>
      <c r="AL138" s="1425"/>
      <c r="AM138" s="1424"/>
      <c r="AN138" s="1426"/>
      <c r="AO138" s="1468"/>
      <c r="AP138" s="188"/>
      <c r="AQ138" s="1428">
        <v>0</v>
      </c>
      <c r="AR138" s="1428"/>
      <c r="AS138" s="189"/>
      <c r="AT138" s="1468"/>
      <c r="AU138" s="1468"/>
      <c r="AV138" s="1468"/>
      <c r="AW138" s="1468"/>
      <c r="AX138" t="str">
        <f t="shared" si="138"/>
        <v/>
      </c>
      <c r="CW138" s="25" t="str">
        <f t="shared" si="159"/>
        <v/>
      </c>
      <c r="CX138" s="25" t="str">
        <f t="shared" si="140"/>
        <v/>
      </c>
      <c r="CY138" s="25" t="str">
        <f t="shared" si="141"/>
        <v/>
      </c>
      <c r="CZ138" s="25" t="str">
        <f t="shared" si="142"/>
        <v/>
      </c>
      <c r="DA138" s="25" t="str">
        <f t="shared" si="143"/>
        <v/>
      </c>
      <c r="DB138" s="25" t="str">
        <f t="shared" si="144"/>
        <v/>
      </c>
      <c r="DC138" s="25" t="str">
        <f t="shared" si="145"/>
        <v/>
      </c>
      <c r="DD138" s="25" t="str">
        <f t="shared" si="146"/>
        <v/>
      </c>
      <c r="DE138"/>
      <c r="DG138" s="26">
        <f t="shared" si="160"/>
        <v>0</v>
      </c>
      <c r="DH138" s="26">
        <f t="shared" si="148"/>
        <v>0</v>
      </c>
      <c r="DI138" s="26">
        <f t="shared" si="149"/>
        <v>0</v>
      </c>
      <c r="DJ138" s="26">
        <f t="shared" si="150"/>
        <v>0</v>
      </c>
      <c r="DK138" s="26">
        <f t="shared" si="151"/>
        <v>0</v>
      </c>
      <c r="DL138" s="26">
        <f t="shared" si="152"/>
        <v>0</v>
      </c>
      <c r="DM138" s="26">
        <f t="shared" si="153"/>
        <v>0</v>
      </c>
      <c r="DN138" s="26">
        <f t="shared" si="154"/>
        <v>0</v>
      </c>
    </row>
    <row r="139" spans="1:118" x14ac:dyDescent="0.25">
      <c r="A139" s="1590" t="s">
        <v>171</v>
      </c>
      <c r="B139" s="1591"/>
      <c r="C139" s="1592"/>
      <c r="D139" s="1383">
        <f t="shared" si="136"/>
        <v>0</v>
      </c>
      <c r="E139" s="1465">
        <f t="shared" si="137"/>
        <v>0</v>
      </c>
      <c r="F139" s="1466">
        <f t="shared" si="137"/>
        <v>0</v>
      </c>
      <c r="G139" s="1601"/>
      <c r="H139" s="1604"/>
      <c r="I139" s="1601"/>
      <c r="J139" s="1487"/>
      <c r="K139" s="1467"/>
      <c r="L139" s="1425"/>
      <c r="M139" s="1467"/>
      <c r="N139" s="1425"/>
      <c r="O139" s="1424"/>
      <c r="P139" s="1425"/>
      <c r="Q139" s="1424"/>
      <c r="R139" s="1425"/>
      <c r="S139" s="1424"/>
      <c r="T139" s="1425"/>
      <c r="U139" s="1424"/>
      <c r="V139" s="1425"/>
      <c r="W139" s="1424"/>
      <c r="X139" s="1425"/>
      <c r="Y139" s="1424"/>
      <c r="Z139" s="1425"/>
      <c r="AA139" s="1424"/>
      <c r="AB139" s="1425"/>
      <c r="AC139" s="1424"/>
      <c r="AD139" s="1425"/>
      <c r="AE139" s="1424"/>
      <c r="AF139" s="1425"/>
      <c r="AG139" s="1424"/>
      <c r="AH139" s="1425"/>
      <c r="AI139" s="1424"/>
      <c r="AJ139" s="1425"/>
      <c r="AK139" s="1424"/>
      <c r="AL139" s="1425"/>
      <c r="AM139" s="1424"/>
      <c r="AN139" s="1426"/>
      <c r="AO139" s="1468"/>
      <c r="AP139" s="1468"/>
      <c r="AQ139" s="1428">
        <v>0</v>
      </c>
      <c r="AR139" s="1428"/>
      <c r="AS139" s="1428"/>
      <c r="AT139" s="1468"/>
      <c r="AU139" s="1468"/>
      <c r="AV139" s="1468"/>
      <c r="AW139" s="1468"/>
      <c r="AX139" t="str">
        <f t="shared" si="138"/>
        <v/>
      </c>
      <c r="CW139" s="25" t="str">
        <f t="shared" si="159"/>
        <v/>
      </c>
      <c r="CX139" s="25" t="str">
        <f t="shared" si="140"/>
        <v/>
      </c>
      <c r="CY139" s="25" t="str">
        <f t="shared" si="141"/>
        <v/>
      </c>
      <c r="CZ139" s="25" t="str">
        <f t="shared" si="142"/>
        <v/>
      </c>
      <c r="DA139" s="25" t="str">
        <f t="shared" si="143"/>
        <v/>
      </c>
      <c r="DB139" s="25" t="str">
        <f t="shared" si="144"/>
        <v/>
      </c>
      <c r="DC139" s="25" t="str">
        <f t="shared" si="145"/>
        <v/>
      </c>
      <c r="DD139" s="25" t="str">
        <f t="shared" si="146"/>
        <v/>
      </c>
      <c r="DE139"/>
      <c r="DG139" s="26">
        <f t="shared" si="160"/>
        <v>0</v>
      </c>
      <c r="DH139" s="26">
        <f t="shared" si="148"/>
        <v>0</v>
      </c>
      <c r="DI139" s="26">
        <f t="shared" si="149"/>
        <v>0</v>
      </c>
      <c r="DJ139" s="26">
        <f t="shared" si="150"/>
        <v>0</v>
      </c>
      <c r="DK139" s="26">
        <f t="shared" si="151"/>
        <v>0</v>
      </c>
      <c r="DL139" s="26">
        <f t="shared" si="152"/>
        <v>0</v>
      </c>
      <c r="DM139" s="26">
        <f t="shared" si="153"/>
        <v>0</v>
      </c>
      <c r="DN139" s="26">
        <f t="shared" si="154"/>
        <v>0</v>
      </c>
    </row>
    <row r="140" spans="1:118" x14ac:dyDescent="0.25">
      <c r="A140" s="1609" t="s">
        <v>172</v>
      </c>
      <c r="B140" s="764"/>
      <c r="C140" s="765"/>
      <c r="D140" s="1388">
        <f t="shared" si="136"/>
        <v>0</v>
      </c>
      <c r="E140" s="1471">
        <f t="shared" si="137"/>
        <v>0</v>
      </c>
      <c r="F140" s="1472">
        <f t="shared" si="137"/>
        <v>0</v>
      </c>
      <c r="G140" s="191"/>
      <c r="H140" s="192"/>
      <c r="I140" s="191"/>
      <c r="J140" s="493"/>
      <c r="K140" s="193"/>
      <c r="L140" s="1435"/>
      <c r="M140" s="1473"/>
      <c r="N140" s="1435"/>
      <c r="O140" s="1434"/>
      <c r="P140" s="1435"/>
      <c r="Q140" s="1434"/>
      <c r="R140" s="1435"/>
      <c r="S140" s="1434"/>
      <c r="T140" s="1435"/>
      <c r="U140" s="1434"/>
      <c r="V140" s="1435"/>
      <c r="W140" s="1434"/>
      <c r="X140" s="1435"/>
      <c r="Y140" s="1434"/>
      <c r="Z140" s="1435"/>
      <c r="AA140" s="1434"/>
      <c r="AB140" s="1435"/>
      <c r="AC140" s="1434"/>
      <c r="AD140" s="1435"/>
      <c r="AE140" s="1434"/>
      <c r="AF140" s="1435"/>
      <c r="AG140" s="1434"/>
      <c r="AH140" s="1435"/>
      <c r="AI140" s="1434"/>
      <c r="AJ140" s="1435"/>
      <c r="AK140" s="1434"/>
      <c r="AL140" s="1435"/>
      <c r="AM140" s="1434"/>
      <c r="AN140" s="1436"/>
      <c r="AO140" s="39"/>
      <c r="AP140" s="1468"/>
      <c r="AQ140" s="1428">
        <v>0</v>
      </c>
      <c r="AR140" s="1428"/>
      <c r="AS140" s="1428"/>
      <c r="AT140" s="1468"/>
      <c r="AU140" s="63"/>
      <c r="AV140" s="63"/>
      <c r="AW140" s="63"/>
      <c r="AX140" t="str">
        <f t="shared" si="138"/>
        <v/>
      </c>
      <c r="CW140" s="25" t="str">
        <f t="shared" si="159"/>
        <v/>
      </c>
      <c r="CX140" s="25" t="str">
        <f t="shared" si="140"/>
        <v/>
      </c>
      <c r="CY140" s="25" t="str">
        <f t="shared" si="141"/>
        <v/>
      </c>
      <c r="CZ140" s="25" t="str">
        <f t="shared" si="142"/>
        <v/>
      </c>
      <c r="DA140" s="25" t="str">
        <f t="shared" si="143"/>
        <v/>
      </c>
      <c r="DB140" s="25" t="str">
        <f t="shared" si="144"/>
        <v/>
      </c>
      <c r="DC140" s="25" t="str">
        <f t="shared" si="145"/>
        <v/>
      </c>
      <c r="DD140" s="25" t="str">
        <f t="shared" si="146"/>
        <v/>
      </c>
      <c r="DE140"/>
      <c r="DG140" s="26">
        <f t="shared" si="160"/>
        <v>0</v>
      </c>
      <c r="DH140" s="26">
        <f t="shared" si="148"/>
        <v>0</v>
      </c>
      <c r="DI140" s="26">
        <f t="shared" si="149"/>
        <v>0</v>
      </c>
      <c r="DJ140" s="26">
        <f t="shared" si="150"/>
        <v>0</v>
      </c>
      <c r="DK140" s="26">
        <f t="shared" si="151"/>
        <v>0</v>
      </c>
      <c r="DL140" s="26">
        <f t="shared" si="152"/>
        <v>0</v>
      </c>
      <c r="DM140" s="26">
        <f t="shared" si="153"/>
        <v>0</v>
      </c>
      <c r="DN140" s="26">
        <f t="shared" si="154"/>
        <v>0</v>
      </c>
    </row>
    <row r="141" spans="1:118" x14ac:dyDescent="0.25">
      <c r="A141" s="2724" t="s">
        <v>4</v>
      </c>
      <c r="B141" s="2725"/>
      <c r="C141" s="2731"/>
      <c r="D141" s="2853">
        <f t="shared" si="136"/>
        <v>624</v>
      </c>
      <c r="E141" s="2777">
        <f t="shared" si="137"/>
        <v>285</v>
      </c>
      <c r="F141" s="2854">
        <f t="shared" si="137"/>
        <v>339</v>
      </c>
      <c r="G141" s="2853">
        <f t="shared" ref="G141:AW141" si="161">SUM(G88:G140)</f>
        <v>3</v>
      </c>
      <c r="H141" s="2855">
        <f t="shared" si="161"/>
        <v>0</v>
      </c>
      <c r="I141" s="2853">
        <f t="shared" si="161"/>
        <v>0</v>
      </c>
      <c r="J141" s="2856">
        <f t="shared" si="161"/>
        <v>0</v>
      </c>
      <c r="K141" s="2853">
        <f t="shared" si="161"/>
        <v>22</v>
      </c>
      <c r="L141" s="2855">
        <f t="shared" si="161"/>
        <v>6</v>
      </c>
      <c r="M141" s="2857">
        <f t="shared" si="161"/>
        <v>8</v>
      </c>
      <c r="N141" s="2858">
        <f t="shared" si="161"/>
        <v>6</v>
      </c>
      <c r="O141" s="2859">
        <f t="shared" si="161"/>
        <v>10</v>
      </c>
      <c r="P141" s="2858">
        <f t="shared" si="161"/>
        <v>25</v>
      </c>
      <c r="Q141" s="2859">
        <f t="shared" si="161"/>
        <v>19</v>
      </c>
      <c r="R141" s="2858">
        <f t="shared" si="161"/>
        <v>7</v>
      </c>
      <c r="S141" s="2859">
        <f t="shared" si="161"/>
        <v>13</v>
      </c>
      <c r="T141" s="2858">
        <f t="shared" si="161"/>
        <v>7</v>
      </c>
      <c r="U141" s="2859">
        <f t="shared" si="161"/>
        <v>24</v>
      </c>
      <c r="V141" s="2858">
        <f t="shared" si="161"/>
        <v>27</v>
      </c>
      <c r="W141" s="2859">
        <f t="shared" si="161"/>
        <v>61</v>
      </c>
      <c r="X141" s="2858">
        <f t="shared" si="161"/>
        <v>31</v>
      </c>
      <c r="Y141" s="2859">
        <f t="shared" si="161"/>
        <v>45</v>
      </c>
      <c r="Z141" s="2858">
        <f t="shared" si="161"/>
        <v>60</v>
      </c>
      <c r="AA141" s="2859">
        <f t="shared" si="161"/>
        <v>17</v>
      </c>
      <c r="AB141" s="2858">
        <f t="shared" si="161"/>
        <v>29</v>
      </c>
      <c r="AC141" s="2859">
        <f t="shared" si="161"/>
        <v>4</v>
      </c>
      <c r="AD141" s="2858">
        <f t="shared" si="161"/>
        <v>33</v>
      </c>
      <c r="AE141" s="2859">
        <f t="shared" si="161"/>
        <v>7</v>
      </c>
      <c r="AF141" s="2858">
        <f t="shared" si="161"/>
        <v>21</v>
      </c>
      <c r="AG141" s="2859">
        <f t="shared" si="161"/>
        <v>9</v>
      </c>
      <c r="AH141" s="2858">
        <f t="shared" si="161"/>
        <v>32</v>
      </c>
      <c r="AI141" s="2859">
        <f t="shared" si="161"/>
        <v>15</v>
      </c>
      <c r="AJ141" s="2858">
        <f t="shared" si="161"/>
        <v>13</v>
      </c>
      <c r="AK141" s="2859">
        <f t="shared" si="161"/>
        <v>17</v>
      </c>
      <c r="AL141" s="2858">
        <f t="shared" si="161"/>
        <v>24</v>
      </c>
      <c r="AM141" s="2859">
        <f t="shared" si="161"/>
        <v>11</v>
      </c>
      <c r="AN141" s="2860">
        <f t="shared" si="161"/>
        <v>18</v>
      </c>
      <c r="AO141" s="2861">
        <f t="shared" si="161"/>
        <v>4</v>
      </c>
      <c r="AP141" s="2862">
        <f t="shared" si="161"/>
        <v>0</v>
      </c>
      <c r="AQ141" s="2862">
        <f t="shared" si="161"/>
        <v>624</v>
      </c>
      <c r="AR141" s="2862">
        <f t="shared" si="161"/>
        <v>1</v>
      </c>
      <c r="AS141" s="2862">
        <f t="shared" si="161"/>
        <v>0</v>
      </c>
      <c r="AT141" s="2862">
        <f t="shared" si="161"/>
        <v>0</v>
      </c>
      <c r="AU141" s="2862">
        <f t="shared" si="161"/>
        <v>0</v>
      </c>
      <c r="AV141" s="2862">
        <f t="shared" si="161"/>
        <v>0</v>
      </c>
      <c r="AW141" s="2862">
        <f t="shared" si="161"/>
        <v>2</v>
      </c>
      <c r="CW141"/>
      <c r="CX141" t="str">
        <f t="shared" ref="CX141" si="162">IF(AND(F141&gt;0,AP141="")," * Recuerde que las Embarazadas deben ser incluidas en el ingreso por rango etario. Digite Cero si no tiene","")</f>
        <v/>
      </c>
      <c r="CY141"/>
      <c r="CZ141"/>
      <c r="DA141"/>
      <c r="DB141"/>
      <c r="DC141"/>
      <c r="DD141"/>
      <c r="DE141"/>
      <c r="DG141"/>
      <c r="DH141"/>
      <c r="DI141"/>
      <c r="DJ141"/>
      <c r="DK141"/>
      <c r="DL141"/>
      <c r="DM141"/>
    </row>
    <row r="142" spans="1:118" x14ac:dyDescent="0.25">
      <c r="A142" s="43" t="s">
        <v>173</v>
      </c>
      <c r="B142" s="204"/>
      <c r="C142" s="204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CW142"/>
      <c r="CX142"/>
      <c r="CY142"/>
      <c r="CZ142"/>
      <c r="DA142"/>
      <c r="DB142"/>
      <c r="DC142"/>
      <c r="DD142"/>
      <c r="DE142"/>
      <c r="DG142"/>
      <c r="DH142"/>
      <c r="DI142"/>
      <c r="DJ142"/>
      <c r="DK142"/>
      <c r="DL142"/>
      <c r="DM142"/>
    </row>
    <row r="143" spans="1:118" ht="15" customHeight="1" x14ac:dyDescent="0.25">
      <c r="A143" s="2863" t="s">
        <v>174</v>
      </c>
      <c r="B143" s="2863"/>
      <c r="C143" s="2863"/>
      <c r="D143" s="2782" t="s">
        <v>4</v>
      </c>
      <c r="E143" s="638"/>
      <c r="F143" s="2752"/>
      <c r="G143" s="2724" t="s">
        <v>175</v>
      </c>
      <c r="H143" s="2725"/>
      <c r="I143" s="2725"/>
      <c r="J143" s="2725"/>
      <c r="K143" s="2725"/>
      <c r="L143" s="2725"/>
      <c r="M143" s="2725"/>
      <c r="N143" s="2725"/>
      <c r="O143" s="2725"/>
      <c r="P143" s="2725"/>
      <c r="Q143" s="2725"/>
      <c r="R143" s="2725"/>
      <c r="S143" s="2725"/>
      <c r="T143" s="2725"/>
      <c r="U143" s="2725"/>
      <c r="V143" s="2725"/>
      <c r="W143" s="2725"/>
      <c r="X143" s="2725"/>
      <c r="Y143" s="2725"/>
      <c r="Z143" s="2725"/>
      <c r="AA143" s="2725"/>
      <c r="AB143" s="2725"/>
      <c r="AC143" s="2725"/>
      <c r="AD143" s="2725"/>
      <c r="AE143" s="2725"/>
      <c r="AF143" s="2725"/>
      <c r="AG143" s="2725"/>
      <c r="AH143" s="2725"/>
      <c r="AI143" s="2725"/>
      <c r="AJ143" s="2725"/>
      <c r="AK143" s="2725"/>
      <c r="AL143" s="2725"/>
      <c r="AM143" s="2725"/>
      <c r="AN143" s="2725"/>
      <c r="AO143" s="2725"/>
      <c r="AP143" s="2726"/>
      <c r="AQ143" s="2731" t="s">
        <v>114</v>
      </c>
      <c r="AR143" s="2766" t="s">
        <v>7</v>
      </c>
      <c r="AS143" s="2766" t="s">
        <v>8</v>
      </c>
      <c r="AT143" s="2766" t="s">
        <v>42</v>
      </c>
      <c r="AU143" s="2848" t="s">
        <v>118</v>
      </c>
      <c r="AV143" s="2848" t="s">
        <v>12</v>
      </c>
      <c r="AW143" s="2848" t="s">
        <v>13</v>
      </c>
      <c r="AX143" s="2848" t="s">
        <v>10</v>
      </c>
      <c r="CW143"/>
      <c r="CX143"/>
      <c r="CY143"/>
      <c r="CZ143"/>
      <c r="DA143"/>
      <c r="DB143"/>
      <c r="DC143"/>
      <c r="DD143"/>
      <c r="DE143"/>
      <c r="DG143"/>
      <c r="DH143"/>
      <c r="DI143"/>
      <c r="DJ143"/>
      <c r="DK143"/>
      <c r="DL143"/>
      <c r="DM143"/>
    </row>
    <row r="144" spans="1:118" ht="15" customHeight="1" x14ac:dyDescent="0.25">
      <c r="A144" s="2863"/>
      <c r="B144" s="2863"/>
      <c r="C144" s="2863"/>
      <c r="D144" s="903"/>
      <c r="E144" s="640"/>
      <c r="F144" s="885"/>
      <c r="G144" s="2753" t="s">
        <v>14</v>
      </c>
      <c r="H144" s="2730"/>
      <c r="I144" s="2724" t="s">
        <v>15</v>
      </c>
      <c r="J144" s="2731"/>
      <c r="K144" s="2725" t="s">
        <v>16</v>
      </c>
      <c r="L144" s="2731"/>
      <c r="M144" s="2724" t="s">
        <v>17</v>
      </c>
      <c r="N144" s="2731"/>
      <c r="O144" s="2724" t="s">
        <v>18</v>
      </c>
      <c r="P144" s="2731"/>
      <c r="Q144" s="2724" t="s">
        <v>19</v>
      </c>
      <c r="R144" s="2731"/>
      <c r="S144" s="2724" t="s">
        <v>20</v>
      </c>
      <c r="T144" s="2731"/>
      <c r="U144" s="2724" t="s">
        <v>21</v>
      </c>
      <c r="V144" s="2731"/>
      <c r="W144" s="2724" t="s">
        <v>22</v>
      </c>
      <c r="X144" s="2731"/>
      <c r="Y144" s="2724" t="s">
        <v>23</v>
      </c>
      <c r="Z144" s="2732"/>
      <c r="AA144" s="2724" t="s">
        <v>24</v>
      </c>
      <c r="AB144" s="2732"/>
      <c r="AC144" s="2724" t="s">
        <v>25</v>
      </c>
      <c r="AD144" s="2732"/>
      <c r="AE144" s="2724" t="s">
        <v>26</v>
      </c>
      <c r="AF144" s="2732"/>
      <c r="AG144" s="2724" t="s">
        <v>27</v>
      </c>
      <c r="AH144" s="2732"/>
      <c r="AI144" s="2724" t="s">
        <v>28</v>
      </c>
      <c r="AJ144" s="2732"/>
      <c r="AK144" s="2724" t="s">
        <v>29</v>
      </c>
      <c r="AL144" s="2732"/>
      <c r="AM144" s="2724" t="s">
        <v>30</v>
      </c>
      <c r="AN144" s="2732"/>
      <c r="AO144" s="2724" t="s">
        <v>31</v>
      </c>
      <c r="AP144" s="2754"/>
      <c r="AQ144" s="2731"/>
      <c r="AR144" s="2766"/>
      <c r="AS144" s="2766"/>
      <c r="AT144" s="2766"/>
      <c r="AU144" s="2848"/>
      <c r="AV144" s="2848"/>
      <c r="AW144" s="2848"/>
      <c r="AX144" s="2848"/>
      <c r="CW144"/>
      <c r="CX144"/>
      <c r="CY144"/>
      <c r="CZ144"/>
      <c r="DA144"/>
      <c r="DB144"/>
      <c r="DC144"/>
      <c r="DD144"/>
      <c r="DE144"/>
      <c r="DG144"/>
      <c r="DH144"/>
      <c r="DI144"/>
      <c r="DJ144"/>
      <c r="DK144"/>
      <c r="DL144"/>
      <c r="DM144"/>
    </row>
    <row r="145" spans="1:118" x14ac:dyDescent="0.25">
      <c r="A145" s="2863"/>
      <c r="B145" s="2863"/>
      <c r="C145" s="2863"/>
      <c r="D145" s="2737" t="s">
        <v>176</v>
      </c>
      <c r="E145" s="2735" t="s">
        <v>33</v>
      </c>
      <c r="F145" s="2736" t="s">
        <v>34</v>
      </c>
      <c r="G145" s="2737" t="s">
        <v>33</v>
      </c>
      <c r="H145" s="2736" t="s">
        <v>34</v>
      </c>
      <c r="I145" s="2737" t="s">
        <v>33</v>
      </c>
      <c r="J145" s="2736" t="s">
        <v>34</v>
      </c>
      <c r="K145" s="2737" t="s">
        <v>33</v>
      </c>
      <c r="L145" s="2736" t="s">
        <v>34</v>
      </c>
      <c r="M145" s="2737" t="s">
        <v>33</v>
      </c>
      <c r="N145" s="2736" t="s">
        <v>34</v>
      </c>
      <c r="O145" s="2737" t="s">
        <v>33</v>
      </c>
      <c r="P145" s="2736" t="s">
        <v>34</v>
      </c>
      <c r="Q145" s="2737" t="s">
        <v>33</v>
      </c>
      <c r="R145" s="2736" t="s">
        <v>34</v>
      </c>
      <c r="S145" s="2737" t="s">
        <v>33</v>
      </c>
      <c r="T145" s="2736" t="s">
        <v>34</v>
      </c>
      <c r="U145" s="2737" t="s">
        <v>33</v>
      </c>
      <c r="V145" s="2736" t="s">
        <v>34</v>
      </c>
      <c r="W145" s="2737" t="s">
        <v>33</v>
      </c>
      <c r="X145" s="2736" t="s">
        <v>34</v>
      </c>
      <c r="Y145" s="2737" t="s">
        <v>33</v>
      </c>
      <c r="Z145" s="2736" t="s">
        <v>34</v>
      </c>
      <c r="AA145" s="2737" t="s">
        <v>33</v>
      </c>
      <c r="AB145" s="2736" t="s">
        <v>34</v>
      </c>
      <c r="AC145" s="2737" t="s">
        <v>33</v>
      </c>
      <c r="AD145" s="2736" t="s">
        <v>34</v>
      </c>
      <c r="AE145" s="2737" t="s">
        <v>33</v>
      </c>
      <c r="AF145" s="2736" t="s">
        <v>34</v>
      </c>
      <c r="AG145" s="2737" t="s">
        <v>33</v>
      </c>
      <c r="AH145" s="2736" t="s">
        <v>34</v>
      </c>
      <c r="AI145" s="2737" t="s">
        <v>33</v>
      </c>
      <c r="AJ145" s="2736" t="s">
        <v>34</v>
      </c>
      <c r="AK145" s="2737" t="s">
        <v>33</v>
      </c>
      <c r="AL145" s="2736" t="s">
        <v>34</v>
      </c>
      <c r="AM145" s="2737" t="s">
        <v>33</v>
      </c>
      <c r="AN145" s="2736" t="s">
        <v>34</v>
      </c>
      <c r="AO145" s="2737" t="s">
        <v>33</v>
      </c>
      <c r="AP145" s="2756" t="s">
        <v>34</v>
      </c>
      <c r="AQ145" s="2731"/>
      <c r="AR145" s="2766"/>
      <c r="AS145" s="2766"/>
      <c r="AT145" s="2766"/>
      <c r="AU145" s="2848"/>
      <c r="AV145" s="2848"/>
      <c r="AW145" s="2848"/>
      <c r="AX145" s="2848"/>
      <c r="CW145"/>
      <c r="CX145"/>
      <c r="CY145"/>
      <c r="CZ145"/>
      <c r="DA145"/>
      <c r="DB145"/>
      <c r="DC145"/>
      <c r="DD145"/>
      <c r="DE145"/>
      <c r="DG145"/>
      <c r="DH145"/>
      <c r="DI145"/>
      <c r="DJ145"/>
      <c r="DK145"/>
      <c r="DL145"/>
      <c r="DM145"/>
    </row>
    <row r="146" spans="1:118" ht="15" customHeight="1" x14ac:dyDescent="0.25">
      <c r="A146" s="2864" t="s">
        <v>177</v>
      </c>
      <c r="B146" s="2865"/>
      <c r="C146" s="2866"/>
      <c r="D146" s="2761">
        <f>E146+F146</f>
        <v>439</v>
      </c>
      <c r="E146" s="2761">
        <f>SUM(G146+I146+K146+M146+O146+Q146+S146+U146+W146+Y146+AA146+AC146+AE146+AG146+AI146+AK146+AM146+AO146)</f>
        <v>177</v>
      </c>
      <c r="F146" s="18">
        <f>SUM(H146+J146+L146+N146+P146+R146+T146+V146+X146+Z146+AB146+AD146+AF146+AH146+AJ146+AL146+AN146+AP146)</f>
        <v>262</v>
      </c>
      <c r="G146" s="2762">
        <v>0</v>
      </c>
      <c r="H146" s="52">
        <v>0</v>
      </c>
      <c r="I146" s="2746">
        <v>0</v>
      </c>
      <c r="J146" s="52">
        <v>0</v>
      </c>
      <c r="K146" s="2746">
        <v>0</v>
      </c>
      <c r="L146" s="52">
        <v>0</v>
      </c>
      <c r="M146" s="2746">
        <v>7</v>
      </c>
      <c r="N146" s="52">
        <v>3</v>
      </c>
      <c r="O146" s="205">
        <v>4</v>
      </c>
      <c r="P146" s="52">
        <v>2</v>
      </c>
      <c r="Q146" s="205">
        <v>5</v>
      </c>
      <c r="R146" s="52">
        <v>9</v>
      </c>
      <c r="S146" s="205">
        <v>5</v>
      </c>
      <c r="T146" s="52">
        <v>0</v>
      </c>
      <c r="U146" s="2746">
        <v>0</v>
      </c>
      <c r="V146" s="52">
        <v>2</v>
      </c>
      <c r="W146" s="2746">
        <v>13</v>
      </c>
      <c r="X146" s="52">
        <v>4</v>
      </c>
      <c r="Y146" s="2746">
        <v>13</v>
      </c>
      <c r="Z146" s="52">
        <v>7</v>
      </c>
      <c r="AA146" s="2746">
        <v>14</v>
      </c>
      <c r="AB146" s="52">
        <v>21</v>
      </c>
      <c r="AC146" s="2746">
        <v>5</v>
      </c>
      <c r="AD146" s="52">
        <v>8</v>
      </c>
      <c r="AE146" s="2746">
        <v>28</v>
      </c>
      <c r="AF146" s="52">
        <v>53</v>
      </c>
      <c r="AG146" s="2746">
        <v>1</v>
      </c>
      <c r="AH146" s="52">
        <v>25</v>
      </c>
      <c r="AI146" s="2746">
        <v>25</v>
      </c>
      <c r="AJ146" s="52">
        <v>45</v>
      </c>
      <c r="AK146" s="2746">
        <v>14</v>
      </c>
      <c r="AL146" s="52">
        <v>45</v>
      </c>
      <c r="AM146" s="2746">
        <v>36</v>
      </c>
      <c r="AN146" s="52">
        <v>33</v>
      </c>
      <c r="AO146" s="2746">
        <v>7</v>
      </c>
      <c r="AP146" s="55">
        <v>5</v>
      </c>
      <c r="AQ146" s="2774">
        <v>0</v>
      </c>
      <c r="AR146" s="20">
        <v>0</v>
      </c>
      <c r="AS146" s="24">
        <v>0</v>
      </c>
      <c r="AT146" s="24">
        <v>0</v>
      </c>
      <c r="AU146" s="24">
        <v>0</v>
      </c>
      <c r="AV146" s="24">
        <v>0</v>
      </c>
      <c r="AW146" s="24">
        <v>0</v>
      </c>
      <c r="AX146" s="24">
        <v>0</v>
      </c>
      <c r="AY146" t="str">
        <f>CW146&amp;CX146&amp;CY146&amp;CZ146&amp;DA146&amp;DB146&amp;DC146&amp;DD146</f>
        <v/>
      </c>
      <c r="CW146" s="25" t="str">
        <f>IF(AND((Y146+Z146)&gt;0,AQ146="")," * No olvide digitar la variable 12 años. Si no tiene digite Cero.",IF(AQ146&gt;(Y146+Z146),"* Las Consultas de 12 años NO DEBEN ser mayor que el total de Consultas entre 10-14 años",""))</f>
        <v/>
      </c>
      <c r="CX146" s="25" t="str">
        <f>IF(AND(F146&gt;0,AR146="")," * No olvide digitar la variable Embarazadas. Digite cero si no tiene.","")</f>
        <v/>
      </c>
      <c r="CY146" s="25" t="str">
        <f>IF(AR146&gt;F146," * Las Embarazadas NO DEBEN ser mayor al Total Mujeres. ","")</f>
        <v/>
      </c>
      <c r="CZ146" s="25" t="str">
        <f>IF(AND((AK146+AL146)&gt;0,AS146=""),"* No olvide digitar la variable 60 años. Si no tiene digite Cero.",IF(AS146&gt;(AK146+AL146)," * Las consultas de 60 años NO DEBEN ser mayor que el Total de consultas de entre 60-64 años",""))</f>
        <v/>
      </c>
      <c r="DA146" s="25" t="str">
        <f>IF(AND(D146&gt;0,AU146="")," * No olvide digitar la variable Usuarios con Discapacidad. Digite Cero si no tiene.",IF(AU146&gt;D146," * La variable Usuarios con Discapacidad No puede ser mayor al Total.",""))</f>
        <v/>
      </c>
      <c r="DB146" s="25" t="str">
        <f>IF(AND(D146&gt;0,AV146="")," * No olvide digitar la variable Niños, niñas adolescentes y Jóvenes SENAME. Digite Cero si no tiene.",IF(AV146&gt;D146," * La variable Niños, niñas adolescentes y Jóvenes SENAME No puede ser mayor al Total.",""))</f>
        <v/>
      </c>
      <c r="DC146" s="25" t="str">
        <f>IF(AND(D146&gt;0,AW146="")," * No olvide digitar la variable Niños, niñas adolescentes y Jóvenes Mejor Niñez. Digite Cero si no tiene.",IF(AW146&gt;D146," * La variable Niños, niñas adolescentes y Jóvenes mejor Niñez No puede ser mayor al Total.",""))</f>
        <v/>
      </c>
      <c r="DD146" s="25" t="str">
        <f>IF(AND(D146&gt;0,AX146="")," * No olvide digitar la variable Migrantes. Digite Cero si no tiene.",IF(AX146&gt;D146," * La variable Migrantes No puede ser mayor al Total.",""))</f>
        <v/>
      </c>
      <c r="DE146"/>
      <c r="DG146" s="26">
        <f>IF(AND((Y146+Z146)&gt;0,AQ146=""),1,IF(AQ146&gt;(Y146+Z146),1,0))</f>
        <v>0</v>
      </c>
      <c r="DH146" s="26">
        <f>IF(AND(F146&gt;0,AR146=""),1,0)</f>
        <v>0</v>
      </c>
      <c r="DI146" s="26">
        <f>IF(AR146&gt;F146,1,0)</f>
        <v>0</v>
      </c>
      <c r="DJ146" s="26">
        <f>IF(AND((AK146+AL146)&gt;0,AS146=""),1,IF(AS146&gt;(AK146+AL146),1,0))</f>
        <v>0</v>
      </c>
      <c r="DK146" s="26">
        <f>IF(AND(D146&gt;0,AU146=""),1,IF(AU146&gt;D146,1,0))</f>
        <v>0</v>
      </c>
      <c r="DL146" s="26">
        <f>IF(AND(D146&gt;0,AV146=""),1,IF(AV146&gt;D146,1,0))</f>
        <v>0</v>
      </c>
      <c r="DM146" s="26">
        <f>IF(AND(D146&gt;0,AW146=""),1,IF(AW146&gt;D146,1,0))</f>
        <v>0</v>
      </c>
      <c r="DN146" s="26">
        <f>IF(AND(D146&gt;0,AX146=""),1,IF(AX146&gt;D146,1,0))</f>
        <v>0</v>
      </c>
    </row>
    <row r="147" spans="1:118" ht="15" customHeight="1" x14ac:dyDescent="0.25">
      <c r="A147" s="1590" t="s">
        <v>178</v>
      </c>
      <c r="B147" s="1591"/>
      <c r="C147" s="1592"/>
      <c r="D147" s="1465">
        <f t="shared" ref="D147:D154" si="163">E147+F147</f>
        <v>86</v>
      </c>
      <c r="E147" s="1465">
        <f t="shared" ref="E147:F154" si="164">SUM(G147+I147+K147+M147+O147+Q147+S147+U147+W147+Y147+AA147+AC147+AE147+AG147+AI147+AK147+AM147+AO147)</f>
        <v>38</v>
      </c>
      <c r="F147" s="1466">
        <f t="shared" si="164"/>
        <v>48</v>
      </c>
      <c r="G147" s="1467">
        <v>0</v>
      </c>
      <c r="H147" s="1425">
        <v>0</v>
      </c>
      <c r="I147" s="1424">
        <v>0</v>
      </c>
      <c r="J147" s="1425">
        <v>0</v>
      </c>
      <c r="K147" s="1424">
        <v>0</v>
      </c>
      <c r="L147" s="1425">
        <v>0</v>
      </c>
      <c r="M147" s="1424">
        <v>0</v>
      </c>
      <c r="N147" s="1425">
        <v>0</v>
      </c>
      <c r="O147" s="1622">
        <v>0</v>
      </c>
      <c r="P147" s="1425">
        <v>0</v>
      </c>
      <c r="Q147" s="1622">
        <v>0</v>
      </c>
      <c r="R147" s="1425">
        <v>0</v>
      </c>
      <c r="S147" s="1622">
        <v>2</v>
      </c>
      <c r="T147" s="1425">
        <v>0</v>
      </c>
      <c r="U147" s="1424">
        <v>0</v>
      </c>
      <c r="V147" s="1425">
        <v>0</v>
      </c>
      <c r="W147" s="1424">
        <v>0</v>
      </c>
      <c r="X147" s="1425">
        <v>0</v>
      </c>
      <c r="Y147" s="1424">
        <v>8</v>
      </c>
      <c r="Z147" s="1425">
        <v>4</v>
      </c>
      <c r="AA147" s="1424">
        <v>20</v>
      </c>
      <c r="AB147" s="1425">
        <v>16</v>
      </c>
      <c r="AC147" s="1424">
        <v>0</v>
      </c>
      <c r="AD147" s="1425">
        <v>4</v>
      </c>
      <c r="AE147" s="1424">
        <v>4</v>
      </c>
      <c r="AF147" s="1425">
        <v>8</v>
      </c>
      <c r="AG147" s="1424">
        <v>0</v>
      </c>
      <c r="AH147" s="1425">
        <v>16</v>
      </c>
      <c r="AI147" s="1424">
        <v>0</v>
      </c>
      <c r="AJ147" s="1425">
        <v>0</v>
      </c>
      <c r="AK147" s="1424">
        <v>4</v>
      </c>
      <c r="AL147" s="1425">
        <v>0</v>
      </c>
      <c r="AM147" s="1424">
        <v>0</v>
      </c>
      <c r="AN147" s="1425">
        <v>0</v>
      </c>
      <c r="AO147" s="1424">
        <v>0</v>
      </c>
      <c r="AP147" s="1426">
        <v>0</v>
      </c>
      <c r="AQ147" s="1468">
        <v>0</v>
      </c>
      <c r="AR147" s="20">
        <v>0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0</v>
      </c>
      <c r="AY147" t="str">
        <f t="shared" ref="AY147:AY154" si="165">CW147&amp;CX147&amp;CY147&amp;CZ147&amp;DA147&amp;DB147&amp;DC147&amp;DD147&amp;DE147</f>
        <v/>
      </c>
      <c r="CW147" s="25" t="str">
        <f t="shared" ref="CW147:CW154" si="166">IF(AND((Y147+Z147)&gt;0,AQ147="")," * No olvide digitar la variable 12 años. Si no tiene digite Cero.",IF(AQ147&gt;(Y147+Z147),"* Las Consultas de 12 años NO DEBEN ser mayor que el total de Consultas entre 10-14 años",""))</f>
        <v/>
      </c>
      <c r="CX147" s="25" t="str">
        <f t="shared" ref="CX147:CX154" si="167">IF(AND(F147&gt;0,AR147="")," * No olvide digitar la variable Embarazadas. Digite cero si no tiene.","")</f>
        <v/>
      </c>
      <c r="CY147" s="25" t="str">
        <f t="shared" ref="CY147:CY154" si="168">IF(AR147&gt;F147," * Las Embarazadas NO DEBEN ser mayor al Total Mujeres. ","")</f>
        <v/>
      </c>
      <c r="CZ147" s="25" t="str">
        <f t="shared" ref="CZ147:CZ154" si="169">IF(AND((AK147+AL147)&gt;0,AS147=""),"* No olvide digitar la variable 60 años. Si no tiene digite Cero.",IF(AS147&gt;(AK147+AL147)," * Las consultas de 60 años NO DEBEN ser mayor que el Total de consultas de entre 60-64 años",""))</f>
        <v/>
      </c>
      <c r="DA147" s="25" t="str">
        <f t="shared" ref="DA147:DA154" si="170">IF(AND(D147&gt;0,AU147="")," * No olvide digitar la variable Usuarios con Discapacidad. Digite Cero si no tiene.",IF(AU147&gt;D147," * La variable Usuarios con Discapacidad No puede ser mayor al Total.",""))</f>
        <v/>
      </c>
      <c r="DB147" s="25" t="str">
        <f t="shared" ref="DB147:DB154" si="171">IF(AND(D147&gt;0,AV147="")," * No olvide digitar la variable Niños, niñas adolescentes y Jóvenes SENAME. Digite Cero si no tiene.",IF(AV147&gt;D147," * La variable Niños, niñas adolescentes y Jóvenes SENAME No puede ser mayor al Total.",""))</f>
        <v/>
      </c>
      <c r="DC147" s="25" t="str">
        <f t="shared" ref="DC147:DC154" si="172">IF(AND(D147&gt;0,AW147="")," * No olvide digitar la variable Niños, niñas adolescentes y Jóvenes Mejor Niñez. Digite Cero si no tiene.",IF(AW147&gt;D147," * La variable Niños, niñas adolescentes y Jóvenes mejor Niñez No puede ser mayor al Total.",""))</f>
        <v/>
      </c>
      <c r="DD147" s="25" t="str">
        <f t="shared" ref="DD147:DD154" si="173">IF(AND(D147&gt;0,AX147="")," * No olvide digitar la variable Migrantes. Digite Cero si no tiene.",IF(AX147&gt;D147," * La variable Migrantes No puede ser mayor al Total.",""))</f>
        <v/>
      </c>
      <c r="DE147"/>
      <c r="DG147" s="26">
        <f t="shared" ref="DG147:DG154" si="174">IF(AND((Y147+Z147)&gt;0,AQ147=""),1,IF(AQ147&gt;(Y147+Z147),1,0))</f>
        <v>0</v>
      </c>
      <c r="DH147" s="26">
        <f t="shared" ref="DH147:DH154" si="175">IF(AND(F147&gt;0,AR147=""),1,0)</f>
        <v>0</v>
      </c>
      <c r="DI147" s="26">
        <f t="shared" ref="DI147:DI154" si="176">IF(AR147&gt;F147,1,0)</f>
        <v>0</v>
      </c>
      <c r="DJ147" s="26">
        <f t="shared" ref="DJ147:DJ154" si="177">IF(AND((AK147+AL147)&gt;0,AS147=""),1,IF(AS147&gt;(AK147+AL147),1,0))</f>
        <v>0</v>
      </c>
      <c r="DK147" s="26">
        <f t="shared" ref="DK147:DK154" si="178">IF(AND(D147&gt;0,AU147=""),1,IF(AU147&gt;D147,1,0))</f>
        <v>0</v>
      </c>
      <c r="DL147" s="26">
        <f t="shared" ref="DL147:DL154" si="179">IF(AND(D147&gt;0,AV147=""),1,IF(AV147&gt;D147,1,0))</f>
        <v>0</v>
      </c>
      <c r="DM147" s="26">
        <f t="shared" ref="DM147:DM154" si="180">IF(AND(D147&gt;0,AW147=""),1,IF(AW147&gt;D147,1,0))</f>
        <v>0</v>
      </c>
      <c r="DN147" s="26">
        <f t="shared" ref="DN147:DN154" si="181">IF(AND(D147&gt;0,AX147=""),1,IF(AX147&gt;D147,1,0))</f>
        <v>0</v>
      </c>
    </row>
    <row r="148" spans="1:118" x14ac:dyDescent="0.25">
      <c r="A148" s="1419" t="s">
        <v>179</v>
      </c>
      <c r="B148" s="1420"/>
      <c r="C148" s="1421"/>
      <c r="D148" s="1465">
        <f t="shared" si="163"/>
        <v>0</v>
      </c>
      <c r="E148" s="1465">
        <f t="shared" si="164"/>
        <v>0</v>
      </c>
      <c r="F148" s="1466">
        <f t="shared" si="164"/>
        <v>0</v>
      </c>
      <c r="G148" s="1467">
        <v>0</v>
      </c>
      <c r="H148" s="1425">
        <v>0</v>
      </c>
      <c r="I148" s="1424">
        <v>0</v>
      </c>
      <c r="J148" s="1425">
        <v>0</v>
      </c>
      <c r="K148" s="1424">
        <v>0</v>
      </c>
      <c r="L148" s="1425">
        <v>0</v>
      </c>
      <c r="M148" s="1424">
        <v>0</v>
      </c>
      <c r="N148" s="1425">
        <v>0</v>
      </c>
      <c r="O148" s="1622">
        <v>0</v>
      </c>
      <c r="P148" s="1425">
        <v>0</v>
      </c>
      <c r="Q148" s="1622">
        <v>0</v>
      </c>
      <c r="R148" s="1425">
        <v>0</v>
      </c>
      <c r="S148" s="1622">
        <v>0</v>
      </c>
      <c r="T148" s="1425">
        <v>0</v>
      </c>
      <c r="U148" s="1424">
        <v>0</v>
      </c>
      <c r="V148" s="1425">
        <v>0</v>
      </c>
      <c r="W148" s="1424">
        <v>0</v>
      </c>
      <c r="X148" s="1425">
        <v>0</v>
      </c>
      <c r="Y148" s="1424">
        <v>0</v>
      </c>
      <c r="Z148" s="1425">
        <v>0</v>
      </c>
      <c r="AA148" s="1424">
        <v>0</v>
      </c>
      <c r="AB148" s="1425">
        <v>0</v>
      </c>
      <c r="AC148" s="1424">
        <v>0</v>
      </c>
      <c r="AD148" s="1425">
        <v>0</v>
      </c>
      <c r="AE148" s="1424">
        <v>0</v>
      </c>
      <c r="AF148" s="1425">
        <v>0</v>
      </c>
      <c r="AG148" s="1424">
        <v>0</v>
      </c>
      <c r="AH148" s="1425">
        <v>0</v>
      </c>
      <c r="AI148" s="1424">
        <v>0</v>
      </c>
      <c r="AJ148" s="1425">
        <v>0</v>
      </c>
      <c r="AK148" s="1424">
        <v>0</v>
      </c>
      <c r="AL148" s="1425">
        <v>0</v>
      </c>
      <c r="AM148" s="1424">
        <v>0</v>
      </c>
      <c r="AN148" s="1425">
        <v>0</v>
      </c>
      <c r="AO148" s="1424">
        <v>0</v>
      </c>
      <c r="AP148" s="1426">
        <v>0</v>
      </c>
      <c r="AQ148" s="1468">
        <v>0</v>
      </c>
      <c r="AR148" s="20">
        <v>0</v>
      </c>
      <c r="AS148" s="24">
        <v>0</v>
      </c>
      <c r="AT148" s="24">
        <v>0</v>
      </c>
      <c r="AU148" s="24">
        <v>0</v>
      </c>
      <c r="AV148" s="24">
        <v>0</v>
      </c>
      <c r="AW148" s="24">
        <v>0</v>
      </c>
      <c r="AX148" s="24">
        <v>0</v>
      </c>
      <c r="AY148" t="str">
        <f t="shared" si="165"/>
        <v/>
      </c>
      <c r="CW148" s="25" t="str">
        <f t="shared" si="166"/>
        <v/>
      </c>
      <c r="CX148" s="25" t="str">
        <f t="shared" si="167"/>
        <v/>
      </c>
      <c r="CY148" s="25" t="str">
        <f t="shared" si="168"/>
        <v/>
      </c>
      <c r="CZ148" s="25" t="str">
        <f t="shared" si="169"/>
        <v/>
      </c>
      <c r="DA148" s="25" t="str">
        <f t="shared" si="170"/>
        <v/>
      </c>
      <c r="DB148" s="25" t="str">
        <f t="shared" si="171"/>
        <v/>
      </c>
      <c r="DC148" s="25" t="str">
        <f t="shared" si="172"/>
        <v/>
      </c>
      <c r="DD148" s="25" t="str">
        <f t="shared" si="173"/>
        <v/>
      </c>
      <c r="DE148"/>
      <c r="DG148" s="26">
        <f t="shared" si="174"/>
        <v>0</v>
      </c>
      <c r="DH148" s="26">
        <f t="shared" si="175"/>
        <v>0</v>
      </c>
      <c r="DI148" s="26">
        <f t="shared" si="176"/>
        <v>0</v>
      </c>
      <c r="DJ148" s="26">
        <f t="shared" si="177"/>
        <v>0</v>
      </c>
      <c r="DK148" s="26">
        <f t="shared" si="178"/>
        <v>0</v>
      </c>
      <c r="DL148" s="26">
        <f t="shared" si="179"/>
        <v>0</v>
      </c>
      <c r="DM148" s="26">
        <f t="shared" si="180"/>
        <v>0</v>
      </c>
      <c r="DN148" s="26">
        <f t="shared" si="181"/>
        <v>0</v>
      </c>
    </row>
    <row r="149" spans="1:118" x14ac:dyDescent="0.25">
      <c r="A149" s="1419" t="s">
        <v>180</v>
      </c>
      <c r="B149" s="1420"/>
      <c r="C149" s="1421"/>
      <c r="D149" s="1465">
        <f t="shared" si="163"/>
        <v>0</v>
      </c>
      <c r="E149" s="1465">
        <f t="shared" si="164"/>
        <v>0</v>
      </c>
      <c r="F149" s="1466">
        <f t="shared" si="164"/>
        <v>0</v>
      </c>
      <c r="G149" s="1467">
        <v>0</v>
      </c>
      <c r="H149" s="1425">
        <v>0</v>
      </c>
      <c r="I149" s="1424">
        <v>0</v>
      </c>
      <c r="J149" s="1425">
        <v>0</v>
      </c>
      <c r="K149" s="1424">
        <v>0</v>
      </c>
      <c r="L149" s="1425">
        <v>0</v>
      </c>
      <c r="M149" s="1424">
        <v>0</v>
      </c>
      <c r="N149" s="1425">
        <v>0</v>
      </c>
      <c r="O149" s="1622">
        <v>0</v>
      </c>
      <c r="P149" s="1425">
        <v>0</v>
      </c>
      <c r="Q149" s="1622">
        <v>0</v>
      </c>
      <c r="R149" s="1425">
        <v>0</v>
      </c>
      <c r="S149" s="1622">
        <v>0</v>
      </c>
      <c r="T149" s="1425">
        <v>0</v>
      </c>
      <c r="U149" s="1424">
        <v>0</v>
      </c>
      <c r="V149" s="1425">
        <v>0</v>
      </c>
      <c r="W149" s="1424">
        <v>0</v>
      </c>
      <c r="X149" s="1425">
        <v>0</v>
      </c>
      <c r="Y149" s="1424">
        <v>0</v>
      </c>
      <c r="Z149" s="1425">
        <v>0</v>
      </c>
      <c r="AA149" s="1424">
        <v>0</v>
      </c>
      <c r="AB149" s="1425">
        <v>0</v>
      </c>
      <c r="AC149" s="1424">
        <v>0</v>
      </c>
      <c r="AD149" s="1425">
        <v>0</v>
      </c>
      <c r="AE149" s="1424">
        <v>0</v>
      </c>
      <c r="AF149" s="1425">
        <v>0</v>
      </c>
      <c r="AG149" s="1424">
        <v>0</v>
      </c>
      <c r="AH149" s="1425">
        <v>0</v>
      </c>
      <c r="AI149" s="1424">
        <v>0</v>
      </c>
      <c r="AJ149" s="1425">
        <v>0</v>
      </c>
      <c r="AK149" s="1424">
        <v>0</v>
      </c>
      <c r="AL149" s="1425">
        <v>0</v>
      </c>
      <c r="AM149" s="1424">
        <v>0</v>
      </c>
      <c r="AN149" s="1425">
        <v>0</v>
      </c>
      <c r="AO149" s="1424">
        <v>0</v>
      </c>
      <c r="AP149" s="1426">
        <v>0</v>
      </c>
      <c r="AQ149" s="1468">
        <v>0</v>
      </c>
      <c r="AR149" s="20">
        <v>0</v>
      </c>
      <c r="AS149" s="24">
        <v>0</v>
      </c>
      <c r="AT149" s="24">
        <v>0</v>
      </c>
      <c r="AU149" s="24">
        <v>0</v>
      </c>
      <c r="AV149" s="24">
        <v>0</v>
      </c>
      <c r="AW149" s="24">
        <v>0</v>
      </c>
      <c r="AX149" s="24">
        <v>0</v>
      </c>
      <c r="AY149" t="str">
        <f t="shared" si="165"/>
        <v/>
      </c>
      <c r="CW149" s="25" t="str">
        <f t="shared" si="166"/>
        <v/>
      </c>
      <c r="CX149" s="25" t="str">
        <f t="shared" si="167"/>
        <v/>
      </c>
      <c r="CY149" s="25" t="str">
        <f t="shared" si="168"/>
        <v/>
      </c>
      <c r="CZ149" s="25" t="str">
        <f t="shared" si="169"/>
        <v/>
      </c>
      <c r="DA149" s="25" t="str">
        <f t="shared" si="170"/>
        <v/>
      </c>
      <c r="DB149" s="25" t="str">
        <f t="shared" si="171"/>
        <v/>
      </c>
      <c r="DC149" s="25" t="str">
        <f t="shared" si="172"/>
        <v/>
      </c>
      <c r="DD149" s="25" t="str">
        <f t="shared" si="173"/>
        <v/>
      </c>
      <c r="DE149"/>
      <c r="DG149" s="26">
        <f t="shared" si="174"/>
        <v>0</v>
      </c>
      <c r="DH149" s="26">
        <f t="shared" si="175"/>
        <v>0</v>
      </c>
      <c r="DI149" s="26">
        <f t="shared" si="176"/>
        <v>0</v>
      </c>
      <c r="DJ149" s="26">
        <f t="shared" si="177"/>
        <v>0</v>
      </c>
      <c r="DK149" s="26">
        <f t="shared" si="178"/>
        <v>0</v>
      </c>
      <c r="DL149" s="26">
        <f t="shared" si="179"/>
        <v>0</v>
      </c>
      <c r="DM149" s="26">
        <f t="shared" si="180"/>
        <v>0</v>
      </c>
      <c r="DN149" s="26">
        <f t="shared" si="181"/>
        <v>0</v>
      </c>
    </row>
    <row r="150" spans="1:118" x14ac:dyDescent="0.25">
      <c r="A150" s="1331" t="s">
        <v>181</v>
      </c>
      <c r="B150" s="1623"/>
      <c r="C150" s="1332"/>
      <c r="D150" s="1465">
        <f t="shared" si="163"/>
        <v>16</v>
      </c>
      <c r="E150" s="1465">
        <f t="shared" si="164"/>
        <v>9</v>
      </c>
      <c r="F150" s="1466">
        <f t="shared" si="164"/>
        <v>7</v>
      </c>
      <c r="G150" s="1467">
        <v>0</v>
      </c>
      <c r="H150" s="1425">
        <v>0</v>
      </c>
      <c r="I150" s="1424">
        <v>0</v>
      </c>
      <c r="J150" s="1425">
        <v>0</v>
      </c>
      <c r="K150" s="1424">
        <v>0</v>
      </c>
      <c r="L150" s="1425">
        <v>0</v>
      </c>
      <c r="M150" s="1424">
        <v>0</v>
      </c>
      <c r="N150" s="1425">
        <v>0</v>
      </c>
      <c r="O150" s="1622">
        <v>0</v>
      </c>
      <c r="P150" s="1425">
        <v>0</v>
      </c>
      <c r="Q150" s="1622">
        <v>0</v>
      </c>
      <c r="R150" s="1425">
        <v>0</v>
      </c>
      <c r="S150" s="1622">
        <v>1</v>
      </c>
      <c r="T150" s="1425">
        <v>0</v>
      </c>
      <c r="U150" s="1424">
        <v>1</v>
      </c>
      <c r="V150" s="1425">
        <v>0</v>
      </c>
      <c r="W150" s="1424">
        <v>0</v>
      </c>
      <c r="X150" s="1425">
        <v>0</v>
      </c>
      <c r="Y150" s="1424">
        <v>2</v>
      </c>
      <c r="Z150" s="1425">
        <v>3</v>
      </c>
      <c r="AA150" s="1424">
        <v>2</v>
      </c>
      <c r="AB150" s="1425">
        <v>3</v>
      </c>
      <c r="AC150" s="1424">
        <v>3</v>
      </c>
      <c r="AD150" s="1425">
        <v>1</v>
      </c>
      <c r="AE150" s="1424">
        <v>0</v>
      </c>
      <c r="AF150" s="1425">
        <v>0</v>
      </c>
      <c r="AG150" s="1424">
        <v>0</v>
      </c>
      <c r="AH150" s="1425">
        <v>0</v>
      </c>
      <c r="AI150" s="1424">
        <v>0</v>
      </c>
      <c r="AJ150" s="1425">
        <v>0</v>
      </c>
      <c r="AK150" s="1424">
        <v>0</v>
      </c>
      <c r="AL150" s="1425">
        <v>0</v>
      </c>
      <c r="AM150" s="1424">
        <v>0</v>
      </c>
      <c r="AN150" s="1425">
        <v>0</v>
      </c>
      <c r="AO150" s="1424">
        <v>0</v>
      </c>
      <c r="AP150" s="1426">
        <v>0</v>
      </c>
      <c r="AQ150" s="1468">
        <v>0</v>
      </c>
      <c r="AR150" s="20">
        <v>0</v>
      </c>
      <c r="AS150" s="24">
        <v>0</v>
      </c>
      <c r="AT150" s="24">
        <v>0</v>
      </c>
      <c r="AU150" s="24">
        <v>0</v>
      </c>
      <c r="AV150" s="24">
        <v>0</v>
      </c>
      <c r="AW150" s="24">
        <v>0</v>
      </c>
      <c r="AX150" s="24">
        <v>0</v>
      </c>
      <c r="AY150" t="str">
        <f t="shared" si="165"/>
        <v/>
      </c>
      <c r="CW150" s="25" t="str">
        <f t="shared" si="166"/>
        <v/>
      </c>
      <c r="CX150" s="25" t="str">
        <f t="shared" si="167"/>
        <v/>
      </c>
      <c r="CY150" s="25" t="str">
        <f t="shared" si="168"/>
        <v/>
      </c>
      <c r="CZ150" s="25" t="str">
        <f t="shared" si="169"/>
        <v/>
      </c>
      <c r="DA150" s="25" t="str">
        <f t="shared" si="170"/>
        <v/>
      </c>
      <c r="DB150" s="25" t="str">
        <f t="shared" si="171"/>
        <v/>
      </c>
      <c r="DC150" s="25" t="str">
        <f t="shared" si="172"/>
        <v/>
      </c>
      <c r="DD150" s="25" t="str">
        <f t="shared" si="173"/>
        <v/>
      </c>
      <c r="DE150"/>
      <c r="DG150" s="26">
        <f t="shared" si="174"/>
        <v>0</v>
      </c>
      <c r="DH150" s="26">
        <f t="shared" si="175"/>
        <v>0</v>
      </c>
      <c r="DI150" s="26">
        <f t="shared" si="176"/>
        <v>0</v>
      </c>
      <c r="DJ150" s="26">
        <f t="shared" si="177"/>
        <v>0</v>
      </c>
      <c r="DK150" s="26">
        <f t="shared" si="178"/>
        <v>0</v>
      </c>
      <c r="DL150" s="26">
        <f t="shared" si="179"/>
        <v>0</v>
      </c>
      <c r="DM150" s="26">
        <f t="shared" si="180"/>
        <v>0</v>
      </c>
      <c r="DN150" s="26">
        <f t="shared" si="181"/>
        <v>0</v>
      </c>
    </row>
    <row r="151" spans="1:118" x14ac:dyDescent="0.25">
      <c r="A151" s="1331" t="s">
        <v>182</v>
      </c>
      <c r="B151" s="1623"/>
      <c r="C151" s="1332"/>
      <c r="D151" s="1465">
        <f t="shared" si="163"/>
        <v>98</v>
      </c>
      <c r="E151" s="1465">
        <f t="shared" si="164"/>
        <v>42</v>
      </c>
      <c r="F151" s="1466">
        <f t="shared" si="164"/>
        <v>56</v>
      </c>
      <c r="G151" s="1467">
        <v>0</v>
      </c>
      <c r="H151" s="1425">
        <v>0</v>
      </c>
      <c r="I151" s="1424">
        <v>0</v>
      </c>
      <c r="J151" s="1425">
        <v>0</v>
      </c>
      <c r="K151" s="1424">
        <v>0</v>
      </c>
      <c r="L151" s="1425">
        <v>0</v>
      </c>
      <c r="M151" s="1424">
        <v>0</v>
      </c>
      <c r="N151" s="1425">
        <v>0</v>
      </c>
      <c r="O151" s="1622">
        <v>0</v>
      </c>
      <c r="P151" s="1425">
        <v>0</v>
      </c>
      <c r="Q151" s="1622">
        <v>0</v>
      </c>
      <c r="R151" s="1425">
        <v>1</v>
      </c>
      <c r="S151" s="1622">
        <v>2</v>
      </c>
      <c r="T151" s="1425">
        <v>1</v>
      </c>
      <c r="U151" s="1424">
        <v>1</v>
      </c>
      <c r="V151" s="1425">
        <v>1</v>
      </c>
      <c r="W151" s="1424">
        <v>2</v>
      </c>
      <c r="X151" s="1425">
        <v>5</v>
      </c>
      <c r="Y151" s="1424">
        <v>7</v>
      </c>
      <c r="Z151" s="1425">
        <v>9</v>
      </c>
      <c r="AA151" s="1424">
        <v>13</v>
      </c>
      <c r="AB151" s="1425">
        <v>8</v>
      </c>
      <c r="AC151" s="1424">
        <v>6</v>
      </c>
      <c r="AD151" s="1425">
        <v>5</v>
      </c>
      <c r="AE151" s="1424">
        <v>2</v>
      </c>
      <c r="AF151" s="1425">
        <v>5</v>
      </c>
      <c r="AG151" s="1424">
        <v>1</v>
      </c>
      <c r="AH151" s="1425">
        <v>6</v>
      </c>
      <c r="AI151" s="1424">
        <v>2</v>
      </c>
      <c r="AJ151" s="1425">
        <v>8</v>
      </c>
      <c r="AK151" s="1424">
        <v>2</v>
      </c>
      <c r="AL151" s="1425">
        <v>3</v>
      </c>
      <c r="AM151" s="1424">
        <v>2</v>
      </c>
      <c r="AN151" s="1425">
        <v>4</v>
      </c>
      <c r="AO151" s="1424">
        <v>2</v>
      </c>
      <c r="AP151" s="1426">
        <v>0</v>
      </c>
      <c r="AQ151" s="1468">
        <v>0</v>
      </c>
      <c r="AR151" s="20">
        <v>0</v>
      </c>
      <c r="AS151" s="24">
        <v>0</v>
      </c>
      <c r="AT151" s="24">
        <v>0</v>
      </c>
      <c r="AU151" s="24">
        <v>0</v>
      </c>
      <c r="AV151" s="24">
        <v>0</v>
      </c>
      <c r="AW151" s="24">
        <v>0</v>
      </c>
      <c r="AX151" s="24">
        <v>0</v>
      </c>
      <c r="AY151" t="str">
        <f t="shared" si="165"/>
        <v/>
      </c>
      <c r="CW151" s="25" t="str">
        <f t="shared" si="166"/>
        <v/>
      </c>
      <c r="CX151" s="25" t="str">
        <f t="shared" si="167"/>
        <v/>
      </c>
      <c r="CY151" s="25" t="str">
        <f t="shared" si="168"/>
        <v/>
      </c>
      <c r="CZ151" s="25" t="str">
        <f t="shared" si="169"/>
        <v/>
      </c>
      <c r="DA151" s="25" t="str">
        <f t="shared" si="170"/>
        <v/>
      </c>
      <c r="DB151" s="25" t="str">
        <f t="shared" si="171"/>
        <v/>
      </c>
      <c r="DC151" s="25" t="str">
        <f t="shared" si="172"/>
        <v/>
      </c>
      <c r="DD151" s="25" t="str">
        <f t="shared" si="173"/>
        <v/>
      </c>
      <c r="DE151"/>
      <c r="DG151" s="26">
        <f t="shared" si="174"/>
        <v>0</v>
      </c>
      <c r="DH151" s="26">
        <f t="shared" si="175"/>
        <v>0</v>
      </c>
      <c r="DI151" s="26">
        <f t="shared" si="176"/>
        <v>0</v>
      </c>
      <c r="DJ151" s="26">
        <f t="shared" si="177"/>
        <v>0</v>
      </c>
      <c r="DK151" s="26">
        <f t="shared" si="178"/>
        <v>0</v>
      </c>
      <c r="DL151" s="26">
        <f t="shared" si="179"/>
        <v>0</v>
      </c>
      <c r="DM151" s="26">
        <f t="shared" si="180"/>
        <v>0</v>
      </c>
      <c r="DN151" s="26">
        <f t="shared" si="181"/>
        <v>0</v>
      </c>
    </row>
    <row r="152" spans="1:118" ht="15" customHeight="1" x14ac:dyDescent="0.25">
      <c r="A152" s="1331" t="s">
        <v>183</v>
      </c>
      <c r="B152" s="1623"/>
      <c r="C152" s="1332"/>
      <c r="D152" s="1465">
        <f t="shared" si="163"/>
        <v>59</v>
      </c>
      <c r="E152" s="1465">
        <f t="shared" si="164"/>
        <v>27</v>
      </c>
      <c r="F152" s="1466">
        <f t="shared" si="164"/>
        <v>32</v>
      </c>
      <c r="G152" s="1467">
        <v>0</v>
      </c>
      <c r="H152" s="1425">
        <v>0</v>
      </c>
      <c r="I152" s="1424">
        <v>0</v>
      </c>
      <c r="J152" s="1425">
        <v>0</v>
      </c>
      <c r="K152" s="1424">
        <v>0</v>
      </c>
      <c r="L152" s="1425">
        <v>0</v>
      </c>
      <c r="M152" s="1424">
        <v>1</v>
      </c>
      <c r="N152" s="1425">
        <v>0</v>
      </c>
      <c r="O152" s="1622">
        <v>0</v>
      </c>
      <c r="P152" s="1425">
        <v>0</v>
      </c>
      <c r="Q152" s="1622">
        <v>0</v>
      </c>
      <c r="R152" s="1425">
        <v>0</v>
      </c>
      <c r="S152" s="1622">
        <v>1</v>
      </c>
      <c r="T152" s="1425">
        <v>0</v>
      </c>
      <c r="U152" s="1424">
        <v>0</v>
      </c>
      <c r="V152" s="1425">
        <v>1</v>
      </c>
      <c r="W152" s="1424">
        <v>0</v>
      </c>
      <c r="X152" s="1425">
        <v>0</v>
      </c>
      <c r="Y152" s="1424">
        <v>4</v>
      </c>
      <c r="Z152" s="1425">
        <v>3</v>
      </c>
      <c r="AA152" s="1424">
        <v>10</v>
      </c>
      <c r="AB152" s="1425">
        <v>7</v>
      </c>
      <c r="AC152" s="1424">
        <v>1</v>
      </c>
      <c r="AD152" s="1425">
        <v>3</v>
      </c>
      <c r="AE152" s="1424">
        <v>3</v>
      </c>
      <c r="AF152" s="1425">
        <v>6</v>
      </c>
      <c r="AG152" s="1424">
        <v>6</v>
      </c>
      <c r="AH152" s="1425">
        <v>2</v>
      </c>
      <c r="AI152" s="1424">
        <v>0</v>
      </c>
      <c r="AJ152" s="1425">
        <v>6</v>
      </c>
      <c r="AK152" s="1424">
        <v>1</v>
      </c>
      <c r="AL152" s="1425">
        <v>1</v>
      </c>
      <c r="AM152" s="1424">
        <v>0</v>
      </c>
      <c r="AN152" s="1425">
        <v>1</v>
      </c>
      <c r="AO152" s="1424">
        <v>0</v>
      </c>
      <c r="AP152" s="1426">
        <v>2</v>
      </c>
      <c r="AQ152" s="1468">
        <v>0</v>
      </c>
      <c r="AR152" s="20">
        <v>0</v>
      </c>
      <c r="AS152" s="24">
        <v>0</v>
      </c>
      <c r="AT152" s="24">
        <v>0</v>
      </c>
      <c r="AU152" s="24">
        <v>0</v>
      </c>
      <c r="AV152" s="24">
        <v>0</v>
      </c>
      <c r="AW152" s="24">
        <v>0</v>
      </c>
      <c r="AX152" s="24">
        <v>0</v>
      </c>
      <c r="AY152" t="str">
        <f t="shared" si="165"/>
        <v/>
      </c>
      <c r="CW152" s="25" t="str">
        <f t="shared" si="166"/>
        <v/>
      </c>
      <c r="CX152" s="25" t="str">
        <f t="shared" si="167"/>
        <v/>
      </c>
      <c r="CY152" s="25" t="str">
        <f t="shared" si="168"/>
        <v/>
      </c>
      <c r="CZ152" s="25" t="str">
        <f t="shared" si="169"/>
        <v/>
      </c>
      <c r="DA152" s="25" t="str">
        <f t="shared" si="170"/>
        <v/>
      </c>
      <c r="DB152" s="25" t="str">
        <f t="shared" si="171"/>
        <v/>
      </c>
      <c r="DC152" s="25" t="str">
        <f t="shared" si="172"/>
        <v/>
      </c>
      <c r="DD152" s="25" t="str">
        <f t="shared" si="173"/>
        <v/>
      </c>
      <c r="DE152"/>
      <c r="DG152" s="26">
        <f t="shared" si="174"/>
        <v>0</v>
      </c>
      <c r="DH152" s="26">
        <f t="shared" si="175"/>
        <v>0</v>
      </c>
      <c r="DI152" s="26">
        <f t="shared" si="176"/>
        <v>0</v>
      </c>
      <c r="DJ152" s="26">
        <f t="shared" si="177"/>
        <v>0</v>
      </c>
      <c r="DK152" s="26">
        <f t="shared" si="178"/>
        <v>0</v>
      </c>
      <c r="DL152" s="26">
        <f t="shared" si="179"/>
        <v>0</v>
      </c>
      <c r="DM152" s="26">
        <f t="shared" si="180"/>
        <v>0</v>
      </c>
      <c r="DN152" s="26">
        <f t="shared" si="181"/>
        <v>0</v>
      </c>
    </row>
    <row r="153" spans="1:118" x14ac:dyDescent="0.25">
      <c r="A153" s="1419" t="s">
        <v>184</v>
      </c>
      <c r="B153" s="1420"/>
      <c r="C153" s="1421"/>
      <c r="D153" s="1465">
        <f t="shared" si="163"/>
        <v>0</v>
      </c>
      <c r="E153" s="1465">
        <f t="shared" si="164"/>
        <v>0</v>
      </c>
      <c r="F153" s="1466">
        <f t="shared" si="164"/>
        <v>0</v>
      </c>
      <c r="G153" s="1467"/>
      <c r="H153" s="1425"/>
      <c r="I153" s="1424"/>
      <c r="J153" s="1425"/>
      <c r="K153" s="1424"/>
      <c r="L153" s="1425"/>
      <c r="M153" s="1424"/>
      <c r="N153" s="1425"/>
      <c r="O153" s="1622"/>
      <c r="P153" s="1425"/>
      <c r="Q153" s="1622"/>
      <c r="R153" s="1425"/>
      <c r="S153" s="1622"/>
      <c r="T153" s="1425"/>
      <c r="U153" s="1424"/>
      <c r="V153" s="1425"/>
      <c r="W153" s="1424"/>
      <c r="X153" s="1425"/>
      <c r="Y153" s="1424"/>
      <c r="Z153" s="1425"/>
      <c r="AA153" s="1424"/>
      <c r="AB153" s="1425"/>
      <c r="AC153" s="1424"/>
      <c r="AD153" s="1425"/>
      <c r="AE153" s="1424"/>
      <c r="AF153" s="1425"/>
      <c r="AG153" s="1424"/>
      <c r="AH153" s="1425"/>
      <c r="AI153" s="1424"/>
      <c r="AJ153" s="1425"/>
      <c r="AK153" s="1424"/>
      <c r="AL153" s="1425"/>
      <c r="AM153" s="1424"/>
      <c r="AN153" s="1425"/>
      <c r="AO153" s="1424"/>
      <c r="AP153" s="1426"/>
      <c r="AQ153" s="1468"/>
      <c r="AR153" s="20"/>
      <c r="AS153" s="24"/>
      <c r="AT153" s="24"/>
      <c r="AU153" s="24"/>
      <c r="AV153" s="24"/>
      <c r="AW153" s="24"/>
      <c r="AX153" s="24"/>
      <c r="AY153" t="str">
        <f t="shared" si="165"/>
        <v/>
      </c>
      <c r="CW153" s="25" t="str">
        <f t="shared" si="166"/>
        <v/>
      </c>
      <c r="CX153" s="25" t="str">
        <f t="shared" si="167"/>
        <v/>
      </c>
      <c r="CY153" s="25" t="str">
        <f t="shared" si="168"/>
        <v/>
      </c>
      <c r="CZ153" s="25" t="str">
        <f t="shared" si="169"/>
        <v/>
      </c>
      <c r="DA153" s="25" t="str">
        <f t="shared" si="170"/>
        <v/>
      </c>
      <c r="DB153" s="25" t="str">
        <f t="shared" si="171"/>
        <v/>
      </c>
      <c r="DC153" s="25" t="str">
        <f t="shared" si="172"/>
        <v/>
      </c>
      <c r="DD153" s="25" t="str">
        <f t="shared" si="173"/>
        <v/>
      </c>
      <c r="DE153"/>
      <c r="DG153" s="26">
        <f t="shared" si="174"/>
        <v>0</v>
      </c>
      <c r="DH153" s="26">
        <f t="shared" si="175"/>
        <v>0</v>
      </c>
      <c r="DI153" s="26">
        <f t="shared" si="176"/>
        <v>0</v>
      </c>
      <c r="DJ153" s="26">
        <f t="shared" si="177"/>
        <v>0</v>
      </c>
      <c r="DK153" s="26">
        <f t="shared" si="178"/>
        <v>0</v>
      </c>
      <c r="DL153" s="26">
        <f t="shared" si="179"/>
        <v>0</v>
      </c>
      <c r="DM153" s="26">
        <f t="shared" si="180"/>
        <v>0</v>
      </c>
      <c r="DN153" s="26">
        <f t="shared" si="181"/>
        <v>0</v>
      </c>
    </row>
    <row r="154" spans="1:118" x14ac:dyDescent="0.25">
      <c r="A154" s="771" t="s">
        <v>185</v>
      </c>
      <c r="B154" s="771"/>
      <c r="C154" s="772"/>
      <c r="D154" s="1465">
        <f t="shared" si="163"/>
        <v>0</v>
      </c>
      <c r="E154" s="1465">
        <f>SUM(G154+I154+K154+M154+O154+Q154+S154+U154+W154+Y154+AA154+AC154+AE154+AG154+AI154+AK154+AM154+AO154)</f>
        <v>0</v>
      </c>
      <c r="F154" s="1466">
        <f t="shared" si="164"/>
        <v>0</v>
      </c>
      <c r="G154" s="1473"/>
      <c r="H154" s="1435"/>
      <c r="I154" s="1434"/>
      <c r="J154" s="1435"/>
      <c r="K154" s="1434"/>
      <c r="L154" s="1435"/>
      <c r="M154" s="1434"/>
      <c r="N154" s="1435"/>
      <c r="O154" s="1624"/>
      <c r="P154" s="1435"/>
      <c r="Q154" s="1624"/>
      <c r="R154" s="1435"/>
      <c r="S154" s="1624"/>
      <c r="T154" s="1435"/>
      <c r="U154" s="1434"/>
      <c r="V154" s="1435"/>
      <c r="W154" s="1434"/>
      <c r="X154" s="1435"/>
      <c r="Y154" s="1434"/>
      <c r="Z154" s="1435"/>
      <c r="AA154" s="1434"/>
      <c r="AB154" s="1435"/>
      <c r="AC154" s="1434"/>
      <c r="AD154" s="1435"/>
      <c r="AE154" s="1434"/>
      <c r="AF154" s="1435"/>
      <c r="AG154" s="1434"/>
      <c r="AH154" s="1435"/>
      <c r="AI154" s="1434"/>
      <c r="AJ154" s="1435"/>
      <c r="AK154" s="1434"/>
      <c r="AL154" s="1435"/>
      <c r="AM154" s="1434"/>
      <c r="AN154" s="1435"/>
      <c r="AO154" s="1434"/>
      <c r="AP154" s="1436"/>
      <c r="AQ154" s="188"/>
      <c r="AR154" s="1468"/>
      <c r="AS154" s="1428"/>
      <c r="AT154" s="189"/>
      <c r="AU154" s="189"/>
      <c r="AV154" s="189"/>
      <c r="AW154" s="189"/>
      <c r="AX154" s="189"/>
      <c r="AY154" t="str">
        <f t="shared" si="165"/>
        <v/>
      </c>
      <c r="CW154" s="25" t="str">
        <f t="shared" si="166"/>
        <v/>
      </c>
      <c r="CX154" s="25" t="str">
        <f t="shared" si="167"/>
        <v/>
      </c>
      <c r="CY154" s="25" t="str">
        <f t="shared" si="168"/>
        <v/>
      </c>
      <c r="CZ154" s="25" t="str">
        <f t="shared" si="169"/>
        <v/>
      </c>
      <c r="DA154" s="25" t="str">
        <f t="shared" si="170"/>
        <v/>
      </c>
      <c r="DB154" s="25" t="str">
        <f t="shared" si="171"/>
        <v/>
      </c>
      <c r="DC154" s="25" t="str">
        <f t="shared" si="172"/>
        <v/>
      </c>
      <c r="DD154" s="25" t="str">
        <f t="shared" si="173"/>
        <v/>
      </c>
      <c r="DE154"/>
      <c r="DG154" s="26">
        <f t="shared" si="174"/>
        <v>0</v>
      </c>
      <c r="DH154" s="26">
        <f t="shared" si="175"/>
        <v>0</v>
      </c>
      <c r="DI154" s="26">
        <f t="shared" si="176"/>
        <v>0</v>
      </c>
      <c r="DJ154" s="26">
        <f t="shared" si="177"/>
        <v>0</v>
      </c>
      <c r="DK154" s="26">
        <f t="shared" si="178"/>
        <v>0</v>
      </c>
      <c r="DL154" s="26">
        <f t="shared" si="179"/>
        <v>0</v>
      </c>
      <c r="DM154" s="26">
        <f t="shared" si="180"/>
        <v>0</v>
      </c>
      <c r="DN154" s="26">
        <f t="shared" si="181"/>
        <v>0</v>
      </c>
    </row>
    <row r="155" spans="1:118" x14ac:dyDescent="0.25">
      <c r="A155" s="2724" t="s">
        <v>4</v>
      </c>
      <c r="B155" s="2725"/>
      <c r="C155" s="2731"/>
      <c r="D155" s="2853">
        <f>SUM(D146:D154)</f>
        <v>698</v>
      </c>
      <c r="E155" s="2867">
        <f>SUM(E146:E154)</f>
        <v>293</v>
      </c>
      <c r="F155" s="2858">
        <f>SUM(F146:F154)</f>
        <v>405</v>
      </c>
      <c r="G155" s="2868">
        <f t="shared" ref="G155:AT155" si="182">SUM(G146:G154)</f>
        <v>0</v>
      </c>
      <c r="H155" s="2858">
        <f t="shared" si="182"/>
        <v>0</v>
      </c>
      <c r="I155" s="2868">
        <f t="shared" si="182"/>
        <v>0</v>
      </c>
      <c r="J155" s="2869">
        <f t="shared" si="182"/>
        <v>0</v>
      </c>
      <c r="K155" s="2868">
        <f t="shared" si="182"/>
        <v>0</v>
      </c>
      <c r="L155" s="2869">
        <f t="shared" si="182"/>
        <v>0</v>
      </c>
      <c r="M155" s="2868">
        <f t="shared" si="182"/>
        <v>8</v>
      </c>
      <c r="N155" s="2858">
        <f t="shared" si="182"/>
        <v>3</v>
      </c>
      <c r="O155" s="2868">
        <f t="shared" si="182"/>
        <v>4</v>
      </c>
      <c r="P155" s="2858">
        <f t="shared" si="182"/>
        <v>2</v>
      </c>
      <c r="Q155" s="2868">
        <f t="shared" si="182"/>
        <v>5</v>
      </c>
      <c r="R155" s="2858">
        <f t="shared" si="182"/>
        <v>10</v>
      </c>
      <c r="S155" s="2868">
        <f t="shared" si="182"/>
        <v>11</v>
      </c>
      <c r="T155" s="2858">
        <f t="shared" si="182"/>
        <v>1</v>
      </c>
      <c r="U155" s="2868">
        <f t="shared" si="182"/>
        <v>2</v>
      </c>
      <c r="V155" s="2858">
        <f t="shared" si="182"/>
        <v>4</v>
      </c>
      <c r="W155" s="2868">
        <f t="shared" si="182"/>
        <v>15</v>
      </c>
      <c r="X155" s="2858">
        <f t="shared" si="182"/>
        <v>9</v>
      </c>
      <c r="Y155" s="2868">
        <f t="shared" si="182"/>
        <v>34</v>
      </c>
      <c r="Z155" s="2858">
        <f t="shared" si="182"/>
        <v>26</v>
      </c>
      <c r="AA155" s="2868">
        <f t="shared" si="182"/>
        <v>59</v>
      </c>
      <c r="AB155" s="2858">
        <f t="shared" si="182"/>
        <v>55</v>
      </c>
      <c r="AC155" s="2868">
        <f t="shared" si="182"/>
        <v>15</v>
      </c>
      <c r="AD155" s="2858">
        <f t="shared" si="182"/>
        <v>21</v>
      </c>
      <c r="AE155" s="2868">
        <f t="shared" si="182"/>
        <v>37</v>
      </c>
      <c r="AF155" s="2858">
        <f t="shared" si="182"/>
        <v>72</v>
      </c>
      <c r="AG155" s="2868">
        <f t="shared" si="182"/>
        <v>8</v>
      </c>
      <c r="AH155" s="2858">
        <f t="shared" si="182"/>
        <v>49</v>
      </c>
      <c r="AI155" s="2868">
        <f t="shared" si="182"/>
        <v>27</v>
      </c>
      <c r="AJ155" s="2858">
        <f t="shared" si="182"/>
        <v>59</v>
      </c>
      <c r="AK155" s="2868">
        <f t="shared" si="182"/>
        <v>21</v>
      </c>
      <c r="AL155" s="2858">
        <f t="shared" si="182"/>
        <v>49</v>
      </c>
      <c r="AM155" s="2868">
        <f t="shared" si="182"/>
        <v>38</v>
      </c>
      <c r="AN155" s="2858">
        <f t="shared" si="182"/>
        <v>38</v>
      </c>
      <c r="AO155" s="2868">
        <f t="shared" si="182"/>
        <v>9</v>
      </c>
      <c r="AP155" s="2860">
        <f t="shared" si="182"/>
        <v>7</v>
      </c>
      <c r="AQ155" s="2858">
        <f t="shared" si="182"/>
        <v>0</v>
      </c>
      <c r="AR155" s="2859">
        <f t="shared" si="182"/>
        <v>0</v>
      </c>
      <c r="AS155" s="2858">
        <f t="shared" si="182"/>
        <v>0</v>
      </c>
      <c r="AT155" s="2870">
        <f t="shared" si="182"/>
        <v>0</v>
      </c>
      <c r="AU155" s="2870">
        <f>SUM(AU146:AU154)</f>
        <v>0</v>
      </c>
      <c r="AV155" s="2870">
        <f>SUM(AV146:AV154)</f>
        <v>0</v>
      </c>
      <c r="AW155" s="2870">
        <f>SUM(AW146:AW154)</f>
        <v>0</v>
      </c>
      <c r="AX155" s="2870">
        <f>SUM(AX146:AX154)</f>
        <v>0</v>
      </c>
      <c r="CW155"/>
      <c r="CX155"/>
      <c r="CY155"/>
      <c r="CZ155"/>
      <c r="DA155"/>
      <c r="DB155"/>
      <c r="DC155"/>
      <c r="DD155"/>
      <c r="DE155"/>
      <c r="DG155"/>
      <c r="DH155"/>
      <c r="DI155"/>
      <c r="DJ155"/>
      <c r="DK155"/>
      <c r="DL155"/>
      <c r="DM155"/>
    </row>
    <row r="156" spans="1:118" x14ac:dyDescent="0.25">
      <c r="A156" s="43" t="s">
        <v>186</v>
      </c>
      <c r="B156" s="212"/>
      <c r="C156" s="212"/>
      <c r="D156" s="212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4"/>
      <c r="R156" s="46"/>
      <c r="S156" s="10"/>
      <c r="T156" s="10"/>
      <c r="U156" s="10"/>
      <c r="V156" s="10"/>
      <c r="W156" s="10"/>
      <c r="X156" s="204"/>
      <c r="Y156" s="10"/>
      <c r="Z156" s="10"/>
      <c r="AA156" s="10"/>
      <c r="AB156" s="10"/>
      <c r="AC156" s="10"/>
      <c r="AD156" s="10"/>
      <c r="AE156" s="10"/>
      <c r="AF156" s="10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CW156"/>
      <c r="CX156"/>
      <c r="CY156"/>
      <c r="CZ156"/>
      <c r="DA156"/>
      <c r="DB156"/>
      <c r="DC156"/>
      <c r="DD156"/>
      <c r="DE156"/>
      <c r="DG156"/>
      <c r="DH156"/>
      <c r="DI156"/>
      <c r="DJ156"/>
      <c r="DK156"/>
      <c r="DL156"/>
      <c r="DM156"/>
    </row>
    <row r="157" spans="1:118" ht="15" customHeight="1" x14ac:dyDescent="0.25">
      <c r="A157" s="2718" t="s">
        <v>187</v>
      </c>
      <c r="B157" s="632"/>
      <c r="C157" s="2720"/>
      <c r="D157" s="2782" t="s">
        <v>4</v>
      </c>
      <c r="E157" s="638"/>
      <c r="F157" s="2752"/>
      <c r="G157" s="2724" t="s">
        <v>5</v>
      </c>
      <c r="H157" s="2725"/>
      <c r="I157" s="2725"/>
      <c r="J157" s="2725"/>
      <c r="K157" s="2725"/>
      <c r="L157" s="2725"/>
      <c r="M157" s="2725"/>
      <c r="N157" s="2725"/>
      <c r="O157" s="2725"/>
      <c r="P157" s="2725"/>
      <c r="Q157" s="2725"/>
      <c r="R157" s="2725"/>
      <c r="S157" s="2725"/>
      <c r="T157" s="2725"/>
      <c r="U157" s="2725"/>
      <c r="V157" s="2725"/>
      <c r="W157" s="2725"/>
      <c r="X157" s="2725"/>
      <c r="Y157" s="2725"/>
      <c r="Z157" s="2725"/>
      <c r="AA157" s="2725"/>
      <c r="AB157" s="2725"/>
      <c r="AC157" s="2725"/>
      <c r="AD157" s="2725"/>
      <c r="AE157" s="2725"/>
      <c r="AF157" s="2725"/>
      <c r="AG157" s="2725"/>
      <c r="AH157" s="2725"/>
      <c r="AI157" s="2725"/>
      <c r="AJ157" s="2725"/>
      <c r="AK157" s="2725"/>
      <c r="AL157" s="2725"/>
      <c r="AM157" s="2725"/>
      <c r="AN157" s="2725"/>
      <c r="AO157" s="2725"/>
      <c r="AP157" s="2731"/>
      <c r="AQ157" s="2727" t="s">
        <v>42</v>
      </c>
      <c r="AR157" s="2821" t="s">
        <v>9</v>
      </c>
      <c r="AS157" s="2848" t="s">
        <v>12</v>
      </c>
      <c r="AT157" s="2848" t="s">
        <v>13</v>
      </c>
      <c r="AU157" s="2849" t="s">
        <v>10</v>
      </c>
      <c r="AV157" s="2849" t="s">
        <v>188</v>
      </c>
      <c r="AW157" s="2723" t="s">
        <v>189</v>
      </c>
      <c r="CW157"/>
      <c r="CX157"/>
      <c r="CY157"/>
      <c r="CZ157"/>
      <c r="DA157"/>
      <c r="DB157"/>
      <c r="DC157"/>
      <c r="DD157"/>
      <c r="DE157"/>
      <c r="DG157"/>
      <c r="DH157"/>
      <c r="DI157"/>
      <c r="DJ157"/>
      <c r="DK157"/>
      <c r="DL157"/>
      <c r="DM157"/>
    </row>
    <row r="158" spans="1:118" ht="15" customHeight="1" x14ac:dyDescent="0.25">
      <c r="A158" s="783"/>
      <c r="B158" s="634"/>
      <c r="C158" s="635"/>
      <c r="D158" s="688"/>
      <c r="E158" s="689"/>
      <c r="F158" s="645"/>
      <c r="G158" s="2753" t="s">
        <v>14</v>
      </c>
      <c r="H158" s="2730"/>
      <c r="I158" s="2724" t="s">
        <v>15</v>
      </c>
      <c r="J158" s="2731"/>
      <c r="K158" s="2725" t="s">
        <v>16</v>
      </c>
      <c r="L158" s="2731"/>
      <c r="M158" s="2724" t="s">
        <v>17</v>
      </c>
      <c r="N158" s="2731"/>
      <c r="O158" s="2724" t="s">
        <v>18</v>
      </c>
      <c r="P158" s="2731"/>
      <c r="Q158" s="2724" t="s">
        <v>19</v>
      </c>
      <c r="R158" s="2731"/>
      <c r="S158" s="2724" t="s">
        <v>20</v>
      </c>
      <c r="T158" s="2731"/>
      <c r="U158" s="2724" t="s">
        <v>21</v>
      </c>
      <c r="V158" s="2731"/>
      <c r="W158" s="2724" t="s">
        <v>22</v>
      </c>
      <c r="X158" s="2731"/>
      <c r="Y158" s="2724" t="s">
        <v>23</v>
      </c>
      <c r="Z158" s="2732"/>
      <c r="AA158" s="2724" t="s">
        <v>24</v>
      </c>
      <c r="AB158" s="2732"/>
      <c r="AC158" s="2871" t="s">
        <v>25</v>
      </c>
      <c r="AD158" s="2872"/>
      <c r="AE158" s="2871" t="s">
        <v>26</v>
      </c>
      <c r="AF158" s="2872"/>
      <c r="AG158" s="2871" t="s">
        <v>27</v>
      </c>
      <c r="AH158" s="2872"/>
      <c r="AI158" s="2871" t="s">
        <v>28</v>
      </c>
      <c r="AJ158" s="2872"/>
      <c r="AK158" s="2724" t="s">
        <v>29</v>
      </c>
      <c r="AL158" s="2732"/>
      <c r="AM158" s="2724" t="s">
        <v>30</v>
      </c>
      <c r="AN158" s="2732"/>
      <c r="AO158" s="2724" t="s">
        <v>31</v>
      </c>
      <c r="AP158" s="2732"/>
      <c r="AQ158" s="694"/>
      <c r="AR158" s="712"/>
      <c r="AS158" s="2848"/>
      <c r="AT158" s="2848"/>
      <c r="AU158" s="741"/>
      <c r="AV158" s="741"/>
      <c r="AW158" s="650"/>
      <c r="CW158"/>
      <c r="CX158"/>
      <c r="CY158"/>
      <c r="CZ158"/>
      <c r="DA158"/>
      <c r="DB158"/>
      <c r="DC158"/>
      <c r="DD158"/>
      <c r="DE158"/>
      <c r="DG158"/>
      <c r="DH158"/>
      <c r="DI158"/>
      <c r="DJ158"/>
      <c r="DK158"/>
      <c r="DL158"/>
      <c r="DM158"/>
    </row>
    <row r="159" spans="1:118" x14ac:dyDescent="0.25">
      <c r="A159" s="894"/>
      <c r="B159" s="636"/>
      <c r="C159" s="884"/>
      <c r="D159" s="2733" t="s">
        <v>32</v>
      </c>
      <c r="E159" s="2784" t="s">
        <v>33</v>
      </c>
      <c r="F159" s="2736" t="s">
        <v>34</v>
      </c>
      <c r="G159" s="2735" t="s">
        <v>33</v>
      </c>
      <c r="H159" s="2736" t="s">
        <v>34</v>
      </c>
      <c r="I159" s="2737" t="s">
        <v>33</v>
      </c>
      <c r="J159" s="2736" t="s">
        <v>34</v>
      </c>
      <c r="K159" s="2737" t="s">
        <v>33</v>
      </c>
      <c r="L159" s="2736" t="s">
        <v>34</v>
      </c>
      <c r="M159" s="2737" t="s">
        <v>33</v>
      </c>
      <c r="N159" s="2736" t="s">
        <v>34</v>
      </c>
      <c r="O159" s="2737" t="s">
        <v>33</v>
      </c>
      <c r="P159" s="2736" t="s">
        <v>34</v>
      </c>
      <c r="Q159" s="2737" t="s">
        <v>33</v>
      </c>
      <c r="R159" s="2736" t="s">
        <v>34</v>
      </c>
      <c r="S159" s="2737" t="s">
        <v>33</v>
      </c>
      <c r="T159" s="2736" t="s">
        <v>34</v>
      </c>
      <c r="U159" s="2737" t="s">
        <v>33</v>
      </c>
      <c r="V159" s="2736" t="s">
        <v>34</v>
      </c>
      <c r="W159" s="2737" t="s">
        <v>33</v>
      </c>
      <c r="X159" s="2736" t="s">
        <v>34</v>
      </c>
      <c r="Y159" s="2737" t="s">
        <v>33</v>
      </c>
      <c r="Z159" s="2736" t="s">
        <v>34</v>
      </c>
      <c r="AA159" s="2737" t="s">
        <v>33</v>
      </c>
      <c r="AB159" s="2736" t="s">
        <v>34</v>
      </c>
      <c r="AC159" s="2737" t="s">
        <v>33</v>
      </c>
      <c r="AD159" s="2736" t="s">
        <v>34</v>
      </c>
      <c r="AE159" s="2737" t="s">
        <v>33</v>
      </c>
      <c r="AF159" s="2736" t="s">
        <v>34</v>
      </c>
      <c r="AG159" s="2737" t="s">
        <v>33</v>
      </c>
      <c r="AH159" s="2736" t="s">
        <v>34</v>
      </c>
      <c r="AI159" s="2737" t="s">
        <v>33</v>
      </c>
      <c r="AJ159" s="2736" t="s">
        <v>34</v>
      </c>
      <c r="AK159" s="2737" t="s">
        <v>33</v>
      </c>
      <c r="AL159" s="2736" t="s">
        <v>34</v>
      </c>
      <c r="AM159" s="2737" t="s">
        <v>33</v>
      </c>
      <c r="AN159" s="2736" t="s">
        <v>34</v>
      </c>
      <c r="AO159" s="2737" t="s">
        <v>33</v>
      </c>
      <c r="AP159" s="2736" t="s">
        <v>34</v>
      </c>
      <c r="AQ159" s="2738"/>
      <c r="AR159" s="904"/>
      <c r="AS159" s="2848"/>
      <c r="AT159" s="2848"/>
      <c r="AU159" s="2851"/>
      <c r="AV159" s="2851"/>
      <c r="AW159" s="889"/>
      <c r="CW159"/>
      <c r="CX159"/>
      <c r="CY159"/>
      <c r="CZ159"/>
      <c r="DA159"/>
      <c r="DB159"/>
      <c r="DC159"/>
      <c r="DD159"/>
      <c r="DE159"/>
      <c r="DG159"/>
      <c r="DH159"/>
      <c r="DI159"/>
      <c r="DJ159"/>
      <c r="DK159"/>
      <c r="DL159"/>
      <c r="DM159"/>
    </row>
    <row r="160" spans="1:118" ht="15" customHeight="1" x14ac:dyDescent="0.25">
      <c r="A160" s="2844" t="s">
        <v>190</v>
      </c>
      <c r="B160" s="2873" t="s">
        <v>191</v>
      </c>
      <c r="C160" s="2874"/>
      <c r="D160" s="2875">
        <f t="shared" ref="D160:D170" si="183">SUM(F160)</f>
        <v>0</v>
      </c>
      <c r="E160" s="216"/>
      <c r="F160" s="2876">
        <f>SUM(AD160+AF160+AH160+AJ160+AL160+AN160+AP160)</f>
        <v>0</v>
      </c>
      <c r="G160" s="2877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20"/>
      <c r="AD160" s="52"/>
      <c r="AE160" s="2878"/>
      <c r="AF160" s="52"/>
      <c r="AG160" s="2878"/>
      <c r="AH160" s="52"/>
      <c r="AI160" s="2878"/>
      <c r="AJ160" s="52"/>
      <c r="AK160" s="2878"/>
      <c r="AL160" s="52"/>
      <c r="AM160" s="2878"/>
      <c r="AN160" s="52"/>
      <c r="AO160" s="2878"/>
      <c r="AP160" s="52"/>
      <c r="AQ160" s="2879"/>
      <c r="AR160" s="52"/>
      <c r="AS160" s="2774"/>
      <c r="AT160" s="2774"/>
      <c r="AU160" s="2751"/>
      <c r="AV160" s="2880"/>
      <c r="AW160" s="2880"/>
      <c r="AX160" t="str">
        <f>CW160&amp;CW160&amp;CX160&amp;CY160&amp;CZ160&amp;DA160&amp;DB160&amp;DC160</f>
        <v/>
      </c>
      <c r="CW160"/>
      <c r="CX160" s="25" t="str">
        <f>IF(AND(D160&gt;0,AR160=""),"  * No olvide digitar la variable  Usuarios con Discapacidad. Digite Cero si no tiene.",IF(AR160&gt;D160," * La variable Usuarios con Discapacidad no pueden superar el Total Ambos Sexos.",""))</f>
        <v/>
      </c>
      <c r="CY160" s="25" t="str">
        <f>IF(AND(D160&gt;0,AS160=""),"  * No olvide digitar la variable Niños, niñas, adolescentes y jóvenes SENAME. Digite Cero si no tiene.",IF(AS160&gt;D160," * La variable Niños, niñas, adolescentes y jóvenes SENAME no pueden superar el Total Ambos Sexos.",""))</f>
        <v/>
      </c>
      <c r="CZ160" s="25" t="str">
        <f>IF(AND(D160&gt;0,AT160=""),"  * No olvide digitar la variable Niños, niñas, adolescentes y jóvenes Mejor Niñez. Digite Cero si no tiene.",IF(AT160&gt;D160," * La variable Niños, niñas, adolescentes y jóvenes Mejor Niñez  no pueden superar el Total Ambos Sexos.",""))</f>
        <v/>
      </c>
      <c r="DA160" s="25" t="str">
        <f>IF(AND(D160&gt;0,AU160=""),"  * No olvide digitar la variable Migrantes. Digite Cero si no tiene.",IF(AU160&gt;D160," * La variable Migrantes no pueden superar el Total Ambos Sexos.",""))</f>
        <v/>
      </c>
      <c r="DB160" s="224"/>
      <c r="DC160" s="224"/>
      <c r="DD160"/>
      <c r="DE160"/>
      <c r="DG160"/>
      <c r="DH160" s="26">
        <f>IF(AND(D160&gt;0,AR160=""),1,IF(AR160&gt;D160,1,0))</f>
        <v>0</v>
      </c>
      <c r="DI160" s="26">
        <f>IF(AND(D160&gt;0,AS160=""),1,IF(AS160&gt;D160,1,0))</f>
        <v>0</v>
      </c>
      <c r="DJ160" s="26">
        <f>IF(AND(D160&gt;0,AT160=""),1,IF(AT160&gt;D160,1,0))</f>
        <v>0</v>
      </c>
      <c r="DK160" s="26">
        <f>IF(AND(D160&gt;0,AU160=""),1,IF(AU160&gt;D160,1,0))</f>
        <v>0</v>
      </c>
      <c r="DL160" s="224"/>
      <c r="DM160" s="224"/>
    </row>
    <row r="161" spans="1:117" x14ac:dyDescent="0.25">
      <c r="A161" s="713"/>
      <c r="B161" s="1331" t="s">
        <v>95</v>
      </c>
      <c r="C161" s="1332"/>
      <c r="D161" s="1321">
        <f t="shared" si="183"/>
        <v>0</v>
      </c>
      <c r="E161" s="1639"/>
      <c r="F161" s="1640">
        <f t="shared" ref="F161:F170" si="184">SUM(AD161+AF161+AH161+AJ161+AL161+AN161+AP161)</f>
        <v>0</v>
      </c>
      <c r="G161" s="1603"/>
      <c r="H161" s="1641"/>
      <c r="I161" s="1641"/>
      <c r="J161" s="1641"/>
      <c r="K161" s="1641"/>
      <c r="L161" s="1641"/>
      <c r="M161" s="1641"/>
      <c r="N161" s="1641"/>
      <c r="O161" s="1641"/>
      <c r="P161" s="1641"/>
      <c r="Q161" s="1641"/>
      <c r="R161" s="1641"/>
      <c r="S161" s="1641"/>
      <c r="T161" s="1641"/>
      <c r="U161" s="1641"/>
      <c r="V161" s="1641"/>
      <c r="W161" s="1641"/>
      <c r="X161" s="1641"/>
      <c r="Y161" s="1641"/>
      <c r="Z161" s="1641"/>
      <c r="AA161" s="1641"/>
      <c r="AB161" s="1641"/>
      <c r="AC161" s="1642"/>
      <c r="AD161" s="22"/>
      <c r="AE161" s="1593"/>
      <c r="AF161" s="22"/>
      <c r="AG161" s="1593"/>
      <c r="AH161" s="22"/>
      <c r="AI161" s="1593"/>
      <c r="AJ161" s="22"/>
      <c r="AK161" s="1593"/>
      <c r="AL161" s="22"/>
      <c r="AM161" s="1593"/>
      <c r="AN161" s="22"/>
      <c r="AO161" s="1593"/>
      <c r="AP161" s="22"/>
      <c r="AQ161" s="230"/>
      <c r="AR161" s="22"/>
      <c r="AS161" s="20"/>
      <c r="AT161" s="20"/>
      <c r="AU161" s="1428"/>
      <c r="AV161" s="231"/>
      <c r="AW161" s="24"/>
      <c r="AX161" t="str">
        <f t="shared" ref="AX161:AX163" si="185">CW161&amp;CW161&amp;CX161&amp;CY161&amp;CZ161&amp;DA161&amp;DB161&amp;DC161</f>
        <v/>
      </c>
      <c r="CW161"/>
      <c r="CX161" s="25" t="str">
        <f t="shared" ref="CX161:CX163" si="186">IF(AND(D161&gt;0,AR161=""),"  * No olvide digitar la variable  Usuarios con Discapacidad. Digite Cero si no tiene.",IF(AR161&gt;D161," * La variable Usuarios con Discapacidad no pueden superar el Total Ambos Sexos.",""))</f>
        <v/>
      </c>
      <c r="CY161" s="25" t="str">
        <f t="shared" ref="CY161:CY163" si="187">IF(AND(D161&gt;0,AS161=""),"  * No olvide digitar la variable Niños, niñas, adolescentes y jóvenes SENAME. Digite Cero si no tiene.",IF(AS161&gt;D161," * La variable Niños, niñas, adolescentes y jóvenes SENAME no pueden superar el Total Ambos Sexos.",""))</f>
        <v/>
      </c>
      <c r="CZ161" s="25" t="str">
        <f t="shared" ref="CZ161:CZ163" si="188">IF(AND(D161&gt;0,AT161=""),"  * No olvide digitar la variable Niños, niñas, adolescentes y jóvenes Mejor Niñez. Digite Cero si no tiene.",IF(AT161&gt;D161," * La variable Niños, niñas, adolescentes y jóvenes Mejor Niñez  no pueden superar el Total Ambos Sexos.",""))</f>
        <v/>
      </c>
      <c r="DA161" s="25" t="str">
        <f t="shared" ref="DA161:DA163" si="189">IF(AND(D161&gt;0,AU161=""),"  * No olvide digitar la variable Migrantes. Digite Cero si no tiene.",IF(AU161&gt;D161," * La variable Migrantes no pueden superar el Total Ambos Sexos.",""))</f>
        <v/>
      </c>
      <c r="DB161" s="224"/>
      <c r="DC161" s="25" t="str">
        <f>IF(AND(D161&gt;0,AW161=""),"  * No olvide digitar la variable Paciente Diabético en control PSCV. Digite Cero si no tiene.",IF(AW161&gt;D161," * La variable Paciente Diabético en control PSCV no pueden superar el Total Ambos Sexos.",""))</f>
        <v/>
      </c>
      <c r="DD161"/>
      <c r="DE161"/>
      <c r="DG161"/>
      <c r="DH161" s="26">
        <f t="shared" ref="DH161:DH163" si="190">IF(AND(D161&gt;0,AR161=""),1,IF(AR161&gt;D161,1,0))</f>
        <v>0</v>
      </c>
      <c r="DI161" s="26">
        <f t="shared" ref="DI161:DI163" si="191">IF(AND(D161&gt;0,AS161=""),1,IF(AS161&gt;D161,1,0))</f>
        <v>0</v>
      </c>
      <c r="DJ161" s="26">
        <f t="shared" ref="DJ161:DJ163" si="192">IF(AND(D161&gt;0,AT161=""),1,IF(AT161&gt;D161,1,0))</f>
        <v>0</v>
      </c>
      <c r="DK161" s="26">
        <f t="shared" ref="DK161:DK163" si="193">IF(AND(D161&gt;0,AU161=""),1,IF(AU161&gt;D161,1,0))</f>
        <v>0</v>
      </c>
      <c r="DL161" s="224"/>
      <c r="DM161" s="26">
        <f>IF(AND(D161&gt;0,AW161=""),1,IF(AW161&gt;D161,1,0))</f>
        <v>0</v>
      </c>
    </row>
    <row r="162" spans="1:117" x14ac:dyDescent="0.25">
      <c r="A162" s="713"/>
      <c r="B162" s="1643" t="s">
        <v>93</v>
      </c>
      <c r="C162" s="1644"/>
      <c r="D162" s="1321">
        <f t="shared" si="183"/>
        <v>0</v>
      </c>
      <c r="E162" s="1639"/>
      <c r="F162" s="1640">
        <f t="shared" si="184"/>
        <v>0</v>
      </c>
      <c r="G162" s="1603"/>
      <c r="H162" s="1641"/>
      <c r="I162" s="1641"/>
      <c r="J162" s="1641"/>
      <c r="K162" s="1641"/>
      <c r="L162" s="1641"/>
      <c r="M162" s="1641"/>
      <c r="N162" s="1641"/>
      <c r="O162" s="1641"/>
      <c r="P162" s="1641"/>
      <c r="Q162" s="1641"/>
      <c r="R162" s="1641"/>
      <c r="S162" s="1641"/>
      <c r="T162" s="1641"/>
      <c r="U162" s="1641"/>
      <c r="V162" s="1641"/>
      <c r="W162" s="1641"/>
      <c r="X162" s="1641"/>
      <c r="Y162" s="1641"/>
      <c r="Z162" s="1641"/>
      <c r="AA162" s="1641"/>
      <c r="AB162" s="1641"/>
      <c r="AC162" s="1642"/>
      <c r="AD162" s="232"/>
      <c r="AE162" s="1593"/>
      <c r="AF162" s="232"/>
      <c r="AG162" s="1593"/>
      <c r="AH162" s="232"/>
      <c r="AI162" s="1593"/>
      <c r="AJ162" s="232"/>
      <c r="AK162" s="1593"/>
      <c r="AL162" s="232"/>
      <c r="AM162" s="1593"/>
      <c r="AN162" s="232"/>
      <c r="AO162" s="1593"/>
      <c r="AP162" s="232"/>
      <c r="AQ162" s="1427"/>
      <c r="AR162" s="1425"/>
      <c r="AS162" s="1468"/>
      <c r="AT162" s="1468"/>
      <c r="AU162" s="1428"/>
      <c r="AV162" s="234"/>
      <c r="AW162" s="235"/>
      <c r="AX162" t="str">
        <f t="shared" si="185"/>
        <v/>
      </c>
      <c r="CW162"/>
      <c r="CX162" s="25" t="str">
        <f t="shared" si="186"/>
        <v/>
      </c>
      <c r="CY162" s="25" t="str">
        <f t="shared" si="187"/>
        <v/>
      </c>
      <c r="CZ162" s="25" t="str">
        <f t="shared" si="188"/>
        <v/>
      </c>
      <c r="DA162" s="25" t="str">
        <f t="shared" si="189"/>
        <v/>
      </c>
      <c r="DB162" s="224"/>
      <c r="DC162" s="25" t="str">
        <f>IF(AND(D162&gt;0,AW162=""),"  * No olvide digitar la variable Paciente Diabético en control PSCV. Digite Cero si no tiene.",IF(AW162&gt;D162," * La variable Paciente Diabético en control PSCV no pueden superar el Total Ambos Sexos.",""))</f>
        <v/>
      </c>
      <c r="DD162"/>
      <c r="DE162"/>
      <c r="DG162"/>
      <c r="DH162" s="26">
        <f t="shared" si="190"/>
        <v>0</v>
      </c>
      <c r="DI162" s="26">
        <f t="shared" si="191"/>
        <v>0</v>
      </c>
      <c r="DJ162" s="26">
        <f t="shared" si="192"/>
        <v>0</v>
      </c>
      <c r="DK162" s="26">
        <f t="shared" si="193"/>
        <v>0</v>
      </c>
      <c r="DL162" s="224"/>
      <c r="DM162" s="26">
        <f>IF(AND(D162&gt;0,AW162=""),1,IF(AW162&gt;D162,1,0))</f>
        <v>0</v>
      </c>
    </row>
    <row r="163" spans="1:117" x14ac:dyDescent="0.25">
      <c r="A163" s="713"/>
      <c r="B163" s="1489" t="s">
        <v>156</v>
      </c>
      <c r="C163" s="686"/>
      <c r="D163" s="1334">
        <f t="shared" si="183"/>
        <v>0</v>
      </c>
      <c r="E163" s="1639"/>
      <c r="F163" s="237">
        <f t="shared" si="184"/>
        <v>0</v>
      </c>
      <c r="G163" s="1603"/>
      <c r="H163" s="1641"/>
      <c r="I163" s="1641"/>
      <c r="J163" s="1641"/>
      <c r="K163" s="1641"/>
      <c r="L163" s="1641"/>
      <c r="M163" s="1641"/>
      <c r="N163" s="1641"/>
      <c r="O163" s="1641"/>
      <c r="P163" s="1641"/>
      <c r="Q163" s="1641"/>
      <c r="R163" s="1641"/>
      <c r="S163" s="1641"/>
      <c r="T163" s="1641"/>
      <c r="U163" s="1641"/>
      <c r="V163" s="1641"/>
      <c r="W163" s="1641"/>
      <c r="X163" s="1641"/>
      <c r="Y163" s="1641"/>
      <c r="Z163" s="1641"/>
      <c r="AA163" s="1641"/>
      <c r="AB163" s="1641"/>
      <c r="AC163" s="1642"/>
      <c r="AD163" s="1435"/>
      <c r="AE163" s="1593"/>
      <c r="AF163" s="1435"/>
      <c r="AG163" s="1593"/>
      <c r="AH163" s="1435"/>
      <c r="AI163" s="1593"/>
      <c r="AJ163" s="1435"/>
      <c r="AK163" s="1593"/>
      <c r="AL163" s="1435"/>
      <c r="AM163" s="1593"/>
      <c r="AN163" s="1435"/>
      <c r="AO163" s="1593"/>
      <c r="AP163" s="1435"/>
      <c r="AQ163" s="1437"/>
      <c r="AR163" s="1435"/>
      <c r="AS163" s="39"/>
      <c r="AT163" s="39"/>
      <c r="AU163" s="1438"/>
      <c r="AV163" s="2881"/>
      <c r="AW163" s="2881"/>
      <c r="AX163" t="str">
        <f t="shared" si="185"/>
        <v/>
      </c>
      <c r="CW163"/>
      <c r="CX163" s="25" t="str">
        <f t="shared" si="186"/>
        <v/>
      </c>
      <c r="CY163" s="25" t="str">
        <f t="shared" si="187"/>
        <v/>
      </c>
      <c r="CZ163" s="25" t="str">
        <f t="shared" si="188"/>
        <v/>
      </c>
      <c r="DA163" s="25" t="str">
        <f t="shared" si="189"/>
        <v/>
      </c>
      <c r="DB163" s="224"/>
      <c r="DC163" s="224"/>
      <c r="DD163"/>
      <c r="DE163"/>
      <c r="DG163"/>
      <c r="DH163" s="26">
        <f t="shared" si="190"/>
        <v>0</v>
      </c>
      <c r="DI163" s="26">
        <f t="shared" si="191"/>
        <v>0</v>
      </c>
      <c r="DJ163" s="26">
        <f t="shared" si="192"/>
        <v>0</v>
      </c>
      <c r="DK163" s="26">
        <f t="shared" si="193"/>
        <v>0</v>
      </c>
      <c r="DL163" s="224"/>
      <c r="DM163" s="224"/>
    </row>
    <row r="164" spans="1:117" x14ac:dyDescent="0.25">
      <c r="A164" s="713"/>
      <c r="B164" s="2844" t="s">
        <v>192</v>
      </c>
      <c r="C164" s="2842" t="s">
        <v>4</v>
      </c>
      <c r="D164" s="2680">
        <f t="shared" si="183"/>
        <v>0</v>
      </c>
      <c r="E164" s="1639"/>
      <c r="F164" s="2882">
        <f t="shared" si="184"/>
        <v>0</v>
      </c>
      <c r="G164" s="1603"/>
      <c r="H164" s="1641"/>
      <c r="I164" s="1641"/>
      <c r="J164" s="1641"/>
      <c r="K164" s="1641"/>
      <c r="L164" s="1641"/>
      <c r="M164" s="1641"/>
      <c r="N164" s="1641"/>
      <c r="O164" s="1641"/>
      <c r="P164" s="1641"/>
      <c r="Q164" s="1641"/>
      <c r="R164" s="1641"/>
      <c r="S164" s="1641"/>
      <c r="T164" s="1641"/>
      <c r="U164" s="1641"/>
      <c r="V164" s="1641"/>
      <c r="W164" s="1641"/>
      <c r="X164" s="1641"/>
      <c r="Y164" s="1641"/>
      <c r="Z164" s="1641"/>
      <c r="AA164" s="1641"/>
      <c r="AB164" s="1641"/>
      <c r="AC164" s="1642"/>
      <c r="AD164" s="2854">
        <f>SUM(AD165:AD170)</f>
        <v>0</v>
      </c>
      <c r="AE164" s="1593"/>
      <c r="AF164" s="2854">
        <f t="shared" ref="AF164:AW164" si="194">SUM(AF165:AF170)</f>
        <v>0</v>
      </c>
      <c r="AG164" s="1593"/>
      <c r="AH164" s="2854">
        <f t="shared" si="194"/>
        <v>0</v>
      </c>
      <c r="AI164" s="1593"/>
      <c r="AJ164" s="2854">
        <f t="shared" si="194"/>
        <v>0</v>
      </c>
      <c r="AK164" s="1593"/>
      <c r="AL164" s="2854">
        <f t="shared" si="194"/>
        <v>0</v>
      </c>
      <c r="AM164" s="1593"/>
      <c r="AN164" s="2854">
        <f t="shared" si="194"/>
        <v>0</v>
      </c>
      <c r="AO164" s="1593"/>
      <c r="AP164" s="2854">
        <f t="shared" si="194"/>
        <v>0</v>
      </c>
      <c r="AQ164" s="2883">
        <f>SUM(AQ165:AQ170)</f>
        <v>0</v>
      </c>
      <c r="AR164" s="2854">
        <f t="shared" si="194"/>
        <v>0</v>
      </c>
      <c r="AS164" s="2778">
        <f>SUM(AS165:AS170)</f>
        <v>0</v>
      </c>
      <c r="AT164" s="2778">
        <f>SUM(AT165:AT170)</f>
        <v>0</v>
      </c>
      <c r="AU164" s="2778">
        <f>SUM(AU165:AU170)</f>
        <v>0</v>
      </c>
      <c r="AV164" s="2781">
        <f t="shared" si="194"/>
        <v>0</v>
      </c>
      <c r="AW164" s="2778">
        <f t="shared" si="194"/>
        <v>0</v>
      </c>
      <c r="CW164"/>
      <c r="CX164"/>
      <c r="CY164"/>
      <c r="CZ164"/>
      <c r="DA164" s="540"/>
      <c r="DB164"/>
      <c r="DC164"/>
      <c r="DD164"/>
      <c r="DE164"/>
      <c r="DG164"/>
      <c r="DH164"/>
      <c r="DI164"/>
      <c r="DJ164"/>
      <c r="DK164"/>
      <c r="DL164"/>
      <c r="DM164"/>
    </row>
    <row r="165" spans="1:117" x14ac:dyDescent="0.25">
      <c r="A165" s="713"/>
      <c r="B165" s="713"/>
      <c r="C165" s="244" t="s">
        <v>193</v>
      </c>
      <c r="D165" s="245">
        <f t="shared" si="183"/>
        <v>0</v>
      </c>
      <c r="E165" s="1639"/>
      <c r="F165" s="246">
        <f>SUM(AD165+AF165+AH165+AJ165+AL165+AN165+AP165)</f>
        <v>0</v>
      </c>
      <c r="G165" s="1603"/>
      <c r="H165" s="1641"/>
      <c r="I165" s="1641"/>
      <c r="J165" s="1641"/>
      <c r="K165" s="1641"/>
      <c r="L165" s="1641"/>
      <c r="M165" s="1641"/>
      <c r="N165" s="1641"/>
      <c r="O165" s="1641"/>
      <c r="P165" s="1641"/>
      <c r="Q165" s="1641"/>
      <c r="R165" s="1641"/>
      <c r="S165" s="1641"/>
      <c r="T165" s="1641"/>
      <c r="U165" s="1641"/>
      <c r="V165" s="1641"/>
      <c r="W165" s="1641"/>
      <c r="X165" s="1641"/>
      <c r="Y165" s="1641"/>
      <c r="Z165" s="1641"/>
      <c r="AA165" s="1641"/>
      <c r="AB165" s="1641"/>
      <c r="AC165" s="1642"/>
      <c r="AD165" s="22"/>
      <c r="AE165" s="1593"/>
      <c r="AF165" s="22"/>
      <c r="AG165" s="1593"/>
      <c r="AH165" s="22"/>
      <c r="AI165" s="1593"/>
      <c r="AJ165" s="22"/>
      <c r="AK165" s="1593"/>
      <c r="AL165" s="22"/>
      <c r="AM165" s="1593"/>
      <c r="AN165" s="22"/>
      <c r="AO165" s="1593"/>
      <c r="AP165" s="22"/>
      <c r="AQ165" s="230"/>
      <c r="AR165" s="22"/>
      <c r="AS165" s="20"/>
      <c r="AT165" s="20"/>
      <c r="AU165" s="20"/>
      <c r="AV165" s="24"/>
      <c r="AW165" s="20"/>
      <c r="AX165" t="str">
        <f t="shared" ref="AX165:AX196" si="195">CW165&amp;CX165&amp;CY165&amp;CZ165&amp;DA165&amp;DB165&amp;DC165&amp;DD165&amp;DE165</f>
        <v/>
      </c>
      <c r="CW165"/>
      <c r="CX165" s="25" t="str">
        <f t="shared" ref="CX165:CX175" si="196">IF(AND(D165&gt;0,AR165=""),"  * No olvide digitar la variable  Usuarios con Discapacidad. Digite Cero si no tiene.",IF(AR165&gt;D165," * La variable Usuarios con Discapacidad no pueden superar el Total Ambos Sexos.",""))</f>
        <v/>
      </c>
      <c r="CY165" s="25" t="str">
        <f t="shared" ref="CY165:CY175" si="197">IF(AND(D165&gt;0,AS165=""),"  * No olvide digitar la variable Niños, niñas, adolescentes y jóvenes SENAME. Digite Cero si no tiene.",IF(AS165&gt;D165," * La variable Niños, niñas, adolescentes y jóvenes SENAME no pueden superar el Total Ambos Sexos.",""))</f>
        <v/>
      </c>
      <c r="CZ165" s="25" t="str">
        <f t="shared" ref="CZ165:CZ175" si="198">IF(AND(D165&gt;0,AT165=""),"  * No olvide digitar la variable Niños, niñas, adolescentes y jóvenes Mejor Niñez. Digite Cero si no tiene.",IF(AT165&gt;D165," * La variable Niños, niñas, adolescentes y jóvenes Mejor Niñez  no pueden superar el Total Ambos Sexos.",""))</f>
        <v/>
      </c>
      <c r="DA165" s="25" t="str">
        <f t="shared" ref="DA165:DA175" si="199">IF(AND(D165&gt;0,AU165=""),"  * No olvide digitar la variable Migrantes. Digite Cero si no tiene.",IF(AU165&gt;D165," * La variable Migrantes no pueden superar el Total Ambos Sexos.",""))</f>
        <v/>
      </c>
      <c r="DB165" s="25" t="str">
        <f>IF(AND($D165&gt;0,AV165=""),"  * No olvide digitar la variable Egreso por Abandono. Digite Cero si no tiene.",IF(AV165&gt;$D165," * La variable Egreso por Abandono no pueden superar el Total Ambos Sexos.",""))</f>
        <v/>
      </c>
      <c r="DC165" s="25" t="str">
        <f t="shared" ref="DC165:DC175" si="200">IF(AND(D165&gt;0,AW165=""),"  * No olvide digitar la variable Paciente Diabético en control PSCV. Digite Cero si no tiene.",IF(AW165&gt;D165," * La variable Paciente Diabético en control PSCV no pueden superar el Total Ambos Sexos.",""))</f>
        <v/>
      </c>
      <c r="DD165"/>
      <c r="DE165"/>
      <c r="DG165"/>
      <c r="DH165" s="26">
        <f>IF(AND(D165&gt;0,AR165=""),1,IF(AR165&gt;D165,1,0))</f>
        <v>0</v>
      </c>
      <c r="DI165" s="26">
        <f>IF(AND(D165&gt;0,AS165=""),1,IF(AS165&gt;D165,1,0))</f>
        <v>0</v>
      </c>
      <c r="DJ165" s="26">
        <f>IF(AND(D165&gt;0,AT165=""),1,IF(AT165&gt;D165,1,0))</f>
        <v>0</v>
      </c>
      <c r="DK165" s="26">
        <f>IF(AND(D165&gt;0,AU165=""),1,IF(AU165&gt;D165,1,0))</f>
        <v>0</v>
      </c>
      <c r="DL165" s="26">
        <f>IF(AND(D165&gt;0,AV165=""),1,IF(AV165&gt;D165,1,0))</f>
        <v>0</v>
      </c>
      <c r="DM165" s="26">
        <f>IF(AND(D165&gt;0,AW165=""),1,IF(AW165&gt;D165,1,0))</f>
        <v>0</v>
      </c>
    </row>
    <row r="166" spans="1:117" x14ac:dyDescent="0.25">
      <c r="A166" s="713"/>
      <c r="B166" s="713"/>
      <c r="C166" s="1648" t="s">
        <v>194</v>
      </c>
      <c r="D166" s="245">
        <f t="shared" si="183"/>
        <v>0</v>
      </c>
      <c r="E166" s="1639"/>
      <c r="F166" s="1640">
        <f t="shared" si="184"/>
        <v>0</v>
      </c>
      <c r="G166" s="1603"/>
      <c r="H166" s="1641"/>
      <c r="I166" s="1641"/>
      <c r="J166" s="1641"/>
      <c r="K166" s="1641"/>
      <c r="L166" s="1641"/>
      <c r="M166" s="1641"/>
      <c r="N166" s="1641"/>
      <c r="O166" s="1641"/>
      <c r="P166" s="1641"/>
      <c r="Q166" s="1641"/>
      <c r="R166" s="1641"/>
      <c r="S166" s="1641"/>
      <c r="T166" s="1641"/>
      <c r="U166" s="1641"/>
      <c r="V166" s="1641"/>
      <c r="W166" s="1641"/>
      <c r="X166" s="1641"/>
      <c r="Y166" s="1641"/>
      <c r="Z166" s="1641"/>
      <c r="AA166" s="1641"/>
      <c r="AB166" s="1641"/>
      <c r="AC166" s="1642"/>
      <c r="AD166" s="22"/>
      <c r="AE166" s="1593"/>
      <c r="AF166" s="22"/>
      <c r="AG166" s="1593"/>
      <c r="AH166" s="22"/>
      <c r="AI166" s="1593"/>
      <c r="AJ166" s="22"/>
      <c r="AK166" s="1593"/>
      <c r="AL166" s="22"/>
      <c r="AM166" s="1593"/>
      <c r="AN166" s="22"/>
      <c r="AO166" s="1593"/>
      <c r="AP166" s="22"/>
      <c r="AQ166" s="230"/>
      <c r="AR166" s="22"/>
      <c r="AS166" s="20"/>
      <c r="AT166" s="20"/>
      <c r="AU166" s="20"/>
      <c r="AV166" s="24"/>
      <c r="AW166" s="20"/>
      <c r="AX166" t="str">
        <f t="shared" si="195"/>
        <v/>
      </c>
      <c r="CW166"/>
      <c r="CX166" s="25" t="str">
        <f t="shared" si="196"/>
        <v/>
      </c>
      <c r="CY166" s="25" t="str">
        <f t="shared" si="197"/>
        <v/>
      </c>
      <c r="CZ166" s="25" t="str">
        <f t="shared" si="198"/>
        <v/>
      </c>
      <c r="DA166" s="25" t="str">
        <f t="shared" si="199"/>
        <v/>
      </c>
      <c r="DB166" s="25" t="str">
        <f t="shared" ref="DB166:DB170" si="201">IF(AND($D166&gt;0,AV166=""),"  * No olvide digitar la variable Egreso por Abandono. Digite Cero si no tiene.",IF(AV166&gt;$D166," * La variable Egreso por Abandono no pueden superar el Total Ambos Sexos.",""))</f>
        <v/>
      </c>
      <c r="DC166" s="25" t="str">
        <f t="shared" si="200"/>
        <v/>
      </c>
      <c r="DD166"/>
      <c r="DE166"/>
      <c r="DG166"/>
      <c r="DH166" s="26">
        <f t="shared" ref="DH166:DH170" si="202">IF(AND(D166&gt;0,AR166=""),1,IF(AR166&gt;D166,1,0))</f>
        <v>0</v>
      </c>
      <c r="DI166" s="26">
        <f t="shared" ref="DI166:DI170" si="203">IF(AND(D166&gt;0,AS166=""),1,IF(AS166&gt;D166,1,0))</f>
        <v>0</v>
      </c>
      <c r="DJ166" s="26">
        <f t="shared" ref="DJ166:DJ170" si="204">IF(AND(D166&gt;0,AT166=""),1,IF(AT166&gt;D166,1,0))</f>
        <v>0</v>
      </c>
      <c r="DK166" s="26">
        <f t="shared" ref="DK166:DK170" si="205">IF(AND(D166&gt;0,AU166=""),1,IF(AU166&gt;D166,1,0))</f>
        <v>0</v>
      </c>
      <c r="DL166" s="26">
        <f t="shared" ref="DL166:DL170" si="206">IF(AND(D166&gt;0,AV166=""),1,IF(AV166&gt;D166,1,0))</f>
        <v>0</v>
      </c>
      <c r="DM166" s="26">
        <f t="shared" ref="DM166:DM170" si="207">IF(AND(D166&gt;0,AW166=""),1,IF(AW166&gt;D166,1,0))</f>
        <v>0</v>
      </c>
    </row>
    <row r="167" spans="1:117" x14ac:dyDescent="0.25">
      <c r="A167" s="713"/>
      <c r="B167" s="713"/>
      <c r="C167" s="244" t="s">
        <v>195</v>
      </c>
      <c r="D167" s="245">
        <f t="shared" si="183"/>
        <v>0</v>
      </c>
      <c r="E167" s="1639"/>
      <c r="F167" s="1640">
        <f t="shared" si="184"/>
        <v>0</v>
      </c>
      <c r="G167" s="1603"/>
      <c r="H167" s="1641"/>
      <c r="I167" s="1641"/>
      <c r="J167" s="1641"/>
      <c r="K167" s="1641"/>
      <c r="L167" s="1641"/>
      <c r="M167" s="1641"/>
      <c r="N167" s="1641"/>
      <c r="O167" s="1641"/>
      <c r="P167" s="1641"/>
      <c r="Q167" s="1641"/>
      <c r="R167" s="1641"/>
      <c r="S167" s="1641"/>
      <c r="T167" s="1641"/>
      <c r="U167" s="1641"/>
      <c r="V167" s="1641"/>
      <c r="W167" s="1641"/>
      <c r="X167" s="1641"/>
      <c r="Y167" s="1641"/>
      <c r="Z167" s="1641"/>
      <c r="AA167" s="1641"/>
      <c r="AB167" s="1641"/>
      <c r="AC167" s="1642"/>
      <c r="AD167" s="22"/>
      <c r="AE167" s="1593"/>
      <c r="AF167" s="22"/>
      <c r="AG167" s="1593"/>
      <c r="AH167" s="22"/>
      <c r="AI167" s="1593"/>
      <c r="AJ167" s="22"/>
      <c r="AK167" s="1593"/>
      <c r="AL167" s="22"/>
      <c r="AM167" s="1593"/>
      <c r="AN167" s="22"/>
      <c r="AO167" s="1593"/>
      <c r="AP167" s="22"/>
      <c r="AQ167" s="230"/>
      <c r="AR167" s="22"/>
      <c r="AS167" s="20"/>
      <c r="AT167" s="20"/>
      <c r="AU167" s="20"/>
      <c r="AV167" s="24"/>
      <c r="AW167" s="20"/>
      <c r="AX167" t="str">
        <f t="shared" si="195"/>
        <v/>
      </c>
      <c r="CW167"/>
      <c r="CX167" s="25" t="str">
        <f t="shared" si="196"/>
        <v/>
      </c>
      <c r="CY167" s="25" t="str">
        <f t="shared" si="197"/>
        <v/>
      </c>
      <c r="CZ167" s="25" t="str">
        <f t="shared" si="198"/>
        <v/>
      </c>
      <c r="DA167" s="25" t="str">
        <f t="shared" si="199"/>
        <v/>
      </c>
      <c r="DB167" s="25" t="str">
        <f t="shared" si="201"/>
        <v/>
      </c>
      <c r="DC167" s="25" t="str">
        <f t="shared" si="200"/>
        <v/>
      </c>
      <c r="DD167"/>
      <c r="DE167"/>
      <c r="DG167"/>
      <c r="DH167" s="26">
        <f t="shared" si="202"/>
        <v>0</v>
      </c>
      <c r="DI167" s="26">
        <f t="shared" si="203"/>
        <v>0</v>
      </c>
      <c r="DJ167" s="26">
        <f t="shared" si="204"/>
        <v>0</v>
      </c>
      <c r="DK167" s="26">
        <f t="shared" si="205"/>
        <v>0</v>
      </c>
      <c r="DL167" s="26">
        <f t="shared" si="206"/>
        <v>0</v>
      </c>
      <c r="DM167" s="26">
        <f t="shared" si="207"/>
        <v>0</v>
      </c>
    </row>
    <row r="168" spans="1:117" x14ac:dyDescent="0.25">
      <c r="A168" s="713"/>
      <c r="B168" s="713"/>
      <c r="C168" s="244" t="s">
        <v>196</v>
      </c>
      <c r="D168" s="245">
        <f t="shared" si="183"/>
        <v>0</v>
      </c>
      <c r="E168" s="1639"/>
      <c r="F168" s="1640">
        <f t="shared" si="184"/>
        <v>0</v>
      </c>
      <c r="G168" s="1603"/>
      <c r="H168" s="1641"/>
      <c r="I168" s="1641"/>
      <c r="J168" s="1641"/>
      <c r="K168" s="1641"/>
      <c r="L168" s="1641"/>
      <c r="M168" s="1641"/>
      <c r="N168" s="1641"/>
      <c r="O168" s="1641"/>
      <c r="P168" s="1641"/>
      <c r="Q168" s="1641"/>
      <c r="R168" s="1641"/>
      <c r="S168" s="1641"/>
      <c r="T168" s="1641"/>
      <c r="U168" s="1641"/>
      <c r="V168" s="1641"/>
      <c r="W168" s="1641"/>
      <c r="X168" s="1641"/>
      <c r="Y168" s="1641"/>
      <c r="Z168" s="1641"/>
      <c r="AA168" s="1641"/>
      <c r="AB168" s="1641"/>
      <c r="AC168" s="1642"/>
      <c r="AD168" s="22"/>
      <c r="AE168" s="1593"/>
      <c r="AF168" s="22"/>
      <c r="AG168" s="1593"/>
      <c r="AH168" s="22"/>
      <c r="AI168" s="1593"/>
      <c r="AJ168" s="22"/>
      <c r="AK168" s="1593"/>
      <c r="AL168" s="22"/>
      <c r="AM168" s="1593"/>
      <c r="AN168" s="22"/>
      <c r="AO168" s="1593"/>
      <c r="AP168" s="22"/>
      <c r="AQ168" s="230"/>
      <c r="AR168" s="1428"/>
      <c r="AS168" s="20"/>
      <c r="AT168" s="20"/>
      <c r="AU168" s="20"/>
      <c r="AV168" s="24"/>
      <c r="AW168" s="20"/>
      <c r="AX168" t="str">
        <f t="shared" si="195"/>
        <v/>
      </c>
      <c r="CW168"/>
      <c r="CX168" s="25" t="str">
        <f t="shared" si="196"/>
        <v/>
      </c>
      <c r="CY168" s="25" t="str">
        <f t="shared" si="197"/>
        <v/>
      </c>
      <c r="CZ168" s="25" t="str">
        <f t="shared" si="198"/>
        <v/>
      </c>
      <c r="DA168" s="25" t="str">
        <f t="shared" si="199"/>
        <v/>
      </c>
      <c r="DB168" s="25" t="str">
        <f t="shared" si="201"/>
        <v/>
      </c>
      <c r="DC168" s="25" t="str">
        <f t="shared" si="200"/>
        <v/>
      </c>
      <c r="DD168"/>
      <c r="DE168"/>
      <c r="DG168"/>
      <c r="DH168" s="26">
        <f t="shared" si="202"/>
        <v>0</v>
      </c>
      <c r="DI168" s="26">
        <f t="shared" si="203"/>
        <v>0</v>
      </c>
      <c r="DJ168" s="26">
        <f t="shared" si="204"/>
        <v>0</v>
      </c>
      <c r="DK168" s="26">
        <f t="shared" si="205"/>
        <v>0</v>
      </c>
      <c r="DL168" s="26">
        <f t="shared" si="206"/>
        <v>0</v>
      </c>
      <c r="DM168" s="26">
        <f t="shared" si="207"/>
        <v>0</v>
      </c>
    </row>
    <row r="169" spans="1:117" x14ac:dyDescent="0.25">
      <c r="A169" s="713"/>
      <c r="B169" s="713"/>
      <c r="C169" s="1648" t="s">
        <v>197</v>
      </c>
      <c r="D169" s="245">
        <f t="shared" si="183"/>
        <v>0</v>
      </c>
      <c r="E169" s="1639"/>
      <c r="F169" s="1640">
        <f t="shared" si="184"/>
        <v>0</v>
      </c>
      <c r="G169" s="1603"/>
      <c r="H169" s="1641"/>
      <c r="I169" s="1641"/>
      <c r="J169" s="1641"/>
      <c r="K169" s="1641"/>
      <c r="L169" s="1641"/>
      <c r="M169" s="1641"/>
      <c r="N169" s="1641"/>
      <c r="O169" s="1641"/>
      <c r="P169" s="1641"/>
      <c r="Q169" s="1641"/>
      <c r="R169" s="1641"/>
      <c r="S169" s="1641"/>
      <c r="T169" s="1641"/>
      <c r="U169" s="1641"/>
      <c r="V169" s="1641"/>
      <c r="W169" s="1641"/>
      <c r="X169" s="1641"/>
      <c r="Y169" s="1641"/>
      <c r="Z169" s="1641"/>
      <c r="AA169" s="1641"/>
      <c r="AB169" s="1641"/>
      <c r="AC169" s="1642"/>
      <c r="AD169" s="22"/>
      <c r="AE169" s="1593"/>
      <c r="AF169" s="22"/>
      <c r="AG169" s="1593"/>
      <c r="AH169" s="22"/>
      <c r="AI169" s="1593"/>
      <c r="AJ169" s="22"/>
      <c r="AK169" s="1593"/>
      <c r="AL169" s="22"/>
      <c r="AM169" s="1593"/>
      <c r="AN169" s="22"/>
      <c r="AO169" s="1593"/>
      <c r="AP169" s="22"/>
      <c r="AQ169" s="1427"/>
      <c r="AR169" s="24"/>
      <c r="AS169" s="1468"/>
      <c r="AT169" s="1468"/>
      <c r="AU169" s="20"/>
      <c r="AV169" s="24"/>
      <c r="AW169" s="20"/>
      <c r="AX169" t="str">
        <f t="shared" si="195"/>
        <v/>
      </c>
      <c r="CW169"/>
      <c r="CX169" s="25" t="str">
        <f t="shared" si="196"/>
        <v/>
      </c>
      <c r="CY169" s="25" t="str">
        <f t="shared" si="197"/>
        <v/>
      </c>
      <c r="CZ169" s="25" t="str">
        <f t="shared" si="198"/>
        <v/>
      </c>
      <c r="DA169" s="25" t="str">
        <f t="shared" si="199"/>
        <v/>
      </c>
      <c r="DB169" s="25" t="str">
        <f t="shared" si="201"/>
        <v/>
      </c>
      <c r="DC169" s="25" t="str">
        <f t="shared" si="200"/>
        <v/>
      </c>
      <c r="DD169"/>
      <c r="DE169"/>
      <c r="DG169"/>
      <c r="DH169" s="26">
        <f t="shared" si="202"/>
        <v>0</v>
      </c>
      <c r="DI169" s="26">
        <f t="shared" si="203"/>
        <v>0</v>
      </c>
      <c r="DJ169" s="26">
        <f t="shared" si="204"/>
        <v>0</v>
      </c>
      <c r="DK169" s="26">
        <f t="shared" si="205"/>
        <v>0</v>
      </c>
      <c r="DL169" s="26">
        <f t="shared" si="206"/>
        <v>0</v>
      </c>
      <c r="DM169" s="26">
        <f t="shared" si="207"/>
        <v>0</v>
      </c>
    </row>
    <row r="170" spans="1:117" x14ac:dyDescent="0.25">
      <c r="A170" s="2676"/>
      <c r="B170" s="2676"/>
      <c r="C170" s="244" t="s">
        <v>198</v>
      </c>
      <c r="D170" s="1334">
        <f t="shared" si="183"/>
        <v>0</v>
      </c>
      <c r="E170" s="1649"/>
      <c r="F170" s="249">
        <f t="shared" si="184"/>
        <v>0</v>
      </c>
      <c r="G170" s="1603"/>
      <c r="H170" s="1641"/>
      <c r="I170" s="1641"/>
      <c r="J170" s="1641"/>
      <c r="K170" s="1641"/>
      <c r="L170" s="1641"/>
      <c r="M170" s="1641"/>
      <c r="N170" s="1641"/>
      <c r="O170" s="1641"/>
      <c r="P170" s="1641"/>
      <c r="Q170" s="1641"/>
      <c r="R170" s="1641"/>
      <c r="S170" s="1641"/>
      <c r="T170" s="1641"/>
      <c r="U170" s="1641"/>
      <c r="V170" s="1641"/>
      <c r="W170" s="1641"/>
      <c r="X170" s="1641"/>
      <c r="Y170" s="1641"/>
      <c r="Z170" s="1641"/>
      <c r="AA170" s="1641"/>
      <c r="AB170" s="1641"/>
      <c r="AC170" s="1650"/>
      <c r="AD170" s="232"/>
      <c r="AE170" s="1651"/>
      <c r="AF170" s="232"/>
      <c r="AG170" s="1651"/>
      <c r="AH170" s="232"/>
      <c r="AI170" s="1651"/>
      <c r="AJ170" s="232"/>
      <c r="AK170" s="1651"/>
      <c r="AL170" s="232"/>
      <c r="AM170" s="1651"/>
      <c r="AN170" s="232"/>
      <c r="AO170" s="1651"/>
      <c r="AP170" s="232"/>
      <c r="AQ170" s="252"/>
      <c r="AR170" s="232"/>
      <c r="AS170" s="63"/>
      <c r="AT170" s="63"/>
      <c r="AU170" s="63"/>
      <c r="AV170" s="235"/>
      <c r="AW170" s="1438"/>
      <c r="AX170" t="str">
        <f t="shared" si="195"/>
        <v/>
      </c>
      <c r="CW170"/>
      <c r="CX170" s="25" t="str">
        <f t="shared" si="196"/>
        <v/>
      </c>
      <c r="CY170" s="25" t="str">
        <f t="shared" si="197"/>
        <v/>
      </c>
      <c r="CZ170" s="25" t="str">
        <f t="shared" si="198"/>
        <v/>
      </c>
      <c r="DA170" s="25" t="str">
        <f t="shared" si="199"/>
        <v/>
      </c>
      <c r="DB170" s="25" t="str">
        <f t="shared" si="201"/>
        <v/>
      </c>
      <c r="DC170" s="25" t="str">
        <f t="shared" si="200"/>
        <v/>
      </c>
      <c r="DD170"/>
      <c r="DE170"/>
      <c r="DG170"/>
      <c r="DH170" s="26">
        <f t="shared" si="202"/>
        <v>0</v>
      </c>
      <c r="DI170" s="26">
        <f t="shared" si="203"/>
        <v>0</v>
      </c>
      <c r="DJ170" s="26">
        <f t="shared" si="204"/>
        <v>0</v>
      </c>
      <c r="DK170" s="26">
        <f t="shared" si="205"/>
        <v>0</v>
      </c>
      <c r="DL170" s="26">
        <f t="shared" si="206"/>
        <v>0</v>
      </c>
      <c r="DM170" s="26">
        <f t="shared" si="207"/>
        <v>0</v>
      </c>
    </row>
    <row r="171" spans="1:117" ht="15" customHeight="1" x14ac:dyDescent="0.25">
      <c r="A171" s="2844" t="s">
        <v>199</v>
      </c>
      <c r="B171" s="2844" t="s">
        <v>200</v>
      </c>
      <c r="C171" s="2884" t="s">
        <v>95</v>
      </c>
      <c r="D171" s="245">
        <f t="shared" ref="D171:D175" si="208">SUM(E171)</f>
        <v>0</v>
      </c>
      <c r="E171" s="254">
        <f>SUM(AC171+AE171+AG171+AI171+AK171+AM171+AO171)</f>
        <v>0</v>
      </c>
      <c r="F171" s="2885"/>
      <c r="G171" s="256"/>
      <c r="H171" s="257"/>
      <c r="I171" s="257"/>
      <c r="J171" s="258"/>
      <c r="K171" s="257"/>
      <c r="L171" s="257"/>
      <c r="M171" s="257"/>
      <c r="N171" s="258"/>
      <c r="O171" s="257"/>
      <c r="P171" s="257"/>
      <c r="Q171" s="257"/>
      <c r="R171" s="258"/>
      <c r="S171" s="257"/>
      <c r="T171" s="257"/>
      <c r="U171" s="257"/>
      <c r="V171" s="258"/>
      <c r="W171" s="257"/>
      <c r="X171" s="257"/>
      <c r="Y171" s="257"/>
      <c r="Z171" s="258"/>
      <c r="AA171" s="257"/>
      <c r="AB171" s="259"/>
      <c r="AC171" s="2762"/>
      <c r="AD171" s="2886"/>
      <c r="AE171" s="2762"/>
      <c r="AF171" s="2886"/>
      <c r="AG171" s="2762"/>
      <c r="AH171" s="2886"/>
      <c r="AI171" s="2762"/>
      <c r="AJ171" s="2886"/>
      <c r="AK171" s="2762"/>
      <c r="AL171" s="2886"/>
      <c r="AM171" s="2762"/>
      <c r="AN171" s="2886"/>
      <c r="AO171" s="2762"/>
      <c r="AP171" s="2886"/>
      <c r="AQ171" s="2879"/>
      <c r="AR171" s="2774"/>
      <c r="AS171" s="2774"/>
      <c r="AT171" s="2774"/>
      <c r="AU171" s="2774"/>
      <c r="AV171" s="2880"/>
      <c r="AW171" s="20"/>
      <c r="AX171" t="str">
        <f t="shared" si="195"/>
        <v/>
      </c>
      <c r="CW171"/>
      <c r="CX171" s="25" t="str">
        <f t="shared" si="196"/>
        <v/>
      </c>
      <c r="CY171" s="25" t="str">
        <f t="shared" si="197"/>
        <v/>
      </c>
      <c r="CZ171" s="25" t="str">
        <f t="shared" si="198"/>
        <v/>
      </c>
      <c r="DA171" s="25" t="str">
        <f t="shared" si="199"/>
        <v/>
      </c>
      <c r="DB171" s="261"/>
      <c r="DC171" s="25" t="str">
        <f t="shared" si="200"/>
        <v/>
      </c>
      <c r="DD171"/>
      <c r="DE171"/>
      <c r="DG171"/>
      <c r="DH171" s="26">
        <f>IF(AND(D171&gt;0,AR171=""),1,IF(AR171&gt;D171,1,0))</f>
        <v>0</v>
      </c>
      <c r="DI171" s="26">
        <f>IF(AND(D171&gt;0,AS171=""),1,IF(AS171&gt;D171,1,0))</f>
        <v>0</v>
      </c>
      <c r="DJ171" s="26">
        <f>IF(AND(D171&gt;0,AT171=""),1,IF(AT171&gt;D171,1,0))</f>
        <v>0</v>
      </c>
      <c r="DK171" s="26">
        <f>IF(AND(D171&gt;0,AU171=""),1,IF(AU171&gt;D171,1,0))</f>
        <v>0</v>
      </c>
      <c r="DL171" s="261"/>
      <c r="DM171" s="26">
        <f>IF(AND(D171&gt;0,AW171=""),1,IF(AW171&gt;D171,1,0))</f>
        <v>0</v>
      </c>
    </row>
    <row r="172" spans="1:117" x14ac:dyDescent="0.25">
      <c r="A172" s="713"/>
      <c r="B172" s="713"/>
      <c r="C172" s="1648" t="s">
        <v>201</v>
      </c>
      <c r="D172" s="245">
        <f t="shared" si="208"/>
        <v>0</v>
      </c>
      <c r="E172" s="1655">
        <f>SUM(AC172+AE172+AG172+AI172+AK172+AM172+AO172)</f>
        <v>0</v>
      </c>
      <c r="F172" s="1656"/>
      <c r="G172" s="1603"/>
      <c r="H172" s="1641"/>
      <c r="I172" s="1641"/>
      <c r="J172" s="1642"/>
      <c r="K172" s="1641"/>
      <c r="L172" s="1641"/>
      <c r="M172" s="1641"/>
      <c r="N172" s="1642"/>
      <c r="O172" s="1641"/>
      <c r="P172" s="1641"/>
      <c r="Q172" s="1641"/>
      <c r="R172" s="1642"/>
      <c r="S172" s="1641"/>
      <c r="T172" s="1641"/>
      <c r="U172" s="1641"/>
      <c r="V172" s="1642"/>
      <c r="W172" s="1641"/>
      <c r="X172" s="1641"/>
      <c r="Y172" s="1641"/>
      <c r="Z172" s="1642"/>
      <c r="AA172" s="1641"/>
      <c r="AB172" s="1594"/>
      <c r="AC172" s="1467"/>
      <c r="AD172" s="264"/>
      <c r="AE172" s="1467"/>
      <c r="AF172" s="264"/>
      <c r="AG172" s="1467"/>
      <c r="AH172" s="264"/>
      <c r="AI172" s="1467"/>
      <c r="AJ172" s="264"/>
      <c r="AK172" s="1467"/>
      <c r="AL172" s="264"/>
      <c r="AM172" s="1467"/>
      <c r="AN172" s="264"/>
      <c r="AO172" s="1467"/>
      <c r="AP172" s="264"/>
      <c r="AQ172" s="1427"/>
      <c r="AR172" s="20"/>
      <c r="AS172" s="1468"/>
      <c r="AT172" s="1468"/>
      <c r="AU172" s="20"/>
      <c r="AV172" s="24"/>
      <c r="AW172" s="20"/>
      <c r="AX172" t="str">
        <f t="shared" si="195"/>
        <v/>
      </c>
      <c r="CW172"/>
      <c r="CX172" s="25" t="str">
        <f t="shared" si="196"/>
        <v/>
      </c>
      <c r="CY172" s="25" t="str">
        <f t="shared" si="197"/>
        <v/>
      </c>
      <c r="CZ172" s="25" t="str">
        <f t="shared" si="198"/>
        <v/>
      </c>
      <c r="DA172" s="25" t="str">
        <f t="shared" si="199"/>
        <v/>
      </c>
      <c r="DB172" s="25" t="str">
        <f>IF(AND($D172&gt;0,AV172=""),"  * No olvide digitar la variable Egreso por Abandono. Digite Cero si no tiene.",IF(AV172&gt;$D172," * La variable Egreso por Abandono no pueden superar el Total Ambos Sexos.",""))</f>
        <v/>
      </c>
      <c r="DC172" s="25" t="str">
        <f t="shared" si="200"/>
        <v/>
      </c>
      <c r="DD172"/>
      <c r="DE172"/>
      <c r="DG172"/>
      <c r="DH172" s="26">
        <f t="shared" ref="DH172:DH175" si="209">IF(AND(D172&gt;0,AR172=""),1,IF(AR172&gt;D172,1,0))</f>
        <v>0</v>
      </c>
      <c r="DI172" s="26">
        <f t="shared" ref="DI172:DI175" si="210">IF(AND(D172&gt;0,AS172=""),1,IF(AS172&gt;D172,1,0))</f>
        <v>0</v>
      </c>
      <c r="DJ172" s="26">
        <f t="shared" ref="DJ172:DJ175" si="211">IF(AND(D172&gt;0,AT172=""),1,IF(AT172&gt;D172,1,0))</f>
        <v>0</v>
      </c>
      <c r="DK172" s="26">
        <f t="shared" ref="DK172:DK175" si="212">IF(AND(D172&gt;0,AU172=""),1,IF(AU172&gt;D172,1,0))</f>
        <v>0</v>
      </c>
      <c r="DL172" s="26">
        <f t="shared" ref="DL172" si="213">IF(AND(D172&gt;0,AV172=""),1,IF(AV172&gt;D172,1,0))</f>
        <v>0</v>
      </c>
      <c r="DM172" s="26">
        <f t="shared" ref="DM172:DM175" si="214">IF(AND(D172&gt;0,AW172=""),1,IF(AW172&gt;D172,1,0))</f>
        <v>0</v>
      </c>
    </row>
    <row r="173" spans="1:117" x14ac:dyDescent="0.25">
      <c r="A173" s="713"/>
      <c r="B173" s="713"/>
      <c r="C173" s="265" t="s">
        <v>202</v>
      </c>
      <c r="D173" s="245">
        <f t="shared" si="208"/>
        <v>0</v>
      </c>
      <c r="E173" s="1655">
        <f>SUM(AC173+AE173+AG173+AI173+AK173+AM173+AO173)</f>
        <v>0</v>
      </c>
      <c r="F173" s="1657"/>
      <c r="G173" s="1603"/>
      <c r="H173" s="1641"/>
      <c r="I173" s="1641"/>
      <c r="J173" s="1642"/>
      <c r="K173" s="1641"/>
      <c r="L173" s="1641"/>
      <c r="M173" s="1641"/>
      <c r="N173" s="1642"/>
      <c r="O173" s="1641"/>
      <c r="P173" s="1641"/>
      <c r="Q173" s="1641"/>
      <c r="R173" s="1642"/>
      <c r="S173" s="1641"/>
      <c r="T173" s="1641"/>
      <c r="U173" s="1641"/>
      <c r="V173" s="1642"/>
      <c r="W173" s="1641"/>
      <c r="X173" s="1641"/>
      <c r="Y173" s="1641"/>
      <c r="Z173" s="1642"/>
      <c r="AA173" s="1641"/>
      <c r="AB173" s="1594"/>
      <c r="AC173" s="1467"/>
      <c r="AD173" s="264"/>
      <c r="AE173" s="1467"/>
      <c r="AF173" s="264"/>
      <c r="AG173" s="1467"/>
      <c r="AH173" s="264"/>
      <c r="AI173" s="1467"/>
      <c r="AJ173" s="264"/>
      <c r="AK173" s="1467"/>
      <c r="AL173" s="264"/>
      <c r="AM173" s="1467"/>
      <c r="AN173" s="264"/>
      <c r="AO173" s="1467"/>
      <c r="AP173" s="264"/>
      <c r="AQ173" s="1427"/>
      <c r="AR173" s="1468"/>
      <c r="AS173" s="1468"/>
      <c r="AT173" s="1468"/>
      <c r="AU173" s="20"/>
      <c r="AV173" s="231"/>
      <c r="AW173" s="20"/>
      <c r="AX173" t="str">
        <f t="shared" si="195"/>
        <v/>
      </c>
      <c r="CW173"/>
      <c r="CX173" s="25" t="str">
        <f t="shared" si="196"/>
        <v/>
      </c>
      <c r="CY173" s="25" t="str">
        <f t="shared" si="197"/>
        <v/>
      </c>
      <c r="CZ173" s="25" t="str">
        <f t="shared" si="198"/>
        <v/>
      </c>
      <c r="DA173" s="25" t="str">
        <f t="shared" si="199"/>
        <v/>
      </c>
      <c r="DB173" s="261"/>
      <c r="DC173" s="25" t="str">
        <f t="shared" si="200"/>
        <v/>
      </c>
      <c r="DD173"/>
      <c r="DE173"/>
      <c r="DG173"/>
      <c r="DH173" s="26">
        <f t="shared" si="209"/>
        <v>0</v>
      </c>
      <c r="DI173" s="26">
        <f t="shared" si="210"/>
        <v>0</v>
      </c>
      <c r="DJ173" s="26">
        <f t="shared" si="211"/>
        <v>0</v>
      </c>
      <c r="DK173" s="26">
        <f t="shared" si="212"/>
        <v>0</v>
      </c>
      <c r="DL173" s="261"/>
      <c r="DM173" s="26">
        <f t="shared" si="214"/>
        <v>0</v>
      </c>
    </row>
    <row r="174" spans="1:117" x14ac:dyDescent="0.25">
      <c r="A174" s="713"/>
      <c r="B174" s="713"/>
      <c r="C174" s="244" t="s">
        <v>93</v>
      </c>
      <c r="D174" s="245">
        <f t="shared" si="208"/>
        <v>0</v>
      </c>
      <c r="E174" s="1655">
        <f>SUM(AC174+AE174+AG174+AI174+AK174+AM174+AO174)</f>
        <v>0</v>
      </c>
      <c r="F174" s="1657"/>
      <c r="G174" s="1603"/>
      <c r="H174" s="1641"/>
      <c r="I174" s="1641"/>
      <c r="J174" s="1642"/>
      <c r="K174" s="1641"/>
      <c r="L174" s="1641"/>
      <c r="M174" s="1641"/>
      <c r="N174" s="1642"/>
      <c r="O174" s="1641"/>
      <c r="P174" s="1641"/>
      <c r="Q174" s="1641"/>
      <c r="R174" s="1642"/>
      <c r="S174" s="1641"/>
      <c r="T174" s="1641"/>
      <c r="U174" s="1641"/>
      <c r="V174" s="1642"/>
      <c r="W174" s="1641"/>
      <c r="X174" s="1641"/>
      <c r="Y174" s="1641"/>
      <c r="Z174" s="1642"/>
      <c r="AA174" s="1641"/>
      <c r="AB174" s="1594"/>
      <c r="AC174" s="185"/>
      <c r="AD174" s="267"/>
      <c r="AE174" s="185"/>
      <c r="AF174" s="267"/>
      <c r="AG174" s="185"/>
      <c r="AH174" s="267"/>
      <c r="AI174" s="185"/>
      <c r="AJ174" s="267"/>
      <c r="AK174" s="185"/>
      <c r="AL174" s="267"/>
      <c r="AM174" s="185"/>
      <c r="AN174" s="267"/>
      <c r="AO174" s="185"/>
      <c r="AP174" s="267"/>
      <c r="AQ174" s="268"/>
      <c r="AR174" s="188"/>
      <c r="AS174" s="188"/>
      <c r="AT174" s="188"/>
      <c r="AU174" s="63"/>
      <c r="AV174" s="234"/>
      <c r="AW174" s="63"/>
      <c r="AX174" t="str">
        <f t="shared" si="195"/>
        <v/>
      </c>
      <c r="CW174"/>
      <c r="CX174" s="25" t="str">
        <f t="shared" si="196"/>
        <v/>
      </c>
      <c r="CY174" s="25" t="str">
        <f t="shared" si="197"/>
        <v/>
      </c>
      <c r="CZ174" s="25" t="str">
        <f t="shared" si="198"/>
        <v/>
      </c>
      <c r="DA174" s="25" t="str">
        <f t="shared" si="199"/>
        <v/>
      </c>
      <c r="DB174" s="261"/>
      <c r="DC174" s="25" t="str">
        <f t="shared" si="200"/>
        <v/>
      </c>
      <c r="DD174"/>
      <c r="DE174"/>
      <c r="DG174"/>
      <c r="DH174" s="26">
        <f t="shared" si="209"/>
        <v>0</v>
      </c>
      <c r="DI174" s="26">
        <f t="shared" si="210"/>
        <v>0</v>
      </c>
      <c r="DJ174" s="26">
        <f t="shared" si="211"/>
        <v>0</v>
      </c>
      <c r="DK174" s="26">
        <f t="shared" si="212"/>
        <v>0</v>
      </c>
      <c r="DL174" s="261"/>
      <c r="DM174" s="26">
        <f t="shared" si="214"/>
        <v>0</v>
      </c>
    </row>
    <row r="175" spans="1:117" x14ac:dyDescent="0.25">
      <c r="A175" s="2676"/>
      <c r="B175" s="713"/>
      <c r="C175" s="265" t="s">
        <v>156</v>
      </c>
      <c r="D175" s="1334">
        <f t="shared" si="208"/>
        <v>0</v>
      </c>
      <c r="E175" s="1395">
        <f>SUM(AC175+AE175+AG175+AI175+AK175+AM175+AO175)</f>
        <v>0</v>
      </c>
      <c r="F175" s="270"/>
      <c r="G175" s="1658"/>
      <c r="H175" s="1659"/>
      <c r="I175" s="1659"/>
      <c r="J175" s="1650"/>
      <c r="K175" s="1659"/>
      <c r="L175" s="1659"/>
      <c r="M175" s="1659"/>
      <c r="N175" s="1650"/>
      <c r="O175" s="1659"/>
      <c r="P175" s="1659"/>
      <c r="Q175" s="1659"/>
      <c r="R175" s="1650"/>
      <c r="S175" s="1659"/>
      <c r="T175" s="1659"/>
      <c r="U175" s="1659"/>
      <c r="V175" s="1650"/>
      <c r="W175" s="1659"/>
      <c r="X175" s="1659"/>
      <c r="Y175" s="1659"/>
      <c r="Z175" s="1650"/>
      <c r="AA175" s="1659"/>
      <c r="AB175" s="1660"/>
      <c r="AC175" s="1473"/>
      <c r="AD175" s="503"/>
      <c r="AE175" s="1473"/>
      <c r="AF175" s="503"/>
      <c r="AG175" s="1473"/>
      <c r="AH175" s="503"/>
      <c r="AI175" s="1473"/>
      <c r="AJ175" s="503"/>
      <c r="AK175" s="1473"/>
      <c r="AL175" s="503"/>
      <c r="AM175" s="1473"/>
      <c r="AN175" s="503"/>
      <c r="AO175" s="1473"/>
      <c r="AP175" s="503"/>
      <c r="AQ175" s="1437"/>
      <c r="AR175" s="39"/>
      <c r="AS175" s="39"/>
      <c r="AT175" s="39"/>
      <c r="AU175" s="39"/>
      <c r="AV175" s="1661"/>
      <c r="AW175" s="39"/>
      <c r="AX175" t="str">
        <f t="shared" si="195"/>
        <v/>
      </c>
      <c r="CW175"/>
      <c r="CX175" s="25" t="str">
        <f t="shared" si="196"/>
        <v/>
      </c>
      <c r="CY175" s="25" t="str">
        <f t="shared" si="197"/>
        <v/>
      </c>
      <c r="CZ175" s="25" t="str">
        <f t="shared" si="198"/>
        <v/>
      </c>
      <c r="DA175" s="25" t="str">
        <f t="shared" si="199"/>
        <v/>
      </c>
      <c r="DB175" s="261"/>
      <c r="DC175" s="25" t="str">
        <f t="shared" si="200"/>
        <v/>
      </c>
      <c r="DD175"/>
      <c r="DE175"/>
      <c r="DG175"/>
      <c r="DH175" s="26">
        <f t="shared" si="209"/>
        <v>0</v>
      </c>
      <c r="DI175" s="26">
        <f t="shared" si="210"/>
        <v>0</v>
      </c>
      <c r="DJ175" s="26">
        <f t="shared" si="211"/>
        <v>0</v>
      </c>
      <c r="DK175" s="26">
        <f t="shared" si="212"/>
        <v>0</v>
      </c>
      <c r="DL175" s="261"/>
      <c r="DM175" s="26">
        <f t="shared" si="214"/>
        <v>0</v>
      </c>
    </row>
    <row r="176" spans="1:117" ht="15" customHeight="1" x14ac:dyDescent="0.25">
      <c r="A176" s="2887" t="s">
        <v>203</v>
      </c>
      <c r="B176" s="2888" t="s">
        <v>204</v>
      </c>
      <c r="C176" s="2889" t="s">
        <v>205</v>
      </c>
      <c r="D176" s="2890">
        <f>SUM(E176:F176)</f>
        <v>0</v>
      </c>
      <c r="E176" s="497">
        <f>+G176+I176+K176+M176+O176+Q176+S176+U176+W176+Y176+AA176+AC176+AE176+AG176+AI176+AK176+AM176+AO176</f>
        <v>0</v>
      </c>
      <c r="F176" s="504">
        <f t="shared" ref="E176:F178" si="215">+H176+J176+L176+N176+P176+R176+T176+V176+X176+Z176+AB176+AD176+AF176+AH176+AJ176+AL176+AN176+AP176</f>
        <v>0</v>
      </c>
      <c r="G176" s="505">
        <f>SUM(G177:G178)</f>
        <v>0</v>
      </c>
      <c r="H176" s="506">
        <f t="shared" ref="H176:AS176" si="216">SUM(H177:H178)</f>
        <v>0</v>
      </c>
      <c r="I176" s="2891">
        <f t="shared" si="216"/>
        <v>0</v>
      </c>
      <c r="J176" s="506">
        <f t="shared" si="216"/>
        <v>0</v>
      </c>
      <c r="K176" s="2891">
        <f>SUM(K177:K178)</f>
        <v>0</v>
      </c>
      <c r="L176" s="283">
        <f t="shared" si="216"/>
        <v>0</v>
      </c>
      <c r="M176" s="2891">
        <f t="shared" si="216"/>
        <v>0</v>
      </c>
      <c r="N176" s="2892">
        <f t="shared" si="216"/>
        <v>0</v>
      </c>
      <c r="O176" s="2893">
        <f t="shared" si="216"/>
        <v>0</v>
      </c>
      <c r="P176" s="506">
        <f t="shared" si="216"/>
        <v>0</v>
      </c>
      <c r="Q176" s="2893">
        <f t="shared" si="216"/>
        <v>0</v>
      </c>
      <c r="R176" s="506">
        <f t="shared" si="216"/>
        <v>0</v>
      </c>
      <c r="S176" s="2893">
        <f t="shared" si="216"/>
        <v>0</v>
      </c>
      <c r="T176" s="506">
        <f t="shared" si="216"/>
        <v>0</v>
      </c>
      <c r="U176" s="2893">
        <f t="shared" si="216"/>
        <v>0</v>
      </c>
      <c r="V176" s="506">
        <f t="shared" si="216"/>
        <v>0</v>
      </c>
      <c r="W176" s="2893">
        <f t="shared" si="216"/>
        <v>0</v>
      </c>
      <c r="X176" s="506">
        <f t="shared" si="216"/>
        <v>0</v>
      </c>
      <c r="Y176" s="2893">
        <f t="shared" si="216"/>
        <v>0</v>
      </c>
      <c r="Z176" s="506">
        <f t="shared" si="216"/>
        <v>0</v>
      </c>
      <c r="AA176" s="2893">
        <f t="shared" si="216"/>
        <v>0</v>
      </c>
      <c r="AB176" s="506">
        <f t="shared" si="216"/>
        <v>0</v>
      </c>
      <c r="AC176" s="2891">
        <f>SUM(AC177:AC178)</f>
        <v>0</v>
      </c>
      <c r="AD176" s="506">
        <f t="shared" si="216"/>
        <v>0</v>
      </c>
      <c r="AE176" s="2891">
        <f t="shared" si="216"/>
        <v>0</v>
      </c>
      <c r="AF176" s="506">
        <f t="shared" si="216"/>
        <v>0</v>
      </c>
      <c r="AG176" s="2891">
        <f t="shared" si="216"/>
        <v>0</v>
      </c>
      <c r="AH176" s="506">
        <f t="shared" si="216"/>
        <v>0</v>
      </c>
      <c r="AI176" s="2891">
        <f t="shared" si="216"/>
        <v>0</v>
      </c>
      <c r="AJ176" s="506">
        <f t="shared" si="216"/>
        <v>0</v>
      </c>
      <c r="AK176" s="2891">
        <f t="shared" si="216"/>
        <v>0</v>
      </c>
      <c r="AL176" s="506">
        <f t="shared" si="216"/>
        <v>0</v>
      </c>
      <c r="AM176" s="2891">
        <f t="shared" si="216"/>
        <v>0</v>
      </c>
      <c r="AN176" s="506">
        <f t="shared" si="216"/>
        <v>0</v>
      </c>
      <c r="AO176" s="2891">
        <f t="shared" si="216"/>
        <v>0</v>
      </c>
      <c r="AP176" s="506">
        <f t="shared" si="216"/>
        <v>0</v>
      </c>
      <c r="AQ176" s="2894">
        <f t="shared" si="216"/>
        <v>0</v>
      </c>
      <c r="AR176" s="506">
        <f t="shared" si="216"/>
        <v>0</v>
      </c>
      <c r="AS176" s="506">
        <f t="shared" si="216"/>
        <v>0</v>
      </c>
      <c r="AT176" s="506">
        <f>SUM(AT177:AT178)</f>
        <v>0</v>
      </c>
      <c r="AU176" s="506">
        <f>SUM(AU177:AU178)</f>
        <v>0</v>
      </c>
      <c r="AV176" s="2895">
        <f>SUM(AV177:AV178)</f>
        <v>0</v>
      </c>
      <c r="AW176" s="506">
        <f>SUM(AW177:AW178)</f>
        <v>0</v>
      </c>
      <c r="CW176"/>
      <c r="CX176"/>
      <c r="CY176"/>
      <c r="CZ176"/>
      <c r="DA176" s="288"/>
      <c r="DB176"/>
      <c r="DC176"/>
      <c r="DD176"/>
      <c r="DE176"/>
      <c r="DG176"/>
      <c r="DH176"/>
      <c r="DI176"/>
      <c r="DJ176"/>
      <c r="DK176"/>
      <c r="DL176"/>
      <c r="DM176"/>
    </row>
    <row r="177" spans="1:117" x14ac:dyDescent="0.25">
      <c r="A177" s="791"/>
      <c r="B177" s="794"/>
      <c r="C177" s="2896" t="s">
        <v>206</v>
      </c>
      <c r="D177" s="245">
        <f>SUM(E177:F177)</f>
        <v>0</v>
      </c>
      <c r="E177" s="290">
        <f t="shared" si="215"/>
        <v>0</v>
      </c>
      <c r="F177" s="2897">
        <f t="shared" si="215"/>
        <v>0</v>
      </c>
      <c r="G177" s="2746"/>
      <c r="H177" s="52"/>
      <c r="I177" s="2762"/>
      <c r="J177" s="2774"/>
      <c r="K177" s="2762"/>
      <c r="L177" s="2898"/>
      <c r="M177" s="2762"/>
      <c r="N177" s="52"/>
      <c r="O177" s="2762"/>
      <c r="P177" s="20"/>
      <c r="Q177" s="2762"/>
      <c r="R177" s="20"/>
      <c r="S177" s="2762"/>
      <c r="T177" s="20"/>
      <c r="U177" s="2762"/>
      <c r="V177" s="20"/>
      <c r="W177" s="2762"/>
      <c r="X177" s="20"/>
      <c r="Y177" s="2762"/>
      <c r="Z177" s="20"/>
      <c r="AA177" s="19"/>
      <c r="AB177" s="20"/>
      <c r="AC177" s="19"/>
      <c r="AD177" s="20"/>
      <c r="AE177" s="19"/>
      <c r="AF177" s="20"/>
      <c r="AG177" s="19"/>
      <c r="AH177" s="20"/>
      <c r="AI177" s="19"/>
      <c r="AJ177" s="20"/>
      <c r="AK177" s="19"/>
      <c r="AL177" s="20"/>
      <c r="AM177" s="19"/>
      <c r="AN177" s="20"/>
      <c r="AO177" s="19"/>
      <c r="AP177" s="20"/>
      <c r="AQ177" s="230"/>
      <c r="AR177" s="20"/>
      <c r="AS177" s="20"/>
      <c r="AT177" s="20"/>
      <c r="AU177" s="20"/>
      <c r="AV177" s="24"/>
      <c r="AW177" s="20"/>
      <c r="AX177" t="str">
        <f t="shared" si="195"/>
        <v/>
      </c>
      <c r="CW177"/>
      <c r="CX177" s="25" t="str">
        <f t="shared" ref="CX177:CX196" si="217">IF(AND(D177&gt;0,AR177=""),"  * No olvide digitar la variable  Usuarios con Discapacidad. Digite Cero si no tiene.",IF(AR177&gt;D177," * La variable Usuarios con Discapacidad no pueden superar el Total Ambos Sexos.",""))</f>
        <v/>
      </c>
      <c r="CY177" s="25" t="str">
        <f t="shared" ref="CY177:CY186" si="218">IF(AND(D177&gt;0,AS177=""),"  * No olvide digitar la variable Niños, niñas, adolescentes y jóvenes SENAME. Digite Cero si no tiene.",IF(AS177&gt;D177," * La variable Niños, niñas, adolescentes y jóvenes SENAME no pueden superar el Total Ambos Sexos.",""))</f>
        <v/>
      </c>
      <c r="CZ177" s="25" t="str">
        <f t="shared" ref="CZ177:CZ186" si="219">IF(AND(D177&gt;0,AT177=""),"  * No olvide digitar la variable Niños, niñas, adolescentes y jóvenes Mejor Niñez. Digite Cero si no tiene.",IF(AT177&gt;D177," * La variable Niños, niñas, adolescentes y jóvenes Mejor Niñez  no pueden superar el Total Ambos Sexos.",""))</f>
        <v/>
      </c>
      <c r="DA177" s="25" t="str">
        <f t="shared" ref="DA177:DA196" si="220">IF(AND(D177&gt;0,AU177=""),"  * No olvide digitar la variable Migrantes. Digite Cero si no tiene.",IF(AU177&gt;D177," * La variable Migrantes no pueden superar el Total Ambos Sexos.",""))</f>
        <v/>
      </c>
      <c r="DB177" s="25" t="str">
        <f>IF(AND($D177&gt;0,AV177=""),"  * No olvide digitar la variable Egreso por Abandono. Digite Cero si no tiene.",IF(AV177&gt;$D177," * La variable Egreso por Abandono no pueden superar el Total Ambos Sexos.",""))</f>
        <v/>
      </c>
      <c r="DC177" s="25" t="str">
        <f t="shared" ref="DC177:DC196" si="221">IF(AND(D177&gt;0,AW177=""),"  * No olvide digitar la variable Paciente Diabético en control PSCV. Digite Cero si no tiene.",IF(AW177&gt;D177," * La variable Paciente Diabético en control PSCV no pueden superar el Total Ambos Sexos.",""))</f>
        <v/>
      </c>
      <c r="DD177"/>
      <c r="DE177"/>
      <c r="DG177"/>
      <c r="DH177" s="26">
        <f>IF(AND(D177&gt;0,AR177=""),1,IF(AR177&gt;D177,1,0))</f>
        <v>0</v>
      </c>
      <c r="DI177" s="26">
        <f>IF(AND(D177&gt;0,AS177=""),1,IF(AS177&gt;D177,1,0))</f>
        <v>0</v>
      </c>
      <c r="DJ177" s="26">
        <f>IF(AND(D177&gt;0,AT177=""),1,IF(AT177&gt;D177,1,0))</f>
        <v>0</v>
      </c>
      <c r="DK177" s="26">
        <f>IF(AND(D177&gt;0,AU177=""),1,IF(AU177&gt;D177,1,0))</f>
        <v>0</v>
      </c>
      <c r="DL177" s="26">
        <f>IF(AND(D177&gt;0,AV177=""),1,IF(AV177&gt;D177,1,0))</f>
        <v>0</v>
      </c>
      <c r="DM177" s="26">
        <f>IF(AND(D177&gt;0,AW177=""),1,IF(AW177&gt;D177,1,0))</f>
        <v>0</v>
      </c>
    </row>
    <row r="178" spans="1:117" x14ac:dyDescent="0.25">
      <c r="A178" s="2899"/>
      <c r="B178" s="2900"/>
      <c r="C178" s="293" t="s">
        <v>207</v>
      </c>
      <c r="D178" s="1334">
        <f>SUM(E178:F178)</f>
        <v>0</v>
      </c>
      <c r="E178" s="1395">
        <f t="shared" si="215"/>
        <v>0</v>
      </c>
      <c r="F178" s="294">
        <f t="shared" si="215"/>
        <v>0</v>
      </c>
      <c r="G178" s="1434"/>
      <c r="H178" s="1435"/>
      <c r="I178" s="1473"/>
      <c r="J178" s="39"/>
      <c r="K178" s="1473"/>
      <c r="L178" s="295"/>
      <c r="M178" s="1473"/>
      <c r="N178" s="1435"/>
      <c r="O178" s="1473"/>
      <c r="P178" s="39"/>
      <c r="Q178" s="1473"/>
      <c r="R178" s="39"/>
      <c r="S178" s="1473"/>
      <c r="T178" s="39"/>
      <c r="U178" s="1473"/>
      <c r="V178" s="39"/>
      <c r="W178" s="1473"/>
      <c r="X178" s="39"/>
      <c r="Y178" s="1473"/>
      <c r="Z178" s="39"/>
      <c r="AA178" s="1473"/>
      <c r="AB178" s="39"/>
      <c r="AC178" s="1473"/>
      <c r="AD178" s="39"/>
      <c r="AE178" s="1473"/>
      <c r="AF178" s="39"/>
      <c r="AG178" s="1473"/>
      <c r="AH178" s="39"/>
      <c r="AI178" s="1473"/>
      <c r="AJ178" s="39"/>
      <c r="AK178" s="1473"/>
      <c r="AL178" s="39"/>
      <c r="AM178" s="1473"/>
      <c r="AN178" s="39"/>
      <c r="AO178" s="1473"/>
      <c r="AP178" s="39"/>
      <c r="AQ178" s="1437"/>
      <c r="AR178" s="39"/>
      <c r="AS178" s="39"/>
      <c r="AT178" s="39"/>
      <c r="AU178" s="39"/>
      <c r="AV178" s="1438"/>
      <c r="AW178" s="39"/>
      <c r="AX178" t="str">
        <f t="shared" si="195"/>
        <v/>
      </c>
      <c r="CW178"/>
      <c r="CX178" s="25" t="str">
        <f t="shared" si="217"/>
        <v/>
      </c>
      <c r="CY178" s="25" t="str">
        <f t="shared" si="218"/>
        <v/>
      </c>
      <c r="CZ178" s="25" t="str">
        <f t="shared" si="219"/>
        <v/>
      </c>
      <c r="DA178" s="25" t="str">
        <f t="shared" si="220"/>
        <v/>
      </c>
      <c r="DB178" s="25" t="str">
        <f t="shared" ref="DB178:DB194" si="222">IF(AND($D178&gt;0,AV178=""),"  * No olvide digitar la variable Egreso por Abandono. Digite Cero si no tiene.",IF(AV178&gt;$D178," * La variable Egreso por Abandono no pueden superar el Total Ambos Sexos.",""))</f>
        <v/>
      </c>
      <c r="DC178" s="25" t="str">
        <f t="shared" si="221"/>
        <v/>
      </c>
      <c r="DD178"/>
      <c r="DE178"/>
      <c r="DG178"/>
      <c r="DH178" s="26">
        <f t="shared" ref="DH178:DH196" si="223">IF(AND(D178&gt;0,AR178=""),1,IF(AR178&gt;D178,1,0))</f>
        <v>0</v>
      </c>
      <c r="DI178" s="26">
        <f t="shared" ref="DI178:DI196" si="224">IF(AND(D178&gt;0,AS178=""),1,IF(AS178&gt;D178,1,0))</f>
        <v>0</v>
      </c>
      <c r="DJ178" s="26">
        <f t="shared" ref="DJ178:DJ196" si="225">IF(AND(D178&gt;0,AT178=""),1,IF(AT178&gt;D178,1,0))</f>
        <v>0</v>
      </c>
      <c r="DK178" s="26">
        <f t="shared" ref="DK178:DK196" si="226">IF(AND(D178&gt;0,AU178=""),1,IF(AU178&gt;D178,1,0))</f>
        <v>0</v>
      </c>
      <c r="DL178" s="26">
        <f t="shared" ref="DL178:DL194" si="227">IF(AND(D178&gt;0,AV178=""),1,IF(AV178&gt;D178,1,0))</f>
        <v>0</v>
      </c>
      <c r="DM178" s="26">
        <f t="shared" ref="DM178:DM196" si="228">IF(AND(D178&gt;0,AW178=""),1,IF(AW178&gt;D178,1,0))</f>
        <v>0</v>
      </c>
    </row>
    <row r="179" spans="1:117" ht="15" customHeight="1" x14ac:dyDescent="0.25">
      <c r="A179" s="2887" t="s">
        <v>208</v>
      </c>
      <c r="B179" s="2844" t="s">
        <v>209</v>
      </c>
      <c r="C179" s="2901" t="s">
        <v>210</v>
      </c>
      <c r="D179" s="245">
        <f>SUM(E179+F179)</f>
        <v>0</v>
      </c>
      <c r="E179" s="290">
        <f>SUM(AA179+AC179+AE179+AG179+AI179+AK179+AM179+AO179)</f>
        <v>0</v>
      </c>
      <c r="F179" s="297">
        <f>SUM(AB179+AD179+AF179+AH179+AJ179+AL179+AN179+AP179)</f>
        <v>0</v>
      </c>
      <c r="G179" s="2902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2903"/>
      <c r="Y179" s="220"/>
      <c r="Z179" s="220"/>
      <c r="AA179" s="300"/>
      <c r="AB179" s="20"/>
      <c r="AC179" s="19"/>
      <c r="AD179" s="20"/>
      <c r="AE179" s="19"/>
      <c r="AF179" s="20"/>
      <c r="AG179" s="19"/>
      <c r="AH179" s="20"/>
      <c r="AI179" s="19"/>
      <c r="AJ179" s="20"/>
      <c r="AK179" s="19"/>
      <c r="AL179" s="20"/>
      <c r="AM179" s="19"/>
      <c r="AN179" s="20"/>
      <c r="AO179" s="19"/>
      <c r="AP179" s="20"/>
      <c r="AQ179" s="230"/>
      <c r="AR179" s="22"/>
      <c r="AS179" s="20"/>
      <c r="AT179" s="20"/>
      <c r="AU179" s="20"/>
      <c r="AV179" s="24"/>
      <c r="AW179" s="20"/>
      <c r="AX179" t="str">
        <f t="shared" si="195"/>
        <v/>
      </c>
      <c r="CW179"/>
      <c r="CX179" s="25" t="str">
        <f t="shared" si="217"/>
        <v/>
      </c>
      <c r="CY179" s="25" t="str">
        <f t="shared" si="218"/>
        <v/>
      </c>
      <c r="CZ179" s="25" t="str">
        <f t="shared" si="219"/>
        <v/>
      </c>
      <c r="DA179" s="25" t="str">
        <f t="shared" si="220"/>
        <v/>
      </c>
      <c r="DB179" s="25" t="str">
        <f t="shared" si="222"/>
        <v/>
      </c>
      <c r="DC179" s="25" t="str">
        <f t="shared" si="221"/>
        <v/>
      </c>
      <c r="DD179"/>
      <c r="DE179"/>
      <c r="DG179"/>
      <c r="DH179" s="26">
        <f t="shared" si="223"/>
        <v>0</v>
      </c>
      <c r="DI179" s="26">
        <f t="shared" si="224"/>
        <v>0</v>
      </c>
      <c r="DJ179" s="26">
        <f t="shared" si="225"/>
        <v>0</v>
      </c>
      <c r="DK179" s="26">
        <f t="shared" si="226"/>
        <v>0</v>
      </c>
      <c r="DL179" s="26">
        <f t="shared" si="227"/>
        <v>0</v>
      </c>
      <c r="DM179" s="26">
        <f t="shared" si="228"/>
        <v>0</v>
      </c>
    </row>
    <row r="180" spans="1:117" x14ac:dyDescent="0.25">
      <c r="A180" s="791"/>
      <c r="B180" s="713"/>
      <c r="C180" s="1648" t="s">
        <v>211</v>
      </c>
      <c r="D180" s="301">
        <f>SUM(E180+F180)</f>
        <v>0</v>
      </c>
      <c r="E180" s="290">
        <f t="shared" ref="E180:F183" si="229">SUM(AA180+AC180+AE180+AG180+AI180+AK180+AM180+AO180)</f>
        <v>0</v>
      </c>
      <c r="F180" s="297">
        <f t="shared" si="229"/>
        <v>0</v>
      </c>
      <c r="G180" s="1596"/>
      <c r="H180" s="1642"/>
      <c r="I180" s="1642"/>
      <c r="J180" s="1642"/>
      <c r="K180" s="1642"/>
      <c r="L180" s="1642"/>
      <c r="M180" s="1642"/>
      <c r="N180" s="1642"/>
      <c r="O180" s="1642"/>
      <c r="P180" s="1642"/>
      <c r="Q180" s="1642"/>
      <c r="R180" s="1642"/>
      <c r="S180" s="1642"/>
      <c r="T180" s="1642"/>
      <c r="U180" s="1642"/>
      <c r="V180" s="1642"/>
      <c r="W180" s="1642"/>
      <c r="X180" s="1595"/>
      <c r="Y180" s="1642"/>
      <c r="Z180" s="1642"/>
      <c r="AA180" s="302"/>
      <c r="AB180" s="63"/>
      <c r="AC180" s="193"/>
      <c r="AD180" s="63"/>
      <c r="AE180" s="193"/>
      <c r="AF180" s="63"/>
      <c r="AG180" s="193"/>
      <c r="AH180" s="63"/>
      <c r="AI180" s="193"/>
      <c r="AJ180" s="63"/>
      <c r="AK180" s="193"/>
      <c r="AL180" s="63"/>
      <c r="AM180" s="193"/>
      <c r="AN180" s="63"/>
      <c r="AO180" s="193"/>
      <c r="AP180" s="63"/>
      <c r="AQ180" s="252"/>
      <c r="AR180" s="232"/>
      <c r="AS180" s="63"/>
      <c r="AT180" s="63"/>
      <c r="AU180" s="63"/>
      <c r="AV180" s="303"/>
      <c r="AW180" s="63"/>
      <c r="AX180" t="str">
        <f t="shared" si="195"/>
        <v/>
      </c>
      <c r="CW180"/>
      <c r="CX180" s="25" t="str">
        <f t="shared" si="217"/>
        <v/>
      </c>
      <c r="CY180" s="25" t="str">
        <f t="shared" si="218"/>
        <v/>
      </c>
      <c r="CZ180" s="25" t="str">
        <f t="shared" si="219"/>
        <v/>
      </c>
      <c r="DA180" s="25" t="str">
        <f t="shared" si="220"/>
        <v/>
      </c>
      <c r="DB180" s="304"/>
      <c r="DC180" s="25" t="str">
        <f t="shared" si="221"/>
        <v/>
      </c>
      <c r="DD180"/>
      <c r="DE180"/>
      <c r="DG180"/>
      <c r="DH180" s="26">
        <f t="shared" si="223"/>
        <v>0</v>
      </c>
      <c r="DI180" s="26">
        <f t="shared" si="224"/>
        <v>0</v>
      </c>
      <c r="DJ180" s="26">
        <f t="shared" si="225"/>
        <v>0</v>
      </c>
      <c r="DK180" s="26">
        <f t="shared" si="226"/>
        <v>0</v>
      </c>
      <c r="DL180" s="304"/>
      <c r="DM180" s="26">
        <f t="shared" si="228"/>
        <v>0</v>
      </c>
    </row>
    <row r="181" spans="1:117" x14ac:dyDescent="0.25">
      <c r="A181" s="791"/>
      <c r="B181" s="2676"/>
      <c r="C181" s="305" t="s">
        <v>212</v>
      </c>
      <c r="D181" s="301">
        <f t="shared" ref="D181:D194" si="230">SUM(E181+F181)</f>
        <v>0</v>
      </c>
      <c r="E181" s="1395">
        <f>SUM(AA181+AC181+AE181+AG181+AI181+AK181+AM181+AO181)</f>
        <v>0</v>
      </c>
      <c r="F181" s="294">
        <f t="shared" si="229"/>
        <v>0</v>
      </c>
      <c r="G181" s="1596"/>
      <c r="H181" s="1642"/>
      <c r="I181" s="1642"/>
      <c r="J181" s="1642"/>
      <c r="K181" s="1642"/>
      <c r="L181" s="1642"/>
      <c r="M181" s="1642"/>
      <c r="N181" s="1642"/>
      <c r="O181" s="1642"/>
      <c r="P181" s="1642"/>
      <c r="Q181" s="1642"/>
      <c r="R181" s="1642"/>
      <c r="S181" s="1642"/>
      <c r="T181" s="1642"/>
      <c r="U181" s="1642"/>
      <c r="V181" s="1642"/>
      <c r="W181" s="1642"/>
      <c r="X181" s="1595"/>
      <c r="Y181" s="1642"/>
      <c r="Z181" s="1642"/>
      <c r="AA181" s="1434"/>
      <c r="AB181" s="39"/>
      <c r="AC181" s="1473"/>
      <c r="AD181" s="39"/>
      <c r="AE181" s="1473"/>
      <c r="AF181" s="39"/>
      <c r="AG181" s="1473"/>
      <c r="AH181" s="39"/>
      <c r="AI181" s="1473"/>
      <c r="AJ181" s="39"/>
      <c r="AK181" s="1473"/>
      <c r="AL181" s="39"/>
      <c r="AM181" s="1473"/>
      <c r="AN181" s="39"/>
      <c r="AO181" s="1473"/>
      <c r="AP181" s="39"/>
      <c r="AQ181" s="1437"/>
      <c r="AR181" s="1435"/>
      <c r="AS181" s="39"/>
      <c r="AT181" s="39"/>
      <c r="AU181" s="39"/>
      <c r="AV181" s="1661"/>
      <c r="AW181" s="39"/>
      <c r="AX181" t="str">
        <f t="shared" si="195"/>
        <v/>
      </c>
      <c r="CW181"/>
      <c r="CX181" s="25" t="str">
        <f t="shared" si="217"/>
        <v/>
      </c>
      <c r="CY181" s="25" t="str">
        <f t="shared" si="218"/>
        <v/>
      </c>
      <c r="CZ181" s="25" t="str">
        <f t="shared" si="219"/>
        <v/>
      </c>
      <c r="DA181" s="25" t="str">
        <f t="shared" si="220"/>
        <v/>
      </c>
      <c r="DB181" s="304"/>
      <c r="DC181" s="25" t="str">
        <f t="shared" si="221"/>
        <v/>
      </c>
      <c r="DD181"/>
      <c r="DE181"/>
      <c r="DG181"/>
      <c r="DH181" s="26">
        <f t="shared" si="223"/>
        <v>0</v>
      </c>
      <c r="DI181" s="26">
        <f t="shared" si="224"/>
        <v>0</v>
      </c>
      <c r="DJ181" s="26">
        <f t="shared" si="225"/>
        <v>0</v>
      </c>
      <c r="DK181" s="26">
        <f t="shared" si="226"/>
        <v>0</v>
      </c>
      <c r="DL181" s="304"/>
      <c r="DM181" s="26">
        <f t="shared" si="228"/>
        <v>0</v>
      </c>
    </row>
    <row r="182" spans="1:117" x14ac:dyDescent="0.25">
      <c r="A182" s="791"/>
      <c r="B182" s="2888" t="s">
        <v>213</v>
      </c>
      <c r="C182" s="2896" t="s">
        <v>210</v>
      </c>
      <c r="D182" s="2875">
        <f t="shared" si="230"/>
        <v>0</v>
      </c>
      <c r="E182" s="290">
        <f>SUM(AA182+AC182+AE182+AG182+AI182+AK182+AM182+AO182)</f>
        <v>0</v>
      </c>
      <c r="F182" s="297">
        <f t="shared" si="229"/>
        <v>0</v>
      </c>
      <c r="G182" s="1596"/>
      <c r="H182" s="1642"/>
      <c r="I182" s="1642"/>
      <c r="J182" s="1642"/>
      <c r="K182" s="1642"/>
      <c r="L182" s="1642"/>
      <c r="M182" s="1642"/>
      <c r="N182" s="1642"/>
      <c r="O182" s="1642"/>
      <c r="P182" s="1642"/>
      <c r="Q182" s="1642"/>
      <c r="R182" s="1642"/>
      <c r="S182" s="1642"/>
      <c r="T182" s="1642"/>
      <c r="U182" s="1642"/>
      <c r="V182" s="1642"/>
      <c r="W182" s="1642"/>
      <c r="X182" s="1595"/>
      <c r="Y182" s="1642"/>
      <c r="Z182" s="1642"/>
      <c r="AA182" s="205"/>
      <c r="AB182" s="2774"/>
      <c r="AC182" s="2762"/>
      <c r="AD182" s="2774"/>
      <c r="AE182" s="2762"/>
      <c r="AF182" s="2774"/>
      <c r="AG182" s="2762"/>
      <c r="AH182" s="2774"/>
      <c r="AI182" s="2762"/>
      <c r="AJ182" s="2774"/>
      <c r="AK182" s="2762"/>
      <c r="AL182" s="2774"/>
      <c r="AM182" s="2762"/>
      <c r="AN182" s="2774"/>
      <c r="AO182" s="2762"/>
      <c r="AP182" s="2774"/>
      <c r="AQ182" s="2879"/>
      <c r="AR182" s="52"/>
      <c r="AS182" s="2774"/>
      <c r="AT182" s="2774"/>
      <c r="AU182" s="2774"/>
      <c r="AV182" s="2751"/>
      <c r="AW182" s="2774"/>
      <c r="AX182" t="str">
        <f t="shared" si="195"/>
        <v/>
      </c>
      <c r="CW182"/>
      <c r="CX182" s="25" t="str">
        <f t="shared" si="217"/>
        <v/>
      </c>
      <c r="CY182" s="25" t="str">
        <f t="shared" si="218"/>
        <v/>
      </c>
      <c r="CZ182" s="25" t="str">
        <f t="shared" si="219"/>
        <v/>
      </c>
      <c r="DA182" s="25" t="str">
        <f t="shared" si="220"/>
        <v/>
      </c>
      <c r="DB182" s="25" t="str">
        <f t="shared" si="222"/>
        <v/>
      </c>
      <c r="DC182" s="25" t="str">
        <f t="shared" si="221"/>
        <v/>
      </c>
      <c r="DD182"/>
      <c r="DE182"/>
      <c r="DG182"/>
      <c r="DH182" s="26">
        <f t="shared" si="223"/>
        <v>0</v>
      </c>
      <c r="DI182" s="26">
        <f t="shared" si="224"/>
        <v>0</v>
      </c>
      <c r="DJ182" s="26">
        <f t="shared" si="225"/>
        <v>0</v>
      </c>
      <c r="DK182" s="26">
        <f t="shared" si="226"/>
        <v>0</v>
      </c>
      <c r="DL182" s="26">
        <f t="shared" si="227"/>
        <v>0</v>
      </c>
      <c r="DM182" s="26">
        <f t="shared" si="228"/>
        <v>0</v>
      </c>
    </row>
    <row r="183" spans="1:117" x14ac:dyDescent="0.25">
      <c r="A183" s="791"/>
      <c r="B183" s="2900"/>
      <c r="C183" s="1672" t="s">
        <v>214</v>
      </c>
      <c r="D183" s="2680">
        <f t="shared" si="230"/>
        <v>0</v>
      </c>
      <c r="E183" s="1395">
        <f>SUM(AA183+AC183+AE183+AG183+AI183+AK183+AM183+AO183)</f>
        <v>0</v>
      </c>
      <c r="F183" s="294">
        <f t="shared" si="229"/>
        <v>0</v>
      </c>
      <c r="G183" s="1596"/>
      <c r="H183" s="1642"/>
      <c r="I183" s="1642"/>
      <c r="J183" s="1642"/>
      <c r="K183" s="1642"/>
      <c r="L183" s="1642"/>
      <c r="M183" s="1642"/>
      <c r="N183" s="1642"/>
      <c r="O183" s="1642"/>
      <c r="P183" s="1642"/>
      <c r="Q183" s="1642"/>
      <c r="R183" s="1642"/>
      <c r="S183" s="1642"/>
      <c r="T183" s="1642"/>
      <c r="U183" s="1642"/>
      <c r="V183" s="1642"/>
      <c r="W183" s="1642"/>
      <c r="X183" s="1595"/>
      <c r="Y183" s="1642"/>
      <c r="Z183" s="1642"/>
      <c r="AA183" s="1624"/>
      <c r="AB183" s="39"/>
      <c r="AC183" s="1473"/>
      <c r="AD183" s="39"/>
      <c r="AE183" s="1473"/>
      <c r="AF183" s="39"/>
      <c r="AG183" s="1473"/>
      <c r="AH183" s="39"/>
      <c r="AI183" s="1473"/>
      <c r="AJ183" s="39"/>
      <c r="AK183" s="1473"/>
      <c r="AL183" s="39"/>
      <c r="AM183" s="1473"/>
      <c r="AN183" s="39"/>
      <c r="AO183" s="1473"/>
      <c r="AP183" s="39"/>
      <c r="AQ183" s="1437"/>
      <c r="AR183" s="1435"/>
      <c r="AS183" s="39"/>
      <c r="AT183" s="39"/>
      <c r="AU183" s="39"/>
      <c r="AV183" s="1661"/>
      <c r="AW183" s="39"/>
      <c r="AX183" t="str">
        <f t="shared" si="195"/>
        <v/>
      </c>
      <c r="CW183"/>
      <c r="CX183" s="25" t="str">
        <f t="shared" si="217"/>
        <v/>
      </c>
      <c r="CY183" s="25" t="str">
        <f t="shared" si="218"/>
        <v/>
      </c>
      <c r="CZ183" s="25" t="str">
        <f t="shared" si="219"/>
        <v/>
      </c>
      <c r="DA183" s="25" t="str">
        <f t="shared" si="220"/>
        <v/>
      </c>
      <c r="DB183" s="304"/>
      <c r="DC183" s="25" t="str">
        <f t="shared" si="221"/>
        <v/>
      </c>
      <c r="DD183"/>
      <c r="DE183"/>
      <c r="DG183"/>
      <c r="DH183" s="26">
        <f t="shared" si="223"/>
        <v>0</v>
      </c>
      <c r="DI183" s="26">
        <f t="shared" si="224"/>
        <v>0</v>
      </c>
      <c r="DJ183" s="26">
        <f t="shared" si="225"/>
        <v>0</v>
      </c>
      <c r="DK183" s="26">
        <f t="shared" si="226"/>
        <v>0</v>
      </c>
      <c r="DL183" s="304"/>
      <c r="DM183" s="26">
        <f t="shared" si="228"/>
        <v>0</v>
      </c>
    </row>
    <row r="184" spans="1:117" x14ac:dyDescent="0.25">
      <c r="A184" s="791"/>
      <c r="B184" s="2823" t="s">
        <v>95</v>
      </c>
      <c r="C184" s="2901" t="s">
        <v>210</v>
      </c>
      <c r="D184" s="245">
        <f t="shared" si="230"/>
        <v>0</v>
      </c>
      <c r="E184" s="290">
        <f t="shared" ref="E184:F186" si="231">SUM(AC184+AE184+AG184+AI184+AK184+AM184+AO184)</f>
        <v>0</v>
      </c>
      <c r="F184" s="297">
        <f t="shared" si="231"/>
        <v>0</v>
      </c>
      <c r="G184" s="1596"/>
      <c r="H184" s="1642"/>
      <c r="I184" s="1642"/>
      <c r="J184" s="1642"/>
      <c r="K184" s="1642"/>
      <c r="L184" s="1642"/>
      <c r="M184" s="1642"/>
      <c r="N184" s="1642"/>
      <c r="O184" s="1642"/>
      <c r="P184" s="1642"/>
      <c r="Q184" s="1642"/>
      <c r="R184" s="1642"/>
      <c r="S184" s="1642"/>
      <c r="T184" s="1642"/>
      <c r="U184" s="1642"/>
      <c r="V184" s="1642"/>
      <c r="W184" s="1642"/>
      <c r="X184" s="1595"/>
      <c r="Y184" s="1642"/>
      <c r="Z184" s="1642"/>
      <c r="AA184" s="220"/>
      <c r="AB184" s="220"/>
      <c r="AC184" s="2746"/>
      <c r="AD184" s="2774"/>
      <c r="AE184" s="2762"/>
      <c r="AF184" s="2774"/>
      <c r="AG184" s="2762"/>
      <c r="AH184" s="2774"/>
      <c r="AI184" s="2762"/>
      <c r="AJ184" s="2774"/>
      <c r="AK184" s="2762"/>
      <c r="AL184" s="2774"/>
      <c r="AM184" s="2762"/>
      <c r="AN184" s="2774"/>
      <c r="AO184" s="2762"/>
      <c r="AP184" s="2774"/>
      <c r="AQ184" s="2879"/>
      <c r="AR184" s="52"/>
      <c r="AS184" s="2774"/>
      <c r="AT184" s="2774"/>
      <c r="AU184" s="2774"/>
      <c r="AV184" s="2751"/>
      <c r="AW184" s="2774"/>
      <c r="AX184" t="str">
        <f t="shared" si="195"/>
        <v/>
      </c>
      <c r="CW184"/>
      <c r="CX184" s="25" t="str">
        <f t="shared" si="217"/>
        <v/>
      </c>
      <c r="CY184" s="25" t="str">
        <f t="shared" si="218"/>
        <v/>
      </c>
      <c r="CZ184" s="25" t="str">
        <f t="shared" si="219"/>
        <v/>
      </c>
      <c r="DA184" s="25" t="str">
        <f t="shared" si="220"/>
        <v/>
      </c>
      <c r="DB184" s="25" t="str">
        <f t="shared" si="222"/>
        <v/>
      </c>
      <c r="DC184" s="25" t="str">
        <f t="shared" si="221"/>
        <v/>
      </c>
      <c r="DD184"/>
      <c r="DE184"/>
      <c r="DG184"/>
      <c r="DH184" s="26">
        <f t="shared" si="223"/>
        <v>0</v>
      </c>
      <c r="DI184" s="26">
        <f t="shared" si="224"/>
        <v>0</v>
      </c>
      <c r="DJ184" s="26">
        <f t="shared" si="225"/>
        <v>0</v>
      </c>
      <c r="DK184" s="26">
        <f t="shared" si="226"/>
        <v>0</v>
      </c>
      <c r="DL184" s="26">
        <f t="shared" si="227"/>
        <v>0</v>
      </c>
      <c r="DM184" s="26">
        <f t="shared" si="228"/>
        <v>0</v>
      </c>
    </row>
    <row r="185" spans="1:117" x14ac:dyDescent="0.25">
      <c r="A185" s="791"/>
      <c r="B185" s="728"/>
      <c r="C185" s="1648" t="s">
        <v>215</v>
      </c>
      <c r="D185" s="301">
        <f t="shared" si="230"/>
        <v>0</v>
      </c>
      <c r="E185" s="290">
        <f t="shared" si="231"/>
        <v>0</v>
      </c>
      <c r="F185" s="297">
        <f t="shared" si="231"/>
        <v>0</v>
      </c>
      <c r="G185" s="1596"/>
      <c r="H185" s="1642"/>
      <c r="I185" s="1642"/>
      <c r="J185" s="1642"/>
      <c r="K185" s="1642"/>
      <c r="L185" s="1642"/>
      <c r="M185" s="1642"/>
      <c r="N185" s="1642"/>
      <c r="O185" s="1642"/>
      <c r="P185" s="1642"/>
      <c r="Q185" s="1642"/>
      <c r="R185" s="1642"/>
      <c r="S185" s="1642"/>
      <c r="T185" s="1642"/>
      <c r="U185" s="1642"/>
      <c r="V185" s="1642"/>
      <c r="W185" s="1642"/>
      <c r="X185" s="1595"/>
      <c r="Y185" s="1642"/>
      <c r="Z185" s="1642"/>
      <c r="AA185" s="1642"/>
      <c r="AB185" s="1642"/>
      <c r="AC185" s="302"/>
      <c r="AD185" s="63"/>
      <c r="AE185" s="193"/>
      <c r="AF185" s="63"/>
      <c r="AG185" s="193"/>
      <c r="AH185" s="63"/>
      <c r="AI185" s="193"/>
      <c r="AJ185" s="63"/>
      <c r="AK185" s="193"/>
      <c r="AL185" s="63"/>
      <c r="AM185" s="193"/>
      <c r="AN185" s="63"/>
      <c r="AO185" s="193"/>
      <c r="AP185" s="63"/>
      <c r="AQ185" s="252"/>
      <c r="AR185" s="232"/>
      <c r="AS185" s="63"/>
      <c r="AT185" s="63"/>
      <c r="AU185" s="63"/>
      <c r="AV185" s="234"/>
      <c r="AW185" s="63"/>
      <c r="AX185" t="str">
        <f t="shared" si="195"/>
        <v/>
      </c>
      <c r="CW185"/>
      <c r="CX185" s="25" t="str">
        <f t="shared" si="217"/>
        <v/>
      </c>
      <c r="CY185" s="25" t="str">
        <f t="shared" si="218"/>
        <v/>
      </c>
      <c r="CZ185" s="25" t="str">
        <f t="shared" si="219"/>
        <v/>
      </c>
      <c r="DA185" s="25" t="str">
        <f t="shared" si="220"/>
        <v/>
      </c>
      <c r="DB185" s="304"/>
      <c r="DC185" s="25" t="str">
        <f t="shared" si="221"/>
        <v/>
      </c>
      <c r="DD185"/>
      <c r="DE185"/>
      <c r="DG185"/>
      <c r="DH185" s="26">
        <f t="shared" si="223"/>
        <v>0</v>
      </c>
      <c r="DI185" s="26">
        <f t="shared" si="224"/>
        <v>0</v>
      </c>
      <c r="DJ185" s="26">
        <f t="shared" si="225"/>
        <v>0</v>
      </c>
      <c r="DK185" s="26">
        <f t="shared" si="226"/>
        <v>0</v>
      </c>
      <c r="DL185" s="304"/>
      <c r="DM185" s="26">
        <f t="shared" si="228"/>
        <v>0</v>
      </c>
    </row>
    <row r="186" spans="1:117" x14ac:dyDescent="0.25">
      <c r="A186" s="2899"/>
      <c r="B186" s="898"/>
      <c r="C186" s="2904" t="s">
        <v>216</v>
      </c>
      <c r="D186" s="301">
        <f t="shared" si="230"/>
        <v>0</v>
      </c>
      <c r="E186" s="1395">
        <f t="shared" si="231"/>
        <v>0</v>
      </c>
      <c r="F186" s="294">
        <f t="shared" si="231"/>
        <v>0</v>
      </c>
      <c r="G186" s="1596"/>
      <c r="H186" s="1642"/>
      <c r="I186" s="1642"/>
      <c r="J186" s="1642"/>
      <c r="K186" s="1642"/>
      <c r="L186" s="1642"/>
      <c r="M186" s="1642"/>
      <c r="N186" s="1642"/>
      <c r="O186" s="1642"/>
      <c r="P186" s="1642"/>
      <c r="Q186" s="1642"/>
      <c r="R186" s="1642"/>
      <c r="S186" s="1642"/>
      <c r="T186" s="1642"/>
      <c r="U186" s="1642"/>
      <c r="V186" s="1642"/>
      <c r="W186" s="1642"/>
      <c r="X186" s="1595"/>
      <c r="Y186" s="1642"/>
      <c r="Z186" s="1642"/>
      <c r="AA186" s="1642"/>
      <c r="AB186" s="1642"/>
      <c r="AC186" s="1434"/>
      <c r="AD186" s="39"/>
      <c r="AE186" s="1473"/>
      <c r="AF186" s="39"/>
      <c r="AG186" s="1473"/>
      <c r="AH186" s="39"/>
      <c r="AI186" s="1473"/>
      <c r="AJ186" s="39"/>
      <c r="AK186" s="1473"/>
      <c r="AL186" s="39"/>
      <c r="AM186" s="1473"/>
      <c r="AN186" s="39"/>
      <c r="AO186" s="1473"/>
      <c r="AP186" s="39"/>
      <c r="AQ186" s="1437"/>
      <c r="AR186" s="1435"/>
      <c r="AS186" s="39"/>
      <c r="AT186" s="39"/>
      <c r="AU186" s="39"/>
      <c r="AV186" s="1661"/>
      <c r="AW186" s="39"/>
      <c r="AX186" t="str">
        <f t="shared" si="195"/>
        <v/>
      </c>
      <c r="CW186"/>
      <c r="CX186" s="25" t="str">
        <f t="shared" si="217"/>
        <v/>
      </c>
      <c r="CY186" s="25" t="str">
        <f t="shared" si="218"/>
        <v/>
      </c>
      <c r="CZ186" s="25" t="str">
        <f t="shared" si="219"/>
        <v/>
      </c>
      <c r="DA186" s="25" t="str">
        <f t="shared" si="220"/>
        <v/>
      </c>
      <c r="DB186" s="304"/>
      <c r="DC186" s="25" t="str">
        <f t="shared" si="221"/>
        <v/>
      </c>
      <c r="DD186"/>
      <c r="DE186"/>
      <c r="DG186"/>
      <c r="DH186" s="26">
        <f t="shared" si="223"/>
        <v>0</v>
      </c>
      <c r="DI186" s="26">
        <f t="shared" si="224"/>
        <v>0</v>
      </c>
      <c r="DJ186" s="26">
        <f t="shared" si="225"/>
        <v>0</v>
      </c>
      <c r="DK186" s="26">
        <f t="shared" si="226"/>
        <v>0</v>
      </c>
      <c r="DL186" s="304"/>
      <c r="DM186" s="26">
        <f t="shared" si="228"/>
        <v>0</v>
      </c>
    </row>
    <row r="187" spans="1:117" ht="15" customHeight="1" x14ac:dyDescent="0.25">
      <c r="A187" s="2844" t="s">
        <v>217</v>
      </c>
      <c r="B187" s="2783" t="s">
        <v>218</v>
      </c>
      <c r="C187" s="2732"/>
      <c r="D187" s="2905">
        <f>SUM(E187+F187)</f>
        <v>0</v>
      </c>
      <c r="E187" s="2906">
        <f t="shared" ref="E187:F191" si="232">SUM(AK187)</f>
        <v>0</v>
      </c>
      <c r="F187" s="2907">
        <f t="shared" si="232"/>
        <v>0</v>
      </c>
      <c r="G187" s="1603"/>
      <c r="H187" s="1641"/>
      <c r="I187" s="1641"/>
      <c r="J187" s="1641"/>
      <c r="K187" s="1641"/>
      <c r="L187" s="1641"/>
      <c r="M187" s="1641"/>
      <c r="N187" s="1641"/>
      <c r="O187" s="1641"/>
      <c r="P187" s="1641"/>
      <c r="Q187" s="1641"/>
      <c r="R187" s="1641"/>
      <c r="S187" s="1641"/>
      <c r="T187" s="1641"/>
      <c r="U187" s="1641"/>
      <c r="V187" s="1641"/>
      <c r="W187" s="1641"/>
      <c r="X187" s="1602"/>
      <c r="Y187" s="1641"/>
      <c r="Z187" s="1641"/>
      <c r="AA187" s="1641"/>
      <c r="AB187" s="1641"/>
      <c r="AC187" s="2877"/>
      <c r="AD187" s="219"/>
      <c r="AE187" s="219"/>
      <c r="AF187" s="219"/>
      <c r="AG187" s="219"/>
      <c r="AH187" s="219"/>
      <c r="AI187" s="219"/>
      <c r="AJ187" s="311"/>
      <c r="AK187" s="2908"/>
      <c r="AL187" s="2909"/>
      <c r="AM187" s="2910"/>
      <c r="AN187" s="219"/>
      <c r="AO187" s="219"/>
      <c r="AP187" s="311"/>
      <c r="AQ187" s="2911"/>
      <c r="AR187" s="2912"/>
      <c r="AS187" s="1641"/>
      <c r="AT187" s="1602"/>
      <c r="AU187" s="2913"/>
      <c r="AV187" s="2913"/>
      <c r="AW187" s="2913"/>
      <c r="AX187" t="str">
        <f t="shared" si="195"/>
        <v/>
      </c>
      <c r="CW187"/>
      <c r="CX187" s="25" t="str">
        <f t="shared" si="217"/>
        <v/>
      </c>
      <c r="CY187" s="304"/>
      <c r="CZ187" s="304"/>
      <c r="DA187" s="25" t="str">
        <f t="shared" si="220"/>
        <v/>
      </c>
      <c r="DB187" s="25" t="str">
        <f t="shared" si="222"/>
        <v/>
      </c>
      <c r="DC187" s="25" t="str">
        <f t="shared" si="221"/>
        <v/>
      </c>
      <c r="DD187"/>
      <c r="DE187"/>
      <c r="DG187"/>
      <c r="DH187" s="26">
        <f t="shared" si="223"/>
        <v>0</v>
      </c>
      <c r="DI187" s="304"/>
      <c r="DJ187" s="304"/>
      <c r="DK187" s="26">
        <f t="shared" si="226"/>
        <v>0</v>
      </c>
      <c r="DL187" s="26">
        <f t="shared" si="227"/>
        <v>0</v>
      </c>
      <c r="DM187" s="26">
        <f t="shared" si="228"/>
        <v>0</v>
      </c>
    </row>
    <row r="188" spans="1:117" x14ac:dyDescent="0.25">
      <c r="A188" s="713"/>
      <c r="B188" s="713" t="s">
        <v>209</v>
      </c>
      <c r="C188" s="244" t="s">
        <v>210</v>
      </c>
      <c r="D188" s="2875">
        <f t="shared" si="230"/>
        <v>0</v>
      </c>
      <c r="E188" s="254">
        <f t="shared" si="232"/>
        <v>0</v>
      </c>
      <c r="F188" s="297">
        <f t="shared" si="232"/>
        <v>0</v>
      </c>
      <c r="G188" s="1603"/>
      <c r="H188" s="1641"/>
      <c r="I188" s="1641"/>
      <c r="J188" s="1641"/>
      <c r="K188" s="1641"/>
      <c r="L188" s="1641"/>
      <c r="M188" s="1641"/>
      <c r="N188" s="1641"/>
      <c r="O188" s="1641"/>
      <c r="P188" s="1641"/>
      <c r="Q188" s="1641"/>
      <c r="R188" s="1641"/>
      <c r="S188" s="1641"/>
      <c r="T188" s="1641"/>
      <c r="U188" s="1641"/>
      <c r="V188" s="1641"/>
      <c r="W188" s="1641"/>
      <c r="X188" s="1602"/>
      <c r="Y188" s="1641"/>
      <c r="Z188" s="1641"/>
      <c r="AA188" s="1641"/>
      <c r="AB188" s="1641"/>
      <c r="AC188" s="1603"/>
      <c r="AD188" s="1641"/>
      <c r="AE188" s="1641"/>
      <c r="AF188" s="1641"/>
      <c r="AG188" s="1641"/>
      <c r="AH188" s="1641"/>
      <c r="AI188" s="1641"/>
      <c r="AJ188" s="1485"/>
      <c r="AK188" s="19"/>
      <c r="AL188" s="20"/>
      <c r="AM188" s="1484"/>
      <c r="AN188" s="1641"/>
      <c r="AO188" s="1641"/>
      <c r="AP188" s="1485"/>
      <c r="AQ188" s="230"/>
      <c r="AR188" s="22"/>
      <c r="AS188" s="1641"/>
      <c r="AT188" s="1602"/>
      <c r="AU188" s="24"/>
      <c r="AV188" s="24"/>
      <c r="AW188" s="20"/>
      <c r="AX188" t="str">
        <f t="shared" si="195"/>
        <v/>
      </c>
      <c r="CW188"/>
      <c r="CX188" s="25" t="str">
        <f t="shared" si="217"/>
        <v/>
      </c>
      <c r="CY188" s="304"/>
      <c r="CZ188" s="304"/>
      <c r="DA188" s="25" t="str">
        <f t="shared" si="220"/>
        <v/>
      </c>
      <c r="DB188" s="25" t="str">
        <f t="shared" si="222"/>
        <v/>
      </c>
      <c r="DC188" s="25" t="str">
        <f t="shared" si="221"/>
        <v/>
      </c>
      <c r="DD188"/>
      <c r="DE188"/>
      <c r="DG188"/>
      <c r="DH188" s="26">
        <f t="shared" si="223"/>
        <v>0</v>
      </c>
      <c r="DI188" s="304"/>
      <c r="DJ188" s="304"/>
      <c r="DK188" s="26">
        <f t="shared" si="226"/>
        <v>0</v>
      </c>
      <c r="DL188" s="26">
        <f t="shared" si="227"/>
        <v>0</v>
      </c>
      <c r="DM188" s="26">
        <f t="shared" si="228"/>
        <v>0</v>
      </c>
    </row>
    <row r="189" spans="1:117" x14ac:dyDescent="0.25">
      <c r="A189" s="713"/>
      <c r="B189" s="713"/>
      <c r="C189" s="318" t="s">
        <v>219</v>
      </c>
      <c r="D189" s="1334">
        <f t="shared" si="230"/>
        <v>0</v>
      </c>
      <c r="E189" s="1395">
        <f t="shared" si="232"/>
        <v>0</v>
      </c>
      <c r="F189" s="294">
        <f t="shared" si="232"/>
        <v>0</v>
      </c>
      <c r="G189" s="1603"/>
      <c r="H189" s="1641"/>
      <c r="I189" s="1641"/>
      <c r="J189" s="1641"/>
      <c r="K189" s="1641"/>
      <c r="L189" s="1641"/>
      <c r="M189" s="1641"/>
      <c r="N189" s="1641"/>
      <c r="O189" s="1641"/>
      <c r="P189" s="1641"/>
      <c r="Q189" s="1641"/>
      <c r="R189" s="1641"/>
      <c r="S189" s="1641"/>
      <c r="T189" s="1641"/>
      <c r="U189" s="1641"/>
      <c r="V189" s="1641"/>
      <c r="W189" s="1641"/>
      <c r="X189" s="1602"/>
      <c r="Y189" s="1641"/>
      <c r="Z189" s="1641"/>
      <c r="AA189" s="1641"/>
      <c r="AB189" s="1641"/>
      <c r="AC189" s="1603"/>
      <c r="AD189" s="1641"/>
      <c r="AE189" s="1641"/>
      <c r="AF189" s="1641"/>
      <c r="AG189" s="1641"/>
      <c r="AH189" s="1641"/>
      <c r="AI189" s="1641"/>
      <c r="AJ189" s="1485"/>
      <c r="AK189" s="193"/>
      <c r="AL189" s="63"/>
      <c r="AM189" s="1484"/>
      <c r="AN189" s="1641"/>
      <c r="AO189" s="1641"/>
      <c r="AP189" s="1485"/>
      <c r="AQ189" s="252"/>
      <c r="AR189" s="232"/>
      <c r="AS189" s="1641"/>
      <c r="AT189" s="1602"/>
      <c r="AU189" s="1438"/>
      <c r="AV189" s="1661"/>
      <c r="AW189" s="1438"/>
      <c r="AX189" t="str">
        <f t="shared" si="195"/>
        <v/>
      </c>
      <c r="CW189"/>
      <c r="CX189" s="25" t="str">
        <f t="shared" si="217"/>
        <v/>
      </c>
      <c r="CY189" s="304"/>
      <c r="CZ189" s="304"/>
      <c r="DA189" s="25" t="str">
        <f t="shared" si="220"/>
        <v/>
      </c>
      <c r="DB189" s="304"/>
      <c r="DC189" s="25" t="str">
        <f t="shared" si="221"/>
        <v/>
      </c>
      <c r="DD189"/>
      <c r="DE189"/>
      <c r="DG189"/>
      <c r="DH189" s="26">
        <f t="shared" si="223"/>
        <v>0</v>
      </c>
      <c r="DI189" s="304"/>
      <c r="DJ189" s="304"/>
      <c r="DK189" s="26">
        <f t="shared" si="226"/>
        <v>0</v>
      </c>
      <c r="DL189" s="304"/>
      <c r="DM189" s="26">
        <f t="shared" si="228"/>
        <v>0</v>
      </c>
    </row>
    <row r="190" spans="1:117" x14ac:dyDescent="0.25">
      <c r="A190" s="713"/>
      <c r="B190" s="2844" t="s">
        <v>95</v>
      </c>
      <c r="C190" s="2901" t="s">
        <v>220</v>
      </c>
      <c r="D190" s="2875">
        <f t="shared" si="230"/>
        <v>0</v>
      </c>
      <c r="E190" s="290">
        <f t="shared" si="232"/>
        <v>0</v>
      </c>
      <c r="F190" s="297">
        <f t="shared" si="232"/>
        <v>0</v>
      </c>
      <c r="G190" s="1603"/>
      <c r="H190" s="1641"/>
      <c r="I190" s="1641"/>
      <c r="J190" s="1641"/>
      <c r="K190" s="1641"/>
      <c r="L190" s="1641"/>
      <c r="M190" s="1641"/>
      <c r="N190" s="1641"/>
      <c r="O190" s="1641"/>
      <c r="P190" s="1641"/>
      <c r="Q190" s="1641"/>
      <c r="R190" s="1641"/>
      <c r="S190" s="1641"/>
      <c r="T190" s="1641"/>
      <c r="U190" s="1641"/>
      <c r="V190" s="1641"/>
      <c r="W190" s="1641"/>
      <c r="X190" s="1602"/>
      <c r="Y190" s="1641"/>
      <c r="Z190" s="1641"/>
      <c r="AA190" s="1641"/>
      <c r="AB190" s="1641"/>
      <c r="AC190" s="1603"/>
      <c r="AD190" s="1641"/>
      <c r="AE190" s="1641"/>
      <c r="AF190" s="1641"/>
      <c r="AG190" s="1641"/>
      <c r="AH190" s="1641"/>
      <c r="AI190" s="1641"/>
      <c r="AJ190" s="1485"/>
      <c r="AK190" s="2762"/>
      <c r="AL190" s="2774"/>
      <c r="AM190" s="1484"/>
      <c r="AN190" s="1641"/>
      <c r="AO190" s="1641"/>
      <c r="AP190" s="1485"/>
      <c r="AQ190" s="2879"/>
      <c r="AR190" s="52"/>
      <c r="AS190" s="1641"/>
      <c r="AT190" s="1602"/>
      <c r="AU190" s="24"/>
      <c r="AV190" s="24"/>
      <c r="AW190" s="24"/>
      <c r="AX190" t="str">
        <f t="shared" si="195"/>
        <v/>
      </c>
      <c r="CW190"/>
      <c r="CX190" s="25" t="str">
        <f t="shared" si="217"/>
        <v/>
      </c>
      <c r="CY190" s="304"/>
      <c r="CZ190" s="304"/>
      <c r="DA190" s="25" t="str">
        <f t="shared" si="220"/>
        <v/>
      </c>
      <c r="DB190" s="25" t="str">
        <f t="shared" si="222"/>
        <v/>
      </c>
      <c r="DC190" s="25" t="str">
        <f t="shared" si="221"/>
        <v/>
      </c>
      <c r="DD190"/>
      <c r="DE190"/>
      <c r="DG190"/>
      <c r="DH190" s="26">
        <f t="shared" si="223"/>
        <v>0</v>
      </c>
      <c r="DI190" s="304"/>
      <c r="DJ190" s="304"/>
      <c r="DK190" s="26">
        <f t="shared" si="226"/>
        <v>0</v>
      </c>
      <c r="DL190" s="26">
        <f t="shared" si="227"/>
        <v>0</v>
      </c>
      <c r="DM190" s="26">
        <f t="shared" si="228"/>
        <v>0</v>
      </c>
    </row>
    <row r="191" spans="1:117" x14ac:dyDescent="0.25">
      <c r="A191" s="2676"/>
      <c r="B191" s="2676"/>
      <c r="C191" s="1681" t="s">
        <v>221</v>
      </c>
      <c r="D191" s="1334">
        <f t="shared" si="230"/>
        <v>0</v>
      </c>
      <c r="E191" s="290">
        <f t="shared" si="232"/>
        <v>0</v>
      </c>
      <c r="F191" s="297">
        <f t="shared" si="232"/>
        <v>0</v>
      </c>
      <c r="G191" s="1603"/>
      <c r="H191" s="1641"/>
      <c r="I191" s="1641"/>
      <c r="J191" s="1641"/>
      <c r="K191" s="1641"/>
      <c r="L191" s="1641"/>
      <c r="M191" s="1641"/>
      <c r="N191" s="1641"/>
      <c r="O191" s="1641"/>
      <c r="P191" s="1641"/>
      <c r="Q191" s="1641"/>
      <c r="R191" s="1641"/>
      <c r="S191" s="1641"/>
      <c r="T191" s="1641"/>
      <c r="U191" s="1641"/>
      <c r="V191" s="1641"/>
      <c r="W191" s="1641"/>
      <c r="X191" s="1602"/>
      <c r="Y191" s="1659"/>
      <c r="Z191" s="1659"/>
      <c r="AA191" s="1659"/>
      <c r="AB191" s="1659"/>
      <c r="AC191" s="1658"/>
      <c r="AD191" s="1659"/>
      <c r="AE191" s="1659"/>
      <c r="AF191" s="1659"/>
      <c r="AG191" s="1659"/>
      <c r="AH191" s="1659"/>
      <c r="AI191" s="1659"/>
      <c r="AJ191" s="1682"/>
      <c r="AK191" s="2914"/>
      <c r="AL191" s="507"/>
      <c r="AM191" s="1683"/>
      <c r="AN191" s="1659"/>
      <c r="AO191" s="1659"/>
      <c r="AP191" s="1682"/>
      <c r="AQ191" s="2915"/>
      <c r="AR191" s="2916"/>
      <c r="AS191" s="1683"/>
      <c r="AT191" s="1684"/>
      <c r="AU191" s="2917"/>
      <c r="AV191" s="1661"/>
      <c r="AW191" s="39"/>
      <c r="AX191" t="str">
        <f t="shared" si="195"/>
        <v/>
      </c>
      <c r="CW191"/>
      <c r="CX191" s="25" t="str">
        <f t="shared" si="217"/>
        <v/>
      </c>
      <c r="CY191" s="304"/>
      <c r="CZ191" s="304"/>
      <c r="DA191" s="25" t="str">
        <f t="shared" si="220"/>
        <v/>
      </c>
      <c r="DB191" s="304"/>
      <c r="DC191" s="25" t="str">
        <f t="shared" si="221"/>
        <v/>
      </c>
      <c r="DD191"/>
      <c r="DE191"/>
      <c r="DG191"/>
      <c r="DH191" s="26">
        <f t="shared" si="223"/>
        <v>0</v>
      </c>
      <c r="DI191" s="304"/>
      <c r="DJ191" s="304"/>
      <c r="DK191" s="26">
        <f t="shared" si="226"/>
        <v>0</v>
      </c>
      <c r="DL191" s="304"/>
      <c r="DM191" s="26">
        <f t="shared" si="228"/>
        <v>0</v>
      </c>
    </row>
    <row r="192" spans="1:117" ht="15" customHeight="1" x14ac:dyDescent="0.25">
      <c r="A192" s="2918" t="s">
        <v>222</v>
      </c>
      <c r="B192" s="2919" t="s">
        <v>223</v>
      </c>
      <c r="C192" s="2920" t="s">
        <v>224</v>
      </c>
      <c r="D192" s="2875">
        <f t="shared" si="230"/>
        <v>0</v>
      </c>
      <c r="E192" s="254">
        <f t="shared" ref="E192:F194" si="233">SUM(Y192+AA192+AC192+AE192+AG192+AI192+AK192+AM192+AO192)</f>
        <v>0</v>
      </c>
      <c r="F192" s="2876">
        <f t="shared" si="233"/>
        <v>0</v>
      </c>
      <c r="G192" s="1596"/>
      <c r="H192" s="1642"/>
      <c r="I192" s="1642"/>
      <c r="J192" s="1642"/>
      <c r="K192" s="1642"/>
      <c r="L192" s="1642"/>
      <c r="M192" s="1642"/>
      <c r="N192" s="1642"/>
      <c r="O192" s="1642"/>
      <c r="P192" s="1642"/>
      <c r="Q192" s="1642"/>
      <c r="R192" s="1642"/>
      <c r="S192" s="1642"/>
      <c r="T192" s="1642"/>
      <c r="U192" s="1642"/>
      <c r="V192" s="1642"/>
      <c r="W192" s="1642"/>
      <c r="X192" s="1594"/>
      <c r="Y192" s="19"/>
      <c r="Z192" s="20"/>
      <c r="AA192" s="19"/>
      <c r="AB192" s="20"/>
      <c r="AC192" s="19"/>
      <c r="AD192" s="20"/>
      <c r="AE192" s="19"/>
      <c r="AF192" s="20"/>
      <c r="AG192" s="19"/>
      <c r="AH192" s="20"/>
      <c r="AI192" s="19"/>
      <c r="AJ192" s="20"/>
      <c r="AK192" s="19"/>
      <c r="AL192" s="20"/>
      <c r="AM192" s="19"/>
      <c r="AN192" s="20"/>
      <c r="AO192" s="19"/>
      <c r="AP192" s="20"/>
      <c r="AQ192" s="230"/>
      <c r="AR192" s="22"/>
      <c r="AS192" s="20"/>
      <c r="AT192" s="20"/>
      <c r="AU192" s="20"/>
      <c r="AV192" s="24"/>
      <c r="AW192" s="20"/>
      <c r="AX192" t="str">
        <f t="shared" si="195"/>
        <v/>
      </c>
      <c r="CW192"/>
      <c r="CX192" s="25" t="str">
        <f t="shared" si="217"/>
        <v/>
      </c>
      <c r="CY192" s="25" t="str">
        <f t="shared" ref="CY192:CY196" si="234">IF(AND(D192&gt;0,AS192=""),"  * No olvide digitar la variable Niños, niñas, adolescentes y jóvenes SENAME. Digite Cero si no tiene.",IF(AS192&gt;D192," * La variable Niños, niñas, adolescentes y jóvenes SENAME no pueden superar el Total Ambos Sexos.",""))</f>
        <v/>
      </c>
      <c r="CZ192" s="25" t="str">
        <f t="shared" ref="CZ192:CZ196" si="235">IF(AND(D192&gt;0,AT192=""),"  * No olvide digitar la variable Niños, niñas, adolescentes y jóvenes Mejor Niñez. Digite Cero si no tiene.",IF(AT192&gt;D192," * La variable Niños, niñas, adolescentes y jóvenes Mejor Niñez  no pueden superar el Total Ambos Sexos.",""))</f>
        <v/>
      </c>
      <c r="DA192" s="25" t="str">
        <f t="shared" si="220"/>
        <v/>
      </c>
      <c r="DB192" s="25" t="str">
        <f t="shared" si="222"/>
        <v/>
      </c>
      <c r="DC192" s="25" t="str">
        <f t="shared" si="221"/>
        <v/>
      </c>
      <c r="DD192"/>
      <c r="DE192"/>
      <c r="DG192"/>
      <c r="DH192" s="26">
        <f t="shared" si="223"/>
        <v>0</v>
      </c>
      <c r="DI192" s="26">
        <f t="shared" si="224"/>
        <v>0</v>
      </c>
      <c r="DJ192" s="26">
        <f t="shared" si="225"/>
        <v>0</v>
      </c>
      <c r="DK192" s="26">
        <f t="shared" si="226"/>
        <v>0</v>
      </c>
      <c r="DL192" s="26">
        <f t="shared" si="227"/>
        <v>0</v>
      </c>
      <c r="DM192" s="26">
        <f t="shared" si="228"/>
        <v>0</v>
      </c>
    </row>
    <row r="193" spans="1:117" x14ac:dyDescent="0.25">
      <c r="A193" s="785"/>
      <c r="B193" s="788"/>
      <c r="C193" s="329" t="s">
        <v>225</v>
      </c>
      <c r="D193" s="1321">
        <f t="shared" si="230"/>
        <v>0</v>
      </c>
      <c r="E193" s="1655">
        <f t="shared" si="233"/>
        <v>0</v>
      </c>
      <c r="F193" s="1640">
        <f t="shared" si="233"/>
        <v>0</v>
      </c>
      <c r="G193" s="1596"/>
      <c r="H193" s="1642"/>
      <c r="I193" s="1642"/>
      <c r="J193" s="1642"/>
      <c r="K193" s="1642"/>
      <c r="L193" s="1642"/>
      <c r="M193" s="1642"/>
      <c r="N193" s="1642"/>
      <c r="O193" s="1642"/>
      <c r="P193" s="1642"/>
      <c r="Q193" s="1642"/>
      <c r="R193" s="1642"/>
      <c r="S193" s="1642"/>
      <c r="T193" s="1642"/>
      <c r="U193" s="1642"/>
      <c r="V193" s="1642"/>
      <c r="W193" s="1642"/>
      <c r="X193" s="1594"/>
      <c r="Y193" s="193"/>
      <c r="Z193" s="63"/>
      <c r="AA193" s="193"/>
      <c r="AB193" s="63"/>
      <c r="AC193" s="193"/>
      <c r="AD193" s="63"/>
      <c r="AE193" s="193"/>
      <c r="AF193" s="63"/>
      <c r="AG193" s="193"/>
      <c r="AH193" s="63"/>
      <c r="AI193" s="193"/>
      <c r="AJ193" s="63"/>
      <c r="AK193" s="193"/>
      <c r="AL193" s="63"/>
      <c r="AM193" s="193"/>
      <c r="AN193" s="63"/>
      <c r="AO193" s="193"/>
      <c r="AP193" s="63"/>
      <c r="AQ193" s="252"/>
      <c r="AR193" s="232"/>
      <c r="AS193" s="63"/>
      <c r="AT193" s="63"/>
      <c r="AU193" s="63"/>
      <c r="AV193" s="235"/>
      <c r="AW193" s="63"/>
      <c r="AX193" t="str">
        <f t="shared" si="195"/>
        <v/>
      </c>
      <c r="CW193"/>
      <c r="CX193" s="25" t="str">
        <f t="shared" si="217"/>
        <v/>
      </c>
      <c r="CY193" s="25" t="str">
        <f t="shared" si="234"/>
        <v/>
      </c>
      <c r="CZ193" s="25" t="str">
        <f t="shared" si="235"/>
        <v/>
      </c>
      <c r="DA193" s="25" t="str">
        <f t="shared" si="220"/>
        <v/>
      </c>
      <c r="DB193" s="25" t="str">
        <f t="shared" si="222"/>
        <v/>
      </c>
      <c r="DC193" s="25" t="str">
        <f t="shared" si="221"/>
        <v/>
      </c>
      <c r="DD193"/>
      <c r="DE193"/>
      <c r="DG193"/>
      <c r="DH193" s="26">
        <f t="shared" si="223"/>
        <v>0</v>
      </c>
      <c r="DI193" s="26">
        <f t="shared" si="224"/>
        <v>0</v>
      </c>
      <c r="DJ193" s="26">
        <f t="shared" si="225"/>
        <v>0</v>
      </c>
      <c r="DK193" s="26">
        <f t="shared" si="226"/>
        <v>0</v>
      </c>
      <c r="DL193" s="26">
        <f t="shared" si="227"/>
        <v>0</v>
      </c>
      <c r="DM193" s="26">
        <f t="shared" si="228"/>
        <v>0</v>
      </c>
    </row>
    <row r="194" spans="1:117" x14ac:dyDescent="0.25">
      <c r="A194" s="2921"/>
      <c r="B194" s="2922"/>
      <c r="C194" s="1689" t="s">
        <v>226</v>
      </c>
      <c r="D194" s="1334">
        <f t="shared" si="230"/>
        <v>0</v>
      </c>
      <c r="E194" s="1395">
        <f t="shared" si="233"/>
        <v>0</v>
      </c>
      <c r="F194" s="249">
        <f t="shared" si="233"/>
        <v>0</v>
      </c>
      <c r="G194" s="1596"/>
      <c r="H194" s="1642"/>
      <c r="I194" s="1642"/>
      <c r="J194" s="1642"/>
      <c r="K194" s="1642"/>
      <c r="L194" s="1642"/>
      <c r="M194" s="1642"/>
      <c r="N194" s="1642"/>
      <c r="O194" s="1642"/>
      <c r="P194" s="1642"/>
      <c r="Q194" s="1642"/>
      <c r="R194" s="1642"/>
      <c r="S194" s="1642"/>
      <c r="T194" s="1642"/>
      <c r="U194" s="1642"/>
      <c r="V194" s="1642"/>
      <c r="W194" s="1642"/>
      <c r="X194" s="1594"/>
      <c r="Y194" s="1473"/>
      <c r="Z194" s="39"/>
      <c r="AA194" s="1473"/>
      <c r="AB194" s="39"/>
      <c r="AC194" s="1473"/>
      <c r="AD194" s="39"/>
      <c r="AE194" s="1473"/>
      <c r="AF194" s="39"/>
      <c r="AG194" s="1473"/>
      <c r="AH194" s="39"/>
      <c r="AI194" s="1473"/>
      <c r="AJ194" s="39"/>
      <c r="AK194" s="1473"/>
      <c r="AL194" s="39"/>
      <c r="AM194" s="1473"/>
      <c r="AN194" s="39"/>
      <c r="AO194" s="1473"/>
      <c r="AP194" s="39"/>
      <c r="AQ194" s="1437"/>
      <c r="AR194" s="39"/>
      <c r="AS194" s="39"/>
      <c r="AT194" s="39"/>
      <c r="AU194" s="39"/>
      <c r="AV194" s="1438"/>
      <c r="AW194" s="39"/>
      <c r="AX194" t="str">
        <f t="shared" si="195"/>
        <v/>
      </c>
      <c r="CW194"/>
      <c r="CX194" s="25" t="str">
        <f t="shared" si="217"/>
        <v/>
      </c>
      <c r="CY194" s="25" t="str">
        <f t="shared" si="234"/>
        <v/>
      </c>
      <c r="CZ194" s="25" t="str">
        <f t="shared" si="235"/>
        <v/>
      </c>
      <c r="DA194" s="25" t="str">
        <f t="shared" si="220"/>
        <v/>
      </c>
      <c r="DB194" s="25" t="str">
        <f t="shared" si="222"/>
        <v/>
      </c>
      <c r="DC194" s="25" t="str">
        <f t="shared" si="221"/>
        <v/>
      </c>
      <c r="DD194"/>
      <c r="DE194"/>
      <c r="DG194"/>
      <c r="DH194" s="26">
        <f t="shared" si="223"/>
        <v>0</v>
      </c>
      <c r="DI194" s="26">
        <f t="shared" si="224"/>
        <v>0</v>
      </c>
      <c r="DJ194" s="26">
        <f t="shared" si="225"/>
        <v>0</v>
      </c>
      <c r="DK194" s="26">
        <f t="shared" si="226"/>
        <v>0</v>
      </c>
      <c r="DL194" s="26">
        <f t="shared" si="227"/>
        <v>0</v>
      </c>
      <c r="DM194" s="26">
        <f t="shared" si="228"/>
        <v>0</v>
      </c>
    </row>
    <row r="195" spans="1:117" ht="21" x14ac:dyDescent="0.25">
      <c r="A195" s="791" t="s">
        <v>227</v>
      </c>
      <c r="B195" s="2844" t="s">
        <v>228</v>
      </c>
      <c r="C195" s="2923" t="s">
        <v>229</v>
      </c>
      <c r="D195" s="245">
        <f>SUM(E195+F195)</f>
        <v>0</v>
      </c>
      <c r="E195" s="290">
        <f>SUM(AC195+AE195+AG195+AI195+AK195+AM195+AO195)</f>
        <v>0</v>
      </c>
      <c r="F195" s="246">
        <f>SUM(AD195+AF195+AH195+AJ195+AL195+AN195+AP195)</f>
        <v>0</v>
      </c>
      <c r="G195" s="1603"/>
      <c r="H195" s="1641"/>
      <c r="I195" s="1641"/>
      <c r="J195" s="1641"/>
      <c r="K195" s="1641"/>
      <c r="L195" s="1641"/>
      <c r="M195" s="1641"/>
      <c r="N195" s="1641"/>
      <c r="O195" s="1641"/>
      <c r="P195" s="1641"/>
      <c r="Q195" s="1641"/>
      <c r="R195" s="1641"/>
      <c r="S195" s="1641"/>
      <c r="T195" s="1641"/>
      <c r="U195" s="1641"/>
      <c r="V195" s="1641"/>
      <c r="W195" s="1641"/>
      <c r="X195" s="1641"/>
      <c r="Y195" s="219"/>
      <c r="Z195" s="219"/>
      <c r="AA195" s="219"/>
      <c r="AB195" s="219"/>
      <c r="AC195" s="2746"/>
      <c r="AD195" s="2774"/>
      <c r="AE195" s="2762"/>
      <c r="AF195" s="2774"/>
      <c r="AG195" s="2762"/>
      <c r="AH195" s="2774"/>
      <c r="AI195" s="2762"/>
      <c r="AJ195" s="2774"/>
      <c r="AK195" s="2762"/>
      <c r="AL195" s="2774"/>
      <c r="AM195" s="2762"/>
      <c r="AN195" s="2774"/>
      <c r="AO195" s="2762"/>
      <c r="AP195" s="2898"/>
      <c r="AQ195" s="2879"/>
      <c r="AR195" s="2774"/>
      <c r="AS195" s="2774"/>
      <c r="AT195" s="2774"/>
      <c r="AU195" s="2774"/>
      <c r="AV195" s="2924"/>
      <c r="AW195" s="2774"/>
      <c r="AX195" t="str">
        <f t="shared" si="195"/>
        <v/>
      </c>
      <c r="CW195"/>
      <c r="CX195" s="25" t="str">
        <f t="shared" si="217"/>
        <v/>
      </c>
      <c r="CY195" s="25" t="str">
        <f t="shared" si="234"/>
        <v/>
      </c>
      <c r="CZ195" s="25" t="str">
        <f t="shared" si="235"/>
        <v/>
      </c>
      <c r="DA195" s="25" t="str">
        <f t="shared" si="220"/>
        <v/>
      </c>
      <c r="DB195" s="304"/>
      <c r="DC195" s="25" t="str">
        <f t="shared" si="221"/>
        <v/>
      </c>
      <c r="DD195"/>
      <c r="DE195"/>
      <c r="DG195"/>
      <c r="DH195" s="26">
        <f t="shared" si="223"/>
        <v>0</v>
      </c>
      <c r="DI195" s="26">
        <f t="shared" si="224"/>
        <v>0</v>
      </c>
      <c r="DJ195" s="26">
        <f t="shared" si="225"/>
        <v>0</v>
      </c>
      <c r="DK195" s="26">
        <f t="shared" si="226"/>
        <v>0</v>
      </c>
      <c r="DL195" s="304"/>
      <c r="DM195" s="26">
        <f t="shared" si="228"/>
        <v>0</v>
      </c>
    </row>
    <row r="196" spans="1:117" ht="21" x14ac:dyDescent="0.25">
      <c r="A196" s="2899"/>
      <c r="B196" s="2676"/>
      <c r="C196" s="1692" t="s">
        <v>230</v>
      </c>
      <c r="D196" s="1334">
        <f>SUM(E196+F196)</f>
        <v>0</v>
      </c>
      <c r="E196" s="1395">
        <f>SUM(AC196+AE196+AG196+AI196+AK196+AM196+AO196)</f>
        <v>0</v>
      </c>
      <c r="F196" s="249">
        <f>SUM(AD196+AF196+AH196+AJ196+AL196+AN196+AP196)</f>
        <v>0</v>
      </c>
      <c r="G196" s="1658"/>
      <c r="H196" s="1659"/>
      <c r="I196" s="1659"/>
      <c r="J196" s="1659"/>
      <c r="K196" s="1659"/>
      <c r="L196" s="1659"/>
      <c r="M196" s="1659"/>
      <c r="N196" s="1659"/>
      <c r="O196" s="1659"/>
      <c r="P196" s="1659"/>
      <c r="Q196" s="1659"/>
      <c r="R196" s="1659"/>
      <c r="S196" s="1659"/>
      <c r="T196" s="1659"/>
      <c r="U196" s="1659"/>
      <c r="V196" s="1659"/>
      <c r="W196" s="1659"/>
      <c r="X196" s="1659"/>
      <c r="Y196" s="1659"/>
      <c r="Z196" s="1659"/>
      <c r="AA196" s="1659"/>
      <c r="AB196" s="1659"/>
      <c r="AC196" s="1434"/>
      <c r="AD196" s="39"/>
      <c r="AE196" s="1473"/>
      <c r="AF196" s="39"/>
      <c r="AG196" s="1473"/>
      <c r="AH196" s="39"/>
      <c r="AI196" s="1473"/>
      <c r="AJ196" s="39"/>
      <c r="AK196" s="1473"/>
      <c r="AL196" s="39"/>
      <c r="AM196" s="1473"/>
      <c r="AN196" s="39"/>
      <c r="AO196" s="1473"/>
      <c r="AP196" s="295"/>
      <c r="AQ196" s="1437"/>
      <c r="AR196" s="39"/>
      <c r="AS196" s="39"/>
      <c r="AT196" s="39"/>
      <c r="AU196" s="39"/>
      <c r="AV196" s="1693"/>
      <c r="AW196" s="39"/>
      <c r="AX196" t="str">
        <f t="shared" si="195"/>
        <v/>
      </c>
      <c r="CW196"/>
      <c r="CX196" s="25" t="str">
        <f t="shared" si="217"/>
        <v/>
      </c>
      <c r="CY196" s="25" t="str">
        <f t="shared" si="234"/>
        <v/>
      </c>
      <c r="CZ196" s="25" t="str">
        <f t="shared" si="235"/>
        <v/>
      </c>
      <c r="DA196" s="25" t="str">
        <f t="shared" si="220"/>
        <v/>
      </c>
      <c r="DB196" s="304"/>
      <c r="DC196" s="25" t="str">
        <f t="shared" si="221"/>
        <v/>
      </c>
      <c r="DD196"/>
      <c r="DE196"/>
      <c r="DG196"/>
      <c r="DH196" s="26">
        <f t="shared" si="223"/>
        <v>0</v>
      </c>
      <c r="DI196" s="26">
        <f t="shared" si="224"/>
        <v>0</v>
      </c>
      <c r="DJ196" s="26">
        <f t="shared" si="225"/>
        <v>0</v>
      </c>
      <c r="DK196" s="26">
        <f t="shared" si="226"/>
        <v>0</v>
      </c>
      <c r="DL196" s="304"/>
      <c r="DM196" s="26">
        <f t="shared" si="228"/>
        <v>0</v>
      </c>
    </row>
    <row r="197" spans="1:117" x14ac:dyDescent="0.25">
      <c r="A197" s="43" t="s">
        <v>231</v>
      </c>
      <c r="B197" s="212"/>
      <c r="C197" s="212"/>
      <c r="D197" s="212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10"/>
      <c r="Z197" s="10"/>
      <c r="AA197" s="10"/>
      <c r="AB197" s="10"/>
      <c r="AC197" s="10"/>
      <c r="AD197" s="10"/>
      <c r="AE197" s="10"/>
      <c r="AF197" s="10"/>
      <c r="AG197" s="10"/>
      <c r="CW197"/>
      <c r="CX197"/>
      <c r="CY197"/>
      <c r="CZ197"/>
      <c r="DA197"/>
      <c r="DB197"/>
      <c r="DC197"/>
      <c r="DD197"/>
      <c r="DE197"/>
      <c r="DG197"/>
      <c r="DH197"/>
      <c r="DI197"/>
      <c r="DJ197"/>
      <c r="DK197"/>
      <c r="DL197"/>
      <c r="DM197"/>
    </row>
    <row r="198" spans="1:117" ht="15" customHeight="1" x14ac:dyDescent="0.25">
      <c r="A198" s="2718" t="s">
        <v>232</v>
      </c>
      <c r="B198" s="632"/>
      <c r="C198" s="2720"/>
      <c r="D198" s="2782" t="s">
        <v>4</v>
      </c>
      <c r="E198" s="638"/>
      <c r="F198" s="2752"/>
      <c r="G198" s="2724" t="s">
        <v>5</v>
      </c>
      <c r="H198" s="2725"/>
      <c r="I198" s="2725"/>
      <c r="J198" s="2725"/>
      <c r="K198" s="2725"/>
      <c r="L198" s="2725"/>
      <c r="M198" s="2725"/>
      <c r="N198" s="2725"/>
      <c r="O198" s="2725"/>
      <c r="P198" s="2725"/>
      <c r="Q198" s="2725"/>
      <c r="R198" s="2725"/>
      <c r="S198" s="2725"/>
      <c r="T198" s="2725"/>
      <c r="U198" s="2725"/>
      <c r="V198" s="2725"/>
      <c r="W198" s="2725"/>
      <c r="X198" s="2725"/>
      <c r="Y198" s="2725"/>
      <c r="Z198" s="2725"/>
      <c r="AA198" s="2725"/>
      <c r="AB198" s="2726"/>
      <c r="AC198" s="2925" t="s">
        <v>9</v>
      </c>
      <c r="AD198" s="2821" t="s">
        <v>233</v>
      </c>
      <c r="AE198" s="2821" t="s">
        <v>234</v>
      </c>
      <c r="AF198" s="2821" t="s">
        <v>235</v>
      </c>
      <c r="AG198" s="2821" t="s">
        <v>236</v>
      </c>
      <c r="CW198"/>
      <c r="CX198"/>
      <c r="CY198"/>
      <c r="CZ198"/>
      <c r="DA198"/>
      <c r="DB198"/>
      <c r="DC198"/>
      <c r="DD198"/>
      <c r="DE198"/>
      <c r="DG198"/>
      <c r="DH198"/>
      <c r="DI198"/>
      <c r="DJ198"/>
      <c r="DK198"/>
      <c r="DL198"/>
      <c r="DM198"/>
    </row>
    <row r="199" spans="1:117" x14ac:dyDescent="0.25">
      <c r="A199" s="783"/>
      <c r="B199" s="634"/>
      <c r="C199" s="635"/>
      <c r="D199" s="688"/>
      <c r="E199" s="689"/>
      <c r="F199" s="645"/>
      <c r="G199" s="2753" t="s">
        <v>14</v>
      </c>
      <c r="H199" s="2730"/>
      <c r="I199" s="2724" t="s">
        <v>15</v>
      </c>
      <c r="J199" s="2731"/>
      <c r="K199" s="2725" t="s">
        <v>16</v>
      </c>
      <c r="L199" s="2731"/>
      <c r="M199" s="2724" t="s">
        <v>17</v>
      </c>
      <c r="N199" s="2731"/>
      <c r="O199" s="2724" t="s">
        <v>18</v>
      </c>
      <c r="P199" s="2731"/>
      <c r="Q199" s="2724" t="s">
        <v>19</v>
      </c>
      <c r="R199" s="2731"/>
      <c r="S199" s="2724" t="s">
        <v>20</v>
      </c>
      <c r="T199" s="2731"/>
      <c r="U199" s="2724" t="s">
        <v>21</v>
      </c>
      <c r="V199" s="2731"/>
      <c r="W199" s="2724" t="s">
        <v>22</v>
      </c>
      <c r="X199" s="2731"/>
      <c r="Y199" s="2724" t="s">
        <v>23</v>
      </c>
      <c r="Z199" s="2732"/>
      <c r="AA199" s="2724" t="s">
        <v>24</v>
      </c>
      <c r="AB199" s="2732"/>
      <c r="AC199" s="797"/>
      <c r="AD199" s="712"/>
      <c r="AE199" s="712"/>
      <c r="AF199" s="712"/>
      <c r="AG199" s="712"/>
      <c r="CW199"/>
      <c r="CX199"/>
      <c r="CY199"/>
      <c r="CZ199"/>
      <c r="DA199"/>
      <c r="DB199"/>
      <c r="DC199"/>
      <c r="DD199"/>
      <c r="DE199"/>
      <c r="DG199"/>
      <c r="DH199"/>
      <c r="DI199"/>
      <c r="DJ199"/>
      <c r="DK199"/>
      <c r="DL199"/>
      <c r="DM199"/>
    </row>
    <row r="200" spans="1:117" x14ac:dyDescent="0.25">
      <c r="A200" s="894"/>
      <c r="B200" s="636"/>
      <c r="C200" s="884"/>
      <c r="D200" s="2733" t="s">
        <v>32</v>
      </c>
      <c r="E200" s="2784" t="s">
        <v>33</v>
      </c>
      <c r="F200" s="2736" t="s">
        <v>34</v>
      </c>
      <c r="G200" s="2786" t="s">
        <v>33</v>
      </c>
      <c r="H200" s="2736" t="s">
        <v>34</v>
      </c>
      <c r="I200" s="2786" t="s">
        <v>33</v>
      </c>
      <c r="J200" s="2736" t="s">
        <v>34</v>
      </c>
      <c r="K200" s="2737" t="s">
        <v>33</v>
      </c>
      <c r="L200" s="2736" t="s">
        <v>34</v>
      </c>
      <c r="M200" s="2737" t="s">
        <v>33</v>
      </c>
      <c r="N200" s="2736" t="s">
        <v>34</v>
      </c>
      <c r="O200" s="2737" t="s">
        <v>33</v>
      </c>
      <c r="P200" s="2736" t="s">
        <v>34</v>
      </c>
      <c r="Q200" s="2737" t="s">
        <v>33</v>
      </c>
      <c r="R200" s="2736" t="s">
        <v>34</v>
      </c>
      <c r="S200" s="2737" t="s">
        <v>33</v>
      </c>
      <c r="T200" s="2736" t="s">
        <v>34</v>
      </c>
      <c r="U200" s="2737" t="s">
        <v>33</v>
      </c>
      <c r="V200" s="2736" t="s">
        <v>34</v>
      </c>
      <c r="W200" s="2737" t="s">
        <v>33</v>
      </c>
      <c r="X200" s="2736" t="s">
        <v>34</v>
      </c>
      <c r="Y200" s="2737" t="s">
        <v>33</v>
      </c>
      <c r="Z200" s="2736" t="s">
        <v>34</v>
      </c>
      <c r="AA200" s="2737" t="s">
        <v>33</v>
      </c>
      <c r="AB200" s="2736" t="s">
        <v>34</v>
      </c>
      <c r="AC200" s="2926"/>
      <c r="AD200" s="904"/>
      <c r="AE200" s="904"/>
      <c r="AF200" s="904"/>
      <c r="AG200" s="904"/>
      <c r="CW200"/>
      <c r="CX200"/>
      <c r="CY200"/>
      <c r="CZ200"/>
      <c r="DA200"/>
      <c r="DB200"/>
      <c r="DC200"/>
      <c r="DD200"/>
      <c r="DE200"/>
      <c r="DG200"/>
      <c r="DH200"/>
      <c r="DI200"/>
      <c r="DJ200"/>
      <c r="DK200"/>
      <c r="DL200"/>
      <c r="DM200"/>
    </row>
    <row r="201" spans="1:117" x14ac:dyDescent="0.25">
      <c r="A201" s="2787" t="s">
        <v>237</v>
      </c>
      <c r="B201" s="2788"/>
      <c r="C201" s="2789"/>
      <c r="D201" s="2875">
        <f>SUM(E201+F201)</f>
        <v>0</v>
      </c>
      <c r="E201" s="335">
        <f>+K201+M201+O201+Q201+S201</f>
        <v>0</v>
      </c>
      <c r="F201" s="2744">
        <f>+L201+N201+P201+R201+T201</f>
        <v>0</v>
      </c>
      <c r="G201" s="2910"/>
      <c r="H201" s="2927"/>
      <c r="I201" s="2910"/>
      <c r="J201" s="2927"/>
      <c r="K201" s="2762"/>
      <c r="L201" s="2774"/>
      <c r="M201" s="2762"/>
      <c r="N201" s="2774"/>
      <c r="O201" s="2762"/>
      <c r="P201" s="2774"/>
      <c r="Q201" s="2762"/>
      <c r="R201" s="2774"/>
      <c r="S201" s="2762"/>
      <c r="T201" s="2774"/>
      <c r="U201" s="2878"/>
      <c r="V201" s="2886"/>
      <c r="W201" s="2878"/>
      <c r="X201" s="2886"/>
      <c r="Y201" s="2878"/>
      <c r="Z201" s="2886"/>
      <c r="AA201" s="2878"/>
      <c r="AB201" s="2928"/>
      <c r="AC201" s="2879"/>
      <c r="AD201" s="2745">
        <f t="shared" ref="AD201:AD206" si="236">SUM(AE201:AG201)</f>
        <v>0</v>
      </c>
      <c r="AE201" s="2774"/>
      <c r="AF201" s="2774"/>
      <c r="AG201" s="2774"/>
      <c r="AH201" t="str">
        <f>CW201&amp;CX201&amp;CY201&amp;CZ201&amp;DA201</f>
        <v/>
      </c>
      <c r="CW201"/>
      <c r="CX201" s="25" t="str">
        <f>IF(AND(D201&gt;0,AC201=""),"  * No olvide digitar la variable  Usuarios con Discapacidad. Digite Cero si no tiene.",IF(AC201&gt;D201," * La variable Usuarios con Discapacidad no pueden superar el Total Ambos Sexos.",""))</f>
        <v/>
      </c>
      <c r="CY201"/>
      <c r="CZ201" s="25" t="str">
        <f>IF((AE201+AF201+AG201)&gt;D201," * El total de actividades de JUNJI, INTEGRA y MINEDUC no puede ser mayor al Total Ambos Sexos.","")</f>
        <v/>
      </c>
      <c r="DA201"/>
      <c r="DB201"/>
      <c r="DC201"/>
      <c r="DD201"/>
      <c r="DE201"/>
      <c r="DG201"/>
      <c r="DH201"/>
      <c r="DI201"/>
      <c r="DJ201" s="26">
        <f>IF((AE201+AF201+AG201)&gt;D201,1,0)</f>
        <v>0</v>
      </c>
      <c r="DK201" s="26">
        <f>IF(AND(D201&gt;0,AC201=""),1,IF(AC201&gt;D201,1,0))</f>
        <v>0</v>
      </c>
      <c r="DL201"/>
      <c r="DM201"/>
    </row>
    <row r="202" spans="1:117" x14ac:dyDescent="0.25">
      <c r="A202" s="1331" t="s">
        <v>238</v>
      </c>
      <c r="B202" s="1623"/>
      <c r="C202" s="1332"/>
      <c r="D202" s="245">
        <f>SUM(E202+F202)</f>
        <v>0</v>
      </c>
      <c r="E202" s="1695">
        <f t="shared" ref="E202:F204" si="237">+K202+M202+O202+Q202+S202</f>
        <v>0</v>
      </c>
      <c r="F202" s="1422">
        <f t="shared" si="237"/>
        <v>0</v>
      </c>
      <c r="G202" s="342"/>
      <c r="H202" s="343"/>
      <c r="I202" s="342"/>
      <c r="J202" s="343"/>
      <c r="K202" s="19"/>
      <c r="L202" s="20"/>
      <c r="M202" s="19"/>
      <c r="N202" s="20"/>
      <c r="O202" s="19"/>
      <c r="P202" s="20"/>
      <c r="Q202" s="19"/>
      <c r="R202" s="20"/>
      <c r="S202" s="19"/>
      <c r="T202" s="20"/>
      <c r="U202" s="344"/>
      <c r="V202" s="264"/>
      <c r="W202" s="344"/>
      <c r="X202" s="264"/>
      <c r="Y202" s="344"/>
      <c r="Z202" s="264"/>
      <c r="AA202" s="344"/>
      <c r="AB202" s="345"/>
      <c r="AC202" s="230"/>
      <c r="AD202" s="1423">
        <f t="shared" si="236"/>
        <v>0</v>
      </c>
      <c r="AE202" s="20"/>
      <c r="AF202" s="20"/>
      <c r="AG202" s="20"/>
      <c r="AH202" t="str">
        <f t="shared" ref="AH202:AH206" si="238">CW202&amp;CX202&amp;CY202&amp;CZ202&amp;DA202</f>
        <v/>
      </c>
      <c r="CW202"/>
      <c r="CX202" s="25" t="str">
        <f t="shared" ref="CX202:CX204" si="239">IF(AND(D202&gt;0,AC202=""),"  * No olvide digitar la variable  Usuarios con Discapacidad. Digite Cero si no tiene.",IF(AC202&gt;D202," * La variable Usuarios con Discapacidad no pueden superar el Total Ambos Sexos.",""))</f>
        <v/>
      </c>
      <c r="CY202"/>
      <c r="CZ202" s="25" t="str">
        <f t="shared" ref="CZ202:CZ203" si="240">IF((AE202+AF202+AG202)&gt;D202," * El total de actividades de JUNJI, INTEGRA y MINEDUC no puede ser mayor al Total Ambos Sexos.","")</f>
        <v/>
      </c>
      <c r="DA202"/>
      <c r="DB202"/>
      <c r="DC202"/>
      <c r="DD202"/>
      <c r="DE202"/>
      <c r="DG202"/>
      <c r="DH202"/>
      <c r="DI202"/>
      <c r="DJ202" s="26">
        <f t="shared" ref="DJ202:DJ204" si="241">IF((AE202+AF202+AG202)&gt;D202,1,0)</f>
        <v>0</v>
      </c>
      <c r="DK202" s="26">
        <f t="shared" ref="DK202:DK204" si="242">IF(AND(D202&gt;0,AC202=""),1,IF(AC202&gt;D202,1,0))</f>
        <v>0</v>
      </c>
      <c r="DL202"/>
      <c r="DM202"/>
    </row>
    <row r="203" spans="1:117" x14ac:dyDescent="0.25">
      <c r="A203" s="722" t="s">
        <v>239</v>
      </c>
      <c r="B203" s="799"/>
      <c r="C203" s="723"/>
      <c r="D203" s="1321">
        <f>SUM(E203+F203)</f>
        <v>0</v>
      </c>
      <c r="E203" s="1696">
        <f t="shared" si="237"/>
        <v>0</v>
      </c>
      <c r="F203" s="348">
        <f t="shared" si="237"/>
        <v>0</v>
      </c>
      <c r="G203" s="342"/>
      <c r="H203" s="343"/>
      <c r="I203" s="342"/>
      <c r="J203" s="343"/>
      <c r="K203" s="19"/>
      <c r="L203" s="20"/>
      <c r="M203" s="19"/>
      <c r="N203" s="20"/>
      <c r="O203" s="19"/>
      <c r="P203" s="20"/>
      <c r="Q203" s="19"/>
      <c r="R203" s="20"/>
      <c r="S203" s="19"/>
      <c r="T203" s="20"/>
      <c r="U203" s="344"/>
      <c r="V203" s="264"/>
      <c r="W203" s="344"/>
      <c r="X203" s="264"/>
      <c r="Y203" s="344"/>
      <c r="Z203" s="264"/>
      <c r="AA203" s="344"/>
      <c r="AB203" s="345"/>
      <c r="AC203" s="230"/>
      <c r="AD203" s="1423">
        <f t="shared" si="236"/>
        <v>0</v>
      </c>
      <c r="AE203" s="20"/>
      <c r="AF203" s="20"/>
      <c r="AG203" s="20"/>
      <c r="AH203" t="str">
        <f t="shared" si="238"/>
        <v/>
      </c>
      <c r="CW203"/>
      <c r="CX203" s="25" t="str">
        <f t="shared" si="239"/>
        <v/>
      </c>
      <c r="CY203"/>
      <c r="CZ203" s="25" t="str">
        <f t="shared" si="240"/>
        <v/>
      </c>
      <c r="DA203"/>
      <c r="DB203"/>
      <c r="DC203"/>
      <c r="DD203"/>
      <c r="DE203"/>
      <c r="DG203"/>
      <c r="DH203"/>
      <c r="DI203"/>
      <c r="DJ203" s="26">
        <f t="shared" si="241"/>
        <v>0</v>
      </c>
      <c r="DK203" s="26">
        <f t="shared" si="242"/>
        <v>0</v>
      </c>
      <c r="DL203"/>
      <c r="DM203"/>
    </row>
    <row r="204" spans="1:117" x14ac:dyDescent="0.25">
      <c r="A204" s="1331" t="s">
        <v>240</v>
      </c>
      <c r="B204" s="1623"/>
      <c r="C204" s="1332"/>
      <c r="D204" s="1321">
        <f>SUM(E204+F204)</f>
        <v>0</v>
      </c>
      <c r="E204" s="1696">
        <f t="shared" si="237"/>
        <v>0</v>
      </c>
      <c r="F204" s="1697">
        <f t="shared" si="237"/>
        <v>0</v>
      </c>
      <c r="G204" s="1484"/>
      <c r="H204" s="1486"/>
      <c r="I204" s="1484"/>
      <c r="J204" s="1486"/>
      <c r="K204" s="1467"/>
      <c r="L204" s="1468"/>
      <c r="M204" s="1467"/>
      <c r="N204" s="1468"/>
      <c r="O204" s="1467"/>
      <c r="P204" s="1468"/>
      <c r="Q204" s="1467"/>
      <c r="R204" s="1468"/>
      <c r="S204" s="1467"/>
      <c r="T204" s="1468"/>
      <c r="U204" s="1593"/>
      <c r="V204" s="1698"/>
      <c r="W204" s="1593"/>
      <c r="X204" s="1698"/>
      <c r="Y204" s="1593"/>
      <c r="Z204" s="1698"/>
      <c r="AA204" s="1593"/>
      <c r="AB204" s="1699"/>
      <c r="AC204" s="1427"/>
      <c r="AD204" s="1423">
        <f t="shared" si="236"/>
        <v>0</v>
      </c>
      <c r="AE204" s="1468"/>
      <c r="AF204" s="1468"/>
      <c r="AG204" s="1468"/>
      <c r="AH204" t="str">
        <f t="shared" si="238"/>
        <v/>
      </c>
      <c r="CW204"/>
      <c r="CX204" s="25" t="str">
        <f t="shared" si="239"/>
        <v/>
      </c>
      <c r="CY204"/>
      <c r="CZ204" s="25" t="str">
        <f>IF((AE204+AF204+AG204)&gt;D204," * El total de actividades de JUNJI, INTEGRA y MINEDUC no puede ser mayor al Total Ambos Sexos.","")</f>
        <v/>
      </c>
      <c r="DA204"/>
      <c r="DB204"/>
      <c r="DC204"/>
      <c r="DD204"/>
      <c r="DE204"/>
      <c r="DG204"/>
      <c r="DH204"/>
      <c r="DI204"/>
      <c r="DJ204" s="26">
        <f t="shared" si="241"/>
        <v>0</v>
      </c>
      <c r="DK204" s="26">
        <f t="shared" si="242"/>
        <v>0</v>
      </c>
      <c r="DL204"/>
      <c r="DM204"/>
    </row>
    <row r="205" spans="1:117" ht="15" customHeight="1" x14ac:dyDescent="0.25">
      <c r="A205" s="800" t="s">
        <v>241</v>
      </c>
      <c r="B205" s="801"/>
      <c r="C205" s="801"/>
      <c r="D205" s="352"/>
      <c r="E205" s="353"/>
      <c r="F205" s="354"/>
      <c r="G205" s="355"/>
      <c r="H205" s="356"/>
      <c r="I205" s="357"/>
      <c r="J205" s="356"/>
      <c r="K205" s="357"/>
      <c r="L205" s="356"/>
      <c r="M205" s="357"/>
      <c r="N205" s="356"/>
      <c r="O205" s="357"/>
      <c r="P205" s="356"/>
      <c r="Q205" s="357"/>
      <c r="R205" s="356"/>
      <c r="S205" s="357"/>
      <c r="T205" s="356"/>
      <c r="U205" s="357"/>
      <c r="V205" s="356"/>
      <c r="W205" s="357"/>
      <c r="X205" s="356"/>
      <c r="Y205" s="357"/>
      <c r="Z205" s="356"/>
      <c r="AA205" s="357"/>
      <c r="AB205" s="358"/>
      <c r="AC205" s="359"/>
      <c r="AD205" s="360">
        <f t="shared" si="236"/>
        <v>0</v>
      </c>
      <c r="AE205" s="20"/>
      <c r="AF205" s="20"/>
      <c r="AG205" s="20"/>
      <c r="AH205" t="str">
        <f t="shared" si="238"/>
        <v/>
      </c>
      <c r="CW205"/>
      <c r="CX205"/>
      <c r="CY205"/>
      <c r="CZ205"/>
      <c r="DA205"/>
      <c r="DB205"/>
      <c r="DC205"/>
      <c r="DD205"/>
      <c r="DE205"/>
      <c r="DG205"/>
      <c r="DH205"/>
      <c r="DI205"/>
      <c r="DJ205"/>
      <c r="DK205"/>
      <c r="DL205"/>
      <c r="DM205"/>
    </row>
    <row r="206" spans="1:117" ht="15" customHeight="1" x14ac:dyDescent="0.25">
      <c r="A206" s="685" t="s">
        <v>242</v>
      </c>
      <c r="B206" s="685"/>
      <c r="C206" s="685"/>
      <c r="D206" s="1400"/>
      <c r="E206" s="1700"/>
      <c r="F206" s="270"/>
      <c r="G206" s="1683"/>
      <c r="H206" s="363"/>
      <c r="I206" s="1683"/>
      <c r="J206" s="363"/>
      <c r="K206" s="1683"/>
      <c r="L206" s="363"/>
      <c r="M206" s="1683"/>
      <c r="N206" s="363"/>
      <c r="O206" s="1683"/>
      <c r="P206" s="363"/>
      <c r="Q206" s="1683"/>
      <c r="R206" s="363"/>
      <c r="S206" s="1683"/>
      <c r="T206" s="363"/>
      <c r="U206" s="1683"/>
      <c r="V206" s="363"/>
      <c r="W206" s="1683"/>
      <c r="X206" s="363"/>
      <c r="Y206" s="1683"/>
      <c r="Z206" s="363"/>
      <c r="AA206" s="1683"/>
      <c r="AB206" s="1684"/>
      <c r="AC206" s="1701"/>
      <c r="AD206" s="1433">
        <f t="shared" si="236"/>
        <v>0</v>
      </c>
      <c r="AE206" s="1438"/>
      <c r="AF206" s="39"/>
      <c r="AG206" s="39"/>
      <c r="AH206" t="str">
        <f t="shared" si="238"/>
        <v/>
      </c>
      <c r="CW206"/>
      <c r="CX206"/>
      <c r="CY206"/>
      <c r="CZ206"/>
      <c r="DA206"/>
      <c r="DB206"/>
      <c r="DC206"/>
      <c r="DD206"/>
      <c r="DE206"/>
      <c r="DG206"/>
      <c r="DH206"/>
      <c r="DI206"/>
      <c r="DJ206"/>
      <c r="DK206"/>
      <c r="DL206"/>
      <c r="DM206"/>
    </row>
    <row r="207" spans="1:117" x14ac:dyDescent="0.25">
      <c r="A207" s="43" t="s">
        <v>243</v>
      </c>
      <c r="B207" s="365"/>
      <c r="C207" s="70"/>
      <c r="D207" s="46"/>
      <c r="E207" s="46"/>
      <c r="F207" s="43"/>
      <c r="G207" s="43"/>
      <c r="H207" s="43"/>
      <c r="I207" s="46"/>
      <c r="J207" s="2929"/>
      <c r="K207" s="367"/>
      <c r="L207" s="46"/>
      <c r="M207" s="368"/>
      <c r="N207" s="368"/>
      <c r="O207" s="539"/>
      <c r="P207" s="539"/>
      <c r="Q207" s="539"/>
      <c r="R207" s="539"/>
      <c r="S207" s="539"/>
      <c r="T207" s="539"/>
      <c r="U207" s="539"/>
      <c r="V207" s="539"/>
      <c r="W207" s="539"/>
      <c r="X207" s="539"/>
      <c r="Y207" s="539"/>
      <c r="Z207" s="539"/>
      <c r="AA207" s="539"/>
      <c r="AB207" s="539"/>
      <c r="AC207" s="539"/>
      <c r="AD207" s="539"/>
      <c r="AE207" s="539"/>
      <c r="AF207" s="539"/>
      <c r="AG207" s="539"/>
      <c r="AH207" s="539"/>
      <c r="AI207" s="539"/>
      <c r="AJ207" s="539"/>
      <c r="AK207" s="539"/>
      <c r="AL207" s="71"/>
      <c r="AM207" s="71"/>
      <c r="AN207" s="71"/>
      <c r="AO207" s="71"/>
      <c r="AP207" s="71"/>
      <c r="CW207"/>
      <c r="CX207"/>
      <c r="CY207"/>
      <c r="CZ207"/>
      <c r="DA207"/>
      <c r="DB207"/>
      <c r="DC207"/>
      <c r="DD207"/>
      <c r="DE207"/>
      <c r="DG207"/>
      <c r="DH207"/>
      <c r="DI207"/>
      <c r="DJ207"/>
      <c r="DK207"/>
      <c r="DL207"/>
      <c r="DM207"/>
    </row>
    <row r="208" spans="1:117" ht="15" customHeight="1" x14ac:dyDescent="0.25">
      <c r="A208" s="2718" t="s">
        <v>232</v>
      </c>
      <c r="B208" s="632"/>
      <c r="C208" s="2720"/>
      <c r="D208" s="2782" t="s">
        <v>4</v>
      </c>
      <c r="E208" s="638"/>
      <c r="F208" s="2930"/>
      <c r="G208" s="2931" t="s">
        <v>5</v>
      </c>
      <c r="H208" s="2725"/>
      <c r="I208" s="2725"/>
      <c r="J208" s="2725"/>
      <c r="K208" s="2725"/>
      <c r="L208" s="2725"/>
      <c r="M208" s="2725"/>
      <c r="N208" s="2725"/>
      <c r="O208" s="2725"/>
      <c r="P208" s="2725"/>
      <c r="Q208" s="2725"/>
      <c r="R208" s="2725"/>
      <c r="S208" s="2725"/>
      <c r="T208" s="2725"/>
      <c r="U208" s="2725"/>
      <c r="V208" s="2725"/>
      <c r="W208" s="2725"/>
      <c r="X208" s="2725"/>
      <c r="Y208" s="2725"/>
      <c r="Z208" s="2725"/>
      <c r="AA208" s="2725"/>
      <c r="AB208" s="2725"/>
      <c r="AC208" s="2725"/>
      <c r="AD208" s="2725"/>
      <c r="AE208" s="2725"/>
      <c r="AF208" s="2725"/>
      <c r="AG208" s="2725"/>
      <c r="AH208" s="2725"/>
      <c r="AI208" s="2725"/>
      <c r="AJ208" s="2725"/>
      <c r="AK208" s="2725"/>
      <c r="AL208" s="2725"/>
      <c r="AM208" s="2725"/>
      <c r="AN208" s="2725"/>
      <c r="AO208" s="2725"/>
      <c r="AP208" s="2731"/>
      <c r="CW208"/>
      <c r="CX208"/>
      <c r="CY208"/>
      <c r="CZ208"/>
      <c r="DA208"/>
      <c r="DB208"/>
      <c r="DC208"/>
      <c r="DD208"/>
      <c r="DE208"/>
      <c r="DG208"/>
      <c r="DH208"/>
      <c r="DI208"/>
      <c r="DJ208"/>
      <c r="DK208"/>
      <c r="DL208"/>
      <c r="DM208"/>
    </row>
    <row r="209" spans="1:117" ht="15" customHeight="1" x14ac:dyDescent="0.25">
      <c r="A209" s="783"/>
      <c r="B209" s="634"/>
      <c r="C209" s="635"/>
      <c r="D209" s="903"/>
      <c r="E209" s="640"/>
      <c r="F209" s="907"/>
      <c r="G209" s="2783" t="s">
        <v>14</v>
      </c>
      <c r="H209" s="2732"/>
      <c r="I209" s="2724" t="s">
        <v>15</v>
      </c>
      <c r="J209" s="2731"/>
      <c r="K209" s="2725" t="s">
        <v>16</v>
      </c>
      <c r="L209" s="2731"/>
      <c r="M209" s="2724" t="s">
        <v>17</v>
      </c>
      <c r="N209" s="2731"/>
      <c r="O209" s="2724" t="s">
        <v>18</v>
      </c>
      <c r="P209" s="2731"/>
      <c r="Q209" s="2724" t="s">
        <v>19</v>
      </c>
      <c r="R209" s="2731"/>
      <c r="S209" s="2724" t="s">
        <v>20</v>
      </c>
      <c r="T209" s="2731"/>
      <c r="U209" s="2724" t="s">
        <v>21</v>
      </c>
      <c r="V209" s="2731"/>
      <c r="W209" s="2724" t="s">
        <v>22</v>
      </c>
      <c r="X209" s="2731"/>
      <c r="Y209" s="2724" t="s">
        <v>23</v>
      </c>
      <c r="Z209" s="2732"/>
      <c r="AA209" s="2724" t="s">
        <v>24</v>
      </c>
      <c r="AB209" s="2732"/>
      <c r="AC209" s="2724" t="s">
        <v>244</v>
      </c>
      <c r="AD209" s="2732"/>
      <c r="AE209" s="2724" t="s">
        <v>245</v>
      </c>
      <c r="AF209" s="2732"/>
      <c r="AG209" s="2724" t="s">
        <v>246</v>
      </c>
      <c r="AH209" s="2732"/>
      <c r="AI209" s="2724" t="s">
        <v>247</v>
      </c>
      <c r="AJ209" s="2732"/>
      <c r="AK209" s="2724" t="s">
        <v>29</v>
      </c>
      <c r="AL209" s="2732"/>
      <c r="AM209" s="2724" t="s">
        <v>30</v>
      </c>
      <c r="AN209" s="2732"/>
      <c r="AO209" s="2724" t="s">
        <v>31</v>
      </c>
      <c r="AP209" s="2732"/>
      <c r="CW209"/>
      <c r="CX209"/>
      <c r="CY209"/>
      <c r="CZ209"/>
      <c r="DA209"/>
      <c r="DB209"/>
      <c r="DC209"/>
      <c r="DD209"/>
      <c r="DE209"/>
      <c r="DG209"/>
      <c r="DH209"/>
      <c r="DI209"/>
      <c r="DJ209"/>
      <c r="DK209"/>
      <c r="DL209"/>
      <c r="DM209"/>
    </row>
    <row r="210" spans="1:117" x14ac:dyDescent="0.25">
      <c r="A210" s="894"/>
      <c r="B210" s="636"/>
      <c r="C210" s="884"/>
      <c r="D210" s="2733" t="s">
        <v>32</v>
      </c>
      <c r="E210" s="2785" t="s">
        <v>33</v>
      </c>
      <c r="F210" s="369" t="s">
        <v>34</v>
      </c>
      <c r="G210" s="2737" t="s">
        <v>33</v>
      </c>
      <c r="H210" s="2736" t="s">
        <v>34</v>
      </c>
      <c r="I210" s="2737" t="s">
        <v>33</v>
      </c>
      <c r="J210" s="2736" t="s">
        <v>34</v>
      </c>
      <c r="K210" s="2737" t="s">
        <v>33</v>
      </c>
      <c r="L210" s="2736" t="s">
        <v>34</v>
      </c>
      <c r="M210" s="2737" t="s">
        <v>33</v>
      </c>
      <c r="N210" s="2736" t="s">
        <v>34</v>
      </c>
      <c r="O210" s="2737" t="s">
        <v>33</v>
      </c>
      <c r="P210" s="2736" t="s">
        <v>34</v>
      </c>
      <c r="Q210" s="2737" t="s">
        <v>33</v>
      </c>
      <c r="R210" s="2736" t="s">
        <v>34</v>
      </c>
      <c r="S210" s="2737" t="s">
        <v>33</v>
      </c>
      <c r="T210" s="2736" t="s">
        <v>34</v>
      </c>
      <c r="U210" s="2737" t="s">
        <v>33</v>
      </c>
      <c r="V210" s="2736" t="s">
        <v>34</v>
      </c>
      <c r="W210" s="2737" t="s">
        <v>33</v>
      </c>
      <c r="X210" s="2736" t="s">
        <v>34</v>
      </c>
      <c r="Y210" s="2737" t="s">
        <v>33</v>
      </c>
      <c r="Z210" s="2736" t="s">
        <v>34</v>
      </c>
      <c r="AA210" s="2737" t="s">
        <v>33</v>
      </c>
      <c r="AB210" s="2736" t="s">
        <v>34</v>
      </c>
      <c r="AC210" s="2737" t="s">
        <v>33</v>
      </c>
      <c r="AD210" s="2736" t="s">
        <v>34</v>
      </c>
      <c r="AE210" s="2737" t="s">
        <v>33</v>
      </c>
      <c r="AF210" s="2736" t="s">
        <v>34</v>
      </c>
      <c r="AG210" s="2737" t="s">
        <v>33</v>
      </c>
      <c r="AH210" s="2736" t="s">
        <v>34</v>
      </c>
      <c r="AI210" s="2737" t="s">
        <v>33</v>
      </c>
      <c r="AJ210" s="2736" t="s">
        <v>34</v>
      </c>
      <c r="AK210" s="2737" t="s">
        <v>33</v>
      </c>
      <c r="AL210" s="2736" t="s">
        <v>34</v>
      </c>
      <c r="AM210" s="2737" t="s">
        <v>33</v>
      </c>
      <c r="AN210" s="2736" t="s">
        <v>34</v>
      </c>
      <c r="AO210" s="2737" t="s">
        <v>33</v>
      </c>
      <c r="AP210" s="2736" t="s">
        <v>34</v>
      </c>
      <c r="CW210"/>
      <c r="CX210"/>
      <c r="CY210"/>
      <c r="CZ210"/>
      <c r="DA210"/>
      <c r="DB210"/>
      <c r="DC210"/>
      <c r="DD210"/>
      <c r="DE210"/>
      <c r="DG210"/>
      <c r="DH210"/>
      <c r="DI210"/>
      <c r="DJ210"/>
      <c r="DK210"/>
      <c r="DL210"/>
      <c r="DM210"/>
    </row>
    <row r="211" spans="1:117" ht="15" customHeight="1" x14ac:dyDescent="0.25">
      <c r="A211" s="2773" t="s">
        <v>248</v>
      </c>
      <c r="B211" s="674"/>
      <c r="C211" s="2932"/>
      <c r="D211" s="2743">
        <f>SUM(E211:F211)</f>
        <v>0</v>
      </c>
      <c r="E211" s="2744">
        <f>SUM(G211+I211+K211+M211+O211+Q211+S211+U211+W211+Y211+AA211+AC211+AE211+AG211+AI211+AK211+AM211+AO211)</f>
        <v>0</v>
      </c>
      <c r="F211" s="2933">
        <f t="shared" ref="E211:F214" si="243">SUM(H211+J211+L211+N211+P211+R211+T211+V211+X211+Z211+AB211+AD211+AF211+AH211+AJ211+AL211+AN211+AP211)</f>
        <v>0</v>
      </c>
      <c r="G211" s="2934"/>
      <c r="H211" s="52"/>
      <c r="I211" s="2746"/>
      <c r="J211" s="52"/>
      <c r="K211" s="2746"/>
      <c r="L211" s="52"/>
      <c r="M211" s="2746"/>
      <c r="N211" s="52"/>
      <c r="O211" s="2746"/>
      <c r="P211" s="52"/>
      <c r="Q211" s="2746"/>
      <c r="R211" s="52"/>
      <c r="S211" s="2746"/>
      <c r="T211" s="52"/>
      <c r="U211" s="2746"/>
      <c r="V211" s="52"/>
      <c r="W211" s="205"/>
      <c r="X211" s="52"/>
      <c r="Y211" s="2746"/>
      <c r="Z211" s="52"/>
      <c r="AA211" s="2746"/>
      <c r="AB211" s="52"/>
      <c r="AC211" s="2746"/>
      <c r="AD211" s="52"/>
      <c r="AE211" s="2746"/>
      <c r="AF211" s="52"/>
      <c r="AG211" s="2746"/>
      <c r="AH211" s="52"/>
      <c r="AI211" s="2746"/>
      <c r="AJ211" s="52"/>
      <c r="AK211" s="205"/>
      <c r="AL211" s="52"/>
      <c r="AM211" s="2746"/>
      <c r="AN211" s="52"/>
      <c r="AO211" s="2746"/>
      <c r="AP211" s="52"/>
      <c r="CW211"/>
      <c r="CX211"/>
      <c r="CY211"/>
      <c r="CZ211"/>
      <c r="DA211"/>
      <c r="DB211"/>
      <c r="DC211"/>
      <c r="DD211"/>
      <c r="DE211"/>
      <c r="DG211"/>
      <c r="DH211"/>
      <c r="DI211"/>
      <c r="DJ211"/>
      <c r="DK211"/>
      <c r="DL211"/>
      <c r="DM211"/>
    </row>
    <row r="212" spans="1:117" x14ac:dyDescent="0.25">
      <c r="A212" s="1419" t="s">
        <v>249</v>
      </c>
      <c r="B212" s="1420"/>
      <c r="C212" s="1421"/>
      <c r="D212" s="1383">
        <f>SUM(E212:F212)</f>
        <v>0</v>
      </c>
      <c r="E212" s="1422">
        <f t="shared" si="243"/>
        <v>0</v>
      </c>
      <c r="F212" s="1706">
        <f t="shared" si="243"/>
        <v>0</v>
      </c>
      <c r="G212" s="1707"/>
      <c r="H212" s="1425"/>
      <c r="I212" s="1424"/>
      <c r="J212" s="1425"/>
      <c r="K212" s="1424"/>
      <c r="L212" s="1425"/>
      <c r="M212" s="1424"/>
      <c r="N212" s="1425"/>
      <c r="O212" s="1424"/>
      <c r="P212" s="1425"/>
      <c r="Q212" s="1424"/>
      <c r="R212" s="1425"/>
      <c r="S212" s="1424"/>
      <c r="T212" s="1425"/>
      <c r="U212" s="1424"/>
      <c r="V212" s="1425"/>
      <c r="W212" s="1622"/>
      <c r="X212" s="1425"/>
      <c r="Y212" s="1424"/>
      <c r="Z212" s="1425"/>
      <c r="AA212" s="1424"/>
      <c r="AB212" s="1425"/>
      <c r="AC212" s="1424"/>
      <c r="AD212" s="1425"/>
      <c r="AE212" s="1424"/>
      <c r="AF212" s="1425"/>
      <c r="AG212" s="1424"/>
      <c r="AH212" s="1425"/>
      <c r="AI212" s="1424"/>
      <c r="AJ212" s="1425"/>
      <c r="AK212" s="1622"/>
      <c r="AL212" s="1425"/>
      <c r="AM212" s="1424"/>
      <c r="AN212" s="1425"/>
      <c r="AO212" s="1424"/>
      <c r="AP212" s="1425"/>
      <c r="CW212"/>
      <c r="CX212"/>
      <c r="CY212"/>
      <c r="CZ212"/>
      <c r="DA212"/>
      <c r="DB212"/>
      <c r="DC212"/>
      <c r="DD212"/>
      <c r="DE212"/>
      <c r="DG212"/>
      <c r="DH212"/>
      <c r="DI212"/>
      <c r="DJ212"/>
      <c r="DK212"/>
      <c r="DL212"/>
      <c r="DM212"/>
    </row>
    <row r="213" spans="1:117" x14ac:dyDescent="0.25">
      <c r="A213" s="1481" t="s">
        <v>250</v>
      </c>
      <c r="B213" s="1482"/>
      <c r="C213" s="1483"/>
      <c r="D213" s="1383">
        <f>SUM(E213:F213)</f>
        <v>0</v>
      </c>
      <c r="E213" s="1422">
        <f t="shared" si="243"/>
        <v>0</v>
      </c>
      <c r="F213" s="1706">
        <f t="shared" si="243"/>
        <v>0</v>
      </c>
      <c r="G213" s="1707"/>
      <c r="H213" s="1425"/>
      <c r="I213" s="1424"/>
      <c r="J213" s="1425"/>
      <c r="K213" s="1424"/>
      <c r="L213" s="1425"/>
      <c r="M213" s="1424"/>
      <c r="N213" s="1425"/>
      <c r="O213" s="1424"/>
      <c r="P213" s="1425"/>
      <c r="Q213" s="1424"/>
      <c r="R213" s="1425"/>
      <c r="S213" s="1424"/>
      <c r="T213" s="1425"/>
      <c r="U213" s="1424"/>
      <c r="V213" s="1425"/>
      <c r="W213" s="1622"/>
      <c r="X213" s="1425"/>
      <c r="Y213" s="1424"/>
      <c r="Z213" s="1425"/>
      <c r="AA213" s="1424"/>
      <c r="AB213" s="1425"/>
      <c r="AC213" s="1424"/>
      <c r="AD213" s="1425"/>
      <c r="AE213" s="1424"/>
      <c r="AF213" s="1425"/>
      <c r="AG213" s="1424"/>
      <c r="AH213" s="1425"/>
      <c r="AI213" s="1424"/>
      <c r="AJ213" s="1425"/>
      <c r="AK213" s="1622"/>
      <c r="AL213" s="1425"/>
      <c r="AM213" s="1424"/>
      <c r="AN213" s="1425"/>
      <c r="AO213" s="1424"/>
      <c r="AP213" s="1425"/>
      <c r="CW213"/>
      <c r="CX213"/>
      <c r="CY213"/>
      <c r="CZ213"/>
      <c r="DA213"/>
      <c r="DB213"/>
      <c r="DC213"/>
      <c r="DD213"/>
      <c r="DE213"/>
      <c r="DG213"/>
      <c r="DH213"/>
      <c r="DI213"/>
      <c r="DJ213"/>
      <c r="DK213"/>
      <c r="DL213"/>
      <c r="DM213"/>
    </row>
    <row r="214" spans="1:117" x14ac:dyDescent="0.25">
      <c r="A214" s="803" t="s">
        <v>251</v>
      </c>
      <c r="B214" s="803"/>
      <c r="C214" s="735"/>
      <c r="D214" s="1388">
        <f>SUM(E214:F214)</f>
        <v>0</v>
      </c>
      <c r="E214" s="541">
        <f t="shared" si="243"/>
        <v>0</v>
      </c>
      <c r="F214" s="1708">
        <f t="shared" si="243"/>
        <v>0</v>
      </c>
      <c r="G214" s="1709"/>
      <c r="H214" s="1435"/>
      <c r="I214" s="1434"/>
      <c r="J214" s="1435"/>
      <c r="K214" s="1434"/>
      <c r="L214" s="1435"/>
      <c r="M214" s="1434"/>
      <c r="N214" s="1435"/>
      <c r="O214" s="1434"/>
      <c r="P214" s="1435"/>
      <c r="Q214" s="1434"/>
      <c r="R214" s="1435"/>
      <c r="S214" s="1434"/>
      <c r="T214" s="1435"/>
      <c r="U214" s="1434"/>
      <c r="V214" s="1435"/>
      <c r="W214" s="1624"/>
      <c r="X214" s="1435"/>
      <c r="Y214" s="1434"/>
      <c r="Z214" s="1435"/>
      <c r="AA214" s="1434"/>
      <c r="AB214" s="1435"/>
      <c r="AC214" s="1434"/>
      <c r="AD214" s="1435"/>
      <c r="AE214" s="1434"/>
      <c r="AF214" s="1435"/>
      <c r="AG214" s="1434"/>
      <c r="AH214" s="1435"/>
      <c r="AI214" s="1434"/>
      <c r="AJ214" s="1435"/>
      <c r="AK214" s="1624"/>
      <c r="AL214" s="1435"/>
      <c r="AM214" s="1434"/>
      <c r="AN214" s="1435"/>
      <c r="AO214" s="1434"/>
      <c r="AP214" s="1435"/>
      <c r="CW214"/>
      <c r="CX214"/>
      <c r="CY214"/>
      <c r="CZ214"/>
      <c r="DA214"/>
      <c r="DB214"/>
      <c r="DC214"/>
      <c r="DD214"/>
      <c r="DE214"/>
      <c r="DG214"/>
      <c r="DH214"/>
      <c r="DI214"/>
      <c r="DJ214"/>
      <c r="DK214"/>
      <c r="DL214"/>
      <c r="DM214"/>
    </row>
    <row r="215" spans="1:117" x14ac:dyDescent="0.25">
      <c r="A215" s="43" t="s">
        <v>252</v>
      </c>
      <c r="B215" s="377"/>
      <c r="C215" s="377"/>
      <c r="D215" s="378"/>
      <c r="E215" s="378"/>
      <c r="F215" s="378"/>
      <c r="G215" s="379"/>
      <c r="H215" s="379"/>
      <c r="I215" s="379"/>
      <c r="J215" s="380"/>
      <c r="K215" s="2935"/>
      <c r="L215" s="379"/>
      <c r="M215" s="2935"/>
      <c r="N215" s="2936"/>
      <c r="O215" s="10"/>
      <c r="P215" s="10"/>
      <c r="Q215" s="10"/>
      <c r="R215" s="10"/>
      <c r="S215" s="10"/>
      <c r="T215" s="10"/>
      <c r="U215" s="10"/>
      <c r="V215" s="10"/>
      <c r="W215" s="10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CW215"/>
      <c r="CX215"/>
      <c r="CY215"/>
      <c r="CZ215"/>
      <c r="DA215"/>
      <c r="DB215"/>
      <c r="DC215"/>
      <c r="DD215"/>
      <c r="DE215"/>
      <c r="DG215"/>
      <c r="DH215"/>
      <c r="DI215"/>
      <c r="DJ215"/>
      <c r="DK215"/>
      <c r="DL215"/>
      <c r="DM215"/>
    </row>
    <row r="216" spans="1:117" ht="15" customHeight="1" x14ac:dyDescent="0.25">
      <c r="A216" s="2820" t="s">
        <v>253</v>
      </c>
      <c r="B216" s="804"/>
      <c r="C216" s="2821"/>
      <c r="D216" s="2782" t="s">
        <v>254</v>
      </c>
      <c r="E216" s="638"/>
      <c r="F216" s="2752"/>
      <c r="G216" s="2724" t="s">
        <v>5</v>
      </c>
      <c r="H216" s="2725"/>
      <c r="I216" s="2725"/>
      <c r="J216" s="2725"/>
      <c r="K216" s="2725"/>
      <c r="L216" s="2725"/>
      <c r="M216" s="2725"/>
      <c r="N216" s="2725"/>
      <c r="O216" s="2725"/>
      <c r="P216" s="2725"/>
      <c r="Q216" s="2725"/>
      <c r="R216" s="2725"/>
      <c r="S216" s="2725"/>
      <c r="T216" s="2725"/>
      <c r="U216" s="2725"/>
      <c r="V216" s="2725"/>
      <c r="W216" s="2725"/>
      <c r="X216" s="2725"/>
      <c r="Y216" s="2725"/>
      <c r="Z216" s="2725"/>
      <c r="AA216" s="2725"/>
      <c r="AB216" s="2725"/>
      <c r="AC216" s="2725"/>
      <c r="AD216" s="2725"/>
      <c r="AE216" s="2725"/>
      <c r="AF216" s="2725"/>
      <c r="AG216" s="2725"/>
      <c r="AH216" s="2725"/>
      <c r="AI216" s="2725"/>
      <c r="AJ216" s="2725"/>
      <c r="AK216" s="2725"/>
      <c r="AL216" s="2725"/>
      <c r="AM216" s="2725"/>
      <c r="AN216" s="2726"/>
      <c r="AO216" s="2937" t="s">
        <v>7</v>
      </c>
      <c r="AP216" s="2938" t="s">
        <v>255</v>
      </c>
      <c r="AQ216" s="2939" t="s">
        <v>256</v>
      </c>
      <c r="AR216" s="2940"/>
      <c r="AS216" s="2941" t="s">
        <v>257</v>
      </c>
      <c r="AT216" s="2942" t="s">
        <v>42</v>
      </c>
      <c r="AU216" s="2942" t="s">
        <v>258</v>
      </c>
      <c r="AV216" s="2943" t="s">
        <v>9</v>
      </c>
      <c r="AW216" s="2943" t="s">
        <v>259</v>
      </c>
      <c r="AX216" s="2940" t="s">
        <v>10</v>
      </c>
      <c r="CW216"/>
      <c r="CX216"/>
      <c r="CY216"/>
      <c r="CZ216"/>
      <c r="DA216"/>
      <c r="DB216"/>
      <c r="DC216"/>
      <c r="DD216"/>
      <c r="DE216"/>
      <c r="DG216"/>
      <c r="DH216"/>
      <c r="DI216"/>
      <c r="DJ216"/>
      <c r="DK216"/>
      <c r="DL216"/>
      <c r="DM216"/>
    </row>
    <row r="217" spans="1:117" ht="15" customHeight="1" x14ac:dyDescent="0.25">
      <c r="A217" s="711"/>
      <c r="B217" s="805"/>
      <c r="C217" s="712"/>
      <c r="D217" s="903"/>
      <c r="E217" s="640"/>
      <c r="F217" s="885"/>
      <c r="G217" s="2753" t="s">
        <v>119</v>
      </c>
      <c r="H217" s="2730"/>
      <c r="I217" s="2725" t="s">
        <v>16</v>
      </c>
      <c r="J217" s="2731"/>
      <c r="K217" s="2724" t="s">
        <v>17</v>
      </c>
      <c r="L217" s="2731"/>
      <c r="M217" s="2724" t="s">
        <v>18</v>
      </c>
      <c r="N217" s="2731"/>
      <c r="O217" s="2724" t="s">
        <v>19</v>
      </c>
      <c r="P217" s="2731"/>
      <c r="Q217" s="2724" t="s">
        <v>20</v>
      </c>
      <c r="R217" s="2731"/>
      <c r="S217" s="2724" t="s">
        <v>21</v>
      </c>
      <c r="T217" s="2731"/>
      <c r="U217" s="2724" t="s">
        <v>22</v>
      </c>
      <c r="V217" s="2731"/>
      <c r="W217" s="2724" t="s">
        <v>23</v>
      </c>
      <c r="X217" s="2732"/>
      <c r="Y217" s="2724" t="s">
        <v>24</v>
      </c>
      <c r="Z217" s="2732"/>
      <c r="AA217" s="2724" t="s">
        <v>244</v>
      </c>
      <c r="AB217" s="2732"/>
      <c r="AC217" s="2724" t="s">
        <v>245</v>
      </c>
      <c r="AD217" s="2732"/>
      <c r="AE217" s="2724" t="s">
        <v>246</v>
      </c>
      <c r="AF217" s="2732"/>
      <c r="AG217" s="2724" t="s">
        <v>247</v>
      </c>
      <c r="AH217" s="2732"/>
      <c r="AI217" s="2724" t="s">
        <v>29</v>
      </c>
      <c r="AJ217" s="2732"/>
      <c r="AK217" s="2724" t="s">
        <v>30</v>
      </c>
      <c r="AL217" s="2732"/>
      <c r="AM217" s="2724" t="s">
        <v>31</v>
      </c>
      <c r="AN217" s="2732"/>
      <c r="AO217" s="819"/>
      <c r="AP217" s="822"/>
      <c r="AQ217" s="2944" t="s">
        <v>260</v>
      </c>
      <c r="AR217" s="2945" t="s">
        <v>261</v>
      </c>
      <c r="AS217" s="826"/>
      <c r="AT217" s="812"/>
      <c r="AU217" s="812"/>
      <c r="AV217" s="815"/>
      <c r="AW217" s="815"/>
      <c r="AX217" s="2940"/>
      <c r="CW217"/>
      <c r="CX217"/>
      <c r="CY217"/>
      <c r="CZ217"/>
      <c r="DA217"/>
      <c r="DB217"/>
      <c r="DC217"/>
      <c r="DD217"/>
      <c r="DE217"/>
      <c r="DG217"/>
      <c r="DH217"/>
      <c r="DI217"/>
      <c r="DJ217"/>
      <c r="DK217"/>
      <c r="DL217"/>
      <c r="DM217"/>
    </row>
    <row r="218" spans="1:117" x14ac:dyDescent="0.25">
      <c r="A218" s="906"/>
      <c r="B218" s="807"/>
      <c r="C218" s="904"/>
      <c r="D218" s="2946" t="s">
        <v>32</v>
      </c>
      <c r="E218" s="2947" t="s">
        <v>33</v>
      </c>
      <c r="F218" s="538" t="s">
        <v>34</v>
      </c>
      <c r="G218" s="2737" t="s">
        <v>33</v>
      </c>
      <c r="H218" s="2736" t="s">
        <v>34</v>
      </c>
      <c r="I218" s="2737" t="s">
        <v>33</v>
      </c>
      <c r="J218" s="2736" t="s">
        <v>34</v>
      </c>
      <c r="K218" s="2737" t="s">
        <v>33</v>
      </c>
      <c r="L218" s="2736" t="s">
        <v>34</v>
      </c>
      <c r="M218" s="2737" t="s">
        <v>33</v>
      </c>
      <c r="N218" s="2736" t="s">
        <v>34</v>
      </c>
      <c r="O218" s="2737" t="s">
        <v>33</v>
      </c>
      <c r="P218" s="2736" t="s">
        <v>34</v>
      </c>
      <c r="Q218" s="2737" t="s">
        <v>33</v>
      </c>
      <c r="R218" s="2736" t="s">
        <v>34</v>
      </c>
      <c r="S218" s="2737" t="s">
        <v>33</v>
      </c>
      <c r="T218" s="2736" t="s">
        <v>34</v>
      </c>
      <c r="U218" s="2737" t="s">
        <v>33</v>
      </c>
      <c r="V218" s="2736" t="s">
        <v>34</v>
      </c>
      <c r="W218" s="2737" t="s">
        <v>33</v>
      </c>
      <c r="X218" s="2736" t="s">
        <v>34</v>
      </c>
      <c r="Y218" s="2737" t="s">
        <v>33</v>
      </c>
      <c r="Z218" s="2736" t="s">
        <v>34</v>
      </c>
      <c r="AA218" s="2737" t="s">
        <v>33</v>
      </c>
      <c r="AB218" s="2736" t="s">
        <v>34</v>
      </c>
      <c r="AC218" s="2737" t="s">
        <v>33</v>
      </c>
      <c r="AD218" s="2736" t="s">
        <v>34</v>
      </c>
      <c r="AE218" s="2737" t="s">
        <v>33</v>
      </c>
      <c r="AF218" s="2736" t="s">
        <v>34</v>
      </c>
      <c r="AG218" s="2737" t="s">
        <v>33</v>
      </c>
      <c r="AH218" s="2736" t="s">
        <v>34</v>
      </c>
      <c r="AI218" s="2737" t="s">
        <v>33</v>
      </c>
      <c r="AJ218" s="2736" t="s">
        <v>34</v>
      </c>
      <c r="AK218" s="2737" t="s">
        <v>33</v>
      </c>
      <c r="AL218" s="2736" t="s">
        <v>34</v>
      </c>
      <c r="AM218" s="2737" t="s">
        <v>33</v>
      </c>
      <c r="AN218" s="2736" t="s">
        <v>34</v>
      </c>
      <c r="AO218" s="2948"/>
      <c r="AP218" s="2949"/>
      <c r="AQ218" s="2950"/>
      <c r="AR218" s="2951"/>
      <c r="AS218" s="916"/>
      <c r="AT218" s="910"/>
      <c r="AU218" s="910"/>
      <c r="AV218" s="2952"/>
      <c r="AW218" s="2952"/>
      <c r="AX218" s="2940"/>
      <c r="CW218"/>
      <c r="CX218"/>
      <c r="CY218"/>
      <c r="CZ218"/>
      <c r="DA218"/>
      <c r="DB218"/>
      <c r="DC218"/>
      <c r="DD218"/>
      <c r="DE218"/>
      <c r="DG218"/>
      <c r="DH218"/>
      <c r="DI218"/>
      <c r="DJ218"/>
      <c r="DK218"/>
      <c r="DL218"/>
      <c r="DM218"/>
    </row>
    <row r="219" spans="1:117" x14ac:dyDescent="0.25">
      <c r="A219" s="2852" t="s">
        <v>262</v>
      </c>
      <c r="B219" s="2953" t="s">
        <v>263</v>
      </c>
      <c r="C219" s="2954"/>
      <c r="D219" s="2955">
        <f t="shared" ref="D219:D263" si="244">SUM(E219+F219)</f>
        <v>20</v>
      </c>
      <c r="E219" s="135">
        <f t="shared" ref="E219:F234" si="245">SUM(G219+I219+K219+M219+O219+Q219+S219+U219+W219+Y219+AA219+AC219+AE219+AG219+AI219+AK219+AM219)</f>
        <v>10</v>
      </c>
      <c r="F219" s="2791">
        <f t="shared" si="245"/>
        <v>10</v>
      </c>
      <c r="G219" s="2956">
        <v>0</v>
      </c>
      <c r="H219" s="386">
        <v>1</v>
      </c>
      <c r="I219" s="2957">
        <v>0</v>
      </c>
      <c r="J219" s="386">
        <v>0</v>
      </c>
      <c r="K219" s="2957">
        <v>3</v>
      </c>
      <c r="L219" s="386">
        <v>0</v>
      </c>
      <c r="M219" s="2957">
        <v>2</v>
      </c>
      <c r="N219" s="386">
        <v>1</v>
      </c>
      <c r="O219" s="2957">
        <v>0</v>
      </c>
      <c r="P219" s="386">
        <v>0</v>
      </c>
      <c r="Q219" s="2957">
        <v>0</v>
      </c>
      <c r="R219" s="386">
        <v>0</v>
      </c>
      <c r="S219" s="2957">
        <v>0</v>
      </c>
      <c r="T219" s="386">
        <v>1</v>
      </c>
      <c r="U219" s="2957">
        <v>2</v>
      </c>
      <c r="V219" s="2958">
        <v>1</v>
      </c>
      <c r="W219" s="2957">
        <v>1</v>
      </c>
      <c r="X219" s="2958">
        <v>1</v>
      </c>
      <c r="Y219" s="2957">
        <v>0</v>
      </c>
      <c r="Z219" s="2958">
        <v>0</v>
      </c>
      <c r="AA219" s="2957">
        <v>0</v>
      </c>
      <c r="AB219" s="2958">
        <v>0</v>
      </c>
      <c r="AC219" s="2957">
        <v>0</v>
      </c>
      <c r="AD219" s="2958">
        <v>0</v>
      </c>
      <c r="AE219" s="2957">
        <v>0</v>
      </c>
      <c r="AF219" s="2958">
        <v>1</v>
      </c>
      <c r="AG219" s="2957">
        <v>1</v>
      </c>
      <c r="AH219" s="2958">
        <v>3</v>
      </c>
      <c r="AI219" s="2957">
        <v>0</v>
      </c>
      <c r="AJ219" s="2958">
        <v>0</v>
      </c>
      <c r="AK219" s="2957">
        <v>1</v>
      </c>
      <c r="AL219" s="2958">
        <v>0</v>
      </c>
      <c r="AM219" s="2957">
        <v>0</v>
      </c>
      <c r="AN219" s="2958">
        <v>1</v>
      </c>
      <c r="AO219" s="2959">
        <v>0</v>
      </c>
      <c r="AP219" s="2960">
        <v>0</v>
      </c>
      <c r="AQ219" s="2961"/>
      <c r="AR219" s="2962"/>
      <c r="AS219" s="2963"/>
      <c r="AT219" s="2957">
        <v>0</v>
      </c>
      <c r="AU219" s="2957">
        <v>0</v>
      </c>
      <c r="AV219" s="387">
        <v>0</v>
      </c>
      <c r="AW219" s="387">
        <v>0</v>
      </c>
      <c r="AX219" s="2958">
        <v>0</v>
      </c>
      <c r="AY219" t="str">
        <f>CW219&amp;CX219&amp;CY219&amp;CZ219&amp;DA219&amp;DB219&amp;DC219</f>
        <v/>
      </c>
      <c r="CW219" s="25" t="str">
        <f>IF(AND(F219&gt;0,AO219=""),"  * No olvide digitar Embarazadas. Digite Cero si no tiene.",IF(AO219&gt;F219," * Las Embarazadas no pueden superar el Total Mujeres.",""))</f>
        <v/>
      </c>
      <c r="CX219" s="25" t="str">
        <f>IF(AND(D219&gt;0,AV219="")," * No olvide ingresar datos en Usuarios con Discapacidad. (Digite cero si no tiene).",IF(AV219&gt;D219," * La variable Usuarios con discapacidad No puede ser mayor al Total.",""))</f>
        <v/>
      </c>
      <c r="CY219" s="25" t="str">
        <f>IF(AND(D219&gt;0,AW219="")," * No olvide ingresar datos en Usuarios Oncológicos. (Digite cero si no tiene).",IF(AW219&gt;D219," * La variable Usuarios oncológicos No puede ser mayor al Total.",""))</f>
        <v/>
      </c>
      <c r="CZ219" s="25" t="str">
        <f>IF(AND((AI219+AJ219)&gt;0,AP219="")," * No olvide digitar la variable 60 años. Si no tiene digite Cero.",IF(AP219&gt;(AI219+AJ219), "* El número de pacientes de 60 años NO DEBE ser mayor a lo registrado en el grupo etario de 60 a 64 años.",""))</f>
        <v/>
      </c>
      <c r="DA219" s="25" t="str">
        <f t="shared" ref="DA219:DA282" si="246">IF(AND(D219&gt;0,AX219="")," * No olvide ingresar datos en Usuarios Migrantes. (Digite cero si no tiene).","")</f>
        <v/>
      </c>
      <c r="DB219" s="25" t="str">
        <f t="shared" ref="DB219:DB282" si="247">IF(AX219&gt;D219, "* Migrantes no puede ser mayor al Total","")</f>
        <v/>
      </c>
      <c r="DC219"/>
      <c r="DD219"/>
      <c r="DE219"/>
      <c r="DG219" s="26">
        <f>IF(AND(F219&gt;0,AO219=""),1,IF(AO219&gt;F219,1,0))</f>
        <v>0</v>
      </c>
      <c r="DH219" s="26">
        <f>IF(AND(D219&gt;0,AV219=""),1,IF(AV219&gt;D219,1,0))</f>
        <v>0</v>
      </c>
      <c r="DI219" s="26">
        <f>IF(AND(D219&gt;0,AW219=""),1,IF(AW219&gt;D219,1,0))</f>
        <v>0</v>
      </c>
      <c r="DJ219" s="26">
        <f>IF(AND((AI219+AJ219)&gt;0,AP219=""),1,IF(AP219&gt;(AI219+AJ219),1,0))</f>
        <v>0</v>
      </c>
      <c r="DK219" s="26">
        <f>IF(AND(D219&gt;0,AX219=""),1,0)</f>
        <v>0</v>
      </c>
      <c r="DL219" s="26">
        <f>IF(AX219&gt;D219,1,0)</f>
        <v>0</v>
      </c>
      <c r="DM219"/>
    </row>
    <row r="220" spans="1:117" x14ac:dyDescent="0.25">
      <c r="A220" s="2964"/>
      <c r="B220" s="2965" t="s">
        <v>264</v>
      </c>
      <c r="C220" s="838"/>
      <c r="D220" s="2966">
        <f>SUM(E220+F220)</f>
        <v>104</v>
      </c>
      <c r="E220" s="2967">
        <f t="shared" si="245"/>
        <v>48</v>
      </c>
      <c r="F220" s="132">
        <f t="shared" si="245"/>
        <v>56</v>
      </c>
      <c r="G220" s="2968">
        <v>0</v>
      </c>
      <c r="H220" s="2969">
        <v>1</v>
      </c>
      <c r="I220" s="2970">
        <v>1</v>
      </c>
      <c r="J220" s="2969">
        <v>0</v>
      </c>
      <c r="K220" s="2970">
        <v>7</v>
      </c>
      <c r="L220" s="2969">
        <v>0</v>
      </c>
      <c r="M220" s="2970">
        <v>3</v>
      </c>
      <c r="N220" s="2969">
        <v>2</v>
      </c>
      <c r="O220" s="2970">
        <v>1</v>
      </c>
      <c r="P220" s="2969">
        <v>8</v>
      </c>
      <c r="Q220" s="2970">
        <v>1</v>
      </c>
      <c r="R220" s="2969">
        <v>1</v>
      </c>
      <c r="S220" s="2970">
        <v>0</v>
      </c>
      <c r="T220" s="2969">
        <v>2</v>
      </c>
      <c r="U220" s="2970">
        <v>7</v>
      </c>
      <c r="V220" s="389">
        <v>8</v>
      </c>
      <c r="W220" s="2970">
        <v>10</v>
      </c>
      <c r="X220" s="389">
        <v>3</v>
      </c>
      <c r="Y220" s="2970">
        <v>5</v>
      </c>
      <c r="Z220" s="389">
        <v>7</v>
      </c>
      <c r="AA220" s="2970">
        <v>0</v>
      </c>
      <c r="AB220" s="389">
        <v>0</v>
      </c>
      <c r="AC220" s="2970">
        <v>3</v>
      </c>
      <c r="AD220" s="389">
        <v>2</v>
      </c>
      <c r="AE220" s="2970">
        <v>1</v>
      </c>
      <c r="AF220" s="389">
        <v>5</v>
      </c>
      <c r="AG220" s="2970">
        <v>1</v>
      </c>
      <c r="AH220" s="389">
        <v>6</v>
      </c>
      <c r="AI220" s="2970">
        <v>4</v>
      </c>
      <c r="AJ220" s="389">
        <v>6</v>
      </c>
      <c r="AK220" s="2970">
        <v>2</v>
      </c>
      <c r="AL220" s="389">
        <v>3</v>
      </c>
      <c r="AM220" s="2970">
        <v>2</v>
      </c>
      <c r="AN220" s="389">
        <v>2</v>
      </c>
      <c r="AO220" s="2971">
        <v>0</v>
      </c>
      <c r="AP220" s="2972">
        <v>0</v>
      </c>
      <c r="AQ220" s="2961"/>
      <c r="AR220" s="2962"/>
      <c r="AS220" s="2963"/>
      <c r="AT220" s="2970">
        <v>0</v>
      </c>
      <c r="AU220" s="2970">
        <v>0</v>
      </c>
      <c r="AV220" s="2973">
        <v>8</v>
      </c>
      <c r="AW220" s="2973">
        <v>0</v>
      </c>
      <c r="AX220" s="389">
        <v>0</v>
      </c>
      <c r="AY220" t="str">
        <f t="shared" ref="AY220:AY283" si="248">CW220&amp;CX220&amp;CY220&amp;CZ220&amp;DA220&amp;DB220&amp;DC220</f>
        <v/>
      </c>
      <c r="CW220" s="25" t="str">
        <f t="shared" ref="CW220:CW283" si="249">IF(AND(F220&gt;0,AO220=""),"  * No olvide digitar Embarazadas. Digite Cero si no tiene.",IF(AO220&gt;F220," * Las Embarazadas no pueden superar el Total Mujeres.",""))</f>
        <v/>
      </c>
      <c r="CX220" s="25" t="str">
        <f t="shared" ref="CX220:CX283" si="250">IF(AND(D220&gt;0,AV220="")," * No olvide ingresar datos en Usuarios con Discapacidad. (Digite cero si no tiene).",IF(AV220&gt;D220," * La variable Usuarios con discapacidad No puede ser mayor al Total.",""))</f>
        <v/>
      </c>
      <c r="CY220" s="25" t="str">
        <f t="shared" ref="CY220:CY283" si="251">IF(AND(D220&gt;0,AW220="")," * No olvide ingresar datos en Usuarios Oncológicos. (Digite cero si no tiene).",IF(AW220&gt;D220," * La variable Usuarios oncológicos No puede ser mayor al Total.",""))</f>
        <v/>
      </c>
      <c r="CZ220" s="25" t="str">
        <f t="shared" ref="CZ220:CZ283" si="252">IF(AND((AI220+AJ220)&gt;0,AP220="")," * No olvide digitar la variable 60 años. Si no tiene digite Cero.",IF(AP220&gt;(AI220+AJ220), "* El número de pacientes de 60 años NO DEBE ser mayor a lo registrado en el grupo etario de 60 a 64 años.",""))</f>
        <v/>
      </c>
      <c r="DA220" s="25" t="str">
        <f t="shared" si="246"/>
        <v/>
      </c>
      <c r="DB220" s="25" t="str">
        <f t="shared" si="247"/>
        <v/>
      </c>
      <c r="DC220"/>
      <c r="DD220"/>
      <c r="DE220"/>
      <c r="DG220" s="26">
        <f t="shared" ref="DG220:DG283" si="253">IF(AND(F220&gt;0,AO220=""),1,IF(AO220&gt;F220,1,0))</f>
        <v>0</v>
      </c>
      <c r="DH220" s="26">
        <f t="shared" ref="DH220:DH283" si="254">IF(AND(D220&gt;0,AV220=""),1,IF(AV220&gt;D220,1,0))</f>
        <v>0</v>
      </c>
      <c r="DI220" s="26">
        <f t="shared" ref="DI220:DI283" si="255">IF(AND(D220&gt;0,AW220=""),1,IF(AW220&gt;D220,1,0))</f>
        <v>0</v>
      </c>
      <c r="DJ220" s="26">
        <f t="shared" ref="DJ220:DJ283" si="256">IF(AND((AI220+AJ220)&gt;0,AP220=""),1,IF(AP220&gt;(AI220+AJ220),1,0))</f>
        <v>0</v>
      </c>
      <c r="DK220" s="26">
        <f t="shared" ref="DK220:DK283" si="257">IF(AND(D220&gt;0,AX220=""),1,0)</f>
        <v>0</v>
      </c>
      <c r="DL220" s="26">
        <f t="shared" ref="DL220:DL283" si="258">IF(AX220&gt;D220,1,0)</f>
        <v>0</v>
      </c>
      <c r="DM220"/>
    </row>
    <row r="221" spans="1:117" x14ac:dyDescent="0.25">
      <c r="A221" s="713" t="s">
        <v>265</v>
      </c>
      <c r="B221" s="830" t="s">
        <v>266</v>
      </c>
      <c r="C221" s="830"/>
      <c r="D221" s="245">
        <f t="shared" si="244"/>
        <v>0</v>
      </c>
      <c r="E221" s="390">
        <f t="shared" si="245"/>
        <v>0</v>
      </c>
      <c r="F221" s="391">
        <f t="shared" si="245"/>
        <v>0</v>
      </c>
      <c r="G221" s="392"/>
      <c r="H221" s="393"/>
      <c r="I221" s="394"/>
      <c r="J221" s="393"/>
      <c r="K221" s="394"/>
      <c r="L221" s="393"/>
      <c r="M221" s="394"/>
      <c r="N221" s="393"/>
      <c r="O221" s="394"/>
      <c r="P221" s="393"/>
      <c r="Q221" s="394"/>
      <c r="R221" s="393"/>
      <c r="S221" s="394"/>
      <c r="T221" s="393"/>
      <c r="U221" s="394"/>
      <c r="V221" s="395"/>
      <c r="W221" s="394"/>
      <c r="X221" s="395"/>
      <c r="Y221" s="394"/>
      <c r="Z221" s="395"/>
      <c r="AA221" s="394"/>
      <c r="AB221" s="395"/>
      <c r="AC221" s="394"/>
      <c r="AD221" s="395"/>
      <c r="AE221" s="394"/>
      <c r="AF221" s="395"/>
      <c r="AG221" s="394"/>
      <c r="AH221" s="395"/>
      <c r="AI221" s="394"/>
      <c r="AJ221" s="395"/>
      <c r="AK221" s="394"/>
      <c r="AL221" s="395"/>
      <c r="AM221" s="394"/>
      <c r="AN221" s="395"/>
      <c r="AO221" s="396">
        <v>0</v>
      </c>
      <c r="AP221" s="397">
        <v>0</v>
      </c>
      <c r="AQ221" s="392"/>
      <c r="AR221" s="393"/>
      <c r="AS221" s="2957"/>
      <c r="AT221" s="394">
        <v>0</v>
      </c>
      <c r="AU221" s="394">
        <v>0</v>
      </c>
      <c r="AV221" s="398">
        <v>0</v>
      </c>
      <c r="AW221" s="398">
        <v>0</v>
      </c>
      <c r="AX221" s="393">
        <v>0</v>
      </c>
      <c r="AY221" t="str">
        <f t="shared" si="248"/>
        <v/>
      </c>
      <c r="CW221" s="25" t="str">
        <f t="shared" si="249"/>
        <v/>
      </c>
      <c r="CX221" s="25" t="str">
        <f t="shared" si="250"/>
        <v/>
      </c>
      <c r="CY221" s="25" t="str">
        <f t="shared" si="251"/>
        <v/>
      </c>
      <c r="CZ221" s="25" t="str">
        <f t="shared" si="252"/>
        <v/>
      </c>
      <c r="DA221" s="25" t="str">
        <f t="shared" si="246"/>
        <v/>
      </c>
      <c r="DB221" s="25" t="str">
        <f t="shared" si="247"/>
        <v/>
      </c>
      <c r="DC221"/>
      <c r="DD221"/>
      <c r="DE221"/>
      <c r="DG221" s="26">
        <f t="shared" si="253"/>
        <v>0</v>
      </c>
      <c r="DH221" s="26">
        <f t="shared" si="254"/>
        <v>0</v>
      </c>
      <c r="DI221" s="26">
        <f t="shared" si="255"/>
        <v>0</v>
      </c>
      <c r="DJ221" s="26">
        <f t="shared" si="256"/>
        <v>0</v>
      </c>
      <c r="DK221" s="26">
        <f t="shared" si="257"/>
        <v>0</v>
      </c>
      <c r="DL221" s="26">
        <f t="shared" si="258"/>
        <v>0</v>
      </c>
      <c r="DM221"/>
    </row>
    <row r="222" spans="1:117" x14ac:dyDescent="0.25">
      <c r="A222" s="713"/>
      <c r="B222" s="2974" t="s">
        <v>267</v>
      </c>
      <c r="C222" s="2974"/>
      <c r="D222" s="2975">
        <f t="shared" si="244"/>
        <v>0</v>
      </c>
      <c r="E222" s="2976">
        <f t="shared" si="245"/>
        <v>0</v>
      </c>
      <c r="F222" s="2977">
        <f t="shared" si="245"/>
        <v>0</v>
      </c>
      <c r="G222" s="2978"/>
      <c r="H222" s="2979"/>
      <c r="I222" s="2980"/>
      <c r="J222" s="2979"/>
      <c r="K222" s="2980"/>
      <c r="L222" s="2979"/>
      <c r="M222" s="2980"/>
      <c r="N222" s="2979"/>
      <c r="O222" s="2980"/>
      <c r="P222" s="2979"/>
      <c r="Q222" s="2980"/>
      <c r="R222" s="2979"/>
      <c r="S222" s="2980"/>
      <c r="T222" s="2979"/>
      <c r="U222" s="2980"/>
      <c r="V222" s="2981"/>
      <c r="W222" s="2980"/>
      <c r="X222" s="2981"/>
      <c r="Y222" s="2980"/>
      <c r="Z222" s="2981"/>
      <c r="AA222" s="2980"/>
      <c r="AB222" s="2981"/>
      <c r="AC222" s="2980"/>
      <c r="AD222" s="2981"/>
      <c r="AE222" s="2980"/>
      <c r="AF222" s="2981"/>
      <c r="AG222" s="2980"/>
      <c r="AH222" s="2981"/>
      <c r="AI222" s="2980"/>
      <c r="AJ222" s="2981"/>
      <c r="AK222" s="2980"/>
      <c r="AL222" s="2981"/>
      <c r="AM222" s="2980"/>
      <c r="AN222" s="2981"/>
      <c r="AO222" s="2982">
        <v>0</v>
      </c>
      <c r="AP222" s="2983">
        <v>0</v>
      </c>
      <c r="AQ222" s="2961"/>
      <c r="AR222" s="2962"/>
      <c r="AS222" s="394"/>
      <c r="AT222" s="2980">
        <v>0</v>
      </c>
      <c r="AU222" s="2980">
        <v>0</v>
      </c>
      <c r="AV222" s="2984">
        <v>0</v>
      </c>
      <c r="AW222" s="2984">
        <v>0</v>
      </c>
      <c r="AX222" s="2979">
        <v>0</v>
      </c>
      <c r="AY222" t="str">
        <f t="shared" si="248"/>
        <v/>
      </c>
      <c r="CW222" s="25" t="str">
        <f t="shared" si="249"/>
        <v/>
      </c>
      <c r="CX222" s="25" t="str">
        <f t="shared" si="250"/>
        <v/>
      </c>
      <c r="CY222" s="25" t="str">
        <f t="shared" si="251"/>
        <v/>
      </c>
      <c r="CZ222" s="25" t="str">
        <f t="shared" si="252"/>
        <v/>
      </c>
      <c r="DA222" s="25" t="str">
        <f t="shared" si="246"/>
        <v/>
      </c>
      <c r="DB222" s="25" t="str">
        <f t="shared" si="247"/>
        <v/>
      </c>
      <c r="DC222"/>
      <c r="DD222"/>
      <c r="DE222"/>
      <c r="DG222" s="26">
        <f t="shared" si="253"/>
        <v>0</v>
      </c>
      <c r="DH222" s="26">
        <f t="shared" si="254"/>
        <v>0</v>
      </c>
      <c r="DI222" s="26">
        <f t="shared" si="255"/>
        <v>0</v>
      </c>
      <c r="DJ222" s="26">
        <f t="shared" si="256"/>
        <v>0</v>
      </c>
      <c r="DK222" s="26">
        <f t="shared" si="257"/>
        <v>0</v>
      </c>
      <c r="DL222" s="26">
        <f t="shared" si="258"/>
        <v>0</v>
      </c>
      <c r="DM222"/>
    </row>
    <row r="223" spans="1:117" x14ac:dyDescent="0.25">
      <c r="A223" s="713"/>
      <c r="B223" s="2974" t="s">
        <v>268</v>
      </c>
      <c r="C223" s="2974"/>
      <c r="D223" s="2975">
        <f t="shared" si="244"/>
        <v>0</v>
      </c>
      <c r="E223" s="2976">
        <f t="shared" si="245"/>
        <v>0</v>
      </c>
      <c r="F223" s="2977">
        <f t="shared" si="245"/>
        <v>0</v>
      </c>
      <c r="G223" s="2978"/>
      <c r="H223" s="2979"/>
      <c r="I223" s="2980"/>
      <c r="J223" s="2979"/>
      <c r="K223" s="2980"/>
      <c r="L223" s="2979"/>
      <c r="M223" s="2980"/>
      <c r="N223" s="2979"/>
      <c r="O223" s="2980"/>
      <c r="P223" s="2979"/>
      <c r="Q223" s="2980"/>
      <c r="R223" s="2979"/>
      <c r="S223" s="2980"/>
      <c r="T223" s="2979"/>
      <c r="U223" s="2980"/>
      <c r="V223" s="2981"/>
      <c r="W223" s="2980"/>
      <c r="X223" s="2981"/>
      <c r="Y223" s="2980"/>
      <c r="Z223" s="2981"/>
      <c r="AA223" s="2980"/>
      <c r="AB223" s="2981"/>
      <c r="AC223" s="2980"/>
      <c r="AD223" s="2981"/>
      <c r="AE223" s="2980"/>
      <c r="AF223" s="2981"/>
      <c r="AG223" s="2980"/>
      <c r="AH223" s="2981"/>
      <c r="AI223" s="2980"/>
      <c r="AJ223" s="2981"/>
      <c r="AK223" s="2980"/>
      <c r="AL223" s="2981"/>
      <c r="AM223" s="2980"/>
      <c r="AN223" s="2981"/>
      <c r="AO223" s="2982">
        <v>0</v>
      </c>
      <c r="AP223" s="2983">
        <v>0</v>
      </c>
      <c r="AQ223" s="2961"/>
      <c r="AR223" s="2962"/>
      <c r="AS223" s="2963"/>
      <c r="AT223" s="2980">
        <v>0</v>
      </c>
      <c r="AU223" s="2980">
        <v>0</v>
      </c>
      <c r="AV223" s="2984">
        <v>0</v>
      </c>
      <c r="AW223" s="2984">
        <v>0</v>
      </c>
      <c r="AX223" s="2979">
        <v>0</v>
      </c>
      <c r="AY223" t="str">
        <f t="shared" si="248"/>
        <v/>
      </c>
      <c r="CW223" s="25" t="str">
        <f t="shared" si="249"/>
        <v/>
      </c>
      <c r="CX223" s="25" t="str">
        <f t="shared" si="250"/>
        <v/>
      </c>
      <c r="CY223" s="25" t="str">
        <f t="shared" si="251"/>
        <v/>
      </c>
      <c r="CZ223" s="25" t="str">
        <f t="shared" si="252"/>
        <v/>
      </c>
      <c r="DA223" s="25" t="str">
        <f t="shared" si="246"/>
        <v/>
      </c>
      <c r="DB223" s="25" t="str">
        <f t="shared" si="247"/>
        <v/>
      </c>
      <c r="DC223"/>
      <c r="DD223"/>
      <c r="DE223"/>
      <c r="DG223" s="26">
        <f t="shared" si="253"/>
        <v>0</v>
      </c>
      <c r="DH223" s="26">
        <f t="shared" si="254"/>
        <v>0</v>
      </c>
      <c r="DI223" s="26">
        <f t="shared" si="255"/>
        <v>0</v>
      </c>
      <c r="DJ223" s="26">
        <f t="shared" si="256"/>
        <v>0</v>
      </c>
      <c r="DK223" s="26">
        <f t="shared" si="257"/>
        <v>0</v>
      </c>
      <c r="DL223" s="26">
        <f t="shared" si="258"/>
        <v>0</v>
      </c>
      <c r="DM223"/>
    </row>
    <row r="224" spans="1:117" x14ac:dyDescent="0.25">
      <c r="A224" s="713"/>
      <c r="B224" s="2985" t="s">
        <v>269</v>
      </c>
      <c r="C224" s="2986"/>
      <c r="D224" s="2975">
        <f t="shared" si="244"/>
        <v>0</v>
      </c>
      <c r="E224" s="2976">
        <f t="shared" si="245"/>
        <v>0</v>
      </c>
      <c r="F224" s="2977">
        <f t="shared" si="245"/>
        <v>0</v>
      </c>
      <c r="G224" s="401"/>
      <c r="H224" s="402"/>
      <c r="I224" s="403"/>
      <c r="J224" s="402"/>
      <c r="K224" s="403"/>
      <c r="L224" s="402"/>
      <c r="M224" s="403"/>
      <c r="N224" s="402"/>
      <c r="O224" s="403"/>
      <c r="P224" s="402"/>
      <c r="Q224" s="403"/>
      <c r="R224" s="402"/>
      <c r="S224" s="403"/>
      <c r="T224" s="402"/>
      <c r="U224" s="403"/>
      <c r="V224" s="404"/>
      <c r="W224" s="403"/>
      <c r="X224" s="404"/>
      <c r="Y224" s="403"/>
      <c r="Z224" s="404"/>
      <c r="AA224" s="403"/>
      <c r="AB224" s="404"/>
      <c r="AC224" s="403"/>
      <c r="AD224" s="404"/>
      <c r="AE224" s="403"/>
      <c r="AF224" s="404"/>
      <c r="AG224" s="403"/>
      <c r="AH224" s="404"/>
      <c r="AI224" s="403"/>
      <c r="AJ224" s="404"/>
      <c r="AK224" s="403"/>
      <c r="AL224" s="404"/>
      <c r="AM224" s="403"/>
      <c r="AN224" s="404"/>
      <c r="AO224" s="405">
        <v>0</v>
      </c>
      <c r="AP224" s="406">
        <v>0</v>
      </c>
      <c r="AQ224" s="407"/>
      <c r="AR224" s="408"/>
      <c r="AS224" s="409"/>
      <c r="AT224" s="403">
        <v>0</v>
      </c>
      <c r="AU224" s="403">
        <v>0</v>
      </c>
      <c r="AV224" s="410">
        <v>0</v>
      </c>
      <c r="AW224" s="410">
        <v>0</v>
      </c>
      <c r="AX224" s="402">
        <v>0</v>
      </c>
      <c r="AY224" t="str">
        <f t="shared" si="248"/>
        <v/>
      </c>
      <c r="CW224" s="25" t="str">
        <f t="shared" si="249"/>
        <v/>
      </c>
      <c r="CX224" s="25" t="str">
        <f t="shared" si="250"/>
        <v/>
      </c>
      <c r="CY224" s="25" t="str">
        <f t="shared" si="251"/>
        <v/>
      </c>
      <c r="CZ224" s="25" t="str">
        <f t="shared" si="252"/>
        <v/>
      </c>
      <c r="DA224" s="25" t="str">
        <f t="shared" si="246"/>
        <v/>
      </c>
      <c r="DB224" s="25" t="str">
        <f t="shared" si="247"/>
        <v/>
      </c>
      <c r="DC224"/>
      <c r="DD224"/>
      <c r="DE224"/>
      <c r="DG224" s="26">
        <f t="shared" si="253"/>
        <v>0</v>
      </c>
      <c r="DH224" s="26">
        <f t="shared" si="254"/>
        <v>0</v>
      </c>
      <c r="DI224" s="26">
        <f t="shared" si="255"/>
        <v>0</v>
      </c>
      <c r="DJ224" s="26">
        <f t="shared" si="256"/>
        <v>0</v>
      </c>
      <c r="DK224" s="26">
        <f t="shared" si="257"/>
        <v>0</v>
      </c>
      <c r="DL224" s="26">
        <f t="shared" si="258"/>
        <v>0</v>
      </c>
      <c r="DM224"/>
    </row>
    <row r="225" spans="1:117" ht="15" customHeight="1" x14ac:dyDescent="0.25">
      <c r="A225" s="713"/>
      <c r="B225" s="2985" t="s">
        <v>270</v>
      </c>
      <c r="C225" s="2986"/>
      <c r="D225" s="2975">
        <f t="shared" si="244"/>
        <v>0</v>
      </c>
      <c r="E225" s="2976">
        <f t="shared" si="245"/>
        <v>0</v>
      </c>
      <c r="F225" s="2977">
        <f t="shared" si="245"/>
        <v>0</v>
      </c>
      <c r="G225" s="401"/>
      <c r="H225" s="402"/>
      <c r="I225" s="403"/>
      <c r="J225" s="402"/>
      <c r="K225" s="403"/>
      <c r="L225" s="402"/>
      <c r="M225" s="403"/>
      <c r="N225" s="402"/>
      <c r="O225" s="403"/>
      <c r="P225" s="402"/>
      <c r="Q225" s="403"/>
      <c r="R225" s="402"/>
      <c r="S225" s="403"/>
      <c r="T225" s="402"/>
      <c r="U225" s="403"/>
      <c r="V225" s="404"/>
      <c r="W225" s="403"/>
      <c r="X225" s="404"/>
      <c r="Y225" s="403"/>
      <c r="Z225" s="404"/>
      <c r="AA225" s="403"/>
      <c r="AB225" s="404"/>
      <c r="AC225" s="403"/>
      <c r="AD225" s="404"/>
      <c r="AE225" s="403"/>
      <c r="AF225" s="404"/>
      <c r="AG225" s="403"/>
      <c r="AH225" s="404"/>
      <c r="AI225" s="403"/>
      <c r="AJ225" s="404"/>
      <c r="AK225" s="403"/>
      <c r="AL225" s="404"/>
      <c r="AM225" s="403"/>
      <c r="AN225" s="404"/>
      <c r="AO225" s="405">
        <v>0</v>
      </c>
      <c r="AP225" s="406">
        <v>0</v>
      </c>
      <c r="AQ225" s="407"/>
      <c r="AR225" s="408"/>
      <c r="AS225" s="409"/>
      <c r="AT225" s="403">
        <v>0</v>
      </c>
      <c r="AU225" s="403">
        <v>0</v>
      </c>
      <c r="AV225" s="410">
        <v>0</v>
      </c>
      <c r="AW225" s="410">
        <v>0</v>
      </c>
      <c r="AX225" s="402">
        <v>0</v>
      </c>
      <c r="AY225" t="str">
        <f t="shared" si="248"/>
        <v/>
      </c>
      <c r="CW225" s="25" t="str">
        <f t="shared" si="249"/>
        <v/>
      </c>
      <c r="CX225" s="25" t="str">
        <f t="shared" si="250"/>
        <v/>
      </c>
      <c r="CY225" s="25" t="str">
        <f t="shared" si="251"/>
        <v/>
      </c>
      <c r="CZ225" s="25" t="str">
        <f t="shared" si="252"/>
        <v/>
      </c>
      <c r="DA225" s="25" t="str">
        <f t="shared" si="246"/>
        <v/>
      </c>
      <c r="DB225" s="25" t="str">
        <f t="shared" si="247"/>
        <v/>
      </c>
      <c r="DC225"/>
      <c r="DD225"/>
      <c r="DE225"/>
      <c r="DG225" s="26">
        <f t="shared" si="253"/>
        <v>0</v>
      </c>
      <c r="DH225" s="26">
        <f t="shared" si="254"/>
        <v>0</v>
      </c>
      <c r="DI225" s="26">
        <f t="shared" si="255"/>
        <v>0</v>
      </c>
      <c r="DJ225" s="26">
        <f t="shared" si="256"/>
        <v>0</v>
      </c>
      <c r="DK225" s="26">
        <f t="shared" si="257"/>
        <v>0</v>
      </c>
      <c r="DL225" s="26">
        <f t="shared" si="258"/>
        <v>0</v>
      </c>
      <c r="DM225"/>
    </row>
    <row r="226" spans="1:117" x14ac:dyDescent="0.25">
      <c r="A226" s="2676"/>
      <c r="B226" s="2987" t="s">
        <v>271</v>
      </c>
      <c r="C226" s="2987"/>
      <c r="D226" s="2988">
        <f t="shared" si="244"/>
        <v>0</v>
      </c>
      <c r="E226" s="2989">
        <f>SUM(I226+K226+M226+O226+Q226+S226+U226+W226+Y226+AA226+AC226+AE226+AG226+AI226+AK226+AM226)</f>
        <v>0</v>
      </c>
      <c r="F226" s="2990">
        <f>SUM(J226+L226+N226+P226+R226+T226+V226+X226+Z226+AB226+AD226+AF226+AH226+AJ226+AL226+AN226)</f>
        <v>0</v>
      </c>
      <c r="G226" s="2991"/>
      <c r="H226" s="363"/>
      <c r="I226" s="2970"/>
      <c r="J226" s="2969"/>
      <c r="K226" s="2970"/>
      <c r="L226" s="2969"/>
      <c r="M226" s="2970"/>
      <c r="N226" s="2969"/>
      <c r="O226" s="2970"/>
      <c r="P226" s="2969"/>
      <c r="Q226" s="2970"/>
      <c r="R226" s="2969"/>
      <c r="S226" s="2970"/>
      <c r="T226" s="2969"/>
      <c r="U226" s="2970"/>
      <c r="V226" s="389"/>
      <c r="W226" s="2970"/>
      <c r="X226" s="389"/>
      <c r="Y226" s="2970"/>
      <c r="Z226" s="389"/>
      <c r="AA226" s="2970"/>
      <c r="AB226" s="389"/>
      <c r="AC226" s="2970"/>
      <c r="AD226" s="389"/>
      <c r="AE226" s="2970"/>
      <c r="AF226" s="389"/>
      <c r="AG226" s="2970"/>
      <c r="AH226" s="389"/>
      <c r="AI226" s="2970"/>
      <c r="AJ226" s="389"/>
      <c r="AK226" s="2970"/>
      <c r="AL226" s="389"/>
      <c r="AM226" s="2970"/>
      <c r="AN226" s="389"/>
      <c r="AO226" s="2971">
        <v>0</v>
      </c>
      <c r="AP226" s="2972">
        <v>0</v>
      </c>
      <c r="AQ226" s="2992"/>
      <c r="AR226" s="2993"/>
      <c r="AS226" s="413"/>
      <c r="AT226" s="2970">
        <v>0</v>
      </c>
      <c r="AU226" s="2970">
        <v>0</v>
      </c>
      <c r="AV226" s="2973">
        <v>0</v>
      </c>
      <c r="AW226" s="2973">
        <v>0</v>
      </c>
      <c r="AX226" s="2969">
        <v>0</v>
      </c>
      <c r="AY226" t="str">
        <f t="shared" si="248"/>
        <v/>
      </c>
      <c r="CW226" s="25" t="str">
        <f t="shared" si="249"/>
        <v/>
      </c>
      <c r="CX226" s="25" t="str">
        <f t="shared" si="250"/>
        <v/>
      </c>
      <c r="CY226" s="25" t="str">
        <f t="shared" si="251"/>
        <v/>
      </c>
      <c r="CZ226" s="25" t="str">
        <f t="shared" si="252"/>
        <v/>
      </c>
      <c r="DA226" s="25" t="str">
        <f t="shared" si="246"/>
        <v/>
      </c>
      <c r="DB226" s="25" t="str">
        <f t="shared" si="247"/>
        <v/>
      </c>
      <c r="DC226"/>
      <c r="DD226"/>
      <c r="DE226"/>
      <c r="DG226" s="26">
        <f t="shared" si="253"/>
        <v>0</v>
      </c>
      <c r="DH226" s="26">
        <f t="shared" si="254"/>
        <v>0</v>
      </c>
      <c r="DI226" s="26">
        <f t="shared" si="255"/>
        <v>0</v>
      </c>
      <c r="DJ226" s="26">
        <f t="shared" si="256"/>
        <v>0</v>
      </c>
      <c r="DK226" s="26">
        <f t="shared" si="257"/>
        <v>0</v>
      </c>
      <c r="DL226" s="26">
        <f t="shared" si="258"/>
        <v>0</v>
      </c>
      <c r="DM226"/>
    </row>
    <row r="227" spans="1:117" x14ac:dyDescent="0.25">
      <c r="A227" s="2844" t="s">
        <v>272</v>
      </c>
      <c r="B227" s="830" t="s">
        <v>266</v>
      </c>
      <c r="C227" s="830"/>
      <c r="D227" s="2875">
        <f t="shared" si="244"/>
        <v>33</v>
      </c>
      <c r="E227" s="414">
        <f t="shared" si="245"/>
        <v>13</v>
      </c>
      <c r="F227" s="2994">
        <f t="shared" si="245"/>
        <v>20</v>
      </c>
      <c r="G227" s="2956">
        <v>3</v>
      </c>
      <c r="H227" s="386">
        <v>1</v>
      </c>
      <c r="I227" s="2957">
        <v>0</v>
      </c>
      <c r="J227" s="386">
        <v>0</v>
      </c>
      <c r="K227" s="2957">
        <v>1</v>
      </c>
      <c r="L227" s="386">
        <v>0</v>
      </c>
      <c r="M227" s="2957">
        <v>0</v>
      </c>
      <c r="N227" s="386">
        <v>0</v>
      </c>
      <c r="O227" s="2957">
        <v>0</v>
      </c>
      <c r="P227" s="386">
        <v>0</v>
      </c>
      <c r="Q227" s="2957">
        <v>0</v>
      </c>
      <c r="R227" s="386">
        <v>0</v>
      </c>
      <c r="S227" s="2957">
        <v>0</v>
      </c>
      <c r="T227" s="386">
        <v>0</v>
      </c>
      <c r="U227" s="2957">
        <v>1</v>
      </c>
      <c r="V227" s="2958">
        <v>0</v>
      </c>
      <c r="W227" s="2957">
        <v>1</v>
      </c>
      <c r="X227" s="2958">
        <v>1</v>
      </c>
      <c r="Y227" s="2957">
        <v>2</v>
      </c>
      <c r="Z227" s="2958">
        <v>3</v>
      </c>
      <c r="AA227" s="2957">
        <v>0</v>
      </c>
      <c r="AB227" s="2958">
        <v>0</v>
      </c>
      <c r="AC227" s="2957">
        <v>0</v>
      </c>
      <c r="AD227" s="2958">
        <v>4</v>
      </c>
      <c r="AE227" s="2957">
        <v>1</v>
      </c>
      <c r="AF227" s="2958">
        <v>5</v>
      </c>
      <c r="AG227" s="2957">
        <v>1</v>
      </c>
      <c r="AH227" s="2958">
        <v>3</v>
      </c>
      <c r="AI227" s="2957">
        <v>2</v>
      </c>
      <c r="AJ227" s="2958">
        <v>1</v>
      </c>
      <c r="AK227" s="2957">
        <v>0</v>
      </c>
      <c r="AL227" s="2958">
        <v>2</v>
      </c>
      <c r="AM227" s="2957">
        <v>1</v>
      </c>
      <c r="AN227" s="2958">
        <v>0</v>
      </c>
      <c r="AO227" s="396">
        <v>0</v>
      </c>
      <c r="AP227" s="397">
        <v>0</v>
      </c>
      <c r="AQ227" s="2956">
        <v>0</v>
      </c>
      <c r="AR227" s="393">
        <v>0</v>
      </c>
      <c r="AS227" s="2957">
        <v>16</v>
      </c>
      <c r="AT227" s="394">
        <v>0</v>
      </c>
      <c r="AU227" s="394">
        <v>0</v>
      </c>
      <c r="AV227" s="398">
        <v>0</v>
      </c>
      <c r="AW227" s="398">
        <v>0</v>
      </c>
      <c r="AX227" s="393">
        <v>0</v>
      </c>
      <c r="AY227" t="str">
        <f t="shared" si="248"/>
        <v/>
      </c>
      <c r="CW227" s="25" t="str">
        <f t="shared" si="249"/>
        <v/>
      </c>
      <c r="CX227" s="25" t="str">
        <f t="shared" si="250"/>
        <v/>
      </c>
      <c r="CY227" s="25" t="str">
        <f t="shared" si="251"/>
        <v/>
      </c>
      <c r="CZ227" s="25" t="str">
        <f t="shared" si="252"/>
        <v/>
      </c>
      <c r="DA227" s="25" t="str">
        <f t="shared" si="246"/>
        <v/>
      </c>
      <c r="DB227" s="25" t="str">
        <f t="shared" si="247"/>
        <v/>
      </c>
      <c r="DC227"/>
      <c r="DD227"/>
      <c r="DE227"/>
      <c r="DG227" s="26">
        <f t="shared" si="253"/>
        <v>0</v>
      </c>
      <c r="DH227" s="26">
        <f t="shared" si="254"/>
        <v>0</v>
      </c>
      <c r="DI227" s="26">
        <f t="shared" si="255"/>
        <v>0</v>
      </c>
      <c r="DJ227" s="26">
        <f t="shared" si="256"/>
        <v>0</v>
      </c>
      <c r="DK227" s="26">
        <f t="shared" si="257"/>
        <v>0</v>
      </c>
      <c r="DL227" s="26">
        <f t="shared" si="258"/>
        <v>0</v>
      </c>
      <c r="DM227"/>
    </row>
    <row r="228" spans="1:117" x14ac:dyDescent="0.25">
      <c r="A228" s="713"/>
      <c r="B228" s="2974" t="s">
        <v>267</v>
      </c>
      <c r="C228" s="2974"/>
      <c r="D228" s="2975">
        <f t="shared" si="244"/>
        <v>68</v>
      </c>
      <c r="E228" s="2976">
        <f t="shared" si="245"/>
        <v>21</v>
      </c>
      <c r="F228" s="2977">
        <f t="shared" si="245"/>
        <v>47</v>
      </c>
      <c r="G228" s="2978">
        <v>2</v>
      </c>
      <c r="H228" s="2979">
        <v>1</v>
      </c>
      <c r="I228" s="2980">
        <v>0</v>
      </c>
      <c r="J228" s="2979">
        <v>0</v>
      </c>
      <c r="K228" s="2980">
        <v>0</v>
      </c>
      <c r="L228" s="2979">
        <v>0</v>
      </c>
      <c r="M228" s="2980">
        <v>1</v>
      </c>
      <c r="N228" s="2979">
        <v>0</v>
      </c>
      <c r="O228" s="2980">
        <v>0</v>
      </c>
      <c r="P228" s="2979">
        <v>0</v>
      </c>
      <c r="Q228" s="2980">
        <v>0</v>
      </c>
      <c r="R228" s="2979">
        <v>0</v>
      </c>
      <c r="S228" s="2980">
        <v>0</v>
      </c>
      <c r="T228" s="2979">
        <v>0</v>
      </c>
      <c r="U228" s="2980">
        <v>1</v>
      </c>
      <c r="V228" s="2981">
        <v>2</v>
      </c>
      <c r="W228" s="2980">
        <v>4</v>
      </c>
      <c r="X228" s="2981">
        <v>4</v>
      </c>
      <c r="Y228" s="2980">
        <v>5</v>
      </c>
      <c r="Z228" s="2981">
        <v>6</v>
      </c>
      <c r="AA228" s="2980">
        <v>0</v>
      </c>
      <c r="AB228" s="2981">
        <v>3</v>
      </c>
      <c r="AC228" s="2980">
        <v>1</v>
      </c>
      <c r="AD228" s="2981">
        <v>10</v>
      </c>
      <c r="AE228" s="2980">
        <v>1</v>
      </c>
      <c r="AF228" s="2981">
        <v>6</v>
      </c>
      <c r="AG228" s="2980">
        <v>2</v>
      </c>
      <c r="AH228" s="2981">
        <v>8</v>
      </c>
      <c r="AI228" s="2980">
        <v>1</v>
      </c>
      <c r="AJ228" s="2981">
        <v>1</v>
      </c>
      <c r="AK228" s="2980">
        <v>2</v>
      </c>
      <c r="AL228" s="2981">
        <v>5</v>
      </c>
      <c r="AM228" s="2980">
        <v>1</v>
      </c>
      <c r="AN228" s="2981">
        <v>1</v>
      </c>
      <c r="AO228" s="2982">
        <v>0</v>
      </c>
      <c r="AP228" s="2983">
        <v>0</v>
      </c>
      <c r="AQ228" s="2961"/>
      <c r="AR228" s="2962"/>
      <c r="AS228" s="394">
        <v>12</v>
      </c>
      <c r="AT228" s="2980">
        <v>0</v>
      </c>
      <c r="AU228" s="2980">
        <v>0</v>
      </c>
      <c r="AV228" s="2984">
        <v>0</v>
      </c>
      <c r="AW228" s="2984">
        <v>0</v>
      </c>
      <c r="AX228" s="2979">
        <v>0</v>
      </c>
      <c r="AY228" t="str">
        <f t="shared" si="248"/>
        <v/>
      </c>
      <c r="CW228" s="25" t="str">
        <f t="shared" si="249"/>
        <v/>
      </c>
      <c r="CX228" s="25" t="str">
        <f t="shared" si="250"/>
        <v/>
      </c>
      <c r="CY228" s="25" t="str">
        <f t="shared" si="251"/>
        <v/>
      </c>
      <c r="CZ228" s="25" t="str">
        <f t="shared" si="252"/>
        <v/>
      </c>
      <c r="DA228" s="25" t="str">
        <f t="shared" si="246"/>
        <v/>
      </c>
      <c r="DB228" s="25" t="str">
        <f t="shared" si="247"/>
        <v/>
      </c>
      <c r="DC228"/>
      <c r="DD228"/>
      <c r="DE228"/>
      <c r="DG228" s="26">
        <f t="shared" si="253"/>
        <v>0</v>
      </c>
      <c r="DH228" s="26">
        <f t="shared" si="254"/>
        <v>0</v>
      </c>
      <c r="DI228" s="26">
        <f t="shared" si="255"/>
        <v>0</v>
      </c>
      <c r="DJ228" s="26">
        <f t="shared" si="256"/>
        <v>0</v>
      </c>
      <c r="DK228" s="26">
        <f t="shared" si="257"/>
        <v>0</v>
      </c>
      <c r="DL228" s="26">
        <f t="shared" si="258"/>
        <v>0</v>
      </c>
      <c r="DM228"/>
    </row>
    <row r="229" spans="1:117" x14ac:dyDescent="0.25">
      <c r="A229" s="713"/>
      <c r="B229" s="2974" t="s">
        <v>268</v>
      </c>
      <c r="C229" s="2974"/>
      <c r="D229" s="2975">
        <f t="shared" si="244"/>
        <v>30</v>
      </c>
      <c r="E229" s="2976">
        <f t="shared" si="245"/>
        <v>11</v>
      </c>
      <c r="F229" s="2977">
        <f t="shared" si="245"/>
        <v>19</v>
      </c>
      <c r="G229" s="2978">
        <v>3</v>
      </c>
      <c r="H229" s="2979">
        <v>1</v>
      </c>
      <c r="I229" s="2980">
        <v>0</v>
      </c>
      <c r="J229" s="2979">
        <v>0</v>
      </c>
      <c r="K229" s="2980">
        <v>0</v>
      </c>
      <c r="L229" s="2979">
        <v>0</v>
      </c>
      <c r="M229" s="2980">
        <v>0</v>
      </c>
      <c r="N229" s="2979">
        <v>0</v>
      </c>
      <c r="O229" s="2980">
        <v>0</v>
      </c>
      <c r="P229" s="2979">
        <v>0</v>
      </c>
      <c r="Q229" s="2980">
        <v>0</v>
      </c>
      <c r="R229" s="2979">
        <v>0</v>
      </c>
      <c r="S229" s="2980">
        <v>0</v>
      </c>
      <c r="T229" s="2979">
        <v>0</v>
      </c>
      <c r="U229" s="2980">
        <v>1</v>
      </c>
      <c r="V229" s="2981">
        <v>0</v>
      </c>
      <c r="W229" s="2980">
        <v>1</v>
      </c>
      <c r="X229" s="2981">
        <v>1</v>
      </c>
      <c r="Y229" s="2980">
        <v>2</v>
      </c>
      <c r="Z229" s="2981">
        <v>3</v>
      </c>
      <c r="AA229" s="2980">
        <v>0</v>
      </c>
      <c r="AB229" s="2981">
        <v>0</v>
      </c>
      <c r="AC229" s="2980">
        <v>0</v>
      </c>
      <c r="AD229" s="2981">
        <v>4</v>
      </c>
      <c r="AE229" s="2980">
        <v>1</v>
      </c>
      <c r="AF229" s="2981">
        <v>4</v>
      </c>
      <c r="AG229" s="2980">
        <v>1</v>
      </c>
      <c r="AH229" s="2981">
        <v>3</v>
      </c>
      <c r="AI229" s="2980">
        <v>1</v>
      </c>
      <c r="AJ229" s="2981">
        <v>1</v>
      </c>
      <c r="AK229" s="2980">
        <v>0</v>
      </c>
      <c r="AL229" s="2981">
        <v>2</v>
      </c>
      <c r="AM229" s="2980">
        <v>1</v>
      </c>
      <c r="AN229" s="2981">
        <v>0</v>
      </c>
      <c r="AO229" s="2982">
        <v>0</v>
      </c>
      <c r="AP229" s="2983">
        <v>0</v>
      </c>
      <c r="AQ229" s="2961"/>
      <c r="AR229" s="2962"/>
      <c r="AS229" s="2995"/>
      <c r="AT229" s="2980">
        <v>0</v>
      </c>
      <c r="AU229" s="2980">
        <v>0</v>
      </c>
      <c r="AV229" s="2984">
        <v>0</v>
      </c>
      <c r="AW229" s="2984">
        <v>0</v>
      </c>
      <c r="AX229" s="2979">
        <v>0</v>
      </c>
      <c r="AY229" t="str">
        <f t="shared" si="248"/>
        <v/>
      </c>
      <c r="CW229" s="25" t="str">
        <f t="shared" si="249"/>
        <v/>
      </c>
      <c r="CX229" s="25" t="str">
        <f t="shared" si="250"/>
        <v/>
      </c>
      <c r="CY229" s="25" t="str">
        <f t="shared" si="251"/>
        <v/>
      </c>
      <c r="CZ229" s="25" t="str">
        <f t="shared" si="252"/>
        <v/>
      </c>
      <c r="DA229" s="25" t="str">
        <f t="shared" si="246"/>
        <v/>
      </c>
      <c r="DB229" s="25" t="str">
        <f t="shared" si="247"/>
        <v/>
      </c>
      <c r="DC229"/>
      <c r="DD229"/>
      <c r="DE229"/>
      <c r="DG229" s="26">
        <f t="shared" si="253"/>
        <v>0</v>
      </c>
      <c r="DH229" s="26">
        <f t="shared" si="254"/>
        <v>0</v>
      </c>
      <c r="DI229" s="26">
        <f t="shared" si="255"/>
        <v>0</v>
      </c>
      <c r="DJ229" s="26">
        <f t="shared" si="256"/>
        <v>0</v>
      </c>
      <c r="DK229" s="26">
        <f t="shared" si="257"/>
        <v>0</v>
      </c>
      <c r="DL229" s="26">
        <f t="shared" si="258"/>
        <v>0</v>
      </c>
      <c r="DM229"/>
    </row>
    <row r="230" spans="1:117" x14ac:dyDescent="0.25">
      <c r="A230" s="713"/>
      <c r="B230" s="2985" t="s">
        <v>269</v>
      </c>
      <c r="C230" s="2986"/>
      <c r="D230" s="2975">
        <f t="shared" si="244"/>
        <v>25</v>
      </c>
      <c r="E230" s="2976">
        <f t="shared" si="245"/>
        <v>8</v>
      </c>
      <c r="F230" s="2977">
        <f t="shared" si="245"/>
        <v>17</v>
      </c>
      <c r="G230" s="401">
        <v>2</v>
      </c>
      <c r="H230" s="402">
        <v>1</v>
      </c>
      <c r="I230" s="403">
        <v>0</v>
      </c>
      <c r="J230" s="402">
        <v>0</v>
      </c>
      <c r="K230" s="403">
        <v>0</v>
      </c>
      <c r="L230" s="402">
        <v>0</v>
      </c>
      <c r="M230" s="403">
        <v>1</v>
      </c>
      <c r="N230" s="402">
        <v>0</v>
      </c>
      <c r="O230" s="403">
        <v>0</v>
      </c>
      <c r="P230" s="402">
        <v>0</v>
      </c>
      <c r="Q230" s="403">
        <v>0</v>
      </c>
      <c r="R230" s="402">
        <v>0</v>
      </c>
      <c r="S230" s="403">
        <v>0</v>
      </c>
      <c r="T230" s="402">
        <v>0</v>
      </c>
      <c r="U230" s="403">
        <v>1</v>
      </c>
      <c r="V230" s="404">
        <v>1</v>
      </c>
      <c r="W230" s="403">
        <v>2</v>
      </c>
      <c r="X230" s="404">
        <v>1</v>
      </c>
      <c r="Y230" s="403">
        <v>1</v>
      </c>
      <c r="Z230" s="404">
        <v>4</v>
      </c>
      <c r="AA230" s="403">
        <v>0</v>
      </c>
      <c r="AB230" s="404">
        <v>2</v>
      </c>
      <c r="AC230" s="403">
        <v>0</v>
      </c>
      <c r="AD230" s="404">
        <v>0</v>
      </c>
      <c r="AE230" s="403">
        <v>0</v>
      </c>
      <c r="AF230" s="404">
        <v>3</v>
      </c>
      <c r="AG230" s="403">
        <v>0</v>
      </c>
      <c r="AH230" s="404">
        <v>0</v>
      </c>
      <c r="AI230" s="403">
        <v>0</v>
      </c>
      <c r="AJ230" s="404">
        <v>0</v>
      </c>
      <c r="AK230" s="403">
        <v>1</v>
      </c>
      <c r="AL230" s="404">
        <v>4</v>
      </c>
      <c r="AM230" s="403">
        <v>0</v>
      </c>
      <c r="AN230" s="404">
        <v>1</v>
      </c>
      <c r="AO230" s="405">
        <v>0</v>
      </c>
      <c r="AP230" s="406">
        <v>0</v>
      </c>
      <c r="AQ230" s="2961"/>
      <c r="AR230" s="2962"/>
      <c r="AS230" s="2995"/>
      <c r="AT230" s="403">
        <v>0</v>
      </c>
      <c r="AU230" s="403">
        <v>0</v>
      </c>
      <c r="AV230" s="410">
        <v>0</v>
      </c>
      <c r="AW230" s="410">
        <v>0</v>
      </c>
      <c r="AX230" s="402">
        <v>0</v>
      </c>
      <c r="AY230" t="str">
        <f t="shared" si="248"/>
        <v/>
      </c>
      <c r="CW230" s="25" t="str">
        <f t="shared" si="249"/>
        <v/>
      </c>
      <c r="CX230" s="25" t="str">
        <f t="shared" si="250"/>
        <v/>
      </c>
      <c r="CY230" s="25" t="str">
        <f t="shared" si="251"/>
        <v/>
      </c>
      <c r="CZ230" s="25" t="str">
        <f t="shared" si="252"/>
        <v/>
      </c>
      <c r="DA230" s="25" t="str">
        <f t="shared" si="246"/>
        <v/>
      </c>
      <c r="DB230" s="25" t="str">
        <f t="shared" si="247"/>
        <v/>
      </c>
      <c r="DC230"/>
      <c r="DD230"/>
      <c r="DE230"/>
      <c r="DG230" s="26">
        <f t="shared" si="253"/>
        <v>0</v>
      </c>
      <c r="DH230" s="26">
        <f t="shared" si="254"/>
        <v>0</v>
      </c>
      <c r="DI230" s="26">
        <f t="shared" si="255"/>
        <v>0</v>
      </c>
      <c r="DJ230" s="26">
        <f t="shared" si="256"/>
        <v>0</v>
      </c>
      <c r="DK230" s="26">
        <f t="shared" si="257"/>
        <v>0</v>
      </c>
      <c r="DL230" s="26">
        <f t="shared" si="258"/>
        <v>0</v>
      </c>
      <c r="DM230"/>
    </row>
    <row r="231" spans="1:117" ht="15" customHeight="1" x14ac:dyDescent="0.25">
      <c r="A231" s="713"/>
      <c r="B231" s="2985" t="s">
        <v>270</v>
      </c>
      <c r="C231" s="2986"/>
      <c r="D231" s="2975">
        <f t="shared" si="244"/>
        <v>3</v>
      </c>
      <c r="E231" s="2976">
        <f t="shared" si="245"/>
        <v>1</v>
      </c>
      <c r="F231" s="2977">
        <f t="shared" si="245"/>
        <v>2</v>
      </c>
      <c r="G231" s="401">
        <v>0</v>
      </c>
      <c r="H231" s="402">
        <v>0</v>
      </c>
      <c r="I231" s="403">
        <v>0</v>
      </c>
      <c r="J231" s="402">
        <v>0</v>
      </c>
      <c r="K231" s="403">
        <v>0</v>
      </c>
      <c r="L231" s="402">
        <v>0</v>
      </c>
      <c r="M231" s="403">
        <v>0</v>
      </c>
      <c r="N231" s="402">
        <v>0</v>
      </c>
      <c r="O231" s="403">
        <v>0</v>
      </c>
      <c r="P231" s="402">
        <v>0</v>
      </c>
      <c r="Q231" s="403">
        <v>0</v>
      </c>
      <c r="R231" s="402">
        <v>0</v>
      </c>
      <c r="S231" s="403">
        <v>0</v>
      </c>
      <c r="T231" s="402">
        <v>0</v>
      </c>
      <c r="U231" s="403">
        <v>0</v>
      </c>
      <c r="V231" s="404">
        <v>0</v>
      </c>
      <c r="W231" s="403">
        <v>0</v>
      </c>
      <c r="X231" s="404">
        <v>1</v>
      </c>
      <c r="Y231" s="403">
        <v>0</v>
      </c>
      <c r="Z231" s="404">
        <v>0</v>
      </c>
      <c r="AA231" s="403">
        <v>0</v>
      </c>
      <c r="AB231" s="404">
        <v>0</v>
      </c>
      <c r="AC231" s="403">
        <v>0</v>
      </c>
      <c r="AD231" s="404">
        <v>0</v>
      </c>
      <c r="AE231" s="403">
        <v>0</v>
      </c>
      <c r="AF231" s="404">
        <v>0</v>
      </c>
      <c r="AG231" s="403">
        <v>1</v>
      </c>
      <c r="AH231" s="404">
        <v>0</v>
      </c>
      <c r="AI231" s="403">
        <v>0</v>
      </c>
      <c r="AJ231" s="404">
        <v>0</v>
      </c>
      <c r="AK231" s="403">
        <v>0</v>
      </c>
      <c r="AL231" s="404">
        <v>1</v>
      </c>
      <c r="AM231" s="403">
        <v>0</v>
      </c>
      <c r="AN231" s="404">
        <v>0</v>
      </c>
      <c r="AO231" s="405">
        <v>0</v>
      </c>
      <c r="AP231" s="406">
        <v>0</v>
      </c>
      <c r="AQ231" s="407"/>
      <c r="AR231" s="408"/>
      <c r="AS231" s="409"/>
      <c r="AT231" s="403">
        <v>0</v>
      </c>
      <c r="AU231" s="403">
        <v>0</v>
      </c>
      <c r="AV231" s="410">
        <v>1</v>
      </c>
      <c r="AW231" s="410">
        <v>0</v>
      </c>
      <c r="AX231" s="402">
        <v>0</v>
      </c>
      <c r="AY231" t="str">
        <f t="shared" si="248"/>
        <v/>
      </c>
      <c r="CW231" s="25" t="str">
        <f t="shared" si="249"/>
        <v/>
      </c>
      <c r="CX231" s="25" t="str">
        <f t="shared" si="250"/>
        <v/>
      </c>
      <c r="CY231" s="25" t="str">
        <f t="shared" si="251"/>
        <v/>
      </c>
      <c r="CZ231" s="25" t="str">
        <f t="shared" si="252"/>
        <v/>
      </c>
      <c r="DA231" s="25" t="str">
        <f t="shared" si="246"/>
        <v/>
      </c>
      <c r="DB231" s="25" t="str">
        <f t="shared" si="247"/>
        <v/>
      </c>
      <c r="DC231"/>
      <c r="DD231"/>
      <c r="DE231"/>
      <c r="DG231" s="26">
        <f t="shared" si="253"/>
        <v>0</v>
      </c>
      <c r="DH231" s="26">
        <f t="shared" si="254"/>
        <v>0</v>
      </c>
      <c r="DI231" s="26">
        <f t="shared" si="255"/>
        <v>0</v>
      </c>
      <c r="DJ231" s="26">
        <f t="shared" si="256"/>
        <v>0</v>
      </c>
      <c r="DK231" s="26">
        <f t="shared" si="257"/>
        <v>0</v>
      </c>
      <c r="DL231" s="26">
        <f t="shared" si="258"/>
        <v>0</v>
      </c>
      <c r="DM231"/>
    </row>
    <row r="232" spans="1:117" x14ac:dyDescent="0.25">
      <c r="A232" s="2676"/>
      <c r="B232" s="2987" t="s">
        <v>271</v>
      </c>
      <c r="C232" s="2987"/>
      <c r="D232" s="2988">
        <f t="shared" si="244"/>
        <v>0</v>
      </c>
      <c r="E232" s="2989">
        <f>SUM(I232+K232+M232+O232+Q232+S232+U232+W232+Y232+AA232+AC232+AE232+AG232+AI232+AK232+AM232)</f>
        <v>0</v>
      </c>
      <c r="F232" s="2990">
        <f>SUM(J232+L232+N232+P232+R232+T232+V232+X232+Z232+AB232+AD232+AF232+AH232+AJ232+AL232+AN232)</f>
        <v>0</v>
      </c>
      <c r="G232" s="2991"/>
      <c r="H232" s="363"/>
      <c r="I232" s="2970"/>
      <c r="J232" s="2969"/>
      <c r="K232" s="2970"/>
      <c r="L232" s="2969"/>
      <c r="M232" s="2970"/>
      <c r="N232" s="2969"/>
      <c r="O232" s="2970"/>
      <c r="P232" s="2969"/>
      <c r="Q232" s="2970"/>
      <c r="R232" s="2969"/>
      <c r="S232" s="2970"/>
      <c r="T232" s="2969"/>
      <c r="U232" s="2970"/>
      <c r="V232" s="389"/>
      <c r="W232" s="2970"/>
      <c r="X232" s="389"/>
      <c r="Y232" s="2970"/>
      <c r="Z232" s="389"/>
      <c r="AA232" s="2970"/>
      <c r="AB232" s="389"/>
      <c r="AC232" s="2970"/>
      <c r="AD232" s="389"/>
      <c r="AE232" s="2970"/>
      <c r="AF232" s="389"/>
      <c r="AG232" s="2970"/>
      <c r="AH232" s="389"/>
      <c r="AI232" s="2970"/>
      <c r="AJ232" s="389"/>
      <c r="AK232" s="2970"/>
      <c r="AL232" s="389"/>
      <c r="AM232" s="2970"/>
      <c r="AN232" s="389"/>
      <c r="AO232" s="2971">
        <v>0</v>
      </c>
      <c r="AP232" s="2972">
        <v>0</v>
      </c>
      <c r="AQ232" s="2992"/>
      <c r="AR232" s="2993"/>
      <c r="AS232" s="413"/>
      <c r="AT232" s="2970">
        <v>0</v>
      </c>
      <c r="AU232" s="2970">
        <v>0</v>
      </c>
      <c r="AV232" s="2973">
        <v>0</v>
      </c>
      <c r="AW232" s="2973">
        <v>0</v>
      </c>
      <c r="AX232" s="2969">
        <v>0</v>
      </c>
      <c r="AY232" t="str">
        <f t="shared" si="248"/>
        <v/>
      </c>
      <c r="CW232" s="25" t="str">
        <f t="shared" si="249"/>
        <v/>
      </c>
      <c r="CX232" s="25" t="str">
        <f t="shared" si="250"/>
        <v/>
      </c>
      <c r="CY232" s="25" t="str">
        <f t="shared" si="251"/>
        <v/>
      </c>
      <c r="CZ232" s="25" t="str">
        <f t="shared" si="252"/>
        <v/>
      </c>
      <c r="DA232" s="25" t="str">
        <f t="shared" si="246"/>
        <v/>
      </c>
      <c r="DB232" s="25" t="str">
        <f t="shared" si="247"/>
        <v/>
      </c>
      <c r="DC232"/>
      <c r="DD232"/>
      <c r="DE232"/>
      <c r="DG232" s="26">
        <f t="shared" si="253"/>
        <v>0</v>
      </c>
      <c r="DH232" s="26">
        <f t="shared" si="254"/>
        <v>0</v>
      </c>
      <c r="DI232" s="26">
        <f t="shared" si="255"/>
        <v>0</v>
      </c>
      <c r="DJ232" s="26">
        <f t="shared" si="256"/>
        <v>0</v>
      </c>
      <c r="DK232" s="26">
        <f t="shared" si="257"/>
        <v>0</v>
      </c>
      <c r="DL232" s="26">
        <f t="shared" si="258"/>
        <v>0</v>
      </c>
      <c r="DM232"/>
    </row>
    <row r="233" spans="1:117" x14ac:dyDescent="0.25">
      <c r="A233" s="2844" t="s">
        <v>93</v>
      </c>
      <c r="B233" s="830" t="s">
        <v>266</v>
      </c>
      <c r="C233" s="830"/>
      <c r="D233" s="2875">
        <f t="shared" si="244"/>
        <v>52</v>
      </c>
      <c r="E233" s="414">
        <f t="shared" si="245"/>
        <v>12</v>
      </c>
      <c r="F233" s="2994">
        <f t="shared" si="245"/>
        <v>40</v>
      </c>
      <c r="G233" s="2956">
        <v>0</v>
      </c>
      <c r="H233" s="386">
        <v>0</v>
      </c>
      <c r="I233" s="2957">
        <v>0</v>
      </c>
      <c r="J233" s="386">
        <v>0</v>
      </c>
      <c r="K233" s="2957">
        <v>0</v>
      </c>
      <c r="L233" s="386">
        <v>0</v>
      </c>
      <c r="M233" s="2957">
        <v>0</v>
      </c>
      <c r="N233" s="386">
        <v>0</v>
      </c>
      <c r="O233" s="2957">
        <v>0</v>
      </c>
      <c r="P233" s="386">
        <v>0</v>
      </c>
      <c r="Q233" s="2957">
        <v>0</v>
      </c>
      <c r="R233" s="386">
        <v>0</v>
      </c>
      <c r="S233" s="2957">
        <v>0</v>
      </c>
      <c r="T233" s="386">
        <v>0</v>
      </c>
      <c r="U233" s="2957">
        <v>0</v>
      </c>
      <c r="V233" s="2958">
        <v>0</v>
      </c>
      <c r="W233" s="2957">
        <v>1</v>
      </c>
      <c r="X233" s="2958">
        <v>3</v>
      </c>
      <c r="Y233" s="2957">
        <v>2</v>
      </c>
      <c r="Z233" s="2958">
        <v>9</v>
      </c>
      <c r="AA233" s="2957">
        <v>2</v>
      </c>
      <c r="AB233" s="2958">
        <v>1</v>
      </c>
      <c r="AC233" s="2957">
        <v>2</v>
      </c>
      <c r="AD233" s="2958">
        <v>9</v>
      </c>
      <c r="AE233" s="2957">
        <v>1</v>
      </c>
      <c r="AF233" s="2958">
        <v>4</v>
      </c>
      <c r="AG233" s="2957">
        <v>0</v>
      </c>
      <c r="AH233" s="2958">
        <v>6</v>
      </c>
      <c r="AI233" s="2957">
        <v>1</v>
      </c>
      <c r="AJ233" s="2958">
        <v>2</v>
      </c>
      <c r="AK233" s="2957">
        <v>1</v>
      </c>
      <c r="AL233" s="2958">
        <v>4</v>
      </c>
      <c r="AM233" s="2957">
        <v>2</v>
      </c>
      <c r="AN233" s="2958">
        <v>2</v>
      </c>
      <c r="AO233" s="396">
        <v>0</v>
      </c>
      <c r="AP233" s="397">
        <v>0</v>
      </c>
      <c r="AQ233" s="2956">
        <v>36</v>
      </c>
      <c r="AR233" s="393">
        <v>0</v>
      </c>
      <c r="AS233" s="2957">
        <v>13</v>
      </c>
      <c r="AT233" s="394">
        <v>0</v>
      </c>
      <c r="AU233" s="394">
        <v>0</v>
      </c>
      <c r="AV233" s="398">
        <v>0</v>
      </c>
      <c r="AW233" s="398">
        <v>0</v>
      </c>
      <c r="AX233" s="393">
        <v>0</v>
      </c>
      <c r="AY233" t="str">
        <f t="shared" si="248"/>
        <v/>
      </c>
      <c r="CW233" s="25" t="str">
        <f t="shared" si="249"/>
        <v/>
      </c>
      <c r="CX233" s="25" t="str">
        <f t="shared" si="250"/>
        <v/>
      </c>
      <c r="CY233" s="25" t="str">
        <f t="shared" si="251"/>
        <v/>
      </c>
      <c r="CZ233" s="25" t="str">
        <f t="shared" si="252"/>
        <v/>
      </c>
      <c r="DA233" s="25" t="str">
        <f t="shared" si="246"/>
        <v/>
      </c>
      <c r="DB233" s="25" t="str">
        <f t="shared" si="247"/>
        <v/>
      </c>
      <c r="DC233"/>
      <c r="DD233"/>
      <c r="DE233"/>
      <c r="DG233" s="26">
        <f t="shared" si="253"/>
        <v>0</v>
      </c>
      <c r="DH233" s="26">
        <f t="shared" si="254"/>
        <v>0</v>
      </c>
      <c r="DI233" s="26">
        <f t="shared" si="255"/>
        <v>0</v>
      </c>
      <c r="DJ233" s="26">
        <f t="shared" si="256"/>
        <v>0</v>
      </c>
      <c r="DK233" s="26">
        <f t="shared" si="257"/>
        <v>0</v>
      </c>
      <c r="DL233" s="26">
        <f t="shared" si="258"/>
        <v>0</v>
      </c>
      <c r="DM233"/>
    </row>
    <row r="234" spans="1:117" x14ac:dyDescent="0.25">
      <c r="A234" s="713"/>
      <c r="B234" s="2974" t="s">
        <v>267</v>
      </c>
      <c r="C234" s="2974"/>
      <c r="D234" s="2975">
        <f t="shared" si="244"/>
        <v>81</v>
      </c>
      <c r="E234" s="2976">
        <f t="shared" si="245"/>
        <v>18</v>
      </c>
      <c r="F234" s="2977">
        <f t="shared" si="245"/>
        <v>63</v>
      </c>
      <c r="G234" s="2978">
        <v>0</v>
      </c>
      <c r="H234" s="2979">
        <v>0</v>
      </c>
      <c r="I234" s="2980">
        <v>0</v>
      </c>
      <c r="J234" s="2979">
        <v>0</v>
      </c>
      <c r="K234" s="2980">
        <v>0</v>
      </c>
      <c r="L234" s="2979">
        <v>0</v>
      </c>
      <c r="M234" s="2980">
        <v>0</v>
      </c>
      <c r="N234" s="2979">
        <v>0</v>
      </c>
      <c r="O234" s="2980">
        <v>0</v>
      </c>
      <c r="P234" s="2979">
        <v>0</v>
      </c>
      <c r="Q234" s="2980">
        <v>0</v>
      </c>
      <c r="R234" s="2979">
        <v>0</v>
      </c>
      <c r="S234" s="2980">
        <v>0</v>
      </c>
      <c r="T234" s="2979">
        <v>0</v>
      </c>
      <c r="U234" s="2980">
        <v>0</v>
      </c>
      <c r="V234" s="2981">
        <v>0</v>
      </c>
      <c r="W234" s="2980">
        <v>4</v>
      </c>
      <c r="X234" s="2981">
        <v>2</v>
      </c>
      <c r="Y234" s="2980">
        <v>4</v>
      </c>
      <c r="Z234" s="2981">
        <v>7</v>
      </c>
      <c r="AA234" s="2980">
        <v>0</v>
      </c>
      <c r="AB234" s="2981">
        <v>7</v>
      </c>
      <c r="AC234" s="2980">
        <v>2</v>
      </c>
      <c r="AD234" s="2981">
        <v>14</v>
      </c>
      <c r="AE234" s="2980">
        <v>1</v>
      </c>
      <c r="AF234" s="2981">
        <v>17</v>
      </c>
      <c r="AG234" s="2980">
        <v>2</v>
      </c>
      <c r="AH234" s="2981">
        <v>7</v>
      </c>
      <c r="AI234" s="2980">
        <v>2</v>
      </c>
      <c r="AJ234" s="2981">
        <v>3</v>
      </c>
      <c r="AK234" s="2980">
        <v>2</v>
      </c>
      <c r="AL234" s="2981">
        <v>6</v>
      </c>
      <c r="AM234" s="2980">
        <v>1</v>
      </c>
      <c r="AN234" s="2981">
        <v>0</v>
      </c>
      <c r="AO234" s="2982">
        <v>0</v>
      </c>
      <c r="AP234" s="2983">
        <v>0</v>
      </c>
      <c r="AQ234" s="2961"/>
      <c r="AR234" s="2962"/>
      <c r="AS234" s="394">
        <v>18</v>
      </c>
      <c r="AT234" s="2980">
        <v>0</v>
      </c>
      <c r="AU234" s="2980">
        <v>0</v>
      </c>
      <c r="AV234" s="2984">
        <v>0</v>
      </c>
      <c r="AW234" s="2984">
        <v>0</v>
      </c>
      <c r="AX234" s="2979">
        <v>0</v>
      </c>
      <c r="AY234" t="str">
        <f t="shared" si="248"/>
        <v/>
      </c>
      <c r="CW234" s="25" t="str">
        <f t="shared" si="249"/>
        <v/>
      </c>
      <c r="CX234" s="25" t="str">
        <f t="shared" si="250"/>
        <v/>
      </c>
      <c r="CY234" s="25" t="str">
        <f t="shared" si="251"/>
        <v/>
      </c>
      <c r="CZ234" s="25" t="str">
        <f t="shared" si="252"/>
        <v/>
      </c>
      <c r="DA234" s="25" t="str">
        <f t="shared" si="246"/>
        <v/>
      </c>
      <c r="DB234" s="25" t="str">
        <f t="shared" si="247"/>
        <v/>
      </c>
      <c r="DC234"/>
      <c r="DD234"/>
      <c r="DE234"/>
      <c r="DG234" s="26">
        <f t="shared" si="253"/>
        <v>0</v>
      </c>
      <c r="DH234" s="26">
        <f t="shared" si="254"/>
        <v>0</v>
      </c>
      <c r="DI234" s="26">
        <f t="shared" si="255"/>
        <v>0</v>
      </c>
      <c r="DJ234" s="26">
        <f t="shared" si="256"/>
        <v>0</v>
      </c>
      <c r="DK234" s="26">
        <f t="shared" si="257"/>
        <v>0</v>
      </c>
      <c r="DL234" s="26">
        <f t="shared" si="258"/>
        <v>0</v>
      </c>
      <c r="DM234"/>
    </row>
    <row r="235" spans="1:117" x14ac:dyDescent="0.25">
      <c r="A235" s="713"/>
      <c r="B235" s="2974" t="s">
        <v>268</v>
      </c>
      <c r="C235" s="2974"/>
      <c r="D235" s="2975">
        <f t="shared" si="244"/>
        <v>48</v>
      </c>
      <c r="E235" s="2976">
        <f t="shared" ref="E235:F262" si="259">SUM(G235+I235+K235+M235+O235+Q235+S235+U235+W235+Y235+AA235+AC235+AE235+AG235+AI235+AK235+AM235)</f>
        <v>12</v>
      </c>
      <c r="F235" s="2977">
        <f t="shared" si="259"/>
        <v>36</v>
      </c>
      <c r="G235" s="2978">
        <v>0</v>
      </c>
      <c r="H235" s="2979">
        <v>0</v>
      </c>
      <c r="I235" s="2980">
        <v>0</v>
      </c>
      <c r="J235" s="2979">
        <v>0</v>
      </c>
      <c r="K235" s="2980">
        <v>0</v>
      </c>
      <c r="L235" s="2979">
        <v>0</v>
      </c>
      <c r="M235" s="2980">
        <v>0</v>
      </c>
      <c r="N235" s="2979">
        <v>0</v>
      </c>
      <c r="O235" s="2980">
        <v>0</v>
      </c>
      <c r="P235" s="2979">
        <v>0</v>
      </c>
      <c r="Q235" s="2980">
        <v>0</v>
      </c>
      <c r="R235" s="2979">
        <v>0</v>
      </c>
      <c r="S235" s="2980">
        <v>0</v>
      </c>
      <c r="T235" s="2979">
        <v>0</v>
      </c>
      <c r="U235" s="2980">
        <v>0</v>
      </c>
      <c r="V235" s="2981">
        <v>0</v>
      </c>
      <c r="W235" s="2980">
        <v>2</v>
      </c>
      <c r="X235" s="2981">
        <v>3</v>
      </c>
      <c r="Y235" s="2980">
        <v>2</v>
      </c>
      <c r="Z235" s="2981">
        <v>9</v>
      </c>
      <c r="AA235" s="2980">
        <v>2</v>
      </c>
      <c r="AB235" s="2981">
        <v>1</v>
      </c>
      <c r="AC235" s="2980">
        <v>2</v>
      </c>
      <c r="AD235" s="2981">
        <v>6</v>
      </c>
      <c r="AE235" s="2980">
        <v>0</v>
      </c>
      <c r="AF235" s="2981">
        <v>6</v>
      </c>
      <c r="AG235" s="2980">
        <v>0</v>
      </c>
      <c r="AH235" s="2981">
        <v>6</v>
      </c>
      <c r="AI235" s="2980">
        <v>1</v>
      </c>
      <c r="AJ235" s="2981">
        <v>1</v>
      </c>
      <c r="AK235" s="2980">
        <v>1</v>
      </c>
      <c r="AL235" s="2981">
        <v>4</v>
      </c>
      <c r="AM235" s="2980">
        <v>2</v>
      </c>
      <c r="AN235" s="2981">
        <v>0</v>
      </c>
      <c r="AO235" s="2982">
        <v>0</v>
      </c>
      <c r="AP235" s="2983">
        <v>0</v>
      </c>
      <c r="AQ235" s="2961"/>
      <c r="AR235" s="2962"/>
      <c r="AS235" s="2995"/>
      <c r="AT235" s="2980">
        <v>0</v>
      </c>
      <c r="AU235" s="2980">
        <v>0</v>
      </c>
      <c r="AV235" s="2984">
        <v>0</v>
      </c>
      <c r="AW235" s="2984">
        <v>0</v>
      </c>
      <c r="AX235" s="2979">
        <v>0</v>
      </c>
      <c r="AY235" t="str">
        <f t="shared" si="248"/>
        <v/>
      </c>
      <c r="CW235" s="25" t="str">
        <f t="shared" si="249"/>
        <v/>
      </c>
      <c r="CX235" s="25" t="str">
        <f t="shared" si="250"/>
        <v/>
      </c>
      <c r="CY235" s="25" t="str">
        <f t="shared" si="251"/>
        <v/>
      </c>
      <c r="CZ235" s="25" t="str">
        <f t="shared" si="252"/>
        <v/>
      </c>
      <c r="DA235" s="25" t="str">
        <f t="shared" si="246"/>
        <v/>
      </c>
      <c r="DB235" s="25" t="str">
        <f t="shared" si="247"/>
        <v/>
      </c>
      <c r="DC235"/>
      <c r="DD235"/>
      <c r="DE235"/>
      <c r="DG235" s="26">
        <f t="shared" si="253"/>
        <v>0</v>
      </c>
      <c r="DH235" s="26">
        <f t="shared" si="254"/>
        <v>0</v>
      </c>
      <c r="DI235" s="26">
        <f t="shared" si="255"/>
        <v>0</v>
      </c>
      <c r="DJ235" s="26">
        <f t="shared" si="256"/>
        <v>0</v>
      </c>
      <c r="DK235" s="26">
        <f t="shared" si="257"/>
        <v>0</v>
      </c>
      <c r="DL235" s="26">
        <f t="shared" si="258"/>
        <v>0</v>
      </c>
      <c r="DM235"/>
    </row>
    <row r="236" spans="1:117" x14ac:dyDescent="0.25">
      <c r="A236" s="713"/>
      <c r="B236" s="2985" t="s">
        <v>269</v>
      </c>
      <c r="C236" s="2986"/>
      <c r="D236" s="2975">
        <f t="shared" si="244"/>
        <v>40</v>
      </c>
      <c r="E236" s="2976">
        <f t="shared" si="259"/>
        <v>9</v>
      </c>
      <c r="F236" s="2977">
        <f t="shared" si="259"/>
        <v>31</v>
      </c>
      <c r="G236" s="401">
        <v>0</v>
      </c>
      <c r="H236" s="402">
        <v>0</v>
      </c>
      <c r="I236" s="403">
        <v>0</v>
      </c>
      <c r="J236" s="402">
        <v>0</v>
      </c>
      <c r="K236" s="403">
        <v>0</v>
      </c>
      <c r="L236" s="402">
        <v>0</v>
      </c>
      <c r="M236" s="403">
        <v>0</v>
      </c>
      <c r="N236" s="402">
        <v>0</v>
      </c>
      <c r="O236" s="403">
        <v>0</v>
      </c>
      <c r="P236" s="402">
        <v>0</v>
      </c>
      <c r="Q236" s="403">
        <v>0</v>
      </c>
      <c r="R236" s="402">
        <v>0</v>
      </c>
      <c r="S236" s="403">
        <v>0</v>
      </c>
      <c r="T236" s="402">
        <v>0</v>
      </c>
      <c r="U236" s="403">
        <v>0</v>
      </c>
      <c r="V236" s="404">
        <v>0</v>
      </c>
      <c r="W236" s="403">
        <v>4</v>
      </c>
      <c r="X236" s="404">
        <v>0</v>
      </c>
      <c r="Y236" s="403">
        <v>4</v>
      </c>
      <c r="Z236" s="404">
        <v>3</v>
      </c>
      <c r="AA236" s="403">
        <v>0</v>
      </c>
      <c r="AB236" s="404">
        <v>5</v>
      </c>
      <c r="AC236" s="403">
        <v>0</v>
      </c>
      <c r="AD236" s="404">
        <v>7</v>
      </c>
      <c r="AE236" s="403">
        <v>0</v>
      </c>
      <c r="AF236" s="404">
        <v>9</v>
      </c>
      <c r="AG236" s="403">
        <v>0</v>
      </c>
      <c r="AH236" s="404">
        <v>3</v>
      </c>
      <c r="AI236" s="403">
        <v>0</v>
      </c>
      <c r="AJ236" s="404">
        <v>0</v>
      </c>
      <c r="AK236" s="403">
        <v>0</v>
      </c>
      <c r="AL236" s="404">
        <v>4</v>
      </c>
      <c r="AM236" s="403">
        <v>1</v>
      </c>
      <c r="AN236" s="404">
        <v>0</v>
      </c>
      <c r="AO236" s="405">
        <v>0</v>
      </c>
      <c r="AP236" s="406">
        <v>0</v>
      </c>
      <c r="AQ236" s="2961"/>
      <c r="AR236" s="2962"/>
      <c r="AS236" s="2995"/>
      <c r="AT236" s="403">
        <v>0</v>
      </c>
      <c r="AU236" s="403">
        <v>0</v>
      </c>
      <c r="AV236" s="410">
        <v>0</v>
      </c>
      <c r="AW236" s="410">
        <v>0</v>
      </c>
      <c r="AX236" s="402">
        <v>0</v>
      </c>
      <c r="AY236" t="str">
        <f t="shared" si="248"/>
        <v/>
      </c>
      <c r="CW236" s="25" t="str">
        <f t="shared" si="249"/>
        <v/>
      </c>
      <c r="CX236" s="25" t="str">
        <f t="shared" si="250"/>
        <v/>
      </c>
      <c r="CY236" s="25" t="str">
        <f t="shared" si="251"/>
        <v/>
      </c>
      <c r="CZ236" s="25" t="str">
        <f t="shared" si="252"/>
        <v/>
      </c>
      <c r="DA236" s="25" t="str">
        <f t="shared" si="246"/>
        <v/>
      </c>
      <c r="DB236" s="25" t="str">
        <f t="shared" si="247"/>
        <v/>
      </c>
      <c r="DC236"/>
      <c r="DD236"/>
      <c r="DE236"/>
      <c r="DG236" s="26">
        <f t="shared" si="253"/>
        <v>0</v>
      </c>
      <c r="DH236" s="26">
        <f t="shared" si="254"/>
        <v>0</v>
      </c>
      <c r="DI236" s="26">
        <f t="shared" si="255"/>
        <v>0</v>
      </c>
      <c r="DJ236" s="26">
        <f t="shared" si="256"/>
        <v>0</v>
      </c>
      <c r="DK236" s="26">
        <f t="shared" si="257"/>
        <v>0</v>
      </c>
      <c r="DL236" s="26">
        <f t="shared" si="258"/>
        <v>0</v>
      </c>
      <c r="DM236"/>
    </row>
    <row r="237" spans="1:117" ht="15" customHeight="1" x14ac:dyDescent="0.25">
      <c r="A237" s="713"/>
      <c r="B237" s="2985" t="s">
        <v>270</v>
      </c>
      <c r="C237" s="2986"/>
      <c r="D237" s="2975">
        <f t="shared" si="244"/>
        <v>6</v>
      </c>
      <c r="E237" s="2976">
        <f t="shared" si="259"/>
        <v>0</v>
      </c>
      <c r="F237" s="2977">
        <f t="shared" si="259"/>
        <v>6</v>
      </c>
      <c r="G237" s="401">
        <v>0</v>
      </c>
      <c r="H237" s="402">
        <v>0</v>
      </c>
      <c r="I237" s="403">
        <v>0</v>
      </c>
      <c r="J237" s="402">
        <v>0</v>
      </c>
      <c r="K237" s="403">
        <v>0</v>
      </c>
      <c r="L237" s="402">
        <v>0</v>
      </c>
      <c r="M237" s="403">
        <v>0</v>
      </c>
      <c r="N237" s="402">
        <v>0</v>
      </c>
      <c r="O237" s="403">
        <v>0</v>
      </c>
      <c r="P237" s="402">
        <v>0</v>
      </c>
      <c r="Q237" s="403">
        <v>0</v>
      </c>
      <c r="R237" s="402">
        <v>0</v>
      </c>
      <c r="S237" s="403">
        <v>0</v>
      </c>
      <c r="T237" s="402">
        <v>0</v>
      </c>
      <c r="U237" s="403">
        <v>0</v>
      </c>
      <c r="V237" s="404">
        <v>0</v>
      </c>
      <c r="W237" s="403">
        <v>0</v>
      </c>
      <c r="X237" s="404">
        <v>0</v>
      </c>
      <c r="Y237" s="403">
        <v>0</v>
      </c>
      <c r="Z237" s="404">
        <v>0</v>
      </c>
      <c r="AA237" s="403">
        <v>0</v>
      </c>
      <c r="AB237" s="404">
        <v>2</v>
      </c>
      <c r="AC237" s="403">
        <v>0</v>
      </c>
      <c r="AD237" s="404">
        <v>2</v>
      </c>
      <c r="AE237" s="403">
        <v>0</v>
      </c>
      <c r="AF237" s="404">
        <v>2</v>
      </c>
      <c r="AG237" s="403">
        <v>0</v>
      </c>
      <c r="AH237" s="404">
        <v>0</v>
      </c>
      <c r="AI237" s="403">
        <v>0</v>
      </c>
      <c r="AJ237" s="404">
        <v>0</v>
      </c>
      <c r="AK237" s="403">
        <v>0</v>
      </c>
      <c r="AL237" s="404">
        <v>0</v>
      </c>
      <c r="AM237" s="403">
        <v>0</v>
      </c>
      <c r="AN237" s="404">
        <v>0</v>
      </c>
      <c r="AO237" s="405">
        <v>0</v>
      </c>
      <c r="AP237" s="406">
        <v>0</v>
      </c>
      <c r="AQ237" s="407"/>
      <c r="AR237" s="408"/>
      <c r="AS237" s="409"/>
      <c r="AT237" s="403">
        <v>0</v>
      </c>
      <c r="AU237" s="403">
        <v>0</v>
      </c>
      <c r="AV237" s="410">
        <v>0</v>
      </c>
      <c r="AW237" s="410">
        <v>0</v>
      </c>
      <c r="AX237" s="402">
        <v>0</v>
      </c>
      <c r="AY237" t="str">
        <f t="shared" si="248"/>
        <v/>
      </c>
      <c r="CW237" s="25" t="str">
        <f t="shared" si="249"/>
        <v/>
      </c>
      <c r="CX237" s="25" t="str">
        <f t="shared" si="250"/>
        <v/>
      </c>
      <c r="CY237" s="25" t="str">
        <f t="shared" si="251"/>
        <v/>
      </c>
      <c r="CZ237" s="25" t="str">
        <f t="shared" si="252"/>
        <v/>
      </c>
      <c r="DA237" s="25" t="str">
        <f t="shared" si="246"/>
        <v/>
      </c>
      <c r="DB237" s="25" t="str">
        <f t="shared" si="247"/>
        <v/>
      </c>
      <c r="DC237"/>
      <c r="DD237"/>
      <c r="DE237"/>
      <c r="DG237" s="26">
        <f t="shared" si="253"/>
        <v>0</v>
      </c>
      <c r="DH237" s="26">
        <f t="shared" si="254"/>
        <v>0</v>
      </c>
      <c r="DI237" s="26">
        <f t="shared" si="255"/>
        <v>0</v>
      </c>
      <c r="DJ237" s="26">
        <f t="shared" si="256"/>
        <v>0</v>
      </c>
      <c r="DK237" s="26">
        <f t="shared" si="257"/>
        <v>0</v>
      </c>
      <c r="DL237" s="26">
        <f t="shared" si="258"/>
        <v>0</v>
      </c>
      <c r="DM237"/>
    </row>
    <row r="238" spans="1:117" x14ac:dyDescent="0.25">
      <c r="A238" s="2676"/>
      <c r="B238" s="2987" t="s">
        <v>271</v>
      </c>
      <c r="C238" s="2987"/>
      <c r="D238" s="2988">
        <f t="shared" si="244"/>
        <v>0</v>
      </c>
      <c r="E238" s="2989">
        <f>SUM(I238+K238+M238+O238+Q238+S238+U238+W238+Y238+AA238+AC238+AE238+AG238+AI238+AK238+AM238)</f>
        <v>0</v>
      </c>
      <c r="F238" s="2990">
        <f>SUM(J238+L238+N238+P238+R238+T238+V238+X238+Z238+AB238+AD238+AF238+AH238+AJ238+AL238+AN238)</f>
        <v>0</v>
      </c>
      <c r="G238" s="2991"/>
      <c r="H238" s="363"/>
      <c r="I238" s="2970"/>
      <c r="J238" s="2969"/>
      <c r="K238" s="2970"/>
      <c r="L238" s="2969"/>
      <c r="M238" s="2970"/>
      <c r="N238" s="2969"/>
      <c r="O238" s="2970"/>
      <c r="P238" s="2969"/>
      <c r="Q238" s="2970"/>
      <c r="R238" s="2969"/>
      <c r="S238" s="2970"/>
      <c r="T238" s="2969"/>
      <c r="U238" s="2970"/>
      <c r="V238" s="389"/>
      <c r="W238" s="2970"/>
      <c r="X238" s="389"/>
      <c r="Y238" s="2970"/>
      <c r="Z238" s="389"/>
      <c r="AA238" s="2970"/>
      <c r="AB238" s="389"/>
      <c r="AC238" s="2970"/>
      <c r="AD238" s="389"/>
      <c r="AE238" s="2970"/>
      <c r="AF238" s="389"/>
      <c r="AG238" s="2970"/>
      <c r="AH238" s="389"/>
      <c r="AI238" s="2970"/>
      <c r="AJ238" s="389"/>
      <c r="AK238" s="2970"/>
      <c r="AL238" s="389"/>
      <c r="AM238" s="2970"/>
      <c r="AN238" s="389"/>
      <c r="AO238" s="2971">
        <v>0</v>
      </c>
      <c r="AP238" s="2972">
        <v>0</v>
      </c>
      <c r="AQ238" s="2992"/>
      <c r="AR238" s="2993"/>
      <c r="AS238" s="413"/>
      <c r="AT238" s="2970">
        <v>0</v>
      </c>
      <c r="AU238" s="2970">
        <v>0</v>
      </c>
      <c r="AV238" s="2973">
        <v>0</v>
      </c>
      <c r="AW238" s="2973">
        <v>0</v>
      </c>
      <c r="AX238" s="2969">
        <v>0</v>
      </c>
      <c r="AY238" t="str">
        <f t="shared" si="248"/>
        <v/>
      </c>
      <c r="CW238" s="25" t="str">
        <f t="shared" si="249"/>
        <v/>
      </c>
      <c r="CX238" s="25" t="str">
        <f t="shared" si="250"/>
        <v/>
      </c>
      <c r="CY238" s="25" t="str">
        <f t="shared" si="251"/>
        <v/>
      </c>
      <c r="CZ238" s="25" t="str">
        <f t="shared" si="252"/>
        <v/>
      </c>
      <c r="DA238" s="25" t="str">
        <f t="shared" si="246"/>
        <v/>
      </c>
      <c r="DB238" s="25" t="str">
        <f t="shared" si="247"/>
        <v/>
      </c>
      <c r="DC238"/>
      <c r="DD238"/>
      <c r="DE238"/>
      <c r="DG238" s="26">
        <f t="shared" si="253"/>
        <v>0</v>
      </c>
      <c r="DH238" s="26">
        <f t="shared" si="254"/>
        <v>0</v>
      </c>
      <c r="DI238" s="26">
        <f t="shared" si="255"/>
        <v>0</v>
      </c>
      <c r="DJ238" s="26">
        <f t="shared" si="256"/>
        <v>0</v>
      </c>
      <c r="DK238" s="26">
        <f t="shared" si="257"/>
        <v>0</v>
      </c>
      <c r="DL238" s="26">
        <f t="shared" si="258"/>
        <v>0</v>
      </c>
      <c r="DM238"/>
    </row>
    <row r="239" spans="1:117" x14ac:dyDescent="0.25">
      <c r="A239" s="2844" t="s">
        <v>99</v>
      </c>
      <c r="B239" s="830" t="s">
        <v>266</v>
      </c>
      <c r="C239" s="830"/>
      <c r="D239" s="2875">
        <f>SUM(E239+F239)</f>
        <v>46</v>
      </c>
      <c r="E239" s="414">
        <f t="shared" si="259"/>
        <v>31</v>
      </c>
      <c r="F239" s="2994">
        <f t="shared" si="259"/>
        <v>15</v>
      </c>
      <c r="G239" s="2956">
        <v>0</v>
      </c>
      <c r="H239" s="386">
        <v>2</v>
      </c>
      <c r="I239" s="2957">
        <v>0</v>
      </c>
      <c r="J239" s="386">
        <v>2</v>
      </c>
      <c r="K239" s="2957">
        <v>6</v>
      </c>
      <c r="L239" s="386">
        <v>0</v>
      </c>
      <c r="M239" s="2957">
        <v>7</v>
      </c>
      <c r="N239" s="386">
        <v>2</v>
      </c>
      <c r="O239" s="2957">
        <v>2</v>
      </c>
      <c r="P239" s="386">
        <v>1</v>
      </c>
      <c r="Q239" s="2957">
        <v>5</v>
      </c>
      <c r="R239" s="386">
        <v>2</v>
      </c>
      <c r="S239" s="2957">
        <v>2</v>
      </c>
      <c r="T239" s="386">
        <v>1</v>
      </c>
      <c r="U239" s="2957">
        <v>6</v>
      </c>
      <c r="V239" s="386">
        <v>3</v>
      </c>
      <c r="W239" s="2957">
        <v>3</v>
      </c>
      <c r="X239" s="386">
        <v>2</v>
      </c>
      <c r="Y239" s="2957">
        <v>0</v>
      </c>
      <c r="Z239" s="386">
        <v>0</v>
      </c>
      <c r="AA239" s="2957">
        <v>0</v>
      </c>
      <c r="AB239" s="386">
        <v>0</v>
      </c>
      <c r="AC239" s="2957">
        <v>0</v>
      </c>
      <c r="AD239" s="386">
        <v>0</v>
      </c>
      <c r="AE239" s="2957">
        <v>0</v>
      </c>
      <c r="AF239" s="386">
        <v>0</v>
      </c>
      <c r="AG239" s="2957">
        <v>0</v>
      </c>
      <c r="AH239" s="386">
        <v>0</v>
      </c>
      <c r="AI239" s="2957">
        <v>0</v>
      </c>
      <c r="AJ239" s="386">
        <v>0</v>
      </c>
      <c r="AK239" s="2957">
        <v>0</v>
      </c>
      <c r="AL239" s="386">
        <v>0</v>
      </c>
      <c r="AM239" s="2957">
        <v>0</v>
      </c>
      <c r="AN239" s="386">
        <v>0</v>
      </c>
      <c r="AO239" s="2959">
        <v>0</v>
      </c>
      <c r="AP239" s="2996"/>
      <c r="AQ239" s="2956">
        <v>4</v>
      </c>
      <c r="AR239" s="393">
        <v>2</v>
      </c>
      <c r="AS239" s="2957">
        <v>4</v>
      </c>
      <c r="AT239" s="394">
        <v>0</v>
      </c>
      <c r="AU239" s="394">
        <v>0</v>
      </c>
      <c r="AV239" s="398">
        <v>10</v>
      </c>
      <c r="AW239" s="398">
        <v>0</v>
      </c>
      <c r="AX239" s="393">
        <v>0</v>
      </c>
      <c r="AY239" t="str">
        <f t="shared" si="248"/>
        <v/>
      </c>
      <c r="CW239" s="25" t="str">
        <f t="shared" si="249"/>
        <v/>
      </c>
      <c r="CX239" s="25" t="str">
        <f t="shared" si="250"/>
        <v/>
      </c>
      <c r="CY239" s="25" t="str">
        <f t="shared" si="251"/>
        <v/>
      </c>
      <c r="CZ239" s="304"/>
      <c r="DA239" s="25" t="str">
        <f t="shared" si="246"/>
        <v/>
      </c>
      <c r="DB239" s="25" t="str">
        <f t="shared" si="247"/>
        <v/>
      </c>
      <c r="DC239"/>
      <c r="DD239"/>
      <c r="DE239"/>
      <c r="DG239" s="26">
        <f t="shared" si="253"/>
        <v>0</v>
      </c>
      <c r="DH239" s="26">
        <f t="shared" si="254"/>
        <v>0</v>
      </c>
      <c r="DI239" s="26">
        <f t="shared" si="255"/>
        <v>0</v>
      </c>
      <c r="DJ239" s="304"/>
      <c r="DK239" s="26">
        <f t="shared" si="257"/>
        <v>0</v>
      </c>
      <c r="DL239" s="26">
        <f t="shared" si="258"/>
        <v>0</v>
      </c>
      <c r="DM239"/>
    </row>
    <row r="240" spans="1:117" x14ac:dyDescent="0.25">
      <c r="A240" s="713"/>
      <c r="B240" s="2974" t="s">
        <v>267</v>
      </c>
      <c r="C240" s="2974"/>
      <c r="D240" s="2975">
        <f t="shared" si="244"/>
        <v>123</v>
      </c>
      <c r="E240" s="2976">
        <f t="shared" si="259"/>
        <v>66</v>
      </c>
      <c r="F240" s="2977">
        <f t="shared" si="259"/>
        <v>57</v>
      </c>
      <c r="G240" s="2978">
        <v>0</v>
      </c>
      <c r="H240" s="2979">
        <v>1</v>
      </c>
      <c r="I240" s="2980">
        <v>1</v>
      </c>
      <c r="J240" s="2979">
        <v>0</v>
      </c>
      <c r="K240" s="2980">
        <v>9</v>
      </c>
      <c r="L240" s="2979">
        <v>5</v>
      </c>
      <c r="M240" s="2980">
        <v>2</v>
      </c>
      <c r="N240" s="2979">
        <v>7</v>
      </c>
      <c r="O240" s="2980">
        <v>10</v>
      </c>
      <c r="P240" s="2979">
        <v>15</v>
      </c>
      <c r="Q240" s="2980">
        <v>11</v>
      </c>
      <c r="R240" s="2979">
        <v>5</v>
      </c>
      <c r="S240" s="2980">
        <v>5</v>
      </c>
      <c r="T240" s="2979">
        <v>5</v>
      </c>
      <c r="U240" s="2980">
        <v>11</v>
      </c>
      <c r="V240" s="2979">
        <v>9</v>
      </c>
      <c r="W240" s="2980">
        <v>14</v>
      </c>
      <c r="X240" s="2979">
        <v>4</v>
      </c>
      <c r="Y240" s="2980">
        <v>2</v>
      </c>
      <c r="Z240" s="2979">
        <v>5</v>
      </c>
      <c r="AA240" s="2980">
        <v>1</v>
      </c>
      <c r="AB240" s="2979">
        <v>0</v>
      </c>
      <c r="AC240" s="2980">
        <v>0</v>
      </c>
      <c r="AD240" s="2979">
        <v>1</v>
      </c>
      <c r="AE240" s="2980">
        <v>0</v>
      </c>
      <c r="AF240" s="2979">
        <v>0</v>
      </c>
      <c r="AG240" s="2980">
        <v>0</v>
      </c>
      <c r="AH240" s="2979">
        <v>0</v>
      </c>
      <c r="AI240" s="2980">
        <v>0</v>
      </c>
      <c r="AJ240" s="2979">
        <v>0</v>
      </c>
      <c r="AK240" s="2980">
        <v>0</v>
      </c>
      <c r="AL240" s="2979">
        <v>0</v>
      </c>
      <c r="AM240" s="2980">
        <v>0</v>
      </c>
      <c r="AN240" s="2979">
        <v>0</v>
      </c>
      <c r="AO240" s="2982">
        <v>0</v>
      </c>
      <c r="AP240" s="2997"/>
      <c r="AQ240" s="2961"/>
      <c r="AR240" s="2962"/>
      <c r="AS240" s="394">
        <v>26</v>
      </c>
      <c r="AT240" s="2980">
        <v>0</v>
      </c>
      <c r="AU240" s="2980">
        <v>0</v>
      </c>
      <c r="AV240" s="2984">
        <v>20</v>
      </c>
      <c r="AW240" s="2984">
        <v>0</v>
      </c>
      <c r="AX240" s="2979">
        <v>1</v>
      </c>
      <c r="AY240" t="str">
        <f t="shared" si="248"/>
        <v/>
      </c>
      <c r="CW240" s="25" t="str">
        <f t="shared" si="249"/>
        <v/>
      </c>
      <c r="CX240" s="25" t="str">
        <f t="shared" si="250"/>
        <v/>
      </c>
      <c r="CY240" s="25" t="str">
        <f t="shared" si="251"/>
        <v/>
      </c>
      <c r="CZ240" s="304"/>
      <c r="DA240" s="25" t="str">
        <f t="shared" si="246"/>
        <v/>
      </c>
      <c r="DB240" s="25" t="str">
        <f t="shared" si="247"/>
        <v/>
      </c>
      <c r="DC240"/>
      <c r="DD240"/>
      <c r="DE240"/>
      <c r="DG240" s="26">
        <f t="shared" si="253"/>
        <v>0</v>
      </c>
      <c r="DH240" s="26">
        <f t="shared" si="254"/>
        <v>0</v>
      </c>
      <c r="DI240" s="26">
        <f t="shared" si="255"/>
        <v>0</v>
      </c>
      <c r="DJ240" s="304"/>
      <c r="DK240" s="26">
        <f t="shared" si="257"/>
        <v>0</v>
      </c>
      <c r="DL240" s="26">
        <f t="shared" si="258"/>
        <v>0</v>
      </c>
      <c r="DM240"/>
    </row>
    <row r="241" spans="1:117" x14ac:dyDescent="0.25">
      <c r="A241" s="713"/>
      <c r="B241" s="2974" t="s">
        <v>268</v>
      </c>
      <c r="C241" s="2974"/>
      <c r="D241" s="2975">
        <f t="shared" si="244"/>
        <v>27</v>
      </c>
      <c r="E241" s="2976">
        <f t="shared" si="259"/>
        <v>17</v>
      </c>
      <c r="F241" s="2977">
        <f t="shared" si="259"/>
        <v>10</v>
      </c>
      <c r="G241" s="2978">
        <v>0</v>
      </c>
      <c r="H241" s="2979">
        <v>1</v>
      </c>
      <c r="I241" s="2980">
        <v>0</v>
      </c>
      <c r="J241" s="2979">
        <v>0</v>
      </c>
      <c r="K241" s="2980">
        <v>4</v>
      </c>
      <c r="L241" s="2979">
        <v>0</v>
      </c>
      <c r="M241" s="2980">
        <v>2</v>
      </c>
      <c r="N241" s="2979">
        <v>1</v>
      </c>
      <c r="O241" s="2980">
        <v>0</v>
      </c>
      <c r="P241" s="2979">
        <v>1</v>
      </c>
      <c r="Q241" s="2980">
        <v>3</v>
      </c>
      <c r="R241" s="2979">
        <v>2</v>
      </c>
      <c r="S241" s="2980">
        <v>2</v>
      </c>
      <c r="T241" s="2979">
        <v>1</v>
      </c>
      <c r="U241" s="2980">
        <v>4</v>
      </c>
      <c r="V241" s="2979">
        <v>2</v>
      </c>
      <c r="W241" s="2980">
        <v>2</v>
      </c>
      <c r="X241" s="2979">
        <v>2</v>
      </c>
      <c r="Y241" s="2980">
        <v>0</v>
      </c>
      <c r="Z241" s="2979">
        <v>0</v>
      </c>
      <c r="AA241" s="2980">
        <v>0</v>
      </c>
      <c r="AB241" s="2979">
        <v>0</v>
      </c>
      <c r="AC241" s="2980">
        <v>0</v>
      </c>
      <c r="AD241" s="2979">
        <v>0</v>
      </c>
      <c r="AE241" s="2980">
        <v>0</v>
      </c>
      <c r="AF241" s="2979">
        <v>0</v>
      </c>
      <c r="AG241" s="2980">
        <v>0</v>
      </c>
      <c r="AH241" s="2979">
        <v>0</v>
      </c>
      <c r="AI241" s="2980">
        <v>0</v>
      </c>
      <c r="AJ241" s="2979">
        <v>0</v>
      </c>
      <c r="AK241" s="2980">
        <v>0</v>
      </c>
      <c r="AL241" s="2979">
        <v>0</v>
      </c>
      <c r="AM241" s="2980">
        <v>0</v>
      </c>
      <c r="AN241" s="2979">
        <v>0</v>
      </c>
      <c r="AO241" s="2982">
        <v>0</v>
      </c>
      <c r="AP241" s="2997"/>
      <c r="AQ241" s="2961"/>
      <c r="AR241" s="2962"/>
      <c r="AS241" s="2995"/>
      <c r="AT241" s="2980">
        <v>0</v>
      </c>
      <c r="AU241" s="2980">
        <v>0</v>
      </c>
      <c r="AV241" s="2984">
        <v>8</v>
      </c>
      <c r="AW241" s="2984">
        <v>0</v>
      </c>
      <c r="AX241" s="2979">
        <v>0</v>
      </c>
      <c r="AY241" t="str">
        <f t="shared" si="248"/>
        <v/>
      </c>
      <c r="CW241" s="25" t="str">
        <f t="shared" si="249"/>
        <v/>
      </c>
      <c r="CX241" s="25" t="str">
        <f t="shared" si="250"/>
        <v/>
      </c>
      <c r="CY241" s="25" t="str">
        <f t="shared" si="251"/>
        <v/>
      </c>
      <c r="CZ241" s="304"/>
      <c r="DA241" s="25" t="str">
        <f t="shared" si="246"/>
        <v/>
      </c>
      <c r="DB241" s="25" t="str">
        <f t="shared" si="247"/>
        <v/>
      </c>
      <c r="DC241"/>
      <c r="DD241"/>
      <c r="DE241"/>
      <c r="DG241" s="26">
        <f t="shared" si="253"/>
        <v>0</v>
      </c>
      <c r="DH241" s="26">
        <f t="shared" si="254"/>
        <v>0</v>
      </c>
      <c r="DI241" s="26">
        <f t="shared" si="255"/>
        <v>0</v>
      </c>
      <c r="DJ241" s="304"/>
      <c r="DK241" s="26">
        <f t="shared" si="257"/>
        <v>0</v>
      </c>
      <c r="DL241" s="26">
        <f t="shared" si="258"/>
        <v>0</v>
      </c>
      <c r="DM241"/>
    </row>
    <row r="242" spans="1:117" x14ac:dyDescent="0.25">
      <c r="A242" s="713"/>
      <c r="B242" s="2985" t="s">
        <v>269</v>
      </c>
      <c r="C242" s="2986"/>
      <c r="D242" s="2975">
        <f t="shared" si="244"/>
        <v>39</v>
      </c>
      <c r="E242" s="2976">
        <f t="shared" si="259"/>
        <v>25</v>
      </c>
      <c r="F242" s="2977">
        <f t="shared" si="259"/>
        <v>14</v>
      </c>
      <c r="G242" s="401">
        <v>0</v>
      </c>
      <c r="H242" s="402">
        <v>2</v>
      </c>
      <c r="I242" s="403">
        <v>1</v>
      </c>
      <c r="J242" s="402">
        <v>0</v>
      </c>
      <c r="K242" s="403">
        <v>5</v>
      </c>
      <c r="L242" s="402">
        <v>0</v>
      </c>
      <c r="M242" s="403">
        <v>0</v>
      </c>
      <c r="N242" s="402">
        <v>1</v>
      </c>
      <c r="O242" s="403">
        <v>0</v>
      </c>
      <c r="P242" s="402">
        <v>2</v>
      </c>
      <c r="Q242" s="403">
        <v>2</v>
      </c>
      <c r="R242" s="402">
        <v>1</v>
      </c>
      <c r="S242" s="403">
        <v>2</v>
      </c>
      <c r="T242" s="402">
        <v>1</v>
      </c>
      <c r="U242" s="403">
        <v>4</v>
      </c>
      <c r="V242" s="402">
        <v>4</v>
      </c>
      <c r="W242" s="403">
        <v>8</v>
      </c>
      <c r="X242" s="402">
        <v>3</v>
      </c>
      <c r="Y242" s="403">
        <v>2</v>
      </c>
      <c r="Z242" s="402">
        <v>0</v>
      </c>
      <c r="AA242" s="403">
        <v>1</v>
      </c>
      <c r="AB242" s="402">
        <v>0</v>
      </c>
      <c r="AC242" s="403">
        <v>0</v>
      </c>
      <c r="AD242" s="402">
        <v>0</v>
      </c>
      <c r="AE242" s="403">
        <v>0</v>
      </c>
      <c r="AF242" s="402">
        <v>0</v>
      </c>
      <c r="AG242" s="403">
        <v>0</v>
      </c>
      <c r="AH242" s="402">
        <v>0</v>
      </c>
      <c r="AI242" s="403">
        <v>0</v>
      </c>
      <c r="AJ242" s="402">
        <v>0</v>
      </c>
      <c r="AK242" s="403">
        <v>0</v>
      </c>
      <c r="AL242" s="402">
        <v>0</v>
      </c>
      <c r="AM242" s="403">
        <v>0</v>
      </c>
      <c r="AN242" s="402">
        <v>0</v>
      </c>
      <c r="AO242" s="2982">
        <v>0</v>
      </c>
      <c r="AP242" s="2997"/>
      <c r="AQ242" s="2961"/>
      <c r="AR242" s="2962"/>
      <c r="AS242" s="2995"/>
      <c r="AT242" s="403">
        <v>0</v>
      </c>
      <c r="AU242" s="403">
        <v>0</v>
      </c>
      <c r="AV242" s="410">
        <v>6</v>
      </c>
      <c r="AW242" s="410">
        <v>0</v>
      </c>
      <c r="AX242" s="402">
        <v>1</v>
      </c>
      <c r="AY242" t="str">
        <f t="shared" si="248"/>
        <v/>
      </c>
      <c r="CW242" s="25" t="str">
        <f t="shared" si="249"/>
        <v/>
      </c>
      <c r="CX242" s="25" t="str">
        <f t="shared" si="250"/>
        <v/>
      </c>
      <c r="CY242" s="25" t="str">
        <f t="shared" si="251"/>
        <v/>
      </c>
      <c r="CZ242" s="304"/>
      <c r="DA242" s="25" t="str">
        <f t="shared" si="246"/>
        <v/>
      </c>
      <c r="DB242" s="25" t="str">
        <f t="shared" si="247"/>
        <v/>
      </c>
      <c r="DC242"/>
      <c r="DD242"/>
      <c r="DE242"/>
      <c r="DG242" s="26">
        <f t="shared" si="253"/>
        <v>0</v>
      </c>
      <c r="DH242" s="26">
        <f t="shared" si="254"/>
        <v>0</v>
      </c>
      <c r="DI242" s="26">
        <f t="shared" si="255"/>
        <v>0</v>
      </c>
      <c r="DJ242" s="304"/>
      <c r="DK242" s="26">
        <f t="shared" si="257"/>
        <v>0</v>
      </c>
      <c r="DL242" s="26">
        <f t="shared" si="258"/>
        <v>0</v>
      </c>
      <c r="DM242"/>
    </row>
    <row r="243" spans="1:117" ht="15" customHeight="1" x14ac:dyDescent="0.25">
      <c r="A243" s="713"/>
      <c r="B243" s="2985" t="s">
        <v>270</v>
      </c>
      <c r="C243" s="2986"/>
      <c r="D243" s="2975">
        <f t="shared" si="244"/>
        <v>6</v>
      </c>
      <c r="E243" s="2976">
        <f t="shared" si="259"/>
        <v>5</v>
      </c>
      <c r="F243" s="2977">
        <f t="shared" si="259"/>
        <v>1</v>
      </c>
      <c r="G243" s="401">
        <v>0</v>
      </c>
      <c r="H243" s="402">
        <v>0</v>
      </c>
      <c r="I243" s="403">
        <v>0</v>
      </c>
      <c r="J243" s="402">
        <v>0</v>
      </c>
      <c r="K243" s="403">
        <v>0</v>
      </c>
      <c r="L243" s="402">
        <v>0</v>
      </c>
      <c r="M243" s="403">
        <v>0</v>
      </c>
      <c r="N243" s="402">
        <v>0</v>
      </c>
      <c r="O243" s="403">
        <v>0</v>
      </c>
      <c r="P243" s="402">
        <v>0</v>
      </c>
      <c r="Q243" s="403">
        <v>1</v>
      </c>
      <c r="R243" s="402">
        <v>0</v>
      </c>
      <c r="S243" s="403">
        <v>0</v>
      </c>
      <c r="T243" s="402">
        <v>0</v>
      </c>
      <c r="U243" s="403">
        <v>2</v>
      </c>
      <c r="V243" s="402">
        <v>1</v>
      </c>
      <c r="W243" s="403">
        <v>2</v>
      </c>
      <c r="X243" s="402">
        <v>0</v>
      </c>
      <c r="Y243" s="403">
        <v>0</v>
      </c>
      <c r="Z243" s="402">
        <v>0</v>
      </c>
      <c r="AA243" s="403">
        <v>0</v>
      </c>
      <c r="AB243" s="402">
        <v>0</v>
      </c>
      <c r="AC243" s="403">
        <v>0</v>
      </c>
      <c r="AD243" s="402">
        <v>0</v>
      </c>
      <c r="AE243" s="403">
        <v>0</v>
      </c>
      <c r="AF243" s="402">
        <v>0</v>
      </c>
      <c r="AG243" s="403">
        <v>0</v>
      </c>
      <c r="AH243" s="402">
        <v>0</v>
      </c>
      <c r="AI243" s="403">
        <v>0</v>
      </c>
      <c r="AJ243" s="402">
        <v>0</v>
      </c>
      <c r="AK243" s="403">
        <v>0</v>
      </c>
      <c r="AL243" s="402">
        <v>0</v>
      </c>
      <c r="AM243" s="403">
        <v>0</v>
      </c>
      <c r="AN243" s="402">
        <v>0</v>
      </c>
      <c r="AO243" s="405">
        <v>0</v>
      </c>
      <c r="AP243" s="2997"/>
      <c r="AQ243" s="2961"/>
      <c r="AR243" s="2962"/>
      <c r="AS243" s="409"/>
      <c r="AT243" s="403">
        <v>0</v>
      </c>
      <c r="AU243" s="403">
        <v>0</v>
      </c>
      <c r="AV243" s="410">
        <v>1</v>
      </c>
      <c r="AW243" s="410">
        <v>0</v>
      </c>
      <c r="AX243" s="402">
        <v>0</v>
      </c>
      <c r="AY243" t="str">
        <f t="shared" si="248"/>
        <v/>
      </c>
      <c r="CW243" s="25" t="str">
        <f t="shared" si="249"/>
        <v/>
      </c>
      <c r="CX243" s="25" t="str">
        <f t="shared" si="250"/>
        <v/>
      </c>
      <c r="CY243" s="25" t="str">
        <f t="shared" si="251"/>
        <v/>
      </c>
      <c r="CZ243" s="304"/>
      <c r="DA243" s="25" t="str">
        <f t="shared" si="246"/>
        <v/>
      </c>
      <c r="DB243" s="25" t="str">
        <f t="shared" si="247"/>
        <v/>
      </c>
      <c r="DC243"/>
      <c r="DD243"/>
      <c r="DE243"/>
      <c r="DG243" s="26">
        <f t="shared" si="253"/>
        <v>0</v>
      </c>
      <c r="DH243" s="26">
        <f t="shared" si="254"/>
        <v>0</v>
      </c>
      <c r="DI243" s="26">
        <f t="shared" si="255"/>
        <v>0</v>
      </c>
      <c r="DJ243" s="304"/>
      <c r="DK243" s="26">
        <f t="shared" si="257"/>
        <v>0</v>
      </c>
      <c r="DL243" s="26">
        <f t="shared" si="258"/>
        <v>0</v>
      </c>
      <c r="DM243"/>
    </row>
    <row r="244" spans="1:117" x14ac:dyDescent="0.25">
      <c r="A244" s="2676"/>
      <c r="B244" s="2987" t="s">
        <v>271</v>
      </c>
      <c r="C244" s="2987"/>
      <c r="D244" s="2988">
        <f t="shared" si="244"/>
        <v>2</v>
      </c>
      <c r="E244" s="2989">
        <f>SUM(I244+K244+M244+O244+Q244+S244+U244+W244+Y244+AA244+AC244+AE244+AG244+AI244+AK244+AM244)</f>
        <v>1</v>
      </c>
      <c r="F244" s="2990">
        <f>SUM(J244+L244+N244+P244+R244+T244+V244+X244+Z244+AB244+AD244+AF244+AH244+AJ244+AL244+AN244)</f>
        <v>1</v>
      </c>
      <c r="G244" s="2991"/>
      <c r="H244" s="363"/>
      <c r="I244" s="2970">
        <v>0</v>
      </c>
      <c r="J244" s="2969">
        <v>0</v>
      </c>
      <c r="K244" s="2970">
        <v>0</v>
      </c>
      <c r="L244" s="2969">
        <v>0</v>
      </c>
      <c r="M244" s="2970">
        <v>1</v>
      </c>
      <c r="N244" s="2969">
        <v>0</v>
      </c>
      <c r="O244" s="2970">
        <v>0</v>
      </c>
      <c r="P244" s="2969">
        <v>0</v>
      </c>
      <c r="Q244" s="2970">
        <v>0</v>
      </c>
      <c r="R244" s="2969">
        <v>0</v>
      </c>
      <c r="S244" s="2970">
        <v>0</v>
      </c>
      <c r="T244" s="2969">
        <v>0</v>
      </c>
      <c r="U244" s="2970">
        <v>0</v>
      </c>
      <c r="V244" s="2969">
        <v>1</v>
      </c>
      <c r="W244" s="2970">
        <v>0</v>
      </c>
      <c r="X244" s="2969">
        <v>0</v>
      </c>
      <c r="Y244" s="2970">
        <v>0</v>
      </c>
      <c r="Z244" s="2969">
        <v>0</v>
      </c>
      <c r="AA244" s="2970">
        <v>0</v>
      </c>
      <c r="AB244" s="2969">
        <v>0</v>
      </c>
      <c r="AC244" s="2970">
        <v>0</v>
      </c>
      <c r="AD244" s="2969">
        <v>0</v>
      </c>
      <c r="AE244" s="2970">
        <v>0</v>
      </c>
      <c r="AF244" s="2969">
        <v>0</v>
      </c>
      <c r="AG244" s="2970">
        <v>0</v>
      </c>
      <c r="AH244" s="2969">
        <v>0</v>
      </c>
      <c r="AI244" s="2970">
        <v>0</v>
      </c>
      <c r="AJ244" s="2969">
        <v>0</v>
      </c>
      <c r="AK244" s="2970">
        <v>0</v>
      </c>
      <c r="AL244" s="2969">
        <v>0</v>
      </c>
      <c r="AM244" s="2970">
        <v>0</v>
      </c>
      <c r="AN244" s="2969">
        <v>0</v>
      </c>
      <c r="AO244" s="2971">
        <v>0</v>
      </c>
      <c r="AP244" s="2998"/>
      <c r="AQ244" s="2992"/>
      <c r="AR244" s="2993"/>
      <c r="AS244" s="413"/>
      <c r="AT244" s="2970">
        <v>0</v>
      </c>
      <c r="AU244" s="2970">
        <v>0</v>
      </c>
      <c r="AV244" s="2973">
        <v>1</v>
      </c>
      <c r="AW244" s="2973">
        <v>0</v>
      </c>
      <c r="AX244" s="2969">
        <v>0</v>
      </c>
      <c r="AY244" t="str">
        <f t="shared" si="248"/>
        <v/>
      </c>
      <c r="CW244" s="25" t="str">
        <f t="shared" si="249"/>
        <v/>
      </c>
      <c r="CX244" s="25" t="str">
        <f t="shared" si="250"/>
        <v/>
      </c>
      <c r="CY244" s="25" t="str">
        <f t="shared" si="251"/>
        <v/>
      </c>
      <c r="CZ244" s="304"/>
      <c r="DA244" s="25" t="str">
        <f t="shared" si="246"/>
        <v/>
      </c>
      <c r="DB244" s="25" t="str">
        <f t="shared" si="247"/>
        <v/>
      </c>
      <c r="DC244"/>
      <c r="DD244"/>
      <c r="DE244"/>
      <c r="DG244" s="26">
        <f t="shared" si="253"/>
        <v>0</v>
      </c>
      <c r="DH244" s="26">
        <f t="shared" si="254"/>
        <v>0</v>
      </c>
      <c r="DI244" s="26">
        <f t="shared" si="255"/>
        <v>0</v>
      </c>
      <c r="DJ244" s="304"/>
      <c r="DK244" s="26">
        <f t="shared" si="257"/>
        <v>0</v>
      </c>
      <c r="DL244" s="26">
        <f t="shared" si="258"/>
        <v>0</v>
      </c>
      <c r="DM244"/>
    </row>
    <row r="245" spans="1:117" ht="15" customHeight="1" x14ac:dyDescent="0.25">
      <c r="A245" s="2844" t="s">
        <v>273</v>
      </c>
      <c r="B245" s="830" t="s">
        <v>266</v>
      </c>
      <c r="C245" s="830"/>
      <c r="D245" s="2875">
        <f t="shared" si="244"/>
        <v>8</v>
      </c>
      <c r="E245" s="414">
        <f t="shared" si="259"/>
        <v>5</v>
      </c>
      <c r="F245" s="2994">
        <f t="shared" si="259"/>
        <v>3</v>
      </c>
      <c r="G245" s="392">
        <v>0</v>
      </c>
      <c r="H245" s="393">
        <v>0</v>
      </c>
      <c r="I245" s="394">
        <v>0</v>
      </c>
      <c r="J245" s="393">
        <v>0</v>
      </c>
      <c r="K245" s="394">
        <v>0</v>
      </c>
      <c r="L245" s="393">
        <v>0</v>
      </c>
      <c r="M245" s="394">
        <v>0</v>
      </c>
      <c r="N245" s="393">
        <v>0</v>
      </c>
      <c r="O245" s="394">
        <v>0</v>
      </c>
      <c r="P245" s="393">
        <v>0</v>
      </c>
      <c r="Q245" s="394">
        <v>0</v>
      </c>
      <c r="R245" s="393">
        <v>0</v>
      </c>
      <c r="S245" s="394">
        <v>0</v>
      </c>
      <c r="T245" s="393">
        <v>0</v>
      </c>
      <c r="U245" s="394">
        <v>0</v>
      </c>
      <c r="V245" s="395">
        <v>0</v>
      </c>
      <c r="W245" s="394">
        <v>0</v>
      </c>
      <c r="X245" s="395">
        <v>0</v>
      </c>
      <c r="Y245" s="2957">
        <v>5</v>
      </c>
      <c r="Z245" s="2958">
        <v>3</v>
      </c>
      <c r="AA245" s="2957">
        <v>0</v>
      </c>
      <c r="AB245" s="2958">
        <v>0</v>
      </c>
      <c r="AC245" s="2957">
        <v>0</v>
      </c>
      <c r="AD245" s="2958">
        <v>0</v>
      </c>
      <c r="AE245" s="2957">
        <v>0</v>
      </c>
      <c r="AF245" s="2958">
        <v>0</v>
      </c>
      <c r="AG245" s="2957">
        <v>0</v>
      </c>
      <c r="AH245" s="2958">
        <v>0</v>
      </c>
      <c r="AI245" s="2957">
        <v>0</v>
      </c>
      <c r="AJ245" s="2958">
        <v>0</v>
      </c>
      <c r="AK245" s="2957">
        <v>0</v>
      </c>
      <c r="AL245" s="2958">
        <v>0</v>
      </c>
      <c r="AM245" s="2957">
        <v>0</v>
      </c>
      <c r="AN245" s="2958">
        <v>0</v>
      </c>
      <c r="AO245" s="2999"/>
      <c r="AP245" s="2996"/>
      <c r="AQ245" s="2956">
        <v>0</v>
      </c>
      <c r="AR245" s="393">
        <v>1</v>
      </c>
      <c r="AS245" s="2957">
        <v>0</v>
      </c>
      <c r="AT245" s="394">
        <v>0</v>
      </c>
      <c r="AU245" s="394">
        <v>0</v>
      </c>
      <c r="AV245" s="398">
        <v>0</v>
      </c>
      <c r="AW245" s="398">
        <v>0</v>
      </c>
      <c r="AX245" s="393">
        <v>0</v>
      </c>
      <c r="AY245" t="str">
        <f t="shared" si="248"/>
        <v/>
      </c>
      <c r="CW245" s="304"/>
      <c r="CX245" s="25" t="str">
        <f t="shared" si="250"/>
        <v/>
      </c>
      <c r="CY245" s="25" t="str">
        <f t="shared" si="251"/>
        <v/>
      </c>
      <c r="CZ245" s="304"/>
      <c r="DA245" s="25" t="str">
        <f t="shared" si="246"/>
        <v/>
      </c>
      <c r="DB245" s="25" t="str">
        <f t="shared" si="247"/>
        <v/>
      </c>
      <c r="DC245"/>
      <c r="DD245"/>
      <c r="DE245"/>
      <c r="DG245" s="304"/>
      <c r="DH245" s="26">
        <f t="shared" si="254"/>
        <v>0</v>
      </c>
      <c r="DI245" s="26">
        <f t="shared" si="255"/>
        <v>0</v>
      </c>
      <c r="DJ245" s="304"/>
      <c r="DK245" s="26">
        <f t="shared" si="257"/>
        <v>0</v>
      </c>
      <c r="DL245" s="26">
        <f t="shared" si="258"/>
        <v>0</v>
      </c>
      <c r="DM245"/>
    </row>
    <row r="246" spans="1:117" x14ac:dyDescent="0.25">
      <c r="A246" s="713"/>
      <c r="B246" s="2974" t="s">
        <v>267</v>
      </c>
      <c r="C246" s="2974"/>
      <c r="D246" s="2975">
        <f t="shared" si="244"/>
        <v>235</v>
      </c>
      <c r="E246" s="2976">
        <f t="shared" si="259"/>
        <v>110</v>
      </c>
      <c r="F246" s="2977">
        <f t="shared" si="259"/>
        <v>125</v>
      </c>
      <c r="G246" s="2978">
        <v>0</v>
      </c>
      <c r="H246" s="2979">
        <v>0</v>
      </c>
      <c r="I246" s="2980">
        <v>0</v>
      </c>
      <c r="J246" s="2979">
        <v>0</v>
      </c>
      <c r="K246" s="2980">
        <v>0</v>
      </c>
      <c r="L246" s="2979">
        <v>0</v>
      </c>
      <c r="M246" s="2980">
        <v>0</v>
      </c>
      <c r="N246" s="2979">
        <v>0</v>
      </c>
      <c r="O246" s="2980">
        <v>0</v>
      </c>
      <c r="P246" s="2979">
        <v>0</v>
      </c>
      <c r="Q246" s="2980">
        <v>0</v>
      </c>
      <c r="R246" s="2979">
        <v>0</v>
      </c>
      <c r="S246" s="2980">
        <v>0</v>
      </c>
      <c r="T246" s="2979">
        <v>0</v>
      </c>
      <c r="U246" s="2980">
        <v>0</v>
      </c>
      <c r="V246" s="2981">
        <v>0</v>
      </c>
      <c r="W246" s="2980">
        <v>27</v>
      </c>
      <c r="X246" s="2981">
        <v>28</v>
      </c>
      <c r="Y246" s="2980">
        <v>63</v>
      </c>
      <c r="Z246" s="2981">
        <v>61</v>
      </c>
      <c r="AA246" s="2980">
        <v>16</v>
      </c>
      <c r="AB246" s="2981">
        <v>28</v>
      </c>
      <c r="AC246" s="2980">
        <v>4</v>
      </c>
      <c r="AD246" s="2981">
        <v>7</v>
      </c>
      <c r="AE246" s="2980">
        <v>0</v>
      </c>
      <c r="AF246" s="2981">
        <v>1</v>
      </c>
      <c r="AG246" s="2980">
        <v>0</v>
      </c>
      <c r="AH246" s="2981">
        <v>0</v>
      </c>
      <c r="AI246" s="2980">
        <v>0</v>
      </c>
      <c r="AJ246" s="2981">
        <v>0</v>
      </c>
      <c r="AK246" s="2980">
        <v>0</v>
      </c>
      <c r="AL246" s="2981">
        <v>0</v>
      </c>
      <c r="AM246" s="2980">
        <v>0</v>
      </c>
      <c r="AN246" s="2981">
        <v>0</v>
      </c>
      <c r="AO246" s="3000"/>
      <c r="AP246" s="2997"/>
      <c r="AQ246" s="2961"/>
      <c r="AR246" s="2962"/>
      <c r="AS246" s="394">
        <v>28</v>
      </c>
      <c r="AT246" s="2980">
        <v>0</v>
      </c>
      <c r="AU246" s="2980">
        <v>0</v>
      </c>
      <c r="AV246" s="2984">
        <v>0</v>
      </c>
      <c r="AW246" s="2984">
        <v>0</v>
      </c>
      <c r="AX246" s="2979">
        <v>0</v>
      </c>
      <c r="AY246" t="str">
        <f t="shared" si="248"/>
        <v/>
      </c>
      <c r="CW246" s="304"/>
      <c r="CX246" s="25" t="str">
        <f t="shared" si="250"/>
        <v/>
      </c>
      <c r="CY246" s="25" t="str">
        <f t="shared" si="251"/>
        <v/>
      </c>
      <c r="CZ246" s="304"/>
      <c r="DA246" s="25" t="str">
        <f t="shared" si="246"/>
        <v/>
      </c>
      <c r="DB246" s="25" t="str">
        <f t="shared" si="247"/>
        <v/>
      </c>
      <c r="DC246"/>
      <c r="DD246"/>
      <c r="DE246"/>
      <c r="DG246" s="304"/>
      <c r="DH246" s="26">
        <f t="shared" si="254"/>
        <v>0</v>
      </c>
      <c r="DI246" s="26">
        <f t="shared" si="255"/>
        <v>0</v>
      </c>
      <c r="DJ246" s="304"/>
      <c r="DK246" s="26">
        <f t="shared" si="257"/>
        <v>0</v>
      </c>
      <c r="DL246" s="26">
        <f t="shared" si="258"/>
        <v>0</v>
      </c>
      <c r="DM246"/>
    </row>
    <row r="247" spans="1:117" x14ac:dyDescent="0.25">
      <c r="A247" s="713"/>
      <c r="B247" s="2974" t="s">
        <v>268</v>
      </c>
      <c r="C247" s="2974"/>
      <c r="D247" s="2975">
        <f t="shared" si="244"/>
        <v>21</v>
      </c>
      <c r="E247" s="2976">
        <f t="shared" si="259"/>
        <v>9</v>
      </c>
      <c r="F247" s="2977">
        <f t="shared" si="259"/>
        <v>12</v>
      </c>
      <c r="G247" s="2978">
        <v>0</v>
      </c>
      <c r="H247" s="2979">
        <v>0</v>
      </c>
      <c r="I247" s="2980">
        <v>0</v>
      </c>
      <c r="J247" s="2979">
        <v>0</v>
      </c>
      <c r="K247" s="2980">
        <v>0</v>
      </c>
      <c r="L247" s="2979">
        <v>0</v>
      </c>
      <c r="M247" s="2980">
        <v>0</v>
      </c>
      <c r="N247" s="2979">
        <v>0</v>
      </c>
      <c r="O247" s="2980">
        <v>0</v>
      </c>
      <c r="P247" s="2979">
        <v>0</v>
      </c>
      <c r="Q247" s="2980">
        <v>0</v>
      </c>
      <c r="R247" s="2979">
        <v>0</v>
      </c>
      <c r="S247" s="2980">
        <v>0</v>
      </c>
      <c r="T247" s="2979">
        <v>0</v>
      </c>
      <c r="U247" s="2980">
        <v>0</v>
      </c>
      <c r="V247" s="2981">
        <v>0</v>
      </c>
      <c r="W247" s="2980">
        <v>1</v>
      </c>
      <c r="X247" s="2981">
        <v>8</v>
      </c>
      <c r="Y247" s="2980">
        <v>7</v>
      </c>
      <c r="Z247" s="2981">
        <v>3</v>
      </c>
      <c r="AA247" s="2980">
        <v>1</v>
      </c>
      <c r="AB247" s="2981">
        <v>0</v>
      </c>
      <c r="AC247" s="2980">
        <v>0</v>
      </c>
      <c r="AD247" s="2981">
        <v>1</v>
      </c>
      <c r="AE247" s="2980">
        <v>0</v>
      </c>
      <c r="AF247" s="2981">
        <v>0</v>
      </c>
      <c r="AG247" s="2980">
        <v>0</v>
      </c>
      <c r="AH247" s="2981">
        <v>0</v>
      </c>
      <c r="AI247" s="2980">
        <v>0</v>
      </c>
      <c r="AJ247" s="2981">
        <v>0</v>
      </c>
      <c r="AK247" s="2980">
        <v>0</v>
      </c>
      <c r="AL247" s="2981">
        <v>0</v>
      </c>
      <c r="AM247" s="2980">
        <v>0</v>
      </c>
      <c r="AN247" s="2981">
        <v>0</v>
      </c>
      <c r="AO247" s="3000"/>
      <c r="AP247" s="2997"/>
      <c r="AQ247" s="2961"/>
      <c r="AR247" s="2962"/>
      <c r="AS247" s="2995"/>
      <c r="AT247" s="2980">
        <v>0</v>
      </c>
      <c r="AU247" s="2980">
        <v>0</v>
      </c>
      <c r="AV247" s="2984">
        <v>0</v>
      </c>
      <c r="AW247" s="2984">
        <v>0</v>
      </c>
      <c r="AX247" s="2979">
        <v>0</v>
      </c>
      <c r="AY247" t="str">
        <f t="shared" si="248"/>
        <v/>
      </c>
      <c r="CW247" s="304"/>
      <c r="CX247" s="25" t="str">
        <f t="shared" si="250"/>
        <v/>
      </c>
      <c r="CY247" s="25" t="str">
        <f t="shared" si="251"/>
        <v/>
      </c>
      <c r="CZ247" s="304"/>
      <c r="DA247" s="25" t="str">
        <f t="shared" si="246"/>
        <v/>
      </c>
      <c r="DB247" s="25" t="str">
        <f t="shared" si="247"/>
        <v/>
      </c>
      <c r="DC247"/>
      <c r="DD247"/>
      <c r="DE247"/>
      <c r="DG247" s="304"/>
      <c r="DH247" s="26">
        <f t="shared" si="254"/>
        <v>0</v>
      </c>
      <c r="DI247" s="26">
        <f t="shared" si="255"/>
        <v>0</v>
      </c>
      <c r="DJ247" s="304"/>
      <c r="DK247" s="26">
        <f t="shared" si="257"/>
        <v>0</v>
      </c>
      <c r="DL247" s="26">
        <f t="shared" si="258"/>
        <v>0</v>
      </c>
      <c r="DM247"/>
    </row>
    <row r="248" spans="1:117" x14ac:dyDescent="0.25">
      <c r="A248" s="713"/>
      <c r="B248" s="2985" t="s">
        <v>269</v>
      </c>
      <c r="C248" s="2986"/>
      <c r="D248" s="2975">
        <f t="shared" si="244"/>
        <v>7</v>
      </c>
      <c r="E248" s="2976">
        <f t="shared" si="259"/>
        <v>3</v>
      </c>
      <c r="F248" s="2977">
        <f t="shared" si="259"/>
        <v>4</v>
      </c>
      <c r="G248" s="401">
        <v>0</v>
      </c>
      <c r="H248" s="402">
        <v>0</v>
      </c>
      <c r="I248" s="403">
        <v>0</v>
      </c>
      <c r="J248" s="402">
        <v>0</v>
      </c>
      <c r="K248" s="403">
        <v>0</v>
      </c>
      <c r="L248" s="402">
        <v>0</v>
      </c>
      <c r="M248" s="403">
        <v>0</v>
      </c>
      <c r="N248" s="402">
        <v>0</v>
      </c>
      <c r="O248" s="403">
        <v>0</v>
      </c>
      <c r="P248" s="402">
        <v>0</v>
      </c>
      <c r="Q248" s="403">
        <v>0</v>
      </c>
      <c r="R248" s="402">
        <v>0</v>
      </c>
      <c r="S248" s="403">
        <v>0</v>
      </c>
      <c r="T248" s="402">
        <v>0</v>
      </c>
      <c r="U248" s="403">
        <v>0</v>
      </c>
      <c r="V248" s="404">
        <v>0</v>
      </c>
      <c r="W248" s="403">
        <v>2</v>
      </c>
      <c r="X248" s="404">
        <v>2</v>
      </c>
      <c r="Y248" s="403">
        <v>1</v>
      </c>
      <c r="Z248" s="404">
        <v>2</v>
      </c>
      <c r="AA248" s="403">
        <v>0</v>
      </c>
      <c r="AB248" s="404">
        <v>0</v>
      </c>
      <c r="AC248" s="403">
        <v>0</v>
      </c>
      <c r="AD248" s="404">
        <v>0</v>
      </c>
      <c r="AE248" s="403">
        <v>0</v>
      </c>
      <c r="AF248" s="404">
        <v>0</v>
      </c>
      <c r="AG248" s="403">
        <v>0</v>
      </c>
      <c r="AH248" s="404">
        <v>0</v>
      </c>
      <c r="AI248" s="403">
        <v>0</v>
      </c>
      <c r="AJ248" s="404">
        <v>0</v>
      </c>
      <c r="AK248" s="403">
        <v>0</v>
      </c>
      <c r="AL248" s="404">
        <v>0</v>
      </c>
      <c r="AM248" s="403">
        <v>0</v>
      </c>
      <c r="AN248" s="404">
        <v>0</v>
      </c>
      <c r="AO248" s="3000"/>
      <c r="AP248" s="2997"/>
      <c r="AQ248" s="2961"/>
      <c r="AR248" s="2962"/>
      <c r="AS248" s="2995"/>
      <c r="AT248" s="403">
        <v>0</v>
      </c>
      <c r="AU248" s="403">
        <v>0</v>
      </c>
      <c r="AV248" s="410">
        <v>0</v>
      </c>
      <c r="AW248" s="410">
        <v>0</v>
      </c>
      <c r="AX248" s="402">
        <v>0</v>
      </c>
      <c r="AY248" t="str">
        <f t="shared" si="248"/>
        <v/>
      </c>
      <c r="CW248" s="304"/>
      <c r="CX248" s="25" t="str">
        <f t="shared" si="250"/>
        <v/>
      </c>
      <c r="CY248" s="25" t="str">
        <f t="shared" si="251"/>
        <v/>
      </c>
      <c r="CZ248" s="304"/>
      <c r="DA248" s="25" t="str">
        <f t="shared" si="246"/>
        <v/>
      </c>
      <c r="DB248" s="25" t="str">
        <f t="shared" si="247"/>
        <v/>
      </c>
      <c r="DC248"/>
      <c r="DD248"/>
      <c r="DE248"/>
      <c r="DG248" s="304"/>
      <c r="DH248" s="26">
        <f t="shared" si="254"/>
        <v>0</v>
      </c>
      <c r="DI248" s="26">
        <f t="shared" si="255"/>
        <v>0</v>
      </c>
      <c r="DJ248" s="304"/>
      <c r="DK248" s="26">
        <f t="shared" si="257"/>
        <v>0</v>
      </c>
      <c r="DL248" s="26">
        <f t="shared" si="258"/>
        <v>0</v>
      </c>
      <c r="DM248"/>
    </row>
    <row r="249" spans="1:117" ht="15" customHeight="1" x14ac:dyDescent="0.25">
      <c r="A249" s="713"/>
      <c r="B249" s="2985" t="s">
        <v>270</v>
      </c>
      <c r="C249" s="2986"/>
      <c r="D249" s="2975">
        <f t="shared" si="244"/>
        <v>5</v>
      </c>
      <c r="E249" s="2976">
        <f t="shared" si="259"/>
        <v>4</v>
      </c>
      <c r="F249" s="2977">
        <f t="shared" si="259"/>
        <v>1</v>
      </c>
      <c r="G249" s="401">
        <v>0</v>
      </c>
      <c r="H249" s="402">
        <v>0</v>
      </c>
      <c r="I249" s="403">
        <v>0</v>
      </c>
      <c r="J249" s="402">
        <v>0</v>
      </c>
      <c r="K249" s="403">
        <v>0</v>
      </c>
      <c r="L249" s="402">
        <v>0</v>
      </c>
      <c r="M249" s="403">
        <v>0</v>
      </c>
      <c r="N249" s="402">
        <v>0</v>
      </c>
      <c r="O249" s="403">
        <v>0</v>
      </c>
      <c r="P249" s="402">
        <v>0</v>
      </c>
      <c r="Q249" s="403">
        <v>0</v>
      </c>
      <c r="R249" s="402">
        <v>0</v>
      </c>
      <c r="S249" s="403">
        <v>0</v>
      </c>
      <c r="T249" s="402">
        <v>0</v>
      </c>
      <c r="U249" s="403">
        <v>0</v>
      </c>
      <c r="V249" s="404">
        <v>0</v>
      </c>
      <c r="W249" s="403">
        <v>1</v>
      </c>
      <c r="X249" s="404">
        <v>0</v>
      </c>
      <c r="Y249" s="403">
        <v>3</v>
      </c>
      <c r="Z249" s="404">
        <v>0</v>
      </c>
      <c r="AA249" s="403">
        <v>0</v>
      </c>
      <c r="AB249" s="404">
        <v>1</v>
      </c>
      <c r="AC249" s="403">
        <v>0</v>
      </c>
      <c r="AD249" s="404">
        <v>0</v>
      </c>
      <c r="AE249" s="403">
        <v>0</v>
      </c>
      <c r="AF249" s="404">
        <v>0</v>
      </c>
      <c r="AG249" s="403">
        <v>0</v>
      </c>
      <c r="AH249" s="404">
        <v>0</v>
      </c>
      <c r="AI249" s="403">
        <v>0</v>
      </c>
      <c r="AJ249" s="404">
        <v>0</v>
      </c>
      <c r="AK249" s="403">
        <v>0</v>
      </c>
      <c r="AL249" s="404">
        <v>0</v>
      </c>
      <c r="AM249" s="403">
        <v>0</v>
      </c>
      <c r="AN249" s="404">
        <v>0</v>
      </c>
      <c r="AO249" s="3000"/>
      <c r="AP249" s="2997"/>
      <c r="AQ249" s="2961"/>
      <c r="AR249" s="2962"/>
      <c r="AS249" s="409"/>
      <c r="AT249" s="403">
        <v>0</v>
      </c>
      <c r="AU249" s="403">
        <v>0</v>
      </c>
      <c r="AV249" s="410">
        <v>0</v>
      </c>
      <c r="AW249" s="410">
        <v>0</v>
      </c>
      <c r="AX249" s="402">
        <v>0</v>
      </c>
      <c r="AY249" t="str">
        <f t="shared" si="248"/>
        <v/>
      </c>
      <c r="CW249" s="304"/>
      <c r="CX249" s="25" t="str">
        <f t="shared" si="250"/>
        <v/>
      </c>
      <c r="CY249" s="25" t="str">
        <f t="shared" si="251"/>
        <v/>
      </c>
      <c r="CZ249" s="304"/>
      <c r="DA249" s="25" t="str">
        <f t="shared" si="246"/>
        <v/>
      </c>
      <c r="DB249" s="25" t="str">
        <f t="shared" si="247"/>
        <v/>
      </c>
      <c r="DC249"/>
      <c r="DD249"/>
      <c r="DE249"/>
      <c r="DG249" s="304"/>
      <c r="DH249" s="26">
        <f t="shared" si="254"/>
        <v>0</v>
      </c>
      <c r="DI249" s="26">
        <f t="shared" si="255"/>
        <v>0</v>
      </c>
      <c r="DJ249" s="304"/>
      <c r="DK249" s="26">
        <f t="shared" si="257"/>
        <v>0</v>
      </c>
      <c r="DL249" s="26">
        <f t="shared" si="258"/>
        <v>0</v>
      </c>
      <c r="DM249"/>
    </row>
    <row r="250" spans="1:117" x14ac:dyDescent="0.25">
      <c r="A250" s="2676"/>
      <c r="B250" s="2987" t="s">
        <v>271</v>
      </c>
      <c r="C250" s="2987"/>
      <c r="D250" s="2988">
        <f t="shared" si="244"/>
        <v>0</v>
      </c>
      <c r="E250" s="2989">
        <f t="shared" si="259"/>
        <v>0</v>
      </c>
      <c r="F250" s="2989">
        <f t="shared" si="259"/>
        <v>0</v>
      </c>
      <c r="G250" s="2968"/>
      <c r="H250" s="2969"/>
      <c r="I250" s="2970"/>
      <c r="J250" s="2969"/>
      <c r="K250" s="2970"/>
      <c r="L250" s="2969"/>
      <c r="M250" s="2970"/>
      <c r="N250" s="2969"/>
      <c r="O250" s="2970"/>
      <c r="P250" s="2969"/>
      <c r="Q250" s="2970"/>
      <c r="R250" s="2969"/>
      <c r="S250" s="2970"/>
      <c r="T250" s="2969"/>
      <c r="U250" s="2970"/>
      <c r="V250" s="389"/>
      <c r="W250" s="2970"/>
      <c r="X250" s="389"/>
      <c r="Y250" s="2970"/>
      <c r="Z250" s="389"/>
      <c r="AA250" s="2970"/>
      <c r="AB250" s="389"/>
      <c r="AC250" s="2970"/>
      <c r="AD250" s="389"/>
      <c r="AE250" s="2970"/>
      <c r="AF250" s="389"/>
      <c r="AG250" s="2970"/>
      <c r="AH250" s="389"/>
      <c r="AI250" s="2970"/>
      <c r="AJ250" s="389"/>
      <c r="AK250" s="2970"/>
      <c r="AL250" s="389"/>
      <c r="AM250" s="2970"/>
      <c r="AN250" s="389"/>
      <c r="AO250" s="3001"/>
      <c r="AP250" s="2998"/>
      <c r="AQ250" s="2992"/>
      <c r="AR250" s="2993"/>
      <c r="AS250" s="413"/>
      <c r="AT250" s="2970">
        <v>0</v>
      </c>
      <c r="AU250" s="2970">
        <v>0</v>
      </c>
      <c r="AV250" s="2973">
        <v>0</v>
      </c>
      <c r="AW250" s="2973">
        <v>0</v>
      </c>
      <c r="AX250" s="2969">
        <v>0</v>
      </c>
      <c r="AY250" t="str">
        <f t="shared" si="248"/>
        <v/>
      </c>
      <c r="CW250" s="304"/>
      <c r="CX250" s="25" t="str">
        <f t="shared" si="250"/>
        <v/>
      </c>
      <c r="CY250" s="25" t="str">
        <f t="shared" si="251"/>
        <v/>
      </c>
      <c r="CZ250" s="304"/>
      <c r="DA250" s="25" t="str">
        <f t="shared" si="246"/>
        <v/>
      </c>
      <c r="DB250" s="25" t="str">
        <f t="shared" si="247"/>
        <v/>
      </c>
      <c r="DC250"/>
      <c r="DD250"/>
      <c r="DE250"/>
      <c r="DG250" s="304"/>
      <c r="DH250" s="26">
        <f t="shared" si="254"/>
        <v>0</v>
      </c>
      <c r="DI250" s="26">
        <f t="shared" si="255"/>
        <v>0</v>
      </c>
      <c r="DJ250" s="304"/>
      <c r="DK250" s="26">
        <f t="shared" si="257"/>
        <v>0</v>
      </c>
      <c r="DL250" s="26">
        <f t="shared" si="258"/>
        <v>0</v>
      </c>
      <c r="DM250"/>
    </row>
    <row r="251" spans="1:117" ht="15" customHeight="1" x14ac:dyDescent="0.25">
      <c r="A251" s="2888" t="s">
        <v>274</v>
      </c>
      <c r="B251" s="830" t="s">
        <v>266</v>
      </c>
      <c r="C251" s="830"/>
      <c r="D251" s="2875">
        <f t="shared" si="244"/>
        <v>0</v>
      </c>
      <c r="E251" s="414">
        <f t="shared" si="259"/>
        <v>0</v>
      </c>
      <c r="F251" s="391">
        <f t="shared" si="259"/>
        <v>0</v>
      </c>
      <c r="G251" s="392"/>
      <c r="H251" s="393"/>
      <c r="I251" s="394"/>
      <c r="J251" s="393"/>
      <c r="K251" s="394"/>
      <c r="L251" s="393"/>
      <c r="M251" s="394"/>
      <c r="N251" s="393"/>
      <c r="O251" s="394"/>
      <c r="P251" s="393"/>
      <c r="Q251" s="394"/>
      <c r="R251" s="393"/>
      <c r="S251" s="394"/>
      <c r="T251" s="393"/>
      <c r="U251" s="394"/>
      <c r="V251" s="395"/>
      <c r="W251" s="394"/>
      <c r="X251" s="395"/>
      <c r="Y251" s="394"/>
      <c r="Z251" s="395"/>
      <c r="AA251" s="394"/>
      <c r="AB251" s="395"/>
      <c r="AC251" s="394"/>
      <c r="AD251" s="395"/>
      <c r="AE251" s="394"/>
      <c r="AF251" s="395"/>
      <c r="AG251" s="394"/>
      <c r="AH251" s="2958"/>
      <c r="AI251" s="2957"/>
      <c r="AJ251" s="2958"/>
      <c r="AK251" s="2957"/>
      <c r="AL251" s="2958"/>
      <c r="AM251" s="2957"/>
      <c r="AN251" s="2958"/>
      <c r="AO251" s="3002"/>
      <c r="AP251" s="3003"/>
      <c r="AQ251" s="2956"/>
      <c r="AR251" s="393"/>
      <c r="AS251" s="2957"/>
      <c r="AT251" s="394">
        <v>0</v>
      </c>
      <c r="AU251" s="394">
        <v>0</v>
      </c>
      <c r="AV251" s="398">
        <v>0</v>
      </c>
      <c r="AW251" s="398">
        <v>0</v>
      </c>
      <c r="AX251" s="393">
        <v>0</v>
      </c>
      <c r="AY251" t="str">
        <f t="shared" si="248"/>
        <v/>
      </c>
      <c r="CW251" s="304"/>
      <c r="CX251" s="25" t="str">
        <f t="shared" si="250"/>
        <v/>
      </c>
      <c r="CY251" s="25" t="str">
        <f t="shared" si="251"/>
        <v/>
      </c>
      <c r="CZ251" s="304"/>
      <c r="DA251" s="25" t="str">
        <f t="shared" si="246"/>
        <v/>
      </c>
      <c r="DB251" s="25" t="str">
        <f t="shared" si="247"/>
        <v/>
      </c>
      <c r="DC251"/>
      <c r="DD251"/>
      <c r="DE251"/>
      <c r="DG251" s="304"/>
      <c r="DH251" s="26">
        <f t="shared" si="254"/>
        <v>0</v>
      </c>
      <c r="DI251" s="26">
        <f t="shared" si="255"/>
        <v>0</v>
      </c>
      <c r="DJ251" s="304"/>
      <c r="DK251" s="26">
        <f t="shared" si="257"/>
        <v>0</v>
      </c>
      <c r="DL251" s="26">
        <f t="shared" si="258"/>
        <v>0</v>
      </c>
      <c r="DM251"/>
    </row>
    <row r="252" spans="1:117" x14ac:dyDescent="0.25">
      <c r="A252" s="794"/>
      <c r="B252" s="2974" t="s">
        <v>267</v>
      </c>
      <c r="C252" s="2974"/>
      <c r="D252" s="2975">
        <f t="shared" si="244"/>
        <v>0</v>
      </c>
      <c r="E252" s="2976">
        <f t="shared" si="259"/>
        <v>0</v>
      </c>
      <c r="F252" s="2977">
        <f t="shared" si="259"/>
        <v>0</v>
      </c>
      <c r="G252" s="2978"/>
      <c r="H252" s="2979"/>
      <c r="I252" s="2980"/>
      <c r="J252" s="2979"/>
      <c r="K252" s="2980"/>
      <c r="L252" s="2979"/>
      <c r="M252" s="2980"/>
      <c r="N252" s="2979"/>
      <c r="O252" s="2980"/>
      <c r="P252" s="2979"/>
      <c r="Q252" s="2980"/>
      <c r="R252" s="2979"/>
      <c r="S252" s="2980"/>
      <c r="T252" s="2979"/>
      <c r="U252" s="2980"/>
      <c r="V252" s="2981"/>
      <c r="W252" s="2980"/>
      <c r="X252" s="2981"/>
      <c r="Y252" s="2980"/>
      <c r="Z252" s="2981"/>
      <c r="AA252" s="2980"/>
      <c r="AB252" s="2981"/>
      <c r="AC252" s="2980"/>
      <c r="AD252" s="2981"/>
      <c r="AE252" s="2980"/>
      <c r="AF252" s="2981"/>
      <c r="AG252" s="2980"/>
      <c r="AH252" s="2981"/>
      <c r="AI252" s="2980"/>
      <c r="AJ252" s="2981"/>
      <c r="AK252" s="2980"/>
      <c r="AL252" s="2981"/>
      <c r="AM252" s="2980"/>
      <c r="AN252" s="2981"/>
      <c r="AO252" s="3004"/>
      <c r="AP252" s="3005"/>
      <c r="AQ252" s="2961"/>
      <c r="AR252" s="2962"/>
      <c r="AS252" s="394"/>
      <c r="AT252" s="2980">
        <v>0</v>
      </c>
      <c r="AU252" s="2980">
        <v>0</v>
      </c>
      <c r="AV252" s="2984">
        <v>0</v>
      </c>
      <c r="AW252" s="2984">
        <v>0</v>
      </c>
      <c r="AX252" s="2979">
        <v>0</v>
      </c>
      <c r="AY252" t="str">
        <f t="shared" si="248"/>
        <v/>
      </c>
      <c r="CW252" s="304"/>
      <c r="CX252" s="25" t="str">
        <f t="shared" si="250"/>
        <v/>
      </c>
      <c r="CY252" s="25" t="str">
        <f t="shared" si="251"/>
        <v/>
      </c>
      <c r="CZ252" s="304"/>
      <c r="DA252" s="25" t="str">
        <f t="shared" si="246"/>
        <v/>
      </c>
      <c r="DB252" s="25" t="str">
        <f t="shared" si="247"/>
        <v/>
      </c>
      <c r="DC252"/>
      <c r="DD252"/>
      <c r="DE252"/>
      <c r="DG252" s="304"/>
      <c r="DH252" s="26">
        <f t="shared" si="254"/>
        <v>0</v>
      </c>
      <c r="DI252" s="26">
        <f t="shared" si="255"/>
        <v>0</v>
      </c>
      <c r="DJ252" s="304"/>
      <c r="DK252" s="26">
        <f t="shared" si="257"/>
        <v>0</v>
      </c>
      <c r="DL252" s="26">
        <f t="shared" si="258"/>
        <v>0</v>
      </c>
      <c r="DM252"/>
    </row>
    <row r="253" spans="1:117" x14ac:dyDescent="0.25">
      <c r="A253" s="794"/>
      <c r="B253" s="2974" t="s">
        <v>268</v>
      </c>
      <c r="C253" s="2974"/>
      <c r="D253" s="2975">
        <f t="shared" si="244"/>
        <v>0</v>
      </c>
      <c r="E253" s="2976">
        <f t="shared" si="259"/>
        <v>0</v>
      </c>
      <c r="F253" s="2977">
        <f t="shared" si="259"/>
        <v>0</v>
      </c>
      <c r="G253" s="2978"/>
      <c r="H253" s="2979"/>
      <c r="I253" s="2980"/>
      <c r="J253" s="2979"/>
      <c r="K253" s="2980"/>
      <c r="L253" s="2979"/>
      <c r="M253" s="2980"/>
      <c r="N253" s="2979"/>
      <c r="O253" s="2980"/>
      <c r="P253" s="2979"/>
      <c r="Q253" s="2980"/>
      <c r="R253" s="2979"/>
      <c r="S253" s="2980"/>
      <c r="T253" s="2979"/>
      <c r="U253" s="2980"/>
      <c r="V253" s="2981"/>
      <c r="W253" s="2980"/>
      <c r="X253" s="2981"/>
      <c r="Y253" s="2980"/>
      <c r="Z253" s="2981"/>
      <c r="AA253" s="2980"/>
      <c r="AB253" s="2981"/>
      <c r="AC253" s="2980"/>
      <c r="AD253" s="2981"/>
      <c r="AE253" s="2980"/>
      <c r="AF253" s="2981"/>
      <c r="AG253" s="2980"/>
      <c r="AH253" s="2981"/>
      <c r="AI253" s="2980"/>
      <c r="AJ253" s="2981"/>
      <c r="AK253" s="2980"/>
      <c r="AL253" s="2981"/>
      <c r="AM253" s="2980"/>
      <c r="AN253" s="2981"/>
      <c r="AO253" s="3004"/>
      <c r="AP253" s="3005"/>
      <c r="AQ253" s="2961"/>
      <c r="AR253" s="2962"/>
      <c r="AS253" s="2995"/>
      <c r="AT253" s="2980">
        <v>0</v>
      </c>
      <c r="AU253" s="2980">
        <v>0</v>
      </c>
      <c r="AV253" s="2984">
        <v>0</v>
      </c>
      <c r="AW253" s="2984">
        <v>0</v>
      </c>
      <c r="AX253" s="2979">
        <v>0</v>
      </c>
      <c r="AY253" t="str">
        <f t="shared" si="248"/>
        <v/>
      </c>
      <c r="CW253" s="304"/>
      <c r="CX253" s="25" t="str">
        <f t="shared" si="250"/>
        <v/>
      </c>
      <c r="CY253" s="25" t="str">
        <f t="shared" si="251"/>
        <v/>
      </c>
      <c r="CZ253" s="304"/>
      <c r="DA253" s="25" t="str">
        <f t="shared" si="246"/>
        <v/>
      </c>
      <c r="DB253" s="25" t="str">
        <f t="shared" si="247"/>
        <v/>
      </c>
      <c r="DC253"/>
      <c r="DD253"/>
      <c r="DE253"/>
      <c r="DG253" s="304"/>
      <c r="DH253" s="26">
        <f t="shared" si="254"/>
        <v>0</v>
      </c>
      <c r="DI253" s="26">
        <f t="shared" si="255"/>
        <v>0</v>
      </c>
      <c r="DJ253" s="304"/>
      <c r="DK253" s="26">
        <f t="shared" si="257"/>
        <v>0</v>
      </c>
      <c r="DL253" s="26">
        <f t="shared" si="258"/>
        <v>0</v>
      </c>
      <c r="DM253"/>
    </row>
    <row r="254" spans="1:117" x14ac:dyDescent="0.25">
      <c r="A254" s="794"/>
      <c r="B254" s="2985" t="s">
        <v>269</v>
      </c>
      <c r="C254" s="2986"/>
      <c r="D254" s="2975">
        <f t="shared" si="244"/>
        <v>0</v>
      </c>
      <c r="E254" s="2976">
        <f t="shared" si="259"/>
        <v>0</v>
      </c>
      <c r="F254" s="2977">
        <f t="shared" si="259"/>
        <v>0</v>
      </c>
      <c r="G254" s="401"/>
      <c r="H254" s="402"/>
      <c r="I254" s="403"/>
      <c r="J254" s="402"/>
      <c r="K254" s="403"/>
      <c r="L254" s="402"/>
      <c r="M254" s="403"/>
      <c r="N254" s="402"/>
      <c r="O254" s="403"/>
      <c r="P254" s="402"/>
      <c r="Q254" s="403"/>
      <c r="R254" s="402"/>
      <c r="S254" s="403"/>
      <c r="T254" s="402"/>
      <c r="U254" s="403"/>
      <c r="V254" s="404"/>
      <c r="W254" s="403"/>
      <c r="X254" s="404"/>
      <c r="Y254" s="2980"/>
      <c r="Z254" s="2981"/>
      <c r="AA254" s="2980"/>
      <c r="AB254" s="2981"/>
      <c r="AC254" s="2980"/>
      <c r="AD254" s="2981"/>
      <c r="AE254" s="2980"/>
      <c r="AF254" s="2981"/>
      <c r="AG254" s="2980"/>
      <c r="AH254" s="2981"/>
      <c r="AI254" s="2980"/>
      <c r="AJ254" s="2981"/>
      <c r="AK254" s="2980"/>
      <c r="AL254" s="2981"/>
      <c r="AM254" s="2980"/>
      <c r="AN254" s="2981"/>
      <c r="AO254" s="3004"/>
      <c r="AP254" s="3005"/>
      <c r="AQ254" s="2961"/>
      <c r="AR254" s="2962"/>
      <c r="AS254" s="2995"/>
      <c r="AT254" s="2980">
        <v>0</v>
      </c>
      <c r="AU254" s="2980">
        <v>0</v>
      </c>
      <c r="AV254" s="2984">
        <v>0</v>
      </c>
      <c r="AW254" s="2984">
        <v>0</v>
      </c>
      <c r="AX254" s="2979">
        <v>0</v>
      </c>
      <c r="AY254" t="str">
        <f t="shared" si="248"/>
        <v/>
      </c>
      <c r="CW254" s="304"/>
      <c r="CX254" s="25" t="str">
        <f t="shared" si="250"/>
        <v/>
      </c>
      <c r="CY254" s="25" t="str">
        <f t="shared" si="251"/>
        <v/>
      </c>
      <c r="CZ254" s="304"/>
      <c r="DA254" s="25" t="str">
        <f t="shared" si="246"/>
        <v/>
      </c>
      <c r="DB254" s="25" t="str">
        <f t="shared" si="247"/>
        <v/>
      </c>
      <c r="DC254"/>
      <c r="DD254"/>
      <c r="DE254"/>
      <c r="DG254" s="304"/>
      <c r="DH254" s="26">
        <f t="shared" si="254"/>
        <v>0</v>
      </c>
      <c r="DI254" s="26">
        <f t="shared" si="255"/>
        <v>0</v>
      </c>
      <c r="DJ254" s="304"/>
      <c r="DK254" s="26">
        <f t="shared" si="257"/>
        <v>0</v>
      </c>
      <c r="DL254" s="26">
        <f t="shared" si="258"/>
        <v>0</v>
      </c>
      <c r="DM254"/>
    </row>
    <row r="255" spans="1:117" ht="15" customHeight="1" x14ac:dyDescent="0.25">
      <c r="A255" s="794"/>
      <c r="B255" s="2985" t="s">
        <v>270</v>
      </c>
      <c r="C255" s="2986"/>
      <c r="D255" s="2975">
        <f t="shared" si="244"/>
        <v>0</v>
      </c>
      <c r="E255" s="2976">
        <f t="shared" si="259"/>
        <v>0</v>
      </c>
      <c r="F255" s="2977">
        <f t="shared" si="259"/>
        <v>0</v>
      </c>
      <c r="G255" s="401"/>
      <c r="H255" s="402"/>
      <c r="I255" s="403"/>
      <c r="J255" s="402"/>
      <c r="K255" s="403"/>
      <c r="L255" s="402"/>
      <c r="M255" s="403"/>
      <c r="N255" s="402"/>
      <c r="O255" s="403"/>
      <c r="P255" s="402"/>
      <c r="Q255" s="403"/>
      <c r="R255" s="402"/>
      <c r="S255" s="403"/>
      <c r="T255" s="402"/>
      <c r="U255" s="403"/>
      <c r="V255" s="404"/>
      <c r="W255" s="403"/>
      <c r="X255" s="404"/>
      <c r="Y255" s="2980"/>
      <c r="Z255" s="2981"/>
      <c r="AA255" s="2980"/>
      <c r="AB255" s="2981"/>
      <c r="AC255" s="2980"/>
      <c r="AD255" s="2981"/>
      <c r="AE255" s="2980"/>
      <c r="AF255" s="2981"/>
      <c r="AG255" s="2980"/>
      <c r="AH255" s="2981"/>
      <c r="AI255" s="2980"/>
      <c r="AJ255" s="2981"/>
      <c r="AK255" s="2980"/>
      <c r="AL255" s="2981"/>
      <c r="AM255" s="2980"/>
      <c r="AN255" s="2981"/>
      <c r="AO255" s="3004"/>
      <c r="AP255" s="3005"/>
      <c r="AQ255" s="2961"/>
      <c r="AR255" s="2962"/>
      <c r="AS255" s="409"/>
      <c r="AT255" s="2980">
        <v>0</v>
      </c>
      <c r="AU255" s="2980">
        <v>0</v>
      </c>
      <c r="AV255" s="2984">
        <v>0</v>
      </c>
      <c r="AW255" s="2984">
        <v>0</v>
      </c>
      <c r="AX255" s="2979">
        <v>0</v>
      </c>
      <c r="AY255" t="str">
        <f t="shared" si="248"/>
        <v/>
      </c>
      <c r="CW255" s="304"/>
      <c r="CX255" s="25" t="str">
        <f t="shared" si="250"/>
        <v/>
      </c>
      <c r="CY255" s="25" t="str">
        <f t="shared" si="251"/>
        <v/>
      </c>
      <c r="CZ255" s="304"/>
      <c r="DA255" s="25" t="str">
        <f t="shared" si="246"/>
        <v/>
      </c>
      <c r="DB255" s="25" t="str">
        <f t="shared" si="247"/>
        <v/>
      </c>
      <c r="DC255"/>
      <c r="DD255"/>
      <c r="DE255"/>
      <c r="DG255" s="304"/>
      <c r="DH255" s="26">
        <f t="shared" si="254"/>
        <v>0</v>
      </c>
      <c r="DI255" s="26">
        <f t="shared" si="255"/>
        <v>0</v>
      </c>
      <c r="DJ255" s="304"/>
      <c r="DK255" s="26">
        <f t="shared" si="257"/>
        <v>0</v>
      </c>
      <c r="DL255" s="26">
        <f t="shared" si="258"/>
        <v>0</v>
      </c>
      <c r="DM255"/>
    </row>
    <row r="256" spans="1:117" x14ac:dyDescent="0.25">
      <c r="A256" s="2900"/>
      <c r="B256" s="2987" t="s">
        <v>271</v>
      </c>
      <c r="C256" s="2987"/>
      <c r="D256" s="2680">
        <f t="shared" si="244"/>
        <v>0</v>
      </c>
      <c r="E256" s="3006">
        <f t="shared" si="259"/>
        <v>0</v>
      </c>
      <c r="F256" s="501">
        <f t="shared" si="259"/>
        <v>0</v>
      </c>
      <c r="G256" s="2968"/>
      <c r="H256" s="2969"/>
      <c r="I256" s="2970"/>
      <c r="J256" s="2969"/>
      <c r="K256" s="2970"/>
      <c r="L256" s="2969"/>
      <c r="M256" s="2970"/>
      <c r="N256" s="2969"/>
      <c r="O256" s="2970"/>
      <c r="P256" s="2969"/>
      <c r="Q256" s="2970"/>
      <c r="R256" s="2969"/>
      <c r="S256" s="2970"/>
      <c r="T256" s="2969"/>
      <c r="U256" s="2970"/>
      <c r="V256" s="389"/>
      <c r="W256" s="2970"/>
      <c r="X256" s="389"/>
      <c r="Y256" s="2970"/>
      <c r="Z256" s="389"/>
      <c r="AA256" s="2970"/>
      <c r="AB256" s="389"/>
      <c r="AC256" s="508"/>
      <c r="AD256" s="509"/>
      <c r="AE256" s="508"/>
      <c r="AF256" s="509"/>
      <c r="AG256" s="508"/>
      <c r="AH256" s="509"/>
      <c r="AI256" s="508"/>
      <c r="AJ256" s="509"/>
      <c r="AK256" s="508"/>
      <c r="AL256" s="509"/>
      <c r="AM256" s="508"/>
      <c r="AN256" s="509"/>
      <c r="AO256" s="3007"/>
      <c r="AP256" s="3008"/>
      <c r="AQ256" s="2681"/>
      <c r="AR256" s="2682"/>
      <c r="AS256" s="413"/>
      <c r="AT256" s="508">
        <v>0</v>
      </c>
      <c r="AU256" s="508">
        <v>0</v>
      </c>
      <c r="AV256" s="3009">
        <v>0</v>
      </c>
      <c r="AW256" s="3009">
        <v>0</v>
      </c>
      <c r="AX256" s="3010">
        <v>0</v>
      </c>
      <c r="AY256" t="str">
        <f t="shared" si="248"/>
        <v/>
      </c>
      <c r="CW256" s="304"/>
      <c r="CX256" s="25" t="str">
        <f t="shared" si="250"/>
        <v/>
      </c>
      <c r="CY256" s="25" t="str">
        <f t="shared" si="251"/>
        <v/>
      </c>
      <c r="CZ256" s="304"/>
      <c r="DA256" s="25" t="str">
        <f t="shared" si="246"/>
        <v/>
      </c>
      <c r="DB256" s="25" t="str">
        <f t="shared" si="247"/>
        <v/>
      </c>
      <c r="DC256"/>
      <c r="DD256"/>
      <c r="DE256"/>
      <c r="DG256" s="304"/>
      <c r="DH256" s="26">
        <f t="shared" si="254"/>
        <v>0</v>
      </c>
      <c r="DI256" s="26">
        <f t="shared" si="255"/>
        <v>0</v>
      </c>
      <c r="DJ256" s="304"/>
      <c r="DK256" s="26">
        <f t="shared" si="257"/>
        <v>0</v>
      </c>
      <c r="DL256" s="26">
        <f t="shared" si="258"/>
        <v>0</v>
      </c>
      <c r="DM256"/>
    </row>
    <row r="257" spans="1:117" x14ac:dyDescent="0.25">
      <c r="A257" s="2844" t="s">
        <v>101</v>
      </c>
      <c r="B257" s="830" t="s">
        <v>266</v>
      </c>
      <c r="C257" s="830"/>
      <c r="D257" s="245">
        <f t="shared" si="244"/>
        <v>29</v>
      </c>
      <c r="E257" s="390">
        <f t="shared" si="259"/>
        <v>10</v>
      </c>
      <c r="F257" s="391">
        <f t="shared" si="259"/>
        <v>19</v>
      </c>
      <c r="G257" s="392">
        <v>0</v>
      </c>
      <c r="H257" s="393">
        <v>0</v>
      </c>
      <c r="I257" s="394">
        <v>0</v>
      </c>
      <c r="J257" s="393">
        <v>0</v>
      </c>
      <c r="K257" s="394">
        <v>0</v>
      </c>
      <c r="L257" s="393">
        <v>0</v>
      </c>
      <c r="M257" s="394">
        <v>0</v>
      </c>
      <c r="N257" s="393">
        <v>0</v>
      </c>
      <c r="O257" s="394">
        <v>0</v>
      </c>
      <c r="P257" s="393">
        <v>0</v>
      </c>
      <c r="Q257" s="394">
        <v>0</v>
      </c>
      <c r="R257" s="393">
        <v>0</v>
      </c>
      <c r="S257" s="394">
        <v>0</v>
      </c>
      <c r="T257" s="393">
        <v>0</v>
      </c>
      <c r="U257" s="394">
        <v>0</v>
      </c>
      <c r="V257" s="395">
        <v>0</v>
      </c>
      <c r="W257" s="394">
        <v>0</v>
      </c>
      <c r="X257" s="395">
        <v>0</v>
      </c>
      <c r="Y257" s="394">
        <v>0</v>
      </c>
      <c r="Z257" s="395">
        <v>1</v>
      </c>
      <c r="AA257" s="394">
        <v>2</v>
      </c>
      <c r="AB257" s="395">
        <v>1</v>
      </c>
      <c r="AC257" s="394">
        <v>0</v>
      </c>
      <c r="AD257" s="395">
        <v>3</v>
      </c>
      <c r="AE257" s="394">
        <v>1</v>
      </c>
      <c r="AF257" s="395">
        <v>2</v>
      </c>
      <c r="AG257" s="394">
        <v>3</v>
      </c>
      <c r="AH257" s="395">
        <v>4</v>
      </c>
      <c r="AI257" s="394">
        <v>3</v>
      </c>
      <c r="AJ257" s="395">
        <v>3</v>
      </c>
      <c r="AK257" s="394">
        <v>0</v>
      </c>
      <c r="AL257" s="395">
        <v>3</v>
      </c>
      <c r="AM257" s="394">
        <v>1</v>
      </c>
      <c r="AN257" s="395">
        <v>2</v>
      </c>
      <c r="AO257" s="396">
        <v>0</v>
      </c>
      <c r="AP257" s="397">
        <v>0</v>
      </c>
      <c r="AQ257" s="392">
        <v>14</v>
      </c>
      <c r="AR257" s="393">
        <v>2</v>
      </c>
      <c r="AS257" s="2957">
        <v>4</v>
      </c>
      <c r="AT257" s="394">
        <v>0</v>
      </c>
      <c r="AU257" s="394">
        <v>0</v>
      </c>
      <c r="AV257" s="398">
        <v>0</v>
      </c>
      <c r="AW257" s="398">
        <v>0</v>
      </c>
      <c r="AX257" s="393">
        <v>0</v>
      </c>
      <c r="AY257" t="str">
        <f t="shared" si="248"/>
        <v/>
      </c>
      <c r="CW257" s="25" t="str">
        <f t="shared" si="249"/>
        <v/>
      </c>
      <c r="CX257" s="25" t="str">
        <f t="shared" si="250"/>
        <v/>
      </c>
      <c r="CY257" s="25" t="str">
        <f t="shared" si="251"/>
        <v/>
      </c>
      <c r="CZ257" s="25" t="str">
        <f t="shared" si="252"/>
        <v/>
      </c>
      <c r="DA257" s="25" t="str">
        <f t="shared" si="246"/>
        <v/>
      </c>
      <c r="DB257" s="25" t="str">
        <f t="shared" si="247"/>
        <v/>
      </c>
      <c r="DC257"/>
      <c r="DD257"/>
      <c r="DE257"/>
      <c r="DG257" s="26">
        <f t="shared" si="253"/>
        <v>0</v>
      </c>
      <c r="DH257" s="26">
        <f t="shared" si="254"/>
        <v>0</v>
      </c>
      <c r="DI257" s="26">
        <f t="shared" si="255"/>
        <v>0</v>
      </c>
      <c r="DJ257" s="26">
        <f t="shared" si="256"/>
        <v>0</v>
      </c>
      <c r="DK257" s="26">
        <f t="shared" si="257"/>
        <v>0</v>
      </c>
      <c r="DL257" s="26">
        <f t="shared" si="258"/>
        <v>0</v>
      </c>
      <c r="DM257"/>
    </row>
    <row r="258" spans="1:117" x14ac:dyDescent="0.25">
      <c r="A258" s="713"/>
      <c r="B258" s="2974" t="s">
        <v>267</v>
      </c>
      <c r="C258" s="2974"/>
      <c r="D258" s="2975">
        <f t="shared" si="244"/>
        <v>160</v>
      </c>
      <c r="E258" s="2976">
        <f t="shared" si="259"/>
        <v>44</v>
      </c>
      <c r="F258" s="2977">
        <f t="shared" si="259"/>
        <v>116</v>
      </c>
      <c r="G258" s="2978">
        <v>0</v>
      </c>
      <c r="H258" s="2979">
        <v>0</v>
      </c>
      <c r="I258" s="2980">
        <v>0</v>
      </c>
      <c r="J258" s="2979">
        <v>0</v>
      </c>
      <c r="K258" s="2980">
        <v>0</v>
      </c>
      <c r="L258" s="2979">
        <v>0</v>
      </c>
      <c r="M258" s="2980">
        <v>0</v>
      </c>
      <c r="N258" s="2979">
        <v>0</v>
      </c>
      <c r="O258" s="2980">
        <v>0</v>
      </c>
      <c r="P258" s="2979">
        <v>0</v>
      </c>
      <c r="Q258" s="2980">
        <v>0</v>
      </c>
      <c r="R258" s="2979">
        <v>0</v>
      </c>
      <c r="S258" s="2980">
        <v>0</v>
      </c>
      <c r="T258" s="2979">
        <v>0</v>
      </c>
      <c r="U258" s="2980">
        <v>0</v>
      </c>
      <c r="V258" s="2981">
        <v>0</v>
      </c>
      <c r="W258" s="2980">
        <v>1</v>
      </c>
      <c r="X258" s="2981">
        <v>2</v>
      </c>
      <c r="Y258" s="2980">
        <v>7</v>
      </c>
      <c r="Z258" s="2981">
        <v>3</v>
      </c>
      <c r="AA258" s="2980">
        <v>1</v>
      </c>
      <c r="AB258" s="2981">
        <v>3</v>
      </c>
      <c r="AC258" s="2980">
        <v>0</v>
      </c>
      <c r="AD258" s="2981">
        <v>8</v>
      </c>
      <c r="AE258" s="2980">
        <v>3</v>
      </c>
      <c r="AF258" s="2981">
        <v>16</v>
      </c>
      <c r="AG258" s="2980">
        <v>14</v>
      </c>
      <c r="AH258" s="2981">
        <v>38</v>
      </c>
      <c r="AI258" s="2980">
        <v>9</v>
      </c>
      <c r="AJ258" s="2981">
        <v>25</v>
      </c>
      <c r="AK258" s="2980">
        <v>7</v>
      </c>
      <c r="AL258" s="2981">
        <v>13</v>
      </c>
      <c r="AM258" s="2980">
        <v>2</v>
      </c>
      <c r="AN258" s="2981">
        <v>8</v>
      </c>
      <c r="AO258" s="2982">
        <v>1</v>
      </c>
      <c r="AP258" s="2983">
        <v>0</v>
      </c>
      <c r="AQ258" s="2961"/>
      <c r="AR258" s="2962"/>
      <c r="AS258" s="394">
        <v>31</v>
      </c>
      <c r="AT258" s="2980">
        <v>0</v>
      </c>
      <c r="AU258" s="2980">
        <v>0</v>
      </c>
      <c r="AV258" s="2984">
        <v>1</v>
      </c>
      <c r="AW258" s="2984">
        <v>0</v>
      </c>
      <c r="AX258" s="2979">
        <v>0</v>
      </c>
      <c r="AY258" t="str">
        <f t="shared" si="248"/>
        <v/>
      </c>
      <c r="CW258" s="25" t="str">
        <f t="shared" si="249"/>
        <v/>
      </c>
      <c r="CX258" s="25" t="str">
        <f t="shared" si="250"/>
        <v/>
      </c>
      <c r="CY258" s="25" t="str">
        <f t="shared" si="251"/>
        <v/>
      </c>
      <c r="CZ258" s="25" t="str">
        <f t="shared" si="252"/>
        <v/>
      </c>
      <c r="DA258" s="25" t="str">
        <f t="shared" si="246"/>
        <v/>
      </c>
      <c r="DB258" s="25" t="str">
        <f t="shared" si="247"/>
        <v/>
      </c>
      <c r="DC258"/>
      <c r="DD258"/>
      <c r="DE258"/>
      <c r="DG258" s="26">
        <f t="shared" si="253"/>
        <v>0</v>
      </c>
      <c r="DH258" s="26">
        <f t="shared" si="254"/>
        <v>0</v>
      </c>
      <c r="DI258" s="26">
        <f t="shared" si="255"/>
        <v>0</v>
      </c>
      <c r="DJ258" s="26">
        <f t="shared" si="256"/>
        <v>0</v>
      </c>
      <c r="DK258" s="26">
        <f t="shared" si="257"/>
        <v>0</v>
      </c>
      <c r="DL258" s="26">
        <f t="shared" si="258"/>
        <v>0</v>
      </c>
      <c r="DM258"/>
    </row>
    <row r="259" spans="1:117" x14ac:dyDescent="0.25">
      <c r="A259" s="713"/>
      <c r="B259" s="2974" t="s">
        <v>268</v>
      </c>
      <c r="C259" s="2974"/>
      <c r="D259" s="2975">
        <f t="shared" si="244"/>
        <v>27</v>
      </c>
      <c r="E259" s="2976">
        <f t="shared" si="259"/>
        <v>10</v>
      </c>
      <c r="F259" s="2977">
        <f t="shared" si="259"/>
        <v>17</v>
      </c>
      <c r="G259" s="2978">
        <v>0</v>
      </c>
      <c r="H259" s="2979">
        <v>0</v>
      </c>
      <c r="I259" s="2980">
        <v>0</v>
      </c>
      <c r="J259" s="2979">
        <v>0</v>
      </c>
      <c r="K259" s="2980">
        <v>0</v>
      </c>
      <c r="L259" s="2979">
        <v>0</v>
      </c>
      <c r="M259" s="2980">
        <v>0</v>
      </c>
      <c r="N259" s="2979">
        <v>0</v>
      </c>
      <c r="O259" s="2980">
        <v>0</v>
      </c>
      <c r="P259" s="2979">
        <v>0</v>
      </c>
      <c r="Q259" s="2980">
        <v>0</v>
      </c>
      <c r="R259" s="2979">
        <v>0</v>
      </c>
      <c r="S259" s="2980">
        <v>0</v>
      </c>
      <c r="T259" s="2979">
        <v>0</v>
      </c>
      <c r="U259" s="2980">
        <v>0</v>
      </c>
      <c r="V259" s="2981">
        <v>0</v>
      </c>
      <c r="W259" s="2980">
        <v>0</v>
      </c>
      <c r="X259" s="2981">
        <v>0</v>
      </c>
      <c r="Y259" s="2980">
        <v>0</v>
      </c>
      <c r="Z259" s="2981">
        <v>1</v>
      </c>
      <c r="AA259" s="2980">
        <v>2</v>
      </c>
      <c r="AB259" s="2981">
        <v>1</v>
      </c>
      <c r="AC259" s="2980">
        <v>0</v>
      </c>
      <c r="AD259" s="2981">
        <v>3</v>
      </c>
      <c r="AE259" s="2980">
        <v>1</v>
      </c>
      <c r="AF259" s="2981">
        <v>2</v>
      </c>
      <c r="AG259" s="2980">
        <v>3</v>
      </c>
      <c r="AH259" s="2981">
        <v>5</v>
      </c>
      <c r="AI259" s="2980">
        <v>3</v>
      </c>
      <c r="AJ259" s="2981">
        <v>1</v>
      </c>
      <c r="AK259" s="2980">
        <v>0</v>
      </c>
      <c r="AL259" s="2981">
        <v>2</v>
      </c>
      <c r="AM259" s="2980">
        <v>1</v>
      </c>
      <c r="AN259" s="2981">
        <v>2</v>
      </c>
      <c r="AO259" s="2982">
        <v>0</v>
      </c>
      <c r="AP259" s="2983">
        <v>0</v>
      </c>
      <c r="AQ259" s="2961"/>
      <c r="AR259" s="2962"/>
      <c r="AS259" s="2995"/>
      <c r="AT259" s="2980">
        <v>0</v>
      </c>
      <c r="AU259" s="2980">
        <v>0</v>
      </c>
      <c r="AV259" s="2984">
        <v>0</v>
      </c>
      <c r="AW259" s="2984">
        <v>0</v>
      </c>
      <c r="AX259" s="2979">
        <v>0</v>
      </c>
      <c r="AY259" t="str">
        <f t="shared" si="248"/>
        <v/>
      </c>
      <c r="CW259" s="25" t="str">
        <f t="shared" si="249"/>
        <v/>
      </c>
      <c r="CX259" s="25" t="str">
        <f t="shared" si="250"/>
        <v/>
      </c>
      <c r="CY259" s="25" t="str">
        <f t="shared" si="251"/>
        <v/>
      </c>
      <c r="CZ259" s="25" t="str">
        <f t="shared" si="252"/>
        <v/>
      </c>
      <c r="DA259" s="25" t="str">
        <f t="shared" si="246"/>
        <v/>
      </c>
      <c r="DB259" s="25" t="str">
        <f t="shared" si="247"/>
        <v/>
      </c>
      <c r="DC259"/>
      <c r="DD259"/>
      <c r="DE259"/>
      <c r="DG259" s="26">
        <f t="shared" si="253"/>
        <v>0</v>
      </c>
      <c r="DH259" s="26">
        <f t="shared" si="254"/>
        <v>0</v>
      </c>
      <c r="DI259" s="26">
        <f t="shared" si="255"/>
        <v>0</v>
      </c>
      <c r="DJ259" s="26">
        <f t="shared" si="256"/>
        <v>0</v>
      </c>
      <c r="DK259" s="26">
        <f t="shared" si="257"/>
        <v>0</v>
      </c>
      <c r="DL259" s="26">
        <f t="shared" si="258"/>
        <v>0</v>
      </c>
      <c r="DM259"/>
    </row>
    <row r="260" spans="1:117" x14ac:dyDescent="0.25">
      <c r="A260" s="713"/>
      <c r="B260" s="2985" t="s">
        <v>269</v>
      </c>
      <c r="C260" s="2986"/>
      <c r="D260" s="2975">
        <f t="shared" si="244"/>
        <v>33</v>
      </c>
      <c r="E260" s="2976">
        <f t="shared" si="259"/>
        <v>11</v>
      </c>
      <c r="F260" s="2977">
        <f t="shared" si="259"/>
        <v>22</v>
      </c>
      <c r="G260" s="401">
        <v>0</v>
      </c>
      <c r="H260" s="402">
        <v>0</v>
      </c>
      <c r="I260" s="403">
        <v>0</v>
      </c>
      <c r="J260" s="402">
        <v>0</v>
      </c>
      <c r="K260" s="403">
        <v>0</v>
      </c>
      <c r="L260" s="402">
        <v>0</v>
      </c>
      <c r="M260" s="403">
        <v>0</v>
      </c>
      <c r="N260" s="402">
        <v>0</v>
      </c>
      <c r="O260" s="403">
        <v>0</v>
      </c>
      <c r="P260" s="402">
        <v>0</v>
      </c>
      <c r="Q260" s="403">
        <v>0</v>
      </c>
      <c r="R260" s="402">
        <v>0</v>
      </c>
      <c r="S260" s="403">
        <v>0</v>
      </c>
      <c r="T260" s="402">
        <v>0</v>
      </c>
      <c r="U260" s="403">
        <v>0</v>
      </c>
      <c r="V260" s="404">
        <v>0</v>
      </c>
      <c r="W260" s="403">
        <v>1</v>
      </c>
      <c r="X260" s="404">
        <v>0</v>
      </c>
      <c r="Y260" s="403">
        <v>2</v>
      </c>
      <c r="Z260" s="404">
        <v>1</v>
      </c>
      <c r="AA260" s="403">
        <v>1</v>
      </c>
      <c r="AB260" s="404">
        <v>0</v>
      </c>
      <c r="AC260" s="403">
        <v>0</v>
      </c>
      <c r="AD260" s="404">
        <v>2</v>
      </c>
      <c r="AE260" s="403">
        <v>0</v>
      </c>
      <c r="AF260" s="404">
        <v>3</v>
      </c>
      <c r="AG260" s="403">
        <v>0</v>
      </c>
      <c r="AH260" s="404">
        <v>7</v>
      </c>
      <c r="AI260" s="403">
        <v>4</v>
      </c>
      <c r="AJ260" s="404">
        <v>5</v>
      </c>
      <c r="AK260" s="403">
        <v>2</v>
      </c>
      <c r="AL260" s="404">
        <v>3</v>
      </c>
      <c r="AM260" s="403">
        <v>1</v>
      </c>
      <c r="AN260" s="404">
        <v>1</v>
      </c>
      <c r="AO260" s="405">
        <v>0</v>
      </c>
      <c r="AP260" s="406">
        <v>0</v>
      </c>
      <c r="AQ260" s="407"/>
      <c r="AR260" s="408"/>
      <c r="AS260" s="2995"/>
      <c r="AT260" s="403">
        <v>0</v>
      </c>
      <c r="AU260" s="403">
        <v>0</v>
      </c>
      <c r="AV260" s="410">
        <v>0</v>
      </c>
      <c r="AW260" s="410">
        <v>0</v>
      </c>
      <c r="AX260" s="402">
        <v>0</v>
      </c>
      <c r="AY260" t="str">
        <f t="shared" si="248"/>
        <v/>
      </c>
      <c r="CW260" s="25" t="str">
        <f t="shared" si="249"/>
        <v/>
      </c>
      <c r="CX260" s="25" t="str">
        <f t="shared" si="250"/>
        <v/>
      </c>
      <c r="CY260" s="25" t="str">
        <f t="shared" si="251"/>
        <v/>
      </c>
      <c r="CZ260" s="25" t="str">
        <f t="shared" si="252"/>
        <v/>
      </c>
      <c r="DA260" s="25" t="str">
        <f t="shared" si="246"/>
        <v/>
      </c>
      <c r="DB260" s="25" t="str">
        <f t="shared" si="247"/>
        <v/>
      </c>
      <c r="DC260"/>
      <c r="DD260"/>
      <c r="DE260"/>
      <c r="DG260" s="26">
        <f t="shared" si="253"/>
        <v>0</v>
      </c>
      <c r="DH260" s="26">
        <f t="shared" si="254"/>
        <v>0</v>
      </c>
      <c r="DI260" s="26">
        <f t="shared" si="255"/>
        <v>0</v>
      </c>
      <c r="DJ260" s="26">
        <f t="shared" si="256"/>
        <v>0</v>
      </c>
      <c r="DK260" s="26">
        <f t="shared" si="257"/>
        <v>0</v>
      </c>
      <c r="DL260" s="26">
        <f t="shared" si="258"/>
        <v>0</v>
      </c>
      <c r="DM260"/>
    </row>
    <row r="261" spans="1:117" ht="15" customHeight="1" x14ac:dyDescent="0.25">
      <c r="A261" s="713"/>
      <c r="B261" s="2985" t="s">
        <v>270</v>
      </c>
      <c r="C261" s="2986"/>
      <c r="D261" s="2975">
        <f t="shared" si="244"/>
        <v>24</v>
      </c>
      <c r="E261" s="2976">
        <f t="shared" si="259"/>
        <v>3</v>
      </c>
      <c r="F261" s="2977">
        <f t="shared" si="259"/>
        <v>21</v>
      </c>
      <c r="G261" s="401">
        <v>0</v>
      </c>
      <c r="H261" s="402">
        <v>0</v>
      </c>
      <c r="I261" s="403">
        <v>0</v>
      </c>
      <c r="J261" s="402">
        <v>0</v>
      </c>
      <c r="K261" s="403">
        <v>0</v>
      </c>
      <c r="L261" s="402">
        <v>0</v>
      </c>
      <c r="M261" s="403">
        <v>0</v>
      </c>
      <c r="N261" s="402">
        <v>0</v>
      </c>
      <c r="O261" s="403">
        <v>0</v>
      </c>
      <c r="P261" s="402">
        <v>0</v>
      </c>
      <c r="Q261" s="403">
        <v>0</v>
      </c>
      <c r="R261" s="402">
        <v>0</v>
      </c>
      <c r="S261" s="403">
        <v>0</v>
      </c>
      <c r="T261" s="402">
        <v>0</v>
      </c>
      <c r="U261" s="403">
        <v>0</v>
      </c>
      <c r="V261" s="404">
        <v>0</v>
      </c>
      <c r="W261" s="403">
        <v>1</v>
      </c>
      <c r="X261" s="404">
        <v>1</v>
      </c>
      <c r="Y261" s="403">
        <v>0</v>
      </c>
      <c r="Z261" s="404">
        <v>2</v>
      </c>
      <c r="AA261" s="403">
        <v>0</v>
      </c>
      <c r="AB261" s="404">
        <v>0</v>
      </c>
      <c r="AC261" s="403">
        <v>0</v>
      </c>
      <c r="AD261" s="404">
        <v>0</v>
      </c>
      <c r="AE261" s="403">
        <v>0</v>
      </c>
      <c r="AF261" s="404">
        <v>3</v>
      </c>
      <c r="AG261" s="403">
        <v>1</v>
      </c>
      <c r="AH261" s="404">
        <v>6</v>
      </c>
      <c r="AI261" s="403">
        <v>0</v>
      </c>
      <c r="AJ261" s="404">
        <v>7</v>
      </c>
      <c r="AK261" s="403">
        <v>1</v>
      </c>
      <c r="AL261" s="404">
        <v>2</v>
      </c>
      <c r="AM261" s="403">
        <v>0</v>
      </c>
      <c r="AN261" s="404">
        <v>0</v>
      </c>
      <c r="AO261" s="405">
        <v>0</v>
      </c>
      <c r="AP261" s="406">
        <v>0</v>
      </c>
      <c r="AQ261" s="407"/>
      <c r="AR261" s="408"/>
      <c r="AS261" s="409"/>
      <c r="AT261" s="403">
        <v>0</v>
      </c>
      <c r="AU261" s="403">
        <v>0</v>
      </c>
      <c r="AV261" s="410">
        <v>0</v>
      </c>
      <c r="AW261" s="410">
        <v>0</v>
      </c>
      <c r="AX261" s="402">
        <v>0</v>
      </c>
      <c r="AY261" t="str">
        <f t="shared" si="248"/>
        <v/>
      </c>
      <c r="CW261" s="25" t="str">
        <f t="shared" si="249"/>
        <v/>
      </c>
      <c r="CX261" s="25" t="str">
        <f t="shared" si="250"/>
        <v/>
      </c>
      <c r="CY261" s="25" t="str">
        <f t="shared" si="251"/>
        <v/>
      </c>
      <c r="CZ261" s="25" t="str">
        <f t="shared" si="252"/>
        <v/>
      </c>
      <c r="DA261" s="25" t="str">
        <f t="shared" si="246"/>
        <v/>
      </c>
      <c r="DB261" s="25" t="str">
        <f t="shared" si="247"/>
        <v/>
      </c>
      <c r="DC261"/>
      <c r="DD261"/>
      <c r="DE261"/>
      <c r="DG261" s="26">
        <f t="shared" si="253"/>
        <v>0</v>
      </c>
      <c r="DH261" s="26">
        <f t="shared" si="254"/>
        <v>0</v>
      </c>
      <c r="DI261" s="26">
        <f t="shared" si="255"/>
        <v>0</v>
      </c>
      <c r="DJ261" s="26">
        <f t="shared" si="256"/>
        <v>0</v>
      </c>
      <c r="DK261" s="26">
        <f t="shared" si="257"/>
        <v>0</v>
      </c>
      <c r="DL261" s="26">
        <f t="shared" si="258"/>
        <v>0</v>
      </c>
      <c r="DM261"/>
    </row>
    <row r="262" spans="1:117" x14ac:dyDescent="0.25">
      <c r="A262" s="2676"/>
      <c r="B262" s="2987" t="s">
        <v>271</v>
      </c>
      <c r="C262" s="2987"/>
      <c r="D262" s="301">
        <f t="shared" si="244"/>
        <v>0</v>
      </c>
      <c r="E262" s="419">
        <f t="shared" si="259"/>
        <v>0</v>
      </c>
      <c r="F262" s="420">
        <f t="shared" si="259"/>
        <v>0</v>
      </c>
      <c r="G262" s="401"/>
      <c r="H262" s="402"/>
      <c r="I262" s="403"/>
      <c r="J262" s="402"/>
      <c r="K262" s="403"/>
      <c r="L262" s="402"/>
      <c r="M262" s="403"/>
      <c r="N262" s="402"/>
      <c r="O262" s="403"/>
      <c r="P262" s="402"/>
      <c r="Q262" s="403"/>
      <c r="R262" s="402"/>
      <c r="S262" s="403"/>
      <c r="T262" s="402"/>
      <c r="U262" s="403"/>
      <c r="V262" s="404"/>
      <c r="W262" s="403"/>
      <c r="X262" s="404"/>
      <c r="Y262" s="403"/>
      <c r="Z262" s="404"/>
      <c r="AA262" s="403"/>
      <c r="AB262" s="404"/>
      <c r="AC262" s="403"/>
      <c r="AD262" s="404"/>
      <c r="AE262" s="403"/>
      <c r="AF262" s="404"/>
      <c r="AG262" s="403"/>
      <c r="AH262" s="404"/>
      <c r="AI262" s="403"/>
      <c r="AJ262" s="404"/>
      <c r="AK262" s="403"/>
      <c r="AL262" s="404"/>
      <c r="AM262" s="403"/>
      <c r="AN262" s="404"/>
      <c r="AO262" s="2971">
        <v>0</v>
      </c>
      <c r="AP262" s="2972">
        <v>0</v>
      </c>
      <c r="AQ262" s="2992"/>
      <c r="AR262" s="2993"/>
      <c r="AS262" s="413"/>
      <c r="AT262" s="2970">
        <v>0</v>
      </c>
      <c r="AU262" s="2970">
        <v>0</v>
      </c>
      <c r="AV262" s="2973">
        <v>0</v>
      </c>
      <c r="AW262" s="2973">
        <v>0</v>
      </c>
      <c r="AX262" s="2969">
        <v>0</v>
      </c>
      <c r="AY262" t="str">
        <f t="shared" si="248"/>
        <v/>
      </c>
      <c r="CW262" s="25" t="str">
        <f t="shared" si="249"/>
        <v/>
      </c>
      <c r="CX262" s="25" t="str">
        <f t="shared" si="250"/>
        <v/>
      </c>
      <c r="CY262" s="25" t="str">
        <f t="shared" si="251"/>
        <v/>
      </c>
      <c r="CZ262" s="25" t="str">
        <f t="shared" si="252"/>
        <v/>
      </c>
      <c r="DA262" s="25" t="str">
        <f t="shared" si="246"/>
        <v/>
      </c>
      <c r="DB262" s="25" t="str">
        <f t="shared" si="247"/>
        <v/>
      </c>
      <c r="DC262"/>
      <c r="DD262"/>
      <c r="DE262"/>
      <c r="DG262" s="26">
        <f t="shared" si="253"/>
        <v>0</v>
      </c>
      <c r="DH262" s="26">
        <f t="shared" si="254"/>
        <v>0</v>
      </c>
      <c r="DI262" s="26">
        <f t="shared" si="255"/>
        <v>0</v>
      </c>
      <c r="DJ262" s="26">
        <f t="shared" si="256"/>
        <v>0</v>
      </c>
      <c r="DK262" s="26">
        <f t="shared" si="257"/>
        <v>0</v>
      </c>
      <c r="DL262" s="26">
        <f t="shared" si="258"/>
        <v>0</v>
      </c>
      <c r="DM262"/>
    </row>
    <row r="263" spans="1:117" x14ac:dyDescent="0.25">
      <c r="A263" s="2844" t="s">
        <v>275</v>
      </c>
      <c r="B263" s="830" t="s">
        <v>266</v>
      </c>
      <c r="C263" s="830"/>
      <c r="D263" s="2875">
        <f t="shared" si="244"/>
        <v>13</v>
      </c>
      <c r="E263" s="414">
        <f t="shared" ref="E263:F280" si="260">+Y263+AA263+AC263+AE263+AG263+AI263+AK263+AM263</f>
        <v>5</v>
      </c>
      <c r="F263" s="2994">
        <f t="shared" si="260"/>
        <v>8</v>
      </c>
      <c r="G263" s="3011"/>
      <c r="H263" s="421"/>
      <c r="I263" s="3012"/>
      <c r="J263" s="421"/>
      <c r="K263" s="3012"/>
      <c r="L263" s="421"/>
      <c r="M263" s="3013"/>
      <c r="N263" s="422"/>
      <c r="O263" s="3014"/>
      <c r="P263" s="422"/>
      <c r="Q263" s="3012"/>
      <c r="R263" s="421"/>
      <c r="S263" s="3012"/>
      <c r="T263" s="421"/>
      <c r="U263" s="3013"/>
      <c r="V263" s="422"/>
      <c r="W263" s="3014"/>
      <c r="X263" s="422"/>
      <c r="Y263" s="2957">
        <v>1</v>
      </c>
      <c r="Z263" s="2958">
        <v>1</v>
      </c>
      <c r="AA263" s="2957">
        <v>3</v>
      </c>
      <c r="AB263" s="2958">
        <v>1</v>
      </c>
      <c r="AC263" s="2957">
        <v>0</v>
      </c>
      <c r="AD263" s="2958">
        <v>2</v>
      </c>
      <c r="AE263" s="2957">
        <v>1</v>
      </c>
      <c r="AF263" s="2958">
        <v>1</v>
      </c>
      <c r="AG263" s="2957">
        <v>0</v>
      </c>
      <c r="AH263" s="2958">
        <v>1</v>
      </c>
      <c r="AI263" s="2957">
        <v>0</v>
      </c>
      <c r="AJ263" s="2958">
        <v>0</v>
      </c>
      <c r="AK263" s="2957">
        <v>0</v>
      </c>
      <c r="AL263" s="2958">
        <v>1</v>
      </c>
      <c r="AM263" s="2957">
        <v>0</v>
      </c>
      <c r="AN263" s="2958">
        <v>1</v>
      </c>
      <c r="AO263" s="396">
        <v>0</v>
      </c>
      <c r="AP263" s="397">
        <v>0</v>
      </c>
      <c r="AQ263" s="2956">
        <v>0</v>
      </c>
      <c r="AR263" s="393">
        <v>0</v>
      </c>
      <c r="AS263" s="2957">
        <v>3</v>
      </c>
      <c r="AT263" s="394">
        <v>0</v>
      </c>
      <c r="AU263" s="394">
        <v>0</v>
      </c>
      <c r="AV263" s="398">
        <v>0</v>
      </c>
      <c r="AW263" s="398">
        <v>0</v>
      </c>
      <c r="AX263" s="393">
        <v>0</v>
      </c>
      <c r="AY263" t="str">
        <f t="shared" si="248"/>
        <v/>
      </c>
      <c r="CW263" s="25" t="str">
        <f t="shared" si="249"/>
        <v/>
      </c>
      <c r="CX263" s="25" t="str">
        <f t="shared" si="250"/>
        <v/>
      </c>
      <c r="CY263" s="25" t="str">
        <f t="shared" si="251"/>
        <v/>
      </c>
      <c r="CZ263" s="25" t="str">
        <f t="shared" si="252"/>
        <v/>
      </c>
      <c r="DA263" s="25" t="str">
        <f t="shared" si="246"/>
        <v/>
      </c>
      <c r="DB263" s="25" t="str">
        <f t="shared" si="247"/>
        <v/>
      </c>
      <c r="DC263"/>
      <c r="DD263"/>
      <c r="DE263"/>
      <c r="DG263" s="26">
        <f t="shared" si="253"/>
        <v>0</v>
      </c>
      <c r="DH263" s="26">
        <f t="shared" si="254"/>
        <v>0</v>
      </c>
      <c r="DI263" s="26">
        <f t="shared" si="255"/>
        <v>0</v>
      </c>
      <c r="DJ263" s="26">
        <f t="shared" si="256"/>
        <v>0</v>
      </c>
      <c r="DK263" s="26">
        <f t="shared" si="257"/>
        <v>0</v>
      </c>
      <c r="DL263" s="26">
        <f t="shared" si="258"/>
        <v>0</v>
      </c>
      <c r="DM263"/>
    </row>
    <row r="264" spans="1:117" x14ac:dyDescent="0.25">
      <c r="A264" s="713"/>
      <c r="B264" s="2974" t="s">
        <v>267</v>
      </c>
      <c r="C264" s="2974"/>
      <c r="D264" s="2975">
        <f>SUM(E264+F264)</f>
        <v>32</v>
      </c>
      <c r="E264" s="3015">
        <f t="shared" si="260"/>
        <v>11</v>
      </c>
      <c r="F264" s="3016">
        <f t="shared" si="260"/>
        <v>21</v>
      </c>
      <c r="G264" s="3017"/>
      <c r="H264" s="3018"/>
      <c r="I264" s="3019"/>
      <c r="J264" s="3018"/>
      <c r="K264" s="3019"/>
      <c r="L264" s="3018"/>
      <c r="M264" s="2995"/>
      <c r="N264" s="2962"/>
      <c r="O264" s="2995"/>
      <c r="P264" s="2962"/>
      <c r="Q264" s="3019"/>
      <c r="R264" s="3018"/>
      <c r="S264" s="3019"/>
      <c r="T264" s="3018"/>
      <c r="U264" s="2995"/>
      <c r="V264" s="2962"/>
      <c r="W264" s="2995"/>
      <c r="X264" s="2962"/>
      <c r="Y264" s="2980">
        <v>2</v>
      </c>
      <c r="Z264" s="2981">
        <v>0</v>
      </c>
      <c r="AA264" s="2980">
        <v>1</v>
      </c>
      <c r="AB264" s="2981">
        <v>3</v>
      </c>
      <c r="AC264" s="2980">
        <v>2</v>
      </c>
      <c r="AD264" s="2981">
        <v>8</v>
      </c>
      <c r="AE264" s="2980">
        <v>2</v>
      </c>
      <c r="AF264" s="2981">
        <v>4</v>
      </c>
      <c r="AG264" s="2980">
        <v>3</v>
      </c>
      <c r="AH264" s="2981">
        <v>1</v>
      </c>
      <c r="AI264" s="2980">
        <v>0</v>
      </c>
      <c r="AJ264" s="2981">
        <v>1</v>
      </c>
      <c r="AK264" s="2980">
        <v>1</v>
      </c>
      <c r="AL264" s="2981">
        <v>1</v>
      </c>
      <c r="AM264" s="2980">
        <v>0</v>
      </c>
      <c r="AN264" s="2981">
        <v>3</v>
      </c>
      <c r="AO264" s="2982">
        <v>0</v>
      </c>
      <c r="AP264" s="2983">
        <v>0</v>
      </c>
      <c r="AQ264" s="2961"/>
      <c r="AR264" s="2962"/>
      <c r="AS264" s="394">
        <v>0</v>
      </c>
      <c r="AT264" s="2980">
        <v>0</v>
      </c>
      <c r="AU264" s="2980">
        <v>0</v>
      </c>
      <c r="AV264" s="2984">
        <v>0</v>
      </c>
      <c r="AW264" s="2984">
        <v>0</v>
      </c>
      <c r="AX264" s="2979">
        <v>0</v>
      </c>
      <c r="AY264" t="str">
        <f t="shared" si="248"/>
        <v/>
      </c>
      <c r="CW264" s="25" t="str">
        <f t="shared" si="249"/>
        <v/>
      </c>
      <c r="CX264" s="25" t="str">
        <f t="shared" si="250"/>
        <v/>
      </c>
      <c r="CY264" s="25" t="str">
        <f t="shared" si="251"/>
        <v/>
      </c>
      <c r="CZ264" s="25" t="str">
        <f t="shared" si="252"/>
        <v/>
      </c>
      <c r="DA264" s="25" t="str">
        <f t="shared" si="246"/>
        <v/>
      </c>
      <c r="DB264" s="25" t="str">
        <f t="shared" si="247"/>
        <v/>
      </c>
      <c r="DC264"/>
      <c r="DD264"/>
      <c r="DE264"/>
      <c r="DG264" s="26">
        <f t="shared" si="253"/>
        <v>0</v>
      </c>
      <c r="DH264" s="26">
        <f t="shared" si="254"/>
        <v>0</v>
      </c>
      <c r="DI264" s="26">
        <f t="shared" si="255"/>
        <v>0</v>
      </c>
      <c r="DJ264" s="26">
        <f t="shared" si="256"/>
        <v>0</v>
      </c>
      <c r="DK264" s="26">
        <f t="shared" si="257"/>
        <v>0</v>
      </c>
      <c r="DL264" s="26">
        <f t="shared" si="258"/>
        <v>0</v>
      </c>
      <c r="DM264"/>
    </row>
    <row r="265" spans="1:117" x14ac:dyDescent="0.25">
      <c r="A265" s="713"/>
      <c r="B265" s="2974" t="s">
        <v>268</v>
      </c>
      <c r="C265" s="2974"/>
      <c r="D265" s="2975">
        <f t="shared" ref="D265:D304" si="261">SUM(E265+F265)</f>
        <v>11</v>
      </c>
      <c r="E265" s="3015">
        <f t="shared" si="260"/>
        <v>4</v>
      </c>
      <c r="F265" s="3016">
        <f t="shared" si="260"/>
        <v>7</v>
      </c>
      <c r="G265" s="3017"/>
      <c r="H265" s="3018"/>
      <c r="I265" s="3019"/>
      <c r="J265" s="3018"/>
      <c r="K265" s="3019"/>
      <c r="L265" s="3018"/>
      <c r="M265" s="2995"/>
      <c r="N265" s="2962"/>
      <c r="O265" s="2995"/>
      <c r="P265" s="2962"/>
      <c r="Q265" s="3019"/>
      <c r="R265" s="3018"/>
      <c r="S265" s="3019"/>
      <c r="T265" s="3018"/>
      <c r="U265" s="2995"/>
      <c r="V265" s="2962"/>
      <c r="W265" s="2995"/>
      <c r="X265" s="2962"/>
      <c r="Y265" s="2980">
        <v>1</v>
      </c>
      <c r="Z265" s="2981">
        <v>0</v>
      </c>
      <c r="AA265" s="2980">
        <v>2</v>
      </c>
      <c r="AB265" s="2981">
        <v>1</v>
      </c>
      <c r="AC265" s="2980">
        <v>0</v>
      </c>
      <c r="AD265" s="2981">
        <v>2</v>
      </c>
      <c r="AE265" s="2980">
        <v>1</v>
      </c>
      <c r="AF265" s="2981">
        <v>1</v>
      </c>
      <c r="AG265" s="2980">
        <v>0</v>
      </c>
      <c r="AH265" s="2981">
        <v>1</v>
      </c>
      <c r="AI265" s="2980">
        <v>0</v>
      </c>
      <c r="AJ265" s="2981">
        <v>0</v>
      </c>
      <c r="AK265" s="2980">
        <v>0</v>
      </c>
      <c r="AL265" s="2981">
        <v>1</v>
      </c>
      <c r="AM265" s="2980">
        <v>0</v>
      </c>
      <c r="AN265" s="2981">
        <v>1</v>
      </c>
      <c r="AO265" s="2982">
        <v>0</v>
      </c>
      <c r="AP265" s="2983">
        <v>0</v>
      </c>
      <c r="AQ265" s="2961"/>
      <c r="AR265" s="2962"/>
      <c r="AS265" s="2995"/>
      <c r="AT265" s="2980">
        <v>0</v>
      </c>
      <c r="AU265" s="2980">
        <v>0</v>
      </c>
      <c r="AV265" s="2984">
        <v>0</v>
      </c>
      <c r="AW265" s="2984">
        <v>0</v>
      </c>
      <c r="AX265" s="2979">
        <v>0</v>
      </c>
      <c r="AY265" t="str">
        <f t="shared" si="248"/>
        <v/>
      </c>
      <c r="CW265" s="25" t="str">
        <f t="shared" si="249"/>
        <v/>
      </c>
      <c r="CX265" s="25" t="str">
        <f t="shared" si="250"/>
        <v/>
      </c>
      <c r="CY265" s="25" t="str">
        <f t="shared" si="251"/>
        <v/>
      </c>
      <c r="CZ265" s="25" t="str">
        <f t="shared" si="252"/>
        <v/>
      </c>
      <c r="DA265" s="25" t="str">
        <f t="shared" si="246"/>
        <v/>
      </c>
      <c r="DB265" s="25" t="str">
        <f t="shared" si="247"/>
        <v/>
      </c>
      <c r="DC265"/>
      <c r="DD265"/>
      <c r="DE265"/>
      <c r="DG265" s="26">
        <f t="shared" si="253"/>
        <v>0</v>
      </c>
      <c r="DH265" s="26">
        <f t="shared" si="254"/>
        <v>0</v>
      </c>
      <c r="DI265" s="26">
        <f t="shared" si="255"/>
        <v>0</v>
      </c>
      <c r="DJ265" s="26">
        <f t="shared" si="256"/>
        <v>0</v>
      </c>
      <c r="DK265" s="26">
        <f t="shared" si="257"/>
        <v>0</v>
      </c>
      <c r="DL265" s="26">
        <f t="shared" si="258"/>
        <v>0</v>
      </c>
      <c r="DM265"/>
    </row>
    <row r="266" spans="1:117" x14ac:dyDescent="0.25">
      <c r="A266" s="713"/>
      <c r="B266" s="2985" t="s">
        <v>269</v>
      </c>
      <c r="C266" s="2986"/>
      <c r="D266" s="2975">
        <f t="shared" si="261"/>
        <v>6</v>
      </c>
      <c r="E266" s="3015">
        <f t="shared" si="260"/>
        <v>3</v>
      </c>
      <c r="F266" s="3016">
        <f t="shared" si="260"/>
        <v>3</v>
      </c>
      <c r="G266" s="425"/>
      <c r="H266" s="426"/>
      <c r="I266" s="427"/>
      <c r="J266" s="426"/>
      <c r="K266" s="427"/>
      <c r="L266" s="426"/>
      <c r="M266" s="2961"/>
      <c r="N266" s="2962"/>
      <c r="O266" s="2961"/>
      <c r="P266" s="2962"/>
      <c r="Q266" s="427"/>
      <c r="R266" s="426"/>
      <c r="S266" s="427"/>
      <c r="T266" s="426"/>
      <c r="U266" s="2961"/>
      <c r="V266" s="2962"/>
      <c r="W266" s="2961"/>
      <c r="X266" s="2962"/>
      <c r="Y266" s="403">
        <v>2</v>
      </c>
      <c r="Z266" s="404">
        <v>0</v>
      </c>
      <c r="AA266" s="403">
        <v>1</v>
      </c>
      <c r="AB266" s="404">
        <v>0</v>
      </c>
      <c r="AC266" s="403">
        <v>0</v>
      </c>
      <c r="AD266" s="404">
        <v>0</v>
      </c>
      <c r="AE266" s="403">
        <v>0</v>
      </c>
      <c r="AF266" s="404">
        <v>0</v>
      </c>
      <c r="AG266" s="403">
        <v>0</v>
      </c>
      <c r="AH266" s="404">
        <v>0</v>
      </c>
      <c r="AI266" s="403">
        <v>0</v>
      </c>
      <c r="AJ266" s="404">
        <v>0</v>
      </c>
      <c r="AK266" s="403">
        <v>0</v>
      </c>
      <c r="AL266" s="404">
        <v>1</v>
      </c>
      <c r="AM266" s="403">
        <v>0</v>
      </c>
      <c r="AN266" s="404">
        <v>2</v>
      </c>
      <c r="AO266" s="405">
        <v>0</v>
      </c>
      <c r="AP266" s="406">
        <v>0</v>
      </c>
      <c r="AQ266" s="2961"/>
      <c r="AR266" s="2962"/>
      <c r="AS266" s="2995"/>
      <c r="AT266" s="403">
        <v>0</v>
      </c>
      <c r="AU266" s="403">
        <v>0</v>
      </c>
      <c r="AV266" s="410">
        <v>0</v>
      </c>
      <c r="AW266" s="410">
        <v>0</v>
      </c>
      <c r="AX266" s="402">
        <v>0</v>
      </c>
      <c r="AY266" t="str">
        <f t="shared" si="248"/>
        <v/>
      </c>
      <c r="CW266" s="25" t="str">
        <f t="shared" si="249"/>
        <v/>
      </c>
      <c r="CX266" s="25" t="str">
        <f t="shared" si="250"/>
        <v/>
      </c>
      <c r="CY266" s="25" t="str">
        <f t="shared" si="251"/>
        <v/>
      </c>
      <c r="CZ266" s="25" t="str">
        <f t="shared" si="252"/>
        <v/>
      </c>
      <c r="DA266" s="25" t="str">
        <f t="shared" si="246"/>
        <v/>
      </c>
      <c r="DB266" s="25" t="str">
        <f t="shared" si="247"/>
        <v/>
      </c>
      <c r="DC266"/>
      <c r="DD266"/>
      <c r="DE266"/>
      <c r="DG266" s="26">
        <f t="shared" si="253"/>
        <v>0</v>
      </c>
      <c r="DH266" s="26">
        <f t="shared" si="254"/>
        <v>0</v>
      </c>
      <c r="DI266" s="26">
        <f t="shared" si="255"/>
        <v>0</v>
      </c>
      <c r="DJ266" s="26">
        <f t="shared" si="256"/>
        <v>0</v>
      </c>
      <c r="DK266" s="26">
        <f t="shared" si="257"/>
        <v>0</v>
      </c>
      <c r="DL266" s="26">
        <f t="shared" si="258"/>
        <v>0</v>
      </c>
      <c r="DM266"/>
    </row>
    <row r="267" spans="1:117" ht="15" customHeight="1" x14ac:dyDescent="0.25">
      <c r="A267" s="713"/>
      <c r="B267" s="2985" t="s">
        <v>270</v>
      </c>
      <c r="C267" s="2986"/>
      <c r="D267" s="2975">
        <f t="shared" si="261"/>
        <v>0</v>
      </c>
      <c r="E267" s="3015">
        <f t="shared" si="260"/>
        <v>0</v>
      </c>
      <c r="F267" s="3016">
        <f t="shared" si="260"/>
        <v>0</v>
      </c>
      <c r="G267" s="425"/>
      <c r="H267" s="426"/>
      <c r="I267" s="427"/>
      <c r="J267" s="426"/>
      <c r="K267" s="427"/>
      <c r="L267" s="426"/>
      <c r="M267" s="407"/>
      <c r="N267" s="408"/>
      <c r="O267" s="407"/>
      <c r="P267" s="408"/>
      <c r="Q267" s="427"/>
      <c r="R267" s="426"/>
      <c r="S267" s="427"/>
      <c r="T267" s="426"/>
      <c r="U267" s="407"/>
      <c r="V267" s="408"/>
      <c r="W267" s="407"/>
      <c r="X267" s="408"/>
      <c r="Y267" s="403">
        <v>0</v>
      </c>
      <c r="Z267" s="404">
        <v>0</v>
      </c>
      <c r="AA267" s="403">
        <v>0</v>
      </c>
      <c r="AB267" s="404">
        <v>0</v>
      </c>
      <c r="AC267" s="403">
        <v>0</v>
      </c>
      <c r="AD267" s="404">
        <v>0</v>
      </c>
      <c r="AE267" s="403">
        <v>0</v>
      </c>
      <c r="AF267" s="404">
        <v>0</v>
      </c>
      <c r="AG267" s="403">
        <v>0</v>
      </c>
      <c r="AH267" s="404">
        <v>0</v>
      </c>
      <c r="AI267" s="403">
        <v>0</v>
      </c>
      <c r="AJ267" s="404">
        <v>0</v>
      </c>
      <c r="AK267" s="403">
        <v>0</v>
      </c>
      <c r="AL267" s="404">
        <v>0</v>
      </c>
      <c r="AM267" s="403">
        <v>0</v>
      </c>
      <c r="AN267" s="404">
        <v>0</v>
      </c>
      <c r="AO267" s="405">
        <v>0</v>
      </c>
      <c r="AP267" s="406">
        <v>0</v>
      </c>
      <c r="AQ267" s="407"/>
      <c r="AR267" s="408"/>
      <c r="AS267" s="409"/>
      <c r="AT267" s="403">
        <v>0</v>
      </c>
      <c r="AU267" s="403">
        <v>0</v>
      </c>
      <c r="AV267" s="410">
        <v>0</v>
      </c>
      <c r="AW267" s="410">
        <v>0</v>
      </c>
      <c r="AX267" s="402">
        <v>0</v>
      </c>
      <c r="AY267" t="str">
        <f t="shared" si="248"/>
        <v/>
      </c>
      <c r="CW267" s="25" t="str">
        <f t="shared" si="249"/>
        <v/>
      </c>
      <c r="CX267" s="25" t="str">
        <f t="shared" si="250"/>
        <v/>
      </c>
      <c r="CY267" s="25" t="str">
        <f t="shared" si="251"/>
        <v/>
      </c>
      <c r="CZ267" s="25" t="str">
        <f t="shared" si="252"/>
        <v/>
      </c>
      <c r="DA267" s="25" t="str">
        <f t="shared" si="246"/>
        <v/>
      </c>
      <c r="DB267" s="25" t="str">
        <f t="shared" si="247"/>
        <v/>
      </c>
      <c r="DC267"/>
      <c r="DD267"/>
      <c r="DE267"/>
      <c r="DG267" s="26">
        <f t="shared" si="253"/>
        <v>0</v>
      </c>
      <c r="DH267" s="26">
        <f t="shared" si="254"/>
        <v>0</v>
      </c>
      <c r="DI267" s="26">
        <f t="shared" si="255"/>
        <v>0</v>
      </c>
      <c r="DJ267" s="26">
        <f t="shared" si="256"/>
        <v>0</v>
      </c>
      <c r="DK267" s="26">
        <f t="shared" si="257"/>
        <v>0</v>
      </c>
      <c r="DL267" s="26">
        <f t="shared" si="258"/>
        <v>0</v>
      </c>
      <c r="DM267"/>
    </row>
    <row r="268" spans="1:117" x14ac:dyDescent="0.25">
      <c r="A268" s="2676"/>
      <c r="B268" s="2987" t="s">
        <v>271</v>
      </c>
      <c r="C268" s="2987"/>
      <c r="D268" s="2988">
        <f t="shared" si="261"/>
        <v>0</v>
      </c>
      <c r="E268" s="3020">
        <f t="shared" si="260"/>
        <v>0</v>
      </c>
      <c r="F268" s="3021">
        <f t="shared" si="260"/>
        <v>0</v>
      </c>
      <c r="G268" s="3022"/>
      <c r="H268" s="3023"/>
      <c r="I268" s="3024"/>
      <c r="J268" s="3023"/>
      <c r="K268" s="3024"/>
      <c r="L268" s="3023"/>
      <c r="M268" s="3022"/>
      <c r="N268" s="3023"/>
      <c r="O268" s="3022"/>
      <c r="P268" s="3023"/>
      <c r="Q268" s="3024"/>
      <c r="R268" s="3023"/>
      <c r="S268" s="3024"/>
      <c r="T268" s="3023"/>
      <c r="U268" s="3022"/>
      <c r="V268" s="3023"/>
      <c r="W268" s="3022"/>
      <c r="X268" s="3023"/>
      <c r="Y268" s="2970">
        <v>0</v>
      </c>
      <c r="Z268" s="389">
        <v>0</v>
      </c>
      <c r="AA268" s="2970">
        <v>0</v>
      </c>
      <c r="AB268" s="389">
        <v>0</v>
      </c>
      <c r="AC268" s="2970">
        <v>0</v>
      </c>
      <c r="AD268" s="389">
        <v>0</v>
      </c>
      <c r="AE268" s="2970">
        <v>0</v>
      </c>
      <c r="AF268" s="389">
        <v>0</v>
      </c>
      <c r="AG268" s="2970">
        <v>0</v>
      </c>
      <c r="AH268" s="389">
        <v>0</v>
      </c>
      <c r="AI268" s="2970">
        <v>0</v>
      </c>
      <c r="AJ268" s="389">
        <v>0</v>
      </c>
      <c r="AK268" s="2970">
        <v>0</v>
      </c>
      <c r="AL268" s="389">
        <v>0</v>
      </c>
      <c r="AM268" s="2970">
        <v>0</v>
      </c>
      <c r="AN268" s="389">
        <v>0</v>
      </c>
      <c r="AO268" s="2971">
        <v>0</v>
      </c>
      <c r="AP268" s="2972">
        <v>0</v>
      </c>
      <c r="AQ268" s="2992"/>
      <c r="AR268" s="2993"/>
      <c r="AS268" s="413"/>
      <c r="AT268" s="2970">
        <v>0</v>
      </c>
      <c r="AU268" s="2970">
        <v>0</v>
      </c>
      <c r="AV268" s="2973">
        <v>0</v>
      </c>
      <c r="AW268" s="2973">
        <v>0</v>
      </c>
      <c r="AX268" s="2969">
        <v>0</v>
      </c>
      <c r="AY268" t="str">
        <f t="shared" si="248"/>
        <v/>
      </c>
      <c r="CW268" s="25" t="str">
        <f t="shared" si="249"/>
        <v/>
      </c>
      <c r="CX268" s="25" t="str">
        <f t="shared" si="250"/>
        <v/>
      </c>
      <c r="CY268" s="25" t="str">
        <f t="shared" si="251"/>
        <v/>
      </c>
      <c r="CZ268" s="25" t="str">
        <f t="shared" si="252"/>
        <v/>
      </c>
      <c r="DA268" s="25" t="str">
        <f t="shared" si="246"/>
        <v/>
      </c>
      <c r="DB268" s="25" t="str">
        <f t="shared" si="247"/>
        <v/>
      </c>
      <c r="DC268"/>
      <c r="DD268"/>
      <c r="DE268"/>
      <c r="DG268" s="26">
        <f t="shared" si="253"/>
        <v>0</v>
      </c>
      <c r="DH268" s="26">
        <f t="shared" si="254"/>
        <v>0</v>
      </c>
      <c r="DI268" s="26">
        <f t="shared" si="255"/>
        <v>0</v>
      </c>
      <c r="DJ268" s="26">
        <f t="shared" si="256"/>
        <v>0</v>
      </c>
      <c r="DK268" s="26">
        <f t="shared" si="257"/>
        <v>0</v>
      </c>
      <c r="DL268" s="26">
        <f t="shared" si="258"/>
        <v>0</v>
      </c>
      <c r="DM268"/>
    </row>
    <row r="269" spans="1:117" x14ac:dyDescent="0.25">
      <c r="A269" s="3025" t="s">
        <v>276</v>
      </c>
      <c r="B269" s="830" t="s">
        <v>266</v>
      </c>
      <c r="C269" s="830"/>
      <c r="D269" s="245">
        <f t="shared" si="261"/>
        <v>28</v>
      </c>
      <c r="E269" s="3026">
        <f t="shared" si="260"/>
        <v>6</v>
      </c>
      <c r="F269" s="3027">
        <f t="shared" si="260"/>
        <v>22</v>
      </c>
      <c r="G269" s="432"/>
      <c r="H269" s="433"/>
      <c r="I269" s="434"/>
      <c r="J269" s="433"/>
      <c r="K269" s="434"/>
      <c r="L269" s="433"/>
      <c r="M269" s="435"/>
      <c r="N269" s="436"/>
      <c r="O269" s="435"/>
      <c r="P269" s="436"/>
      <c r="Q269" s="434"/>
      <c r="R269" s="433"/>
      <c r="S269" s="434"/>
      <c r="T269" s="433"/>
      <c r="U269" s="435"/>
      <c r="V269" s="436"/>
      <c r="W269" s="435"/>
      <c r="X269" s="436"/>
      <c r="Y269" s="394">
        <v>0</v>
      </c>
      <c r="Z269" s="395">
        <v>0</v>
      </c>
      <c r="AA269" s="394">
        <v>0</v>
      </c>
      <c r="AB269" s="395">
        <v>0</v>
      </c>
      <c r="AC269" s="394">
        <v>0</v>
      </c>
      <c r="AD269" s="395">
        <v>0</v>
      </c>
      <c r="AE269" s="394">
        <v>0</v>
      </c>
      <c r="AF269" s="395">
        <v>1</v>
      </c>
      <c r="AG269" s="394">
        <v>2</v>
      </c>
      <c r="AH269" s="395">
        <v>7</v>
      </c>
      <c r="AI269" s="394">
        <v>1</v>
      </c>
      <c r="AJ269" s="395">
        <v>2</v>
      </c>
      <c r="AK269" s="394">
        <v>1</v>
      </c>
      <c r="AL269" s="395">
        <v>5</v>
      </c>
      <c r="AM269" s="394">
        <v>2</v>
      </c>
      <c r="AN269" s="395">
        <v>7</v>
      </c>
      <c r="AO269" s="396">
        <v>0</v>
      </c>
      <c r="AP269" s="397">
        <v>0</v>
      </c>
      <c r="AQ269" s="392">
        <v>0</v>
      </c>
      <c r="AR269" s="393">
        <v>0</v>
      </c>
      <c r="AS269" s="2957">
        <v>21</v>
      </c>
      <c r="AT269" s="394">
        <v>0</v>
      </c>
      <c r="AU269" s="394">
        <v>0</v>
      </c>
      <c r="AV269" s="398">
        <v>0</v>
      </c>
      <c r="AW269" s="398">
        <v>0</v>
      </c>
      <c r="AX269" s="393">
        <v>0</v>
      </c>
      <c r="AY269" t="str">
        <f t="shared" si="248"/>
        <v/>
      </c>
      <c r="CW269" s="25" t="str">
        <f t="shared" si="249"/>
        <v/>
      </c>
      <c r="CX269" s="25" t="str">
        <f t="shared" si="250"/>
        <v/>
      </c>
      <c r="CY269" s="25" t="str">
        <f t="shared" si="251"/>
        <v/>
      </c>
      <c r="CZ269" s="25" t="str">
        <f t="shared" si="252"/>
        <v/>
      </c>
      <c r="DA269" s="25" t="str">
        <f t="shared" si="246"/>
        <v/>
      </c>
      <c r="DB269" s="25" t="str">
        <f t="shared" si="247"/>
        <v/>
      </c>
      <c r="DC269"/>
      <c r="DD269"/>
      <c r="DE269"/>
      <c r="DG269" s="26">
        <f t="shared" si="253"/>
        <v>0</v>
      </c>
      <c r="DH269" s="26">
        <f t="shared" si="254"/>
        <v>0</v>
      </c>
      <c r="DI269" s="26">
        <f t="shared" si="255"/>
        <v>0</v>
      </c>
      <c r="DJ269" s="26">
        <f t="shared" si="256"/>
        <v>0</v>
      </c>
      <c r="DK269" s="26">
        <f t="shared" si="257"/>
        <v>0</v>
      </c>
      <c r="DL269" s="26">
        <f t="shared" si="258"/>
        <v>0</v>
      </c>
      <c r="DM269"/>
    </row>
    <row r="270" spans="1:117" x14ac:dyDescent="0.25">
      <c r="A270" s="713"/>
      <c r="B270" s="2974" t="s">
        <v>267</v>
      </c>
      <c r="C270" s="2974"/>
      <c r="D270" s="2975">
        <f t="shared" si="261"/>
        <v>65</v>
      </c>
      <c r="E270" s="3015">
        <f t="shared" si="260"/>
        <v>18</v>
      </c>
      <c r="F270" s="3016">
        <f t="shared" si="260"/>
        <v>47</v>
      </c>
      <c r="G270" s="3017"/>
      <c r="H270" s="3018"/>
      <c r="I270" s="3019"/>
      <c r="J270" s="3018"/>
      <c r="K270" s="3019"/>
      <c r="L270" s="3018"/>
      <c r="M270" s="2995"/>
      <c r="N270" s="2962"/>
      <c r="O270" s="2995"/>
      <c r="P270" s="2962"/>
      <c r="Q270" s="3019"/>
      <c r="R270" s="3018"/>
      <c r="S270" s="3019"/>
      <c r="T270" s="3018"/>
      <c r="U270" s="2995"/>
      <c r="V270" s="2962"/>
      <c r="W270" s="2995"/>
      <c r="X270" s="2962"/>
      <c r="Y270" s="2980">
        <v>0</v>
      </c>
      <c r="Z270" s="2981">
        <v>0</v>
      </c>
      <c r="AA270" s="2980">
        <v>0</v>
      </c>
      <c r="AB270" s="2981">
        <v>0</v>
      </c>
      <c r="AC270" s="2980">
        <v>0</v>
      </c>
      <c r="AD270" s="2981">
        <v>0</v>
      </c>
      <c r="AE270" s="2980">
        <v>0</v>
      </c>
      <c r="AF270" s="2981">
        <v>1</v>
      </c>
      <c r="AG270" s="2980">
        <v>3</v>
      </c>
      <c r="AH270" s="2981">
        <v>10</v>
      </c>
      <c r="AI270" s="2980">
        <v>0</v>
      </c>
      <c r="AJ270" s="2981">
        <v>7</v>
      </c>
      <c r="AK270" s="2980">
        <v>6</v>
      </c>
      <c r="AL270" s="2981">
        <v>13</v>
      </c>
      <c r="AM270" s="2980">
        <v>9</v>
      </c>
      <c r="AN270" s="2981">
        <v>16</v>
      </c>
      <c r="AO270" s="2982">
        <v>0</v>
      </c>
      <c r="AP270" s="2983">
        <v>0</v>
      </c>
      <c r="AQ270" s="2961"/>
      <c r="AR270" s="2962"/>
      <c r="AS270" s="394">
        <v>21</v>
      </c>
      <c r="AT270" s="2980">
        <v>0</v>
      </c>
      <c r="AU270" s="2980">
        <v>0</v>
      </c>
      <c r="AV270" s="2984">
        <v>0</v>
      </c>
      <c r="AW270" s="2984">
        <v>0</v>
      </c>
      <c r="AX270" s="2979">
        <v>0</v>
      </c>
      <c r="AY270" t="str">
        <f t="shared" si="248"/>
        <v/>
      </c>
      <c r="CW270" s="25" t="str">
        <f t="shared" si="249"/>
        <v/>
      </c>
      <c r="CX270" s="25" t="str">
        <f t="shared" si="250"/>
        <v/>
      </c>
      <c r="CY270" s="25" t="str">
        <f t="shared" si="251"/>
        <v/>
      </c>
      <c r="CZ270" s="25" t="str">
        <f t="shared" si="252"/>
        <v/>
      </c>
      <c r="DA270" s="25" t="str">
        <f t="shared" si="246"/>
        <v/>
      </c>
      <c r="DB270" s="25" t="str">
        <f t="shared" si="247"/>
        <v/>
      </c>
      <c r="DC270"/>
      <c r="DD270"/>
      <c r="DE270"/>
      <c r="DG270" s="26">
        <f t="shared" si="253"/>
        <v>0</v>
      </c>
      <c r="DH270" s="26">
        <f t="shared" si="254"/>
        <v>0</v>
      </c>
      <c r="DI270" s="26">
        <f t="shared" si="255"/>
        <v>0</v>
      </c>
      <c r="DJ270" s="26">
        <f t="shared" si="256"/>
        <v>0</v>
      </c>
      <c r="DK270" s="26">
        <f t="shared" si="257"/>
        <v>0</v>
      </c>
      <c r="DL270" s="26">
        <f t="shared" si="258"/>
        <v>0</v>
      </c>
      <c r="DM270"/>
    </row>
    <row r="271" spans="1:117" x14ac:dyDescent="0.25">
      <c r="A271" s="713"/>
      <c r="B271" s="2974" t="s">
        <v>268</v>
      </c>
      <c r="C271" s="2974"/>
      <c r="D271" s="2975">
        <f t="shared" si="261"/>
        <v>32</v>
      </c>
      <c r="E271" s="3015">
        <f t="shared" si="260"/>
        <v>6</v>
      </c>
      <c r="F271" s="3016">
        <f t="shared" si="260"/>
        <v>26</v>
      </c>
      <c r="G271" s="3017"/>
      <c r="H271" s="3018"/>
      <c r="I271" s="3019"/>
      <c r="J271" s="3018"/>
      <c r="K271" s="3019"/>
      <c r="L271" s="3018"/>
      <c r="M271" s="2995"/>
      <c r="N271" s="2962"/>
      <c r="O271" s="2995"/>
      <c r="P271" s="2962"/>
      <c r="Q271" s="3019"/>
      <c r="R271" s="3018"/>
      <c r="S271" s="3019"/>
      <c r="T271" s="3018"/>
      <c r="U271" s="2995"/>
      <c r="V271" s="2962"/>
      <c r="W271" s="2995"/>
      <c r="X271" s="2962"/>
      <c r="Y271" s="2980">
        <v>0</v>
      </c>
      <c r="Z271" s="2981">
        <v>0</v>
      </c>
      <c r="AA271" s="2980">
        <v>0</v>
      </c>
      <c r="AB271" s="2981">
        <v>0</v>
      </c>
      <c r="AC271" s="2980">
        <v>0</v>
      </c>
      <c r="AD271" s="2981">
        <v>0</v>
      </c>
      <c r="AE271" s="2980">
        <v>0</v>
      </c>
      <c r="AF271" s="2981">
        <v>2</v>
      </c>
      <c r="AG271" s="2980">
        <v>1</v>
      </c>
      <c r="AH271" s="2981">
        <v>9</v>
      </c>
      <c r="AI271" s="2980">
        <v>1</v>
      </c>
      <c r="AJ271" s="2981">
        <v>2</v>
      </c>
      <c r="AK271" s="2980">
        <v>2</v>
      </c>
      <c r="AL271" s="2981">
        <v>5</v>
      </c>
      <c r="AM271" s="2980">
        <v>2</v>
      </c>
      <c r="AN271" s="2981">
        <v>8</v>
      </c>
      <c r="AO271" s="2982">
        <v>0</v>
      </c>
      <c r="AP271" s="2983">
        <v>0</v>
      </c>
      <c r="AQ271" s="2961"/>
      <c r="AR271" s="2962"/>
      <c r="AS271" s="2995"/>
      <c r="AT271" s="2980">
        <v>0</v>
      </c>
      <c r="AU271" s="2980">
        <v>0</v>
      </c>
      <c r="AV271" s="2984">
        <v>0</v>
      </c>
      <c r="AW271" s="2984">
        <v>0</v>
      </c>
      <c r="AX271" s="2979">
        <v>0</v>
      </c>
      <c r="AY271" t="str">
        <f t="shared" si="248"/>
        <v/>
      </c>
      <c r="CW271" s="25" t="str">
        <f t="shared" si="249"/>
        <v/>
      </c>
      <c r="CX271" s="25" t="str">
        <f t="shared" si="250"/>
        <v/>
      </c>
      <c r="CY271" s="25" t="str">
        <f t="shared" si="251"/>
        <v/>
      </c>
      <c r="CZ271" s="25" t="str">
        <f t="shared" si="252"/>
        <v/>
      </c>
      <c r="DA271" s="25" t="str">
        <f t="shared" si="246"/>
        <v/>
      </c>
      <c r="DB271" s="25" t="str">
        <f t="shared" si="247"/>
        <v/>
      </c>
      <c r="DC271"/>
      <c r="DD271"/>
      <c r="DE271"/>
      <c r="DG271" s="26">
        <f t="shared" si="253"/>
        <v>0</v>
      </c>
      <c r="DH271" s="26">
        <f t="shared" si="254"/>
        <v>0</v>
      </c>
      <c r="DI271" s="26">
        <f t="shared" si="255"/>
        <v>0</v>
      </c>
      <c r="DJ271" s="26">
        <f t="shared" si="256"/>
        <v>0</v>
      </c>
      <c r="DK271" s="26">
        <f t="shared" si="257"/>
        <v>0</v>
      </c>
      <c r="DL271" s="26">
        <f t="shared" si="258"/>
        <v>0</v>
      </c>
      <c r="DM271"/>
    </row>
    <row r="272" spans="1:117" x14ac:dyDescent="0.25">
      <c r="A272" s="713"/>
      <c r="B272" s="2985" t="s">
        <v>269</v>
      </c>
      <c r="C272" s="2986"/>
      <c r="D272" s="2975">
        <f t="shared" si="261"/>
        <v>5</v>
      </c>
      <c r="E272" s="3015">
        <f t="shared" si="260"/>
        <v>1</v>
      </c>
      <c r="F272" s="3016">
        <f t="shared" si="260"/>
        <v>4</v>
      </c>
      <c r="G272" s="425"/>
      <c r="H272" s="426"/>
      <c r="I272" s="427"/>
      <c r="J272" s="426"/>
      <c r="K272" s="427"/>
      <c r="L272" s="426"/>
      <c r="M272" s="2961"/>
      <c r="N272" s="2962"/>
      <c r="O272" s="2961"/>
      <c r="P272" s="2962"/>
      <c r="Q272" s="427"/>
      <c r="R272" s="426"/>
      <c r="S272" s="427"/>
      <c r="T272" s="426"/>
      <c r="U272" s="2961"/>
      <c r="V272" s="2962"/>
      <c r="W272" s="2961"/>
      <c r="X272" s="2962"/>
      <c r="Y272" s="403">
        <v>0</v>
      </c>
      <c r="Z272" s="404">
        <v>0</v>
      </c>
      <c r="AA272" s="403">
        <v>0</v>
      </c>
      <c r="AB272" s="404">
        <v>0</v>
      </c>
      <c r="AC272" s="403">
        <v>0</v>
      </c>
      <c r="AD272" s="404">
        <v>0</v>
      </c>
      <c r="AE272" s="403">
        <v>0</v>
      </c>
      <c r="AF272" s="404">
        <v>0</v>
      </c>
      <c r="AG272" s="403">
        <v>0</v>
      </c>
      <c r="AH272" s="404">
        <v>3</v>
      </c>
      <c r="AI272" s="403">
        <v>0</v>
      </c>
      <c r="AJ272" s="404">
        <v>0</v>
      </c>
      <c r="AK272" s="403">
        <v>1</v>
      </c>
      <c r="AL272" s="404">
        <v>0</v>
      </c>
      <c r="AM272" s="403">
        <v>0</v>
      </c>
      <c r="AN272" s="404">
        <v>1</v>
      </c>
      <c r="AO272" s="405">
        <v>0</v>
      </c>
      <c r="AP272" s="406">
        <v>0</v>
      </c>
      <c r="AQ272" s="2961"/>
      <c r="AR272" s="2962"/>
      <c r="AS272" s="2995"/>
      <c r="AT272" s="403">
        <v>0</v>
      </c>
      <c r="AU272" s="403">
        <v>0</v>
      </c>
      <c r="AV272" s="410">
        <v>0</v>
      </c>
      <c r="AW272" s="410">
        <v>0</v>
      </c>
      <c r="AX272" s="402">
        <v>0</v>
      </c>
      <c r="AY272" t="str">
        <f t="shared" si="248"/>
        <v/>
      </c>
      <c r="CW272" s="25" t="str">
        <f t="shared" si="249"/>
        <v/>
      </c>
      <c r="CX272" s="25" t="str">
        <f t="shared" si="250"/>
        <v/>
      </c>
      <c r="CY272" s="25" t="str">
        <f t="shared" si="251"/>
        <v/>
      </c>
      <c r="CZ272" s="25" t="str">
        <f t="shared" si="252"/>
        <v/>
      </c>
      <c r="DA272" s="25" t="str">
        <f t="shared" si="246"/>
        <v/>
      </c>
      <c r="DB272" s="25" t="str">
        <f t="shared" si="247"/>
        <v/>
      </c>
      <c r="DC272"/>
      <c r="DD272"/>
      <c r="DE272"/>
      <c r="DG272" s="26">
        <f t="shared" si="253"/>
        <v>0</v>
      </c>
      <c r="DH272" s="26">
        <f t="shared" si="254"/>
        <v>0</v>
      </c>
      <c r="DI272" s="26">
        <f t="shared" si="255"/>
        <v>0</v>
      </c>
      <c r="DJ272" s="26">
        <f t="shared" si="256"/>
        <v>0</v>
      </c>
      <c r="DK272" s="26">
        <f t="shared" si="257"/>
        <v>0</v>
      </c>
      <c r="DL272" s="26">
        <f t="shared" si="258"/>
        <v>0</v>
      </c>
      <c r="DM272"/>
    </row>
    <row r="273" spans="1:117" ht="15" customHeight="1" x14ac:dyDescent="0.25">
      <c r="A273" s="713"/>
      <c r="B273" s="2985" t="s">
        <v>270</v>
      </c>
      <c r="C273" s="2986"/>
      <c r="D273" s="2975">
        <f t="shared" si="261"/>
        <v>1</v>
      </c>
      <c r="E273" s="3015">
        <f t="shared" si="260"/>
        <v>0</v>
      </c>
      <c r="F273" s="3016">
        <f t="shared" si="260"/>
        <v>1</v>
      </c>
      <c r="G273" s="425"/>
      <c r="H273" s="426"/>
      <c r="I273" s="427"/>
      <c r="J273" s="426"/>
      <c r="K273" s="427"/>
      <c r="L273" s="426"/>
      <c r="M273" s="407"/>
      <c r="N273" s="408"/>
      <c r="O273" s="407"/>
      <c r="P273" s="408"/>
      <c r="Q273" s="427"/>
      <c r="R273" s="426"/>
      <c r="S273" s="427"/>
      <c r="T273" s="426"/>
      <c r="U273" s="407"/>
      <c r="V273" s="408"/>
      <c r="W273" s="407"/>
      <c r="X273" s="408"/>
      <c r="Y273" s="403">
        <v>0</v>
      </c>
      <c r="Z273" s="404">
        <v>0</v>
      </c>
      <c r="AA273" s="403">
        <v>0</v>
      </c>
      <c r="AB273" s="404">
        <v>0</v>
      </c>
      <c r="AC273" s="403">
        <v>0</v>
      </c>
      <c r="AD273" s="404">
        <v>0</v>
      </c>
      <c r="AE273" s="403">
        <v>0</v>
      </c>
      <c r="AF273" s="404">
        <v>0</v>
      </c>
      <c r="AG273" s="403">
        <v>0</v>
      </c>
      <c r="AH273" s="404">
        <v>0</v>
      </c>
      <c r="AI273" s="403">
        <v>0</v>
      </c>
      <c r="AJ273" s="404">
        <v>1</v>
      </c>
      <c r="AK273" s="403">
        <v>0</v>
      </c>
      <c r="AL273" s="404">
        <v>0</v>
      </c>
      <c r="AM273" s="403">
        <v>0</v>
      </c>
      <c r="AN273" s="404">
        <v>0</v>
      </c>
      <c r="AO273" s="405">
        <v>0</v>
      </c>
      <c r="AP273" s="406">
        <v>0</v>
      </c>
      <c r="AQ273" s="407"/>
      <c r="AR273" s="408"/>
      <c r="AS273" s="409"/>
      <c r="AT273" s="403">
        <v>0</v>
      </c>
      <c r="AU273" s="403">
        <v>0</v>
      </c>
      <c r="AV273" s="410">
        <v>0</v>
      </c>
      <c r="AW273" s="410">
        <v>0</v>
      </c>
      <c r="AX273" s="402">
        <v>0</v>
      </c>
      <c r="AY273" t="str">
        <f t="shared" si="248"/>
        <v/>
      </c>
      <c r="CW273" s="25" t="str">
        <f t="shared" si="249"/>
        <v/>
      </c>
      <c r="CX273" s="25" t="str">
        <f t="shared" si="250"/>
        <v/>
      </c>
      <c r="CY273" s="25" t="str">
        <f t="shared" si="251"/>
        <v/>
      </c>
      <c r="CZ273" s="25" t="str">
        <f t="shared" si="252"/>
        <v/>
      </c>
      <c r="DA273" s="25" t="str">
        <f t="shared" si="246"/>
        <v/>
      </c>
      <c r="DB273" s="25" t="str">
        <f t="shared" si="247"/>
        <v/>
      </c>
      <c r="DC273"/>
      <c r="DD273"/>
      <c r="DE273"/>
      <c r="DG273" s="26">
        <f t="shared" si="253"/>
        <v>0</v>
      </c>
      <c r="DH273" s="26">
        <f t="shared" si="254"/>
        <v>0</v>
      </c>
      <c r="DI273" s="26">
        <f t="shared" si="255"/>
        <v>0</v>
      </c>
      <c r="DJ273" s="26">
        <f t="shared" si="256"/>
        <v>0</v>
      </c>
      <c r="DK273" s="26">
        <f t="shared" si="257"/>
        <v>0</v>
      </c>
      <c r="DL273" s="26">
        <f t="shared" si="258"/>
        <v>0</v>
      </c>
      <c r="DM273"/>
    </row>
    <row r="274" spans="1:117" x14ac:dyDescent="0.25">
      <c r="A274" s="2676"/>
      <c r="B274" s="2987" t="s">
        <v>271</v>
      </c>
      <c r="C274" s="2987"/>
      <c r="D274" s="2988">
        <f t="shared" si="261"/>
        <v>0</v>
      </c>
      <c r="E274" s="3020">
        <f t="shared" si="260"/>
        <v>0</v>
      </c>
      <c r="F274" s="3021">
        <f t="shared" si="260"/>
        <v>0</v>
      </c>
      <c r="G274" s="3022"/>
      <c r="H274" s="3023"/>
      <c r="I274" s="3024"/>
      <c r="J274" s="3023"/>
      <c r="K274" s="3024"/>
      <c r="L274" s="3023"/>
      <c r="M274" s="3022"/>
      <c r="N274" s="3023"/>
      <c r="O274" s="3022"/>
      <c r="P274" s="3023"/>
      <c r="Q274" s="3024"/>
      <c r="R274" s="3023"/>
      <c r="S274" s="3024"/>
      <c r="T274" s="3023"/>
      <c r="U274" s="3022"/>
      <c r="V274" s="3023"/>
      <c r="W274" s="3022"/>
      <c r="X274" s="3023"/>
      <c r="Y274" s="2970">
        <v>0</v>
      </c>
      <c r="Z274" s="389">
        <v>0</v>
      </c>
      <c r="AA274" s="2970">
        <v>0</v>
      </c>
      <c r="AB274" s="389">
        <v>0</v>
      </c>
      <c r="AC274" s="2970">
        <v>0</v>
      </c>
      <c r="AD274" s="389">
        <v>0</v>
      </c>
      <c r="AE274" s="2970">
        <v>0</v>
      </c>
      <c r="AF274" s="389">
        <v>0</v>
      </c>
      <c r="AG274" s="2970">
        <v>0</v>
      </c>
      <c r="AH274" s="389">
        <v>0</v>
      </c>
      <c r="AI274" s="2970">
        <v>0</v>
      </c>
      <c r="AJ274" s="389">
        <v>0</v>
      </c>
      <c r="AK274" s="2970">
        <v>0</v>
      </c>
      <c r="AL274" s="389">
        <v>0</v>
      </c>
      <c r="AM274" s="2970">
        <v>0</v>
      </c>
      <c r="AN274" s="389">
        <v>0</v>
      </c>
      <c r="AO274" s="2971">
        <v>0</v>
      </c>
      <c r="AP274" s="2972">
        <v>0</v>
      </c>
      <c r="AQ274" s="2992"/>
      <c r="AR274" s="2993"/>
      <c r="AS274" s="413"/>
      <c r="AT274" s="2970">
        <v>0</v>
      </c>
      <c r="AU274" s="2970">
        <v>0</v>
      </c>
      <c r="AV274" s="2973">
        <v>0</v>
      </c>
      <c r="AW274" s="2973">
        <v>0</v>
      </c>
      <c r="AX274" s="2969">
        <v>0</v>
      </c>
      <c r="AY274" t="str">
        <f t="shared" si="248"/>
        <v/>
      </c>
      <c r="CW274" s="25" t="str">
        <f t="shared" si="249"/>
        <v/>
      </c>
      <c r="CX274" s="25" t="str">
        <f t="shared" si="250"/>
        <v/>
      </c>
      <c r="CY274" s="25" t="str">
        <f t="shared" si="251"/>
        <v/>
      </c>
      <c r="CZ274" s="25" t="str">
        <f t="shared" si="252"/>
        <v/>
      </c>
      <c r="DA274" s="25" t="str">
        <f t="shared" si="246"/>
        <v/>
      </c>
      <c r="DB274" s="25" t="str">
        <f t="shared" si="247"/>
        <v/>
      </c>
      <c r="DC274"/>
      <c r="DD274"/>
      <c r="DE274"/>
      <c r="DG274" s="26">
        <f t="shared" si="253"/>
        <v>0</v>
      </c>
      <c r="DH274" s="26">
        <f t="shared" si="254"/>
        <v>0</v>
      </c>
      <c r="DI274" s="26">
        <f t="shared" si="255"/>
        <v>0</v>
      </c>
      <c r="DJ274" s="26">
        <f t="shared" si="256"/>
        <v>0</v>
      </c>
      <c r="DK274" s="26">
        <f t="shared" si="257"/>
        <v>0</v>
      </c>
      <c r="DL274" s="26">
        <f t="shared" si="258"/>
        <v>0</v>
      </c>
      <c r="DM274"/>
    </row>
    <row r="275" spans="1:117" x14ac:dyDescent="0.25">
      <c r="A275" s="3028" t="s">
        <v>277</v>
      </c>
      <c r="B275" s="830" t="s">
        <v>266</v>
      </c>
      <c r="C275" s="830"/>
      <c r="D275" s="245">
        <f t="shared" si="261"/>
        <v>0</v>
      </c>
      <c r="E275" s="3026">
        <f t="shared" si="260"/>
        <v>0</v>
      </c>
      <c r="F275" s="3027">
        <f t="shared" si="260"/>
        <v>0</v>
      </c>
      <c r="G275" s="437"/>
      <c r="H275" s="436"/>
      <c r="I275" s="435"/>
      <c r="J275" s="436"/>
      <c r="K275" s="435"/>
      <c r="L275" s="436"/>
      <c r="M275" s="435"/>
      <c r="N275" s="436"/>
      <c r="O275" s="435"/>
      <c r="P275" s="436"/>
      <c r="Q275" s="435"/>
      <c r="R275" s="436"/>
      <c r="S275" s="435"/>
      <c r="T275" s="436"/>
      <c r="U275" s="435"/>
      <c r="V275" s="436"/>
      <c r="W275" s="435"/>
      <c r="X275" s="436"/>
      <c r="Y275" s="394"/>
      <c r="Z275" s="395"/>
      <c r="AA275" s="394"/>
      <c r="AB275" s="395"/>
      <c r="AC275" s="394"/>
      <c r="AD275" s="395"/>
      <c r="AE275" s="394"/>
      <c r="AF275" s="395"/>
      <c r="AG275" s="394"/>
      <c r="AH275" s="395"/>
      <c r="AI275" s="394"/>
      <c r="AJ275" s="395"/>
      <c r="AK275" s="394"/>
      <c r="AL275" s="395"/>
      <c r="AM275" s="394"/>
      <c r="AN275" s="395"/>
      <c r="AO275" s="396"/>
      <c r="AP275" s="397"/>
      <c r="AQ275" s="392"/>
      <c r="AR275" s="393"/>
      <c r="AS275" s="3029"/>
      <c r="AT275" s="394"/>
      <c r="AU275" s="394"/>
      <c r="AV275" s="398"/>
      <c r="AW275" s="398"/>
      <c r="AX275" s="393"/>
      <c r="AY275" t="str">
        <f t="shared" si="248"/>
        <v/>
      </c>
      <c r="CW275" s="25" t="str">
        <f t="shared" si="249"/>
        <v/>
      </c>
      <c r="CX275" s="25" t="str">
        <f t="shared" si="250"/>
        <v/>
      </c>
      <c r="CY275" s="25" t="str">
        <f t="shared" si="251"/>
        <v/>
      </c>
      <c r="CZ275" s="25" t="str">
        <f t="shared" si="252"/>
        <v/>
      </c>
      <c r="DA275" s="25" t="str">
        <f t="shared" si="246"/>
        <v/>
      </c>
      <c r="DB275" s="25" t="str">
        <f t="shared" si="247"/>
        <v/>
      </c>
      <c r="DC275"/>
      <c r="DD275"/>
      <c r="DE275"/>
      <c r="DG275" s="26">
        <f t="shared" si="253"/>
        <v>0</v>
      </c>
      <c r="DH275" s="26">
        <f t="shared" si="254"/>
        <v>0</v>
      </c>
      <c r="DI275" s="26">
        <f t="shared" si="255"/>
        <v>0</v>
      </c>
      <c r="DJ275" s="26">
        <f t="shared" si="256"/>
        <v>0</v>
      </c>
      <c r="DK275" s="26">
        <f t="shared" si="257"/>
        <v>0</v>
      </c>
      <c r="DL275" s="26">
        <f t="shared" si="258"/>
        <v>0</v>
      </c>
      <c r="DM275"/>
    </row>
    <row r="276" spans="1:117" x14ac:dyDescent="0.25">
      <c r="A276" s="794"/>
      <c r="B276" s="2974" t="s">
        <v>267</v>
      </c>
      <c r="C276" s="2974"/>
      <c r="D276" s="2975">
        <f t="shared" si="261"/>
        <v>0</v>
      </c>
      <c r="E276" s="3015">
        <f t="shared" si="260"/>
        <v>0</v>
      </c>
      <c r="F276" s="3016">
        <f t="shared" si="260"/>
        <v>0</v>
      </c>
      <c r="G276" s="2961"/>
      <c r="H276" s="2962"/>
      <c r="I276" s="2995"/>
      <c r="J276" s="2962"/>
      <c r="K276" s="2995"/>
      <c r="L276" s="2962"/>
      <c r="M276" s="2995"/>
      <c r="N276" s="2962"/>
      <c r="O276" s="2995"/>
      <c r="P276" s="2962"/>
      <c r="Q276" s="2995"/>
      <c r="R276" s="2962"/>
      <c r="S276" s="2995"/>
      <c r="T276" s="2962"/>
      <c r="U276" s="2995"/>
      <c r="V276" s="2962"/>
      <c r="W276" s="2995"/>
      <c r="X276" s="2962"/>
      <c r="Y276" s="2980"/>
      <c r="Z276" s="2981"/>
      <c r="AA276" s="2980"/>
      <c r="AB276" s="2981"/>
      <c r="AC276" s="2980"/>
      <c r="AD276" s="2981"/>
      <c r="AE276" s="2980"/>
      <c r="AF276" s="2981"/>
      <c r="AG276" s="2980"/>
      <c r="AH276" s="2981"/>
      <c r="AI276" s="2980"/>
      <c r="AJ276" s="2981"/>
      <c r="AK276" s="2980"/>
      <c r="AL276" s="2981"/>
      <c r="AM276" s="2980"/>
      <c r="AN276" s="2981"/>
      <c r="AO276" s="2982"/>
      <c r="AP276" s="2983"/>
      <c r="AQ276" s="2961"/>
      <c r="AR276" s="2962"/>
      <c r="AS276" s="394"/>
      <c r="AT276" s="2980"/>
      <c r="AU276" s="2980"/>
      <c r="AV276" s="2984"/>
      <c r="AW276" s="2984"/>
      <c r="AX276" s="2979"/>
      <c r="AY276" t="str">
        <f t="shared" si="248"/>
        <v/>
      </c>
      <c r="CW276" s="25" t="str">
        <f t="shared" si="249"/>
        <v/>
      </c>
      <c r="CX276" s="25" t="str">
        <f t="shared" si="250"/>
        <v/>
      </c>
      <c r="CY276" s="25" t="str">
        <f t="shared" si="251"/>
        <v/>
      </c>
      <c r="CZ276" s="25" t="str">
        <f t="shared" si="252"/>
        <v/>
      </c>
      <c r="DA276" s="25" t="str">
        <f t="shared" si="246"/>
        <v/>
      </c>
      <c r="DB276" s="25" t="str">
        <f t="shared" si="247"/>
        <v/>
      </c>
      <c r="DC276"/>
      <c r="DD276"/>
      <c r="DE276"/>
      <c r="DG276" s="26">
        <f t="shared" si="253"/>
        <v>0</v>
      </c>
      <c r="DH276" s="26">
        <f t="shared" si="254"/>
        <v>0</v>
      </c>
      <c r="DI276" s="26">
        <f t="shared" si="255"/>
        <v>0</v>
      </c>
      <c r="DJ276" s="26">
        <f t="shared" si="256"/>
        <v>0</v>
      </c>
      <c r="DK276" s="26">
        <f t="shared" si="257"/>
        <v>0</v>
      </c>
      <c r="DL276" s="26">
        <f t="shared" si="258"/>
        <v>0</v>
      </c>
      <c r="DM276"/>
    </row>
    <row r="277" spans="1:117" x14ac:dyDescent="0.25">
      <c r="A277" s="794"/>
      <c r="B277" s="2974" t="s">
        <v>268</v>
      </c>
      <c r="C277" s="2974"/>
      <c r="D277" s="2975">
        <f t="shared" si="261"/>
        <v>0</v>
      </c>
      <c r="E277" s="3015">
        <f t="shared" si="260"/>
        <v>0</v>
      </c>
      <c r="F277" s="3016">
        <f t="shared" si="260"/>
        <v>0</v>
      </c>
      <c r="G277" s="2961"/>
      <c r="H277" s="2962"/>
      <c r="I277" s="2995"/>
      <c r="J277" s="2962"/>
      <c r="K277" s="2995"/>
      <c r="L277" s="2962"/>
      <c r="M277" s="2995"/>
      <c r="N277" s="2962"/>
      <c r="O277" s="2995"/>
      <c r="P277" s="2962"/>
      <c r="Q277" s="2995"/>
      <c r="R277" s="2962"/>
      <c r="S277" s="2995"/>
      <c r="T277" s="2962"/>
      <c r="U277" s="2995"/>
      <c r="V277" s="2962"/>
      <c r="W277" s="2995"/>
      <c r="X277" s="2962"/>
      <c r="Y277" s="2980"/>
      <c r="Z277" s="2981"/>
      <c r="AA277" s="2980"/>
      <c r="AB277" s="2981"/>
      <c r="AC277" s="2980"/>
      <c r="AD277" s="2981"/>
      <c r="AE277" s="2980"/>
      <c r="AF277" s="2981"/>
      <c r="AG277" s="2980"/>
      <c r="AH277" s="2981"/>
      <c r="AI277" s="2980"/>
      <c r="AJ277" s="2981"/>
      <c r="AK277" s="2980"/>
      <c r="AL277" s="2981"/>
      <c r="AM277" s="2980"/>
      <c r="AN277" s="2981"/>
      <c r="AO277" s="2982"/>
      <c r="AP277" s="2983"/>
      <c r="AQ277" s="2961"/>
      <c r="AR277" s="2962"/>
      <c r="AS277" s="2995"/>
      <c r="AT277" s="2980"/>
      <c r="AU277" s="2980"/>
      <c r="AV277" s="2984"/>
      <c r="AW277" s="2984"/>
      <c r="AX277" s="2979"/>
      <c r="AY277" t="str">
        <f t="shared" si="248"/>
        <v/>
      </c>
      <c r="CW277" s="25" t="str">
        <f t="shared" si="249"/>
        <v/>
      </c>
      <c r="CX277" s="25" t="str">
        <f t="shared" si="250"/>
        <v/>
      </c>
      <c r="CY277" s="25" t="str">
        <f t="shared" si="251"/>
        <v/>
      </c>
      <c r="CZ277" s="25" t="str">
        <f t="shared" si="252"/>
        <v/>
      </c>
      <c r="DA277" s="25" t="str">
        <f t="shared" si="246"/>
        <v/>
      </c>
      <c r="DB277" s="25" t="str">
        <f t="shared" si="247"/>
        <v/>
      </c>
      <c r="DC277"/>
      <c r="DD277"/>
      <c r="DE277"/>
      <c r="DG277" s="26">
        <f t="shared" si="253"/>
        <v>0</v>
      </c>
      <c r="DH277" s="26">
        <f t="shared" si="254"/>
        <v>0</v>
      </c>
      <c r="DI277" s="26">
        <f t="shared" si="255"/>
        <v>0</v>
      </c>
      <c r="DJ277" s="26">
        <f t="shared" si="256"/>
        <v>0</v>
      </c>
      <c r="DK277" s="26">
        <f t="shared" si="257"/>
        <v>0</v>
      </c>
      <c r="DL277" s="26">
        <f t="shared" si="258"/>
        <v>0</v>
      </c>
      <c r="DM277"/>
    </row>
    <row r="278" spans="1:117" x14ac:dyDescent="0.25">
      <c r="A278" s="794"/>
      <c r="B278" s="2985" t="s">
        <v>269</v>
      </c>
      <c r="C278" s="2986"/>
      <c r="D278" s="2975">
        <f t="shared" si="261"/>
        <v>0</v>
      </c>
      <c r="E278" s="3030">
        <f t="shared" si="260"/>
        <v>0</v>
      </c>
      <c r="F278" s="3031">
        <f t="shared" si="260"/>
        <v>0</v>
      </c>
      <c r="G278" s="2961"/>
      <c r="H278" s="2962"/>
      <c r="I278" s="2995"/>
      <c r="J278" s="2962"/>
      <c r="K278" s="2995"/>
      <c r="L278" s="2962"/>
      <c r="M278" s="2995"/>
      <c r="N278" s="2962"/>
      <c r="O278" s="2995"/>
      <c r="P278" s="2962"/>
      <c r="Q278" s="2995"/>
      <c r="R278" s="2962"/>
      <c r="S278" s="2995"/>
      <c r="T278" s="2962"/>
      <c r="U278" s="2995"/>
      <c r="V278" s="2962"/>
      <c r="W278" s="2995"/>
      <c r="X278" s="2962"/>
      <c r="Y278" s="2980"/>
      <c r="Z278" s="2981"/>
      <c r="AA278" s="2980"/>
      <c r="AB278" s="2981"/>
      <c r="AC278" s="2980"/>
      <c r="AD278" s="2981"/>
      <c r="AE278" s="2980"/>
      <c r="AF278" s="2981"/>
      <c r="AG278" s="2980"/>
      <c r="AH278" s="2981"/>
      <c r="AI278" s="2980"/>
      <c r="AJ278" s="2981"/>
      <c r="AK278" s="2980"/>
      <c r="AL278" s="2981"/>
      <c r="AM278" s="2980"/>
      <c r="AN278" s="2981"/>
      <c r="AO278" s="405"/>
      <c r="AP278" s="406"/>
      <c r="AQ278" s="2961"/>
      <c r="AR278" s="2962"/>
      <c r="AS278" s="2995"/>
      <c r="AT278" s="403"/>
      <c r="AU278" s="403"/>
      <c r="AV278" s="410"/>
      <c r="AW278" s="410"/>
      <c r="AX278" s="402"/>
      <c r="AY278" t="str">
        <f t="shared" si="248"/>
        <v/>
      </c>
      <c r="CW278" s="25" t="str">
        <f t="shared" si="249"/>
        <v/>
      </c>
      <c r="CX278" s="25" t="str">
        <f t="shared" si="250"/>
        <v/>
      </c>
      <c r="CY278" s="25" t="str">
        <f t="shared" si="251"/>
        <v/>
      </c>
      <c r="CZ278" s="25" t="str">
        <f t="shared" si="252"/>
        <v/>
      </c>
      <c r="DA278" s="25" t="str">
        <f t="shared" si="246"/>
        <v/>
      </c>
      <c r="DB278" s="25" t="str">
        <f t="shared" si="247"/>
        <v/>
      </c>
      <c r="DC278"/>
      <c r="DD278"/>
      <c r="DE278"/>
      <c r="DG278" s="26">
        <f t="shared" si="253"/>
        <v>0</v>
      </c>
      <c r="DH278" s="26">
        <f t="shared" si="254"/>
        <v>0</v>
      </c>
      <c r="DI278" s="26">
        <f t="shared" si="255"/>
        <v>0</v>
      </c>
      <c r="DJ278" s="26">
        <f t="shared" si="256"/>
        <v>0</v>
      </c>
      <c r="DK278" s="26">
        <f t="shared" si="257"/>
        <v>0</v>
      </c>
      <c r="DL278" s="26">
        <f t="shared" si="258"/>
        <v>0</v>
      </c>
      <c r="DM278"/>
    </row>
    <row r="279" spans="1:117" ht="15" customHeight="1" x14ac:dyDescent="0.25">
      <c r="A279" s="794"/>
      <c r="B279" s="2985" t="s">
        <v>270</v>
      </c>
      <c r="C279" s="2986"/>
      <c r="D279" s="2975">
        <f t="shared" si="261"/>
        <v>0</v>
      </c>
      <c r="E279" s="3030">
        <f t="shared" si="260"/>
        <v>0</v>
      </c>
      <c r="F279" s="3031">
        <f t="shared" si="260"/>
        <v>0</v>
      </c>
      <c r="G279" s="440"/>
      <c r="H279" s="441"/>
      <c r="I279" s="442"/>
      <c r="J279" s="441"/>
      <c r="K279" s="442"/>
      <c r="L279" s="441"/>
      <c r="M279" s="442"/>
      <c r="N279" s="441"/>
      <c r="O279" s="442"/>
      <c r="P279" s="441"/>
      <c r="Q279" s="442"/>
      <c r="R279" s="441"/>
      <c r="S279" s="442"/>
      <c r="T279" s="441"/>
      <c r="U279" s="442"/>
      <c r="V279" s="441"/>
      <c r="W279" s="442"/>
      <c r="X279" s="441"/>
      <c r="Y279" s="403"/>
      <c r="Z279" s="404"/>
      <c r="AA279" s="403"/>
      <c r="AB279" s="404"/>
      <c r="AC279" s="403"/>
      <c r="AD279" s="404"/>
      <c r="AE279" s="403"/>
      <c r="AF279" s="404"/>
      <c r="AG279" s="403"/>
      <c r="AH279" s="404"/>
      <c r="AI279" s="403"/>
      <c r="AJ279" s="404"/>
      <c r="AK279" s="403"/>
      <c r="AL279" s="404"/>
      <c r="AM279" s="403"/>
      <c r="AN279" s="404"/>
      <c r="AO279" s="405"/>
      <c r="AP279" s="406"/>
      <c r="AQ279" s="407"/>
      <c r="AR279" s="408"/>
      <c r="AS279" s="409"/>
      <c r="AT279" s="403"/>
      <c r="AU279" s="403"/>
      <c r="AV279" s="410"/>
      <c r="AW279" s="410"/>
      <c r="AX279" s="402"/>
      <c r="AY279" t="str">
        <f t="shared" si="248"/>
        <v/>
      </c>
      <c r="CW279" s="25" t="str">
        <f t="shared" si="249"/>
        <v/>
      </c>
      <c r="CX279" s="25" t="str">
        <f t="shared" si="250"/>
        <v/>
      </c>
      <c r="CY279" s="25" t="str">
        <f t="shared" si="251"/>
        <v/>
      </c>
      <c r="CZ279" s="25" t="str">
        <f t="shared" si="252"/>
        <v/>
      </c>
      <c r="DA279" s="25" t="str">
        <f t="shared" si="246"/>
        <v/>
      </c>
      <c r="DB279" s="25" t="str">
        <f t="shared" si="247"/>
        <v/>
      </c>
      <c r="DC279"/>
      <c r="DD279"/>
      <c r="DE279"/>
      <c r="DG279" s="26">
        <f t="shared" si="253"/>
        <v>0</v>
      </c>
      <c r="DH279" s="26">
        <f t="shared" si="254"/>
        <v>0</v>
      </c>
      <c r="DI279" s="26">
        <f t="shared" si="255"/>
        <v>0</v>
      </c>
      <c r="DJ279" s="26">
        <f t="shared" si="256"/>
        <v>0</v>
      </c>
      <c r="DK279" s="26">
        <f t="shared" si="257"/>
        <v>0</v>
      </c>
      <c r="DL279" s="26">
        <f t="shared" si="258"/>
        <v>0</v>
      </c>
      <c r="DM279"/>
    </row>
    <row r="280" spans="1:117" x14ac:dyDescent="0.25">
      <c r="A280" s="3032"/>
      <c r="B280" s="2987" t="s">
        <v>271</v>
      </c>
      <c r="C280" s="2987"/>
      <c r="D280" s="2680">
        <f t="shared" si="261"/>
        <v>0</v>
      </c>
      <c r="E280" s="3006">
        <f t="shared" si="260"/>
        <v>0</v>
      </c>
      <c r="F280" s="3033">
        <f t="shared" si="260"/>
        <v>0</v>
      </c>
      <c r="G280" s="2681"/>
      <c r="H280" s="2682"/>
      <c r="I280" s="3034"/>
      <c r="J280" s="2682"/>
      <c r="K280" s="3034"/>
      <c r="L280" s="2682"/>
      <c r="M280" s="3034"/>
      <c r="N280" s="2682"/>
      <c r="O280" s="3034"/>
      <c r="P280" s="2682"/>
      <c r="Q280" s="3034"/>
      <c r="R280" s="2682"/>
      <c r="S280" s="3034"/>
      <c r="T280" s="2682"/>
      <c r="U280" s="3034"/>
      <c r="V280" s="2682"/>
      <c r="W280" s="3034"/>
      <c r="X280" s="2682"/>
      <c r="Y280" s="2970"/>
      <c r="Z280" s="389"/>
      <c r="AA280" s="2970"/>
      <c r="AB280" s="389"/>
      <c r="AC280" s="2970"/>
      <c r="AD280" s="389"/>
      <c r="AE280" s="2970"/>
      <c r="AF280" s="389"/>
      <c r="AG280" s="2970"/>
      <c r="AH280" s="389"/>
      <c r="AI280" s="2970"/>
      <c r="AJ280" s="389"/>
      <c r="AK280" s="2970"/>
      <c r="AL280" s="389"/>
      <c r="AM280" s="2970"/>
      <c r="AN280" s="389"/>
      <c r="AO280" s="2971"/>
      <c r="AP280" s="2972"/>
      <c r="AQ280" s="2992"/>
      <c r="AR280" s="2993"/>
      <c r="AS280" s="413"/>
      <c r="AT280" s="2970"/>
      <c r="AU280" s="2970"/>
      <c r="AV280" s="2973"/>
      <c r="AW280" s="2973"/>
      <c r="AX280" s="2969"/>
      <c r="AY280" t="str">
        <f t="shared" si="248"/>
        <v/>
      </c>
      <c r="CW280" s="25" t="str">
        <f t="shared" si="249"/>
        <v/>
      </c>
      <c r="CX280" s="25" t="str">
        <f t="shared" si="250"/>
        <v/>
      </c>
      <c r="CY280" s="25" t="str">
        <f t="shared" si="251"/>
        <v/>
      </c>
      <c r="CZ280" s="25" t="str">
        <f t="shared" si="252"/>
        <v/>
      </c>
      <c r="DA280" s="25" t="str">
        <f t="shared" si="246"/>
        <v/>
      </c>
      <c r="DB280" s="25" t="str">
        <f t="shared" si="247"/>
        <v/>
      </c>
      <c r="DC280"/>
      <c r="DD280"/>
      <c r="DE280"/>
      <c r="DG280" s="26">
        <f t="shared" si="253"/>
        <v>0</v>
      </c>
      <c r="DH280" s="26">
        <f t="shared" si="254"/>
        <v>0</v>
      </c>
      <c r="DI280" s="26">
        <f t="shared" si="255"/>
        <v>0</v>
      </c>
      <c r="DJ280" s="26">
        <f t="shared" si="256"/>
        <v>0</v>
      </c>
      <c r="DK280" s="26">
        <f t="shared" si="257"/>
        <v>0</v>
      </c>
      <c r="DL280" s="26">
        <f t="shared" si="258"/>
        <v>0</v>
      </c>
      <c r="DM280"/>
    </row>
    <row r="281" spans="1:117" x14ac:dyDescent="0.25">
      <c r="A281" s="3025" t="s">
        <v>278</v>
      </c>
      <c r="B281" s="830" t="s">
        <v>266</v>
      </c>
      <c r="C281" s="830"/>
      <c r="D281" s="245">
        <f t="shared" si="261"/>
        <v>0</v>
      </c>
      <c r="E281" s="390">
        <f t="shared" ref="E281:F298" si="262">SUM(G281+I281+K281+M281+O281+Q281+S281+U281+W281+Y281+AA281+AC281+AE281+AG281+AI281+AK281+AM281)</f>
        <v>0</v>
      </c>
      <c r="F281" s="391">
        <f t="shared" si="262"/>
        <v>0</v>
      </c>
      <c r="G281" s="392"/>
      <c r="H281" s="393"/>
      <c r="I281" s="394"/>
      <c r="J281" s="393"/>
      <c r="K281" s="394"/>
      <c r="L281" s="393"/>
      <c r="M281" s="394"/>
      <c r="N281" s="393"/>
      <c r="O281" s="394"/>
      <c r="P281" s="393"/>
      <c r="Q281" s="394"/>
      <c r="R281" s="393"/>
      <c r="S281" s="394"/>
      <c r="T281" s="393"/>
      <c r="U281" s="394"/>
      <c r="V281" s="395"/>
      <c r="W281" s="394"/>
      <c r="X281" s="395"/>
      <c r="Y281" s="394"/>
      <c r="Z281" s="395"/>
      <c r="AA281" s="394"/>
      <c r="AB281" s="395"/>
      <c r="AC281" s="394"/>
      <c r="AD281" s="395"/>
      <c r="AE281" s="394"/>
      <c r="AF281" s="395"/>
      <c r="AG281" s="394"/>
      <c r="AH281" s="395"/>
      <c r="AI281" s="394"/>
      <c r="AJ281" s="395"/>
      <c r="AK281" s="394"/>
      <c r="AL281" s="395"/>
      <c r="AM281" s="394"/>
      <c r="AN281" s="395"/>
      <c r="AO281" s="396"/>
      <c r="AP281" s="397"/>
      <c r="AQ281" s="392"/>
      <c r="AR281" s="393"/>
      <c r="AS281" s="2957"/>
      <c r="AT281" s="394"/>
      <c r="AU281" s="394"/>
      <c r="AV281" s="398"/>
      <c r="AW281" s="398"/>
      <c r="AX281" s="393"/>
      <c r="AY281" t="str">
        <f t="shared" si="248"/>
        <v/>
      </c>
      <c r="CW281" s="25" t="str">
        <f t="shared" si="249"/>
        <v/>
      </c>
      <c r="CX281" s="25" t="str">
        <f t="shared" si="250"/>
        <v/>
      </c>
      <c r="CY281" s="25" t="str">
        <f t="shared" si="251"/>
        <v/>
      </c>
      <c r="CZ281" s="25" t="str">
        <f t="shared" si="252"/>
        <v/>
      </c>
      <c r="DA281" s="25" t="str">
        <f t="shared" si="246"/>
        <v/>
      </c>
      <c r="DB281" s="25" t="str">
        <f t="shared" si="247"/>
        <v/>
      </c>
      <c r="DC281"/>
      <c r="DD281"/>
      <c r="DE281"/>
      <c r="DG281" s="26">
        <f t="shared" si="253"/>
        <v>0</v>
      </c>
      <c r="DH281" s="26">
        <f t="shared" si="254"/>
        <v>0</v>
      </c>
      <c r="DI281" s="26">
        <f t="shared" si="255"/>
        <v>0</v>
      </c>
      <c r="DJ281" s="26">
        <f t="shared" si="256"/>
        <v>0</v>
      </c>
      <c r="DK281" s="26">
        <f t="shared" si="257"/>
        <v>0</v>
      </c>
      <c r="DL281" s="26">
        <f t="shared" si="258"/>
        <v>0</v>
      </c>
      <c r="DM281"/>
    </row>
    <row r="282" spans="1:117" x14ac:dyDescent="0.25">
      <c r="A282" s="713"/>
      <c r="B282" s="2974" t="s">
        <v>267</v>
      </c>
      <c r="C282" s="2974"/>
      <c r="D282" s="2975">
        <f t="shared" si="261"/>
        <v>0</v>
      </c>
      <c r="E282" s="2976">
        <f t="shared" si="262"/>
        <v>0</v>
      </c>
      <c r="F282" s="2977">
        <f t="shared" si="262"/>
        <v>0</v>
      </c>
      <c r="G282" s="2978"/>
      <c r="H282" s="2979"/>
      <c r="I282" s="2980"/>
      <c r="J282" s="2979"/>
      <c r="K282" s="2980"/>
      <c r="L282" s="2979"/>
      <c r="M282" s="2980"/>
      <c r="N282" s="2979"/>
      <c r="O282" s="2980"/>
      <c r="P282" s="2979"/>
      <c r="Q282" s="2980"/>
      <c r="R282" s="2979"/>
      <c r="S282" s="2980"/>
      <c r="T282" s="2979"/>
      <c r="U282" s="2980"/>
      <c r="V282" s="2981"/>
      <c r="W282" s="2980"/>
      <c r="X282" s="2981"/>
      <c r="Y282" s="2980"/>
      <c r="Z282" s="2981"/>
      <c r="AA282" s="2980"/>
      <c r="AB282" s="2981"/>
      <c r="AC282" s="2980"/>
      <c r="AD282" s="2981"/>
      <c r="AE282" s="2980"/>
      <c r="AF282" s="2981"/>
      <c r="AG282" s="2980"/>
      <c r="AH282" s="2981"/>
      <c r="AI282" s="2980"/>
      <c r="AJ282" s="2981"/>
      <c r="AK282" s="2980"/>
      <c r="AL282" s="2981"/>
      <c r="AM282" s="2980"/>
      <c r="AN282" s="2981"/>
      <c r="AO282" s="2982"/>
      <c r="AP282" s="2983"/>
      <c r="AQ282" s="2961"/>
      <c r="AR282" s="2962"/>
      <c r="AS282" s="394"/>
      <c r="AT282" s="2980"/>
      <c r="AU282" s="2980"/>
      <c r="AV282" s="2984"/>
      <c r="AW282" s="2984"/>
      <c r="AX282" s="2979"/>
      <c r="AY282" t="str">
        <f t="shared" si="248"/>
        <v/>
      </c>
      <c r="CW282" s="25" t="str">
        <f t="shared" si="249"/>
        <v/>
      </c>
      <c r="CX282" s="25" t="str">
        <f t="shared" si="250"/>
        <v/>
      </c>
      <c r="CY282" s="25" t="str">
        <f t="shared" si="251"/>
        <v/>
      </c>
      <c r="CZ282" s="25" t="str">
        <f t="shared" si="252"/>
        <v/>
      </c>
      <c r="DA282" s="25" t="str">
        <f t="shared" si="246"/>
        <v/>
      </c>
      <c r="DB282" s="25" t="str">
        <f t="shared" si="247"/>
        <v/>
      </c>
      <c r="DC282"/>
      <c r="DD282"/>
      <c r="DE282"/>
      <c r="DG282" s="26">
        <f t="shared" si="253"/>
        <v>0</v>
      </c>
      <c r="DH282" s="26">
        <f t="shared" si="254"/>
        <v>0</v>
      </c>
      <c r="DI282" s="26">
        <f t="shared" si="255"/>
        <v>0</v>
      </c>
      <c r="DJ282" s="26">
        <f t="shared" si="256"/>
        <v>0</v>
      </c>
      <c r="DK282" s="26">
        <f t="shared" si="257"/>
        <v>0</v>
      </c>
      <c r="DL282" s="26">
        <f t="shared" si="258"/>
        <v>0</v>
      </c>
      <c r="DM282"/>
    </row>
    <row r="283" spans="1:117" x14ac:dyDescent="0.25">
      <c r="A283" s="713"/>
      <c r="B283" s="2974" t="s">
        <v>268</v>
      </c>
      <c r="C283" s="2974"/>
      <c r="D283" s="2975">
        <f t="shared" si="261"/>
        <v>0</v>
      </c>
      <c r="E283" s="2976">
        <f t="shared" si="262"/>
        <v>0</v>
      </c>
      <c r="F283" s="2977">
        <f t="shared" si="262"/>
        <v>0</v>
      </c>
      <c r="G283" s="2978"/>
      <c r="H283" s="2979"/>
      <c r="I283" s="2980"/>
      <c r="J283" s="2979"/>
      <c r="K283" s="2980"/>
      <c r="L283" s="2979"/>
      <c r="M283" s="2980"/>
      <c r="N283" s="2979"/>
      <c r="O283" s="2980"/>
      <c r="P283" s="2979"/>
      <c r="Q283" s="2980"/>
      <c r="R283" s="2979"/>
      <c r="S283" s="2980"/>
      <c r="T283" s="2979"/>
      <c r="U283" s="2980"/>
      <c r="V283" s="2981"/>
      <c r="W283" s="2980"/>
      <c r="X283" s="2981"/>
      <c r="Y283" s="2980"/>
      <c r="Z283" s="2981"/>
      <c r="AA283" s="2980"/>
      <c r="AB283" s="2981"/>
      <c r="AC283" s="2980"/>
      <c r="AD283" s="2981"/>
      <c r="AE283" s="2980"/>
      <c r="AF283" s="2981"/>
      <c r="AG283" s="2980"/>
      <c r="AH283" s="2981"/>
      <c r="AI283" s="2980"/>
      <c r="AJ283" s="2981"/>
      <c r="AK283" s="2980"/>
      <c r="AL283" s="2981"/>
      <c r="AM283" s="2980"/>
      <c r="AN283" s="2981"/>
      <c r="AO283" s="2982"/>
      <c r="AP283" s="2983"/>
      <c r="AQ283" s="2961"/>
      <c r="AR283" s="2962"/>
      <c r="AS283" s="2995"/>
      <c r="AT283" s="2980"/>
      <c r="AU283" s="2980"/>
      <c r="AV283" s="2984"/>
      <c r="AW283" s="2984"/>
      <c r="AX283" s="2979"/>
      <c r="AY283" t="str">
        <f t="shared" si="248"/>
        <v/>
      </c>
      <c r="CW283" s="25" t="str">
        <f t="shared" si="249"/>
        <v/>
      </c>
      <c r="CX283" s="25" t="str">
        <f t="shared" si="250"/>
        <v/>
      </c>
      <c r="CY283" s="25" t="str">
        <f t="shared" si="251"/>
        <v/>
      </c>
      <c r="CZ283" s="25" t="str">
        <f t="shared" si="252"/>
        <v/>
      </c>
      <c r="DA283" s="25" t="str">
        <f t="shared" ref="DA283:DA346" si="263">IF(AND(D283&gt;0,AX283="")," * No olvide ingresar datos en Usuarios Migrantes. (Digite cero si no tiene).","")</f>
        <v/>
      </c>
      <c r="DB283" s="25" t="str">
        <f t="shared" ref="DB283:DB346" si="264">IF(AX283&gt;D283, "* Migrantes no puede ser mayor al Total","")</f>
        <v/>
      </c>
      <c r="DC283"/>
      <c r="DD283"/>
      <c r="DE283"/>
      <c r="DG283" s="26">
        <f t="shared" si="253"/>
        <v>0</v>
      </c>
      <c r="DH283" s="26">
        <f t="shared" si="254"/>
        <v>0</v>
      </c>
      <c r="DI283" s="26">
        <f t="shared" si="255"/>
        <v>0</v>
      </c>
      <c r="DJ283" s="26">
        <f t="shared" si="256"/>
        <v>0</v>
      </c>
      <c r="DK283" s="26">
        <f t="shared" si="257"/>
        <v>0</v>
      </c>
      <c r="DL283" s="26">
        <f t="shared" si="258"/>
        <v>0</v>
      </c>
      <c r="DM283"/>
    </row>
    <row r="284" spans="1:117" x14ac:dyDescent="0.25">
      <c r="A284" s="713"/>
      <c r="B284" s="2985" t="s">
        <v>269</v>
      </c>
      <c r="C284" s="2986"/>
      <c r="D284" s="2975">
        <f t="shared" si="261"/>
        <v>0</v>
      </c>
      <c r="E284" s="2976">
        <f t="shared" si="262"/>
        <v>0</v>
      </c>
      <c r="F284" s="2977">
        <f t="shared" si="262"/>
        <v>0</v>
      </c>
      <c r="G284" s="401"/>
      <c r="H284" s="402"/>
      <c r="I284" s="403"/>
      <c r="J284" s="402"/>
      <c r="K284" s="403"/>
      <c r="L284" s="402"/>
      <c r="M284" s="403"/>
      <c r="N284" s="402"/>
      <c r="O284" s="403"/>
      <c r="P284" s="402"/>
      <c r="Q284" s="403"/>
      <c r="R284" s="402"/>
      <c r="S284" s="403"/>
      <c r="T284" s="402"/>
      <c r="U284" s="403"/>
      <c r="V284" s="404"/>
      <c r="W284" s="403"/>
      <c r="X284" s="404"/>
      <c r="Y284" s="403"/>
      <c r="Z284" s="404"/>
      <c r="AA284" s="403"/>
      <c r="AB284" s="404"/>
      <c r="AC284" s="403"/>
      <c r="AD284" s="404"/>
      <c r="AE284" s="403"/>
      <c r="AF284" s="404"/>
      <c r="AG284" s="403"/>
      <c r="AH284" s="404"/>
      <c r="AI284" s="403"/>
      <c r="AJ284" s="404"/>
      <c r="AK284" s="403"/>
      <c r="AL284" s="404"/>
      <c r="AM284" s="403"/>
      <c r="AN284" s="404"/>
      <c r="AO284" s="405"/>
      <c r="AP284" s="406"/>
      <c r="AQ284" s="2961"/>
      <c r="AR284" s="2962"/>
      <c r="AS284" s="2995"/>
      <c r="AT284" s="403"/>
      <c r="AU284" s="403"/>
      <c r="AV284" s="410"/>
      <c r="AW284" s="410"/>
      <c r="AX284" s="402"/>
      <c r="AY284" t="str">
        <f t="shared" ref="AY284:AY298" si="265">CW284&amp;CX284&amp;CY284&amp;CZ284&amp;DA284&amp;DB284&amp;DC284</f>
        <v/>
      </c>
      <c r="CW284" s="25" t="str">
        <f t="shared" ref="CW284:CW298" si="266">IF(AND(F284&gt;0,AO284=""),"  * No olvide digitar Embarazadas. Digite Cero si no tiene.",IF(AO284&gt;F284," * Las Embarazadas no pueden superar el Total Mujeres.",""))</f>
        <v/>
      </c>
      <c r="CX284" s="25" t="str">
        <f t="shared" ref="CX284:CX298" si="267">IF(AND(D284&gt;0,AV284="")," * No olvide ingresar datos en Usuarios con Discapacidad. (Digite cero si no tiene).",IF(AV284&gt;D284," * La variable Usuarios con discapacidad No puede ser mayor al Total.",""))</f>
        <v/>
      </c>
      <c r="CY284" s="25" t="str">
        <f t="shared" ref="CY284:CY298" si="268">IF(AND(D284&gt;0,AW284="")," * No olvide ingresar datos en Usuarios Oncológicos. (Digite cero si no tiene).",IF(AW284&gt;D284," * La variable Usuarios oncológicos No puede ser mayor al Total.",""))</f>
        <v/>
      </c>
      <c r="CZ284" s="25" t="str">
        <f t="shared" ref="CZ284:CZ298" si="269">IF(AND((AI284+AJ284)&gt;0,AP284="")," * No olvide digitar la variable 60 años. Si no tiene digite Cero.",IF(AP284&gt;(AI284+AJ284), "* El número de pacientes de 60 años NO DEBE ser mayor a lo registrado en el grupo etario de 60 a 64 años.",""))</f>
        <v/>
      </c>
      <c r="DA284" s="25" t="str">
        <f t="shared" si="263"/>
        <v/>
      </c>
      <c r="DB284" s="25" t="str">
        <f t="shared" si="264"/>
        <v/>
      </c>
      <c r="DC284"/>
      <c r="DD284"/>
      <c r="DE284"/>
      <c r="DG284" s="26">
        <f t="shared" ref="DG284:DG298" si="270">IF(AND(F284&gt;0,AO284=""),1,IF(AO284&gt;F284,1,0))</f>
        <v>0</v>
      </c>
      <c r="DH284" s="26">
        <f t="shared" ref="DH284:DH298" si="271">IF(AND(D284&gt;0,AV284=""),1,IF(AV284&gt;D284,1,0))</f>
        <v>0</v>
      </c>
      <c r="DI284" s="26">
        <f t="shared" ref="DI284:DI298" si="272">IF(AND(D284&gt;0,AW284=""),1,IF(AW284&gt;D284,1,0))</f>
        <v>0</v>
      </c>
      <c r="DJ284" s="26">
        <f t="shared" ref="DJ284:DJ298" si="273">IF(AND((AI284+AJ284)&gt;0,AP284=""),1,IF(AP284&gt;(AI284+AJ284),1,0))</f>
        <v>0</v>
      </c>
      <c r="DK284" s="26">
        <f t="shared" ref="DK284:DK298" si="274">IF(AND(D284&gt;0,AX284=""),1,0)</f>
        <v>0</v>
      </c>
      <c r="DL284" s="26">
        <f t="shared" ref="DL284:DL298" si="275">IF(AX284&gt;D284,1,0)</f>
        <v>0</v>
      </c>
      <c r="DM284"/>
    </row>
    <row r="285" spans="1:117" ht="15" customHeight="1" x14ac:dyDescent="0.25">
      <c r="A285" s="713"/>
      <c r="B285" s="2985" t="s">
        <v>270</v>
      </c>
      <c r="C285" s="2986"/>
      <c r="D285" s="2975">
        <f t="shared" si="261"/>
        <v>0</v>
      </c>
      <c r="E285" s="2976">
        <f t="shared" si="262"/>
        <v>0</v>
      </c>
      <c r="F285" s="2977">
        <f t="shared" si="262"/>
        <v>0</v>
      </c>
      <c r="G285" s="401"/>
      <c r="H285" s="402"/>
      <c r="I285" s="403"/>
      <c r="J285" s="402"/>
      <c r="K285" s="403"/>
      <c r="L285" s="402"/>
      <c r="M285" s="403"/>
      <c r="N285" s="402"/>
      <c r="O285" s="403"/>
      <c r="P285" s="402"/>
      <c r="Q285" s="403"/>
      <c r="R285" s="402"/>
      <c r="S285" s="403"/>
      <c r="T285" s="402"/>
      <c r="U285" s="403"/>
      <c r="V285" s="404"/>
      <c r="W285" s="403"/>
      <c r="X285" s="404"/>
      <c r="Y285" s="403"/>
      <c r="Z285" s="404"/>
      <c r="AA285" s="403"/>
      <c r="AB285" s="404"/>
      <c r="AC285" s="403"/>
      <c r="AD285" s="404"/>
      <c r="AE285" s="403"/>
      <c r="AF285" s="404"/>
      <c r="AG285" s="403"/>
      <c r="AH285" s="404"/>
      <c r="AI285" s="403"/>
      <c r="AJ285" s="404"/>
      <c r="AK285" s="403"/>
      <c r="AL285" s="404"/>
      <c r="AM285" s="403"/>
      <c r="AN285" s="404"/>
      <c r="AO285" s="405"/>
      <c r="AP285" s="406"/>
      <c r="AQ285" s="407"/>
      <c r="AR285" s="408"/>
      <c r="AS285" s="409"/>
      <c r="AT285" s="403"/>
      <c r="AU285" s="403"/>
      <c r="AV285" s="410"/>
      <c r="AW285" s="410"/>
      <c r="AX285" s="402"/>
      <c r="AY285" t="str">
        <f t="shared" si="265"/>
        <v/>
      </c>
      <c r="CW285" s="25" t="str">
        <f t="shared" si="266"/>
        <v/>
      </c>
      <c r="CX285" s="25" t="str">
        <f t="shared" si="267"/>
        <v/>
      </c>
      <c r="CY285" s="25" t="str">
        <f t="shared" si="268"/>
        <v/>
      </c>
      <c r="CZ285" s="25" t="str">
        <f t="shared" si="269"/>
        <v/>
      </c>
      <c r="DA285" s="25" t="str">
        <f t="shared" si="263"/>
        <v/>
      </c>
      <c r="DB285" s="25" t="str">
        <f t="shared" si="264"/>
        <v/>
      </c>
      <c r="DC285"/>
      <c r="DD285"/>
      <c r="DE285"/>
      <c r="DG285" s="26">
        <f t="shared" si="270"/>
        <v>0</v>
      </c>
      <c r="DH285" s="26">
        <f t="shared" si="271"/>
        <v>0</v>
      </c>
      <c r="DI285" s="26">
        <f t="shared" si="272"/>
        <v>0</v>
      </c>
      <c r="DJ285" s="26">
        <f t="shared" si="273"/>
        <v>0</v>
      </c>
      <c r="DK285" s="26">
        <f t="shared" si="274"/>
        <v>0</v>
      </c>
      <c r="DL285" s="26">
        <f t="shared" si="275"/>
        <v>0</v>
      </c>
      <c r="DM285"/>
    </row>
    <row r="286" spans="1:117" x14ac:dyDescent="0.25">
      <c r="A286" s="3035"/>
      <c r="B286" s="2987" t="s">
        <v>271</v>
      </c>
      <c r="C286" s="2987"/>
      <c r="D286" s="2988">
        <f t="shared" si="261"/>
        <v>0</v>
      </c>
      <c r="E286" s="2989">
        <f t="shared" si="262"/>
        <v>0</v>
      </c>
      <c r="F286" s="2990">
        <f t="shared" si="262"/>
        <v>0</v>
      </c>
      <c r="G286" s="2968"/>
      <c r="H286" s="2969"/>
      <c r="I286" s="2970"/>
      <c r="J286" s="2969"/>
      <c r="K286" s="2970"/>
      <c r="L286" s="2969"/>
      <c r="M286" s="2970"/>
      <c r="N286" s="2969"/>
      <c r="O286" s="2970"/>
      <c r="P286" s="2969"/>
      <c r="Q286" s="2970"/>
      <c r="R286" s="2969"/>
      <c r="S286" s="2970"/>
      <c r="T286" s="2969"/>
      <c r="U286" s="2970"/>
      <c r="V286" s="389"/>
      <c r="W286" s="2970"/>
      <c r="X286" s="389"/>
      <c r="Y286" s="2970"/>
      <c r="Z286" s="389"/>
      <c r="AA286" s="2970"/>
      <c r="AB286" s="389"/>
      <c r="AC286" s="2970"/>
      <c r="AD286" s="389"/>
      <c r="AE286" s="2970"/>
      <c r="AF286" s="389"/>
      <c r="AG286" s="2970"/>
      <c r="AH286" s="389"/>
      <c r="AI286" s="2970"/>
      <c r="AJ286" s="389"/>
      <c r="AK286" s="2970"/>
      <c r="AL286" s="389"/>
      <c r="AM286" s="2970"/>
      <c r="AN286" s="389"/>
      <c r="AO286" s="2971"/>
      <c r="AP286" s="2972"/>
      <c r="AQ286" s="2992"/>
      <c r="AR286" s="2993"/>
      <c r="AS286" s="413"/>
      <c r="AT286" s="2970"/>
      <c r="AU286" s="2970"/>
      <c r="AV286" s="2973"/>
      <c r="AW286" s="2973"/>
      <c r="AX286" s="2969"/>
      <c r="AY286" t="str">
        <f t="shared" si="265"/>
        <v/>
      </c>
      <c r="CW286" s="25" t="str">
        <f t="shared" si="266"/>
        <v/>
      </c>
      <c r="CX286" s="25" t="str">
        <f t="shared" si="267"/>
        <v/>
      </c>
      <c r="CY286" s="25" t="str">
        <f t="shared" si="268"/>
        <v/>
      </c>
      <c r="CZ286" s="25" t="str">
        <f t="shared" si="269"/>
        <v/>
      </c>
      <c r="DA286" s="25" t="str">
        <f t="shared" si="263"/>
        <v/>
      </c>
      <c r="DB286" s="25" t="str">
        <f t="shared" si="264"/>
        <v/>
      </c>
      <c r="DC286"/>
      <c r="DD286"/>
      <c r="DE286"/>
      <c r="DG286" s="26">
        <f t="shared" si="270"/>
        <v>0</v>
      </c>
      <c r="DH286" s="26">
        <f t="shared" si="271"/>
        <v>0</v>
      </c>
      <c r="DI286" s="26">
        <f t="shared" si="272"/>
        <v>0</v>
      </c>
      <c r="DJ286" s="26">
        <f t="shared" si="273"/>
        <v>0</v>
      </c>
      <c r="DK286" s="26">
        <f t="shared" si="274"/>
        <v>0</v>
      </c>
      <c r="DL286" s="26">
        <f t="shared" si="275"/>
        <v>0</v>
      </c>
      <c r="DM286"/>
    </row>
    <row r="287" spans="1:117" x14ac:dyDescent="0.25">
      <c r="A287" s="2844" t="s">
        <v>102</v>
      </c>
      <c r="B287" s="830" t="s">
        <v>266</v>
      </c>
      <c r="C287" s="830"/>
      <c r="D287" s="245">
        <f t="shared" si="261"/>
        <v>0</v>
      </c>
      <c r="E287" s="390">
        <f t="shared" si="262"/>
        <v>0</v>
      </c>
      <c r="F287" s="391">
        <f t="shared" si="262"/>
        <v>0</v>
      </c>
      <c r="G287" s="392"/>
      <c r="H287" s="393"/>
      <c r="I287" s="394"/>
      <c r="J287" s="393"/>
      <c r="K287" s="394"/>
      <c r="L287" s="393"/>
      <c r="M287" s="394"/>
      <c r="N287" s="393"/>
      <c r="O287" s="394"/>
      <c r="P287" s="393"/>
      <c r="Q287" s="394"/>
      <c r="R287" s="393"/>
      <c r="S287" s="394"/>
      <c r="T287" s="393"/>
      <c r="U287" s="394"/>
      <c r="V287" s="395"/>
      <c r="W287" s="394"/>
      <c r="X287" s="395"/>
      <c r="Y287" s="394"/>
      <c r="Z287" s="395"/>
      <c r="AA287" s="394"/>
      <c r="AB287" s="395"/>
      <c r="AC287" s="394"/>
      <c r="AD287" s="395"/>
      <c r="AE287" s="394"/>
      <c r="AF287" s="395"/>
      <c r="AG287" s="394"/>
      <c r="AH287" s="395"/>
      <c r="AI287" s="394"/>
      <c r="AJ287" s="395"/>
      <c r="AK287" s="394"/>
      <c r="AL287" s="395"/>
      <c r="AM287" s="394"/>
      <c r="AN287" s="395"/>
      <c r="AO287" s="396"/>
      <c r="AP287" s="397"/>
      <c r="AQ287" s="392"/>
      <c r="AR287" s="393"/>
      <c r="AS287" s="2957"/>
      <c r="AT287" s="394"/>
      <c r="AU287" s="394"/>
      <c r="AV287" s="398"/>
      <c r="AW287" s="398"/>
      <c r="AX287" s="393"/>
      <c r="AY287" t="str">
        <f t="shared" si="265"/>
        <v/>
      </c>
      <c r="CW287" s="25" t="str">
        <f t="shared" si="266"/>
        <v/>
      </c>
      <c r="CX287" s="25" t="str">
        <f t="shared" si="267"/>
        <v/>
      </c>
      <c r="CY287" s="25" t="str">
        <f t="shared" si="268"/>
        <v/>
      </c>
      <c r="CZ287" s="25" t="str">
        <f t="shared" si="269"/>
        <v/>
      </c>
      <c r="DA287" s="25" t="str">
        <f t="shared" si="263"/>
        <v/>
      </c>
      <c r="DB287" s="25" t="str">
        <f t="shared" si="264"/>
        <v/>
      </c>
      <c r="DC287"/>
      <c r="DD287"/>
      <c r="DE287"/>
      <c r="DG287" s="26">
        <f t="shared" si="270"/>
        <v>0</v>
      </c>
      <c r="DH287" s="26">
        <f t="shared" si="271"/>
        <v>0</v>
      </c>
      <c r="DI287" s="26">
        <f t="shared" si="272"/>
        <v>0</v>
      </c>
      <c r="DJ287" s="26">
        <f t="shared" si="273"/>
        <v>0</v>
      </c>
      <c r="DK287" s="26">
        <f t="shared" si="274"/>
        <v>0</v>
      </c>
      <c r="DL287" s="26">
        <f t="shared" si="275"/>
        <v>0</v>
      </c>
      <c r="DM287"/>
    </row>
    <row r="288" spans="1:117" x14ac:dyDescent="0.25">
      <c r="A288" s="713"/>
      <c r="B288" s="2974" t="s">
        <v>267</v>
      </c>
      <c r="C288" s="2974"/>
      <c r="D288" s="2975">
        <f t="shared" si="261"/>
        <v>0</v>
      </c>
      <c r="E288" s="2976">
        <f t="shared" si="262"/>
        <v>0</v>
      </c>
      <c r="F288" s="2977">
        <f t="shared" si="262"/>
        <v>0</v>
      </c>
      <c r="G288" s="2978"/>
      <c r="H288" s="2979"/>
      <c r="I288" s="2980"/>
      <c r="J288" s="2979"/>
      <c r="K288" s="2980"/>
      <c r="L288" s="2979"/>
      <c r="M288" s="2980"/>
      <c r="N288" s="2979"/>
      <c r="O288" s="2980"/>
      <c r="P288" s="2979"/>
      <c r="Q288" s="2980"/>
      <c r="R288" s="2979"/>
      <c r="S288" s="2980"/>
      <c r="T288" s="2979"/>
      <c r="U288" s="2980"/>
      <c r="V288" s="2981"/>
      <c r="W288" s="2980"/>
      <c r="X288" s="2981"/>
      <c r="Y288" s="2980"/>
      <c r="Z288" s="2981"/>
      <c r="AA288" s="2980"/>
      <c r="AB288" s="2981"/>
      <c r="AC288" s="2980"/>
      <c r="AD288" s="2981"/>
      <c r="AE288" s="2980"/>
      <c r="AF288" s="2981"/>
      <c r="AG288" s="2980"/>
      <c r="AH288" s="2981"/>
      <c r="AI288" s="2980"/>
      <c r="AJ288" s="2981"/>
      <c r="AK288" s="2980"/>
      <c r="AL288" s="2981"/>
      <c r="AM288" s="2980"/>
      <c r="AN288" s="2981"/>
      <c r="AO288" s="2982"/>
      <c r="AP288" s="2983"/>
      <c r="AQ288" s="2961"/>
      <c r="AR288" s="2962"/>
      <c r="AS288" s="394"/>
      <c r="AT288" s="2980"/>
      <c r="AU288" s="2980"/>
      <c r="AV288" s="2984"/>
      <c r="AW288" s="2984"/>
      <c r="AX288" s="2979"/>
      <c r="AY288" t="str">
        <f t="shared" si="265"/>
        <v/>
      </c>
      <c r="CW288" s="25" t="str">
        <f t="shared" si="266"/>
        <v/>
      </c>
      <c r="CX288" s="25" t="str">
        <f t="shared" si="267"/>
        <v/>
      </c>
      <c r="CY288" s="25" t="str">
        <f t="shared" si="268"/>
        <v/>
      </c>
      <c r="CZ288" s="25" t="str">
        <f t="shared" si="269"/>
        <v/>
      </c>
      <c r="DA288" s="25" t="str">
        <f t="shared" si="263"/>
        <v/>
      </c>
      <c r="DB288" s="25" t="str">
        <f t="shared" si="264"/>
        <v/>
      </c>
      <c r="DC288"/>
      <c r="DD288"/>
      <c r="DE288"/>
      <c r="DG288" s="26">
        <f t="shared" si="270"/>
        <v>0</v>
      </c>
      <c r="DH288" s="26">
        <f t="shared" si="271"/>
        <v>0</v>
      </c>
      <c r="DI288" s="26">
        <f t="shared" si="272"/>
        <v>0</v>
      </c>
      <c r="DJ288" s="26">
        <f t="shared" si="273"/>
        <v>0</v>
      </c>
      <c r="DK288" s="26">
        <f t="shared" si="274"/>
        <v>0</v>
      </c>
      <c r="DL288" s="26">
        <f t="shared" si="275"/>
        <v>0</v>
      </c>
      <c r="DM288"/>
    </row>
    <row r="289" spans="1:117" x14ac:dyDescent="0.25">
      <c r="A289" s="713"/>
      <c r="B289" s="2974" t="s">
        <v>268</v>
      </c>
      <c r="C289" s="2974"/>
      <c r="D289" s="2975">
        <f t="shared" si="261"/>
        <v>0</v>
      </c>
      <c r="E289" s="2976">
        <f t="shared" si="262"/>
        <v>0</v>
      </c>
      <c r="F289" s="2977">
        <f t="shared" si="262"/>
        <v>0</v>
      </c>
      <c r="G289" s="2978"/>
      <c r="H289" s="2979"/>
      <c r="I289" s="2980"/>
      <c r="J289" s="2979"/>
      <c r="K289" s="2980"/>
      <c r="L289" s="2979"/>
      <c r="M289" s="2980"/>
      <c r="N289" s="2979"/>
      <c r="O289" s="2980"/>
      <c r="P289" s="2979"/>
      <c r="Q289" s="2980"/>
      <c r="R289" s="2979"/>
      <c r="S289" s="2980"/>
      <c r="T289" s="2979"/>
      <c r="U289" s="2980"/>
      <c r="V289" s="2981"/>
      <c r="W289" s="2980"/>
      <c r="X289" s="2981"/>
      <c r="Y289" s="2980"/>
      <c r="Z289" s="2981"/>
      <c r="AA289" s="2980"/>
      <c r="AB289" s="2981"/>
      <c r="AC289" s="2980"/>
      <c r="AD289" s="2981"/>
      <c r="AE289" s="2980"/>
      <c r="AF289" s="2981"/>
      <c r="AG289" s="2980"/>
      <c r="AH289" s="2981"/>
      <c r="AI289" s="2980"/>
      <c r="AJ289" s="2981"/>
      <c r="AK289" s="2980"/>
      <c r="AL289" s="2981"/>
      <c r="AM289" s="2980"/>
      <c r="AN289" s="2981"/>
      <c r="AO289" s="2982"/>
      <c r="AP289" s="2983"/>
      <c r="AQ289" s="2961"/>
      <c r="AR289" s="2962"/>
      <c r="AS289" s="2995"/>
      <c r="AT289" s="2980"/>
      <c r="AU289" s="2980"/>
      <c r="AV289" s="2984"/>
      <c r="AW289" s="2984"/>
      <c r="AX289" s="2979"/>
      <c r="AY289" t="str">
        <f t="shared" si="265"/>
        <v/>
      </c>
      <c r="CW289" s="25" t="str">
        <f t="shared" si="266"/>
        <v/>
      </c>
      <c r="CX289" s="25" t="str">
        <f t="shared" si="267"/>
        <v/>
      </c>
      <c r="CY289" s="25" t="str">
        <f t="shared" si="268"/>
        <v/>
      </c>
      <c r="CZ289" s="25" t="str">
        <f t="shared" si="269"/>
        <v/>
      </c>
      <c r="DA289" s="25" t="str">
        <f t="shared" si="263"/>
        <v/>
      </c>
      <c r="DB289" s="25" t="str">
        <f t="shared" si="264"/>
        <v/>
      </c>
      <c r="DC289"/>
      <c r="DD289"/>
      <c r="DE289"/>
      <c r="DG289" s="26">
        <f t="shared" si="270"/>
        <v>0</v>
      </c>
      <c r="DH289" s="26">
        <f t="shared" si="271"/>
        <v>0</v>
      </c>
      <c r="DI289" s="26">
        <f t="shared" si="272"/>
        <v>0</v>
      </c>
      <c r="DJ289" s="26">
        <f t="shared" si="273"/>
        <v>0</v>
      </c>
      <c r="DK289" s="26">
        <f t="shared" si="274"/>
        <v>0</v>
      </c>
      <c r="DL289" s="26">
        <f t="shared" si="275"/>
        <v>0</v>
      </c>
      <c r="DM289"/>
    </row>
    <row r="290" spans="1:117" x14ac:dyDescent="0.25">
      <c r="A290" s="713"/>
      <c r="B290" s="2985" t="s">
        <v>269</v>
      </c>
      <c r="C290" s="2986"/>
      <c r="D290" s="2975">
        <f t="shared" si="261"/>
        <v>0</v>
      </c>
      <c r="E290" s="2976">
        <f t="shared" si="262"/>
        <v>0</v>
      </c>
      <c r="F290" s="2977">
        <f t="shared" si="262"/>
        <v>0</v>
      </c>
      <c r="G290" s="401"/>
      <c r="H290" s="402"/>
      <c r="I290" s="403"/>
      <c r="J290" s="402"/>
      <c r="K290" s="403"/>
      <c r="L290" s="402"/>
      <c r="M290" s="403"/>
      <c r="N290" s="402"/>
      <c r="O290" s="403"/>
      <c r="P290" s="402"/>
      <c r="Q290" s="403"/>
      <c r="R290" s="402"/>
      <c r="S290" s="403"/>
      <c r="T290" s="402"/>
      <c r="U290" s="403"/>
      <c r="V290" s="404"/>
      <c r="W290" s="403"/>
      <c r="X290" s="404"/>
      <c r="Y290" s="403"/>
      <c r="Z290" s="404"/>
      <c r="AA290" s="403"/>
      <c r="AB290" s="404"/>
      <c r="AC290" s="403"/>
      <c r="AD290" s="404"/>
      <c r="AE290" s="403"/>
      <c r="AF290" s="404"/>
      <c r="AG290" s="403"/>
      <c r="AH290" s="404"/>
      <c r="AI290" s="403"/>
      <c r="AJ290" s="404"/>
      <c r="AK290" s="403"/>
      <c r="AL290" s="404"/>
      <c r="AM290" s="403"/>
      <c r="AN290" s="404"/>
      <c r="AO290" s="405"/>
      <c r="AP290" s="406"/>
      <c r="AQ290" s="2961"/>
      <c r="AR290" s="2962"/>
      <c r="AS290" s="2995"/>
      <c r="AT290" s="403"/>
      <c r="AU290" s="403"/>
      <c r="AV290" s="410"/>
      <c r="AW290" s="410"/>
      <c r="AX290" s="402"/>
      <c r="AY290" t="str">
        <f t="shared" si="265"/>
        <v/>
      </c>
      <c r="CW290" s="25" t="str">
        <f t="shared" si="266"/>
        <v/>
      </c>
      <c r="CX290" s="25" t="str">
        <f t="shared" si="267"/>
        <v/>
      </c>
      <c r="CY290" s="25" t="str">
        <f t="shared" si="268"/>
        <v/>
      </c>
      <c r="CZ290" s="25" t="str">
        <f t="shared" si="269"/>
        <v/>
      </c>
      <c r="DA290" s="25" t="str">
        <f t="shared" si="263"/>
        <v/>
      </c>
      <c r="DB290" s="25" t="str">
        <f t="shared" si="264"/>
        <v/>
      </c>
      <c r="DC290"/>
      <c r="DD290"/>
      <c r="DE290"/>
      <c r="DG290" s="26">
        <f t="shared" si="270"/>
        <v>0</v>
      </c>
      <c r="DH290" s="26">
        <f t="shared" si="271"/>
        <v>0</v>
      </c>
      <c r="DI290" s="26">
        <f t="shared" si="272"/>
        <v>0</v>
      </c>
      <c r="DJ290" s="26">
        <f t="shared" si="273"/>
        <v>0</v>
      </c>
      <c r="DK290" s="26">
        <f t="shared" si="274"/>
        <v>0</v>
      </c>
      <c r="DL290" s="26">
        <f t="shared" si="275"/>
        <v>0</v>
      </c>
      <c r="DM290"/>
    </row>
    <row r="291" spans="1:117" ht="15" customHeight="1" x14ac:dyDescent="0.25">
      <c r="A291" s="713"/>
      <c r="B291" s="2985" t="s">
        <v>270</v>
      </c>
      <c r="C291" s="2986"/>
      <c r="D291" s="2975">
        <f t="shared" si="261"/>
        <v>0</v>
      </c>
      <c r="E291" s="2976">
        <f t="shared" si="262"/>
        <v>0</v>
      </c>
      <c r="F291" s="2977">
        <f t="shared" si="262"/>
        <v>0</v>
      </c>
      <c r="G291" s="401"/>
      <c r="H291" s="402"/>
      <c r="I291" s="403"/>
      <c r="J291" s="402"/>
      <c r="K291" s="403"/>
      <c r="L291" s="402"/>
      <c r="M291" s="403"/>
      <c r="N291" s="402"/>
      <c r="O291" s="403"/>
      <c r="P291" s="402"/>
      <c r="Q291" s="403"/>
      <c r="R291" s="402"/>
      <c r="S291" s="403"/>
      <c r="T291" s="402"/>
      <c r="U291" s="403"/>
      <c r="V291" s="404"/>
      <c r="W291" s="403"/>
      <c r="X291" s="404"/>
      <c r="Y291" s="403"/>
      <c r="Z291" s="404"/>
      <c r="AA291" s="403"/>
      <c r="AB291" s="404"/>
      <c r="AC291" s="403"/>
      <c r="AD291" s="404"/>
      <c r="AE291" s="403"/>
      <c r="AF291" s="404"/>
      <c r="AG291" s="403"/>
      <c r="AH291" s="404"/>
      <c r="AI291" s="403"/>
      <c r="AJ291" s="404"/>
      <c r="AK291" s="403"/>
      <c r="AL291" s="404"/>
      <c r="AM291" s="403"/>
      <c r="AN291" s="404"/>
      <c r="AO291" s="405"/>
      <c r="AP291" s="406"/>
      <c r="AQ291" s="407"/>
      <c r="AR291" s="408"/>
      <c r="AS291" s="409"/>
      <c r="AT291" s="403"/>
      <c r="AU291" s="403"/>
      <c r="AV291" s="410"/>
      <c r="AW291" s="410"/>
      <c r="AX291" s="402"/>
      <c r="AY291" t="str">
        <f t="shared" si="265"/>
        <v/>
      </c>
      <c r="CW291" s="25" t="str">
        <f t="shared" si="266"/>
        <v/>
      </c>
      <c r="CX291" s="25" t="str">
        <f t="shared" si="267"/>
        <v/>
      </c>
      <c r="CY291" s="25" t="str">
        <f t="shared" si="268"/>
        <v/>
      </c>
      <c r="CZ291" s="25" t="str">
        <f t="shared" si="269"/>
        <v/>
      </c>
      <c r="DA291" s="25" t="str">
        <f t="shared" si="263"/>
        <v/>
      </c>
      <c r="DB291" s="25" t="str">
        <f t="shared" si="264"/>
        <v/>
      </c>
      <c r="DC291"/>
      <c r="DD291"/>
      <c r="DE291"/>
      <c r="DG291" s="26">
        <f t="shared" si="270"/>
        <v>0</v>
      </c>
      <c r="DH291" s="26">
        <f t="shared" si="271"/>
        <v>0</v>
      </c>
      <c r="DI291" s="26">
        <f t="shared" si="272"/>
        <v>0</v>
      </c>
      <c r="DJ291" s="26">
        <f t="shared" si="273"/>
        <v>0</v>
      </c>
      <c r="DK291" s="26">
        <f t="shared" si="274"/>
        <v>0</v>
      </c>
      <c r="DL291" s="26">
        <f t="shared" si="275"/>
        <v>0</v>
      </c>
      <c r="DM291"/>
    </row>
    <row r="292" spans="1:117" x14ac:dyDescent="0.25">
      <c r="A292" s="3035"/>
      <c r="B292" s="2987" t="s">
        <v>271</v>
      </c>
      <c r="C292" s="2987"/>
      <c r="D292" s="2988">
        <f t="shared" si="261"/>
        <v>0</v>
      </c>
      <c r="E292" s="2989">
        <f t="shared" si="262"/>
        <v>0</v>
      </c>
      <c r="F292" s="2990">
        <f t="shared" si="262"/>
        <v>0</v>
      </c>
      <c r="G292" s="2968"/>
      <c r="H292" s="2969"/>
      <c r="I292" s="2970"/>
      <c r="J292" s="2969"/>
      <c r="K292" s="2970"/>
      <c r="L292" s="2969"/>
      <c r="M292" s="2970"/>
      <c r="N292" s="2969"/>
      <c r="O292" s="2970"/>
      <c r="P292" s="2969"/>
      <c r="Q292" s="2970"/>
      <c r="R292" s="2969"/>
      <c r="S292" s="2970"/>
      <c r="T292" s="2969"/>
      <c r="U292" s="2970"/>
      <c r="V292" s="389"/>
      <c r="W292" s="2970"/>
      <c r="X292" s="389"/>
      <c r="Y292" s="2970"/>
      <c r="Z292" s="389"/>
      <c r="AA292" s="2970"/>
      <c r="AB292" s="389"/>
      <c r="AC292" s="2970"/>
      <c r="AD292" s="389"/>
      <c r="AE292" s="2970"/>
      <c r="AF292" s="389"/>
      <c r="AG292" s="2970"/>
      <c r="AH292" s="389"/>
      <c r="AI292" s="2970"/>
      <c r="AJ292" s="389"/>
      <c r="AK292" s="2970"/>
      <c r="AL292" s="389"/>
      <c r="AM292" s="2970"/>
      <c r="AN292" s="389"/>
      <c r="AO292" s="2971"/>
      <c r="AP292" s="2972"/>
      <c r="AQ292" s="2992"/>
      <c r="AR292" s="2993"/>
      <c r="AS292" s="413"/>
      <c r="AT292" s="2970"/>
      <c r="AU292" s="2970"/>
      <c r="AV292" s="2973"/>
      <c r="AW292" s="2973"/>
      <c r="AX292" s="2969"/>
      <c r="AY292" t="str">
        <f t="shared" si="265"/>
        <v/>
      </c>
      <c r="CW292" s="25" t="str">
        <f t="shared" si="266"/>
        <v/>
      </c>
      <c r="CX292" s="25" t="str">
        <f t="shared" si="267"/>
        <v/>
      </c>
      <c r="CY292" s="25" t="str">
        <f t="shared" si="268"/>
        <v/>
      </c>
      <c r="CZ292" s="25" t="str">
        <f t="shared" si="269"/>
        <v/>
      </c>
      <c r="DA292" s="25" t="str">
        <f t="shared" si="263"/>
        <v/>
      </c>
      <c r="DB292" s="25" t="str">
        <f t="shared" si="264"/>
        <v/>
      </c>
      <c r="DC292"/>
      <c r="DD292"/>
      <c r="DE292"/>
      <c r="DG292" s="26">
        <f t="shared" si="270"/>
        <v>0</v>
      </c>
      <c r="DH292" s="26">
        <f t="shared" si="271"/>
        <v>0</v>
      </c>
      <c r="DI292" s="26">
        <f t="shared" si="272"/>
        <v>0</v>
      </c>
      <c r="DJ292" s="26">
        <f t="shared" si="273"/>
        <v>0</v>
      </c>
      <c r="DK292" s="26">
        <f t="shared" si="274"/>
        <v>0</v>
      </c>
      <c r="DL292" s="26">
        <f t="shared" si="275"/>
        <v>0</v>
      </c>
      <c r="DM292"/>
    </row>
    <row r="293" spans="1:117" ht="15" customHeight="1" x14ac:dyDescent="0.25">
      <c r="A293" s="2824" t="s">
        <v>104</v>
      </c>
      <c r="B293" s="3036" t="s">
        <v>266</v>
      </c>
      <c r="C293" s="3036"/>
      <c r="D293" s="3037">
        <f t="shared" si="261"/>
        <v>0</v>
      </c>
      <c r="E293" s="3038">
        <f t="shared" si="262"/>
        <v>0</v>
      </c>
      <c r="F293" s="3039">
        <f t="shared" si="262"/>
        <v>0</v>
      </c>
      <c r="G293" s="3040"/>
      <c r="H293" s="3041"/>
      <c r="I293" s="3042"/>
      <c r="J293" s="3041"/>
      <c r="K293" s="3042"/>
      <c r="L293" s="3041"/>
      <c r="M293" s="3042"/>
      <c r="N293" s="3041"/>
      <c r="O293" s="3042"/>
      <c r="P293" s="3041"/>
      <c r="Q293" s="3042"/>
      <c r="R293" s="3041"/>
      <c r="S293" s="3042"/>
      <c r="T293" s="3041"/>
      <c r="U293" s="3042"/>
      <c r="V293" s="3043"/>
      <c r="W293" s="3042"/>
      <c r="X293" s="3043"/>
      <c r="Y293" s="3042"/>
      <c r="Z293" s="3043"/>
      <c r="AA293" s="3042"/>
      <c r="AB293" s="3043"/>
      <c r="AC293" s="3042"/>
      <c r="AD293" s="3043"/>
      <c r="AE293" s="3042"/>
      <c r="AF293" s="3043"/>
      <c r="AG293" s="3042"/>
      <c r="AH293" s="3043"/>
      <c r="AI293" s="3042"/>
      <c r="AJ293" s="3043"/>
      <c r="AK293" s="3042"/>
      <c r="AL293" s="3043"/>
      <c r="AM293" s="3040"/>
      <c r="AN293" s="3044"/>
      <c r="AO293" s="3042"/>
      <c r="AP293" s="3045"/>
      <c r="AQ293" s="3040"/>
      <c r="AR293" s="3046"/>
      <c r="AS293" s="3029"/>
      <c r="AT293" s="3029"/>
      <c r="AU293" s="3029"/>
      <c r="AV293" s="387"/>
      <c r="AW293" s="387"/>
      <c r="AX293" s="386"/>
      <c r="AY293" t="str">
        <f t="shared" si="265"/>
        <v/>
      </c>
      <c r="CW293" s="25" t="str">
        <f t="shared" si="266"/>
        <v/>
      </c>
      <c r="CX293" s="25" t="str">
        <f t="shared" si="267"/>
        <v/>
      </c>
      <c r="CY293" s="25" t="str">
        <f t="shared" si="268"/>
        <v/>
      </c>
      <c r="CZ293" s="25" t="str">
        <f t="shared" si="269"/>
        <v/>
      </c>
      <c r="DA293" s="25" t="str">
        <f t="shared" si="263"/>
        <v/>
      </c>
      <c r="DB293" s="25" t="str">
        <f t="shared" si="264"/>
        <v/>
      </c>
      <c r="DC293"/>
      <c r="DD293"/>
      <c r="DE293"/>
      <c r="DG293" s="26">
        <f t="shared" si="270"/>
        <v>0</v>
      </c>
      <c r="DH293" s="26">
        <f t="shared" si="271"/>
        <v>0</v>
      </c>
      <c r="DI293" s="26">
        <f t="shared" si="272"/>
        <v>0</v>
      </c>
      <c r="DJ293" s="26">
        <f t="shared" si="273"/>
        <v>0</v>
      </c>
      <c r="DK293" s="26">
        <f t="shared" si="274"/>
        <v>0</v>
      </c>
      <c r="DL293" s="26">
        <f t="shared" si="275"/>
        <v>0</v>
      </c>
      <c r="DM293"/>
    </row>
    <row r="294" spans="1:117" x14ac:dyDescent="0.25">
      <c r="A294" s="729"/>
      <c r="B294" s="2974" t="s">
        <v>267</v>
      </c>
      <c r="C294" s="2974"/>
      <c r="D294" s="3047">
        <f t="shared" si="261"/>
        <v>0</v>
      </c>
      <c r="E294" s="3048">
        <f t="shared" si="262"/>
        <v>0</v>
      </c>
      <c r="F294" s="3049">
        <f t="shared" si="262"/>
        <v>0</v>
      </c>
      <c r="G294" s="3050"/>
      <c r="H294" s="3051"/>
      <c r="I294" s="3052"/>
      <c r="J294" s="3051"/>
      <c r="K294" s="3052"/>
      <c r="L294" s="3051"/>
      <c r="M294" s="3052"/>
      <c r="N294" s="3051"/>
      <c r="O294" s="3052"/>
      <c r="P294" s="3051"/>
      <c r="Q294" s="3052"/>
      <c r="R294" s="3051"/>
      <c r="S294" s="3052"/>
      <c r="T294" s="3051"/>
      <c r="U294" s="3052"/>
      <c r="V294" s="3053"/>
      <c r="W294" s="3052"/>
      <c r="X294" s="3053"/>
      <c r="Y294" s="3052"/>
      <c r="Z294" s="3053"/>
      <c r="AA294" s="3052"/>
      <c r="AB294" s="3053"/>
      <c r="AC294" s="3052"/>
      <c r="AD294" s="3053"/>
      <c r="AE294" s="3052"/>
      <c r="AF294" s="3053"/>
      <c r="AG294" s="3052"/>
      <c r="AH294" s="3053"/>
      <c r="AI294" s="3052"/>
      <c r="AJ294" s="3053"/>
      <c r="AK294" s="3052"/>
      <c r="AL294" s="3053"/>
      <c r="AM294" s="3050"/>
      <c r="AN294" s="3054"/>
      <c r="AO294" s="3052"/>
      <c r="AP294" s="3055"/>
      <c r="AQ294" s="2961"/>
      <c r="AR294" s="2962"/>
      <c r="AS294" s="394"/>
      <c r="AT294" s="2980"/>
      <c r="AU294" s="2980"/>
      <c r="AV294" s="2984"/>
      <c r="AW294" s="2984"/>
      <c r="AX294" s="2979"/>
      <c r="AY294" t="str">
        <f t="shared" si="265"/>
        <v/>
      </c>
      <c r="CW294" s="25" t="str">
        <f t="shared" si="266"/>
        <v/>
      </c>
      <c r="CX294" s="25" t="str">
        <f t="shared" si="267"/>
        <v/>
      </c>
      <c r="CY294" s="25" t="str">
        <f t="shared" si="268"/>
        <v/>
      </c>
      <c r="CZ294" s="25" t="str">
        <f t="shared" si="269"/>
        <v/>
      </c>
      <c r="DA294" s="25" t="str">
        <f t="shared" si="263"/>
        <v/>
      </c>
      <c r="DB294" s="25" t="str">
        <f t="shared" si="264"/>
        <v/>
      </c>
      <c r="DC294"/>
      <c r="DD294"/>
      <c r="DE294"/>
      <c r="DG294" s="26">
        <f t="shared" si="270"/>
        <v>0</v>
      </c>
      <c r="DH294" s="26">
        <f t="shared" si="271"/>
        <v>0</v>
      </c>
      <c r="DI294" s="26">
        <f t="shared" si="272"/>
        <v>0</v>
      </c>
      <c r="DJ294" s="26">
        <f t="shared" si="273"/>
        <v>0</v>
      </c>
      <c r="DK294" s="26">
        <f t="shared" si="274"/>
        <v>0</v>
      </c>
      <c r="DL294" s="26">
        <f t="shared" si="275"/>
        <v>0</v>
      </c>
      <c r="DM294"/>
    </row>
    <row r="295" spans="1:117" x14ac:dyDescent="0.25">
      <c r="A295" s="729"/>
      <c r="B295" s="2974" t="s">
        <v>268</v>
      </c>
      <c r="C295" s="2974"/>
      <c r="D295" s="3047">
        <f t="shared" si="261"/>
        <v>0</v>
      </c>
      <c r="E295" s="3048">
        <f t="shared" si="262"/>
        <v>0</v>
      </c>
      <c r="F295" s="3049">
        <f t="shared" si="262"/>
        <v>0</v>
      </c>
      <c r="G295" s="3050"/>
      <c r="H295" s="3051"/>
      <c r="I295" s="3052"/>
      <c r="J295" s="3051"/>
      <c r="K295" s="3052"/>
      <c r="L295" s="3051"/>
      <c r="M295" s="3052"/>
      <c r="N295" s="3051"/>
      <c r="O295" s="3052"/>
      <c r="P295" s="3051"/>
      <c r="Q295" s="3052"/>
      <c r="R295" s="3051"/>
      <c r="S295" s="3052"/>
      <c r="T295" s="3051"/>
      <c r="U295" s="3052"/>
      <c r="V295" s="3053"/>
      <c r="W295" s="3052"/>
      <c r="X295" s="3053"/>
      <c r="Y295" s="3052"/>
      <c r="Z295" s="3053"/>
      <c r="AA295" s="3052"/>
      <c r="AB295" s="3053"/>
      <c r="AC295" s="3052"/>
      <c r="AD295" s="3053"/>
      <c r="AE295" s="3052"/>
      <c r="AF295" s="3053"/>
      <c r="AG295" s="3052"/>
      <c r="AH295" s="3053"/>
      <c r="AI295" s="3052"/>
      <c r="AJ295" s="3053"/>
      <c r="AK295" s="3052"/>
      <c r="AL295" s="3053"/>
      <c r="AM295" s="3050"/>
      <c r="AN295" s="3054"/>
      <c r="AO295" s="3052"/>
      <c r="AP295" s="3055"/>
      <c r="AQ295" s="2961"/>
      <c r="AR295" s="2962"/>
      <c r="AS295" s="2995"/>
      <c r="AT295" s="2980"/>
      <c r="AU295" s="2980"/>
      <c r="AV295" s="2984"/>
      <c r="AW295" s="2984"/>
      <c r="AX295" s="2979"/>
      <c r="AY295" t="str">
        <f t="shared" si="265"/>
        <v/>
      </c>
      <c r="CW295" s="25" t="str">
        <f t="shared" si="266"/>
        <v/>
      </c>
      <c r="CX295" s="25" t="str">
        <f t="shared" si="267"/>
        <v/>
      </c>
      <c r="CY295" s="25" t="str">
        <f t="shared" si="268"/>
        <v/>
      </c>
      <c r="CZ295" s="25" t="str">
        <f t="shared" si="269"/>
        <v/>
      </c>
      <c r="DA295" s="25" t="str">
        <f t="shared" si="263"/>
        <v/>
      </c>
      <c r="DB295" s="25" t="str">
        <f t="shared" si="264"/>
        <v/>
      </c>
      <c r="DC295"/>
      <c r="DD295"/>
      <c r="DE295"/>
      <c r="DG295" s="26">
        <f t="shared" si="270"/>
        <v>0</v>
      </c>
      <c r="DH295" s="26">
        <f t="shared" si="271"/>
        <v>0</v>
      </c>
      <c r="DI295" s="26">
        <f t="shared" si="272"/>
        <v>0</v>
      </c>
      <c r="DJ295" s="26">
        <f t="shared" si="273"/>
        <v>0</v>
      </c>
      <c r="DK295" s="26">
        <f t="shared" si="274"/>
        <v>0</v>
      </c>
      <c r="DL295" s="26">
        <f t="shared" si="275"/>
        <v>0</v>
      </c>
      <c r="DM295"/>
    </row>
    <row r="296" spans="1:117" x14ac:dyDescent="0.25">
      <c r="A296" s="729"/>
      <c r="B296" s="2985" t="s">
        <v>269</v>
      </c>
      <c r="C296" s="2986"/>
      <c r="D296" s="3047">
        <f t="shared" si="261"/>
        <v>0</v>
      </c>
      <c r="E296" s="3048">
        <f t="shared" si="262"/>
        <v>0</v>
      </c>
      <c r="F296" s="3049">
        <f t="shared" si="262"/>
        <v>0</v>
      </c>
      <c r="G296" s="3056"/>
      <c r="H296" s="3057"/>
      <c r="I296" s="3058"/>
      <c r="J296" s="3057"/>
      <c r="K296" s="3058"/>
      <c r="L296" s="3057"/>
      <c r="M296" s="3058"/>
      <c r="N296" s="3057"/>
      <c r="O296" s="3058"/>
      <c r="P296" s="3057"/>
      <c r="Q296" s="3058"/>
      <c r="R296" s="3057"/>
      <c r="S296" s="3058"/>
      <c r="T296" s="3057"/>
      <c r="U296" s="3058"/>
      <c r="V296" s="3057"/>
      <c r="W296" s="3058"/>
      <c r="X296" s="3057"/>
      <c r="Y296" s="3058"/>
      <c r="Z296" s="3057"/>
      <c r="AA296" s="3058"/>
      <c r="AB296" s="3057"/>
      <c r="AC296" s="3058"/>
      <c r="AD296" s="3057"/>
      <c r="AE296" s="3058"/>
      <c r="AF296" s="3057"/>
      <c r="AG296" s="3058"/>
      <c r="AH296" s="3057"/>
      <c r="AI296" s="3058"/>
      <c r="AJ296" s="3057"/>
      <c r="AK296" s="3058"/>
      <c r="AL296" s="3057"/>
      <c r="AM296" s="3056"/>
      <c r="AN296" s="3059"/>
      <c r="AO296" s="3060"/>
      <c r="AP296" s="3061"/>
      <c r="AQ296" s="2961"/>
      <c r="AR296" s="2962"/>
      <c r="AS296" s="2995"/>
      <c r="AT296" s="3060"/>
      <c r="AU296" s="3060"/>
      <c r="AV296" s="3062"/>
      <c r="AW296" s="3062"/>
      <c r="AX296" s="3063"/>
      <c r="AY296" t="str">
        <f t="shared" si="265"/>
        <v/>
      </c>
      <c r="CW296" s="25" t="str">
        <f t="shared" si="266"/>
        <v/>
      </c>
      <c r="CX296" s="25" t="str">
        <f t="shared" si="267"/>
        <v/>
      </c>
      <c r="CY296" s="25" t="str">
        <f t="shared" si="268"/>
        <v/>
      </c>
      <c r="CZ296" s="25" t="str">
        <f t="shared" si="269"/>
        <v/>
      </c>
      <c r="DA296" s="25" t="str">
        <f t="shared" si="263"/>
        <v/>
      </c>
      <c r="DB296" s="25" t="str">
        <f t="shared" si="264"/>
        <v/>
      </c>
      <c r="DC296"/>
      <c r="DD296"/>
      <c r="DE296"/>
      <c r="DG296" s="26">
        <f t="shared" si="270"/>
        <v>0</v>
      </c>
      <c r="DH296" s="26">
        <f t="shared" si="271"/>
        <v>0</v>
      </c>
      <c r="DI296" s="26">
        <f t="shared" si="272"/>
        <v>0</v>
      </c>
      <c r="DJ296" s="26">
        <f t="shared" si="273"/>
        <v>0</v>
      </c>
      <c r="DK296" s="26">
        <f t="shared" si="274"/>
        <v>0</v>
      </c>
      <c r="DL296" s="26">
        <f t="shared" si="275"/>
        <v>0</v>
      </c>
      <c r="DM296"/>
    </row>
    <row r="297" spans="1:117" ht="15" customHeight="1" x14ac:dyDescent="0.25">
      <c r="A297" s="729"/>
      <c r="B297" s="2985" t="s">
        <v>270</v>
      </c>
      <c r="C297" s="2986"/>
      <c r="D297" s="3047">
        <f t="shared" si="261"/>
        <v>0</v>
      </c>
      <c r="E297" s="3048">
        <f t="shared" si="262"/>
        <v>0</v>
      </c>
      <c r="F297" s="3049">
        <f t="shared" si="262"/>
        <v>0</v>
      </c>
      <c r="G297" s="3056"/>
      <c r="H297" s="3057"/>
      <c r="I297" s="3058"/>
      <c r="J297" s="3057"/>
      <c r="K297" s="3058"/>
      <c r="L297" s="3057"/>
      <c r="M297" s="3058"/>
      <c r="N297" s="3057"/>
      <c r="O297" s="3058"/>
      <c r="P297" s="3057"/>
      <c r="Q297" s="3058"/>
      <c r="R297" s="3057"/>
      <c r="S297" s="3058"/>
      <c r="T297" s="3057"/>
      <c r="U297" s="3058"/>
      <c r="V297" s="3057"/>
      <c r="W297" s="3058"/>
      <c r="X297" s="3057"/>
      <c r="Y297" s="3058"/>
      <c r="Z297" s="3057"/>
      <c r="AA297" s="3058"/>
      <c r="AB297" s="3057"/>
      <c r="AC297" s="3058"/>
      <c r="AD297" s="3057"/>
      <c r="AE297" s="3058"/>
      <c r="AF297" s="3057"/>
      <c r="AG297" s="3058"/>
      <c r="AH297" s="3057"/>
      <c r="AI297" s="3058"/>
      <c r="AJ297" s="3057"/>
      <c r="AK297" s="3058"/>
      <c r="AL297" s="3057"/>
      <c r="AM297" s="3056"/>
      <c r="AN297" s="3059"/>
      <c r="AO297" s="494"/>
      <c r="AP297" s="451"/>
      <c r="AQ297" s="407"/>
      <c r="AR297" s="408"/>
      <c r="AS297" s="409"/>
      <c r="AT297" s="494"/>
      <c r="AU297" s="494"/>
      <c r="AV297" s="495"/>
      <c r="AW297" s="495"/>
      <c r="AX297" s="496"/>
      <c r="AY297" t="str">
        <f t="shared" si="265"/>
        <v/>
      </c>
      <c r="CW297" s="25" t="str">
        <f t="shared" si="266"/>
        <v/>
      </c>
      <c r="CX297" s="25" t="str">
        <f t="shared" si="267"/>
        <v/>
      </c>
      <c r="CY297" s="25" t="str">
        <f t="shared" si="268"/>
        <v/>
      </c>
      <c r="CZ297" s="25" t="str">
        <f t="shared" si="269"/>
        <v/>
      </c>
      <c r="DA297" s="25" t="str">
        <f t="shared" si="263"/>
        <v/>
      </c>
      <c r="DB297" s="25" t="str">
        <f t="shared" si="264"/>
        <v/>
      </c>
      <c r="DC297"/>
      <c r="DD297"/>
      <c r="DE297"/>
      <c r="DG297" s="26">
        <f t="shared" si="270"/>
        <v>0</v>
      </c>
      <c r="DH297" s="26">
        <f t="shared" si="271"/>
        <v>0</v>
      </c>
      <c r="DI297" s="26">
        <f t="shared" si="272"/>
        <v>0</v>
      </c>
      <c r="DJ297" s="26">
        <f t="shared" si="273"/>
        <v>0</v>
      </c>
      <c r="DK297" s="26">
        <f t="shared" si="274"/>
        <v>0</v>
      </c>
      <c r="DL297" s="26">
        <f t="shared" si="275"/>
        <v>0</v>
      </c>
      <c r="DM297"/>
    </row>
    <row r="298" spans="1:117" x14ac:dyDescent="0.25">
      <c r="A298" s="3064"/>
      <c r="B298" s="2987" t="s">
        <v>271</v>
      </c>
      <c r="C298" s="2987"/>
      <c r="D298" s="3065">
        <f t="shared" si="261"/>
        <v>0</v>
      </c>
      <c r="E298" s="3066">
        <f t="shared" si="262"/>
        <v>0</v>
      </c>
      <c r="F298" s="3067">
        <f t="shared" si="262"/>
        <v>0</v>
      </c>
      <c r="G298" s="3068"/>
      <c r="H298" s="3069"/>
      <c r="I298" s="3070"/>
      <c r="J298" s="3069"/>
      <c r="K298" s="3070"/>
      <c r="L298" s="3069"/>
      <c r="M298" s="3070"/>
      <c r="N298" s="3069"/>
      <c r="O298" s="3070"/>
      <c r="P298" s="3069"/>
      <c r="Q298" s="3070"/>
      <c r="R298" s="3069"/>
      <c r="S298" s="3070"/>
      <c r="T298" s="3069"/>
      <c r="U298" s="3068"/>
      <c r="V298" s="3069"/>
      <c r="W298" s="3068"/>
      <c r="X298" s="3069"/>
      <c r="Y298" s="3068"/>
      <c r="Z298" s="3069"/>
      <c r="AA298" s="3068"/>
      <c r="AB298" s="3069"/>
      <c r="AC298" s="3068"/>
      <c r="AD298" s="3069"/>
      <c r="AE298" s="3068"/>
      <c r="AF298" s="3069"/>
      <c r="AG298" s="3068"/>
      <c r="AH298" s="3069"/>
      <c r="AI298" s="3068"/>
      <c r="AJ298" s="3069"/>
      <c r="AK298" s="3068"/>
      <c r="AL298" s="3069"/>
      <c r="AM298" s="3068"/>
      <c r="AN298" s="3071"/>
      <c r="AO298" s="2970"/>
      <c r="AP298" s="2972"/>
      <c r="AQ298" s="2992"/>
      <c r="AR298" s="2993"/>
      <c r="AS298" s="413"/>
      <c r="AT298" s="2970"/>
      <c r="AU298" s="2970"/>
      <c r="AV298" s="2973"/>
      <c r="AW298" s="2973"/>
      <c r="AX298" s="2969"/>
      <c r="AY298" t="str">
        <f t="shared" si="265"/>
        <v/>
      </c>
      <c r="CW298" s="25" t="str">
        <f t="shared" si="266"/>
        <v/>
      </c>
      <c r="CX298" s="25" t="str">
        <f t="shared" si="267"/>
        <v/>
      </c>
      <c r="CY298" s="25" t="str">
        <f t="shared" si="268"/>
        <v/>
      </c>
      <c r="CZ298" s="25" t="str">
        <f t="shared" si="269"/>
        <v/>
      </c>
      <c r="DA298" s="25" t="str">
        <f t="shared" si="263"/>
        <v/>
      </c>
      <c r="DB298" s="25" t="str">
        <f t="shared" si="264"/>
        <v/>
      </c>
      <c r="DC298"/>
      <c r="DD298"/>
      <c r="DE298"/>
      <c r="DG298" s="26">
        <f t="shared" si="270"/>
        <v>0</v>
      </c>
      <c r="DH298" s="26">
        <f t="shared" si="271"/>
        <v>0</v>
      </c>
      <c r="DI298" s="26">
        <f t="shared" si="272"/>
        <v>0</v>
      </c>
      <c r="DJ298" s="26">
        <f t="shared" si="273"/>
        <v>0</v>
      </c>
      <c r="DK298" s="26">
        <f t="shared" si="274"/>
        <v>0</v>
      </c>
      <c r="DL298" s="26">
        <f t="shared" si="275"/>
        <v>0</v>
      </c>
      <c r="DM298"/>
    </row>
    <row r="299" spans="1:117" x14ac:dyDescent="0.25">
      <c r="A299" s="852" t="s">
        <v>4</v>
      </c>
      <c r="B299" s="830" t="s">
        <v>266</v>
      </c>
      <c r="C299" s="830"/>
      <c r="D299" s="245">
        <f t="shared" si="261"/>
        <v>209</v>
      </c>
      <c r="E299" s="290">
        <f t="shared" ref="E299:F304" si="276">SUM(G299+I299+K299+M299+O299+Q299+S299+U299+W299+Y299+AA299+AC299+AE299+AG299+AI299+AK299+AM299)</f>
        <v>82</v>
      </c>
      <c r="F299" s="454">
        <f t="shared" si="276"/>
        <v>127</v>
      </c>
      <c r="G299" s="245">
        <f t="shared" ref="G299:X304" si="277">+G221+G227+G233+G239+G245+G251+G257+G281+G287+G293</f>
        <v>3</v>
      </c>
      <c r="H299" s="454">
        <f t="shared" si="277"/>
        <v>3</v>
      </c>
      <c r="I299" s="245">
        <f t="shared" si="277"/>
        <v>0</v>
      </c>
      <c r="J299" s="454">
        <f t="shared" si="277"/>
        <v>2</v>
      </c>
      <c r="K299" s="454">
        <f t="shared" si="277"/>
        <v>7</v>
      </c>
      <c r="L299" s="454">
        <f t="shared" si="277"/>
        <v>0</v>
      </c>
      <c r="M299" s="454">
        <f t="shared" si="277"/>
        <v>7</v>
      </c>
      <c r="N299" s="454">
        <f t="shared" si="277"/>
        <v>2</v>
      </c>
      <c r="O299" s="454">
        <f t="shared" si="277"/>
        <v>2</v>
      </c>
      <c r="P299" s="454">
        <f t="shared" si="277"/>
        <v>1</v>
      </c>
      <c r="Q299" s="454">
        <f t="shared" si="277"/>
        <v>5</v>
      </c>
      <c r="R299" s="454">
        <f t="shared" si="277"/>
        <v>2</v>
      </c>
      <c r="S299" s="454">
        <f t="shared" si="277"/>
        <v>2</v>
      </c>
      <c r="T299" s="454">
        <f t="shared" si="277"/>
        <v>1</v>
      </c>
      <c r="U299" s="454">
        <f t="shared" si="277"/>
        <v>7</v>
      </c>
      <c r="V299" s="454">
        <f t="shared" si="277"/>
        <v>3</v>
      </c>
      <c r="W299" s="454">
        <f t="shared" si="277"/>
        <v>5</v>
      </c>
      <c r="X299" s="454">
        <f t="shared" si="277"/>
        <v>6</v>
      </c>
      <c r="Y299" s="245">
        <f>+Y221+Y227+Y233+Y239+Y245+Y251+Y257+Y263+Y269+Y275+Y281+Y287+Y293</f>
        <v>10</v>
      </c>
      <c r="Z299" s="245">
        <f t="shared" ref="Z299:AN302" si="278">+Z221+Z227+Z233+Z239+Z245+Z251+Z257+Z263+Z269+Z275+Z281+Z287+Z293</f>
        <v>17</v>
      </c>
      <c r="AA299" s="245">
        <f t="shared" si="278"/>
        <v>7</v>
      </c>
      <c r="AB299" s="245">
        <f t="shared" si="278"/>
        <v>3</v>
      </c>
      <c r="AC299" s="245">
        <f t="shared" si="278"/>
        <v>2</v>
      </c>
      <c r="AD299" s="245">
        <f t="shared" si="278"/>
        <v>18</v>
      </c>
      <c r="AE299" s="245">
        <f t="shared" si="278"/>
        <v>4</v>
      </c>
      <c r="AF299" s="245">
        <f t="shared" si="278"/>
        <v>13</v>
      </c>
      <c r="AG299" s="245">
        <f t="shared" si="278"/>
        <v>6</v>
      </c>
      <c r="AH299" s="245">
        <f t="shared" si="278"/>
        <v>21</v>
      </c>
      <c r="AI299" s="245">
        <f t="shared" si="278"/>
        <v>7</v>
      </c>
      <c r="AJ299" s="245">
        <f t="shared" si="278"/>
        <v>8</v>
      </c>
      <c r="AK299" s="245">
        <f t="shared" si="278"/>
        <v>2</v>
      </c>
      <c r="AL299" s="245">
        <f t="shared" si="278"/>
        <v>15</v>
      </c>
      <c r="AM299" s="245">
        <f t="shared" si="278"/>
        <v>6</v>
      </c>
      <c r="AN299" s="455">
        <f t="shared" si="278"/>
        <v>12</v>
      </c>
      <c r="AO299" s="456">
        <f t="shared" ref="AO299:AO304" si="279">+AO221+AO227+AO233+AO239+AO257+AO263+AO269+AO275+AO281+AO287+AO293</f>
        <v>0</v>
      </c>
      <c r="AP299" s="457">
        <f>+AP221+AP227+AP233+AP257+AP263+AP269+AP275+AP281+AP287+AP293</f>
        <v>0</v>
      </c>
      <c r="AQ299" s="245">
        <f>SUM(AQ221+AQ227+AQ233+AQ239+AQ245+AQ251+AQ257+AQ263+AQ269+AQ275+AQ281+AQ287+AQ293)</f>
        <v>54</v>
      </c>
      <c r="AR299" s="297">
        <f>SUM(AR221+AR227+AR233+AR239+AR245+AR251+AR257+AR263+AR269+AR275+AR281+AR287+AR293)</f>
        <v>5</v>
      </c>
      <c r="AS299" s="456">
        <f t="shared" ref="AS299:AX302" si="280">+AS221+AS227+AS233+AS239+AS245+AS251+AS257+AS263+AS269+AS275+AS281+AS287+AS293</f>
        <v>61</v>
      </c>
      <c r="AT299" s="456">
        <f t="shared" si="280"/>
        <v>0</v>
      </c>
      <c r="AU299" s="456">
        <f t="shared" si="280"/>
        <v>0</v>
      </c>
      <c r="AV299" s="456">
        <f t="shared" si="280"/>
        <v>10</v>
      </c>
      <c r="AW299" s="456">
        <f t="shared" si="280"/>
        <v>0</v>
      </c>
      <c r="AX299" s="454">
        <f t="shared" si="280"/>
        <v>0</v>
      </c>
      <c r="CW299"/>
      <c r="CX299"/>
      <c r="CY299"/>
      <c r="CZ299"/>
      <c r="DA299"/>
      <c r="DB299"/>
      <c r="DC299"/>
      <c r="DD299"/>
      <c r="DE299"/>
      <c r="DG299"/>
      <c r="DH299"/>
      <c r="DI299"/>
      <c r="DJ299"/>
      <c r="DK299"/>
      <c r="DL299"/>
      <c r="DM299"/>
    </row>
    <row r="300" spans="1:117" x14ac:dyDescent="0.25">
      <c r="A300" s="852"/>
      <c r="B300" s="2974" t="s">
        <v>267</v>
      </c>
      <c r="C300" s="2974"/>
      <c r="D300" s="245">
        <f t="shared" si="261"/>
        <v>764</v>
      </c>
      <c r="E300" s="290">
        <f t="shared" si="276"/>
        <v>288</v>
      </c>
      <c r="F300" s="454">
        <f t="shared" si="276"/>
        <v>476</v>
      </c>
      <c r="G300" s="2975">
        <f t="shared" si="277"/>
        <v>2</v>
      </c>
      <c r="H300" s="3072">
        <f t="shared" si="277"/>
        <v>2</v>
      </c>
      <c r="I300" s="2975">
        <f t="shared" si="277"/>
        <v>1</v>
      </c>
      <c r="J300" s="3072">
        <f t="shared" si="277"/>
        <v>0</v>
      </c>
      <c r="K300" s="3072">
        <f t="shared" si="277"/>
        <v>9</v>
      </c>
      <c r="L300" s="3072">
        <f t="shared" si="277"/>
        <v>5</v>
      </c>
      <c r="M300" s="3072">
        <f t="shared" si="277"/>
        <v>3</v>
      </c>
      <c r="N300" s="3072">
        <f t="shared" si="277"/>
        <v>7</v>
      </c>
      <c r="O300" s="3072">
        <f t="shared" si="277"/>
        <v>10</v>
      </c>
      <c r="P300" s="3072">
        <f t="shared" si="277"/>
        <v>15</v>
      </c>
      <c r="Q300" s="3072">
        <f t="shared" si="277"/>
        <v>11</v>
      </c>
      <c r="R300" s="3072">
        <f t="shared" si="277"/>
        <v>5</v>
      </c>
      <c r="S300" s="3072">
        <f t="shared" si="277"/>
        <v>5</v>
      </c>
      <c r="T300" s="3072">
        <f t="shared" si="277"/>
        <v>5</v>
      </c>
      <c r="U300" s="3072">
        <f t="shared" si="277"/>
        <v>12</v>
      </c>
      <c r="V300" s="3072">
        <f t="shared" si="277"/>
        <v>11</v>
      </c>
      <c r="W300" s="3072">
        <f t="shared" si="277"/>
        <v>50</v>
      </c>
      <c r="X300" s="3072">
        <f t="shared" si="277"/>
        <v>40</v>
      </c>
      <c r="Y300" s="2975">
        <f>+Y222+Y228+Y234+Y240+Y246+Y252+Y258+Y264+Y270+Y276+Y282+Y288+Y294</f>
        <v>83</v>
      </c>
      <c r="Z300" s="2975">
        <f t="shared" si="278"/>
        <v>82</v>
      </c>
      <c r="AA300" s="2975">
        <f t="shared" si="278"/>
        <v>19</v>
      </c>
      <c r="AB300" s="2975">
        <f t="shared" si="278"/>
        <v>44</v>
      </c>
      <c r="AC300" s="2975">
        <f t="shared" si="278"/>
        <v>9</v>
      </c>
      <c r="AD300" s="2975">
        <f t="shared" si="278"/>
        <v>48</v>
      </c>
      <c r="AE300" s="2975">
        <f t="shared" si="278"/>
        <v>7</v>
      </c>
      <c r="AF300" s="2975">
        <f t="shared" si="278"/>
        <v>45</v>
      </c>
      <c r="AG300" s="2975">
        <f t="shared" si="278"/>
        <v>24</v>
      </c>
      <c r="AH300" s="2975">
        <f t="shared" si="278"/>
        <v>64</v>
      </c>
      <c r="AI300" s="2975">
        <f t="shared" si="278"/>
        <v>12</v>
      </c>
      <c r="AJ300" s="2975">
        <f t="shared" si="278"/>
        <v>37</v>
      </c>
      <c r="AK300" s="2975">
        <f t="shared" si="278"/>
        <v>18</v>
      </c>
      <c r="AL300" s="2975">
        <f t="shared" si="278"/>
        <v>38</v>
      </c>
      <c r="AM300" s="2975">
        <f t="shared" si="278"/>
        <v>13</v>
      </c>
      <c r="AN300" s="3073">
        <f t="shared" si="278"/>
        <v>28</v>
      </c>
      <c r="AO300" s="3074">
        <f t="shared" si="279"/>
        <v>1</v>
      </c>
      <c r="AP300" s="3075">
        <f>+AP222+AP228+AP234+AP258+AP264+AP270+AP276+AP282+AP288+AP294</f>
        <v>0</v>
      </c>
      <c r="AQ300" s="3076"/>
      <c r="AR300" s="3077"/>
      <c r="AS300" s="3074">
        <f t="shared" si="280"/>
        <v>136</v>
      </c>
      <c r="AT300" s="3074">
        <f t="shared" si="280"/>
        <v>0</v>
      </c>
      <c r="AU300" s="3074">
        <f t="shared" si="280"/>
        <v>0</v>
      </c>
      <c r="AV300" s="3074">
        <f t="shared" si="280"/>
        <v>21</v>
      </c>
      <c r="AW300" s="3074">
        <f t="shared" si="280"/>
        <v>0</v>
      </c>
      <c r="AX300" s="3072">
        <f t="shared" si="280"/>
        <v>1</v>
      </c>
      <c r="CW300"/>
      <c r="CX300"/>
      <c r="CY300"/>
      <c r="CZ300"/>
      <c r="DA300"/>
      <c r="DB300"/>
      <c r="DC300"/>
      <c r="DD300"/>
      <c r="DE300"/>
      <c r="DG300"/>
      <c r="DH300"/>
      <c r="DI300"/>
      <c r="DJ300"/>
      <c r="DK300"/>
      <c r="DL300"/>
      <c r="DM300"/>
    </row>
    <row r="301" spans="1:117" x14ac:dyDescent="0.25">
      <c r="A301" s="852"/>
      <c r="B301" s="2974" t="s">
        <v>268</v>
      </c>
      <c r="C301" s="2974"/>
      <c r="D301" s="245">
        <f t="shared" si="261"/>
        <v>196</v>
      </c>
      <c r="E301" s="290">
        <f t="shared" si="276"/>
        <v>69</v>
      </c>
      <c r="F301" s="454">
        <f t="shared" si="276"/>
        <v>127</v>
      </c>
      <c r="G301" s="2975">
        <f t="shared" si="277"/>
        <v>3</v>
      </c>
      <c r="H301" s="3072">
        <f t="shared" si="277"/>
        <v>2</v>
      </c>
      <c r="I301" s="2975">
        <f t="shared" si="277"/>
        <v>0</v>
      </c>
      <c r="J301" s="3072">
        <f t="shared" si="277"/>
        <v>0</v>
      </c>
      <c r="K301" s="3072">
        <f t="shared" si="277"/>
        <v>4</v>
      </c>
      <c r="L301" s="3072">
        <f t="shared" si="277"/>
        <v>0</v>
      </c>
      <c r="M301" s="3072">
        <f t="shared" si="277"/>
        <v>2</v>
      </c>
      <c r="N301" s="3072">
        <f t="shared" si="277"/>
        <v>1</v>
      </c>
      <c r="O301" s="3072">
        <f t="shared" si="277"/>
        <v>0</v>
      </c>
      <c r="P301" s="3072">
        <f t="shared" si="277"/>
        <v>1</v>
      </c>
      <c r="Q301" s="3072">
        <f t="shared" si="277"/>
        <v>3</v>
      </c>
      <c r="R301" s="3072">
        <f t="shared" si="277"/>
        <v>2</v>
      </c>
      <c r="S301" s="3072">
        <f t="shared" si="277"/>
        <v>2</v>
      </c>
      <c r="T301" s="3072">
        <f t="shared" si="277"/>
        <v>1</v>
      </c>
      <c r="U301" s="3072">
        <f t="shared" si="277"/>
        <v>5</v>
      </c>
      <c r="V301" s="3072">
        <f t="shared" si="277"/>
        <v>2</v>
      </c>
      <c r="W301" s="3072">
        <f t="shared" si="277"/>
        <v>6</v>
      </c>
      <c r="X301" s="3072">
        <f t="shared" si="277"/>
        <v>14</v>
      </c>
      <c r="Y301" s="2975">
        <f>+Y223+Y229+Y235+Y241+Y247+Y253+Y259+Y265+Y271+Y277+Y283+Y289+Y295</f>
        <v>12</v>
      </c>
      <c r="Z301" s="2975">
        <f t="shared" si="278"/>
        <v>16</v>
      </c>
      <c r="AA301" s="2975">
        <f t="shared" si="278"/>
        <v>7</v>
      </c>
      <c r="AB301" s="2975">
        <f t="shared" si="278"/>
        <v>3</v>
      </c>
      <c r="AC301" s="2975">
        <f t="shared" si="278"/>
        <v>2</v>
      </c>
      <c r="AD301" s="2975">
        <f t="shared" si="278"/>
        <v>16</v>
      </c>
      <c r="AE301" s="2975">
        <f t="shared" si="278"/>
        <v>3</v>
      </c>
      <c r="AF301" s="2975">
        <f t="shared" si="278"/>
        <v>15</v>
      </c>
      <c r="AG301" s="2975">
        <f t="shared" si="278"/>
        <v>5</v>
      </c>
      <c r="AH301" s="2975">
        <f t="shared" si="278"/>
        <v>24</v>
      </c>
      <c r="AI301" s="2975">
        <f t="shared" si="278"/>
        <v>6</v>
      </c>
      <c r="AJ301" s="2975">
        <f t="shared" si="278"/>
        <v>5</v>
      </c>
      <c r="AK301" s="2975">
        <f t="shared" si="278"/>
        <v>3</v>
      </c>
      <c r="AL301" s="2975">
        <f t="shared" si="278"/>
        <v>14</v>
      </c>
      <c r="AM301" s="2975">
        <f t="shared" si="278"/>
        <v>6</v>
      </c>
      <c r="AN301" s="3073">
        <f t="shared" si="278"/>
        <v>11</v>
      </c>
      <c r="AO301" s="3074">
        <f t="shared" si="279"/>
        <v>0</v>
      </c>
      <c r="AP301" s="3075">
        <f>+AP223+AP229+AP235+AP259+AP265+AP271+AP277+AP283+AP289+AP295</f>
        <v>0</v>
      </c>
      <c r="AQ301" s="3076"/>
      <c r="AR301" s="3077"/>
      <c r="AS301" s="2995"/>
      <c r="AT301" s="3074">
        <f t="shared" si="280"/>
        <v>0</v>
      </c>
      <c r="AU301" s="3074">
        <f t="shared" si="280"/>
        <v>0</v>
      </c>
      <c r="AV301" s="3074">
        <f t="shared" si="280"/>
        <v>8</v>
      </c>
      <c r="AW301" s="3074">
        <f t="shared" si="280"/>
        <v>0</v>
      </c>
      <c r="AX301" s="3072">
        <f t="shared" si="280"/>
        <v>0</v>
      </c>
      <c r="CW301"/>
      <c r="CX301"/>
      <c r="CY301"/>
      <c r="CZ301"/>
      <c r="DA301"/>
      <c r="DB301"/>
      <c r="DC301"/>
      <c r="DD301"/>
      <c r="DE301"/>
      <c r="DG301"/>
      <c r="DH301"/>
      <c r="DI301"/>
      <c r="DJ301"/>
      <c r="DK301"/>
      <c r="DL301"/>
      <c r="DM301"/>
    </row>
    <row r="302" spans="1:117" x14ac:dyDescent="0.25">
      <c r="A302" s="852"/>
      <c r="B302" s="2985" t="s">
        <v>269</v>
      </c>
      <c r="C302" s="2986"/>
      <c r="D302" s="245">
        <f t="shared" si="261"/>
        <v>155</v>
      </c>
      <c r="E302" s="290">
        <f t="shared" si="276"/>
        <v>60</v>
      </c>
      <c r="F302" s="454">
        <f t="shared" si="276"/>
        <v>95</v>
      </c>
      <c r="G302" s="2975">
        <f t="shared" si="277"/>
        <v>2</v>
      </c>
      <c r="H302" s="3072">
        <f t="shared" si="277"/>
        <v>3</v>
      </c>
      <c r="I302" s="2975">
        <f t="shared" si="277"/>
        <v>1</v>
      </c>
      <c r="J302" s="3072">
        <f t="shared" si="277"/>
        <v>0</v>
      </c>
      <c r="K302" s="3072">
        <f t="shared" si="277"/>
        <v>5</v>
      </c>
      <c r="L302" s="3072">
        <f t="shared" si="277"/>
        <v>0</v>
      </c>
      <c r="M302" s="3072">
        <f t="shared" si="277"/>
        <v>1</v>
      </c>
      <c r="N302" s="3072">
        <f t="shared" si="277"/>
        <v>1</v>
      </c>
      <c r="O302" s="3072">
        <f t="shared" si="277"/>
        <v>0</v>
      </c>
      <c r="P302" s="3072">
        <f t="shared" si="277"/>
        <v>2</v>
      </c>
      <c r="Q302" s="3072">
        <f t="shared" si="277"/>
        <v>2</v>
      </c>
      <c r="R302" s="3072">
        <f t="shared" si="277"/>
        <v>1</v>
      </c>
      <c r="S302" s="3072">
        <f t="shared" si="277"/>
        <v>2</v>
      </c>
      <c r="T302" s="3072">
        <f t="shared" si="277"/>
        <v>1</v>
      </c>
      <c r="U302" s="3072">
        <f t="shared" si="277"/>
        <v>5</v>
      </c>
      <c r="V302" s="3072">
        <f t="shared" si="277"/>
        <v>5</v>
      </c>
      <c r="W302" s="3072">
        <f t="shared" si="277"/>
        <v>17</v>
      </c>
      <c r="X302" s="3072">
        <f t="shared" si="277"/>
        <v>6</v>
      </c>
      <c r="Y302" s="2975">
        <f>+Y224+Y230+Y236+Y242+Y248+Y254+Y260+Y266+Y272+Y278+Y284+Y290+Y296</f>
        <v>12</v>
      </c>
      <c r="Z302" s="2975">
        <f t="shared" si="278"/>
        <v>10</v>
      </c>
      <c r="AA302" s="2975">
        <f t="shared" si="278"/>
        <v>3</v>
      </c>
      <c r="AB302" s="2975">
        <f t="shared" si="278"/>
        <v>7</v>
      </c>
      <c r="AC302" s="2975">
        <f t="shared" si="278"/>
        <v>0</v>
      </c>
      <c r="AD302" s="2975">
        <f t="shared" si="278"/>
        <v>9</v>
      </c>
      <c r="AE302" s="2975">
        <f t="shared" si="278"/>
        <v>0</v>
      </c>
      <c r="AF302" s="2975">
        <f t="shared" si="278"/>
        <v>15</v>
      </c>
      <c r="AG302" s="2975">
        <f t="shared" si="278"/>
        <v>0</v>
      </c>
      <c r="AH302" s="2975">
        <f t="shared" si="278"/>
        <v>13</v>
      </c>
      <c r="AI302" s="2975">
        <f t="shared" si="278"/>
        <v>4</v>
      </c>
      <c r="AJ302" s="2975">
        <f t="shared" si="278"/>
        <v>5</v>
      </c>
      <c r="AK302" s="2975">
        <f t="shared" si="278"/>
        <v>4</v>
      </c>
      <c r="AL302" s="2975">
        <f t="shared" si="278"/>
        <v>12</v>
      </c>
      <c r="AM302" s="2975">
        <f t="shared" si="278"/>
        <v>2</v>
      </c>
      <c r="AN302" s="3073">
        <f t="shared" si="278"/>
        <v>5</v>
      </c>
      <c r="AO302" s="3074">
        <f t="shared" si="279"/>
        <v>0</v>
      </c>
      <c r="AP302" s="3075">
        <f>+AP224+AP230+AP236+AP260+AP266+AP272+AP278+AP284+AP290+AP296</f>
        <v>0</v>
      </c>
      <c r="AQ302" s="3076"/>
      <c r="AR302" s="3077"/>
      <c r="AS302" s="2995"/>
      <c r="AT302" s="3074">
        <f t="shared" si="280"/>
        <v>0</v>
      </c>
      <c r="AU302" s="3074">
        <f t="shared" si="280"/>
        <v>0</v>
      </c>
      <c r="AV302" s="3074">
        <f t="shared" si="280"/>
        <v>6</v>
      </c>
      <c r="AW302" s="3074">
        <f t="shared" si="280"/>
        <v>0</v>
      </c>
      <c r="AX302" s="3072">
        <f t="shared" si="280"/>
        <v>1</v>
      </c>
      <c r="CW302"/>
      <c r="CX302"/>
      <c r="CY302"/>
      <c r="CZ302"/>
      <c r="DA302"/>
      <c r="DB302"/>
      <c r="DC302"/>
      <c r="DD302"/>
      <c r="DE302"/>
      <c r="DG302"/>
      <c r="DH302"/>
      <c r="DI302"/>
      <c r="DJ302"/>
      <c r="DK302"/>
      <c r="DL302"/>
      <c r="DM302"/>
    </row>
    <row r="303" spans="1:117" ht="15" customHeight="1" x14ac:dyDescent="0.25">
      <c r="A303" s="852"/>
      <c r="B303" s="2985" t="s">
        <v>270</v>
      </c>
      <c r="C303" s="2986"/>
      <c r="D303" s="245">
        <f t="shared" si="261"/>
        <v>45</v>
      </c>
      <c r="E303" s="290">
        <f t="shared" si="276"/>
        <v>13</v>
      </c>
      <c r="F303" s="454">
        <f t="shared" si="276"/>
        <v>32</v>
      </c>
      <c r="G303" s="2975">
        <f t="shared" si="277"/>
        <v>0</v>
      </c>
      <c r="H303" s="3072">
        <f t="shared" si="277"/>
        <v>0</v>
      </c>
      <c r="I303" s="2975">
        <f t="shared" si="277"/>
        <v>0</v>
      </c>
      <c r="J303" s="3072">
        <f t="shared" si="277"/>
        <v>0</v>
      </c>
      <c r="K303" s="3072">
        <f t="shared" si="277"/>
        <v>0</v>
      </c>
      <c r="L303" s="3072">
        <f t="shared" si="277"/>
        <v>0</v>
      </c>
      <c r="M303" s="3072">
        <f t="shared" si="277"/>
        <v>0</v>
      </c>
      <c r="N303" s="3072">
        <f t="shared" si="277"/>
        <v>0</v>
      </c>
      <c r="O303" s="3072">
        <f t="shared" si="277"/>
        <v>0</v>
      </c>
      <c r="P303" s="3072">
        <f t="shared" si="277"/>
        <v>0</v>
      </c>
      <c r="Q303" s="3072">
        <f t="shared" si="277"/>
        <v>1</v>
      </c>
      <c r="R303" s="3072">
        <f t="shared" si="277"/>
        <v>0</v>
      </c>
      <c r="S303" s="3072">
        <f t="shared" si="277"/>
        <v>0</v>
      </c>
      <c r="T303" s="3072">
        <f t="shared" si="277"/>
        <v>0</v>
      </c>
      <c r="U303" s="3072">
        <f t="shared" si="277"/>
        <v>2</v>
      </c>
      <c r="V303" s="3072">
        <f t="shared" si="277"/>
        <v>1</v>
      </c>
      <c r="W303" s="3072">
        <f t="shared" si="277"/>
        <v>4</v>
      </c>
      <c r="X303" s="3072">
        <f t="shared" si="277"/>
        <v>2</v>
      </c>
      <c r="Y303" s="2975">
        <f>+Y225+Y231+Y237+Y243+Y249+Y255+Y261+Y279+Y273+Y267+Y285+Y291+Y297</f>
        <v>3</v>
      </c>
      <c r="Z303" s="2975">
        <f t="shared" ref="Z303:AN303" si="281">+Z225+Z231+Z237+Z243+Z249+Z255+Z261+Z279+Z273+Z267+Z285+Z291+Z297</f>
        <v>2</v>
      </c>
      <c r="AA303" s="2975">
        <f t="shared" si="281"/>
        <v>0</v>
      </c>
      <c r="AB303" s="2975">
        <f t="shared" si="281"/>
        <v>3</v>
      </c>
      <c r="AC303" s="2975">
        <f t="shared" si="281"/>
        <v>0</v>
      </c>
      <c r="AD303" s="2975">
        <f t="shared" si="281"/>
        <v>2</v>
      </c>
      <c r="AE303" s="2975">
        <f t="shared" si="281"/>
        <v>0</v>
      </c>
      <c r="AF303" s="2975">
        <f t="shared" si="281"/>
        <v>5</v>
      </c>
      <c r="AG303" s="2975">
        <f t="shared" si="281"/>
        <v>2</v>
      </c>
      <c r="AH303" s="2975">
        <f t="shared" si="281"/>
        <v>6</v>
      </c>
      <c r="AI303" s="2975">
        <f t="shared" si="281"/>
        <v>0</v>
      </c>
      <c r="AJ303" s="2975">
        <f t="shared" si="281"/>
        <v>8</v>
      </c>
      <c r="AK303" s="2975">
        <f t="shared" si="281"/>
        <v>1</v>
      </c>
      <c r="AL303" s="2975">
        <f t="shared" si="281"/>
        <v>3</v>
      </c>
      <c r="AM303" s="2975">
        <f t="shared" si="281"/>
        <v>0</v>
      </c>
      <c r="AN303" s="3073">
        <f t="shared" si="281"/>
        <v>0</v>
      </c>
      <c r="AO303" s="3074">
        <f t="shared" si="279"/>
        <v>0</v>
      </c>
      <c r="AP303" s="3075">
        <f>+AP225+AP231+AP237+AP261+AP279+AP273+AP267+AP285+AP291+AP297</f>
        <v>0</v>
      </c>
      <c r="AQ303" s="3076"/>
      <c r="AR303" s="3077"/>
      <c r="AS303" s="409"/>
      <c r="AT303" s="3074">
        <f>+AT225+AT231+AT237+AT243+AT249+AT255+AT261+AT279+AT273+AT267+AT285+AT291+AT297</f>
        <v>0</v>
      </c>
      <c r="AU303" s="3074">
        <f>+AU225+AU231+AU237+AU243+AU249+AU255+AU261+AU279+AU273+AU267+AU285+AU291+AU297</f>
        <v>0</v>
      </c>
      <c r="AV303" s="3074">
        <f>+AV225+AV231+AV237+AV243+AV249+AV255+AV261+AV279+AV273+AV267+AV285+AV291+AV297</f>
        <v>2</v>
      </c>
      <c r="AW303" s="3074">
        <f>+AW225+AW231+AW237+AW243+AW249+AW255+AW261+AW279+AW273+AW267+AW285+AW291+AW297</f>
        <v>0</v>
      </c>
      <c r="AX303" s="3072">
        <f>+AX225+AX231+AX237+AX243+AX249+AX255+AX261+AX279+AX273+AX267+AX285+AX291+AX297</f>
        <v>0</v>
      </c>
      <c r="CW303"/>
      <c r="CX303"/>
      <c r="CY303"/>
      <c r="CZ303"/>
      <c r="DA303"/>
      <c r="DB303"/>
      <c r="DC303"/>
      <c r="DD303"/>
      <c r="DE303"/>
      <c r="DG303"/>
      <c r="DH303"/>
      <c r="DI303"/>
      <c r="DJ303"/>
      <c r="DK303"/>
      <c r="DL303"/>
      <c r="DM303"/>
    </row>
    <row r="304" spans="1:117" x14ac:dyDescent="0.25">
      <c r="A304" s="3078"/>
      <c r="B304" s="2987" t="s">
        <v>271</v>
      </c>
      <c r="C304" s="2987"/>
      <c r="D304" s="2988">
        <f t="shared" si="261"/>
        <v>2</v>
      </c>
      <c r="E304" s="3079">
        <f t="shared" si="276"/>
        <v>1</v>
      </c>
      <c r="F304" s="3080">
        <f t="shared" si="276"/>
        <v>1</v>
      </c>
      <c r="G304" s="2988">
        <f t="shared" si="277"/>
        <v>0</v>
      </c>
      <c r="H304" s="3080">
        <f t="shared" si="277"/>
        <v>0</v>
      </c>
      <c r="I304" s="2988">
        <f t="shared" si="277"/>
        <v>0</v>
      </c>
      <c r="J304" s="3080">
        <f t="shared" si="277"/>
        <v>0</v>
      </c>
      <c r="K304" s="3080">
        <f t="shared" si="277"/>
        <v>0</v>
      </c>
      <c r="L304" s="3080">
        <f t="shared" si="277"/>
        <v>0</v>
      </c>
      <c r="M304" s="3080">
        <f t="shared" si="277"/>
        <v>1</v>
      </c>
      <c r="N304" s="3080">
        <f t="shared" si="277"/>
        <v>0</v>
      </c>
      <c r="O304" s="3080">
        <f t="shared" si="277"/>
        <v>0</v>
      </c>
      <c r="P304" s="3080">
        <f t="shared" si="277"/>
        <v>0</v>
      </c>
      <c r="Q304" s="3080">
        <f t="shared" si="277"/>
        <v>0</v>
      </c>
      <c r="R304" s="3080">
        <f t="shared" si="277"/>
        <v>0</v>
      </c>
      <c r="S304" s="3080">
        <f t="shared" si="277"/>
        <v>0</v>
      </c>
      <c r="T304" s="3080">
        <f t="shared" si="277"/>
        <v>0</v>
      </c>
      <c r="U304" s="3080">
        <f t="shared" si="277"/>
        <v>0</v>
      </c>
      <c r="V304" s="3080">
        <f t="shared" si="277"/>
        <v>1</v>
      </c>
      <c r="W304" s="3080">
        <f t="shared" si="277"/>
        <v>0</v>
      </c>
      <c r="X304" s="3080">
        <f t="shared" si="277"/>
        <v>0</v>
      </c>
      <c r="Y304" s="2988">
        <f>SUM(Y226+Y232+Y238+Y244+Y250+Y256+Y262+Y268+Y274+Y280+Y286+Y292+Y298)</f>
        <v>0</v>
      </c>
      <c r="Z304" s="2988">
        <f t="shared" ref="Z304:AN304" si="282">SUM(Z226+Z232+Z238+Z244+Z250+Z256+Z262+Z268+Z274+Z280+Z286+Z292+Z298)</f>
        <v>0</v>
      </c>
      <c r="AA304" s="2988">
        <f t="shared" si="282"/>
        <v>0</v>
      </c>
      <c r="AB304" s="2988">
        <f t="shared" si="282"/>
        <v>0</v>
      </c>
      <c r="AC304" s="2988">
        <f t="shared" si="282"/>
        <v>0</v>
      </c>
      <c r="AD304" s="2988">
        <f t="shared" si="282"/>
        <v>0</v>
      </c>
      <c r="AE304" s="2988">
        <f t="shared" si="282"/>
        <v>0</v>
      </c>
      <c r="AF304" s="2988">
        <f t="shared" si="282"/>
        <v>0</v>
      </c>
      <c r="AG304" s="2988">
        <f t="shared" si="282"/>
        <v>0</v>
      </c>
      <c r="AH304" s="2988">
        <f t="shared" si="282"/>
        <v>0</v>
      </c>
      <c r="AI304" s="2988">
        <f t="shared" si="282"/>
        <v>0</v>
      </c>
      <c r="AJ304" s="2988">
        <f t="shared" si="282"/>
        <v>0</v>
      </c>
      <c r="AK304" s="2988">
        <f t="shared" si="282"/>
        <v>0</v>
      </c>
      <c r="AL304" s="2988">
        <f t="shared" si="282"/>
        <v>0</v>
      </c>
      <c r="AM304" s="2988">
        <f t="shared" si="282"/>
        <v>0</v>
      </c>
      <c r="AN304" s="3081">
        <f t="shared" si="282"/>
        <v>0</v>
      </c>
      <c r="AO304" s="3082">
        <f t="shared" si="279"/>
        <v>0</v>
      </c>
      <c r="AP304" s="3083">
        <f>SUM(AP226+AP232+AP238+AP262+AP268+AP274+AP280+AP286+AP292+AP298)</f>
        <v>0</v>
      </c>
      <c r="AQ304" s="3084"/>
      <c r="AR304" s="3085"/>
      <c r="AS304" s="413"/>
      <c r="AT304" s="3082">
        <f>SUM(AT226+AT232+AT238+AT244+AT250+AT256+AT262+AT268+AT274+AT280+AT286+AT292+AT298)</f>
        <v>0</v>
      </c>
      <c r="AU304" s="3082">
        <f>SUM(AU226+AU232+AU238+AU244+AU250+AU256+AU262+AU268+AU274+AU280+AU286+AU292+AU298)</f>
        <v>0</v>
      </c>
      <c r="AV304" s="3082">
        <f>SUM(AV226+AV232+AV238+AV244+AV250+AV256+AV262+AV268+AV274+AV280+AV286+AV292+AV298)</f>
        <v>1</v>
      </c>
      <c r="AW304" s="3082">
        <f>SUM(AW226+AW232+AW238+AW244+AW250+AW256+AW262+AW268+AW274+AW280+AW286+AW292+AW298)</f>
        <v>0</v>
      </c>
      <c r="AX304" s="3080">
        <f>SUM(AX226+AX232+AX238+AX244+AX250+AX256+AX262+AX268+AX274+AX280+AX286+AX292+AX298)</f>
        <v>0</v>
      </c>
      <c r="CW304"/>
      <c r="CX304"/>
      <c r="CY304"/>
      <c r="CZ304"/>
      <c r="DA304"/>
      <c r="DB304"/>
      <c r="DC304"/>
      <c r="DD304"/>
      <c r="DE304"/>
      <c r="DG304"/>
      <c r="DH304"/>
      <c r="DI304"/>
      <c r="DJ304"/>
      <c r="DK304"/>
      <c r="DL304"/>
      <c r="DM304"/>
    </row>
    <row r="305" spans="1:117" x14ac:dyDescent="0.25">
      <c r="A305" s="43" t="s">
        <v>279</v>
      </c>
      <c r="B305" s="212"/>
      <c r="C305" s="212"/>
      <c r="D305" s="213"/>
      <c r="E305" s="213"/>
      <c r="F305" s="213"/>
      <c r="G305" s="213"/>
      <c r="H305" s="213"/>
      <c r="I305" s="213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10"/>
      <c r="AM305" s="10"/>
      <c r="AN305" s="9"/>
      <c r="AO305" s="9"/>
      <c r="AP305" s="9"/>
      <c r="AQ305" s="9"/>
      <c r="AR305" s="9"/>
      <c r="CW305"/>
      <c r="CX305"/>
      <c r="CY305"/>
      <c r="CZ305"/>
      <c r="DA305"/>
      <c r="DB305"/>
      <c r="DC305"/>
      <c r="DD305"/>
      <c r="DE305"/>
      <c r="DG305"/>
      <c r="DH305"/>
      <c r="DI305"/>
      <c r="DJ305"/>
      <c r="DK305"/>
      <c r="DL305"/>
      <c r="DM305"/>
    </row>
    <row r="306" spans="1:117" ht="15" customHeight="1" x14ac:dyDescent="0.25">
      <c r="A306" s="3086" t="s">
        <v>40</v>
      </c>
      <c r="B306" s="3087"/>
      <c r="C306" s="3088"/>
      <c r="D306" s="3089" t="s">
        <v>4</v>
      </c>
      <c r="E306" s="3090"/>
      <c r="F306" s="3091"/>
      <c r="G306" s="3092" t="s">
        <v>5</v>
      </c>
      <c r="H306" s="3093"/>
      <c r="I306" s="3093"/>
      <c r="J306" s="3093"/>
      <c r="K306" s="3093"/>
      <c r="L306" s="3093"/>
      <c r="M306" s="3093"/>
      <c r="N306" s="3093"/>
      <c r="O306" s="3093"/>
      <c r="P306" s="3093"/>
      <c r="Q306" s="3093"/>
      <c r="R306" s="3093"/>
      <c r="S306" s="3093"/>
      <c r="T306" s="3093"/>
      <c r="U306" s="3093"/>
      <c r="V306" s="3093"/>
      <c r="W306" s="3093"/>
      <c r="X306" s="3093"/>
      <c r="Y306" s="3093"/>
      <c r="Z306" s="3093"/>
      <c r="AA306" s="3093"/>
      <c r="AB306" s="3093"/>
      <c r="AC306" s="3093"/>
      <c r="AD306" s="3093"/>
      <c r="AE306" s="3093"/>
      <c r="AF306" s="3093"/>
      <c r="AG306" s="3093"/>
      <c r="AH306" s="3093"/>
      <c r="AI306" s="3093"/>
      <c r="AJ306" s="3093"/>
      <c r="AK306" s="3093"/>
      <c r="AL306" s="3093"/>
      <c r="AM306" s="3093"/>
      <c r="AN306" s="3093"/>
      <c r="AO306" s="3093"/>
      <c r="AP306" s="3094"/>
      <c r="AQ306" s="3095" t="s">
        <v>7</v>
      </c>
      <c r="AR306" s="3096" t="s">
        <v>280</v>
      </c>
      <c r="CW306"/>
      <c r="CX306"/>
      <c r="CY306"/>
      <c r="CZ306"/>
      <c r="DA306"/>
      <c r="DB306"/>
      <c r="DC306"/>
      <c r="DD306"/>
      <c r="DE306"/>
      <c r="DG306"/>
      <c r="DH306"/>
      <c r="DI306"/>
      <c r="DJ306"/>
      <c r="DK306"/>
      <c r="DL306"/>
      <c r="DM306"/>
    </row>
    <row r="307" spans="1:117" ht="15" customHeight="1" x14ac:dyDescent="0.25">
      <c r="A307" s="783"/>
      <c r="B307" s="634"/>
      <c r="C307" s="635"/>
      <c r="D307" s="3097"/>
      <c r="E307" s="868"/>
      <c r="F307" s="3098"/>
      <c r="G307" s="3099" t="s">
        <v>14</v>
      </c>
      <c r="H307" s="3100"/>
      <c r="I307" s="3092" t="s">
        <v>15</v>
      </c>
      <c r="J307" s="3101"/>
      <c r="K307" s="3093" t="s">
        <v>16</v>
      </c>
      <c r="L307" s="3101"/>
      <c r="M307" s="3092" t="s">
        <v>17</v>
      </c>
      <c r="N307" s="3101"/>
      <c r="O307" s="3092" t="s">
        <v>18</v>
      </c>
      <c r="P307" s="3101"/>
      <c r="Q307" s="3092" t="s">
        <v>19</v>
      </c>
      <c r="R307" s="3101"/>
      <c r="S307" s="3092" t="s">
        <v>20</v>
      </c>
      <c r="T307" s="3101"/>
      <c r="U307" s="3092" t="s">
        <v>21</v>
      </c>
      <c r="V307" s="3101"/>
      <c r="W307" s="3092" t="s">
        <v>22</v>
      </c>
      <c r="X307" s="3101"/>
      <c r="Y307" s="3092" t="s">
        <v>23</v>
      </c>
      <c r="Z307" s="3102"/>
      <c r="AA307" s="3092" t="s">
        <v>24</v>
      </c>
      <c r="AB307" s="3102"/>
      <c r="AC307" s="3092" t="s">
        <v>244</v>
      </c>
      <c r="AD307" s="3102"/>
      <c r="AE307" s="3092" t="s">
        <v>245</v>
      </c>
      <c r="AF307" s="3102"/>
      <c r="AG307" s="3092" t="s">
        <v>246</v>
      </c>
      <c r="AH307" s="3102"/>
      <c r="AI307" s="3092" t="s">
        <v>247</v>
      </c>
      <c r="AJ307" s="3102"/>
      <c r="AK307" s="3092" t="s">
        <v>29</v>
      </c>
      <c r="AL307" s="3102"/>
      <c r="AM307" s="3092" t="s">
        <v>30</v>
      </c>
      <c r="AN307" s="3102"/>
      <c r="AO307" s="3092" t="s">
        <v>31</v>
      </c>
      <c r="AP307" s="3102"/>
      <c r="AQ307" s="694"/>
      <c r="AR307" s="647"/>
      <c r="CW307"/>
      <c r="CX307"/>
      <c r="CY307"/>
      <c r="CZ307"/>
      <c r="DA307"/>
      <c r="DB307"/>
      <c r="DC307"/>
      <c r="DD307"/>
      <c r="DE307"/>
      <c r="DG307"/>
      <c r="DH307"/>
      <c r="DI307"/>
      <c r="DJ307"/>
      <c r="DK307"/>
      <c r="DL307"/>
      <c r="DM307"/>
    </row>
    <row r="308" spans="1:117" x14ac:dyDescent="0.25">
      <c r="A308" s="3103"/>
      <c r="B308" s="636"/>
      <c r="C308" s="3104"/>
      <c r="D308" s="3105" t="s">
        <v>32</v>
      </c>
      <c r="E308" s="3106" t="s">
        <v>33</v>
      </c>
      <c r="F308" s="3107" t="s">
        <v>34</v>
      </c>
      <c r="G308" s="3108" t="s">
        <v>33</v>
      </c>
      <c r="H308" s="3109" t="s">
        <v>34</v>
      </c>
      <c r="I308" s="3110" t="s">
        <v>33</v>
      </c>
      <c r="J308" s="3109" t="s">
        <v>34</v>
      </c>
      <c r="K308" s="3110" t="s">
        <v>33</v>
      </c>
      <c r="L308" s="3109" t="s">
        <v>34</v>
      </c>
      <c r="M308" s="3110" t="s">
        <v>33</v>
      </c>
      <c r="N308" s="3109" t="s">
        <v>34</v>
      </c>
      <c r="O308" s="3110" t="s">
        <v>33</v>
      </c>
      <c r="P308" s="3109" t="s">
        <v>34</v>
      </c>
      <c r="Q308" s="3110" t="s">
        <v>33</v>
      </c>
      <c r="R308" s="3109" t="s">
        <v>34</v>
      </c>
      <c r="S308" s="3110" t="s">
        <v>33</v>
      </c>
      <c r="T308" s="3109" t="s">
        <v>34</v>
      </c>
      <c r="U308" s="3110" t="s">
        <v>33</v>
      </c>
      <c r="V308" s="3109" t="s">
        <v>34</v>
      </c>
      <c r="W308" s="3110" t="s">
        <v>33</v>
      </c>
      <c r="X308" s="3109" t="s">
        <v>34</v>
      </c>
      <c r="Y308" s="3110" t="s">
        <v>33</v>
      </c>
      <c r="Z308" s="3109" t="s">
        <v>34</v>
      </c>
      <c r="AA308" s="3110" t="s">
        <v>33</v>
      </c>
      <c r="AB308" s="3109" t="s">
        <v>34</v>
      </c>
      <c r="AC308" s="3110" t="s">
        <v>33</v>
      </c>
      <c r="AD308" s="3109" t="s">
        <v>34</v>
      </c>
      <c r="AE308" s="3110" t="s">
        <v>33</v>
      </c>
      <c r="AF308" s="3109" t="s">
        <v>34</v>
      </c>
      <c r="AG308" s="3110" t="s">
        <v>33</v>
      </c>
      <c r="AH308" s="3109" t="s">
        <v>34</v>
      </c>
      <c r="AI308" s="3110" t="s">
        <v>33</v>
      </c>
      <c r="AJ308" s="3109" t="s">
        <v>34</v>
      </c>
      <c r="AK308" s="3110" t="s">
        <v>33</v>
      </c>
      <c r="AL308" s="3109" t="s">
        <v>34</v>
      </c>
      <c r="AM308" s="3110" t="s">
        <v>33</v>
      </c>
      <c r="AN308" s="3109" t="s">
        <v>34</v>
      </c>
      <c r="AO308" s="3110" t="s">
        <v>33</v>
      </c>
      <c r="AP308" s="3109" t="s">
        <v>34</v>
      </c>
      <c r="AQ308" s="2738"/>
      <c r="AR308" s="3111"/>
      <c r="CW308"/>
      <c r="CX308"/>
      <c r="CY308"/>
      <c r="CZ308"/>
      <c r="DA308"/>
      <c r="DB308"/>
      <c r="DC308"/>
      <c r="DD308"/>
      <c r="DE308"/>
      <c r="DG308"/>
      <c r="DH308"/>
      <c r="DI308"/>
      <c r="DJ308"/>
      <c r="DK308"/>
      <c r="DL308"/>
      <c r="DM308"/>
    </row>
    <row r="309" spans="1:117" x14ac:dyDescent="0.25">
      <c r="A309" s="3112" t="s">
        <v>46</v>
      </c>
      <c r="B309" s="3113"/>
      <c r="C309" s="3114"/>
      <c r="D309" s="3115">
        <f>SUM(E309:F309)</f>
        <v>0</v>
      </c>
      <c r="E309" s="3116">
        <f t="shared" ref="E309:F313" si="283">SUM(G309+I309+K309+M309+O309+Q309+S309+U309+W309+Y309+AA309+AC309+AE309+AG309+AI309+AK309+AM309+AO309)</f>
        <v>0</v>
      </c>
      <c r="F309" s="3117">
        <f t="shared" si="283"/>
        <v>0</v>
      </c>
      <c r="G309" s="3118"/>
      <c r="H309" s="52"/>
      <c r="I309" s="3118"/>
      <c r="J309" s="52"/>
      <c r="K309" s="3118"/>
      <c r="L309" s="52"/>
      <c r="M309" s="3118"/>
      <c r="N309" s="52"/>
      <c r="O309" s="3118"/>
      <c r="P309" s="52"/>
      <c r="Q309" s="3118"/>
      <c r="R309" s="52"/>
      <c r="S309" s="3118"/>
      <c r="T309" s="52"/>
      <c r="U309" s="3118"/>
      <c r="V309" s="52"/>
      <c r="W309" s="3118"/>
      <c r="X309" s="52"/>
      <c r="Y309" s="3118"/>
      <c r="Z309" s="52"/>
      <c r="AA309" s="3118"/>
      <c r="AB309" s="52"/>
      <c r="AC309" s="3118"/>
      <c r="AD309" s="52"/>
      <c r="AE309" s="3118"/>
      <c r="AF309" s="52"/>
      <c r="AG309" s="3118"/>
      <c r="AH309" s="52"/>
      <c r="AI309" s="3118"/>
      <c r="AJ309" s="52"/>
      <c r="AK309" s="3118"/>
      <c r="AL309" s="52"/>
      <c r="AM309" s="3118"/>
      <c r="AN309" s="52"/>
      <c r="AO309" s="3118"/>
      <c r="AP309" s="55"/>
      <c r="AQ309" s="252"/>
      <c r="AR309" s="232"/>
      <c r="AS309" t="str">
        <f>CV309&amp;CW309&amp;CX309</f>
        <v/>
      </c>
      <c r="CV309" s="25" t="str">
        <f>IF(AND(F309&gt;0,AQ309="")," * No olvide digitar la variable Embarazadas. Digite cero si no tiene.","")</f>
        <v/>
      </c>
      <c r="CW309" s="25" t="str">
        <f>IF(AQ309&gt;F309," * Las Embarazadas NO DEBEN ser mayor al total de mujeres. ","")</f>
        <v/>
      </c>
      <c r="CX309" s="25" t="str">
        <f>IF(AND((AK309+AL309)&gt;0,AR309="")," * No olvide digitar la variable 60 años. Si no tiene digite Cero.",IF(AR309&gt;(AK309+AL309)," * Las actividades de 60 años NO DEBEN ser mayor que las actividades registradas en el rango etario de 60 a 64 años",""))</f>
        <v/>
      </c>
      <c r="CY309"/>
      <c r="CZ309"/>
      <c r="DA309"/>
      <c r="DB309"/>
      <c r="DC309"/>
      <c r="DD309"/>
      <c r="DE309"/>
      <c r="DG309" s="26">
        <f>IF(AND(F309&gt;0,AQ309=""),1,0)</f>
        <v>0</v>
      </c>
      <c r="DH309" s="26">
        <f>IF(AQ309&gt;F309,1,0)</f>
        <v>0</v>
      </c>
      <c r="DI309" s="26">
        <f>IF(AND((AK309+AL309)&gt;0,AR309=""),1,IF(AR309&gt;(AK309+AL309),1,0))</f>
        <v>0</v>
      </c>
      <c r="DJ309"/>
      <c r="DK309"/>
      <c r="DL309"/>
      <c r="DM309"/>
    </row>
    <row r="310" spans="1:117" x14ac:dyDescent="0.25">
      <c r="A310" s="3119" t="s">
        <v>281</v>
      </c>
      <c r="B310" s="3120"/>
      <c r="C310" s="3121"/>
      <c r="D310" s="3047">
        <f>SUM(E310:F310)</f>
        <v>0</v>
      </c>
      <c r="E310" s="3122">
        <f t="shared" si="283"/>
        <v>0</v>
      </c>
      <c r="F310" s="3123">
        <f t="shared" si="283"/>
        <v>0</v>
      </c>
      <c r="G310" s="3124"/>
      <c r="H310" s="3125"/>
      <c r="I310" s="3124"/>
      <c r="J310" s="3125"/>
      <c r="K310" s="3124"/>
      <c r="L310" s="3125"/>
      <c r="M310" s="3124"/>
      <c r="N310" s="3125"/>
      <c r="O310" s="3124"/>
      <c r="P310" s="3125"/>
      <c r="Q310" s="3124"/>
      <c r="R310" s="3125"/>
      <c r="S310" s="3124"/>
      <c r="T310" s="3125"/>
      <c r="U310" s="3124"/>
      <c r="V310" s="3125"/>
      <c r="W310" s="3124"/>
      <c r="X310" s="3125"/>
      <c r="Y310" s="3124"/>
      <c r="Z310" s="3125"/>
      <c r="AA310" s="3124"/>
      <c r="AB310" s="3125"/>
      <c r="AC310" s="3124"/>
      <c r="AD310" s="3125"/>
      <c r="AE310" s="3124"/>
      <c r="AF310" s="3125"/>
      <c r="AG310" s="3124"/>
      <c r="AH310" s="3125"/>
      <c r="AI310" s="3124"/>
      <c r="AJ310" s="3125"/>
      <c r="AK310" s="3124"/>
      <c r="AL310" s="3125"/>
      <c r="AM310" s="3124"/>
      <c r="AN310" s="3125"/>
      <c r="AO310" s="3124"/>
      <c r="AP310" s="3126"/>
      <c r="AQ310" s="3127"/>
      <c r="AR310" s="3128"/>
      <c r="AS310" t="str">
        <f t="shared" ref="AS310:AS313" si="284">CV310&amp;CW310&amp;CX310</f>
        <v/>
      </c>
      <c r="CV310" s="25" t="str">
        <f t="shared" ref="CV310:CV313" si="285">IF(AND(F310&gt;0,AQ310="")," * No olvide digitar la variable Embarazadas. Digite cero si no tiene.","")</f>
        <v/>
      </c>
      <c r="CW310" s="25" t="str">
        <f t="shared" ref="CW310:CW313" si="286">IF(AQ310&gt;F310," * Las Embarazadas NO DEBEN ser mayor al total de mujeres. ","")</f>
        <v/>
      </c>
      <c r="CX310" s="25" t="str">
        <f t="shared" ref="CX310:CX313" si="287">IF(AND((AK310+AL310)&gt;0,AR310="")," * No olvide digitar la variable 60 años. Si no tiene digite Cero.",IF(AR310&gt;(AK310+AL310)," * Las actividades de 60 años NO DEBEN ser mayor que las actividades registradas en el rango etario de 60 a 64 años",""))</f>
        <v/>
      </c>
      <c r="CY310"/>
      <c r="CZ310"/>
      <c r="DA310"/>
      <c r="DB310"/>
      <c r="DC310"/>
      <c r="DD310"/>
      <c r="DE310"/>
      <c r="DG310" s="26">
        <f t="shared" ref="DG310:DG313" si="288">IF(AND(F310&gt;0,AQ310=""),1,0)</f>
        <v>0</v>
      </c>
      <c r="DH310" s="26">
        <f t="shared" ref="DH310:DH313" si="289">IF(AQ310&gt;F310,1,0)</f>
        <v>0</v>
      </c>
      <c r="DI310" s="26">
        <f t="shared" ref="DI310:DI313" si="290">IF(AND((AK310+AL310)&gt;0,AR310=""),1,IF(AR310&gt;(AK310+AL310),1,0))</f>
        <v>0</v>
      </c>
      <c r="DJ310"/>
      <c r="DK310"/>
      <c r="DL310"/>
      <c r="DM310"/>
    </row>
    <row r="311" spans="1:117" x14ac:dyDescent="0.25">
      <c r="A311" s="3119" t="s">
        <v>282</v>
      </c>
      <c r="B311" s="3120"/>
      <c r="C311" s="3121"/>
      <c r="D311" s="3047">
        <f>SUM(E311:F311)</f>
        <v>0</v>
      </c>
      <c r="E311" s="3122">
        <f t="shared" si="283"/>
        <v>0</v>
      </c>
      <c r="F311" s="3123">
        <f t="shared" si="283"/>
        <v>0</v>
      </c>
      <c r="G311" s="3124"/>
      <c r="H311" s="3125"/>
      <c r="I311" s="3124"/>
      <c r="J311" s="3125"/>
      <c r="K311" s="3124"/>
      <c r="L311" s="3125"/>
      <c r="M311" s="3124"/>
      <c r="N311" s="3125"/>
      <c r="O311" s="3124"/>
      <c r="P311" s="3125"/>
      <c r="Q311" s="3124"/>
      <c r="R311" s="3125"/>
      <c r="S311" s="3124"/>
      <c r="T311" s="3125"/>
      <c r="U311" s="3124"/>
      <c r="V311" s="3125"/>
      <c r="W311" s="3124"/>
      <c r="X311" s="3125"/>
      <c r="Y311" s="3124"/>
      <c r="Z311" s="3125"/>
      <c r="AA311" s="3124"/>
      <c r="AB311" s="3125"/>
      <c r="AC311" s="3124"/>
      <c r="AD311" s="3125"/>
      <c r="AE311" s="3124"/>
      <c r="AF311" s="3125"/>
      <c r="AG311" s="3124"/>
      <c r="AH311" s="3125"/>
      <c r="AI311" s="3124"/>
      <c r="AJ311" s="3125"/>
      <c r="AK311" s="3124"/>
      <c r="AL311" s="3125"/>
      <c r="AM311" s="3124"/>
      <c r="AN311" s="3125"/>
      <c r="AO311" s="3124"/>
      <c r="AP311" s="3126"/>
      <c r="AQ311" s="3127"/>
      <c r="AR311" s="3128"/>
      <c r="AS311" t="str">
        <f t="shared" si="284"/>
        <v/>
      </c>
      <c r="CV311" s="25" t="str">
        <f t="shared" si="285"/>
        <v/>
      </c>
      <c r="CW311" s="25" t="str">
        <f t="shared" si="286"/>
        <v/>
      </c>
      <c r="CX311" s="25" t="str">
        <f t="shared" si="287"/>
        <v/>
      </c>
      <c r="CY311"/>
      <c r="CZ311"/>
      <c r="DA311"/>
      <c r="DB311"/>
      <c r="DC311"/>
      <c r="DD311"/>
      <c r="DE311"/>
      <c r="DG311" s="26">
        <f t="shared" si="288"/>
        <v>0</v>
      </c>
      <c r="DH311" s="26">
        <f t="shared" si="289"/>
        <v>0</v>
      </c>
      <c r="DI311" s="26">
        <f t="shared" si="290"/>
        <v>0</v>
      </c>
      <c r="DJ311"/>
      <c r="DK311"/>
      <c r="DL311"/>
      <c r="DM311"/>
    </row>
    <row r="312" spans="1:117" ht="15" customHeight="1" x14ac:dyDescent="0.25">
      <c r="A312" s="3129" t="s">
        <v>283</v>
      </c>
      <c r="B312" s="3130"/>
      <c r="C312" s="3131"/>
      <c r="D312" s="3047">
        <f>SUM(E312:F312)</f>
        <v>0</v>
      </c>
      <c r="E312" s="3122">
        <f t="shared" si="283"/>
        <v>0</v>
      </c>
      <c r="F312" s="3123">
        <f t="shared" si="283"/>
        <v>0</v>
      </c>
      <c r="G312" s="3124"/>
      <c r="H312" s="3125"/>
      <c r="I312" s="3124"/>
      <c r="J312" s="3125"/>
      <c r="K312" s="3124"/>
      <c r="L312" s="3125"/>
      <c r="M312" s="3124"/>
      <c r="N312" s="3125"/>
      <c r="O312" s="3124"/>
      <c r="P312" s="3125"/>
      <c r="Q312" s="3124"/>
      <c r="R312" s="3125"/>
      <c r="S312" s="3124"/>
      <c r="T312" s="3125"/>
      <c r="U312" s="3124"/>
      <c r="V312" s="3125"/>
      <c r="W312" s="3124"/>
      <c r="X312" s="3125"/>
      <c r="Y312" s="3124"/>
      <c r="Z312" s="3125"/>
      <c r="AA312" s="3124"/>
      <c r="AB312" s="3125"/>
      <c r="AC312" s="3124"/>
      <c r="AD312" s="3125"/>
      <c r="AE312" s="3124"/>
      <c r="AF312" s="3125"/>
      <c r="AG312" s="3124"/>
      <c r="AH312" s="3125"/>
      <c r="AI312" s="3124"/>
      <c r="AJ312" s="3125"/>
      <c r="AK312" s="3124"/>
      <c r="AL312" s="3125"/>
      <c r="AM312" s="3124"/>
      <c r="AN312" s="3125"/>
      <c r="AO312" s="3124"/>
      <c r="AP312" s="3126"/>
      <c r="AQ312" s="268"/>
      <c r="AR312" s="189"/>
      <c r="AS312" t="str">
        <f t="shared" si="284"/>
        <v/>
      </c>
      <c r="CV312" s="25" t="str">
        <f t="shared" si="285"/>
        <v/>
      </c>
      <c r="CW312" s="25" t="str">
        <f t="shared" si="286"/>
        <v/>
      </c>
      <c r="CX312" s="25" t="str">
        <f t="shared" si="287"/>
        <v/>
      </c>
      <c r="CY312"/>
      <c r="CZ312"/>
      <c r="DA312"/>
      <c r="DB312"/>
      <c r="DC312"/>
      <c r="DD312"/>
      <c r="DE312"/>
      <c r="DG312" s="26">
        <f t="shared" si="288"/>
        <v>0</v>
      </c>
      <c r="DH312" s="26">
        <f t="shared" si="289"/>
        <v>0</v>
      </c>
      <c r="DI312" s="26">
        <f t="shared" si="290"/>
        <v>0</v>
      </c>
      <c r="DJ312"/>
      <c r="DK312"/>
      <c r="DL312"/>
      <c r="DM312"/>
    </row>
    <row r="313" spans="1:117" x14ac:dyDescent="0.25">
      <c r="A313" s="3132" t="s">
        <v>284</v>
      </c>
      <c r="B313" s="803"/>
      <c r="C313" s="735"/>
      <c r="D313" s="3065">
        <f>SUM(E313:F313)</f>
        <v>0</v>
      </c>
      <c r="E313" s="541">
        <f t="shared" si="283"/>
        <v>0</v>
      </c>
      <c r="F313" s="3133">
        <f t="shared" si="283"/>
        <v>0</v>
      </c>
      <c r="G313" s="3134"/>
      <c r="H313" s="3135"/>
      <c r="I313" s="3134"/>
      <c r="J313" s="3135"/>
      <c r="K313" s="3134"/>
      <c r="L313" s="3135"/>
      <c r="M313" s="3134"/>
      <c r="N313" s="3135"/>
      <c r="O313" s="3134"/>
      <c r="P313" s="3135"/>
      <c r="Q313" s="3134"/>
      <c r="R313" s="3135"/>
      <c r="S313" s="3134"/>
      <c r="T313" s="3135"/>
      <c r="U313" s="3134"/>
      <c r="V313" s="3135"/>
      <c r="W313" s="3134"/>
      <c r="X313" s="3135"/>
      <c r="Y313" s="3134"/>
      <c r="Z313" s="3135"/>
      <c r="AA313" s="3134"/>
      <c r="AB313" s="3135"/>
      <c r="AC313" s="3134"/>
      <c r="AD313" s="3135"/>
      <c r="AE313" s="3134"/>
      <c r="AF313" s="3135"/>
      <c r="AG313" s="3134"/>
      <c r="AH313" s="3135"/>
      <c r="AI313" s="3134"/>
      <c r="AJ313" s="3135"/>
      <c r="AK313" s="3134"/>
      <c r="AL313" s="3135"/>
      <c r="AM313" s="3134"/>
      <c r="AN313" s="3135"/>
      <c r="AO313" s="3134"/>
      <c r="AP313" s="3136"/>
      <c r="AQ313" s="3137"/>
      <c r="AR313" s="3138"/>
      <c r="AS313" t="str">
        <f t="shared" si="284"/>
        <v/>
      </c>
      <c r="CV313" s="25" t="str">
        <f t="shared" si="285"/>
        <v/>
      </c>
      <c r="CW313" s="25" t="str">
        <f t="shared" si="286"/>
        <v/>
      </c>
      <c r="CX313" s="25" t="str">
        <f t="shared" si="287"/>
        <v/>
      </c>
      <c r="CY313"/>
      <c r="CZ313"/>
      <c r="DA313"/>
      <c r="DB313"/>
      <c r="DC313"/>
      <c r="DD313"/>
      <c r="DE313"/>
      <c r="DG313" s="26">
        <f t="shared" si="288"/>
        <v>0</v>
      </c>
      <c r="DH313" s="26">
        <f t="shared" si="289"/>
        <v>0</v>
      </c>
      <c r="DI313" s="26">
        <f t="shared" si="290"/>
        <v>0</v>
      </c>
      <c r="DJ313"/>
      <c r="DK313"/>
      <c r="DL313"/>
      <c r="DM313"/>
    </row>
    <row r="314" spans="1:117" ht="15.75" x14ac:dyDescent="0.25">
      <c r="A314" s="483" t="s">
        <v>285</v>
      </c>
      <c r="B314" s="484"/>
      <c r="C314" s="484"/>
      <c r="D314" s="485"/>
      <c r="E314" s="486"/>
      <c r="CW314"/>
      <c r="CX314"/>
      <c r="CY314"/>
      <c r="CZ314"/>
      <c r="DA314"/>
      <c r="DB314"/>
      <c r="DC314"/>
      <c r="DD314"/>
      <c r="DE314"/>
      <c r="DG314"/>
      <c r="DH314"/>
      <c r="DI314"/>
      <c r="DJ314"/>
      <c r="DK314"/>
      <c r="DL314"/>
      <c r="DM314"/>
    </row>
    <row r="315" spans="1:117" ht="31.5" x14ac:dyDescent="0.25">
      <c r="A315" s="3092" t="s">
        <v>286</v>
      </c>
      <c r="B315" s="3139"/>
      <c r="C315" s="3140" t="s">
        <v>287</v>
      </c>
      <c r="D315" s="3140" t="s">
        <v>288</v>
      </c>
      <c r="E315" s="3140" t="s">
        <v>289</v>
      </c>
      <c r="CW315"/>
      <c r="CX315"/>
      <c r="CY315"/>
      <c r="CZ315"/>
      <c r="DA315"/>
      <c r="DB315"/>
      <c r="DC315"/>
      <c r="DD315"/>
      <c r="DE315"/>
      <c r="DG315"/>
      <c r="DH315"/>
      <c r="DI315"/>
      <c r="DJ315"/>
      <c r="DK315"/>
      <c r="DL315"/>
      <c r="DM315"/>
    </row>
    <row r="316" spans="1:117" x14ac:dyDescent="0.25">
      <c r="A316" s="3141" t="s">
        <v>93</v>
      </c>
      <c r="B316" s="3142"/>
      <c r="C316" s="3143"/>
      <c r="D316" s="3143"/>
      <c r="E316" s="3143"/>
      <c r="CW316"/>
      <c r="CX316"/>
      <c r="CY316"/>
      <c r="CZ316"/>
      <c r="DA316"/>
      <c r="DB316"/>
      <c r="DC316"/>
      <c r="DD316"/>
      <c r="DE316"/>
      <c r="DG316"/>
      <c r="DH316"/>
      <c r="DI316"/>
      <c r="DJ316"/>
      <c r="DK316"/>
      <c r="DL316"/>
      <c r="DM316"/>
    </row>
    <row r="317" spans="1:117" x14ac:dyDescent="0.25">
      <c r="A317" s="3144" t="s">
        <v>290</v>
      </c>
      <c r="B317" s="3145"/>
      <c r="C317" s="3128"/>
      <c r="D317" s="3128"/>
      <c r="E317" s="3128"/>
      <c r="CW317"/>
      <c r="CX317"/>
      <c r="CY317"/>
      <c r="CZ317"/>
      <c r="DA317"/>
      <c r="DB317"/>
      <c r="DC317"/>
      <c r="DD317"/>
      <c r="DE317"/>
      <c r="DG317"/>
      <c r="DH317"/>
      <c r="DI317"/>
      <c r="DJ317"/>
      <c r="DK317"/>
      <c r="DL317"/>
      <c r="DM317"/>
    </row>
    <row r="318" spans="1:117" x14ac:dyDescent="0.25">
      <c r="A318" s="3146" t="s">
        <v>291</v>
      </c>
      <c r="B318" s="3147"/>
      <c r="C318" s="3128"/>
      <c r="D318" s="3128"/>
      <c r="E318" s="3128"/>
      <c r="CW318"/>
      <c r="CX318"/>
      <c r="CY318"/>
      <c r="CZ318"/>
      <c r="DA318"/>
      <c r="DB318"/>
      <c r="DC318"/>
      <c r="DD318"/>
      <c r="DE318"/>
      <c r="DG318"/>
      <c r="DH318"/>
      <c r="DI318"/>
      <c r="DJ318"/>
      <c r="DK318"/>
      <c r="DL318"/>
      <c r="DM318"/>
    </row>
    <row r="319" spans="1:117" x14ac:dyDescent="0.25">
      <c r="A319" s="3144" t="s">
        <v>99</v>
      </c>
      <c r="B319" s="3145"/>
      <c r="C319" s="3128"/>
      <c r="D319" s="3128"/>
      <c r="E319" s="3128"/>
      <c r="CW319"/>
      <c r="CX319"/>
      <c r="CY319"/>
      <c r="CZ319"/>
      <c r="DA319"/>
      <c r="DB319"/>
      <c r="DC319"/>
      <c r="DD319"/>
      <c r="DE319"/>
      <c r="DG319"/>
      <c r="DH319"/>
      <c r="DI319"/>
      <c r="DJ319"/>
      <c r="DK319"/>
      <c r="DL319"/>
      <c r="DM319"/>
    </row>
    <row r="320" spans="1:117" x14ac:dyDescent="0.25">
      <c r="A320" s="3144" t="s">
        <v>101</v>
      </c>
      <c r="B320" s="3145"/>
      <c r="C320" s="3128"/>
      <c r="D320" s="3128"/>
      <c r="E320" s="3128"/>
      <c r="CW320"/>
      <c r="CX320"/>
      <c r="CY320"/>
      <c r="CZ320"/>
      <c r="DA320"/>
      <c r="DB320"/>
      <c r="DC320"/>
      <c r="DD320"/>
      <c r="DE320"/>
      <c r="DG320"/>
      <c r="DH320"/>
      <c r="DI320"/>
      <c r="DJ320"/>
      <c r="DK320"/>
      <c r="DL320"/>
      <c r="DM320"/>
    </row>
    <row r="321" spans="1:117" x14ac:dyDescent="0.25">
      <c r="A321" s="3144" t="s">
        <v>292</v>
      </c>
      <c r="B321" s="3145"/>
      <c r="C321" s="3128"/>
      <c r="D321" s="3128"/>
      <c r="E321" s="3128"/>
      <c r="CW321"/>
      <c r="CX321"/>
      <c r="CY321"/>
      <c r="CZ321"/>
      <c r="DA321"/>
      <c r="DB321"/>
      <c r="DC321"/>
      <c r="DD321"/>
      <c r="DE321"/>
      <c r="DG321"/>
      <c r="DH321"/>
      <c r="DI321"/>
      <c r="DJ321"/>
      <c r="DK321"/>
      <c r="DL321"/>
      <c r="DM321"/>
    </row>
    <row r="322" spans="1:117" x14ac:dyDescent="0.25">
      <c r="A322" s="872" t="s">
        <v>98</v>
      </c>
      <c r="B322" s="873"/>
      <c r="C322" s="3128"/>
      <c r="D322" s="3128"/>
      <c r="E322" s="3128"/>
      <c r="CW322"/>
      <c r="CX322"/>
      <c r="CY322"/>
      <c r="CZ322"/>
      <c r="DA322"/>
      <c r="DB322"/>
      <c r="DC322"/>
      <c r="DD322"/>
      <c r="DE322"/>
      <c r="DG322"/>
      <c r="DH322"/>
      <c r="DI322"/>
      <c r="DJ322"/>
      <c r="DK322"/>
      <c r="DL322"/>
      <c r="DM322"/>
    </row>
    <row r="323" spans="1:117" ht="15" customHeight="1" x14ac:dyDescent="0.25">
      <c r="A323" s="3148" t="s">
        <v>293</v>
      </c>
      <c r="B323" s="3149"/>
      <c r="C323" s="3128"/>
      <c r="D323" s="3128"/>
      <c r="E323" s="3128"/>
      <c r="CW323"/>
      <c r="CX323"/>
      <c r="CY323"/>
      <c r="CZ323"/>
      <c r="DA323"/>
      <c r="DB323"/>
      <c r="DC323"/>
      <c r="DD323"/>
      <c r="DE323"/>
      <c r="DG323"/>
      <c r="DH323"/>
      <c r="DI323"/>
      <c r="DJ323"/>
      <c r="DK323"/>
      <c r="DL323"/>
      <c r="DM323"/>
    </row>
    <row r="324" spans="1:117" x14ac:dyDescent="0.25">
      <c r="A324" s="3148" t="s">
        <v>102</v>
      </c>
      <c r="B324" s="3149"/>
      <c r="C324" s="3128"/>
      <c r="D324" s="3128"/>
      <c r="E324" s="3128"/>
      <c r="CW324"/>
      <c r="CX324"/>
      <c r="CY324"/>
      <c r="CZ324"/>
      <c r="DA324"/>
      <c r="DB324"/>
      <c r="DC324"/>
      <c r="DD324"/>
      <c r="DE324"/>
      <c r="DG324"/>
      <c r="DH324"/>
      <c r="DI324"/>
      <c r="DJ324"/>
      <c r="DK324"/>
      <c r="DL324"/>
      <c r="DM324"/>
    </row>
    <row r="325" spans="1:117" x14ac:dyDescent="0.25">
      <c r="A325" s="3150" t="s">
        <v>103</v>
      </c>
      <c r="B325" s="877"/>
      <c r="C325" s="3138"/>
      <c r="D325" s="3138"/>
      <c r="E325" s="3138"/>
      <c r="CW325"/>
      <c r="CX325"/>
      <c r="CY325"/>
      <c r="CZ325"/>
      <c r="DA325"/>
      <c r="DB325"/>
      <c r="DC325"/>
      <c r="DD325"/>
      <c r="DE325"/>
      <c r="DG325"/>
      <c r="DH325"/>
      <c r="DI325"/>
      <c r="DJ325"/>
      <c r="DK325"/>
      <c r="DL325"/>
      <c r="DM325"/>
    </row>
    <row r="326" spans="1:117" x14ac:dyDescent="0.25">
      <c r="CW326"/>
      <c r="CX326"/>
      <c r="CY326"/>
      <c r="CZ326"/>
      <c r="DA326"/>
      <c r="DB326"/>
      <c r="DC326"/>
      <c r="DD326"/>
      <c r="DE326"/>
      <c r="DG326"/>
      <c r="DH326"/>
      <c r="DI326"/>
      <c r="DJ326"/>
      <c r="DK326"/>
      <c r="DL326"/>
      <c r="DM326"/>
    </row>
    <row r="327" spans="1:117" x14ac:dyDescent="0.25">
      <c r="CW327"/>
      <c r="CX327"/>
      <c r="CY327"/>
      <c r="CZ327"/>
      <c r="DA327"/>
      <c r="DB327"/>
      <c r="DC327"/>
      <c r="DD327"/>
      <c r="DE327"/>
      <c r="DG327"/>
      <c r="DH327"/>
      <c r="DI327"/>
      <c r="DJ327"/>
      <c r="DK327"/>
      <c r="DL327"/>
      <c r="DM327"/>
    </row>
    <row r="328" spans="1:117" x14ac:dyDescent="0.25">
      <c r="CW328"/>
      <c r="CX328"/>
      <c r="CY328"/>
      <c r="CZ328"/>
      <c r="DA328"/>
      <c r="DB328"/>
      <c r="DC328"/>
      <c r="DD328"/>
      <c r="DE328"/>
      <c r="DG328"/>
      <c r="DH328"/>
      <c r="DI328"/>
      <c r="DJ328"/>
      <c r="DK328"/>
      <c r="DL328"/>
      <c r="DM328"/>
    </row>
    <row r="329" spans="1:117" x14ac:dyDescent="0.25">
      <c r="CW329"/>
      <c r="CX329"/>
      <c r="CY329"/>
      <c r="CZ329"/>
      <c r="DA329"/>
      <c r="DB329"/>
      <c r="DC329"/>
      <c r="DD329"/>
      <c r="DE329"/>
      <c r="DG329"/>
      <c r="DH329"/>
      <c r="DI329"/>
      <c r="DJ329"/>
      <c r="DK329"/>
      <c r="DL329"/>
      <c r="DM329"/>
    </row>
    <row r="330" spans="1:117" x14ac:dyDescent="0.25">
      <c r="CW330"/>
      <c r="CX330"/>
      <c r="CY330"/>
      <c r="CZ330"/>
      <c r="DA330"/>
      <c r="DB330"/>
      <c r="DC330"/>
      <c r="DD330"/>
      <c r="DE330"/>
      <c r="DG330"/>
      <c r="DH330"/>
      <c r="DI330"/>
      <c r="DJ330"/>
      <c r="DK330"/>
      <c r="DL330"/>
      <c r="DM330"/>
    </row>
    <row r="331" spans="1:117" x14ac:dyDescent="0.25">
      <c r="CW331"/>
      <c r="CX331"/>
      <c r="CY331"/>
      <c r="CZ331"/>
      <c r="DA331"/>
      <c r="DB331"/>
      <c r="DC331"/>
      <c r="DD331"/>
      <c r="DE331"/>
      <c r="DG331"/>
      <c r="DH331"/>
      <c r="DI331"/>
      <c r="DJ331"/>
      <c r="DK331"/>
      <c r="DL331"/>
      <c r="DM331"/>
    </row>
    <row r="332" spans="1:117" x14ac:dyDescent="0.25">
      <c r="CW332"/>
      <c r="CX332"/>
      <c r="CY332"/>
      <c r="CZ332"/>
      <c r="DA332"/>
      <c r="DB332"/>
      <c r="DC332"/>
      <c r="DD332"/>
      <c r="DE332"/>
      <c r="DG332"/>
      <c r="DH332"/>
      <c r="DI332"/>
      <c r="DJ332"/>
      <c r="DK332"/>
      <c r="DL332"/>
      <c r="DM332"/>
    </row>
    <row r="333" spans="1:117" x14ac:dyDescent="0.25">
      <c r="CW333"/>
      <c r="CX333"/>
      <c r="CY333"/>
      <c r="CZ333"/>
      <c r="DA333"/>
      <c r="DB333"/>
      <c r="DC333"/>
      <c r="DD333"/>
      <c r="DE333"/>
      <c r="DG333"/>
      <c r="DH333"/>
      <c r="DI333"/>
      <c r="DJ333"/>
      <c r="DK333"/>
      <c r="DL333"/>
      <c r="DM333"/>
    </row>
    <row r="334" spans="1:117" x14ac:dyDescent="0.25">
      <c r="CW334"/>
      <c r="CX334"/>
      <c r="CY334"/>
      <c r="CZ334"/>
      <c r="DA334"/>
      <c r="DB334"/>
      <c r="DC334"/>
      <c r="DD334"/>
      <c r="DE334"/>
      <c r="DG334"/>
      <c r="DH334"/>
      <c r="DI334"/>
      <c r="DJ334"/>
      <c r="DK334"/>
      <c r="DL334"/>
      <c r="DM334"/>
    </row>
    <row r="335" spans="1:117" x14ac:dyDescent="0.25">
      <c r="CW335"/>
      <c r="CX335"/>
      <c r="CY335"/>
      <c r="CZ335"/>
      <c r="DA335"/>
      <c r="DB335"/>
      <c r="DC335"/>
      <c r="DD335"/>
      <c r="DE335"/>
      <c r="DG335"/>
      <c r="DH335"/>
      <c r="DI335"/>
      <c r="DJ335"/>
      <c r="DK335"/>
      <c r="DL335"/>
      <c r="DM335"/>
    </row>
    <row r="336" spans="1:117" x14ac:dyDescent="0.25">
      <c r="CW336"/>
      <c r="CX336"/>
      <c r="CY336"/>
      <c r="CZ336"/>
      <c r="DA336"/>
      <c r="DB336"/>
      <c r="DC336"/>
      <c r="DD336"/>
      <c r="DE336"/>
      <c r="DG336"/>
      <c r="DH336"/>
      <c r="DI336"/>
      <c r="DJ336"/>
      <c r="DK336"/>
      <c r="DL336"/>
      <c r="DM336"/>
    </row>
    <row r="337" spans="1:117" x14ac:dyDescent="0.25">
      <c r="CW337"/>
      <c r="CX337"/>
      <c r="CY337"/>
      <c r="CZ337"/>
      <c r="DA337"/>
      <c r="DB337"/>
      <c r="DC337"/>
      <c r="DD337"/>
      <c r="DE337"/>
      <c r="DG337"/>
      <c r="DH337"/>
      <c r="DI337"/>
      <c r="DJ337"/>
      <c r="DK337"/>
      <c r="DL337"/>
      <c r="DM337"/>
    </row>
    <row r="338" spans="1:117" x14ac:dyDescent="0.25">
      <c r="CW338"/>
      <c r="CX338"/>
      <c r="CY338"/>
      <c r="CZ338"/>
      <c r="DA338"/>
      <c r="DB338"/>
      <c r="DC338"/>
      <c r="DD338"/>
      <c r="DE338"/>
      <c r="DG338"/>
      <c r="DH338"/>
      <c r="DI338"/>
      <c r="DJ338"/>
      <c r="DK338"/>
      <c r="DL338"/>
      <c r="DM338"/>
    </row>
    <row r="339" spans="1:117" x14ac:dyDescent="0.25">
      <c r="CW339"/>
      <c r="CX339"/>
      <c r="CY339"/>
      <c r="CZ339"/>
      <c r="DA339"/>
      <c r="DB339"/>
      <c r="DC339"/>
      <c r="DD339"/>
      <c r="DE339"/>
      <c r="DG339"/>
      <c r="DH339"/>
      <c r="DI339"/>
      <c r="DJ339"/>
      <c r="DK339"/>
      <c r="DL339"/>
      <c r="DM339"/>
    </row>
    <row r="340" spans="1:117" x14ac:dyDescent="0.25">
      <c r="CW340"/>
      <c r="CX340"/>
      <c r="CY340"/>
      <c r="CZ340"/>
      <c r="DA340"/>
      <c r="DB340"/>
      <c r="DC340"/>
      <c r="DD340"/>
      <c r="DE340"/>
      <c r="DG340"/>
      <c r="DH340"/>
      <c r="DI340"/>
      <c r="DJ340"/>
      <c r="DK340"/>
      <c r="DL340"/>
      <c r="DM340"/>
    </row>
    <row r="341" spans="1:117" x14ac:dyDescent="0.25">
      <c r="CW341"/>
      <c r="CX341"/>
      <c r="CY341"/>
      <c r="CZ341"/>
      <c r="DA341"/>
      <c r="DB341"/>
      <c r="DC341"/>
      <c r="DD341"/>
      <c r="DE341"/>
      <c r="DG341"/>
      <c r="DH341"/>
      <c r="DI341"/>
      <c r="DJ341"/>
      <c r="DK341"/>
      <c r="DL341"/>
      <c r="DM341"/>
    </row>
    <row r="342" spans="1:117" x14ac:dyDescent="0.25">
      <c r="CW342"/>
      <c r="CX342"/>
      <c r="CY342"/>
      <c r="CZ342"/>
      <c r="DA342"/>
      <c r="DB342"/>
      <c r="DC342"/>
      <c r="DD342"/>
      <c r="DE342"/>
      <c r="DG342"/>
      <c r="DH342"/>
      <c r="DI342"/>
      <c r="DJ342"/>
      <c r="DK342"/>
      <c r="DL342"/>
      <c r="DM342"/>
    </row>
    <row r="343" spans="1:117" x14ac:dyDescent="0.25">
      <c r="CW343"/>
      <c r="CX343"/>
      <c r="CY343"/>
      <c r="CZ343"/>
      <c r="DA343"/>
      <c r="DB343"/>
      <c r="DC343"/>
      <c r="DD343"/>
      <c r="DE343"/>
      <c r="DG343"/>
      <c r="DH343"/>
      <c r="DI343"/>
      <c r="DJ343"/>
      <c r="DK343"/>
      <c r="DL343"/>
      <c r="DM343"/>
    </row>
    <row r="344" spans="1:117" x14ac:dyDescent="0.25">
      <c r="CW344"/>
      <c r="CX344"/>
      <c r="CY344"/>
      <c r="CZ344"/>
      <c r="DA344"/>
      <c r="DB344"/>
      <c r="DC344"/>
      <c r="DD344"/>
      <c r="DE344"/>
      <c r="DG344"/>
      <c r="DH344"/>
      <c r="DI344"/>
      <c r="DJ344"/>
      <c r="DK344"/>
      <c r="DL344"/>
      <c r="DM344"/>
    </row>
    <row r="345" spans="1:117" x14ac:dyDescent="0.25">
      <c r="CW345"/>
      <c r="CX345"/>
      <c r="CY345"/>
      <c r="CZ345"/>
      <c r="DA345"/>
      <c r="DB345"/>
      <c r="DC345"/>
      <c r="DD345"/>
      <c r="DE345"/>
      <c r="DG345"/>
      <c r="DH345"/>
      <c r="DI345"/>
      <c r="DJ345"/>
      <c r="DK345"/>
      <c r="DL345"/>
      <c r="DM345"/>
    </row>
    <row r="346" spans="1:117" x14ac:dyDescent="0.25">
      <c r="CW346"/>
      <c r="CX346"/>
      <c r="CY346"/>
      <c r="CZ346"/>
      <c r="DA346"/>
      <c r="DB346"/>
      <c r="DC346"/>
      <c r="DD346"/>
      <c r="DE346"/>
      <c r="DG346"/>
      <c r="DH346"/>
      <c r="DI346"/>
      <c r="DJ346"/>
      <c r="DK346"/>
      <c r="DL346"/>
      <c r="DM346"/>
    </row>
    <row r="347" spans="1:117" x14ac:dyDescent="0.25">
      <c r="CW347"/>
      <c r="CX347"/>
      <c r="CY347"/>
      <c r="CZ347"/>
      <c r="DA347"/>
      <c r="DB347"/>
      <c r="DC347"/>
      <c r="DD347"/>
      <c r="DE347"/>
      <c r="DG347"/>
      <c r="DH347"/>
      <c r="DI347"/>
      <c r="DJ347"/>
      <c r="DK347"/>
      <c r="DL347"/>
      <c r="DM347"/>
    </row>
    <row r="348" spans="1:117" x14ac:dyDescent="0.25">
      <c r="CW348"/>
      <c r="CX348"/>
      <c r="CY348"/>
      <c r="CZ348"/>
      <c r="DA348"/>
      <c r="DB348"/>
      <c r="DC348"/>
      <c r="DD348"/>
      <c r="DE348"/>
      <c r="DG348"/>
      <c r="DH348"/>
      <c r="DI348"/>
      <c r="DJ348"/>
      <c r="DK348"/>
      <c r="DL348"/>
      <c r="DM348"/>
    </row>
    <row r="349" spans="1:117" x14ac:dyDescent="0.25">
      <c r="CW349"/>
      <c r="CX349"/>
      <c r="CY349"/>
      <c r="CZ349"/>
      <c r="DA349"/>
      <c r="DB349"/>
      <c r="DC349"/>
      <c r="DD349"/>
      <c r="DE349"/>
      <c r="DG349"/>
      <c r="DH349"/>
      <c r="DI349"/>
      <c r="DJ349"/>
      <c r="DK349"/>
      <c r="DL349"/>
      <c r="DM349"/>
    </row>
    <row r="350" spans="1:117" x14ac:dyDescent="0.25">
      <c r="A350" s="489">
        <f>SUM(D12:D15,D19:D36,D41:D64,D82:D83,D67:D78,D88:D141,D146:D155,D160:D196,D201:D204,D211:D214,D219:D304,D309:D313,C316:E325)</f>
        <v>6244</v>
      </c>
      <c r="B350" s="490">
        <f>SUM(DG12:DO313)</f>
        <v>0</v>
      </c>
      <c r="CW350"/>
      <c r="CX350"/>
      <c r="CY350"/>
      <c r="CZ350"/>
      <c r="DA350"/>
      <c r="DB350"/>
      <c r="DC350"/>
      <c r="DD350"/>
      <c r="DE350"/>
      <c r="DG350"/>
      <c r="DH350"/>
      <c r="DI350"/>
      <c r="DJ350"/>
      <c r="DK350"/>
      <c r="DL350"/>
      <c r="DM350"/>
    </row>
    <row r="351" spans="1:117" x14ac:dyDescent="0.25">
      <c r="CW351"/>
      <c r="CX351"/>
      <c r="CY351"/>
      <c r="CZ351"/>
      <c r="DA351"/>
      <c r="DB351"/>
      <c r="DC351"/>
      <c r="DD351"/>
      <c r="DE351"/>
      <c r="DG351"/>
      <c r="DH351"/>
      <c r="DI351"/>
      <c r="DJ351"/>
      <c r="DK351"/>
      <c r="DL351"/>
      <c r="DM351"/>
    </row>
    <row r="352" spans="1:117" x14ac:dyDescent="0.25">
      <c r="CW352"/>
      <c r="CX352"/>
      <c r="CY352"/>
      <c r="CZ352"/>
      <c r="DA352"/>
      <c r="DB352"/>
      <c r="DC352"/>
      <c r="DD352"/>
      <c r="DE352"/>
      <c r="DG352"/>
      <c r="DH352"/>
      <c r="DI352"/>
      <c r="DJ352"/>
      <c r="DK352"/>
      <c r="DL352"/>
      <c r="DM352"/>
    </row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</sheetData>
  <mergeCells count="536">
    <mergeCell ref="A321:B321"/>
    <mergeCell ref="A322:B322"/>
    <mergeCell ref="A323:B323"/>
    <mergeCell ref="A324:B324"/>
    <mergeCell ref="A325:B325"/>
    <mergeCell ref="A315:B315"/>
    <mergeCell ref="A316:B316"/>
    <mergeCell ref="A317:B317"/>
    <mergeCell ref="A318:B318"/>
    <mergeCell ref="A319:B319"/>
    <mergeCell ref="A320:B320"/>
    <mergeCell ref="A309:C309"/>
    <mergeCell ref="A310:C310"/>
    <mergeCell ref="A311:C311"/>
    <mergeCell ref="A312:C312"/>
    <mergeCell ref="A313:C313"/>
    <mergeCell ref="AC307:AD307"/>
    <mergeCell ref="AE307:AF307"/>
    <mergeCell ref="AG307:AH307"/>
    <mergeCell ref="AI307:AJ307"/>
    <mergeCell ref="Q307:R307"/>
    <mergeCell ref="S307:T307"/>
    <mergeCell ref="U307:V307"/>
    <mergeCell ref="W307:X307"/>
    <mergeCell ref="Y307:Z307"/>
    <mergeCell ref="AA307:AB307"/>
    <mergeCell ref="A306:C308"/>
    <mergeCell ref="D306:F307"/>
    <mergeCell ref="G306:AP306"/>
    <mergeCell ref="AQ306:AQ308"/>
    <mergeCell ref="AR306:AR308"/>
    <mergeCell ref="G307:H307"/>
    <mergeCell ref="I307:J307"/>
    <mergeCell ref="K307:L307"/>
    <mergeCell ref="M307:N307"/>
    <mergeCell ref="O307:P307"/>
    <mergeCell ref="A299:A304"/>
    <mergeCell ref="B299:C299"/>
    <mergeCell ref="B300:C300"/>
    <mergeCell ref="B301:C301"/>
    <mergeCell ref="B302:C302"/>
    <mergeCell ref="B303:C303"/>
    <mergeCell ref="B304:C304"/>
    <mergeCell ref="AO307:AP307"/>
    <mergeCell ref="AK307:AL307"/>
    <mergeCell ref="AM307:AN307"/>
    <mergeCell ref="A293:A298"/>
    <mergeCell ref="B293:C293"/>
    <mergeCell ref="B294:C294"/>
    <mergeCell ref="B295:C295"/>
    <mergeCell ref="B296:C296"/>
    <mergeCell ref="B297:C297"/>
    <mergeCell ref="B298:C298"/>
    <mergeCell ref="A287:A292"/>
    <mergeCell ref="B287:C287"/>
    <mergeCell ref="B288:C288"/>
    <mergeCell ref="B289:C289"/>
    <mergeCell ref="B290:C290"/>
    <mergeCell ref="B291:C291"/>
    <mergeCell ref="B292:C292"/>
    <mergeCell ref="A281:A286"/>
    <mergeCell ref="B281:C281"/>
    <mergeCell ref="B282:C282"/>
    <mergeCell ref="B283:C283"/>
    <mergeCell ref="B284:C284"/>
    <mergeCell ref="B285:C285"/>
    <mergeCell ref="B286:C286"/>
    <mergeCell ref="A275:A280"/>
    <mergeCell ref="B275:C275"/>
    <mergeCell ref="B276:C276"/>
    <mergeCell ref="B277:C277"/>
    <mergeCell ref="B278:C278"/>
    <mergeCell ref="B279:C279"/>
    <mergeCell ref="B280:C280"/>
    <mergeCell ref="A269:A274"/>
    <mergeCell ref="B269:C269"/>
    <mergeCell ref="B270:C270"/>
    <mergeCell ref="B271:C271"/>
    <mergeCell ref="B272:C272"/>
    <mergeCell ref="B273:C273"/>
    <mergeCell ref="B274:C274"/>
    <mergeCell ref="A263:A268"/>
    <mergeCell ref="B263:C263"/>
    <mergeCell ref="B264:C264"/>
    <mergeCell ref="B265:C265"/>
    <mergeCell ref="B266:C266"/>
    <mergeCell ref="B267:C267"/>
    <mergeCell ref="B268:C268"/>
    <mergeCell ref="A257:A262"/>
    <mergeCell ref="B257:C257"/>
    <mergeCell ref="B258:C258"/>
    <mergeCell ref="B259:C259"/>
    <mergeCell ref="B260:C260"/>
    <mergeCell ref="B261:C261"/>
    <mergeCell ref="B262:C262"/>
    <mergeCell ref="A251:A256"/>
    <mergeCell ref="B251:C251"/>
    <mergeCell ref="B252:C252"/>
    <mergeCell ref="B253:C253"/>
    <mergeCell ref="B254:C254"/>
    <mergeCell ref="B255:C255"/>
    <mergeCell ref="B256:C256"/>
    <mergeCell ref="A245:A250"/>
    <mergeCell ref="B245:C245"/>
    <mergeCell ref="B246:C246"/>
    <mergeCell ref="B247:C247"/>
    <mergeCell ref="B248:C248"/>
    <mergeCell ref="B249:C249"/>
    <mergeCell ref="B250:C250"/>
    <mergeCell ref="A239:A244"/>
    <mergeCell ref="B239:C239"/>
    <mergeCell ref="B240:C240"/>
    <mergeCell ref="B241:C241"/>
    <mergeCell ref="B242:C242"/>
    <mergeCell ref="B243:C243"/>
    <mergeCell ref="B244:C244"/>
    <mergeCell ref="A233:A238"/>
    <mergeCell ref="B233:C233"/>
    <mergeCell ref="B234:C234"/>
    <mergeCell ref="B235:C235"/>
    <mergeCell ref="B236:C236"/>
    <mergeCell ref="B237:C237"/>
    <mergeCell ref="B238:C238"/>
    <mergeCell ref="A227:A232"/>
    <mergeCell ref="B227:C227"/>
    <mergeCell ref="B228:C228"/>
    <mergeCell ref="B229:C229"/>
    <mergeCell ref="B230:C230"/>
    <mergeCell ref="B231:C231"/>
    <mergeCell ref="B232:C232"/>
    <mergeCell ref="A221:A226"/>
    <mergeCell ref="B221:C221"/>
    <mergeCell ref="B222:C222"/>
    <mergeCell ref="B223:C223"/>
    <mergeCell ref="B224:C224"/>
    <mergeCell ref="B225:C225"/>
    <mergeCell ref="B226:C226"/>
    <mergeCell ref="AM217:AN217"/>
    <mergeCell ref="AQ217:AQ218"/>
    <mergeCell ref="A219:A220"/>
    <mergeCell ref="B219:C219"/>
    <mergeCell ref="B220:C220"/>
    <mergeCell ref="AA217:AB217"/>
    <mergeCell ref="AC217:AD217"/>
    <mergeCell ref="AE217:AF217"/>
    <mergeCell ref="AG217:AH217"/>
    <mergeCell ref="AI217:AJ217"/>
    <mergeCell ref="AK217:AL217"/>
    <mergeCell ref="AU216:AU218"/>
    <mergeCell ref="AV216:AV218"/>
    <mergeCell ref="AW216:AW218"/>
    <mergeCell ref="AX216:AX218"/>
    <mergeCell ref="G217:H217"/>
    <mergeCell ref="I217:J217"/>
    <mergeCell ref="K217:L217"/>
    <mergeCell ref="M217:N217"/>
    <mergeCell ref="O217:P217"/>
    <mergeCell ref="Q217:R217"/>
    <mergeCell ref="G216:AN216"/>
    <mergeCell ref="AO216:AO218"/>
    <mergeCell ref="AP216:AP218"/>
    <mergeCell ref="AQ216:AR216"/>
    <mergeCell ref="AS216:AS218"/>
    <mergeCell ref="AT216:AT218"/>
    <mergeCell ref="S217:T217"/>
    <mergeCell ref="U217:V217"/>
    <mergeCell ref="W217:X217"/>
    <mergeCell ref="Y217:Z217"/>
    <mergeCell ref="AR217:AR218"/>
    <mergeCell ref="A211:C211"/>
    <mergeCell ref="A212:C212"/>
    <mergeCell ref="A213:C213"/>
    <mergeCell ref="A214:C214"/>
    <mergeCell ref="A216:C218"/>
    <mergeCell ref="D216:F217"/>
    <mergeCell ref="AE209:AF209"/>
    <mergeCell ref="AG209:AH209"/>
    <mergeCell ref="AI209:AJ209"/>
    <mergeCell ref="A208:C210"/>
    <mergeCell ref="D208:F209"/>
    <mergeCell ref="G208:AP208"/>
    <mergeCell ref="G209:H209"/>
    <mergeCell ref="I209:J209"/>
    <mergeCell ref="K209:L209"/>
    <mergeCell ref="M209:N209"/>
    <mergeCell ref="O209:P209"/>
    <mergeCell ref="Q209:R209"/>
    <mergeCell ref="AK209:AL209"/>
    <mergeCell ref="AM209:AN209"/>
    <mergeCell ref="AO209:AP209"/>
    <mergeCell ref="S209:T209"/>
    <mergeCell ref="U209:V209"/>
    <mergeCell ref="W209:X209"/>
    <mergeCell ref="Y209:Z209"/>
    <mergeCell ref="AA209:AB209"/>
    <mergeCell ref="AC209:AD209"/>
    <mergeCell ref="A201:C201"/>
    <mergeCell ref="A202:C202"/>
    <mergeCell ref="A203:C203"/>
    <mergeCell ref="A204:C204"/>
    <mergeCell ref="A205:C205"/>
    <mergeCell ref="AD198:AD200"/>
    <mergeCell ref="AE198:AE200"/>
    <mergeCell ref="AF198:AF200"/>
    <mergeCell ref="A206:C206"/>
    <mergeCell ref="AG198:AG200"/>
    <mergeCell ref="G199:H199"/>
    <mergeCell ref="I199:J199"/>
    <mergeCell ref="K199:L199"/>
    <mergeCell ref="M199:N199"/>
    <mergeCell ref="O199:P199"/>
    <mergeCell ref="Q199:R199"/>
    <mergeCell ref="A195:A196"/>
    <mergeCell ref="B195:B196"/>
    <mergeCell ref="A198:C200"/>
    <mergeCell ref="D198:F199"/>
    <mergeCell ref="G198:AB198"/>
    <mergeCell ref="AC198:AC200"/>
    <mergeCell ref="S199:T199"/>
    <mergeCell ref="U199:V199"/>
    <mergeCell ref="W199:X199"/>
    <mergeCell ref="Y199:Z199"/>
    <mergeCell ref="AA199:AB199"/>
    <mergeCell ref="A187:A191"/>
    <mergeCell ref="B187:C187"/>
    <mergeCell ref="B188:B189"/>
    <mergeCell ref="B190:B191"/>
    <mergeCell ref="A192:A194"/>
    <mergeCell ref="B192:B194"/>
    <mergeCell ref="A171:A175"/>
    <mergeCell ref="B171:B175"/>
    <mergeCell ref="A176:A178"/>
    <mergeCell ref="B176:B178"/>
    <mergeCell ref="A179:A186"/>
    <mergeCell ref="B179:B181"/>
    <mergeCell ref="B182:B183"/>
    <mergeCell ref="B184:B186"/>
    <mergeCell ref="A160:A170"/>
    <mergeCell ref="B160:C160"/>
    <mergeCell ref="B161:C161"/>
    <mergeCell ref="B162:C162"/>
    <mergeCell ref="B163:C163"/>
    <mergeCell ref="B164:B170"/>
    <mergeCell ref="AA158:AB158"/>
    <mergeCell ref="AC158:AD158"/>
    <mergeCell ref="AE158:AF158"/>
    <mergeCell ref="A157:C159"/>
    <mergeCell ref="D157:F158"/>
    <mergeCell ref="AT157:AT159"/>
    <mergeCell ref="AU157:AU159"/>
    <mergeCell ref="AV157:AV159"/>
    <mergeCell ref="AW157:AW159"/>
    <mergeCell ref="G158:H158"/>
    <mergeCell ref="I158:J158"/>
    <mergeCell ref="K158:L158"/>
    <mergeCell ref="M158:N158"/>
    <mergeCell ref="O158:P158"/>
    <mergeCell ref="Q158:R158"/>
    <mergeCell ref="G157:AP157"/>
    <mergeCell ref="AQ157:AQ159"/>
    <mergeCell ref="AR157:AR159"/>
    <mergeCell ref="AS157:AS159"/>
    <mergeCell ref="S158:T158"/>
    <mergeCell ref="U158:V158"/>
    <mergeCell ref="W158:X158"/>
    <mergeCell ref="Y158:Z158"/>
    <mergeCell ref="AM158:AN158"/>
    <mergeCell ref="AO158:AP158"/>
    <mergeCell ref="AG158:AH158"/>
    <mergeCell ref="AI158:AJ158"/>
    <mergeCell ref="AK158:AL158"/>
    <mergeCell ref="A150:C150"/>
    <mergeCell ref="A151:C151"/>
    <mergeCell ref="A152:C152"/>
    <mergeCell ref="A153:C153"/>
    <mergeCell ref="A154:C154"/>
    <mergeCell ref="A155:C155"/>
    <mergeCell ref="AM144:AN144"/>
    <mergeCell ref="AO144:AP144"/>
    <mergeCell ref="A146:C146"/>
    <mergeCell ref="A147:C147"/>
    <mergeCell ref="A148:C148"/>
    <mergeCell ref="A149:C149"/>
    <mergeCell ref="AA144:AB144"/>
    <mergeCell ref="AC144:AD144"/>
    <mergeCell ref="AE144:AF144"/>
    <mergeCell ref="AG144:AH144"/>
    <mergeCell ref="AI144:AJ144"/>
    <mergeCell ref="AK144:AL144"/>
    <mergeCell ref="O144:P144"/>
    <mergeCell ref="Q144:R144"/>
    <mergeCell ref="S144:T144"/>
    <mergeCell ref="U144:V144"/>
    <mergeCell ref="W144:X144"/>
    <mergeCell ref="Y144:Z144"/>
    <mergeCell ref="AS143:AS145"/>
    <mergeCell ref="AT143:AT145"/>
    <mergeCell ref="AU143:AU145"/>
    <mergeCell ref="AV143:AV145"/>
    <mergeCell ref="AW143:AW145"/>
    <mergeCell ref="AX143:AX145"/>
    <mergeCell ref="A141:C141"/>
    <mergeCell ref="A143:C145"/>
    <mergeCell ref="D143:F144"/>
    <mergeCell ref="G143:AP143"/>
    <mergeCell ref="AQ143:AQ145"/>
    <mergeCell ref="AR143:AR145"/>
    <mergeCell ref="G144:H144"/>
    <mergeCell ref="I144:J144"/>
    <mergeCell ref="K144:L144"/>
    <mergeCell ref="M144:N144"/>
    <mergeCell ref="A135:C135"/>
    <mergeCell ref="A136:C136"/>
    <mergeCell ref="A137:C137"/>
    <mergeCell ref="A138:C138"/>
    <mergeCell ref="A139:C139"/>
    <mergeCell ref="A140:C140"/>
    <mergeCell ref="A129:C129"/>
    <mergeCell ref="A130:C130"/>
    <mergeCell ref="A131:C131"/>
    <mergeCell ref="A132:C132"/>
    <mergeCell ref="A133:C133"/>
    <mergeCell ref="A134:C134"/>
    <mergeCell ref="A123:C123"/>
    <mergeCell ref="A124:C124"/>
    <mergeCell ref="A125:C125"/>
    <mergeCell ref="A126:C126"/>
    <mergeCell ref="A127:C127"/>
    <mergeCell ref="A128:C128"/>
    <mergeCell ref="A117:C117"/>
    <mergeCell ref="A118:C118"/>
    <mergeCell ref="A119:C119"/>
    <mergeCell ref="A120:C120"/>
    <mergeCell ref="A121:C121"/>
    <mergeCell ref="A122:C122"/>
    <mergeCell ref="A111:C111"/>
    <mergeCell ref="A112:C112"/>
    <mergeCell ref="A113:C113"/>
    <mergeCell ref="A114:C114"/>
    <mergeCell ref="A115:C115"/>
    <mergeCell ref="A116:C116"/>
    <mergeCell ref="A105:C105"/>
    <mergeCell ref="A106:C106"/>
    <mergeCell ref="A107:C107"/>
    <mergeCell ref="A108:C108"/>
    <mergeCell ref="A109:C109"/>
    <mergeCell ref="A110:C110"/>
    <mergeCell ref="A99:C99"/>
    <mergeCell ref="A100:C100"/>
    <mergeCell ref="A101:C101"/>
    <mergeCell ref="A102:C102"/>
    <mergeCell ref="A103:C103"/>
    <mergeCell ref="A104:C104"/>
    <mergeCell ref="A93:C93"/>
    <mergeCell ref="A94:C94"/>
    <mergeCell ref="A95:C95"/>
    <mergeCell ref="A96:C96"/>
    <mergeCell ref="A97:C97"/>
    <mergeCell ref="A98:C98"/>
    <mergeCell ref="A88:C88"/>
    <mergeCell ref="A89:C89"/>
    <mergeCell ref="A90:C90"/>
    <mergeCell ref="A91:C91"/>
    <mergeCell ref="A92:C92"/>
    <mergeCell ref="AA86:AB86"/>
    <mergeCell ref="AC86:AD86"/>
    <mergeCell ref="AE86:AF86"/>
    <mergeCell ref="AG86:AH86"/>
    <mergeCell ref="AT85:AT87"/>
    <mergeCell ref="AU85:AU87"/>
    <mergeCell ref="AV85:AV87"/>
    <mergeCell ref="AW85:AW87"/>
    <mergeCell ref="G86:H86"/>
    <mergeCell ref="I86:J86"/>
    <mergeCell ref="K86:L86"/>
    <mergeCell ref="M86:N86"/>
    <mergeCell ref="O86:P86"/>
    <mergeCell ref="Q86:R86"/>
    <mergeCell ref="G85:AN85"/>
    <mergeCell ref="AO85:AO87"/>
    <mergeCell ref="AP85:AP87"/>
    <mergeCell ref="AQ85:AQ87"/>
    <mergeCell ref="AR85:AR87"/>
    <mergeCell ref="AS85:AS87"/>
    <mergeCell ref="S86:T86"/>
    <mergeCell ref="U86:V86"/>
    <mergeCell ref="W86:X86"/>
    <mergeCell ref="Y86:Z86"/>
    <mergeCell ref="AM86:AN86"/>
    <mergeCell ref="AI86:AJ86"/>
    <mergeCell ref="AK86:AL86"/>
    <mergeCell ref="A80:C81"/>
    <mergeCell ref="D80:F80"/>
    <mergeCell ref="A82:A83"/>
    <mergeCell ref="B82:C82"/>
    <mergeCell ref="B83:C83"/>
    <mergeCell ref="A85:C87"/>
    <mergeCell ref="D85:F86"/>
    <mergeCell ref="A73:C73"/>
    <mergeCell ref="A74:C74"/>
    <mergeCell ref="A75:C75"/>
    <mergeCell ref="A76:C76"/>
    <mergeCell ref="A77:C77"/>
    <mergeCell ref="A78:C78"/>
    <mergeCell ref="A68:A69"/>
    <mergeCell ref="B68:C68"/>
    <mergeCell ref="B69:C69"/>
    <mergeCell ref="A70:C70"/>
    <mergeCell ref="A71:C71"/>
    <mergeCell ref="A72:C72"/>
    <mergeCell ref="A55:B59"/>
    <mergeCell ref="A60:C60"/>
    <mergeCell ref="A61:B64"/>
    <mergeCell ref="G64:X64"/>
    <mergeCell ref="A66:C66"/>
    <mergeCell ref="A67:C67"/>
    <mergeCell ref="A45:C45"/>
    <mergeCell ref="A46:C46"/>
    <mergeCell ref="G46:R46"/>
    <mergeCell ref="A47:C47"/>
    <mergeCell ref="A48:B53"/>
    <mergeCell ref="A54:C54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O39:P39"/>
    <mergeCell ref="Q39:R39"/>
    <mergeCell ref="S39:T39"/>
    <mergeCell ref="U39:V39"/>
    <mergeCell ref="W39:X39"/>
    <mergeCell ref="Y39:Z39"/>
    <mergeCell ref="AS38:AS40"/>
    <mergeCell ref="AT38:AT40"/>
    <mergeCell ref="AU38:AU40"/>
    <mergeCell ref="AV38:AV40"/>
    <mergeCell ref="AW38:AW40"/>
    <mergeCell ref="AX38:AX40"/>
    <mergeCell ref="A36:C36"/>
    <mergeCell ref="A38:C40"/>
    <mergeCell ref="D38:F39"/>
    <mergeCell ref="G38:AP38"/>
    <mergeCell ref="AQ38:AQ40"/>
    <mergeCell ref="AR38:AR40"/>
    <mergeCell ref="G39:H39"/>
    <mergeCell ref="I39:J39"/>
    <mergeCell ref="K39:L39"/>
    <mergeCell ref="M39:N39"/>
    <mergeCell ref="AM39:AN39"/>
    <mergeCell ref="AO39:AP39"/>
    <mergeCell ref="AK39:AL39"/>
    <mergeCell ref="A30:C30"/>
    <mergeCell ref="A31:C31"/>
    <mergeCell ref="A32:C32"/>
    <mergeCell ref="A33:C33"/>
    <mergeCell ref="A34:C34"/>
    <mergeCell ref="A35:C35"/>
    <mergeCell ref="A24:C24"/>
    <mergeCell ref="A25:C25"/>
    <mergeCell ref="A26:C26"/>
    <mergeCell ref="A27:C27"/>
    <mergeCell ref="A28:C28"/>
    <mergeCell ref="A29:C29"/>
    <mergeCell ref="AX17:AX18"/>
    <mergeCell ref="A19:C19"/>
    <mergeCell ref="A20:C20"/>
    <mergeCell ref="A21:C21"/>
    <mergeCell ref="A22:C22"/>
    <mergeCell ref="A23:C23"/>
    <mergeCell ref="AR17:AR18"/>
    <mergeCell ref="AS17:AS18"/>
    <mergeCell ref="AT17:AT18"/>
    <mergeCell ref="AU17:AU18"/>
    <mergeCell ref="AV17:AV18"/>
    <mergeCell ref="AW17:AW18"/>
    <mergeCell ref="AG17:AH17"/>
    <mergeCell ref="AI17:AJ17"/>
    <mergeCell ref="AK17:AL17"/>
    <mergeCell ref="AM17:AN17"/>
    <mergeCell ref="AO17:AP17"/>
    <mergeCell ref="AQ17:AQ18"/>
    <mergeCell ref="U17:V17"/>
    <mergeCell ref="W17:X17"/>
    <mergeCell ref="Y17:Z17"/>
    <mergeCell ref="AA17:AB17"/>
    <mergeCell ref="AC17:AD17"/>
    <mergeCell ref="AE17:AF17"/>
    <mergeCell ref="AO10:AP10"/>
    <mergeCell ref="A12:C12"/>
    <mergeCell ref="U10:V10"/>
    <mergeCell ref="W10:X10"/>
    <mergeCell ref="Y10:Z10"/>
    <mergeCell ref="AA10:AB10"/>
    <mergeCell ref="AC10:AD10"/>
    <mergeCell ref="AE10:AF10"/>
    <mergeCell ref="I17:J17"/>
    <mergeCell ref="K17:L17"/>
    <mergeCell ref="M17:N17"/>
    <mergeCell ref="O17:P17"/>
    <mergeCell ref="Q17:R17"/>
    <mergeCell ref="S17:T17"/>
    <mergeCell ref="A13:C13"/>
    <mergeCell ref="A14:C14"/>
    <mergeCell ref="A15:C15"/>
    <mergeCell ref="A17:C18"/>
    <mergeCell ref="D17:F17"/>
    <mergeCell ref="G17:H17"/>
    <mergeCell ref="A6:P6"/>
    <mergeCell ref="DR6:EI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Q10:R10"/>
    <mergeCell ref="S10:T10"/>
    <mergeCell ref="AG10:AH10"/>
    <mergeCell ref="AI10:AJ10"/>
    <mergeCell ref="AK10:AL10"/>
    <mergeCell ref="AM10:AN10"/>
  </mergeCells>
  <dataValidations count="1">
    <dataValidation type="whole" operator="greaterThanOrEqual" allowBlank="1" showInputMessage="1" showErrorMessage="1" errorTitle="Error" error="Favor Ingrese sólo Números." sqref="G211:AP214 G12:AX15 E82:F83 G146:AX154 C316:E325 G19:AX35 D67:J78 G88:AW140 Y179:Z191 G179:X196 G160:AW175 Y192:AJ196 G177:Z178 AA177:AJ191 S41:X63 G201:AG206 G219:AX298 G309:AR313 G41:G64 H47:R63 H41:R45 AK177:AW196 Y41:AX64">
      <formula1>0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392"/>
  <sheetViews>
    <sheetView workbookViewId="0">
      <selection activeCell="A31" sqref="A31:C31"/>
    </sheetView>
  </sheetViews>
  <sheetFormatPr baseColWidth="10" defaultColWidth="11.42578125" defaultRowHeight="15" x14ac:dyDescent="0.25"/>
  <cols>
    <col min="1" max="1" width="38.5703125" customWidth="1"/>
    <col min="2" max="2" width="27.28515625" customWidth="1"/>
    <col min="3" max="3" width="51.42578125" customWidth="1"/>
    <col min="4" max="4" width="14.140625" customWidth="1"/>
    <col min="5" max="6" width="13.28515625" customWidth="1"/>
    <col min="7" max="7" width="14.42578125" customWidth="1"/>
    <col min="8" max="9" width="13.28515625" customWidth="1"/>
    <col min="13" max="40" width="11.42578125" customWidth="1"/>
    <col min="41" max="41" width="12.42578125" customWidth="1"/>
    <col min="42" max="42" width="12.140625" customWidth="1"/>
    <col min="43" max="43" width="13.7109375" customWidth="1"/>
    <col min="44" max="44" width="13.28515625" customWidth="1"/>
    <col min="45" max="45" width="14.28515625" customWidth="1"/>
    <col min="46" max="46" width="11.85546875" customWidth="1"/>
    <col min="47" max="47" width="12" customWidth="1"/>
    <col min="48" max="48" width="16.140625" customWidth="1"/>
    <col min="49" max="50" width="13.140625" customWidth="1"/>
    <col min="51" max="84" width="11.42578125" customWidth="1"/>
    <col min="100" max="100" width="11.42578125" hidden="1" customWidth="1"/>
    <col min="101" max="109" width="11.42578125" style="25" hidden="1" customWidth="1"/>
    <col min="110" max="110" width="11.42578125" hidden="1" customWidth="1"/>
    <col min="111" max="117" width="11.42578125" style="26" hidden="1" customWidth="1"/>
    <col min="118" max="120" width="11.42578125" hidden="1" customWidth="1"/>
    <col min="121" max="121" width="11.42578125" customWidth="1"/>
    <col min="130" max="130" width="10.140625" customWidth="1"/>
    <col min="136" max="169" width="11.42578125" customWidth="1"/>
  </cols>
  <sheetData>
    <row r="1" spans="1:139" x14ac:dyDescent="0.25">
      <c r="A1" s="1" t="s">
        <v>0</v>
      </c>
      <c r="CW1"/>
      <c r="CX1"/>
      <c r="CY1"/>
      <c r="CZ1"/>
      <c r="DA1"/>
      <c r="DB1"/>
      <c r="DC1"/>
      <c r="DD1"/>
      <c r="DE1"/>
      <c r="DG1"/>
      <c r="DH1"/>
      <c r="DI1"/>
      <c r="DJ1"/>
      <c r="DK1"/>
      <c r="DL1"/>
      <c r="DM1"/>
    </row>
    <row r="2" spans="1:139" x14ac:dyDescent="0.25">
      <c r="A2" s="1" t="str">
        <f>CONCATENATE("COMUNA: ",[9]NOMBRE!B2," - ","( ",[9]NOMBRE!C2,[9]NOMBRE!D2,[9]NOMBRE!E2,[9]NOMBRE!F2,[9]NOMBRE!G2," )")</f>
        <v>COMUNA: LINARES - ( 07401 )</v>
      </c>
      <c r="CW2"/>
      <c r="CX2"/>
      <c r="CY2"/>
      <c r="CZ2"/>
      <c r="DA2"/>
      <c r="DB2"/>
      <c r="DC2"/>
      <c r="DD2"/>
      <c r="DE2"/>
      <c r="DG2"/>
      <c r="DH2"/>
      <c r="DI2"/>
      <c r="DJ2"/>
      <c r="DK2"/>
      <c r="DL2"/>
      <c r="DM2"/>
    </row>
    <row r="3" spans="1:139" x14ac:dyDescent="0.25">
      <c r="A3" s="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  <c r="CW3"/>
      <c r="CX3"/>
      <c r="CY3"/>
      <c r="CZ3"/>
      <c r="DA3"/>
      <c r="DB3"/>
      <c r="DC3"/>
      <c r="DD3"/>
      <c r="DE3"/>
      <c r="DG3"/>
      <c r="DH3"/>
      <c r="DI3"/>
      <c r="DJ3"/>
      <c r="DK3"/>
      <c r="DL3"/>
      <c r="DM3"/>
    </row>
    <row r="4" spans="1:139" x14ac:dyDescent="0.25">
      <c r="A4" s="1" t="str">
        <f>CONCATENATE("MES: ",[9]NOMBRE!B6," - ","( ",[9]NOMBRE!C6,[9]NOMBRE!D6," )")</f>
        <v>MES: AGOSTO - ( 08 )</v>
      </c>
      <c r="CW4"/>
      <c r="CX4"/>
      <c r="CY4"/>
      <c r="CZ4"/>
      <c r="DA4"/>
      <c r="DB4"/>
      <c r="DC4"/>
      <c r="DD4"/>
      <c r="DE4"/>
      <c r="DG4"/>
      <c r="DH4"/>
      <c r="DI4"/>
      <c r="DJ4"/>
      <c r="DK4"/>
      <c r="DL4"/>
      <c r="DM4"/>
    </row>
    <row r="5" spans="1:139" x14ac:dyDescent="0.25">
      <c r="A5" s="1" t="str">
        <f>CONCATENATE("AÑO: ",[9]NOMBRE!B7)</f>
        <v>AÑO: 2024</v>
      </c>
      <c r="CW5"/>
      <c r="CX5"/>
      <c r="CY5"/>
      <c r="CZ5"/>
      <c r="DA5"/>
      <c r="DB5"/>
      <c r="DC5"/>
      <c r="DD5"/>
      <c r="DE5"/>
      <c r="DG5"/>
      <c r="DH5"/>
      <c r="DI5"/>
      <c r="DJ5"/>
      <c r="DK5"/>
      <c r="DL5"/>
      <c r="DM5"/>
    </row>
    <row r="6" spans="1:139" s="539" customFormat="1" ht="18" customHeight="1" x14ac:dyDescent="0.25">
      <c r="A6" s="630" t="s">
        <v>1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542"/>
      <c r="AX6" s="542"/>
      <c r="AY6" s="542"/>
      <c r="AZ6" s="542"/>
      <c r="BA6" s="542"/>
      <c r="BB6" s="542"/>
      <c r="BC6" s="542"/>
      <c r="BD6" s="542"/>
      <c r="BE6" s="542"/>
      <c r="BF6" s="542"/>
      <c r="BG6" s="542"/>
      <c r="BH6" s="542"/>
      <c r="BI6" s="542"/>
      <c r="BJ6" s="542"/>
      <c r="BK6" s="542"/>
      <c r="BL6" s="542"/>
      <c r="BM6" s="542"/>
      <c r="BN6" s="542"/>
      <c r="BO6" s="542"/>
      <c r="BP6" s="542"/>
      <c r="BQ6" s="542"/>
      <c r="BR6" s="542"/>
      <c r="BS6" s="542"/>
      <c r="BT6" s="542"/>
      <c r="BU6" s="542"/>
      <c r="BV6" s="542"/>
      <c r="BW6" s="542"/>
      <c r="BX6" s="542"/>
      <c r="BY6" s="542"/>
      <c r="BZ6" s="542"/>
      <c r="CA6" s="542"/>
      <c r="CB6" s="542"/>
      <c r="CC6" s="542"/>
      <c r="CD6" s="542"/>
      <c r="CE6" s="542"/>
      <c r="CF6" s="542"/>
      <c r="CG6" s="542"/>
      <c r="CH6" s="542"/>
      <c r="CI6" s="542"/>
      <c r="CJ6" s="542"/>
      <c r="CK6" s="542"/>
      <c r="CL6" s="542"/>
      <c r="CM6" s="542"/>
      <c r="CN6" s="542"/>
      <c r="CO6" s="542"/>
      <c r="CP6" s="542"/>
      <c r="CQ6" s="542"/>
      <c r="CR6" s="542"/>
      <c r="CS6" s="542"/>
      <c r="CT6" s="542"/>
      <c r="CU6" s="542"/>
      <c r="CV6" s="542"/>
      <c r="CW6" s="542"/>
      <c r="CX6" s="542"/>
      <c r="CY6" s="542"/>
      <c r="CZ6" s="542"/>
      <c r="DA6" s="542"/>
      <c r="DB6" s="542"/>
      <c r="DC6" s="542"/>
      <c r="DD6" s="542"/>
      <c r="DE6" s="542"/>
      <c r="DF6" s="542"/>
      <c r="DG6" s="542"/>
      <c r="DH6" s="542"/>
      <c r="DI6" s="542"/>
      <c r="DJ6" s="542"/>
      <c r="DK6" s="542"/>
      <c r="DL6" s="542"/>
      <c r="DM6" s="542"/>
      <c r="DN6" s="542"/>
      <c r="DO6" s="542"/>
      <c r="DP6" s="542"/>
      <c r="DQ6" s="542"/>
      <c r="DR6" s="631"/>
      <c r="DS6" s="631"/>
      <c r="DT6" s="631"/>
      <c r="DU6" s="631"/>
      <c r="DV6" s="631"/>
      <c r="DW6" s="631"/>
      <c r="DX6" s="631"/>
      <c r="DY6" s="631"/>
      <c r="DZ6" s="631"/>
      <c r="EA6" s="631"/>
      <c r="EB6" s="631"/>
      <c r="EC6" s="631"/>
      <c r="ED6" s="631"/>
      <c r="EE6" s="631"/>
      <c r="EF6" s="631"/>
      <c r="EG6" s="631"/>
      <c r="EH6" s="631"/>
      <c r="EI6" s="631"/>
    </row>
    <row r="7" spans="1:139" x14ac:dyDescent="0.25">
      <c r="CW7"/>
      <c r="CX7"/>
      <c r="CY7"/>
      <c r="CZ7"/>
      <c r="DA7"/>
      <c r="DB7"/>
      <c r="DC7"/>
      <c r="DD7"/>
      <c r="DE7"/>
      <c r="DG7"/>
      <c r="DH7"/>
      <c r="DI7"/>
      <c r="DJ7"/>
      <c r="DK7"/>
      <c r="DL7"/>
      <c r="DM7"/>
    </row>
    <row r="8" spans="1:139" ht="18" customHeight="1" x14ac:dyDescent="0.25">
      <c r="A8" s="5" t="s">
        <v>2</v>
      </c>
      <c r="B8" s="6"/>
      <c r="C8" s="6"/>
      <c r="D8" s="7"/>
      <c r="E8" s="7"/>
      <c r="F8" s="8"/>
      <c r="G8" s="539"/>
      <c r="H8" s="8"/>
      <c r="I8" s="8"/>
      <c r="J8" s="8"/>
      <c r="K8" s="8"/>
      <c r="L8" s="8"/>
      <c r="M8" s="8"/>
      <c r="N8" s="8"/>
      <c r="O8" s="8"/>
      <c r="P8" s="53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9"/>
      <c r="CW8"/>
      <c r="CX8"/>
      <c r="CY8"/>
      <c r="CZ8"/>
      <c r="DA8"/>
      <c r="DB8"/>
      <c r="DC8"/>
      <c r="DD8"/>
      <c r="DE8"/>
      <c r="DG8"/>
      <c r="DH8"/>
      <c r="DI8"/>
      <c r="DJ8"/>
      <c r="DK8"/>
      <c r="DL8"/>
      <c r="DM8"/>
    </row>
    <row r="9" spans="1:139" x14ac:dyDescent="0.25">
      <c r="A9" s="632" t="s">
        <v>3</v>
      </c>
      <c r="B9" s="632"/>
      <c r="C9" s="3088"/>
      <c r="D9" s="638" t="s">
        <v>4</v>
      </c>
      <c r="E9" s="638"/>
      <c r="F9" s="3151"/>
      <c r="G9" s="3092" t="s">
        <v>5</v>
      </c>
      <c r="H9" s="3093"/>
      <c r="I9" s="3093"/>
      <c r="J9" s="3093"/>
      <c r="K9" s="3093"/>
      <c r="L9" s="3093"/>
      <c r="M9" s="3093"/>
      <c r="N9" s="3093"/>
      <c r="O9" s="3093"/>
      <c r="P9" s="3093"/>
      <c r="Q9" s="3093"/>
      <c r="R9" s="3093"/>
      <c r="S9" s="3093"/>
      <c r="T9" s="3093"/>
      <c r="U9" s="3093"/>
      <c r="V9" s="3093"/>
      <c r="W9" s="3093"/>
      <c r="X9" s="3093"/>
      <c r="Y9" s="3093"/>
      <c r="Z9" s="3093"/>
      <c r="AA9" s="3093"/>
      <c r="AB9" s="3093"/>
      <c r="AC9" s="3093"/>
      <c r="AD9" s="3093"/>
      <c r="AE9" s="3093"/>
      <c r="AF9" s="3093"/>
      <c r="AG9" s="3093"/>
      <c r="AH9" s="3093"/>
      <c r="AI9" s="3093"/>
      <c r="AJ9" s="3093"/>
      <c r="AK9" s="3093"/>
      <c r="AL9" s="3093"/>
      <c r="AM9" s="3093"/>
      <c r="AN9" s="3093"/>
      <c r="AO9" s="3093"/>
      <c r="AP9" s="3094"/>
      <c r="AQ9" s="3151" t="s">
        <v>6</v>
      </c>
      <c r="AR9" s="3096" t="s">
        <v>7</v>
      </c>
      <c r="AS9" s="3096" t="s">
        <v>8</v>
      </c>
      <c r="AT9" s="3096" t="s">
        <v>9</v>
      </c>
      <c r="AU9" s="3096" t="s">
        <v>10</v>
      </c>
      <c r="AV9" s="3091" t="s">
        <v>11</v>
      </c>
      <c r="AW9" s="3096" t="s">
        <v>12</v>
      </c>
      <c r="AX9" s="3096" t="s">
        <v>13</v>
      </c>
      <c r="CW9"/>
      <c r="CX9"/>
      <c r="CY9"/>
      <c r="CZ9"/>
      <c r="DA9"/>
      <c r="DB9"/>
      <c r="DC9"/>
      <c r="DD9"/>
      <c r="DE9"/>
      <c r="DG9"/>
      <c r="DH9"/>
      <c r="DI9"/>
      <c r="DJ9"/>
      <c r="DK9"/>
      <c r="DL9"/>
      <c r="DM9"/>
    </row>
    <row r="10" spans="1:139" x14ac:dyDescent="0.25">
      <c r="A10" s="634"/>
      <c r="B10" s="634"/>
      <c r="C10" s="635"/>
      <c r="D10" s="640"/>
      <c r="E10" s="640"/>
      <c r="F10" s="3152"/>
      <c r="G10" s="3153" t="s">
        <v>14</v>
      </c>
      <c r="H10" s="3100"/>
      <c r="I10" s="3092" t="s">
        <v>15</v>
      </c>
      <c r="J10" s="3101"/>
      <c r="K10" s="3093" t="s">
        <v>16</v>
      </c>
      <c r="L10" s="3101"/>
      <c r="M10" s="3092" t="s">
        <v>17</v>
      </c>
      <c r="N10" s="3101"/>
      <c r="O10" s="3092" t="s">
        <v>18</v>
      </c>
      <c r="P10" s="3101"/>
      <c r="Q10" s="3092" t="s">
        <v>19</v>
      </c>
      <c r="R10" s="3101"/>
      <c r="S10" s="3092" t="s">
        <v>20</v>
      </c>
      <c r="T10" s="3101"/>
      <c r="U10" s="3092" t="s">
        <v>21</v>
      </c>
      <c r="V10" s="3101"/>
      <c r="W10" s="3092" t="s">
        <v>22</v>
      </c>
      <c r="X10" s="3101"/>
      <c r="Y10" s="3092" t="s">
        <v>23</v>
      </c>
      <c r="Z10" s="3102"/>
      <c r="AA10" s="3092" t="s">
        <v>24</v>
      </c>
      <c r="AB10" s="3102"/>
      <c r="AC10" s="3092" t="s">
        <v>25</v>
      </c>
      <c r="AD10" s="3102"/>
      <c r="AE10" s="3092" t="s">
        <v>26</v>
      </c>
      <c r="AF10" s="3102"/>
      <c r="AG10" s="3092" t="s">
        <v>27</v>
      </c>
      <c r="AH10" s="3102"/>
      <c r="AI10" s="3092" t="s">
        <v>28</v>
      </c>
      <c r="AJ10" s="3102"/>
      <c r="AK10" s="3092" t="s">
        <v>29</v>
      </c>
      <c r="AL10" s="3102"/>
      <c r="AM10" s="3092" t="s">
        <v>30</v>
      </c>
      <c r="AN10" s="3102"/>
      <c r="AO10" s="3092" t="s">
        <v>31</v>
      </c>
      <c r="AP10" s="3154"/>
      <c r="AQ10" s="645"/>
      <c r="AR10" s="647"/>
      <c r="AS10" s="647"/>
      <c r="AT10" s="647"/>
      <c r="AU10" s="647"/>
      <c r="AV10" s="650"/>
      <c r="AW10" s="647"/>
      <c r="AX10" s="647"/>
      <c r="CW10"/>
      <c r="CX10"/>
      <c r="CY10"/>
      <c r="CZ10"/>
      <c r="DA10"/>
      <c r="DB10"/>
      <c r="DC10"/>
      <c r="DD10"/>
      <c r="DE10"/>
      <c r="DG10"/>
      <c r="DH10"/>
      <c r="DI10"/>
      <c r="DJ10"/>
      <c r="DK10"/>
      <c r="DL10"/>
      <c r="DM10"/>
    </row>
    <row r="11" spans="1:139" x14ac:dyDescent="0.25">
      <c r="A11" s="636"/>
      <c r="B11" s="636"/>
      <c r="C11" s="3104"/>
      <c r="D11" s="3105" t="s">
        <v>32</v>
      </c>
      <c r="E11" s="3155" t="s">
        <v>33</v>
      </c>
      <c r="F11" s="3109" t="s">
        <v>34</v>
      </c>
      <c r="G11" s="3110" t="s">
        <v>33</v>
      </c>
      <c r="H11" s="3109" t="s">
        <v>34</v>
      </c>
      <c r="I11" s="3110" t="s">
        <v>33</v>
      </c>
      <c r="J11" s="3109" t="s">
        <v>34</v>
      </c>
      <c r="K11" s="3110" t="s">
        <v>33</v>
      </c>
      <c r="L11" s="3109" t="s">
        <v>34</v>
      </c>
      <c r="M11" s="3110" t="s">
        <v>33</v>
      </c>
      <c r="N11" s="3109" t="s">
        <v>34</v>
      </c>
      <c r="O11" s="3110" t="s">
        <v>33</v>
      </c>
      <c r="P11" s="3109" t="s">
        <v>34</v>
      </c>
      <c r="Q11" s="3110" t="s">
        <v>33</v>
      </c>
      <c r="R11" s="3109" t="s">
        <v>34</v>
      </c>
      <c r="S11" s="3110" t="s">
        <v>33</v>
      </c>
      <c r="T11" s="3109" t="s">
        <v>34</v>
      </c>
      <c r="U11" s="3110" t="s">
        <v>33</v>
      </c>
      <c r="V11" s="3109" t="s">
        <v>34</v>
      </c>
      <c r="W11" s="3110" t="s">
        <v>33</v>
      </c>
      <c r="X11" s="3109" t="s">
        <v>34</v>
      </c>
      <c r="Y11" s="3110" t="s">
        <v>33</v>
      </c>
      <c r="Z11" s="3109" t="s">
        <v>34</v>
      </c>
      <c r="AA11" s="3110" t="s">
        <v>33</v>
      </c>
      <c r="AB11" s="3109" t="s">
        <v>34</v>
      </c>
      <c r="AC11" s="3110" t="s">
        <v>33</v>
      </c>
      <c r="AD11" s="3109" t="s">
        <v>34</v>
      </c>
      <c r="AE11" s="3110" t="s">
        <v>33</v>
      </c>
      <c r="AF11" s="3109" t="s">
        <v>34</v>
      </c>
      <c r="AG11" s="3110" t="s">
        <v>33</v>
      </c>
      <c r="AH11" s="3109" t="s">
        <v>34</v>
      </c>
      <c r="AI11" s="3110" t="s">
        <v>33</v>
      </c>
      <c r="AJ11" s="3109" t="s">
        <v>34</v>
      </c>
      <c r="AK11" s="3110" t="s">
        <v>33</v>
      </c>
      <c r="AL11" s="3109" t="s">
        <v>34</v>
      </c>
      <c r="AM11" s="3110" t="s">
        <v>33</v>
      </c>
      <c r="AN11" s="3109" t="s">
        <v>34</v>
      </c>
      <c r="AO11" s="3110" t="s">
        <v>33</v>
      </c>
      <c r="AP11" s="3156" t="s">
        <v>34</v>
      </c>
      <c r="AQ11" s="3152"/>
      <c r="AR11" s="3111"/>
      <c r="AS11" s="3111"/>
      <c r="AT11" s="3111"/>
      <c r="AU11" s="3111"/>
      <c r="AV11" s="3098"/>
      <c r="AW11" s="3111"/>
      <c r="AX11" s="3111"/>
      <c r="CW11"/>
      <c r="CX11"/>
      <c r="CY11"/>
      <c r="CZ11"/>
      <c r="DA11"/>
      <c r="DB11"/>
      <c r="DC11"/>
      <c r="DD11"/>
      <c r="DE11"/>
      <c r="DG11"/>
      <c r="DH11"/>
      <c r="DI11"/>
      <c r="DJ11"/>
      <c r="DK11"/>
      <c r="DL11"/>
      <c r="DM11"/>
    </row>
    <row r="12" spans="1:139" ht="15" customHeight="1" x14ac:dyDescent="0.25">
      <c r="A12" s="3157" t="s">
        <v>35</v>
      </c>
      <c r="B12" s="3158"/>
      <c r="C12" s="3159"/>
      <c r="D12" s="3160">
        <f>SUM(E12+F12)</f>
        <v>0</v>
      </c>
      <c r="E12" s="3161">
        <f>SUM(G12+I12+K12+M12+O12+Q12+S12+U12+W12+Y12+AA12+AC12+AE12+AG12+AI12+AK12+AM12+AO12)</f>
        <v>0</v>
      </c>
      <c r="F12" s="18">
        <f t="shared" ref="E12:F15" si="0">SUM(H12+J12+L12+N12+P12+R12+T12+V12+X12+Z12+AB12+AD12+AF12+AH12+AJ12+AL12+AN12+AP12)</f>
        <v>0</v>
      </c>
      <c r="G12" s="19"/>
      <c r="H12" s="20"/>
      <c r="I12" s="3162"/>
      <c r="J12" s="20"/>
      <c r="K12" s="3162"/>
      <c r="L12" s="20"/>
      <c r="M12" s="19"/>
      <c r="N12" s="20"/>
      <c r="O12" s="19"/>
      <c r="P12" s="20"/>
      <c r="Q12" s="19"/>
      <c r="R12" s="22"/>
      <c r="S12" s="19"/>
      <c r="T12" s="22"/>
      <c r="U12" s="19"/>
      <c r="V12" s="22"/>
      <c r="W12" s="19"/>
      <c r="X12" s="22"/>
      <c r="Y12" s="19"/>
      <c r="Z12" s="22"/>
      <c r="AA12" s="19"/>
      <c r="AB12" s="22"/>
      <c r="AC12" s="19"/>
      <c r="AD12" s="22"/>
      <c r="AE12" s="19"/>
      <c r="AF12" s="22"/>
      <c r="AG12" s="19"/>
      <c r="AH12" s="22"/>
      <c r="AI12" s="19"/>
      <c r="AJ12" s="22"/>
      <c r="AK12" s="19"/>
      <c r="AL12" s="22"/>
      <c r="AM12" s="19"/>
      <c r="AN12" s="22"/>
      <c r="AO12" s="19"/>
      <c r="AP12" s="23"/>
      <c r="AQ12" s="20"/>
      <c r="AR12" s="20"/>
      <c r="AS12" s="24"/>
      <c r="AT12" s="24"/>
      <c r="AU12" s="24"/>
      <c r="AV12" s="24"/>
      <c r="AW12" s="24"/>
      <c r="AX12" s="24"/>
      <c r="AY12" t="str">
        <f>CW12&amp;CX12&amp;CY12&amp;CZ12&amp;DA12&amp;DB12&amp;DC12&amp;DD12&amp;DE12</f>
        <v/>
      </c>
      <c r="CW12" s="25" t="str">
        <f>IF(AND((Y12+Z12)&gt;0,AQ12="")," * No olvide digitar la variable 12 años. Si no tiene digite Cero.",IF(AQ12&gt;(Y12+Z12),"* Las Consultas de 12 años NO DEBEN ser mayor que el total de Consultas entre 10-14 años",""))</f>
        <v/>
      </c>
      <c r="CX12" s="25" t="str">
        <f>IF(AND(F12&gt;0,AR12="")," * No olvide digitar la variable Embarazadas. Digite cero si no tiene.","")</f>
        <v/>
      </c>
      <c r="CY12" s="25" t="str">
        <f>IF(AR12&gt;F12," * Las Embarazadas NO DEBEN ser mayor al Total de mujeres. ","")</f>
        <v/>
      </c>
      <c r="CZ12" s="25" t="str">
        <f>IF(AND((AK12+AL12)&gt;0,AS12="")," * No olvide digitar la variable 60 años. Si no tiene digite Cero.",IF(AS12&gt;(AK12+AL12)," * Las consultas de 60 años NO DEBEN ser mayor que el Total de consultas del grupo 60-64 años",""))</f>
        <v/>
      </c>
      <c r="DA12" s="25" t="str">
        <f>IF(AND(D12&gt;0,AT12="")," * No olvide digitar la variable Usuarios con Discapacidad. Digite Cero si no tiene.",IF(AT12&gt;D12," * La variable Usuarios con Discapacidad No puede ser mayor al Total Ambos Sexos.",""))</f>
        <v/>
      </c>
      <c r="DB12" s="25" t="str">
        <f>IF(AND(D12&gt;0,AU12="")," * No olvide digitar la variable Migrantes. Digite Cero si no tiene.",IF(AU12&gt;D12," * La variable Migrantes No puede ser mayor al Total Ambos Sexos.",""))</f>
        <v/>
      </c>
      <c r="DC12" s="25" t="str">
        <f>IF(AND(D12&gt;0,AV12="")," * No olvide digitar la variable Pacientes en control PSCV. Digite Cero si no tiene.",IF(AV12&gt;D12," * La variable Pacientes en control PSCV No puede ser mayor al Total Ambos Sexos.",""))</f>
        <v/>
      </c>
      <c r="DD12" s="25" t="str">
        <f>IF(AND(D12&gt;0,AW12="")," * No olvide digitar la variable Niños, niñas, adolescentes y jóvenes SENAME. Digite Cero si no tiene.",IF(AW12&gt;D12," * La variable Niños, niñas, adolescentes y jóvenes SENAME No puede ser mayor al Total.",""))</f>
        <v/>
      </c>
      <c r="DE12" s="25" t="str">
        <f t="shared" ref="DE12:DE14" si="1">IF(AND(D12&gt;0,AX12="")," * No olvide digitar la variable Niños, niñas, adolescentes y jóvenes Mejor Niñez. Digite Cero si no tiene.",IF(AX12&gt;D12," * La variable Niños, niñas, adolescentes y jóvenes Mejor Niñez no puede ser mayor al Total.",""))</f>
        <v/>
      </c>
      <c r="DG12" s="26">
        <f>IF(AND((Y12+Z12)&gt;0,AQ12=""),1,IF(AQ12&gt;(Y12+Z12),1,0))</f>
        <v>0</v>
      </c>
      <c r="DH12" s="26">
        <f>IF(AND(F12&gt;0,AR12=""),1,0)</f>
        <v>0</v>
      </c>
      <c r="DI12" s="26">
        <f>IF(AR12&gt;F12,1,0)</f>
        <v>0</v>
      </c>
      <c r="DJ12" s="26">
        <f>IF(AND((AK12+AL12)&gt;0,AS12=""),1,IF(AS12&gt;(AK12+AL12),1,0))</f>
        <v>0</v>
      </c>
      <c r="DK12" s="26">
        <f>IF(AND(D12&gt;0,AT12=""),1,IF(AT12&gt;D12,1,0))</f>
        <v>0</v>
      </c>
      <c r="DL12" s="26">
        <f>IF(AND(D12&gt;0,AU12=""),1,IF(AU12&gt;D12,1,0))</f>
        <v>0</v>
      </c>
      <c r="DM12" s="26">
        <f>IF(AND(D12&gt;0,AV12=""),1,IF(AV12&gt;D12,1,0))</f>
        <v>0</v>
      </c>
      <c r="DN12" s="26">
        <f>IF(AND(D12&gt;0,AW12=""),1,IF(AW12&gt;D12,1,0))</f>
        <v>0</v>
      </c>
      <c r="DO12" s="26">
        <f>IF(AND(D12&gt;0,AX12=""),1,IF(AX12&gt;D12,1,0))</f>
        <v>0</v>
      </c>
    </row>
    <row r="13" spans="1:139" ht="15" customHeight="1" x14ac:dyDescent="0.25">
      <c r="A13" s="3163" t="s">
        <v>36</v>
      </c>
      <c r="B13" s="3164"/>
      <c r="C13" s="3165"/>
      <c r="D13" s="3166">
        <f>SUM(E13+F13)</f>
        <v>0</v>
      </c>
      <c r="E13" s="3167">
        <f t="shared" si="0"/>
        <v>0</v>
      </c>
      <c r="F13" s="3168">
        <f>SUM(H13+J13+L13+N13+P13+R13+T13+V13+X13+Z13+AB13+AD13+AF13+AH13+AJ13+AL13+AN13+AP13)</f>
        <v>0</v>
      </c>
      <c r="G13" s="3169"/>
      <c r="H13" s="3170"/>
      <c r="I13" s="3169"/>
      <c r="J13" s="3170"/>
      <c r="K13" s="3169"/>
      <c r="L13" s="3170"/>
      <c r="M13" s="3169"/>
      <c r="N13" s="3170"/>
      <c r="O13" s="3169"/>
      <c r="P13" s="3170"/>
      <c r="Q13" s="3169"/>
      <c r="R13" s="3125"/>
      <c r="S13" s="3169"/>
      <c r="T13" s="3125"/>
      <c r="U13" s="3169"/>
      <c r="V13" s="3125"/>
      <c r="W13" s="3169"/>
      <c r="X13" s="3125"/>
      <c r="Y13" s="3169"/>
      <c r="Z13" s="3125"/>
      <c r="AA13" s="3169"/>
      <c r="AB13" s="3125"/>
      <c r="AC13" s="3169"/>
      <c r="AD13" s="3125"/>
      <c r="AE13" s="3169"/>
      <c r="AF13" s="3125"/>
      <c r="AG13" s="3169"/>
      <c r="AH13" s="3125"/>
      <c r="AI13" s="3169"/>
      <c r="AJ13" s="3125"/>
      <c r="AK13" s="3169"/>
      <c r="AL13" s="3125"/>
      <c r="AM13" s="3169"/>
      <c r="AN13" s="3125"/>
      <c r="AO13" s="3169"/>
      <c r="AP13" s="3126"/>
      <c r="AQ13" s="3170"/>
      <c r="AR13" s="3170"/>
      <c r="AS13" s="3128"/>
      <c r="AT13" s="3128"/>
      <c r="AU13" s="3128"/>
      <c r="AV13" s="3128"/>
      <c r="AW13" s="3128"/>
      <c r="AX13" s="3128"/>
      <c r="AY13" t="str">
        <f t="shared" ref="AY13:AY15" si="2">CW13&amp;CX13&amp;CY13&amp;CZ13&amp;DA13&amp;DB13&amp;DC13&amp;DD13&amp;DE13</f>
        <v/>
      </c>
      <c r="CW13" s="25" t="str">
        <f t="shared" ref="CW13:CW15" si="3">IF(AND((Y13+Z13)&gt;0,AQ13="")," * No olvide digitar la variable 12 años. Si no tiene digite Cero.",IF(AQ13&gt;(Y13+Z13),"* Las Consultas de 12 años NO DEBEN ser mayor que el total de Consultas entre 10-14 años",""))</f>
        <v/>
      </c>
      <c r="CX13" s="25" t="str">
        <f t="shared" ref="CX13:CX15" si="4">IF(AND(F13&gt;0,AR13="")," * No olvide digitar la variable Embarazadas. Digite cero si no tiene.","")</f>
        <v/>
      </c>
      <c r="CY13" s="25" t="str">
        <f t="shared" ref="CY13:CY15" si="5">IF(AR13&gt;F13," * Las Embarazadas NO DEBEN ser mayor al Total de mujeres. ","")</f>
        <v/>
      </c>
      <c r="CZ13" s="25" t="str">
        <f t="shared" ref="CZ13:CZ15" si="6">IF(AND((AK13+AL13)&gt;0,AS13="")," * No olvide digitar la variable 60 años. Si no tiene digite Cero.",IF(AS13&gt;(AK13+AL13)," * Las consultas de 60 años NO DEBEN ser mayor que el Total de consultas del grupo 60-64 años",""))</f>
        <v/>
      </c>
      <c r="DA13" s="25" t="str">
        <f t="shared" ref="DA13:DA15" si="7">IF(AND(D13&gt;0,AT13="")," * No olvide digitar la variable Usuarios con Discapacidad. Digite Cero si no tiene.",IF(AT13&gt;D13," * La variable Usuarios con Discapacidad No puede ser mayor al Total Ambos Sexos.",""))</f>
        <v/>
      </c>
      <c r="DB13" s="25" t="str">
        <f t="shared" ref="DB13:DB15" si="8">IF(AND(D13&gt;0,AU13="")," * No olvide digitar la variable Migrantes. Digite Cero si no tiene.",IF(AU13&gt;D13," * La variable Migrantes No puede ser mayor al Total Ambos Sexos.",""))</f>
        <v/>
      </c>
      <c r="DC13" s="25" t="str">
        <f t="shared" ref="DC13:DC15" si="9">IF(AND(D13&gt;0,AV13="")," * No olvide digitar la variable Pacientes en control PSCV. Digite Cero si no tiene.",IF(AV13&gt;D13," * La variable Pacientes en control PSCV No puede ser mayor al Total Ambos Sexos.",""))</f>
        <v/>
      </c>
      <c r="DD13" s="25" t="str">
        <f t="shared" ref="DD13:DD15" si="10">IF(AND(D13&gt;0,AW13="")," * No olvide digitar la variable Niños, niñas, adolescentes y jóvenes SENAME. Digite Cero si no tiene.",IF(AW13&gt;D13," * La variable Niños, niñas, adolescentes y jóvenes SENAME No puede ser mayor al Total.",""))</f>
        <v/>
      </c>
      <c r="DE13" s="25" t="str">
        <f t="shared" si="1"/>
        <v/>
      </c>
      <c r="DG13" s="26">
        <f t="shared" ref="DG13:DG15" si="11">IF(AND((Y13+Z13)&gt;0,AQ13=""),1,IF(AQ13&gt;(Y13+Z13),1,0))</f>
        <v>0</v>
      </c>
      <c r="DH13" s="26">
        <f t="shared" ref="DH13:DH15" si="12">IF(AND(F13&gt;0,AR13=""),1,0)</f>
        <v>0</v>
      </c>
      <c r="DI13" s="26">
        <f t="shared" ref="DI13:DI15" si="13">IF(AR13&gt;F13,1,0)</f>
        <v>0</v>
      </c>
      <c r="DJ13" s="26">
        <f t="shared" ref="DJ13:DJ15" si="14">IF(AND((AK13+AL13)&gt;0,AS13=""),1,IF(AS13&gt;(AK13+AL13),1,0))</f>
        <v>0</v>
      </c>
      <c r="DK13" s="26">
        <f t="shared" ref="DK13:DK15" si="15">IF(AND(D13&gt;0,AT13=""),1,IF(AT13&gt;D13,1,0))</f>
        <v>0</v>
      </c>
      <c r="DL13" s="26">
        <f t="shared" ref="DL13:DL15" si="16">IF(AND(D13&gt;0,AU13=""),1,IF(AU13&gt;D13,1,0))</f>
        <v>0</v>
      </c>
      <c r="DM13" s="26">
        <f t="shared" ref="DM13:DM15" si="17">IF(AND(D13&gt;0,AV13=""),1,IF(AV13&gt;D13,1,0))</f>
        <v>0</v>
      </c>
      <c r="DN13" s="26">
        <f t="shared" ref="DN13:DN15" si="18">IF(AND(D13&gt;0,AW13=""),1,IF(AW13&gt;D13,1,0))</f>
        <v>0</v>
      </c>
      <c r="DO13" s="26">
        <f t="shared" ref="DO13:DO15" si="19">IF(AND(D13&gt;0,AX13=""),1,IF(AX13&gt;D13,1,0))</f>
        <v>0</v>
      </c>
    </row>
    <row r="14" spans="1:139" ht="15" customHeight="1" x14ac:dyDescent="0.25">
      <c r="A14" s="3163" t="s">
        <v>37</v>
      </c>
      <c r="B14" s="3164"/>
      <c r="C14" s="3165"/>
      <c r="D14" s="3166">
        <f>SUM(E14+F14)</f>
        <v>0</v>
      </c>
      <c r="E14" s="3167">
        <f t="shared" si="0"/>
        <v>0</v>
      </c>
      <c r="F14" s="3168">
        <f t="shared" si="0"/>
        <v>0</v>
      </c>
      <c r="G14" s="3169"/>
      <c r="H14" s="3170"/>
      <c r="I14" s="3169"/>
      <c r="J14" s="3170"/>
      <c r="K14" s="3169"/>
      <c r="L14" s="3170"/>
      <c r="M14" s="3169"/>
      <c r="N14" s="3125"/>
      <c r="O14" s="3169"/>
      <c r="P14" s="3125"/>
      <c r="Q14" s="3169"/>
      <c r="R14" s="3125"/>
      <c r="S14" s="3169"/>
      <c r="T14" s="3125"/>
      <c r="U14" s="3169"/>
      <c r="V14" s="3125"/>
      <c r="W14" s="3169"/>
      <c r="X14" s="3125"/>
      <c r="Y14" s="3169"/>
      <c r="Z14" s="3125"/>
      <c r="AA14" s="3169"/>
      <c r="AB14" s="3125"/>
      <c r="AC14" s="3169"/>
      <c r="AD14" s="3125"/>
      <c r="AE14" s="3169"/>
      <c r="AF14" s="3125"/>
      <c r="AG14" s="3169"/>
      <c r="AH14" s="3125"/>
      <c r="AI14" s="3169"/>
      <c r="AJ14" s="3125"/>
      <c r="AK14" s="3169"/>
      <c r="AL14" s="3125"/>
      <c r="AM14" s="3169"/>
      <c r="AN14" s="3125"/>
      <c r="AO14" s="3169"/>
      <c r="AP14" s="3126"/>
      <c r="AQ14" s="3170"/>
      <c r="AR14" s="3170"/>
      <c r="AS14" s="3128"/>
      <c r="AT14" s="3128"/>
      <c r="AU14" s="3128"/>
      <c r="AV14" s="3128"/>
      <c r="AW14" s="3128"/>
      <c r="AX14" s="3128"/>
      <c r="AY14" t="str">
        <f t="shared" si="2"/>
        <v/>
      </c>
      <c r="CW14" s="25" t="str">
        <f t="shared" si="3"/>
        <v/>
      </c>
      <c r="CX14" s="25" t="str">
        <f t="shared" si="4"/>
        <v/>
      </c>
      <c r="CY14" s="25" t="str">
        <f t="shared" si="5"/>
        <v/>
      </c>
      <c r="CZ14" s="25" t="str">
        <f t="shared" si="6"/>
        <v/>
      </c>
      <c r="DA14" s="25" t="str">
        <f t="shared" si="7"/>
        <v/>
      </c>
      <c r="DB14" s="25" t="str">
        <f t="shared" si="8"/>
        <v/>
      </c>
      <c r="DC14" s="25" t="str">
        <f t="shared" si="9"/>
        <v/>
      </c>
      <c r="DD14" s="25" t="str">
        <f t="shared" si="10"/>
        <v/>
      </c>
      <c r="DE14" s="25" t="str">
        <f t="shared" si="1"/>
        <v/>
      </c>
      <c r="DG14" s="26">
        <f t="shared" si="11"/>
        <v>0</v>
      </c>
      <c r="DH14" s="26">
        <f t="shared" si="12"/>
        <v>0</v>
      </c>
      <c r="DI14" s="26">
        <f t="shared" si="13"/>
        <v>0</v>
      </c>
      <c r="DJ14" s="26">
        <f t="shared" si="14"/>
        <v>0</v>
      </c>
      <c r="DK14" s="26">
        <f t="shared" si="15"/>
        <v>0</v>
      </c>
      <c r="DL14" s="26">
        <f t="shared" si="16"/>
        <v>0</v>
      </c>
      <c r="DM14" s="26">
        <f t="shared" si="17"/>
        <v>0</v>
      </c>
      <c r="DN14" s="26">
        <f t="shared" si="18"/>
        <v>0</v>
      </c>
      <c r="DO14" s="26">
        <f t="shared" si="19"/>
        <v>0</v>
      </c>
    </row>
    <row r="15" spans="1:139" ht="15" customHeight="1" x14ac:dyDescent="0.25">
      <c r="A15" s="3171" t="s">
        <v>38</v>
      </c>
      <c r="B15" s="665"/>
      <c r="C15" s="666"/>
      <c r="D15" s="3172">
        <f>SUM(E15+F15)</f>
        <v>0</v>
      </c>
      <c r="E15" s="3173">
        <f>SUM(G15+I15+K15+M15+O15+Q15+S15+U15+W15+Y15+AA15+AC15+AE15+AG15+AI15+AK15+AM15+AO15)</f>
        <v>0</v>
      </c>
      <c r="F15" s="3174">
        <f t="shared" si="0"/>
        <v>0</v>
      </c>
      <c r="G15" s="3175"/>
      <c r="H15" s="39"/>
      <c r="I15" s="3175"/>
      <c r="J15" s="39"/>
      <c r="K15" s="3175"/>
      <c r="L15" s="39"/>
      <c r="M15" s="3175"/>
      <c r="N15" s="3135"/>
      <c r="O15" s="3175"/>
      <c r="P15" s="3135"/>
      <c r="Q15" s="3175"/>
      <c r="R15" s="3135"/>
      <c r="S15" s="3175"/>
      <c r="T15" s="3135"/>
      <c r="U15" s="3175"/>
      <c r="V15" s="3135"/>
      <c r="W15" s="3175"/>
      <c r="X15" s="3135"/>
      <c r="Y15" s="3175"/>
      <c r="Z15" s="3135"/>
      <c r="AA15" s="3175"/>
      <c r="AB15" s="3135"/>
      <c r="AC15" s="3175"/>
      <c r="AD15" s="3135"/>
      <c r="AE15" s="3175"/>
      <c r="AF15" s="3135"/>
      <c r="AG15" s="3175"/>
      <c r="AH15" s="3135"/>
      <c r="AI15" s="3175"/>
      <c r="AJ15" s="3135"/>
      <c r="AK15" s="3175"/>
      <c r="AL15" s="3135"/>
      <c r="AM15" s="3175"/>
      <c r="AN15" s="3135"/>
      <c r="AO15" s="3175"/>
      <c r="AP15" s="3136"/>
      <c r="AQ15" s="39"/>
      <c r="AR15" s="39"/>
      <c r="AS15" s="3138"/>
      <c r="AT15" s="3138"/>
      <c r="AU15" s="3138"/>
      <c r="AV15" s="3138"/>
      <c r="AW15" s="3138"/>
      <c r="AX15" s="3138"/>
      <c r="AY15" t="str">
        <f t="shared" si="2"/>
        <v/>
      </c>
      <c r="CW15" s="25" t="str">
        <f t="shared" si="3"/>
        <v/>
      </c>
      <c r="CX15" s="25" t="str">
        <f t="shared" si="4"/>
        <v/>
      </c>
      <c r="CY15" s="25" t="str">
        <f t="shared" si="5"/>
        <v/>
      </c>
      <c r="CZ15" s="25" t="str">
        <f t="shared" si="6"/>
        <v/>
      </c>
      <c r="DA15" s="25" t="str">
        <f t="shared" si="7"/>
        <v/>
      </c>
      <c r="DB15" s="25" t="str">
        <f t="shared" si="8"/>
        <v/>
      </c>
      <c r="DC15" s="25" t="str">
        <f t="shared" si="9"/>
        <v/>
      </c>
      <c r="DD15" s="25" t="str">
        <f t="shared" si="10"/>
        <v/>
      </c>
      <c r="DE15" s="25" t="str">
        <f>IF(AND(D15&gt;0,AX15="")," * No olvide digitar la variable Niños, niñas, adolescentes y jóvenes Mejor Niñez. Digite Cero si no tiene.",IF(AX15&gt;D15," * La variable Niños, niñas, adolescentes y jóvenes Mejor Niñez no puede ser mayor al Total.",""))</f>
        <v/>
      </c>
      <c r="DG15" s="26">
        <f t="shared" si="11"/>
        <v>0</v>
      </c>
      <c r="DH15" s="26">
        <f t="shared" si="12"/>
        <v>0</v>
      </c>
      <c r="DI15" s="26">
        <f t="shared" si="13"/>
        <v>0</v>
      </c>
      <c r="DJ15" s="26">
        <f t="shared" si="14"/>
        <v>0</v>
      </c>
      <c r="DK15" s="26">
        <f t="shared" si="15"/>
        <v>0</v>
      </c>
      <c r="DL15" s="26">
        <f t="shared" si="16"/>
        <v>0</v>
      </c>
      <c r="DM15" s="26">
        <f t="shared" si="17"/>
        <v>0</v>
      </c>
      <c r="DN15" s="26">
        <f t="shared" si="18"/>
        <v>0</v>
      </c>
      <c r="DO15" s="26">
        <f t="shared" si="19"/>
        <v>0</v>
      </c>
    </row>
    <row r="16" spans="1:139" ht="18" customHeight="1" x14ac:dyDescent="0.25">
      <c r="A16" s="43" t="s">
        <v>39</v>
      </c>
      <c r="B16" s="44"/>
      <c r="C16" s="44"/>
      <c r="D16" s="8"/>
      <c r="E16" s="8"/>
      <c r="F16" s="8"/>
      <c r="G16" s="3176"/>
      <c r="H16" s="3176"/>
      <c r="I16" s="8"/>
      <c r="J16" s="8"/>
      <c r="K16" s="8"/>
      <c r="L16" s="8"/>
      <c r="M16" s="8"/>
      <c r="N16" s="8"/>
      <c r="O16" s="8"/>
      <c r="P16" s="46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CW16"/>
      <c r="CX16"/>
      <c r="CY16"/>
      <c r="CZ16"/>
      <c r="DA16"/>
      <c r="DB16"/>
      <c r="DC16"/>
      <c r="DD16"/>
      <c r="DE16"/>
      <c r="DG16"/>
      <c r="DH16"/>
      <c r="DI16"/>
      <c r="DJ16"/>
      <c r="DK16"/>
      <c r="DL16"/>
      <c r="DM16"/>
    </row>
    <row r="17" spans="1:119" ht="15" customHeight="1" x14ac:dyDescent="0.25">
      <c r="A17" s="3086" t="s">
        <v>40</v>
      </c>
      <c r="B17" s="632"/>
      <c r="C17" s="3088"/>
      <c r="D17" s="3092" t="s">
        <v>41</v>
      </c>
      <c r="E17" s="3093"/>
      <c r="F17" s="3101"/>
      <c r="G17" s="3177" t="s">
        <v>14</v>
      </c>
      <c r="H17" s="3178"/>
      <c r="I17" s="3101" t="s">
        <v>15</v>
      </c>
      <c r="J17" s="3179"/>
      <c r="K17" s="3092" t="s">
        <v>16</v>
      </c>
      <c r="L17" s="3101"/>
      <c r="M17" s="3101" t="s">
        <v>17</v>
      </c>
      <c r="N17" s="3179"/>
      <c r="O17" s="3092" t="s">
        <v>18</v>
      </c>
      <c r="P17" s="3101"/>
      <c r="Q17" s="3092" t="s">
        <v>19</v>
      </c>
      <c r="R17" s="3101"/>
      <c r="S17" s="3092" t="s">
        <v>20</v>
      </c>
      <c r="T17" s="3101"/>
      <c r="U17" s="3092" t="s">
        <v>21</v>
      </c>
      <c r="V17" s="3101"/>
      <c r="W17" s="3093" t="s">
        <v>22</v>
      </c>
      <c r="X17" s="3093"/>
      <c r="Y17" s="3092" t="s">
        <v>23</v>
      </c>
      <c r="Z17" s="3102"/>
      <c r="AA17" s="3093" t="s">
        <v>24</v>
      </c>
      <c r="AB17" s="3180"/>
      <c r="AC17" s="3093" t="s">
        <v>25</v>
      </c>
      <c r="AD17" s="3180"/>
      <c r="AE17" s="3093" t="s">
        <v>26</v>
      </c>
      <c r="AF17" s="3180"/>
      <c r="AG17" s="3093" t="s">
        <v>27</v>
      </c>
      <c r="AH17" s="3180"/>
      <c r="AI17" s="3093" t="s">
        <v>28</v>
      </c>
      <c r="AJ17" s="3180"/>
      <c r="AK17" s="3093" t="s">
        <v>29</v>
      </c>
      <c r="AL17" s="3180"/>
      <c r="AM17" s="3093" t="s">
        <v>30</v>
      </c>
      <c r="AN17" s="3102"/>
      <c r="AO17" s="3093" t="s">
        <v>31</v>
      </c>
      <c r="AP17" s="3154"/>
      <c r="AQ17" s="3151" t="s">
        <v>6</v>
      </c>
      <c r="AR17" s="3151" t="s">
        <v>7</v>
      </c>
      <c r="AS17" s="3096" t="s">
        <v>8</v>
      </c>
      <c r="AT17" s="3096" t="s">
        <v>42</v>
      </c>
      <c r="AU17" s="3151" t="s">
        <v>9</v>
      </c>
      <c r="AV17" s="3181" t="s">
        <v>10</v>
      </c>
      <c r="AW17" s="3181" t="s">
        <v>12</v>
      </c>
      <c r="AX17" s="3181" t="s">
        <v>13</v>
      </c>
      <c r="CW17"/>
      <c r="CX17"/>
      <c r="CY17"/>
      <c r="CZ17"/>
      <c r="DA17"/>
      <c r="DB17"/>
      <c r="DC17"/>
      <c r="DD17"/>
      <c r="DE17"/>
      <c r="DG17"/>
      <c r="DH17"/>
      <c r="DI17"/>
      <c r="DJ17"/>
      <c r="DK17"/>
      <c r="DL17"/>
      <c r="DM17"/>
    </row>
    <row r="18" spans="1:119" x14ac:dyDescent="0.25">
      <c r="A18" s="3103"/>
      <c r="B18" s="636"/>
      <c r="C18" s="3104"/>
      <c r="D18" s="3110" t="s">
        <v>32</v>
      </c>
      <c r="E18" s="3108" t="s">
        <v>33</v>
      </c>
      <c r="F18" s="538" t="s">
        <v>34</v>
      </c>
      <c r="G18" s="3110" t="s">
        <v>33</v>
      </c>
      <c r="H18" s="3109" t="s">
        <v>34</v>
      </c>
      <c r="I18" s="3182" t="s">
        <v>33</v>
      </c>
      <c r="J18" s="538" t="s">
        <v>34</v>
      </c>
      <c r="K18" s="3182" t="s">
        <v>33</v>
      </c>
      <c r="L18" s="3183" t="s">
        <v>34</v>
      </c>
      <c r="M18" s="3182" t="s">
        <v>33</v>
      </c>
      <c r="N18" s="538" t="s">
        <v>34</v>
      </c>
      <c r="O18" s="3182" t="s">
        <v>33</v>
      </c>
      <c r="P18" s="538" t="s">
        <v>34</v>
      </c>
      <c r="Q18" s="3182" t="s">
        <v>33</v>
      </c>
      <c r="R18" s="538" t="s">
        <v>34</v>
      </c>
      <c r="S18" s="3182" t="s">
        <v>33</v>
      </c>
      <c r="T18" s="538" t="s">
        <v>34</v>
      </c>
      <c r="U18" s="3110" t="s">
        <v>33</v>
      </c>
      <c r="V18" s="3109" t="s">
        <v>34</v>
      </c>
      <c r="W18" s="3108" t="s">
        <v>33</v>
      </c>
      <c r="X18" s="3184" t="s">
        <v>34</v>
      </c>
      <c r="Y18" s="3110" t="s">
        <v>33</v>
      </c>
      <c r="Z18" s="3109" t="s">
        <v>34</v>
      </c>
      <c r="AA18" s="3108" t="s">
        <v>33</v>
      </c>
      <c r="AB18" s="3184" t="s">
        <v>34</v>
      </c>
      <c r="AC18" s="3110" t="s">
        <v>33</v>
      </c>
      <c r="AD18" s="3109" t="s">
        <v>34</v>
      </c>
      <c r="AE18" s="3108" t="s">
        <v>33</v>
      </c>
      <c r="AF18" s="3184" t="s">
        <v>34</v>
      </c>
      <c r="AG18" s="3110" t="s">
        <v>33</v>
      </c>
      <c r="AH18" s="3109" t="s">
        <v>34</v>
      </c>
      <c r="AI18" s="3108" t="s">
        <v>33</v>
      </c>
      <c r="AJ18" s="3184" t="s">
        <v>34</v>
      </c>
      <c r="AK18" s="3110" t="s">
        <v>33</v>
      </c>
      <c r="AL18" s="3109" t="s">
        <v>34</v>
      </c>
      <c r="AM18" s="3108" t="s">
        <v>33</v>
      </c>
      <c r="AN18" s="3109" t="s">
        <v>34</v>
      </c>
      <c r="AO18" s="3108" t="s">
        <v>33</v>
      </c>
      <c r="AP18" s="3156" t="s">
        <v>34</v>
      </c>
      <c r="AQ18" s="645"/>
      <c r="AR18" s="682"/>
      <c r="AS18" s="3111"/>
      <c r="AT18" s="3111"/>
      <c r="AU18" s="3152"/>
      <c r="AV18" s="3185"/>
      <c r="AW18" s="3185"/>
      <c r="AX18" s="3185"/>
      <c r="CW18"/>
      <c r="CX18"/>
      <c r="CY18"/>
      <c r="CZ18"/>
      <c r="DA18"/>
      <c r="DB18"/>
      <c r="DC18"/>
      <c r="DD18"/>
      <c r="DE18"/>
      <c r="DG18"/>
      <c r="DH18"/>
      <c r="DI18"/>
      <c r="DJ18"/>
      <c r="DK18"/>
      <c r="DL18"/>
      <c r="DM18"/>
    </row>
    <row r="19" spans="1:119" ht="15" customHeight="1" x14ac:dyDescent="0.25">
      <c r="A19" s="3186" t="s">
        <v>43</v>
      </c>
      <c r="B19" s="674"/>
      <c r="C19" s="675"/>
      <c r="D19" s="3160">
        <f>SUM(E19+F19)</f>
        <v>52</v>
      </c>
      <c r="E19" s="3161">
        <f>SUM(G19+I19+K19+M19+O19+Q19+S19+U19+W19+Y19+AA19+AC19+AE19+AG19+AI19+AK19+AM19+AO19)</f>
        <v>24</v>
      </c>
      <c r="F19" s="18">
        <f>SUM(H19+J19+L19+N19+P19+R19+T19+V19+X19+Z19+AB19+AD19+AF19+AH19+AJ19+AL19+AN19+AP19)</f>
        <v>28</v>
      </c>
      <c r="G19" s="3162">
        <v>0</v>
      </c>
      <c r="H19" s="52">
        <v>0</v>
      </c>
      <c r="I19" s="3162">
        <v>0</v>
      </c>
      <c r="J19" s="3187">
        <v>0</v>
      </c>
      <c r="K19" s="3162">
        <v>0</v>
      </c>
      <c r="L19" s="52">
        <v>0</v>
      </c>
      <c r="M19" s="3162">
        <v>0</v>
      </c>
      <c r="N19" s="3187">
        <v>0</v>
      </c>
      <c r="O19" s="3162">
        <v>0</v>
      </c>
      <c r="P19" s="52">
        <v>0</v>
      </c>
      <c r="Q19" s="3162">
        <v>0</v>
      </c>
      <c r="R19" s="52">
        <v>0</v>
      </c>
      <c r="S19" s="3162">
        <v>0</v>
      </c>
      <c r="T19" s="52">
        <v>0</v>
      </c>
      <c r="U19" s="3162">
        <v>0</v>
      </c>
      <c r="V19" s="52">
        <v>0</v>
      </c>
      <c r="W19" s="3118">
        <v>0</v>
      </c>
      <c r="X19" s="3188">
        <v>0</v>
      </c>
      <c r="Y19" s="3162">
        <v>9</v>
      </c>
      <c r="Z19" s="52">
        <v>5</v>
      </c>
      <c r="AA19" s="3118">
        <v>8</v>
      </c>
      <c r="AB19" s="3188">
        <v>16</v>
      </c>
      <c r="AC19" s="3162">
        <v>1</v>
      </c>
      <c r="AD19" s="52">
        <v>3</v>
      </c>
      <c r="AE19" s="3118">
        <v>2</v>
      </c>
      <c r="AF19" s="3188">
        <v>0</v>
      </c>
      <c r="AG19" s="3162">
        <v>0</v>
      </c>
      <c r="AH19" s="52">
        <v>2</v>
      </c>
      <c r="AI19" s="3118">
        <v>1</v>
      </c>
      <c r="AJ19" s="3188">
        <v>2</v>
      </c>
      <c r="AK19" s="3162">
        <v>1</v>
      </c>
      <c r="AL19" s="52">
        <v>0</v>
      </c>
      <c r="AM19" s="3118">
        <v>2</v>
      </c>
      <c r="AN19" s="52">
        <v>0</v>
      </c>
      <c r="AO19" s="3118">
        <v>0</v>
      </c>
      <c r="AP19" s="55">
        <v>0</v>
      </c>
      <c r="AQ19" s="3187">
        <v>0</v>
      </c>
      <c r="AR19" s="3187">
        <v>0</v>
      </c>
      <c r="AS19" s="3143">
        <v>0</v>
      </c>
      <c r="AT19" s="3143">
        <v>0</v>
      </c>
      <c r="AU19" s="3143">
        <v>0</v>
      </c>
      <c r="AV19" s="3143">
        <v>0</v>
      </c>
      <c r="AW19" s="3143">
        <v>0</v>
      </c>
      <c r="AX19" s="3143">
        <v>0</v>
      </c>
      <c r="AY19" t="str">
        <f>CW19&amp;CX19&amp;CY19&amp;CZ19&amp;DA19&amp;DB19&amp;DC19&amp;DD19&amp;DE19</f>
        <v/>
      </c>
      <c r="CW19" s="25" t="str">
        <f t="shared" ref="CW19:CW35" si="20">IF(AND((Y19+Z19)&gt;0,AQ19="")," * No olvide digitar la variable 12 años. Si no tiene digite Cero.",IF(AQ19&gt;(Y19+Z19),"* Las Consultas de 12 años NO DEBEN ser mayor que el total de Consultas entre 10-14 años",""))</f>
        <v/>
      </c>
      <c r="CX19" s="25" t="str">
        <f>IF(AND(F19&gt;0,AR19="")," * No olvide digitar la variable Embarazadas. Digite cero si no tiene.","")</f>
        <v/>
      </c>
      <c r="CY19" s="25" t="str">
        <f>IF(AR19&gt;F19," * Las Embarazadas NO DEBEN ser mayor al total de mujeres. ","")</f>
        <v/>
      </c>
      <c r="CZ19" s="25" t="str">
        <f t="shared" ref="CZ19:CZ35" si="21">IF(AND((AK19+AL19)&gt;0,AS19="")," * No olvide digitar la variable 60 años. Si no tiene digite Cero.",IF(AS19&gt;(AK19+AL19)," * Las consultas de 60 años NO DEBEN ser mayor que el Total de consultas del grupo 60-64 años",""))</f>
        <v/>
      </c>
      <c r="DA19"/>
      <c r="DB19" s="25" t="str">
        <f>IF(AND(D19&gt;0,AU19="")," * No olvide digitar la variable Usuarios con Discapacidad. Digite Cero si no tiene.",IF(AU19&gt;D19," * La variable Usuarios con Discapacidad No puede ser mayor al Total Ambos Sexos.",""))</f>
        <v/>
      </c>
      <c r="DC19" s="25" t="str">
        <f>IF(AND(D19&gt;0,AV19="")," * No olvide digitar la variable Migrantes. Digite Cero si no tiene.",IF(AV19&gt;D19," * La variable Migrantes No puede ser mayor al Total Ambos Sexos.",""))</f>
        <v/>
      </c>
      <c r="DD19" s="25" t="str">
        <f>IF(AND(D19&gt;0,AW19="")," * No olvide digitar la variable Niños, niñas, adolescentes y jóvenes SENAME. Digite Cero si no tiene.",IF(AW19&gt;D19," * La variable Niños, niñas, adolescentes y jóvenes SENAME No puede ser mayor al Total.",""))</f>
        <v/>
      </c>
      <c r="DE19" s="25" t="str">
        <f>IF(AND(D19&gt;0,AX19="")," * No olvide digitar la variable Niños, niñas, adolescentes y jóvenes Mejor Niñez. Digite Cero si no tiene.",IF(AX19&gt;D19," * La variable Niños, niñas, adolescentes y jóvenes Mejor Niñez. No puede ser mayor al Total.",""))</f>
        <v/>
      </c>
      <c r="DG19" s="26">
        <f t="shared" ref="DG19:DG35" si="22">IF(AND((Y19+Z19)&gt;0,AQ19=""),1,IF(AQ19&gt;(Y19+Z19),1,0))</f>
        <v>0</v>
      </c>
      <c r="DH19" s="26">
        <f>IF(AND(F19&gt;0,AR19=""),1,0)</f>
        <v>0</v>
      </c>
      <c r="DI19" s="26">
        <f>IF(AR19&gt;F19,1,0)</f>
        <v>0</v>
      </c>
      <c r="DJ19" s="26">
        <f t="shared" ref="DJ19:DJ35" si="23">IF(AND((AK19+AL19)&gt;0,AS19=""),1,IF(AS19&gt;(AK19+AL19),1,0))</f>
        <v>0</v>
      </c>
      <c r="DK19"/>
      <c r="DL19" s="26">
        <f>IF(AND(D19&gt;0,AU19=""),1,IF(AU19&gt;D19,1,0))</f>
        <v>0</v>
      </c>
      <c r="DM19" s="26">
        <f t="shared" ref="DM19:DM35" si="24">IF(AND(D19&gt;0,AV19=""),1,IF(AV19&gt;D19,1,0))</f>
        <v>0</v>
      </c>
      <c r="DN19" s="26">
        <f t="shared" ref="DN19:DN35" si="25">IF(AND(D19&gt;0,AW19=""),1,IF(AW19&gt;D19,1,0))</f>
        <v>0</v>
      </c>
      <c r="DO19" s="26">
        <f t="shared" ref="DO19:DO35" si="26">IF(AND(D19&gt;0,AX19=""),1,IF(AX19&gt;D19,1,0))</f>
        <v>0</v>
      </c>
    </row>
    <row r="20" spans="1:119" x14ac:dyDescent="0.25">
      <c r="A20" s="3189" t="s">
        <v>44</v>
      </c>
      <c r="B20" s="3190"/>
      <c r="C20" s="3191"/>
      <c r="D20" s="3166">
        <f t="shared" ref="D20:D35" si="27">SUM(E20+F20)</f>
        <v>0</v>
      </c>
      <c r="E20" s="3167">
        <f>SUM(U20+W20+Y20+AA20+AC20+AE20+AG20+AI20+AK20+AM20+AO20)</f>
        <v>0</v>
      </c>
      <c r="F20" s="3168">
        <f>SUM(V20+X20+Z20+AB20+AD20+AF20+AH20+AJ20+AL20+AN20+AP20)</f>
        <v>0</v>
      </c>
      <c r="G20" s="3192"/>
      <c r="H20" s="3193"/>
      <c r="I20" s="3192"/>
      <c r="J20" s="3194"/>
      <c r="K20" s="3192"/>
      <c r="L20" s="3193"/>
      <c r="M20" s="3192"/>
      <c r="N20" s="3194"/>
      <c r="O20" s="3192"/>
      <c r="P20" s="3193"/>
      <c r="Q20" s="3192"/>
      <c r="R20" s="3193"/>
      <c r="S20" s="3192"/>
      <c r="T20" s="3193"/>
      <c r="U20" s="3169"/>
      <c r="V20" s="3125"/>
      <c r="W20" s="3124"/>
      <c r="X20" s="3195"/>
      <c r="Y20" s="3169"/>
      <c r="Z20" s="3125"/>
      <c r="AA20" s="3124"/>
      <c r="AB20" s="3195"/>
      <c r="AC20" s="3169"/>
      <c r="AD20" s="3125"/>
      <c r="AE20" s="3124"/>
      <c r="AF20" s="3195"/>
      <c r="AG20" s="3169"/>
      <c r="AH20" s="3125"/>
      <c r="AI20" s="3124"/>
      <c r="AJ20" s="3195"/>
      <c r="AK20" s="3169"/>
      <c r="AL20" s="3125"/>
      <c r="AM20" s="3124"/>
      <c r="AN20" s="3125"/>
      <c r="AO20" s="3124"/>
      <c r="AP20" s="3126"/>
      <c r="AQ20" s="3170">
        <v>0</v>
      </c>
      <c r="AR20" s="3170">
        <v>0</v>
      </c>
      <c r="AS20" s="3128">
        <v>0</v>
      </c>
      <c r="AT20" s="3128">
        <v>0</v>
      </c>
      <c r="AU20" s="3128">
        <v>0</v>
      </c>
      <c r="AV20" s="3128">
        <v>0</v>
      </c>
      <c r="AW20" s="3128">
        <v>0</v>
      </c>
      <c r="AX20" s="3128">
        <v>0</v>
      </c>
      <c r="AY20" t="str">
        <f t="shared" ref="AY20:AY35" si="28">CW20&amp;CX20&amp;CY20&amp;CZ20&amp;DA20&amp;DB20&amp;DC20&amp;DD20&amp;DE20</f>
        <v/>
      </c>
      <c r="CW20" s="25" t="str">
        <f t="shared" si="20"/>
        <v/>
      </c>
      <c r="CX20" s="25" t="str">
        <f t="shared" ref="CX20:CX35" si="29">IF(AND(F20&gt;0,AR20="")," * No olvide digitar la variable Embarazadas. Digite cero si no tiene.","")</f>
        <v/>
      </c>
      <c r="CY20" s="25" t="str">
        <f t="shared" ref="CY20:CY35" si="30">IF(AR20&gt;F20," * Las Embarazadas NO DEBEN ser mayor al total de mujeres. ","")</f>
        <v/>
      </c>
      <c r="CZ20" s="25" t="str">
        <f t="shared" si="21"/>
        <v/>
      </c>
      <c r="DA20"/>
      <c r="DB20" s="25" t="str">
        <f t="shared" ref="DB20:DB35" si="31">IF(AND(D20&gt;0,AU20="")," * No olvide digitar la variable Usuarios con Discapacidad. Digite Cero si no tiene.",IF(AU20&gt;D20," * La variable Usuarios con Discapacidad No puede ser mayor al Total Ambos Sexos.",""))</f>
        <v/>
      </c>
      <c r="DC20" s="25" t="str">
        <f t="shared" ref="DC20:DC35" si="32">IF(AND(D20&gt;0,AV20="")," * No olvide digitar la variable Migrantes. Digite Cero si no tiene.",IF(AV20&gt;D20," * La variable Migrantes No puede ser mayor al Total Ambos Sexos.",""))</f>
        <v/>
      </c>
      <c r="DD20" s="25" t="str">
        <f t="shared" ref="DD20:DD35" si="33">IF(AND(D20&gt;0,AW20="")," * No olvide digitar la variable Niños, niñas, adolescentes y jóvenes SENAME. Digite Cero si no tiene.",IF(AW20&gt;D20," * La variable Niños, niñas, adolescentes y jóvenes SENAME No puede ser mayor al Total.",""))</f>
        <v/>
      </c>
      <c r="DE20" s="25" t="str">
        <f t="shared" ref="DE20:DE35" si="34">IF(AND(D20&gt;0,AX20="")," * No olvide digitar la variable Niños, niñas, adolescentes y jóvenes Mejor Niñez. Digite Cero si no tiene.",IF(AX20&gt;D20," * La variable Niños, niñas, adolescentes y jóvenes Mejor Niñez. No puede ser mayor al Total.",""))</f>
        <v/>
      </c>
      <c r="DG20" s="26">
        <f t="shared" si="22"/>
        <v>0</v>
      </c>
      <c r="DH20" s="26">
        <f t="shared" ref="DH20:DH35" si="35">IF(AND(F20&gt;0,AR20=""),1,0)</f>
        <v>0</v>
      </c>
      <c r="DI20" s="26">
        <f t="shared" ref="DI20:DI35" si="36">IF(AR20&gt;F20,1,0)</f>
        <v>0</v>
      </c>
      <c r="DJ20" s="26">
        <f t="shared" si="23"/>
        <v>0</v>
      </c>
      <c r="DK20"/>
      <c r="DL20" s="26">
        <f t="shared" ref="DL20:DL35" si="37">IF(AND(D20&gt;0,AU20=""),1,IF(AU20&gt;D20,1,0))</f>
        <v>0</v>
      </c>
      <c r="DM20" s="26">
        <f t="shared" si="24"/>
        <v>0</v>
      </c>
      <c r="DN20" s="26">
        <f t="shared" si="25"/>
        <v>0</v>
      </c>
      <c r="DO20" s="26">
        <f t="shared" si="26"/>
        <v>0</v>
      </c>
    </row>
    <row r="21" spans="1:119" x14ac:dyDescent="0.25">
      <c r="A21" s="3119" t="s">
        <v>45</v>
      </c>
      <c r="B21" s="3120"/>
      <c r="C21" s="3121"/>
      <c r="D21" s="3166">
        <f t="shared" si="27"/>
        <v>141</v>
      </c>
      <c r="E21" s="3167">
        <f t="shared" ref="E21:F31" si="38">SUM(G21+I21+K21+M21+O21+Q21+S21+U21+W21+Y21+AA21+AC21+AE21+AG21+AI21+AK21+AM21+AO21)</f>
        <v>62</v>
      </c>
      <c r="F21" s="3168">
        <f t="shared" si="38"/>
        <v>79</v>
      </c>
      <c r="G21" s="3169">
        <v>0</v>
      </c>
      <c r="H21" s="3125">
        <v>0</v>
      </c>
      <c r="I21" s="3169">
        <v>0</v>
      </c>
      <c r="J21" s="3170">
        <v>1</v>
      </c>
      <c r="K21" s="3169">
        <v>0</v>
      </c>
      <c r="L21" s="3125">
        <v>0</v>
      </c>
      <c r="M21" s="3169">
        <v>1</v>
      </c>
      <c r="N21" s="3170">
        <v>2</v>
      </c>
      <c r="O21" s="3169">
        <v>4</v>
      </c>
      <c r="P21" s="3125">
        <v>1</v>
      </c>
      <c r="Q21" s="3169">
        <v>1</v>
      </c>
      <c r="R21" s="3125">
        <v>0</v>
      </c>
      <c r="S21" s="3169">
        <v>2</v>
      </c>
      <c r="T21" s="3125">
        <v>1</v>
      </c>
      <c r="U21" s="3169">
        <v>3</v>
      </c>
      <c r="V21" s="3125">
        <v>2</v>
      </c>
      <c r="W21" s="3124">
        <v>2</v>
      </c>
      <c r="X21" s="3195">
        <v>1</v>
      </c>
      <c r="Y21" s="3169">
        <v>14</v>
      </c>
      <c r="Z21" s="3125">
        <v>3</v>
      </c>
      <c r="AA21" s="3124">
        <v>10</v>
      </c>
      <c r="AB21" s="3195">
        <v>10</v>
      </c>
      <c r="AC21" s="3169">
        <v>0</v>
      </c>
      <c r="AD21" s="3125">
        <v>2</v>
      </c>
      <c r="AE21" s="3124">
        <v>3</v>
      </c>
      <c r="AF21" s="3195">
        <v>11</v>
      </c>
      <c r="AG21" s="3169">
        <v>6</v>
      </c>
      <c r="AH21" s="3125">
        <v>13</v>
      </c>
      <c r="AI21" s="3124">
        <v>7</v>
      </c>
      <c r="AJ21" s="3195">
        <v>15</v>
      </c>
      <c r="AK21" s="3169">
        <v>1</v>
      </c>
      <c r="AL21" s="3125">
        <v>5</v>
      </c>
      <c r="AM21" s="3124">
        <v>3</v>
      </c>
      <c r="AN21" s="3125">
        <v>11</v>
      </c>
      <c r="AO21" s="3124">
        <v>5</v>
      </c>
      <c r="AP21" s="3126">
        <v>1</v>
      </c>
      <c r="AQ21" s="3170">
        <v>0</v>
      </c>
      <c r="AR21" s="3170">
        <v>0</v>
      </c>
      <c r="AS21" s="3128">
        <v>0</v>
      </c>
      <c r="AT21" s="3128">
        <v>0</v>
      </c>
      <c r="AU21" s="3128">
        <v>5</v>
      </c>
      <c r="AV21" s="3128">
        <v>3</v>
      </c>
      <c r="AW21" s="3128">
        <v>0</v>
      </c>
      <c r="AX21" s="3128">
        <v>0</v>
      </c>
      <c r="AY21" t="str">
        <f t="shared" si="28"/>
        <v/>
      </c>
      <c r="CW21" s="25" t="str">
        <f t="shared" si="20"/>
        <v/>
      </c>
      <c r="CX21" s="25" t="str">
        <f t="shared" si="29"/>
        <v/>
      </c>
      <c r="CY21" s="25" t="str">
        <f t="shared" si="30"/>
        <v/>
      </c>
      <c r="CZ21" s="25" t="str">
        <f t="shared" si="21"/>
        <v/>
      </c>
      <c r="DA21"/>
      <c r="DB21" s="25" t="str">
        <f t="shared" si="31"/>
        <v/>
      </c>
      <c r="DC21" s="25" t="str">
        <f t="shared" si="32"/>
        <v/>
      </c>
      <c r="DD21" s="25" t="str">
        <f t="shared" si="33"/>
        <v/>
      </c>
      <c r="DE21" s="25" t="str">
        <f t="shared" si="34"/>
        <v/>
      </c>
      <c r="DG21" s="26">
        <f t="shared" si="22"/>
        <v>0</v>
      </c>
      <c r="DH21" s="26">
        <f t="shared" si="35"/>
        <v>0</v>
      </c>
      <c r="DI21" s="26">
        <f t="shared" si="36"/>
        <v>0</v>
      </c>
      <c r="DJ21" s="26">
        <f t="shared" si="23"/>
        <v>0</v>
      </c>
      <c r="DK21"/>
      <c r="DL21" s="26">
        <f t="shared" si="37"/>
        <v>0</v>
      </c>
      <c r="DM21" s="26">
        <f t="shared" si="24"/>
        <v>0</v>
      </c>
      <c r="DN21" s="26">
        <f t="shared" si="25"/>
        <v>0</v>
      </c>
      <c r="DO21" s="26">
        <f t="shared" si="26"/>
        <v>0</v>
      </c>
    </row>
    <row r="22" spans="1:119" x14ac:dyDescent="0.25">
      <c r="A22" s="3119" t="s">
        <v>46</v>
      </c>
      <c r="B22" s="3120"/>
      <c r="C22" s="3121"/>
      <c r="D22" s="3166">
        <f t="shared" si="27"/>
        <v>7</v>
      </c>
      <c r="E22" s="3167">
        <f t="shared" si="38"/>
        <v>2</v>
      </c>
      <c r="F22" s="3168">
        <f t="shared" si="38"/>
        <v>5</v>
      </c>
      <c r="G22" s="3169">
        <v>0</v>
      </c>
      <c r="H22" s="3125">
        <v>0</v>
      </c>
      <c r="I22" s="3169">
        <v>0</v>
      </c>
      <c r="J22" s="3170">
        <v>0</v>
      </c>
      <c r="K22" s="3169">
        <v>0</v>
      </c>
      <c r="L22" s="3125">
        <v>0</v>
      </c>
      <c r="M22" s="3169">
        <v>0</v>
      </c>
      <c r="N22" s="3170">
        <v>0</v>
      </c>
      <c r="O22" s="3169">
        <v>0</v>
      </c>
      <c r="P22" s="3125">
        <v>0</v>
      </c>
      <c r="Q22" s="3169">
        <v>0</v>
      </c>
      <c r="R22" s="3125">
        <v>0</v>
      </c>
      <c r="S22" s="3169">
        <v>0</v>
      </c>
      <c r="T22" s="3125">
        <v>3</v>
      </c>
      <c r="U22" s="3169">
        <v>0</v>
      </c>
      <c r="V22" s="3125">
        <v>0</v>
      </c>
      <c r="W22" s="3124">
        <v>1</v>
      </c>
      <c r="X22" s="3195">
        <v>2</v>
      </c>
      <c r="Y22" s="3169">
        <v>0</v>
      </c>
      <c r="Z22" s="3125">
        <v>0</v>
      </c>
      <c r="AA22" s="3124">
        <v>1</v>
      </c>
      <c r="AB22" s="3195">
        <v>0</v>
      </c>
      <c r="AC22" s="3169">
        <v>0</v>
      </c>
      <c r="AD22" s="3125">
        <v>0</v>
      </c>
      <c r="AE22" s="3124">
        <v>0</v>
      </c>
      <c r="AF22" s="3195">
        <v>0</v>
      </c>
      <c r="AG22" s="3169">
        <v>0</v>
      </c>
      <c r="AH22" s="3125">
        <v>0</v>
      </c>
      <c r="AI22" s="3124">
        <v>0</v>
      </c>
      <c r="AJ22" s="3195">
        <v>0</v>
      </c>
      <c r="AK22" s="3169">
        <v>0</v>
      </c>
      <c r="AL22" s="3125">
        <v>0</v>
      </c>
      <c r="AM22" s="3124">
        <v>0</v>
      </c>
      <c r="AN22" s="3125">
        <v>0</v>
      </c>
      <c r="AO22" s="3124">
        <v>0</v>
      </c>
      <c r="AP22" s="3126">
        <v>0</v>
      </c>
      <c r="AQ22" s="3170">
        <v>0</v>
      </c>
      <c r="AR22" s="3170">
        <v>0</v>
      </c>
      <c r="AS22" s="3128">
        <v>0</v>
      </c>
      <c r="AT22" s="3128">
        <v>0</v>
      </c>
      <c r="AU22" s="3128">
        <v>0</v>
      </c>
      <c r="AV22" s="3128">
        <v>0</v>
      </c>
      <c r="AW22" s="3128">
        <v>0</v>
      </c>
      <c r="AX22" s="3128">
        <v>0</v>
      </c>
      <c r="AY22" t="str">
        <f t="shared" si="28"/>
        <v/>
      </c>
      <c r="CW22" s="25" t="str">
        <f t="shared" si="20"/>
        <v/>
      </c>
      <c r="CX22" s="25" t="str">
        <f t="shared" si="29"/>
        <v/>
      </c>
      <c r="CY22" s="25" t="str">
        <f t="shared" si="30"/>
        <v/>
      </c>
      <c r="CZ22" s="25" t="str">
        <f t="shared" si="21"/>
        <v/>
      </c>
      <c r="DA22"/>
      <c r="DB22" s="25" t="str">
        <f t="shared" si="31"/>
        <v/>
      </c>
      <c r="DC22" s="25" t="str">
        <f t="shared" si="32"/>
        <v/>
      </c>
      <c r="DD22" s="25" t="str">
        <f t="shared" si="33"/>
        <v/>
      </c>
      <c r="DE22" s="25" t="str">
        <f t="shared" si="34"/>
        <v/>
      </c>
      <c r="DG22" s="26">
        <f t="shared" si="22"/>
        <v>0</v>
      </c>
      <c r="DH22" s="26">
        <f t="shared" si="35"/>
        <v>0</v>
      </c>
      <c r="DI22" s="26">
        <f t="shared" si="36"/>
        <v>0</v>
      </c>
      <c r="DJ22" s="26">
        <f t="shared" si="23"/>
        <v>0</v>
      </c>
      <c r="DK22"/>
      <c r="DL22" s="26">
        <f t="shared" si="37"/>
        <v>0</v>
      </c>
      <c r="DM22" s="26">
        <f t="shared" si="24"/>
        <v>0</v>
      </c>
      <c r="DN22" s="26">
        <f t="shared" si="25"/>
        <v>0</v>
      </c>
      <c r="DO22" s="26">
        <f t="shared" si="26"/>
        <v>0</v>
      </c>
    </row>
    <row r="23" spans="1:119" x14ac:dyDescent="0.25">
      <c r="A23" s="3119" t="s">
        <v>47</v>
      </c>
      <c r="B23" s="3120"/>
      <c r="C23" s="3121"/>
      <c r="D23" s="3166">
        <f t="shared" si="27"/>
        <v>24</v>
      </c>
      <c r="E23" s="3167">
        <f t="shared" si="38"/>
        <v>7</v>
      </c>
      <c r="F23" s="3168">
        <f t="shared" si="38"/>
        <v>17</v>
      </c>
      <c r="G23" s="3169">
        <v>0</v>
      </c>
      <c r="H23" s="3125">
        <v>0</v>
      </c>
      <c r="I23" s="3169">
        <v>0</v>
      </c>
      <c r="J23" s="3170">
        <v>0</v>
      </c>
      <c r="K23" s="3169">
        <v>0</v>
      </c>
      <c r="L23" s="3125">
        <v>2</v>
      </c>
      <c r="M23" s="3169">
        <v>0</v>
      </c>
      <c r="N23" s="3170">
        <v>0</v>
      </c>
      <c r="O23" s="3169">
        <v>1</v>
      </c>
      <c r="P23" s="3125">
        <v>0</v>
      </c>
      <c r="Q23" s="3169">
        <v>1</v>
      </c>
      <c r="R23" s="3125">
        <v>0</v>
      </c>
      <c r="S23" s="3169">
        <v>0</v>
      </c>
      <c r="T23" s="3125">
        <v>0</v>
      </c>
      <c r="U23" s="3169">
        <v>2</v>
      </c>
      <c r="V23" s="3125">
        <v>1</v>
      </c>
      <c r="W23" s="3124">
        <v>0</v>
      </c>
      <c r="X23" s="3195">
        <v>0</v>
      </c>
      <c r="Y23" s="3169">
        <v>2</v>
      </c>
      <c r="Z23" s="3125">
        <v>0</v>
      </c>
      <c r="AA23" s="3124">
        <v>0</v>
      </c>
      <c r="AB23" s="3195">
        <v>1</v>
      </c>
      <c r="AC23" s="3169">
        <v>0</v>
      </c>
      <c r="AD23" s="3125">
        <v>2</v>
      </c>
      <c r="AE23" s="3124">
        <v>0</v>
      </c>
      <c r="AF23" s="3195">
        <v>2</v>
      </c>
      <c r="AG23" s="3169">
        <v>0</v>
      </c>
      <c r="AH23" s="3125">
        <v>1</v>
      </c>
      <c r="AI23" s="3124">
        <v>0</v>
      </c>
      <c r="AJ23" s="3195">
        <v>6</v>
      </c>
      <c r="AK23" s="3169">
        <v>0</v>
      </c>
      <c r="AL23" s="3125">
        <v>1</v>
      </c>
      <c r="AM23" s="3124">
        <v>1</v>
      </c>
      <c r="AN23" s="3125">
        <v>1</v>
      </c>
      <c r="AO23" s="3124">
        <v>0</v>
      </c>
      <c r="AP23" s="3126">
        <v>0</v>
      </c>
      <c r="AQ23" s="3170">
        <v>0</v>
      </c>
      <c r="AR23" s="3170">
        <v>0</v>
      </c>
      <c r="AS23" s="3128">
        <v>0</v>
      </c>
      <c r="AT23" s="3128">
        <v>0</v>
      </c>
      <c r="AU23" s="3128">
        <v>0</v>
      </c>
      <c r="AV23" s="3128">
        <v>0</v>
      </c>
      <c r="AW23" s="3128">
        <v>0</v>
      </c>
      <c r="AX23" s="3128">
        <v>0</v>
      </c>
      <c r="AY23" t="str">
        <f t="shared" si="28"/>
        <v/>
      </c>
      <c r="CW23" s="25" t="str">
        <f t="shared" si="20"/>
        <v/>
      </c>
      <c r="CX23" s="25" t="str">
        <f t="shared" si="29"/>
        <v/>
      </c>
      <c r="CY23" s="25" t="str">
        <f t="shared" si="30"/>
        <v/>
      </c>
      <c r="CZ23" s="25" t="str">
        <f t="shared" si="21"/>
        <v/>
      </c>
      <c r="DA23"/>
      <c r="DB23" s="25" t="str">
        <f t="shared" si="31"/>
        <v/>
      </c>
      <c r="DC23" s="25" t="str">
        <f t="shared" si="32"/>
        <v/>
      </c>
      <c r="DD23" s="25" t="str">
        <f t="shared" si="33"/>
        <v/>
      </c>
      <c r="DE23" s="25" t="str">
        <f t="shared" si="34"/>
        <v/>
      </c>
      <c r="DG23" s="26">
        <f t="shared" si="22"/>
        <v>0</v>
      </c>
      <c r="DH23" s="26">
        <f t="shared" si="35"/>
        <v>0</v>
      </c>
      <c r="DI23" s="26">
        <f t="shared" si="36"/>
        <v>0</v>
      </c>
      <c r="DJ23" s="26">
        <f t="shared" si="23"/>
        <v>0</v>
      </c>
      <c r="DK23"/>
      <c r="DL23" s="26">
        <f t="shared" si="37"/>
        <v>0</v>
      </c>
      <c r="DM23" s="26">
        <f t="shared" si="24"/>
        <v>0</v>
      </c>
      <c r="DN23" s="26">
        <f t="shared" si="25"/>
        <v>0</v>
      </c>
      <c r="DO23" s="26">
        <f t="shared" si="26"/>
        <v>0</v>
      </c>
    </row>
    <row r="24" spans="1:119" ht="15" customHeight="1" x14ac:dyDescent="0.25">
      <c r="A24" s="3119" t="s">
        <v>48</v>
      </c>
      <c r="B24" s="3120"/>
      <c r="C24" s="3121"/>
      <c r="D24" s="3166">
        <f t="shared" si="27"/>
        <v>0</v>
      </c>
      <c r="E24" s="3167">
        <f t="shared" si="38"/>
        <v>0</v>
      </c>
      <c r="F24" s="3168">
        <f t="shared" si="38"/>
        <v>0</v>
      </c>
      <c r="G24" s="3169"/>
      <c r="H24" s="3125"/>
      <c r="I24" s="3169"/>
      <c r="J24" s="3170"/>
      <c r="K24" s="3169"/>
      <c r="L24" s="3125"/>
      <c r="M24" s="3169"/>
      <c r="N24" s="3170"/>
      <c r="O24" s="3169"/>
      <c r="P24" s="3125"/>
      <c r="Q24" s="3169"/>
      <c r="R24" s="3125"/>
      <c r="S24" s="3169"/>
      <c r="T24" s="3125"/>
      <c r="U24" s="3169"/>
      <c r="V24" s="3125"/>
      <c r="W24" s="3124"/>
      <c r="X24" s="3195"/>
      <c r="Y24" s="3169"/>
      <c r="Z24" s="3125"/>
      <c r="AA24" s="3124"/>
      <c r="AB24" s="3195"/>
      <c r="AC24" s="3169"/>
      <c r="AD24" s="3125"/>
      <c r="AE24" s="3124"/>
      <c r="AF24" s="3195"/>
      <c r="AG24" s="3169"/>
      <c r="AH24" s="3125"/>
      <c r="AI24" s="3124"/>
      <c r="AJ24" s="3195"/>
      <c r="AK24" s="3169"/>
      <c r="AL24" s="3125"/>
      <c r="AM24" s="3124"/>
      <c r="AN24" s="3125"/>
      <c r="AO24" s="3124"/>
      <c r="AP24" s="3126"/>
      <c r="AQ24" s="3170">
        <v>0</v>
      </c>
      <c r="AR24" s="3170">
        <v>0</v>
      </c>
      <c r="AS24" s="3128">
        <v>0</v>
      </c>
      <c r="AT24" s="3128">
        <v>0</v>
      </c>
      <c r="AU24" s="3128">
        <v>0</v>
      </c>
      <c r="AV24" s="3128">
        <v>0</v>
      </c>
      <c r="AW24" s="3128">
        <v>0</v>
      </c>
      <c r="AX24" s="3128">
        <v>0</v>
      </c>
      <c r="AY24" t="str">
        <f t="shared" si="28"/>
        <v/>
      </c>
      <c r="CW24" s="25" t="str">
        <f t="shared" si="20"/>
        <v/>
      </c>
      <c r="CX24" s="25" t="str">
        <f t="shared" si="29"/>
        <v/>
      </c>
      <c r="CY24" s="25" t="str">
        <f t="shared" si="30"/>
        <v/>
      </c>
      <c r="CZ24" s="25" t="str">
        <f t="shared" si="21"/>
        <v/>
      </c>
      <c r="DA24"/>
      <c r="DB24" s="25" t="str">
        <f t="shared" si="31"/>
        <v/>
      </c>
      <c r="DC24" s="25" t="str">
        <f t="shared" si="32"/>
        <v/>
      </c>
      <c r="DD24" s="25" t="str">
        <f t="shared" si="33"/>
        <v/>
      </c>
      <c r="DE24" s="25" t="str">
        <f t="shared" si="34"/>
        <v/>
      </c>
      <c r="DG24" s="26">
        <f t="shared" si="22"/>
        <v>0</v>
      </c>
      <c r="DH24" s="26">
        <f t="shared" si="35"/>
        <v>0</v>
      </c>
      <c r="DI24" s="26">
        <f t="shared" si="36"/>
        <v>0</v>
      </c>
      <c r="DJ24" s="26">
        <f t="shared" si="23"/>
        <v>0</v>
      </c>
      <c r="DK24"/>
      <c r="DL24" s="26">
        <f t="shared" si="37"/>
        <v>0</v>
      </c>
      <c r="DM24" s="26">
        <f t="shared" si="24"/>
        <v>0</v>
      </c>
      <c r="DN24" s="26">
        <f t="shared" si="25"/>
        <v>0</v>
      </c>
      <c r="DO24" s="26">
        <f t="shared" si="26"/>
        <v>0</v>
      </c>
    </row>
    <row r="25" spans="1:119" x14ac:dyDescent="0.25">
      <c r="A25" s="3119" t="s">
        <v>49</v>
      </c>
      <c r="B25" s="3120"/>
      <c r="C25" s="3121"/>
      <c r="D25" s="3166">
        <f t="shared" si="27"/>
        <v>0</v>
      </c>
      <c r="E25" s="3167">
        <f t="shared" si="38"/>
        <v>0</v>
      </c>
      <c r="F25" s="3168">
        <f t="shared" si="38"/>
        <v>0</v>
      </c>
      <c r="G25" s="3169"/>
      <c r="H25" s="3125"/>
      <c r="I25" s="3169"/>
      <c r="J25" s="3170"/>
      <c r="K25" s="3169"/>
      <c r="L25" s="3125"/>
      <c r="M25" s="3169"/>
      <c r="N25" s="3170"/>
      <c r="O25" s="3169"/>
      <c r="P25" s="3125"/>
      <c r="Q25" s="3169"/>
      <c r="R25" s="3125"/>
      <c r="S25" s="3169"/>
      <c r="T25" s="3125"/>
      <c r="U25" s="3169"/>
      <c r="V25" s="3125"/>
      <c r="W25" s="3124"/>
      <c r="X25" s="3195"/>
      <c r="Y25" s="3169"/>
      <c r="Z25" s="3125"/>
      <c r="AA25" s="3124"/>
      <c r="AB25" s="3195"/>
      <c r="AC25" s="3169"/>
      <c r="AD25" s="3125"/>
      <c r="AE25" s="3124"/>
      <c r="AF25" s="3195"/>
      <c r="AG25" s="3169"/>
      <c r="AH25" s="3125"/>
      <c r="AI25" s="3124"/>
      <c r="AJ25" s="3195"/>
      <c r="AK25" s="3169"/>
      <c r="AL25" s="3125"/>
      <c r="AM25" s="3124"/>
      <c r="AN25" s="3125"/>
      <c r="AO25" s="3124"/>
      <c r="AP25" s="3126"/>
      <c r="AQ25" s="3170">
        <v>0</v>
      </c>
      <c r="AR25" s="3170">
        <v>0</v>
      </c>
      <c r="AS25" s="3128">
        <v>0</v>
      </c>
      <c r="AT25" s="3128">
        <v>0</v>
      </c>
      <c r="AU25" s="3128">
        <v>0</v>
      </c>
      <c r="AV25" s="3128">
        <v>0</v>
      </c>
      <c r="AW25" s="3128">
        <v>0</v>
      </c>
      <c r="AX25" s="3128">
        <v>0</v>
      </c>
      <c r="AY25" t="str">
        <f t="shared" si="28"/>
        <v/>
      </c>
      <c r="CW25" s="25" t="str">
        <f t="shared" si="20"/>
        <v/>
      </c>
      <c r="CX25" s="25" t="str">
        <f t="shared" si="29"/>
        <v/>
      </c>
      <c r="CY25" s="25" t="str">
        <f t="shared" si="30"/>
        <v/>
      </c>
      <c r="CZ25" s="25" t="str">
        <f t="shared" si="21"/>
        <v/>
      </c>
      <c r="DA25"/>
      <c r="DB25" s="25" t="str">
        <f t="shared" si="31"/>
        <v/>
      </c>
      <c r="DC25" s="25" t="str">
        <f t="shared" si="32"/>
        <v/>
      </c>
      <c r="DD25" s="25" t="str">
        <f t="shared" si="33"/>
        <v/>
      </c>
      <c r="DE25" s="25" t="str">
        <f t="shared" si="34"/>
        <v/>
      </c>
      <c r="DG25" s="26">
        <f t="shared" si="22"/>
        <v>0</v>
      </c>
      <c r="DH25" s="26">
        <f t="shared" si="35"/>
        <v>0</v>
      </c>
      <c r="DI25" s="26">
        <f t="shared" si="36"/>
        <v>0</v>
      </c>
      <c r="DJ25" s="26">
        <f t="shared" si="23"/>
        <v>0</v>
      </c>
      <c r="DK25"/>
      <c r="DL25" s="26">
        <f t="shared" si="37"/>
        <v>0</v>
      </c>
      <c r="DM25" s="26">
        <f t="shared" si="24"/>
        <v>0</v>
      </c>
      <c r="DN25" s="26">
        <f t="shared" si="25"/>
        <v>0</v>
      </c>
      <c r="DO25" s="26">
        <f t="shared" si="26"/>
        <v>0</v>
      </c>
    </row>
    <row r="26" spans="1:119" x14ac:dyDescent="0.25">
      <c r="A26" s="3119" t="s">
        <v>50</v>
      </c>
      <c r="B26" s="3120"/>
      <c r="C26" s="3121"/>
      <c r="D26" s="3196">
        <f t="shared" si="27"/>
        <v>9</v>
      </c>
      <c r="E26" s="3167">
        <f t="shared" si="38"/>
        <v>3</v>
      </c>
      <c r="F26" s="3168">
        <f t="shared" si="38"/>
        <v>6</v>
      </c>
      <c r="G26" s="3169">
        <v>0</v>
      </c>
      <c r="H26" s="3125">
        <v>0</v>
      </c>
      <c r="I26" s="3169">
        <v>0</v>
      </c>
      <c r="J26" s="3170">
        <v>0</v>
      </c>
      <c r="K26" s="3169">
        <v>0</v>
      </c>
      <c r="L26" s="3125">
        <v>0</v>
      </c>
      <c r="M26" s="3169">
        <v>0</v>
      </c>
      <c r="N26" s="3170">
        <v>0</v>
      </c>
      <c r="O26" s="3169">
        <v>0</v>
      </c>
      <c r="P26" s="3125">
        <v>0</v>
      </c>
      <c r="Q26" s="3169">
        <v>0</v>
      </c>
      <c r="R26" s="3125">
        <v>0</v>
      </c>
      <c r="S26" s="3169">
        <v>0</v>
      </c>
      <c r="T26" s="3125">
        <v>0</v>
      </c>
      <c r="U26" s="3169">
        <v>1</v>
      </c>
      <c r="V26" s="3125">
        <v>0</v>
      </c>
      <c r="W26" s="3124">
        <v>0</v>
      </c>
      <c r="X26" s="3195">
        <v>0</v>
      </c>
      <c r="Y26" s="3169">
        <v>0</v>
      </c>
      <c r="Z26" s="3125">
        <v>0</v>
      </c>
      <c r="AA26" s="3124">
        <v>0</v>
      </c>
      <c r="AB26" s="3195">
        <v>0</v>
      </c>
      <c r="AC26" s="3169">
        <v>0</v>
      </c>
      <c r="AD26" s="3125">
        <v>1</v>
      </c>
      <c r="AE26" s="3124">
        <v>0</v>
      </c>
      <c r="AF26" s="3195">
        <v>0</v>
      </c>
      <c r="AG26" s="3169">
        <v>0</v>
      </c>
      <c r="AH26" s="3125">
        <v>1</v>
      </c>
      <c r="AI26" s="3124">
        <v>0</v>
      </c>
      <c r="AJ26" s="3195">
        <v>2</v>
      </c>
      <c r="AK26" s="3169">
        <v>0</v>
      </c>
      <c r="AL26" s="3125">
        <v>1</v>
      </c>
      <c r="AM26" s="3124">
        <v>1</v>
      </c>
      <c r="AN26" s="3125">
        <v>0</v>
      </c>
      <c r="AO26" s="3124">
        <v>1</v>
      </c>
      <c r="AP26" s="3126">
        <v>1</v>
      </c>
      <c r="AQ26" s="3170">
        <v>0</v>
      </c>
      <c r="AR26" s="3170">
        <v>0</v>
      </c>
      <c r="AS26" s="3170">
        <v>0</v>
      </c>
      <c r="AT26" s="3170">
        <v>0</v>
      </c>
      <c r="AU26" s="3170">
        <v>0</v>
      </c>
      <c r="AV26" s="3170">
        <v>0</v>
      </c>
      <c r="AW26" s="3170">
        <v>0</v>
      </c>
      <c r="AX26" s="3170">
        <v>0</v>
      </c>
      <c r="AY26" t="str">
        <f t="shared" si="28"/>
        <v/>
      </c>
      <c r="CW26" s="25" t="str">
        <f t="shared" si="20"/>
        <v/>
      </c>
      <c r="CX26" s="25" t="str">
        <f t="shared" si="29"/>
        <v/>
      </c>
      <c r="CY26" s="25" t="str">
        <f t="shared" si="30"/>
        <v/>
      </c>
      <c r="CZ26" s="25" t="str">
        <f t="shared" si="21"/>
        <v/>
      </c>
      <c r="DA26"/>
      <c r="DB26" s="25" t="str">
        <f t="shared" si="31"/>
        <v/>
      </c>
      <c r="DC26" s="25" t="str">
        <f t="shared" si="32"/>
        <v/>
      </c>
      <c r="DD26" s="25" t="str">
        <f t="shared" si="33"/>
        <v/>
      </c>
      <c r="DE26" s="25" t="str">
        <f t="shared" si="34"/>
        <v/>
      </c>
      <c r="DG26" s="26">
        <f t="shared" si="22"/>
        <v>0</v>
      </c>
      <c r="DH26" s="26">
        <f t="shared" si="35"/>
        <v>0</v>
      </c>
      <c r="DI26" s="26">
        <f t="shared" si="36"/>
        <v>0</v>
      </c>
      <c r="DJ26" s="26">
        <f t="shared" si="23"/>
        <v>0</v>
      </c>
      <c r="DK26"/>
      <c r="DL26" s="26">
        <f t="shared" si="37"/>
        <v>0</v>
      </c>
      <c r="DM26" s="26">
        <f t="shared" si="24"/>
        <v>0</v>
      </c>
      <c r="DN26" s="26">
        <f t="shared" si="25"/>
        <v>0</v>
      </c>
      <c r="DO26" s="26">
        <f t="shared" si="26"/>
        <v>0</v>
      </c>
    </row>
    <row r="27" spans="1:119" x14ac:dyDescent="0.25">
      <c r="A27" s="3119" t="s">
        <v>51</v>
      </c>
      <c r="B27" s="3120"/>
      <c r="C27" s="3121"/>
      <c r="D27" s="3196">
        <f t="shared" si="27"/>
        <v>0</v>
      </c>
      <c r="E27" s="3167">
        <f t="shared" si="38"/>
        <v>0</v>
      </c>
      <c r="F27" s="3168">
        <f t="shared" si="38"/>
        <v>0</v>
      </c>
      <c r="G27" s="3169"/>
      <c r="H27" s="3125"/>
      <c r="I27" s="3169"/>
      <c r="J27" s="3170"/>
      <c r="K27" s="3169"/>
      <c r="L27" s="3125"/>
      <c r="M27" s="3169"/>
      <c r="N27" s="3170"/>
      <c r="O27" s="3169"/>
      <c r="P27" s="3125"/>
      <c r="Q27" s="3169"/>
      <c r="R27" s="3125"/>
      <c r="S27" s="3169"/>
      <c r="T27" s="3125"/>
      <c r="U27" s="3169"/>
      <c r="V27" s="3125"/>
      <c r="W27" s="3124"/>
      <c r="X27" s="3195"/>
      <c r="Y27" s="3169"/>
      <c r="Z27" s="3125"/>
      <c r="AA27" s="3124"/>
      <c r="AB27" s="3195"/>
      <c r="AC27" s="3169"/>
      <c r="AD27" s="3125"/>
      <c r="AE27" s="3124"/>
      <c r="AF27" s="3195"/>
      <c r="AG27" s="3169"/>
      <c r="AH27" s="3125"/>
      <c r="AI27" s="3124"/>
      <c r="AJ27" s="3195"/>
      <c r="AK27" s="3169"/>
      <c r="AL27" s="3125"/>
      <c r="AM27" s="3124"/>
      <c r="AN27" s="3125"/>
      <c r="AO27" s="3124"/>
      <c r="AP27" s="3126"/>
      <c r="AQ27" s="3170">
        <v>0</v>
      </c>
      <c r="AR27" s="3170">
        <v>0</v>
      </c>
      <c r="AS27" s="3128">
        <v>0</v>
      </c>
      <c r="AT27" s="3128">
        <v>0</v>
      </c>
      <c r="AU27" s="3128">
        <v>0</v>
      </c>
      <c r="AV27" s="3128">
        <v>0</v>
      </c>
      <c r="AW27" s="3128">
        <v>0</v>
      </c>
      <c r="AX27" s="3128">
        <v>0</v>
      </c>
      <c r="AY27" t="str">
        <f t="shared" si="28"/>
        <v/>
      </c>
      <c r="CW27" s="25" t="str">
        <f t="shared" si="20"/>
        <v/>
      </c>
      <c r="CX27" s="25" t="str">
        <f t="shared" si="29"/>
        <v/>
      </c>
      <c r="CY27" s="25" t="str">
        <f t="shared" si="30"/>
        <v/>
      </c>
      <c r="CZ27" s="25" t="str">
        <f t="shared" si="21"/>
        <v/>
      </c>
      <c r="DA27"/>
      <c r="DB27" s="25" t="str">
        <f t="shared" si="31"/>
        <v/>
      </c>
      <c r="DC27" s="25" t="str">
        <f t="shared" si="32"/>
        <v/>
      </c>
      <c r="DD27" s="25" t="str">
        <f t="shared" si="33"/>
        <v/>
      </c>
      <c r="DE27" s="25" t="str">
        <f t="shared" si="34"/>
        <v/>
      </c>
      <c r="DG27" s="26">
        <f t="shared" si="22"/>
        <v>0</v>
      </c>
      <c r="DH27" s="26">
        <f t="shared" si="35"/>
        <v>0</v>
      </c>
      <c r="DI27" s="26">
        <f t="shared" si="36"/>
        <v>0</v>
      </c>
      <c r="DJ27" s="26">
        <f t="shared" si="23"/>
        <v>0</v>
      </c>
      <c r="DK27"/>
      <c r="DL27" s="26">
        <f t="shared" si="37"/>
        <v>0</v>
      </c>
      <c r="DM27" s="26">
        <f t="shared" si="24"/>
        <v>0</v>
      </c>
      <c r="DN27" s="26">
        <f t="shared" si="25"/>
        <v>0</v>
      </c>
      <c r="DO27" s="26">
        <f t="shared" si="26"/>
        <v>0</v>
      </c>
    </row>
    <row r="28" spans="1:119" x14ac:dyDescent="0.25">
      <c r="A28" s="3119" t="s">
        <v>52</v>
      </c>
      <c r="B28" s="3120"/>
      <c r="C28" s="3121"/>
      <c r="D28" s="3166">
        <f>SUM(E28+F28)</f>
        <v>0</v>
      </c>
      <c r="E28" s="3167">
        <f t="shared" si="38"/>
        <v>0</v>
      </c>
      <c r="F28" s="3168">
        <f t="shared" si="38"/>
        <v>0</v>
      </c>
      <c r="G28" s="3169"/>
      <c r="H28" s="3125"/>
      <c r="I28" s="3169"/>
      <c r="J28" s="3170"/>
      <c r="K28" s="3169"/>
      <c r="L28" s="3125"/>
      <c r="M28" s="3169"/>
      <c r="N28" s="3170"/>
      <c r="O28" s="3169"/>
      <c r="P28" s="3125"/>
      <c r="Q28" s="3169"/>
      <c r="R28" s="3125"/>
      <c r="S28" s="3169"/>
      <c r="T28" s="3125"/>
      <c r="U28" s="3169"/>
      <c r="V28" s="3125"/>
      <c r="W28" s="3124"/>
      <c r="X28" s="3195"/>
      <c r="Y28" s="3169"/>
      <c r="Z28" s="3125"/>
      <c r="AA28" s="3124"/>
      <c r="AB28" s="3195"/>
      <c r="AC28" s="3169"/>
      <c r="AD28" s="3125"/>
      <c r="AE28" s="3124"/>
      <c r="AF28" s="3195"/>
      <c r="AG28" s="3169"/>
      <c r="AH28" s="3125"/>
      <c r="AI28" s="3124"/>
      <c r="AJ28" s="3195"/>
      <c r="AK28" s="3169"/>
      <c r="AL28" s="3125"/>
      <c r="AM28" s="3124"/>
      <c r="AN28" s="3125"/>
      <c r="AO28" s="3124"/>
      <c r="AP28" s="3126"/>
      <c r="AQ28" s="3170">
        <v>0</v>
      </c>
      <c r="AR28" s="3170">
        <v>0</v>
      </c>
      <c r="AS28" s="3170">
        <v>0</v>
      </c>
      <c r="AT28" s="3170">
        <v>0</v>
      </c>
      <c r="AU28" s="3170">
        <v>0</v>
      </c>
      <c r="AV28" s="3170">
        <v>0</v>
      </c>
      <c r="AW28" s="3170">
        <v>0</v>
      </c>
      <c r="AX28" s="3170">
        <v>0</v>
      </c>
      <c r="AY28" t="str">
        <f t="shared" si="28"/>
        <v/>
      </c>
      <c r="CW28" s="25" t="str">
        <f t="shared" si="20"/>
        <v/>
      </c>
      <c r="CX28" s="25" t="str">
        <f t="shared" si="29"/>
        <v/>
      </c>
      <c r="CY28" s="25" t="str">
        <f t="shared" si="30"/>
        <v/>
      </c>
      <c r="CZ28" s="25" t="str">
        <f t="shared" si="21"/>
        <v/>
      </c>
      <c r="DA28"/>
      <c r="DB28" s="25" t="str">
        <f t="shared" si="31"/>
        <v/>
      </c>
      <c r="DC28" s="25" t="str">
        <f t="shared" si="32"/>
        <v/>
      </c>
      <c r="DD28" s="25" t="str">
        <f t="shared" si="33"/>
        <v/>
      </c>
      <c r="DE28" s="25" t="str">
        <f t="shared" si="34"/>
        <v/>
      </c>
      <c r="DG28" s="26">
        <f t="shared" si="22"/>
        <v>0</v>
      </c>
      <c r="DH28" s="26">
        <f t="shared" si="35"/>
        <v>0</v>
      </c>
      <c r="DI28" s="26">
        <f t="shared" si="36"/>
        <v>0</v>
      </c>
      <c r="DJ28" s="26">
        <f t="shared" si="23"/>
        <v>0</v>
      </c>
      <c r="DK28"/>
      <c r="DL28" s="26">
        <f t="shared" si="37"/>
        <v>0</v>
      </c>
      <c r="DM28" s="26">
        <f t="shared" si="24"/>
        <v>0</v>
      </c>
      <c r="DN28" s="26">
        <f t="shared" si="25"/>
        <v>0</v>
      </c>
      <c r="DO28" s="26">
        <f t="shared" si="26"/>
        <v>0</v>
      </c>
    </row>
    <row r="29" spans="1:119" x14ac:dyDescent="0.25">
      <c r="A29" s="3119" t="s">
        <v>53</v>
      </c>
      <c r="B29" s="3120"/>
      <c r="C29" s="3121"/>
      <c r="D29" s="3166">
        <f t="shared" si="27"/>
        <v>69</v>
      </c>
      <c r="E29" s="3167">
        <f t="shared" si="38"/>
        <v>13</v>
      </c>
      <c r="F29" s="3168">
        <f t="shared" si="38"/>
        <v>56</v>
      </c>
      <c r="G29" s="3169">
        <v>0</v>
      </c>
      <c r="H29" s="3125">
        <v>0</v>
      </c>
      <c r="I29" s="3169">
        <v>0</v>
      </c>
      <c r="J29" s="3170">
        <v>0</v>
      </c>
      <c r="K29" s="3169">
        <v>0</v>
      </c>
      <c r="L29" s="3125">
        <v>0</v>
      </c>
      <c r="M29" s="3169">
        <v>0</v>
      </c>
      <c r="N29" s="3170">
        <v>0</v>
      </c>
      <c r="O29" s="3169">
        <v>0</v>
      </c>
      <c r="P29" s="3125">
        <v>0</v>
      </c>
      <c r="Q29" s="3169">
        <v>0</v>
      </c>
      <c r="R29" s="3125">
        <v>0</v>
      </c>
      <c r="S29" s="3169">
        <v>0</v>
      </c>
      <c r="T29" s="3125">
        <v>0</v>
      </c>
      <c r="U29" s="3169">
        <v>0</v>
      </c>
      <c r="V29" s="3125">
        <v>0</v>
      </c>
      <c r="W29" s="3124">
        <v>0</v>
      </c>
      <c r="X29" s="3195">
        <v>0</v>
      </c>
      <c r="Y29" s="3169">
        <v>0</v>
      </c>
      <c r="Z29" s="3125">
        <v>0</v>
      </c>
      <c r="AA29" s="3124">
        <v>0</v>
      </c>
      <c r="AB29" s="3195">
        <v>0</v>
      </c>
      <c r="AC29" s="3169">
        <v>0</v>
      </c>
      <c r="AD29" s="3125">
        <v>0</v>
      </c>
      <c r="AE29" s="3124">
        <v>6</v>
      </c>
      <c r="AF29" s="3195">
        <v>0</v>
      </c>
      <c r="AG29" s="3169">
        <v>7</v>
      </c>
      <c r="AH29" s="3125">
        <v>21</v>
      </c>
      <c r="AI29" s="3124">
        <v>0</v>
      </c>
      <c r="AJ29" s="3195">
        <v>13</v>
      </c>
      <c r="AK29" s="3169">
        <v>0</v>
      </c>
      <c r="AL29" s="3125">
        <v>8</v>
      </c>
      <c r="AM29" s="3124">
        <v>0</v>
      </c>
      <c r="AN29" s="3125">
        <v>11</v>
      </c>
      <c r="AO29" s="3124">
        <v>0</v>
      </c>
      <c r="AP29" s="3126">
        <v>3</v>
      </c>
      <c r="AQ29" s="3170">
        <v>0</v>
      </c>
      <c r="AR29" s="3170">
        <v>0</v>
      </c>
      <c r="AS29" s="3170">
        <v>0</v>
      </c>
      <c r="AT29" s="3170">
        <v>0</v>
      </c>
      <c r="AU29" s="3170">
        <v>0</v>
      </c>
      <c r="AV29" s="3170">
        <v>0</v>
      </c>
      <c r="AW29" s="3170">
        <v>0</v>
      </c>
      <c r="AX29" s="3170">
        <v>0</v>
      </c>
      <c r="AY29" t="str">
        <f t="shared" si="28"/>
        <v/>
      </c>
      <c r="CW29" s="25" t="str">
        <f t="shared" si="20"/>
        <v/>
      </c>
      <c r="CX29" s="25" t="str">
        <f t="shared" si="29"/>
        <v/>
      </c>
      <c r="CY29" s="25" t="str">
        <f t="shared" si="30"/>
        <v/>
      </c>
      <c r="CZ29" s="25" t="str">
        <f t="shared" si="21"/>
        <v/>
      </c>
      <c r="DA29"/>
      <c r="DB29" s="25" t="str">
        <f t="shared" si="31"/>
        <v/>
      </c>
      <c r="DC29" s="25" t="str">
        <f t="shared" si="32"/>
        <v/>
      </c>
      <c r="DD29" s="25" t="str">
        <f t="shared" si="33"/>
        <v/>
      </c>
      <c r="DE29" s="25" t="str">
        <f t="shared" si="34"/>
        <v/>
      </c>
      <c r="DG29" s="26">
        <f t="shared" si="22"/>
        <v>0</v>
      </c>
      <c r="DH29" s="26">
        <f t="shared" si="35"/>
        <v>0</v>
      </c>
      <c r="DI29" s="26">
        <f t="shared" si="36"/>
        <v>0</v>
      </c>
      <c r="DJ29" s="26">
        <f t="shared" si="23"/>
        <v>0</v>
      </c>
      <c r="DK29"/>
      <c r="DL29" s="26">
        <f t="shared" si="37"/>
        <v>0</v>
      </c>
      <c r="DM29" s="26">
        <f t="shared" si="24"/>
        <v>0</v>
      </c>
      <c r="DN29" s="26">
        <f t="shared" si="25"/>
        <v>0</v>
      </c>
      <c r="DO29" s="26">
        <f t="shared" si="26"/>
        <v>0</v>
      </c>
    </row>
    <row r="30" spans="1:119" x14ac:dyDescent="0.25">
      <c r="A30" s="3119" t="s">
        <v>54</v>
      </c>
      <c r="B30" s="3120"/>
      <c r="C30" s="3121"/>
      <c r="D30" s="3166">
        <f t="shared" si="27"/>
        <v>0</v>
      </c>
      <c r="E30" s="3167">
        <f t="shared" si="38"/>
        <v>0</v>
      </c>
      <c r="F30" s="3168">
        <f t="shared" si="38"/>
        <v>0</v>
      </c>
      <c r="G30" s="3169"/>
      <c r="H30" s="3125"/>
      <c r="I30" s="3169"/>
      <c r="J30" s="3170"/>
      <c r="K30" s="3169"/>
      <c r="L30" s="3125"/>
      <c r="M30" s="3169"/>
      <c r="N30" s="3170"/>
      <c r="O30" s="3169"/>
      <c r="P30" s="3125"/>
      <c r="Q30" s="3169"/>
      <c r="R30" s="3125"/>
      <c r="S30" s="3169"/>
      <c r="T30" s="3125"/>
      <c r="U30" s="3169"/>
      <c r="V30" s="3125"/>
      <c r="W30" s="3124"/>
      <c r="X30" s="3195"/>
      <c r="Y30" s="3169"/>
      <c r="Z30" s="3125"/>
      <c r="AA30" s="3124"/>
      <c r="AB30" s="3195"/>
      <c r="AC30" s="3169"/>
      <c r="AD30" s="3125"/>
      <c r="AE30" s="3124"/>
      <c r="AF30" s="3195"/>
      <c r="AG30" s="3169"/>
      <c r="AH30" s="3125"/>
      <c r="AI30" s="3124"/>
      <c r="AJ30" s="3195"/>
      <c r="AK30" s="3169"/>
      <c r="AL30" s="3125"/>
      <c r="AM30" s="3124"/>
      <c r="AN30" s="3125"/>
      <c r="AO30" s="3124"/>
      <c r="AP30" s="3126"/>
      <c r="AQ30" s="3170">
        <v>0</v>
      </c>
      <c r="AR30" s="3170">
        <v>0</v>
      </c>
      <c r="AS30" s="3170">
        <v>0</v>
      </c>
      <c r="AT30" s="3170">
        <v>0</v>
      </c>
      <c r="AU30" s="3170">
        <v>0</v>
      </c>
      <c r="AV30" s="3170">
        <v>0</v>
      </c>
      <c r="AW30" s="3170">
        <v>0</v>
      </c>
      <c r="AX30" s="3170">
        <v>0</v>
      </c>
      <c r="AY30" t="str">
        <f t="shared" si="28"/>
        <v/>
      </c>
      <c r="CW30" s="25" t="str">
        <f t="shared" si="20"/>
        <v/>
      </c>
      <c r="CX30" s="25" t="str">
        <f t="shared" si="29"/>
        <v/>
      </c>
      <c r="CY30" s="25" t="str">
        <f t="shared" si="30"/>
        <v/>
      </c>
      <c r="CZ30" s="25" t="str">
        <f t="shared" si="21"/>
        <v/>
      </c>
      <c r="DA30"/>
      <c r="DB30" s="25" t="str">
        <f t="shared" si="31"/>
        <v/>
      </c>
      <c r="DC30" s="25" t="str">
        <f t="shared" si="32"/>
        <v/>
      </c>
      <c r="DD30" s="25" t="str">
        <f t="shared" si="33"/>
        <v/>
      </c>
      <c r="DE30" s="25" t="str">
        <f t="shared" si="34"/>
        <v/>
      </c>
      <c r="DG30" s="26">
        <f t="shared" si="22"/>
        <v>0</v>
      </c>
      <c r="DH30" s="26">
        <f t="shared" si="35"/>
        <v>0</v>
      </c>
      <c r="DI30" s="26">
        <f t="shared" si="36"/>
        <v>0</v>
      </c>
      <c r="DJ30" s="26">
        <f t="shared" si="23"/>
        <v>0</v>
      </c>
      <c r="DK30"/>
      <c r="DL30" s="26">
        <f t="shared" si="37"/>
        <v>0</v>
      </c>
      <c r="DM30" s="26">
        <f t="shared" si="24"/>
        <v>0</v>
      </c>
      <c r="DN30" s="26">
        <f t="shared" si="25"/>
        <v>0</v>
      </c>
      <c r="DO30" s="26">
        <f t="shared" si="26"/>
        <v>0</v>
      </c>
    </row>
    <row r="31" spans="1:119" x14ac:dyDescent="0.25">
      <c r="A31" s="3119" t="s">
        <v>55</v>
      </c>
      <c r="B31" s="3120"/>
      <c r="C31" s="3121"/>
      <c r="D31" s="3166">
        <f t="shared" si="27"/>
        <v>10</v>
      </c>
      <c r="E31" s="3167">
        <f t="shared" si="38"/>
        <v>0</v>
      </c>
      <c r="F31" s="3168">
        <f t="shared" si="38"/>
        <v>10</v>
      </c>
      <c r="G31" s="3169">
        <v>0</v>
      </c>
      <c r="H31" s="3125">
        <v>0</v>
      </c>
      <c r="I31" s="3169">
        <v>0</v>
      </c>
      <c r="J31" s="3170">
        <v>0</v>
      </c>
      <c r="K31" s="3169">
        <v>0</v>
      </c>
      <c r="L31" s="3125">
        <v>0</v>
      </c>
      <c r="M31" s="3169">
        <v>0</v>
      </c>
      <c r="N31" s="3170">
        <v>0</v>
      </c>
      <c r="O31" s="3169">
        <v>0</v>
      </c>
      <c r="P31" s="3125">
        <v>0</v>
      </c>
      <c r="Q31" s="3169">
        <v>0</v>
      </c>
      <c r="R31" s="3125">
        <v>0</v>
      </c>
      <c r="S31" s="3169">
        <v>0</v>
      </c>
      <c r="T31" s="3125">
        <v>0</v>
      </c>
      <c r="U31" s="3169">
        <v>0</v>
      </c>
      <c r="V31" s="3125">
        <v>0</v>
      </c>
      <c r="W31" s="3124">
        <v>0</v>
      </c>
      <c r="X31" s="3195">
        <v>0</v>
      </c>
      <c r="Y31" s="3169">
        <v>0</v>
      </c>
      <c r="Z31" s="3125">
        <v>0</v>
      </c>
      <c r="AA31" s="3124">
        <v>0</v>
      </c>
      <c r="AB31" s="3195">
        <v>0</v>
      </c>
      <c r="AC31" s="3169">
        <v>0</v>
      </c>
      <c r="AD31" s="3125">
        <v>0</v>
      </c>
      <c r="AE31" s="3124">
        <v>0</v>
      </c>
      <c r="AF31" s="3195">
        <v>4</v>
      </c>
      <c r="AG31" s="3169">
        <v>0</v>
      </c>
      <c r="AH31" s="3125">
        <v>2</v>
      </c>
      <c r="AI31" s="3124">
        <v>0</v>
      </c>
      <c r="AJ31" s="3195">
        <v>4</v>
      </c>
      <c r="AK31" s="3169">
        <v>0</v>
      </c>
      <c r="AL31" s="3125">
        <v>0</v>
      </c>
      <c r="AM31" s="3124">
        <v>0</v>
      </c>
      <c r="AN31" s="3125">
        <v>0</v>
      </c>
      <c r="AO31" s="3124">
        <v>0</v>
      </c>
      <c r="AP31" s="3126">
        <v>0</v>
      </c>
      <c r="AQ31" s="3170">
        <v>0</v>
      </c>
      <c r="AR31" s="3170">
        <v>0</v>
      </c>
      <c r="AS31" s="3170">
        <v>0</v>
      </c>
      <c r="AT31" s="3170">
        <v>0</v>
      </c>
      <c r="AU31" s="3170">
        <v>0</v>
      </c>
      <c r="AV31" s="3170">
        <v>0</v>
      </c>
      <c r="AW31" s="3170">
        <v>0</v>
      </c>
      <c r="AX31" s="3170">
        <v>0</v>
      </c>
      <c r="AY31" t="str">
        <f t="shared" si="28"/>
        <v/>
      </c>
      <c r="CW31" s="25" t="str">
        <f t="shared" si="20"/>
        <v/>
      </c>
      <c r="CX31" s="25" t="str">
        <f t="shared" si="29"/>
        <v/>
      </c>
      <c r="CY31" s="25" t="str">
        <f t="shared" si="30"/>
        <v/>
      </c>
      <c r="CZ31" s="25" t="str">
        <f t="shared" si="21"/>
        <v/>
      </c>
      <c r="DA31"/>
      <c r="DB31" s="25" t="str">
        <f t="shared" si="31"/>
        <v/>
      </c>
      <c r="DC31" s="25" t="str">
        <f t="shared" si="32"/>
        <v/>
      </c>
      <c r="DD31" s="25" t="str">
        <f t="shared" si="33"/>
        <v/>
      </c>
      <c r="DE31" s="25" t="str">
        <f t="shared" si="34"/>
        <v/>
      </c>
      <c r="DG31" s="26">
        <f t="shared" si="22"/>
        <v>0</v>
      </c>
      <c r="DH31" s="26">
        <f t="shared" si="35"/>
        <v>0</v>
      </c>
      <c r="DI31" s="26">
        <f t="shared" si="36"/>
        <v>0</v>
      </c>
      <c r="DJ31" s="26">
        <f t="shared" si="23"/>
        <v>0</v>
      </c>
      <c r="DK31"/>
      <c r="DL31" s="26">
        <f t="shared" si="37"/>
        <v>0</v>
      </c>
      <c r="DM31" s="26">
        <f t="shared" si="24"/>
        <v>0</v>
      </c>
      <c r="DN31" s="26">
        <f t="shared" si="25"/>
        <v>0</v>
      </c>
      <c r="DO31" s="26">
        <f t="shared" si="26"/>
        <v>0</v>
      </c>
    </row>
    <row r="32" spans="1:119" ht="15" customHeight="1" x14ac:dyDescent="0.25">
      <c r="A32" s="3119" t="s">
        <v>56</v>
      </c>
      <c r="B32" s="3120"/>
      <c r="C32" s="3121"/>
      <c r="D32" s="3166">
        <f>SUM(E32+F32)</f>
        <v>0</v>
      </c>
      <c r="E32" s="3167">
        <f>SUM(U32+W32+Y32+AA32+AC32+AE32+AG32+AI32+AK32+AM32+AO32)</f>
        <v>0</v>
      </c>
      <c r="F32" s="3168">
        <f>SUM(V32+X32+Z32+AB32+AD32+AF32+AH32+AJ32+AL32+AN32+AP32)</f>
        <v>0</v>
      </c>
      <c r="G32" s="3192"/>
      <c r="H32" s="3193"/>
      <c r="I32" s="3192"/>
      <c r="J32" s="3194"/>
      <c r="K32" s="3192"/>
      <c r="L32" s="3193"/>
      <c r="M32" s="3192"/>
      <c r="N32" s="3194"/>
      <c r="O32" s="3192"/>
      <c r="P32" s="3193"/>
      <c r="Q32" s="3192"/>
      <c r="R32" s="3193"/>
      <c r="S32" s="3192"/>
      <c r="T32" s="3193"/>
      <c r="U32" s="3169"/>
      <c r="V32" s="3125"/>
      <c r="W32" s="3124"/>
      <c r="X32" s="3195"/>
      <c r="Y32" s="3169"/>
      <c r="Z32" s="3125"/>
      <c r="AA32" s="3124"/>
      <c r="AB32" s="3195"/>
      <c r="AC32" s="3169"/>
      <c r="AD32" s="3125"/>
      <c r="AE32" s="3124"/>
      <c r="AF32" s="3195"/>
      <c r="AG32" s="3169"/>
      <c r="AH32" s="3125"/>
      <c r="AI32" s="3124"/>
      <c r="AJ32" s="3195"/>
      <c r="AK32" s="3169"/>
      <c r="AL32" s="3125"/>
      <c r="AM32" s="3124"/>
      <c r="AN32" s="3125"/>
      <c r="AO32" s="3124"/>
      <c r="AP32" s="3126"/>
      <c r="AQ32" s="3170">
        <v>0</v>
      </c>
      <c r="AR32" s="3170">
        <v>0</v>
      </c>
      <c r="AS32" s="3170">
        <v>0</v>
      </c>
      <c r="AT32" s="3170">
        <v>0</v>
      </c>
      <c r="AU32" s="3170">
        <v>0</v>
      </c>
      <c r="AV32" s="3170">
        <v>0</v>
      </c>
      <c r="AW32" s="3170">
        <v>0</v>
      </c>
      <c r="AX32" s="3170">
        <v>0</v>
      </c>
      <c r="AY32" t="str">
        <f t="shared" si="28"/>
        <v/>
      </c>
      <c r="CW32" s="25" t="str">
        <f t="shared" si="20"/>
        <v/>
      </c>
      <c r="CX32" s="25" t="str">
        <f t="shared" si="29"/>
        <v/>
      </c>
      <c r="CY32" s="25" t="str">
        <f t="shared" si="30"/>
        <v/>
      </c>
      <c r="CZ32" s="25" t="str">
        <f t="shared" si="21"/>
        <v/>
      </c>
      <c r="DA32"/>
      <c r="DB32" s="25" t="str">
        <f t="shared" si="31"/>
        <v/>
      </c>
      <c r="DC32" s="25" t="str">
        <f t="shared" si="32"/>
        <v/>
      </c>
      <c r="DD32" s="25" t="str">
        <f t="shared" si="33"/>
        <v/>
      </c>
      <c r="DE32" s="25" t="str">
        <f t="shared" si="34"/>
        <v/>
      </c>
      <c r="DG32" s="26">
        <f t="shared" si="22"/>
        <v>0</v>
      </c>
      <c r="DH32" s="26">
        <f t="shared" si="35"/>
        <v>0</v>
      </c>
      <c r="DI32" s="26">
        <f t="shared" si="36"/>
        <v>0</v>
      </c>
      <c r="DJ32" s="26">
        <f t="shared" si="23"/>
        <v>0</v>
      </c>
      <c r="DK32"/>
      <c r="DL32" s="26">
        <f t="shared" si="37"/>
        <v>0</v>
      </c>
      <c r="DM32" s="26">
        <f t="shared" si="24"/>
        <v>0</v>
      </c>
      <c r="DN32" s="26">
        <f t="shared" si="25"/>
        <v>0</v>
      </c>
      <c r="DO32" s="26">
        <f t="shared" si="26"/>
        <v>0</v>
      </c>
    </row>
    <row r="33" spans="1:119" x14ac:dyDescent="0.25">
      <c r="A33" s="3119" t="s">
        <v>57</v>
      </c>
      <c r="B33" s="3120"/>
      <c r="C33" s="3121"/>
      <c r="D33" s="3166">
        <f>SUM(E33+F33)</f>
        <v>0</v>
      </c>
      <c r="E33" s="3167">
        <f t="shared" ref="E33:F35" si="39">SUM(G33+I33+K33+M33+O33+Q33+S33+U33+W33+Y33+AA33+AC33+AE33+AG33+AI33+AK33+AM33+AO33)</f>
        <v>0</v>
      </c>
      <c r="F33" s="3168">
        <f t="shared" si="39"/>
        <v>0</v>
      </c>
      <c r="G33" s="3169"/>
      <c r="H33" s="3125"/>
      <c r="I33" s="3169"/>
      <c r="J33" s="3170"/>
      <c r="K33" s="3169"/>
      <c r="L33" s="3125"/>
      <c r="M33" s="3169"/>
      <c r="N33" s="3170"/>
      <c r="O33" s="3169"/>
      <c r="P33" s="3125"/>
      <c r="Q33" s="3169"/>
      <c r="R33" s="3125"/>
      <c r="S33" s="3169"/>
      <c r="T33" s="3125"/>
      <c r="U33" s="3169"/>
      <c r="V33" s="3125"/>
      <c r="W33" s="3124"/>
      <c r="X33" s="3195"/>
      <c r="Y33" s="3169"/>
      <c r="Z33" s="3125"/>
      <c r="AA33" s="3124"/>
      <c r="AB33" s="3195"/>
      <c r="AC33" s="3169"/>
      <c r="AD33" s="3125"/>
      <c r="AE33" s="3124"/>
      <c r="AF33" s="3195"/>
      <c r="AG33" s="3169"/>
      <c r="AH33" s="3125"/>
      <c r="AI33" s="3124"/>
      <c r="AJ33" s="3195"/>
      <c r="AK33" s="3169"/>
      <c r="AL33" s="3125"/>
      <c r="AM33" s="3124"/>
      <c r="AN33" s="3125"/>
      <c r="AO33" s="3124"/>
      <c r="AP33" s="3126"/>
      <c r="AQ33" s="3170">
        <v>0</v>
      </c>
      <c r="AR33" s="3170">
        <v>0</v>
      </c>
      <c r="AS33" s="3170">
        <v>0</v>
      </c>
      <c r="AT33" s="3170">
        <v>0</v>
      </c>
      <c r="AU33" s="3170">
        <v>0</v>
      </c>
      <c r="AV33" s="3170">
        <v>0</v>
      </c>
      <c r="AW33" s="3170">
        <v>0</v>
      </c>
      <c r="AX33" s="3170">
        <v>0</v>
      </c>
      <c r="AY33" t="str">
        <f t="shared" si="28"/>
        <v/>
      </c>
      <c r="CW33" s="25" t="str">
        <f t="shared" si="20"/>
        <v/>
      </c>
      <c r="CX33" s="25" t="str">
        <f t="shared" si="29"/>
        <v/>
      </c>
      <c r="CY33" s="25" t="str">
        <f t="shared" si="30"/>
        <v/>
      </c>
      <c r="CZ33" s="25" t="str">
        <f t="shared" si="21"/>
        <v/>
      </c>
      <c r="DA33"/>
      <c r="DB33" s="25" t="str">
        <f t="shared" si="31"/>
        <v/>
      </c>
      <c r="DC33" s="25" t="str">
        <f t="shared" si="32"/>
        <v/>
      </c>
      <c r="DD33" s="25" t="str">
        <f t="shared" si="33"/>
        <v/>
      </c>
      <c r="DE33" s="25" t="str">
        <f t="shared" si="34"/>
        <v/>
      </c>
      <c r="DG33" s="26">
        <f t="shared" si="22"/>
        <v>0</v>
      </c>
      <c r="DH33" s="26">
        <f t="shared" si="35"/>
        <v>0</v>
      </c>
      <c r="DI33" s="26">
        <f t="shared" si="36"/>
        <v>0</v>
      </c>
      <c r="DJ33" s="26">
        <f t="shared" si="23"/>
        <v>0</v>
      </c>
      <c r="DK33"/>
      <c r="DL33" s="26">
        <f t="shared" si="37"/>
        <v>0</v>
      </c>
      <c r="DM33" s="26">
        <f t="shared" si="24"/>
        <v>0</v>
      </c>
      <c r="DN33" s="26">
        <f t="shared" si="25"/>
        <v>0</v>
      </c>
      <c r="DO33" s="26">
        <f t="shared" si="26"/>
        <v>0</v>
      </c>
    </row>
    <row r="34" spans="1:119" x14ac:dyDescent="0.25">
      <c r="A34" s="3119" t="s">
        <v>58</v>
      </c>
      <c r="B34" s="3120"/>
      <c r="C34" s="3121"/>
      <c r="D34" s="3166">
        <f t="shared" si="27"/>
        <v>0</v>
      </c>
      <c r="E34" s="3167">
        <f t="shared" si="39"/>
        <v>0</v>
      </c>
      <c r="F34" s="3168">
        <f t="shared" si="39"/>
        <v>0</v>
      </c>
      <c r="G34" s="3169"/>
      <c r="H34" s="3125"/>
      <c r="I34" s="3169"/>
      <c r="J34" s="3170"/>
      <c r="K34" s="3169"/>
      <c r="L34" s="3125"/>
      <c r="M34" s="3169"/>
      <c r="N34" s="3170"/>
      <c r="O34" s="3169"/>
      <c r="P34" s="3125"/>
      <c r="Q34" s="3169"/>
      <c r="R34" s="3125"/>
      <c r="S34" s="3169"/>
      <c r="T34" s="3125"/>
      <c r="U34" s="3169"/>
      <c r="V34" s="3125"/>
      <c r="W34" s="3124"/>
      <c r="X34" s="3195"/>
      <c r="Y34" s="3169"/>
      <c r="Z34" s="3125"/>
      <c r="AA34" s="3124"/>
      <c r="AB34" s="3195"/>
      <c r="AC34" s="3169"/>
      <c r="AD34" s="3125"/>
      <c r="AE34" s="3124"/>
      <c r="AF34" s="3195"/>
      <c r="AG34" s="3169"/>
      <c r="AH34" s="3125"/>
      <c r="AI34" s="3124"/>
      <c r="AJ34" s="3195"/>
      <c r="AK34" s="3169"/>
      <c r="AL34" s="3125"/>
      <c r="AM34" s="3124"/>
      <c r="AN34" s="3125"/>
      <c r="AO34" s="3124"/>
      <c r="AP34" s="3126"/>
      <c r="AQ34" s="3170">
        <v>0</v>
      </c>
      <c r="AR34" s="3170">
        <v>0</v>
      </c>
      <c r="AS34" s="3170">
        <v>0</v>
      </c>
      <c r="AT34" s="3170">
        <v>0</v>
      </c>
      <c r="AU34" s="3170">
        <v>0</v>
      </c>
      <c r="AV34" s="3170">
        <v>0</v>
      </c>
      <c r="AW34" s="3170">
        <v>0</v>
      </c>
      <c r="AX34" s="3170">
        <v>0</v>
      </c>
      <c r="AY34" t="str">
        <f t="shared" si="28"/>
        <v/>
      </c>
      <c r="CW34" s="25" t="str">
        <f t="shared" si="20"/>
        <v/>
      </c>
      <c r="CX34" s="25" t="str">
        <f t="shared" si="29"/>
        <v/>
      </c>
      <c r="CY34" s="25" t="str">
        <f t="shared" si="30"/>
        <v/>
      </c>
      <c r="CZ34" s="25" t="str">
        <f t="shared" si="21"/>
        <v/>
      </c>
      <c r="DA34"/>
      <c r="DB34" s="25" t="str">
        <f t="shared" si="31"/>
        <v/>
      </c>
      <c r="DC34" s="25" t="str">
        <f t="shared" si="32"/>
        <v/>
      </c>
      <c r="DD34" s="25" t="str">
        <f t="shared" si="33"/>
        <v/>
      </c>
      <c r="DE34" s="25" t="str">
        <f t="shared" si="34"/>
        <v/>
      </c>
      <c r="DG34" s="26">
        <f t="shared" si="22"/>
        <v>0</v>
      </c>
      <c r="DH34" s="26">
        <f t="shared" si="35"/>
        <v>0</v>
      </c>
      <c r="DI34" s="26">
        <f t="shared" si="36"/>
        <v>0</v>
      </c>
      <c r="DJ34" s="26">
        <f t="shared" si="23"/>
        <v>0</v>
      </c>
      <c r="DK34"/>
      <c r="DL34" s="26">
        <f t="shared" si="37"/>
        <v>0</v>
      </c>
      <c r="DM34" s="26">
        <f t="shared" si="24"/>
        <v>0</v>
      </c>
      <c r="DN34" s="26">
        <f t="shared" si="25"/>
        <v>0</v>
      </c>
      <c r="DO34" s="26">
        <f t="shared" si="26"/>
        <v>0</v>
      </c>
    </row>
    <row r="35" spans="1:119" ht="15" customHeight="1" x14ac:dyDescent="0.25">
      <c r="A35" s="3197" t="s">
        <v>59</v>
      </c>
      <c r="B35" s="685"/>
      <c r="C35" s="686"/>
      <c r="D35" s="3172">
        <f t="shared" si="27"/>
        <v>0</v>
      </c>
      <c r="E35" s="3173">
        <f t="shared" si="39"/>
        <v>0</v>
      </c>
      <c r="F35" s="3174">
        <f t="shared" si="39"/>
        <v>0</v>
      </c>
      <c r="G35" s="3175"/>
      <c r="H35" s="3135"/>
      <c r="I35" s="3175"/>
      <c r="J35" s="39"/>
      <c r="K35" s="3175"/>
      <c r="L35" s="3135"/>
      <c r="M35" s="3175"/>
      <c r="N35" s="39"/>
      <c r="O35" s="3175"/>
      <c r="P35" s="3135"/>
      <c r="Q35" s="3175"/>
      <c r="R35" s="3135"/>
      <c r="S35" s="3175"/>
      <c r="T35" s="3135"/>
      <c r="U35" s="3175"/>
      <c r="V35" s="3135"/>
      <c r="W35" s="3134"/>
      <c r="X35" s="3198"/>
      <c r="Y35" s="3175"/>
      <c r="Z35" s="3135"/>
      <c r="AA35" s="3134"/>
      <c r="AB35" s="3198"/>
      <c r="AC35" s="3175"/>
      <c r="AD35" s="3135"/>
      <c r="AE35" s="3134"/>
      <c r="AF35" s="3198"/>
      <c r="AG35" s="3175"/>
      <c r="AH35" s="3135"/>
      <c r="AI35" s="3134"/>
      <c r="AJ35" s="3198"/>
      <c r="AK35" s="3175"/>
      <c r="AL35" s="3135"/>
      <c r="AM35" s="3134"/>
      <c r="AN35" s="3135"/>
      <c r="AO35" s="3134"/>
      <c r="AP35" s="3136"/>
      <c r="AQ35" s="63">
        <v>0</v>
      </c>
      <c r="AR35" s="63">
        <v>0</v>
      </c>
      <c r="AS35" s="63">
        <v>0</v>
      </c>
      <c r="AT35" s="63">
        <v>0</v>
      </c>
      <c r="AU35" s="63">
        <v>0</v>
      </c>
      <c r="AV35" s="63">
        <v>0</v>
      </c>
      <c r="AW35" s="63">
        <v>0</v>
      </c>
      <c r="AX35" s="63">
        <v>0</v>
      </c>
      <c r="AY35" t="str">
        <f t="shared" si="28"/>
        <v/>
      </c>
      <c r="CW35" s="25" t="str">
        <f t="shared" si="20"/>
        <v/>
      </c>
      <c r="CX35" s="25" t="str">
        <f t="shared" si="29"/>
        <v/>
      </c>
      <c r="CY35" s="25" t="str">
        <f t="shared" si="30"/>
        <v/>
      </c>
      <c r="CZ35" s="25" t="str">
        <f t="shared" si="21"/>
        <v/>
      </c>
      <c r="DA35"/>
      <c r="DB35" s="25" t="str">
        <f t="shared" si="31"/>
        <v/>
      </c>
      <c r="DC35" s="25" t="str">
        <f t="shared" si="32"/>
        <v/>
      </c>
      <c r="DD35" s="25" t="str">
        <f t="shared" si="33"/>
        <v/>
      </c>
      <c r="DE35" s="25" t="str">
        <f t="shared" si="34"/>
        <v/>
      </c>
      <c r="DG35" s="26">
        <f t="shared" si="22"/>
        <v>0</v>
      </c>
      <c r="DH35" s="26">
        <f t="shared" si="35"/>
        <v>0</v>
      </c>
      <c r="DI35" s="26">
        <f t="shared" si="36"/>
        <v>0</v>
      </c>
      <c r="DJ35" s="26">
        <f t="shared" si="23"/>
        <v>0</v>
      </c>
      <c r="DK35"/>
      <c r="DL35" s="26">
        <f t="shared" si="37"/>
        <v>0</v>
      </c>
      <c r="DM35" s="26">
        <f t="shared" si="24"/>
        <v>0</v>
      </c>
      <c r="DN35" s="26">
        <f t="shared" si="25"/>
        <v>0</v>
      </c>
      <c r="DO35" s="26">
        <f t="shared" si="26"/>
        <v>0</v>
      </c>
    </row>
    <row r="36" spans="1:119" x14ac:dyDescent="0.25">
      <c r="A36" s="3179" t="s">
        <v>60</v>
      </c>
      <c r="B36" s="3179"/>
      <c r="C36" s="3179"/>
      <c r="D36" s="3199">
        <f t="shared" ref="D36:AV36" si="40">SUM(D19:D35)</f>
        <v>312</v>
      </c>
      <c r="E36" s="3200">
        <f t="shared" si="40"/>
        <v>111</v>
      </c>
      <c r="F36" s="3201">
        <f t="shared" si="40"/>
        <v>201</v>
      </c>
      <c r="G36" s="3199">
        <f t="shared" si="40"/>
        <v>0</v>
      </c>
      <c r="H36" s="3201">
        <f t="shared" si="40"/>
        <v>0</v>
      </c>
      <c r="I36" s="3199">
        <f t="shared" si="40"/>
        <v>0</v>
      </c>
      <c r="J36" s="3201">
        <f t="shared" si="40"/>
        <v>1</v>
      </c>
      <c r="K36" s="3199">
        <f t="shared" si="40"/>
        <v>0</v>
      </c>
      <c r="L36" s="3201">
        <f t="shared" si="40"/>
        <v>2</v>
      </c>
      <c r="M36" s="3199">
        <f t="shared" si="40"/>
        <v>1</v>
      </c>
      <c r="N36" s="3201">
        <f t="shared" si="40"/>
        <v>2</v>
      </c>
      <c r="O36" s="3199">
        <f t="shared" si="40"/>
        <v>5</v>
      </c>
      <c r="P36" s="3201">
        <f t="shared" si="40"/>
        <v>1</v>
      </c>
      <c r="Q36" s="3199">
        <f t="shared" si="40"/>
        <v>2</v>
      </c>
      <c r="R36" s="3201">
        <f t="shared" si="40"/>
        <v>0</v>
      </c>
      <c r="S36" s="3199">
        <f t="shared" si="40"/>
        <v>2</v>
      </c>
      <c r="T36" s="3201">
        <f t="shared" si="40"/>
        <v>4</v>
      </c>
      <c r="U36" s="3199">
        <f t="shared" si="40"/>
        <v>6</v>
      </c>
      <c r="V36" s="3201">
        <f t="shared" si="40"/>
        <v>3</v>
      </c>
      <c r="W36" s="3200">
        <f t="shared" si="40"/>
        <v>3</v>
      </c>
      <c r="X36" s="3202">
        <f t="shared" si="40"/>
        <v>3</v>
      </c>
      <c r="Y36" s="3199">
        <f t="shared" si="40"/>
        <v>25</v>
      </c>
      <c r="Z36" s="3201">
        <f t="shared" si="40"/>
        <v>8</v>
      </c>
      <c r="AA36" s="3200">
        <f t="shared" si="40"/>
        <v>19</v>
      </c>
      <c r="AB36" s="3202">
        <f t="shared" si="40"/>
        <v>27</v>
      </c>
      <c r="AC36" s="3199">
        <f t="shared" si="40"/>
        <v>1</v>
      </c>
      <c r="AD36" s="3201">
        <f t="shared" si="40"/>
        <v>8</v>
      </c>
      <c r="AE36" s="3199">
        <f t="shared" si="40"/>
        <v>11</v>
      </c>
      <c r="AF36" s="3202">
        <f t="shared" si="40"/>
        <v>17</v>
      </c>
      <c r="AG36" s="3199">
        <f t="shared" si="40"/>
        <v>13</v>
      </c>
      <c r="AH36" s="3201">
        <f t="shared" si="40"/>
        <v>40</v>
      </c>
      <c r="AI36" s="3199">
        <f t="shared" si="40"/>
        <v>8</v>
      </c>
      <c r="AJ36" s="3202">
        <f t="shared" si="40"/>
        <v>42</v>
      </c>
      <c r="AK36" s="3199">
        <f t="shared" si="40"/>
        <v>2</v>
      </c>
      <c r="AL36" s="3201">
        <f t="shared" si="40"/>
        <v>15</v>
      </c>
      <c r="AM36" s="3199">
        <f t="shared" si="40"/>
        <v>7</v>
      </c>
      <c r="AN36" s="3201">
        <f t="shared" si="40"/>
        <v>23</v>
      </c>
      <c r="AO36" s="3199">
        <f t="shared" si="40"/>
        <v>6</v>
      </c>
      <c r="AP36" s="3203">
        <f t="shared" si="40"/>
        <v>5</v>
      </c>
      <c r="AQ36" s="3201">
        <f t="shared" si="40"/>
        <v>0</v>
      </c>
      <c r="AR36" s="3201">
        <f t="shared" si="40"/>
        <v>0</v>
      </c>
      <c r="AS36" s="3204">
        <f t="shared" si="40"/>
        <v>0</v>
      </c>
      <c r="AT36" s="3204">
        <f t="shared" si="40"/>
        <v>0</v>
      </c>
      <c r="AU36" s="3204">
        <f t="shared" si="40"/>
        <v>5</v>
      </c>
      <c r="AV36" s="3204">
        <f t="shared" si="40"/>
        <v>3</v>
      </c>
      <c r="AW36" s="3204">
        <f>SUM(AW19:AW35)</f>
        <v>0</v>
      </c>
      <c r="AX36" s="3204">
        <f>SUM(AX19:AX35)</f>
        <v>0</v>
      </c>
      <c r="CW36"/>
      <c r="CX36"/>
      <c r="CY36"/>
      <c r="CZ36"/>
      <c r="DA36"/>
      <c r="DB36"/>
      <c r="DC36"/>
      <c r="DD36"/>
      <c r="DE36"/>
      <c r="DG36"/>
      <c r="DH36"/>
      <c r="DI36"/>
      <c r="DJ36"/>
      <c r="DK36"/>
      <c r="DL36"/>
      <c r="DM36"/>
    </row>
    <row r="37" spans="1:119" x14ac:dyDescent="0.25">
      <c r="A37" s="43" t="s">
        <v>61</v>
      </c>
      <c r="B37" s="70"/>
      <c r="C37" s="70"/>
      <c r="D37" s="46"/>
      <c r="E37" s="539"/>
      <c r="F37" s="539"/>
      <c r="G37" s="539"/>
      <c r="H37" s="539"/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39"/>
      <c r="T37" s="539"/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39"/>
      <c r="AF37" s="539"/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71"/>
      <c r="AS37" s="71"/>
      <c r="AT37" s="71"/>
      <c r="AU37" s="539"/>
      <c r="AV37" s="539"/>
      <c r="AW37" s="539"/>
      <c r="AX37" s="539"/>
      <c r="CW37"/>
      <c r="CX37"/>
      <c r="CY37"/>
      <c r="CZ37"/>
      <c r="DA37"/>
      <c r="DB37"/>
      <c r="DC37"/>
      <c r="DD37"/>
      <c r="DE37"/>
      <c r="DG37"/>
      <c r="DH37"/>
      <c r="DI37"/>
      <c r="DJ37"/>
      <c r="DK37"/>
      <c r="DL37"/>
      <c r="DM37"/>
    </row>
    <row r="38" spans="1:119" ht="15" customHeight="1" x14ac:dyDescent="0.25">
      <c r="A38" s="3205" t="s">
        <v>62</v>
      </c>
      <c r="B38" s="638"/>
      <c r="C38" s="638"/>
      <c r="D38" s="3205" t="s">
        <v>63</v>
      </c>
      <c r="E38" s="638"/>
      <c r="F38" s="3151"/>
      <c r="G38" s="3092" t="s">
        <v>5</v>
      </c>
      <c r="H38" s="3093"/>
      <c r="I38" s="3093"/>
      <c r="J38" s="3093"/>
      <c r="K38" s="3093"/>
      <c r="L38" s="3093"/>
      <c r="M38" s="3093"/>
      <c r="N38" s="3093"/>
      <c r="O38" s="3093"/>
      <c r="P38" s="3093"/>
      <c r="Q38" s="3093"/>
      <c r="R38" s="3093"/>
      <c r="S38" s="3093"/>
      <c r="T38" s="3093"/>
      <c r="U38" s="3093"/>
      <c r="V38" s="3093"/>
      <c r="W38" s="3093"/>
      <c r="X38" s="3093"/>
      <c r="Y38" s="3093"/>
      <c r="Z38" s="3093"/>
      <c r="AA38" s="3093"/>
      <c r="AB38" s="3093"/>
      <c r="AC38" s="3093"/>
      <c r="AD38" s="3093"/>
      <c r="AE38" s="3093"/>
      <c r="AF38" s="3093"/>
      <c r="AG38" s="3093"/>
      <c r="AH38" s="3093"/>
      <c r="AI38" s="3093"/>
      <c r="AJ38" s="3093"/>
      <c r="AK38" s="3093"/>
      <c r="AL38" s="3093"/>
      <c r="AM38" s="3093"/>
      <c r="AN38" s="3093"/>
      <c r="AO38" s="3093"/>
      <c r="AP38" s="3094"/>
      <c r="AQ38" s="3095" t="s">
        <v>6</v>
      </c>
      <c r="AR38" s="3151" t="s">
        <v>7</v>
      </c>
      <c r="AS38" s="3151" t="s">
        <v>8</v>
      </c>
      <c r="AT38" s="3151" t="s">
        <v>9</v>
      </c>
      <c r="AU38" s="3096" t="s">
        <v>64</v>
      </c>
      <c r="AV38" s="3096" t="s">
        <v>13</v>
      </c>
      <c r="AW38" s="3096" t="s">
        <v>10</v>
      </c>
      <c r="AX38" s="3096" t="s">
        <v>65</v>
      </c>
      <c r="CW38"/>
      <c r="CX38"/>
      <c r="CY38"/>
      <c r="CZ38"/>
      <c r="DA38"/>
      <c r="DB38"/>
      <c r="DC38"/>
      <c r="DD38"/>
      <c r="DE38"/>
      <c r="DG38"/>
      <c r="DH38"/>
      <c r="DI38"/>
      <c r="DJ38"/>
      <c r="DK38"/>
      <c r="DL38"/>
      <c r="DM38"/>
    </row>
    <row r="39" spans="1:119" ht="15" customHeight="1" x14ac:dyDescent="0.25">
      <c r="A39" s="688"/>
      <c r="B39" s="689"/>
      <c r="C39" s="690"/>
      <c r="D39" s="691"/>
      <c r="E39" s="692"/>
      <c r="F39" s="3152"/>
      <c r="G39" s="3206" t="s">
        <v>14</v>
      </c>
      <c r="H39" s="3102"/>
      <c r="I39" s="3092" t="s">
        <v>15</v>
      </c>
      <c r="J39" s="3101"/>
      <c r="K39" s="3093" t="s">
        <v>16</v>
      </c>
      <c r="L39" s="3101"/>
      <c r="M39" s="3092" t="s">
        <v>17</v>
      </c>
      <c r="N39" s="3101"/>
      <c r="O39" s="3092" t="s">
        <v>18</v>
      </c>
      <c r="P39" s="3101"/>
      <c r="Q39" s="3092" t="s">
        <v>19</v>
      </c>
      <c r="R39" s="3101"/>
      <c r="S39" s="3092" t="s">
        <v>20</v>
      </c>
      <c r="T39" s="3101"/>
      <c r="U39" s="3092" t="s">
        <v>21</v>
      </c>
      <c r="V39" s="3101"/>
      <c r="W39" s="3092" t="s">
        <v>22</v>
      </c>
      <c r="X39" s="3101"/>
      <c r="Y39" s="3092" t="s">
        <v>23</v>
      </c>
      <c r="Z39" s="3102"/>
      <c r="AA39" s="3092" t="s">
        <v>24</v>
      </c>
      <c r="AB39" s="3102"/>
      <c r="AC39" s="3092" t="s">
        <v>25</v>
      </c>
      <c r="AD39" s="3102"/>
      <c r="AE39" s="3092" t="s">
        <v>26</v>
      </c>
      <c r="AF39" s="3102"/>
      <c r="AG39" s="3092" t="s">
        <v>27</v>
      </c>
      <c r="AH39" s="3102"/>
      <c r="AI39" s="3092" t="s">
        <v>28</v>
      </c>
      <c r="AJ39" s="3102"/>
      <c r="AK39" s="3092" t="s">
        <v>29</v>
      </c>
      <c r="AL39" s="3102"/>
      <c r="AM39" s="3092" t="s">
        <v>30</v>
      </c>
      <c r="AN39" s="3102"/>
      <c r="AO39" s="3092" t="s">
        <v>31</v>
      </c>
      <c r="AP39" s="3154"/>
      <c r="AQ39" s="694"/>
      <c r="AR39" s="645"/>
      <c r="AS39" s="645"/>
      <c r="AT39" s="645"/>
      <c r="AU39" s="647"/>
      <c r="AV39" s="647"/>
      <c r="AW39" s="647"/>
      <c r="AX39" s="647"/>
      <c r="CW39"/>
      <c r="CX39"/>
      <c r="CY39"/>
      <c r="CZ39"/>
      <c r="DA39"/>
      <c r="DB39"/>
      <c r="DC39"/>
      <c r="DD39"/>
      <c r="DE39"/>
      <c r="DG39"/>
      <c r="DH39"/>
      <c r="DI39"/>
      <c r="DJ39"/>
      <c r="DK39"/>
      <c r="DL39"/>
      <c r="DM39"/>
    </row>
    <row r="40" spans="1:119" x14ac:dyDescent="0.25">
      <c r="A40" s="690"/>
      <c r="B40" s="690"/>
      <c r="C40" s="645"/>
      <c r="D40" s="3105" t="s">
        <v>32</v>
      </c>
      <c r="E40" s="3207" t="s">
        <v>33</v>
      </c>
      <c r="F40" s="3208" t="s">
        <v>34</v>
      </c>
      <c r="G40" s="3105" t="s">
        <v>33</v>
      </c>
      <c r="H40" s="3208" t="s">
        <v>34</v>
      </c>
      <c r="I40" s="3105" t="s">
        <v>33</v>
      </c>
      <c r="J40" s="3208" t="s">
        <v>34</v>
      </c>
      <c r="K40" s="3155" t="s">
        <v>33</v>
      </c>
      <c r="L40" s="3208" t="s">
        <v>34</v>
      </c>
      <c r="M40" s="3207" t="s">
        <v>33</v>
      </c>
      <c r="N40" s="3208" t="s">
        <v>34</v>
      </c>
      <c r="O40" s="3207" t="s">
        <v>33</v>
      </c>
      <c r="P40" s="3208" t="s">
        <v>34</v>
      </c>
      <c r="Q40" s="3207" t="s">
        <v>33</v>
      </c>
      <c r="R40" s="3208" t="s">
        <v>34</v>
      </c>
      <c r="S40" s="3207" t="s">
        <v>33</v>
      </c>
      <c r="T40" s="3208" t="s">
        <v>34</v>
      </c>
      <c r="U40" s="3209" t="s">
        <v>33</v>
      </c>
      <c r="V40" s="3109" t="s">
        <v>34</v>
      </c>
      <c r="W40" s="3209" t="s">
        <v>33</v>
      </c>
      <c r="X40" s="3109" t="s">
        <v>34</v>
      </c>
      <c r="Y40" s="3209" t="s">
        <v>33</v>
      </c>
      <c r="Z40" s="3109" t="s">
        <v>34</v>
      </c>
      <c r="AA40" s="3209" t="s">
        <v>33</v>
      </c>
      <c r="AB40" s="3109" t="s">
        <v>34</v>
      </c>
      <c r="AC40" s="3209" t="s">
        <v>33</v>
      </c>
      <c r="AD40" s="3109" t="s">
        <v>34</v>
      </c>
      <c r="AE40" s="3209" t="s">
        <v>33</v>
      </c>
      <c r="AF40" s="3109" t="s">
        <v>34</v>
      </c>
      <c r="AG40" s="3209" t="s">
        <v>33</v>
      </c>
      <c r="AH40" s="3109" t="s">
        <v>34</v>
      </c>
      <c r="AI40" s="3209" t="s">
        <v>33</v>
      </c>
      <c r="AJ40" s="3109" t="s">
        <v>34</v>
      </c>
      <c r="AK40" s="3209" t="s">
        <v>33</v>
      </c>
      <c r="AL40" s="3109" t="s">
        <v>34</v>
      </c>
      <c r="AM40" s="3209" t="s">
        <v>33</v>
      </c>
      <c r="AN40" s="3109" t="s">
        <v>34</v>
      </c>
      <c r="AO40" s="3209" t="s">
        <v>33</v>
      </c>
      <c r="AP40" s="3156" t="s">
        <v>34</v>
      </c>
      <c r="AQ40" s="2738"/>
      <c r="AR40" s="3152"/>
      <c r="AS40" s="3152"/>
      <c r="AT40" s="3152"/>
      <c r="AU40" s="3111"/>
      <c r="AV40" s="3111"/>
      <c r="AW40" s="3111"/>
      <c r="AX40" s="3111"/>
      <c r="CW40"/>
      <c r="CX40"/>
      <c r="CY40"/>
      <c r="CZ40"/>
      <c r="DA40"/>
      <c r="DB40"/>
      <c r="DC40"/>
      <c r="DD40"/>
      <c r="DE40"/>
      <c r="DG40"/>
      <c r="DH40"/>
      <c r="DI40"/>
      <c r="DJ40"/>
      <c r="DK40"/>
      <c r="DL40"/>
      <c r="DM40"/>
    </row>
    <row r="41" spans="1:119" x14ac:dyDescent="0.25">
      <c r="A41" s="3210" t="s">
        <v>66</v>
      </c>
      <c r="B41" s="3211"/>
      <c r="C41" s="3212"/>
      <c r="D41" s="3213">
        <f>SUM(E41+F41)</f>
        <v>17</v>
      </c>
      <c r="E41" s="76">
        <f>+S41+Y41+AA41+AC41+AE41+AG41+AI41+AK41+AM41+AO41</f>
        <v>3</v>
      </c>
      <c r="F41" s="3214">
        <f>+T41+Z41+AB41+AD41+AF41+AH41+AJ41+AL41+AN41+AP41</f>
        <v>14</v>
      </c>
      <c r="G41" s="3215"/>
      <c r="H41" s="3216"/>
      <c r="I41" s="3215"/>
      <c r="J41" s="3216"/>
      <c r="K41" s="3215"/>
      <c r="L41" s="3216"/>
      <c r="M41" s="3215"/>
      <c r="N41" s="3216"/>
      <c r="O41" s="3215"/>
      <c r="P41" s="3216"/>
      <c r="Q41" s="3215"/>
      <c r="R41" s="3216"/>
      <c r="S41" s="3217"/>
      <c r="T41" s="80"/>
      <c r="U41" s="3215"/>
      <c r="V41" s="3216"/>
      <c r="W41" s="3215"/>
      <c r="X41" s="3216"/>
      <c r="Y41" s="3217"/>
      <c r="Z41" s="80"/>
      <c r="AA41" s="3218"/>
      <c r="AB41" s="80"/>
      <c r="AC41" s="3219">
        <v>0</v>
      </c>
      <c r="AD41" s="80">
        <v>1</v>
      </c>
      <c r="AE41" s="3218">
        <v>0</v>
      </c>
      <c r="AF41" s="80">
        <v>3</v>
      </c>
      <c r="AG41" s="3217">
        <v>1</v>
      </c>
      <c r="AH41" s="80">
        <v>3</v>
      </c>
      <c r="AI41" s="3217">
        <v>2</v>
      </c>
      <c r="AJ41" s="80">
        <v>3</v>
      </c>
      <c r="AK41" s="3218">
        <v>0</v>
      </c>
      <c r="AL41" s="80">
        <v>0</v>
      </c>
      <c r="AM41" s="3219">
        <v>0</v>
      </c>
      <c r="AN41" s="80">
        <v>3</v>
      </c>
      <c r="AO41" s="3220">
        <v>0</v>
      </c>
      <c r="AP41" s="81">
        <v>1</v>
      </c>
      <c r="AQ41" s="3221">
        <v>0</v>
      </c>
      <c r="AR41" s="3222">
        <v>0</v>
      </c>
      <c r="AS41" s="3222">
        <v>0</v>
      </c>
      <c r="AT41" s="3222">
        <v>0</v>
      </c>
      <c r="AU41" s="3222">
        <v>0</v>
      </c>
      <c r="AV41" s="3222">
        <v>0</v>
      </c>
      <c r="AW41" s="3222">
        <v>0</v>
      </c>
      <c r="AX41" s="3223">
        <v>0</v>
      </c>
      <c r="AY41" t="str">
        <f>CW41&amp;CX41&amp;CY41&amp;CZ41&amp;DA41&amp;DB41&amp;DC41&amp;DD41&amp;DE41</f>
        <v/>
      </c>
      <c r="CW41" s="25" t="str">
        <f t="shared" ref="CW41:CW42" si="41">IF(AND((Y41+Z41)&gt;0,AQ41="")," * No olvide digitar la variable 12 años. Si no tiene digite Cero.",IF(AQ41&gt;(Y41+Z41),"* Las Consultas de 12 años NO DEBEN ser mayor que el total de Consultas entre 10-14 años",""))</f>
        <v/>
      </c>
      <c r="CX41" s="25" t="str">
        <f>IF(AND(F41&gt;0,AR41="")," * No olvide digitar la variable Embarazadas. Digite cero si no tiene.","")</f>
        <v/>
      </c>
      <c r="CY41" s="25" t="str">
        <f>IF(AR41&gt;F41," * Las Embarazadas NO DEBEN ser mayor al total de mujeres. ","")</f>
        <v/>
      </c>
      <c r="CZ41" s="25" t="str">
        <f t="shared" ref="CZ41" si="42">IF(AND((AK41+AL41)&gt;0,AS41="")," * No olvide digitar la variable 60 años. Si no tiene digite Cero.",IF(AS41&gt;(AK41+AL41)," * Las consultas de 60 años NO DEBEN ser mayor que el Total de consultas del grupo 60-64 años",""))</f>
        <v/>
      </c>
      <c r="DA41" s="25" t="str">
        <f>IF(AND(D41&gt;0,AT41="")," * No olvide digitar la variable Usuarios con Discapacidad. Digite Cero si no tiene.",IF(AT41&gt;D41," * La variable Usuarios con Discapacidad No puede ser mayor al Total Ambos Sexos.",""))</f>
        <v/>
      </c>
      <c r="DB41" s="25" t="str">
        <f>IF(AND(D41&gt;0,AU41="")," * No olvide digitar la variable Niños, niñas, adolescentes y jóvenes población SENAME. Digite Cero si no tiene.",IF(AU41&gt;D41," * La variable Niños, niñas, adolescentes y jóvenes población SENAME No puede ser mayor al Total Ambos Sexos.",""))</f>
        <v/>
      </c>
      <c r="DC41" s="25" t="str">
        <f>IF(AND(D41&gt;0,AV41="")," * No olvide digitar la variable Niños, niñas, adolescentes y jóvenes Mejor Niñez. Digite Cero si no tiene.",IF(AV41&gt;D41," * La variable Niños, niñas, adolescentes y jóvenes Mejor Niñez No puede ser mayor al Total Ambos Sexos.",""))</f>
        <v/>
      </c>
      <c r="DD41" s="25" t="str">
        <f>IF(AND(D41&gt;0,AW41="")," * No olvide digitar la variable Migrantes. Digite Cero si no tiene.",IF(AW41&gt;D41," * La variable Migrantes No puede ser mayor al Total.",""))</f>
        <v/>
      </c>
      <c r="DE41" s="25" t="str">
        <f>IF(AND(D41&gt;0,AX41="")," * No olvide digitar la variable  Pacientes en control PSCV. Digite Cero si no tiene.",IF(AX41&gt;D41," * La variable  Pacientes en control PSCV No puede ser mayor al Total.",""))</f>
        <v/>
      </c>
      <c r="DG41" s="26">
        <f t="shared" ref="DG41:DG42" si="43">IF(AND((Y41+Z41)&gt;0,AQ41=""),1,IF(AQ41&gt;(Y41+Z41),1,0))</f>
        <v>0</v>
      </c>
      <c r="DH41" s="26">
        <f>IF(AND(F41&gt;0,AR41=""),1,0)</f>
        <v>0</v>
      </c>
      <c r="DI41" s="26">
        <f>IF(AR41&gt;F41,1,0)</f>
        <v>0</v>
      </c>
      <c r="DJ41" s="26">
        <f t="shared" ref="DJ41" si="44">IF(AND((AK41+AL41)&gt;0,AS41=""),1,IF(AS41&gt;(AK41+AL41),1,0))</f>
        <v>0</v>
      </c>
      <c r="DK41" s="26">
        <f>IF(AND(D41&gt;0,AT41=""),1,IF(AT41&gt;D41,1,0))</f>
        <v>0</v>
      </c>
      <c r="DL41" s="26">
        <f>IF(AND(D41&gt;0,AU41=""),1,IF(AU41&gt;D41,1,0))</f>
        <v>0</v>
      </c>
      <c r="DM41" s="26">
        <f>IF(AND(D41&gt;0,AV41=""),1,IF(AV41&gt;D41,1,0))</f>
        <v>0</v>
      </c>
      <c r="DN41" s="26">
        <f>IF(AND(D41&gt;0,AW41=""),1,IF(AW41&gt;D41,1,0))</f>
        <v>0</v>
      </c>
      <c r="DO41" s="26">
        <f>IF(AND(D41&gt;0,AX41=""),1,IF(AX41&gt;D41,1,0))</f>
        <v>0</v>
      </c>
    </row>
    <row r="42" spans="1:119" ht="15" customHeight="1" x14ac:dyDescent="0.25">
      <c r="A42" s="3119" t="s">
        <v>67</v>
      </c>
      <c r="B42" s="3120"/>
      <c r="C42" s="3121"/>
      <c r="D42" s="82">
        <f>SUM(E42+F42)</f>
        <v>0</v>
      </c>
      <c r="E42" s="83">
        <f>+G42+I42+K42+M42+O42+Q42+S42+U42+W42+Y42+AA42</f>
        <v>0</v>
      </c>
      <c r="F42" s="84">
        <f>+H42+J42+L42+N42+P42+R42+T42+V42+X42+Z42+AB42</f>
        <v>0</v>
      </c>
      <c r="G42" s="85"/>
      <c r="H42" s="86"/>
      <c r="I42" s="85"/>
      <c r="J42" s="87"/>
      <c r="K42" s="85"/>
      <c r="L42" s="86"/>
      <c r="M42" s="85"/>
      <c r="N42" s="86"/>
      <c r="O42" s="85"/>
      <c r="P42" s="86"/>
      <c r="Q42" s="85"/>
      <c r="R42" s="88"/>
      <c r="S42" s="85"/>
      <c r="T42" s="88"/>
      <c r="U42" s="85"/>
      <c r="V42" s="86"/>
      <c r="W42" s="85"/>
      <c r="X42" s="88"/>
      <c r="Y42" s="85"/>
      <c r="Z42" s="88"/>
      <c r="AA42" s="85"/>
      <c r="AB42" s="86"/>
      <c r="AC42" s="3215"/>
      <c r="AD42" s="3224"/>
      <c r="AE42" s="3225"/>
      <c r="AF42" s="3224"/>
      <c r="AG42" s="3215"/>
      <c r="AH42" s="3216"/>
      <c r="AI42" s="3215"/>
      <c r="AJ42" s="3216"/>
      <c r="AK42" s="3225"/>
      <c r="AL42" s="3226"/>
      <c r="AM42" s="3215"/>
      <c r="AN42" s="3224"/>
      <c r="AO42" s="3225"/>
      <c r="AP42" s="3227"/>
      <c r="AQ42" s="3228"/>
      <c r="AR42" s="3229"/>
      <c r="AS42" s="3216"/>
      <c r="AT42" s="86"/>
      <c r="AU42" s="86"/>
      <c r="AV42" s="86"/>
      <c r="AW42" s="86"/>
      <c r="AX42" s="93"/>
      <c r="AY42" t="str">
        <f t="shared" ref="AY42:AY63" si="45">CW42&amp;CX42&amp;CY42&amp;CZ42&amp;DA42&amp;DB42&amp;DC42&amp;DD42&amp;DE42</f>
        <v/>
      </c>
      <c r="CW42" s="25" t="str">
        <f t="shared" si="41"/>
        <v/>
      </c>
      <c r="CX42" s="25" t="str">
        <f t="shared" ref="CX42:CX45" si="46">IF(AND(F42&gt;0,AR42="")," * No olvide digitar la variable Embarazadas. Digite cero si no tiene.","")</f>
        <v/>
      </c>
      <c r="CY42" s="25" t="str">
        <f>IF(AR42&gt;F42," * Las Embarazadas NO DEBEN ser mayor al total de mujeres. ","")</f>
        <v/>
      </c>
      <c r="CZ42"/>
      <c r="DA42" s="25" t="str">
        <f t="shared" ref="DA42:DA45" si="47">IF(AND(D42&gt;0,AT42="")," * No olvide digitar la variable Usuarios con Discapacidad. Digite Cero si no tiene.",IF(AT42&gt;D42," * La variable Usuarios con Discapacidad No puede ser mayor al Total Ambos Sexos.",""))</f>
        <v/>
      </c>
      <c r="DB42" s="25" t="str">
        <f t="shared" ref="DB42:DB45" si="48">IF(AND(D42&gt;0,AU42="")," * No olvide digitar la variable Niños, niñas, adolescentes y jóvenes población SENAME. Digite Cero si no tiene.",IF(AU42&gt;D42," * La variable Niños, niñas, adolescentes y jóvenes población SENAME No puede ser mayor al Total Ambos Sexos.",""))</f>
        <v/>
      </c>
      <c r="DC42" s="25" t="str">
        <f t="shared" ref="DC42:DC45" si="49">IF(AND(D42&gt;0,AV42="")," * No olvide digitar la variable Niños, niñas, adolescentes y jóvenes Mejor Niñez. Digite Cero si no tiene.",IF(AV42&gt;D42," * La variable Niños, niñas, adolescentes y jóvenes Mejor Niñez No puede ser mayor al Total Ambos Sexos.",""))</f>
        <v/>
      </c>
      <c r="DD42" s="25" t="str">
        <f t="shared" ref="DD42:DD45" si="50">IF(AND(D42&gt;0,AW42="")," * No olvide digitar la variable Migrantes. Digite Cero si no tiene.",IF(AW42&gt;D42," * La variable Migrantes No puede ser mayor al Total.",""))</f>
        <v/>
      </c>
      <c r="DE42" s="25" t="str">
        <f t="shared" ref="DE42:DE63" si="51">IF(AND(D42&gt;0,AX42="")," * No olvide digitar la variable  Pacientes en control PSCV. Digite Cero si no tiene.",IF(AX42&gt;D42," * La variable  Pacientes en control PSCV No puede ser mayor al Total.",""))</f>
        <v/>
      </c>
      <c r="DG42" s="26">
        <f t="shared" si="43"/>
        <v>0</v>
      </c>
      <c r="DH42" s="26">
        <f t="shared" ref="DH42:DH45" si="52">IF(AND(F42&gt;0,AR42=""),1,0)</f>
        <v>0</v>
      </c>
      <c r="DI42" s="26">
        <f t="shared" ref="DI42:DI45" si="53">IF(AR42&gt;F42,1,0)</f>
        <v>0</v>
      </c>
      <c r="DJ42"/>
      <c r="DK42" s="26">
        <f t="shared" ref="DK42:DK45" si="54">IF(AND(D42&gt;0,AT42=""),1,IF(AT42&gt;D42,1,0))</f>
        <v>0</v>
      </c>
      <c r="DL42" s="26">
        <f t="shared" ref="DL42:DL45" si="55">IF(AND(D42&gt;0,AU42=""),1,IF(AU42&gt;D42,1,0))</f>
        <v>0</v>
      </c>
      <c r="DM42" s="26">
        <f t="shared" ref="DM42:DM45" si="56">IF(AND(D42&gt;0,AV42=""),1,IF(AV42&gt;D42,1,0))</f>
        <v>0</v>
      </c>
      <c r="DN42" s="26">
        <f t="shared" ref="DN42:DN45" si="57">IF(AND(D42&gt;0,AW42=""),1,IF(AW42&gt;D42,1,0))</f>
        <v>0</v>
      </c>
      <c r="DO42" s="26">
        <f t="shared" ref="DO42:DO45" si="58">IF(AND(D42&gt;0,AX42=""),1,IF(AX42&gt;D42,1,0))</f>
        <v>0</v>
      </c>
    </row>
    <row r="43" spans="1:119" ht="15" customHeight="1" x14ac:dyDescent="0.25">
      <c r="A43" s="3119" t="s">
        <v>68</v>
      </c>
      <c r="B43" s="3120"/>
      <c r="C43" s="3121"/>
      <c r="D43" s="82">
        <f>SUM(E43+F43)</f>
        <v>0</v>
      </c>
      <c r="E43" s="83">
        <f>+G43+I43+K43+M43+O43+Q43+S43+U43+W43+Y43+AA43</f>
        <v>0</v>
      </c>
      <c r="F43" s="84">
        <f>+H43+J43+L43+N43+P43+R43+T43+V43+X43+Z43+AB43</f>
        <v>0</v>
      </c>
      <c r="G43" s="85"/>
      <c r="H43" s="86"/>
      <c r="I43" s="85"/>
      <c r="J43" s="87"/>
      <c r="K43" s="85"/>
      <c r="L43" s="86"/>
      <c r="M43" s="85"/>
      <c r="N43" s="86"/>
      <c r="O43" s="85"/>
      <c r="P43" s="86"/>
      <c r="Q43" s="85"/>
      <c r="R43" s="88"/>
      <c r="S43" s="85"/>
      <c r="T43" s="88"/>
      <c r="U43" s="85"/>
      <c r="V43" s="86"/>
      <c r="W43" s="85"/>
      <c r="X43" s="88"/>
      <c r="Y43" s="85"/>
      <c r="Z43" s="88"/>
      <c r="AA43" s="85"/>
      <c r="AB43" s="86"/>
      <c r="AC43" s="3215"/>
      <c r="AD43" s="3224"/>
      <c r="AE43" s="3225"/>
      <c r="AF43" s="3224"/>
      <c r="AG43" s="3215"/>
      <c r="AH43" s="3216"/>
      <c r="AI43" s="3215"/>
      <c r="AJ43" s="3216"/>
      <c r="AK43" s="3225"/>
      <c r="AL43" s="3226"/>
      <c r="AM43" s="3215"/>
      <c r="AN43" s="3224"/>
      <c r="AO43" s="3225"/>
      <c r="AP43" s="3227"/>
      <c r="AQ43" s="3230"/>
      <c r="AR43" s="3231"/>
      <c r="AS43" s="3216"/>
      <c r="AT43" s="86"/>
      <c r="AU43" s="86"/>
      <c r="AV43" s="86"/>
      <c r="AW43" s="86"/>
      <c r="AX43" s="93"/>
      <c r="AY43" t="str">
        <f t="shared" si="45"/>
        <v/>
      </c>
      <c r="CW43"/>
      <c r="CX43" s="25" t="str">
        <f t="shared" si="46"/>
        <v/>
      </c>
      <c r="CY43" s="25" t="str">
        <f t="shared" ref="CY43:CY44" si="59">IF(AR43&gt;F43," * Las Embarazadas NO DEBEN ser mayor al total de mujeres. ","")</f>
        <v/>
      </c>
      <c r="CZ43"/>
      <c r="DA43" s="25" t="str">
        <f t="shared" si="47"/>
        <v/>
      </c>
      <c r="DB43" s="25" t="str">
        <f t="shared" si="48"/>
        <v/>
      </c>
      <c r="DC43" s="25" t="str">
        <f t="shared" si="49"/>
        <v/>
      </c>
      <c r="DD43" s="25" t="str">
        <f t="shared" si="50"/>
        <v/>
      </c>
      <c r="DE43" s="25" t="str">
        <f t="shared" si="51"/>
        <v/>
      </c>
      <c r="DG43"/>
      <c r="DH43" s="26">
        <f t="shared" si="52"/>
        <v>0</v>
      </c>
      <c r="DI43" s="26">
        <f t="shared" si="53"/>
        <v>0</v>
      </c>
      <c r="DJ43"/>
      <c r="DK43" s="26">
        <f t="shared" si="54"/>
        <v>0</v>
      </c>
      <c r="DL43" s="26">
        <f t="shared" si="55"/>
        <v>0</v>
      </c>
      <c r="DM43" s="26">
        <f t="shared" si="56"/>
        <v>0</v>
      </c>
      <c r="DN43" s="26">
        <f t="shared" si="57"/>
        <v>0</v>
      </c>
      <c r="DO43" s="26">
        <f t="shared" si="58"/>
        <v>0</v>
      </c>
    </row>
    <row r="44" spans="1:119" x14ac:dyDescent="0.25">
      <c r="A44" s="3119" t="s">
        <v>69</v>
      </c>
      <c r="B44" s="3120"/>
      <c r="C44" s="3121"/>
      <c r="D44" s="3232">
        <f>SUM(E44+F44)</f>
        <v>0</v>
      </c>
      <c r="E44" s="3233">
        <f>+S44+U44+W44+Y44+AA44+AC44+AE44+AG44+AI44+AK44+AM44+AO44</f>
        <v>0</v>
      </c>
      <c r="F44" s="3234">
        <f>+T44+V44+X44+Z44+AB44+AD44+AF44+AH44+AJ44+AL44+AN44+AP44</f>
        <v>0</v>
      </c>
      <c r="G44" s="3215"/>
      <c r="H44" s="3216"/>
      <c r="I44" s="3215"/>
      <c r="J44" s="3216"/>
      <c r="K44" s="3215"/>
      <c r="L44" s="3216"/>
      <c r="M44" s="3215"/>
      <c r="N44" s="3216"/>
      <c r="O44" s="3215"/>
      <c r="P44" s="3216"/>
      <c r="Q44" s="3215"/>
      <c r="R44" s="3216"/>
      <c r="S44" s="85"/>
      <c r="T44" s="88"/>
      <c r="U44" s="85"/>
      <c r="V44" s="88"/>
      <c r="W44" s="85"/>
      <c r="X44" s="88"/>
      <c r="Y44" s="3235"/>
      <c r="Z44" s="3236"/>
      <c r="AA44" s="3237"/>
      <c r="AB44" s="3238"/>
      <c r="AC44" s="3235"/>
      <c r="AD44" s="3236"/>
      <c r="AE44" s="3237"/>
      <c r="AF44" s="3236"/>
      <c r="AG44" s="3235"/>
      <c r="AH44" s="3236"/>
      <c r="AI44" s="3235"/>
      <c r="AJ44" s="3236"/>
      <c r="AK44" s="3237"/>
      <c r="AL44" s="3238"/>
      <c r="AM44" s="3235"/>
      <c r="AN44" s="3236"/>
      <c r="AO44" s="3237"/>
      <c r="AP44" s="3239"/>
      <c r="AQ44" s="3228"/>
      <c r="AR44" s="86"/>
      <c r="AS44" s="3229"/>
      <c r="AT44" s="3229"/>
      <c r="AU44" s="3229"/>
      <c r="AV44" s="3229"/>
      <c r="AW44" s="3229"/>
      <c r="AX44" s="3231"/>
      <c r="AY44" t="str">
        <f t="shared" si="45"/>
        <v/>
      </c>
      <c r="CW44" s="25" t="str">
        <f t="shared" ref="CW44:CW45" si="60">IF(AND((Y44+Z44)&gt;0,AQ44="")," * No olvide digitar la variable 12 años. Si no tiene digite Cero.",IF(AQ44&gt;(Y44+Z44),"* Las Consultas de 12 años NO DEBEN ser mayor que el total de Consultas entre 10-14 años",""))</f>
        <v/>
      </c>
      <c r="CX44" s="25" t="str">
        <f t="shared" si="46"/>
        <v/>
      </c>
      <c r="CY44" s="25" t="str">
        <f t="shared" si="59"/>
        <v/>
      </c>
      <c r="CZ44" s="25" t="str">
        <f t="shared" ref="CZ44" si="61">IF(AND((AK44+AL44)&gt;0,AS44="")," * No olvide digitar la variable 60 años. Si no tiene digite Cero.",IF(AS44&gt;(AK44+AL44)," * Las consultas de 60 años NO DEBEN ser mayor que el Total de consultas del grupo 60-64 años",""))</f>
        <v/>
      </c>
      <c r="DA44" s="25" t="str">
        <f t="shared" si="47"/>
        <v/>
      </c>
      <c r="DB44" s="25" t="str">
        <f t="shared" si="48"/>
        <v/>
      </c>
      <c r="DC44" s="25" t="str">
        <f t="shared" si="49"/>
        <v/>
      </c>
      <c r="DD44" s="25" t="str">
        <f t="shared" si="50"/>
        <v/>
      </c>
      <c r="DE44" s="25" t="str">
        <f t="shared" si="51"/>
        <v/>
      </c>
      <c r="DG44" s="26">
        <f t="shared" ref="DG44:DG45" si="62">IF(AND((Y44+Z44)&gt;0,AQ44=""),1,IF(AQ44&gt;(Y44+Z44),1,0))</f>
        <v>0</v>
      </c>
      <c r="DH44" s="26">
        <f t="shared" si="52"/>
        <v>0</v>
      </c>
      <c r="DI44" s="26">
        <f t="shared" si="53"/>
        <v>0</v>
      </c>
      <c r="DJ44" s="26">
        <f t="shared" ref="DJ44" si="63">IF(AND((AK44+AL44)&gt;0,AS44=""),1,IF(AS44&gt;(AK44+AL44),1,0))</f>
        <v>0</v>
      </c>
      <c r="DK44" s="26">
        <f t="shared" si="54"/>
        <v>0</v>
      </c>
      <c r="DL44" s="26">
        <f t="shared" si="55"/>
        <v>0</v>
      </c>
      <c r="DM44" s="26">
        <f t="shared" si="56"/>
        <v>0</v>
      </c>
      <c r="DN44" s="26">
        <f t="shared" si="57"/>
        <v>0</v>
      </c>
      <c r="DO44" s="26">
        <f t="shared" si="58"/>
        <v>0</v>
      </c>
    </row>
    <row r="45" spans="1:119" ht="15" customHeight="1" x14ac:dyDescent="0.25">
      <c r="A45" s="3119" t="s">
        <v>70</v>
      </c>
      <c r="B45" s="3120"/>
      <c r="C45" s="3121"/>
      <c r="D45" s="98">
        <f>SUM(E45+F45)</f>
        <v>18</v>
      </c>
      <c r="E45" s="99">
        <f>S45+U45+W45+Y45+AA45+AC45+AE45+AG45+AI45+AK45+AM45+AO45</f>
        <v>2</v>
      </c>
      <c r="F45" s="100">
        <f>T45+V45+X45+Z45+AB45+AD45+AF45+AH45+AJ45+AL45+AN45+AP45</f>
        <v>16</v>
      </c>
      <c r="G45" s="101"/>
      <c r="H45" s="102"/>
      <c r="I45" s="101"/>
      <c r="J45" s="102"/>
      <c r="K45" s="101"/>
      <c r="L45" s="102"/>
      <c r="M45" s="101"/>
      <c r="N45" s="102"/>
      <c r="O45" s="101"/>
      <c r="P45" s="102"/>
      <c r="Q45" s="101"/>
      <c r="R45" s="102"/>
      <c r="S45" s="85">
        <v>0</v>
      </c>
      <c r="T45" s="88">
        <v>0</v>
      </c>
      <c r="U45" s="85">
        <v>0</v>
      </c>
      <c r="V45" s="88">
        <v>0</v>
      </c>
      <c r="W45" s="85">
        <v>0</v>
      </c>
      <c r="X45" s="88">
        <v>0</v>
      </c>
      <c r="Y45" s="3240">
        <v>0</v>
      </c>
      <c r="Z45" s="3241">
        <v>0</v>
      </c>
      <c r="AA45" s="103">
        <v>0</v>
      </c>
      <c r="AB45" s="104">
        <v>0</v>
      </c>
      <c r="AC45" s="3240">
        <v>0</v>
      </c>
      <c r="AD45" s="3241">
        <v>0</v>
      </c>
      <c r="AE45" s="3242">
        <v>2</v>
      </c>
      <c r="AF45" s="3241">
        <v>0</v>
      </c>
      <c r="AG45" s="3240">
        <v>0</v>
      </c>
      <c r="AH45" s="3241">
        <v>7</v>
      </c>
      <c r="AI45" s="3240">
        <v>0</v>
      </c>
      <c r="AJ45" s="3241">
        <v>6</v>
      </c>
      <c r="AK45" s="103">
        <v>0</v>
      </c>
      <c r="AL45" s="104">
        <v>0</v>
      </c>
      <c r="AM45" s="3240">
        <v>0</v>
      </c>
      <c r="AN45" s="3241">
        <v>3</v>
      </c>
      <c r="AO45" s="3242">
        <v>0</v>
      </c>
      <c r="AP45" s="3243">
        <v>0</v>
      </c>
      <c r="AQ45" s="3244">
        <v>0</v>
      </c>
      <c r="AR45" s="105">
        <v>0</v>
      </c>
      <c r="AS45" s="106"/>
      <c r="AT45" s="105">
        <v>0</v>
      </c>
      <c r="AU45" s="105">
        <v>0</v>
      </c>
      <c r="AV45" s="105">
        <v>0</v>
      </c>
      <c r="AW45" s="105">
        <v>0</v>
      </c>
      <c r="AX45" s="3245">
        <v>0</v>
      </c>
      <c r="AY45" t="str">
        <f t="shared" si="45"/>
        <v/>
      </c>
      <c r="CW45" s="25" t="str">
        <f t="shared" si="60"/>
        <v/>
      </c>
      <c r="CX45" s="25" t="str">
        <f t="shared" si="46"/>
        <v/>
      </c>
      <c r="CY45" s="25" t="str">
        <f>IF(AR45&gt;F45," * Las Embarazadas NO DEBEN ser mayor al total de mujeres. ","")</f>
        <v/>
      </c>
      <c r="CZ45"/>
      <c r="DA45" s="25" t="str">
        <f t="shared" si="47"/>
        <v/>
      </c>
      <c r="DB45" s="25" t="str">
        <f t="shared" si="48"/>
        <v/>
      </c>
      <c r="DC45" s="25" t="str">
        <f t="shared" si="49"/>
        <v/>
      </c>
      <c r="DD45" s="25" t="str">
        <f t="shared" si="50"/>
        <v/>
      </c>
      <c r="DE45" s="25" t="str">
        <f t="shared" si="51"/>
        <v/>
      </c>
      <c r="DG45" s="26">
        <f t="shared" si="62"/>
        <v>0</v>
      </c>
      <c r="DH45" s="26">
        <f t="shared" si="52"/>
        <v>0</v>
      </c>
      <c r="DI45" s="26">
        <f t="shared" si="53"/>
        <v>0</v>
      </c>
      <c r="DJ45"/>
      <c r="DK45" s="26">
        <f t="shared" si="54"/>
        <v>0</v>
      </c>
      <c r="DL45" s="26">
        <f t="shared" si="55"/>
        <v>0</v>
      </c>
      <c r="DM45" s="26">
        <f t="shared" si="56"/>
        <v>0</v>
      </c>
      <c r="DN45" s="26">
        <f t="shared" si="57"/>
        <v>0</v>
      </c>
      <c r="DO45" s="26">
        <f t="shared" si="58"/>
        <v>0</v>
      </c>
    </row>
    <row r="46" spans="1:119" x14ac:dyDescent="0.25">
      <c r="A46" s="3092" t="s">
        <v>71</v>
      </c>
      <c r="B46" s="3093"/>
      <c r="C46" s="3101"/>
      <c r="D46" s="3246">
        <f t="shared" ref="D46:D59" si="64">SUM(E46+F46)</f>
        <v>18</v>
      </c>
      <c r="E46" s="3247">
        <f>S46+U46+W46+Y46+AA46+AC46+AE46+AG46+AI46+AK46+AM46+AO46</f>
        <v>2</v>
      </c>
      <c r="F46" s="3248">
        <f>T46+V46+X46+Z46+AB46+AD46+AF46+AH46+AJ46+AL46+AN46+AP46</f>
        <v>16</v>
      </c>
      <c r="G46" s="3249"/>
      <c r="H46" s="3250"/>
      <c r="I46" s="3250"/>
      <c r="J46" s="3250"/>
      <c r="K46" s="3250"/>
      <c r="L46" s="3250"/>
      <c r="M46" s="3250"/>
      <c r="N46" s="3250"/>
      <c r="O46" s="3250"/>
      <c r="P46" s="3250"/>
      <c r="Q46" s="3250"/>
      <c r="R46" s="3251"/>
      <c r="S46" s="3246">
        <f t="shared" ref="S46:AB46" si="65">SUM(S44:S45)</f>
        <v>0</v>
      </c>
      <c r="T46" s="3248">
        <f t="shared" si="65"/>
        <v>0</v>
      </c>
      <c r="U46" s="3246">
        <f t="shared" si="65"/>
        <v>0</v>
      </c>
      <c r="V46" s="3248">
        <f t="shared" si="65"/>
        <v>0</v>
      </c>
      <c r="W46" s="3252">
        <f t="shared" si="65"/>
        <v>0</v>
      </c>
      <c r="X46" s="3252">
        <f t="shared" si="65"/>
        <v>0</v>
      </c>
      <c r="Y46" s="3246">
        <f t="shared" si="65"/>
        <v>0</v>
      </c>
      <c r="Z46" s="3252">
        <f t="shared" si="65"/>
        <v>0</v>
      </c>
      <c r="AA46" s="3246">
        <f t="shared" si="65"/>
        <v>0</v>
      </c>
      <c r="AB46" s="3252">
        <f t="shared" si="65"/>
        <v>0</v>
      </c>
      <c r="AC46" s="3246">
        <f>SUM(AC44:AC45)</f>
        <v>0</v>
      </c>
      <c r="AD46" s="3248">
        <f>SUM(AD44:AD45)</f>
        <v>0</v>
      </c>
      <c r="AE46" s="3252">
        <f>SUM(AE44:AE45)</f>
        <v>2</v>
      </c>
      <c r="AF46" s="3252">
        <f t="shared" ref="AF46:AN46" si="66">SUM(AF44:AF45)</f>
        <v>0</v>
      </c>
      <c r="AG46" s="3246">
        <f t="shared" si="66"/>
        <v>0</v>
      </c>
      <c r="AH46" s="3252">
        <f t="shared" si="66"/>
        <v>7</v>
      </c>
      <c r="AI46" s="3246">
        <f t="shared" si="66"/>
        <v>0</v>
      </c>
      <c r="AJ46" s="3252">
        <f t="shared" si="66"/>
        <v>6</v>
      </c>
      <c r="AK46" s="3246">
        <f t="shared" si="66"/>
        <v>0</v>
      </c>
      <c r="AL46" s="3252">
        <f t="shared" si="66"/>
        <v>0</v>
      </c>
      <c r="AM46" s="3246">
        <f t="shared" si="66"/>
        <v>0</v>
      </c>
      <c r="AN46" s="3248">
        <f t="shared" si="66"/>
        <v>3</v>
      </c>
      <c r="AO46" s="3252">
        <f>SUM(AO44:AO45)</f>
        <v>0</v>
      </c>
      <c r="AP46" s="3253">
        <f>SUM(AP44:AP45)</f>
        <v>0</v>
      </c>
      <c r="AQ46" s="3252">
        <f>SUM(AQ44:AQ45)</f>
        <v>0</v>
      </c>
      <c r="AR46" s="3254">
        <f>SUM(AR44:AR45)</f>
        <v>0</v>
      </c>
      <c r="AS46" s="3248">
        <f>SUM(AS44)</f>
        <v>0</v>
      </c>
      <c r="AT46" s="3248">
        <f>SUM(AT44:AT45)</f>
        <v>0</v>
      </c>
      <c r="AU46" s="3248">
        <f>SUM(AU44:AU45)</f>
        <v>0</v>
      </c>
      <c r="AV46" s="3248">
        <f>SUM(AV44:AV45)</f>
        <v>0</v>
      </c>
      <c r="AW46" s="3248">
        <f>SUM(AW44:AW45)</f>
        <v>0</v>
      </c>
      <c r="AX46" s="3254">
        <f>SUM(AX44:AX45)</f>
        <v>0</v>
      </c>
      <c r="CW46"/>
      <c r="CX46"/>
      <c r="CY46"/>
      <c r="CZ46"/>
      <c r="DA46"/>
      <c r="DB46"/>
      <c r="DC46"/>
      <c r="DD46"/>
      <c r="DE46"/>
      <c r="DG46"/>
      <c r="DH46"/>
      <c r="DI46"/>
      <c r="DJ46"/>
      <c r="DK46"/>
      <c r="DL46"/>
      <c r="DM46"/>
    </row>
    <row r="47" spans="1:119" x14ac:dyDescent="0.25">
      <c r="A47" s="3255" t="s">
        <v>72</v>
      </c>
      <c r="B47" s="3256"/>
      <c r="C47" s="3257"/>
      <c r="D47" s="3246">
        <f t="shared" si="64"/>
        <v>0</v>
      </c>
      <c r="E47" s="3247">
        <f>+G47+I47+K47+M47+O47+Q47+S47+U47+W47+Y47+AA47+AC47+AE47+AG47+AI47+AK47+AM47+AO47</f>
        <v>0</v>
      </c>
      <c r="F47" s="3248">
        <f>+H47+J47+L47+N47+P47+R47+T47+V47+X47+Z47+AB47+AD47+AF47+AH47+AJ47+AL47+AN47+AP47</f>
        <v>0</v>
      </c>
      <c r="G47" s="3258"/>
      <c r="H47" s="3259"/>
      <c r="I47" s="3258"/>
      <c r="J47" s="3260"/>
      <c r="K47" s="3258"/>
      <c r="L47" s="3259"/>
      <c r="M47" s="3258"/>
      <c r="N47" s="3259"/>
      <c r="O47" s="3258"/>
      <c r="P47" s="3259"/>
      <c r="Q47" s="3258"/>
      <c r="R47" s="3261"/>
      <c r="S47" s="3258"/>
      <c r="T47" s="3261"/>
      <c r="U47" s="3258"/>
      <c r="V47" s="3261"/>
      <c r="W47" s="3258"/>
      <c r="X47" s="3261"/>
      <c r="Y47" s="3258"/>
      <c r="Z47" s="3261"/>
      <c r="AA47" s="3258"/>
      <c r="AB47" s="3261"/>
      <c r="AC47" s="3262"/>
      <c r="AD47" s="3261"/>
      <c r="AE47" s="3263"/>
      <c r="AF47" s="3261"/>
      <c r="AG47" s="3258"/>
      <c r="AH47" s="3261"/>
      <c r="AI47" s="3258"/>
      <c r="AJ47" s="3261"/>
      <c r="AK47" s="3258"/>
      <c r="AL47" s="3261"/>
      <c r="AM47" s="3262"/>
      <c r="AN47" s="3261"/>
      <c r="AO47" s="3260"/>
      <c r="AP47" s="3264"/>
      <c r="AQ47" s="3265"/>
      <c r="AR47" s="3259"/>
      <c r="AS47" s="3259"/>
      <c r="AT47" s="3259"/>
      <c r="AU47" s="3259"/>
      <c r="AV47" s="3259"/>
      <c r="AW47" s="3259"/>
      <c r="AX47" s="3266"/>
      <c r="AY47" t="str">
        <f t="shared" si="45"/>
        <v/>
      </c>
      <c r="CW47" s="25" t="str">
        <f t="shared" ref="CW47:CW53" si="67">IF(AND((Y47+Z47)&gt;0,AQ47="")," * No olvide digitar la variable 12 años. Si no tiene digite Cero.",IF(AQ47&gt;(Y47+Z47),"* Las Consultas de 12 años NO DEBEN ser mayor que el total de Consultas entre 10-14 años",""))</f>
        <v/>
      </c>
      <c r="CX47" s="25" t="str">
        <f t="shared" ref="CX47:CX53" si="68">IF(AND(F47&gt;0,AR47="")," * No olvide digitar la variable Embarazadas. Digite cero si no tiene.","")</f>
        <v/>
      </c>
      <c r="CY47" s="25" t="str">
        <f t="shared" ref="CY47:CY53" si="69">IF(AR47&gt;F47," * Las Embarazadas NO DEBEN ser mayor al total de mujeres. ","")</f>
        <v/>
      </c>
      <c r="CZ47" s="25" t="str">
        <f t="shared" ref="CZ47:CZ53" si="70">IF(AND((AK47+AL47)&gt;0,AS47="")," * No olvide digitar la variable 60 años. Si no tiene digite Cero.",IF(AS47&gt;(AK47+AL47)," * Las consultas de 60 años NO DEBEN ser mayor que el Total de consultas del grupo 60-64 años",""))</f>
        <v/>
      </c>
      <c r="DA47" s="25" t="str">
        <f t="shared" ref="DA47:DA53" si="71">IF(AND(D47&gt;0,AT47="")," * No olvide digitar la variable Usuarios con Discapacidad. Digite Cero si no tiene.",IF(AT47&gt;D47," * La variable Usuarios con Discapacidad No puede ser mayor al Total Ambos Sexos.",""))</f>
        <v/>
      </c>
      <c r="DB47" s="25" t="str">
        <f t="shared" ref="DB47:DB53" si="72">IF(AND(D47&gt;0,AU47="")," * No olvide digitar la variable Niños, niñas, adolescentes y jóvenes población SENAME. Digite Cero si no tiene.",IF(AU47&gt;D47," * La variable Niños, niñas, adolescentes y jóvenes población SENAME No puede ser mayor al Total Ambos Sexos.",""))</f>
        <v/>
      </c>
      <c r="DC47" s="25" t="str">
        <f t="shared" ref="DC47:DC53" si="73">IF(AND(D47&gt;0,AV47="")," * No olvide digitar la variable Niños, niñas, adolescentes y jóvenes Mejor Niñez. Digite Cero si no tiene.",IF(AV47&gt;D47," * La variable Niños, niñas, adolescentes y jóvenes Mejor Niñez No puede ser mayor al Total Ambos Sexos.",""))</f>
        <v/>
      </c>
      <c r="DD47" s="25" t="str">
        <f t="shared" ref="DD47:DD53" si="74">IF(AND(D47&gt;0,AW47="")," * No olvide digitar la variable Migrantes. Digite Cero si no tiene.",IF(AW47&gt;D47," * La variable Migrantes No puede ser mayor al Total.",""))</f>
        <v/>
      </c>
      <c r="DE47" s="25" t="str">
        <f t="shared" si="51"/>
        <v/>
      </c>
      <c r="DG47" s="26">
        <f t="shared" ref="DG47:DG53" si="75">IF(AND((Y47+Z47)&gt;0,AQ47=""),1,IF(AQ47&gt;(Y47+Z47),1,0))</f>
        <v>0</v>
      </c>
      <c r="DH47" s="26">
        <f t="shared" ref="DH47:DH53" si="76">IF(AND(F47&gt;0,AR47=""),1,0)</f>
        <v>0</v>
      </c>
      <c r="DI47" s="26">
        <f t="shared" ref="DI47:DI53" si="77">IF(AR47&gt;F47,1,0)</f>
        <v>0</v>
      </c>
      <c r="DJ47" s="26">
        <f t="shared" ref="DJ47:DJ53" si="78">IF(AND((AK47+AL47)&gt;0,AS47=""),1,IF(AS47&gt;(AK47+AL47),1,0))</f>
        <v>0</v>
      </c>
      <c r="DK47" s="26">
        <f t="shared" ref="DK47:DK53" si="79">IF(AND(D47&gt;0,AT47=""),1,IF(AT47&gt;D47,1,0))</f>
        <v>0</v>
      </c>
      <c r="DL47" s="26">
        <f t="shared" ref="DL47:DL53" si="80">IF(AND(D47&gt;0,AU47=""),1,IF(AU47&gt;D47,1,0))</f>
        <v>0</v>
      </c>
      <c r="DM47" s="26">
        <f t="shared" ref="DM47:DM53" si="81">IF(AND(D47&gt;0,AV47=""),1,IF(AV47&gt;D47,1,0))</f>
        <v>0</v>
      </c>
      <c r="DN47" s="26">
        <f t="shared" ref="DN47:DN53" si="82">IF(AND(D47&gt;0,AW47=""),1,IF(AW47&gt;D47,1,0))</f>
        <v>0</v>
      </c>
      <c r="DO47" s="26">
        <f t="shared" ref="DO47:DO53" si="83">IF(AND(D47&gt;0,AX47=""),1,IF(AX47&gt;D47,1,0))</f>
        <v>0</v>
      </c>
    </row>
    <row r="48" spans="1:119" ht="15" customHeight="1" x14ac:dyDescent="0.25">
      <c r="A48" s="3267" t="s">
        <v>73</v>
      </c>
      <c r="B48" s="3268"/>
      <c r="C48" s="113">
        <v>0</v>
      </c>
      <c r="D48" s="114">
        <f t="shared" si="64"/>
        <v>0</v>
      </c>
      <c r="E48" s="115">
        <f>SUM(G48+I48+K48+M48+O48+Q48+S48+U48+W48+Y48+AA48+AC48+AE48+AG48+AI48+AK48+AM48+AO48)</f>
        <v>0</v>
      </c>
      <c r="F48" s="84">
        <f>SUM(H48+J48+L48+N48+P48+R48+T48+V48+X48+Z48+AB48+AD48+AF48+AH48+AJ48+AL48+AN48+AP48)</f>
        <v>0</v>
      </c>
      <c r="G48" s="85"/>
      <c r="H48" s="86"/>
      <c r="I48" s="85"/>
      <c r="J48" s="87"/>
      <c r="K48" s="85"/>
      <c r="L48" s="86"/>
      <c r="M48" s="85"/>
      <c r="N48" s="86"/>
      <c r="O48" s="85"/>
      <c r="P48" s="86"/>
      <c r="Q48" s="85"/>
      <c r="R48" s="88"/>
      <c r="S48" s="85"/>
      <c r="T48" s="88"/>
      <c r="U48" s="85"/>
      <c r="V48" s="88"/>
      <c r="W48" s="85"/>
      <c r="X48" s="88"/>
      <c r="Y48" s="85"/>
      <c r="Z48" s="88"/>
      <c r="AA48" s="85"/>
      <c r="AB48" s="88"/>
      <c r="AC48" s="116"/>
      <c r="AD48" s="88"/>
      <c r="AE48" s="117"/>
      <c r="AF48" s="88"/>
      <c r="AG48" s="85"/>
      <c r="AH48" s="88"/>
      <c r="AI48" s="85"/>
      <c r="AJ48" s="88"/>
      <c r="AK48" s="85"/>
      <c r="AL48" s="88"/>
      <c r="AM48" s="116"/>
      <c r="AN48" s="88"/>
      <c r="AO48" s="87"/>
      <c r="AP48" s="118"/>
      <c r="AQ48" s="119"/>
      <c r="AR48" s="86"/>
      <c r="AS48" s="86"/>
      <c r="AT48" s="86"/>
      <c r="AU48" s="86"/>
      <c r="AV48" s="86"/>
      <c r="AW48" s="86"/>
      <c r="AX48" s="93"/>
      <c r="AY48" t="str">
        <f t="shared" si="45"/>
        <v/>
      </c>
      <c r="CW48" s="25" t="str">
        <f t="shared" si="67"/>
        <v/>
      </c>
      <c r="CX48" s="25" t="str">
        <f t="shared" si="68"/>
        <v/>
      </c>
      <c r="CY48" s="25" t="str">
        <f t="shared" si="69"/>
        <v/>
      </c>
      <c r="CZ48" s="25" t="str">
        <f t="shared" si="70"/>
        <v/>
      </c>
      <c r="DA48" s="25" t="str">
        <f t="shared" si="71"/>
        <v/>
      </c>
      <c r="DB48" s="25" t="str">
        <f t="shared" si="72"/>
        <v/>
      </c>
      <c r="DC48" s="25" t="str">
        <f t="shared" si="73"/>
        <v/>
      </c>
      <c r="DD48" s="25" t="str">
        <f t="shared" si="74"/>
        <v/>
      </c>
      <c r="DE48" s="25" t="str">
        <f t="shared" si="51"/>
        <v/>
      </c>
      <c r="DG48" s="26">
        <f t="shared" si="75"/>
        <v>0</v>
      </c>
      <c r="DH48" s="26">
        <f t="shared" si="76"/>
        <v>0</v>
      </c>
      <c r="DI48" s="26">
        <f t="shared" si="77"/>
        <v>0</v>
      </c>
      <c r="DJ48" s="26">
        <f t="shared" si="78"/>
        <v>0</v>
      </c>
      <c r="DK48" s="26">
        <f t="shared" si="79"/>
        <v>0</v>
      </c>
      <c r="DL48" s="26">
        <f t="shared" si="80"/>
        <v>0</v>
      </c>
      <c r="DM48" s="26">
        <f t="shared" si="81"/>
        <v>0</v>
      </c>
      <c r="DN48" s="26">
        <f t="shared" si="82"/>
        <v>0</v>
      </c>
      <c r="DO48" s="26">
        <f t="shared" si="83"/>
        <v>0</v>
      </c>
    </row>
    <row r="49" spans="1:119" x14ac:dyDescent="0.25">
      <c r="A49" s="711"/>
      <c r="B49" s="712"/>
      <c r="C49" s="3269" t="s">
        <v>74</v>
      </c>
      <c r="D49" s="3232">
        <f t="shared" si="64"/>
        <v>0</v>
      </c>
      <c r="E49" s="115">
        <f t="shared" ref="E49:F58" si="84">SUM(G49+I49+K49+M49+O49+Q49+S49+U49+W49+Y49+AA49+AC49+AE49+AG49+AI49+AK49+AM49+AO49)</f>
        <v>0</v>
      </c>
      <c r="F49" s="84">
        <f t="shared" si="84"/>
        <v>0</v>
      </c>
      <c r="G49" s="3235"/>
      <c r="H49" s="3229"/>
      <c r="I49" s="3235"/>
      <c r="J49" s="3270"/>
      <c r="K49" s="3235"/>
      <c r="L49" s="3229"/>
      <c r="M49" s="3235"/>
      <c r="N49" s="3229"/>
      <c r="O49" s="3235"/>
      <c r="P49" s="3229"/>
      <c r="Q49" s="3235"/>
      <c r="R49" s="3236"/>
      <c r="S49" s="3235"/>
      <c r="T49" s="3236"/>
      <c r="U49" s="3235"/>
      <c r="V49" s="3236"/>
      <c r="W49" s="3235"/>
      <c r="X49" s="3236"/>
      <c r="Y49" s="3235"/>
      <c r="Z49" s="3236"/>
      <c r="AA49" s="3235"/>
      <c r="AB49" s="3236"/>
      <c r="AC49" s="3271"/>
      <c r="AD49" s="3236"/>
      <c r="AE49" s="3237"/>
      <c r="AF49" s="3236"/>
      <c r="AG49" s="3235"/>
      <c r="AH49" s="3236"/>
      <c r="AI49" s="3235"/>
      <c r="AJ49" s="3236"/>
      <c r="AK49" s="3235"/>
      <c r="AL49" s="3236"/>
      <c r="AM49" s="3271"/>
      <c r="AN49" s="3236"/>
      <c r="AO49" s="3270"/>
      <c r="AP49" s="3239"/>
      <c r="AQ49" s="3228"/>
      <c r="AR49" s="3229"/>
      <c r="AS49" s="3229"/>
      <c r="AT49" s="3229"/>
      <c r="AU49" s="3229"/>
      <c r="AV49" s="3229"/>
      <c r="AW49" s="3229"/>
      <c r="AX49" s="3231"/>
      <c r="AY49" t="str">
        <f t="shared" si="45"/>
        <v/>
      </c>
      <c r="CW49" s="25" t="str">
        <f t="shared" si="67"/>
        <v/>
      </c>
      <c r="CX49" s="25" t="str">
        <f t="shared" si="68"/>
        <v/>
      </c>
      <c r="CY49" s="25" t="str">
        <f t="shared" si="69"/>
        <v/>
      </c>
      <c r="CZ49" s="25" t="str">
        <f t="shared" si="70"/>
        <v/>
      </c>
      <c r="DA49" s="25" t="str">
        <f t="shared" si="71"/>
        <v/>
      </c>
      <c r="DB49" s="25" t="str">
        <f t="shared" si="72"/>
        <v/>
      </c>
      <c r="DC49" s="25" t="str">
        <f t="shared" si="73"/>
        <v/>
      </c>
      <c r="DD49" s="25" t="str">
        <f t="shared" si="74"/>
        <v/>
      </c>
      <c r="DE49" s="25" t="str">
        <f t="shared" si="51"/>
        <v/>
      </c>
      <c r="DG49" s="26">
        <f t="shared" si="75"/>
        <v>0</v>
      </c>
      <c r="DH49" s="26">
        <f t="shared" si="76"/>
        <v>0</v>
      </c>
      <c r="DI49" s="26">
        <f t="shared" si="77"/>
        <v>0</v>
      </c>
      <c r="DJ49" s="26">
        <f t="shared" si="78"/>
        <v>0</v>
      </c>
      <c r="DK49" s="26">
        <f t="shared" si="79"/>
        <v>0</v>
      </c>
      <c r="DL49" s="26">
        <f t="shared" si="80"/>
        <v>0</v>
      </c>
      <c r="DM49" s="26">
        <f t="shared" si="81"/>
        <v>0</v>
      </c>
      <c r="DN49" s="26">
        <f t="shared" si="82"/>
        <v>0</v>
      </c>
      <c r="DO49" s="26">
        <f t="shared" si="83"/>
        <v>0</v>
      </c>
    </row>
    <row r="50" spans="1:119" x14ac:dyDescent="0.25">
      <c r="A50" s="711"/>
      <c r="B50" s="712"/>
      <c r="C50" s="3269" t="s">
        <v>75</v>
      </c>
      <c r="D50" s="3232">
        <f t="shared" si="64"/>
        <v>0</v>
      </c>
      <c r="E50" s="115">
        <f t="shared" si="84"/>
        <v>0</v>
      </c>
      <c r="F50" s="84">
        <f t="shared" si="84"/>
        <v>0</v>
      </c>
      <c r="G50" s="3235"/>
      <c r="H50" s="3229"/>
      <c r="I50" s="3235"/>
      <c r="J50" s="3270"/>
      <c r="K50" s="3235"/>
      <c r="L50" s="3229"/>
      <c r="M50" s="3235"/>
      <c r="N50" s="3229"/>
      <c r="O50" s="3235"/>
      <c r="P50" s="3229"/>
      <c r="Q50" s="3235"/>
      <c r="R50" s="3236"/>
      <c r="S50" s="3235"/>
      <c r="T50" s="3236"/>
      <c r="U50" s="3235"/>
      <c r="V50" s="3236"/>
      <c r="W50" s="3235"/>
      <c r="X50" s="3236"/>
      <c r="Y50" s="3235"/>
      <c r="Z50" s="3236"/>
      <c r="AA50" s="3235"/>
      <c r="AB50" s="3236"/>
      <c r="AC50" s="3271"/>
      <c r="AD50" s="3236"/>
      <c r="AE50" s="3237"/>
      <c r="AF50" s="3236"/>
      <c r="AG50" s="3235"/>
      <c r="AH50" s="3236"/>
      <c r="AI50" s="3235"/>
      <c r="AJ50" s="3236"/>
      <c r="AK50" s="3235"/>
      <c r="AL50" s="3236"/>
      <c r="AM50" s="3271"/>
      <c r="AN50" s="3236"/>
      <c r="AO50" s="3270"/>
      <c r="AP50" s="3239"/>
      <c r="AQ50" s="3228"/>
      <c r="AR50" s="3229"/>
      <c r="AS50" s="3229"/>
      <c r="AT50" s="3229"/>
      <c r="AU50" s="3229"/>
      <c r="AV50" s="3229"/>
      <c r="AW50" s="3229"/>
      <c r="AX50" s="3231"/>
      <c r="AY50" t="str">
        <f t="shared" si="45"/>
        <v/>
      </c>
      <c r="CW50" s="25" t="str">
        <f t="shared" si="67"/>
        <v/>
      </c>
      <c r="CX50" s="25" t="str">
        <f t="shared" si="68"/>
        <v/>
      </c>
      <c r="CY50" s="25" t="str">
        <f t="shared" si="69"/>
        <v/>
      </c>
      <c r="CZ50" s="25" t="str">
        <f t="shared" si="70"/>
        <v/>
      </c>
      <c r="DA50" s="25" t="str">
        <f t="shared" si="71"/>
        <v/>
      </c>
      <c r="DB50" s="25" t="str">
        <f t="shared" si="72"/>
        <v/>
      </c>
      <c r="DC50" s="25" t="str">
        <f t="shared" si="73"/>
        <v/>
      </c>
      <c r="DD50" s="25" t="str">
        <f t="shared" si="74"/>
        <v/>
      </c>
      <c r="DE50" s="25" t="str">
        <f t="shared" si="51"/>
        <v/>
      </c>
      <c r="DG50" s="26">
        <f t="shared" si="75"/>
        <v>0</v>
      </c>
      <c r="DH50" s="26">
        <f t="shared" si="76"/>
        <v>0</v>
      </c>
      <c r="DI50" s="26">
        <f t="shared" si="77"/>
        <v>0</v>
      </c>
      <c r="DJ50" s="26">
        <f t="shared" si="78"/>
        <v>0</v>
      </c>
      <c r="DK50" s="26">
        <f t="shared" si="79"/>
        <v>0</v>
      </c>
      <c r="DL50" s="26">
        <f t="shared" si="80"/>
        <v>0</v>
      </c>
      <c r="DM50" s="26">
        <f t="shared" si="81"/>
        <v>0</v>
      </c>
      <c r="DN50" s="26">
        <f t="shared" si="82"/>
        <v>0</v>
      </c>
      <c r="DO50" s="26">
        <f t="shared" si="83"/>
        <v>0</v>
      </c>
    </row>
    <row r="51" spans="1:119" x14ac:dyDescent="0.25">
      <c r="A51" s="711"/>
      <c r="B51" s="712"/>
      <c r="C51" s="3269" t="s">
        <v>76</v>
      </c>
      <c r="D51" s="3232">
        <f t="shared" si="64"/>
        <v>0</v>
      </c>
      <c r="E51" s="115">
        <f t="shared" si="84"/>
        <v>0</v>
      </c>
      <c r="F51" s="84">
        <f t="shared" si="84"/>
        <v>0</v>
      </c>
      <c r="G51" s="3235"/>
      <c r="H51" s="3229"/>
      <c r="I51" s="3235"/>
      <c r="J51" s="3270"/>
      <c r="K51" s="3235"/>
      <c r="L51" s="3229"/>
      <c r="M51" s="3235"/>
      <c r="N51" s="3229"/>
      <c r="O51" s="3235"/>
      <c r="P51" s="3229"/>
      <c r="Q51" s="3235"/>
      <c r="R51" s="3236"/>
      <c r="S51" s="3235"/>
      <c r="T51" s="3236"/>
      <c r="U51" s="3235"/>
      <c r="V51" s="3236"/>
      <c r="W51" s="3235"/>
      <c r="X51" s="3236"/>
      <c r="Y51" s="3235"/>
      <c r="Z51" s="3236"/>
      <c r="AA51" s="3235"/>
      <c r="AB51" s="3236"/>
      <c r="AC51" s="3271"/>
      <c r="AD51" s="3236"/>
      <c r="AE51" s="3237"/>
      <c r="AF51" s="3236"/>
      <c r="AG51" s="3235"/>
      <c r="AH51" s="3236"/>
      <c r="AI51" s="3235"/>
      <c r="AJ51" s="3236"/>
      <c r="AK51" s="3235"/>
      <c r="AL51" s="3236"/>
      <c r="AM51" s="3271"/>
      <c r="AN51" s="3236"/>
      <c r="AO51" s="3270"/>
      <c r="AP51" s="3239"/>
      <c r="AQ51" s="3228"/>
      <c r="AR51" s="3229"/>
      <c r="AS51" s="3229"/>
      <c r="AT51" s="3229"/>
      <c r="AU51" s="3229"/>
      <c r="AV51" s="3229"/>
      <c r="AW51" s="3229"/>
      <c r="AX51" s="3231"/>
      <c r="AY51" t="str">
        <f t="shared" si="45"/>
        <v/>
      </c>
      <c r="CW51" s="25" t="str">
        <f t="shared" si="67"/>
        <v/>
      </c>
      <c r="CX51" s="25" t="str">
        <f t="shared" si="68"/>
        <v/>
      </c>
      <c r="CY51" s="25" t="str">
        <f t="shared" si="69"/>
        <v/>
      </c>
      <c r="CZ51" s="25" t="str">
        <f t="shared" si="70"/>
        <v/>
      </c>
      <c r="DA51" s="25" t="str">
        <f t="shared" si="71"/>
        <v/>
      </c>
      <c r="DB51" s="25" t="str">
        <f t="shared" si="72"/>
        <v/>
      </c>
      <c r="DC51" s="25" t="str">
        <f t="shared" si="73"/>
        <v/>
      </c>
      <c r="DD51" s="25" t="str">
        <f t="shared" si="74"/>
        <v/>
      </c>
      <c r="DE51" s="25" t="str">
        <f t="shared" si="51"/>
        <v/>
      </c>
      <c r="DG51" s="26">
        <f t="shared" si="75"/>
        <v>0</v>
      </c>
      <c r="DH51" s="26">
        <f t="shared" si="76"/>
        <v>0</v>
      </c>
      <c r="DI51" s="26">
        <f t="shared" si="77"/>
        <v>0</v>
      </c>
      <c r="DJ51" s="26">
        <f t="shared" si="78"/>
        <v>0</v>
      </c>
      <c r="DK51" s="26">
        <f t="shared" si="79"/>
        <v>0</v>
      </c>
      <c r="DL51" s="26">
        <f t="shared" si="80"/>
        <v>0</v>
      </c>
      <c r="DM51" s="26">
        <f t="shared" si="81"/>
        <v>0</v>
      </c>
      <c r="DN51" s="26">
        <f t="shared" si="82"/>
        <v>0</v>
      </c>
      <c r="DO51" s="26">
        <f t="shared" si="83"/>
        <v>0</v>
      </c>
    </row>
    <row r="52" spans="1:119" x14ac:dyDescent="0.25">
      <c r="A52" s="711"/>
      <c r="B52" s="712"/>
      <c r="C52" s="121" t="s">
        <v>77</v>
      </c>
      <c r="D52" s="98">
        <f>SUM(E52+F52)</f>
        <v>0</v>
      </c>
      <c r="E52" s="115">
        <f t="shared" si="84"/>
        <v>0</v>
      </c>
      <c r="F52" s="84">
        <f t="shared" si="84"/>
        <v>0</v>
      </c>
      <c r="G52" s="122"/>
      <c r="H52" s="123"/>
      <c r="I52" s="122"/>
      <c r="J52" s="124"/>
      <c r="K52" s="122"/>
      <c r="L52" s="123"/>
      <c r="M52" s="122"/>
      <c r="N52" s="123"/>
      <c r="O52" s="122"/>
      <c r="P52" s="123"/>
      <c r="Q52" s="122"/>
      <c r="R52" s="125"/>
      <c r="S52" s="122"/>
      <c r="T52" s="125"/>
      <c r="U52" s="122"/>
      <c r="V52" s="125"/>
      <c r="W52" s="122"/>
      <c r="X52" s="125"/>
      <c r="Y52" s="122"/>
      <c r="Z52" s="125"/>
      <c r="AA52" s="122"/>
      <c r="AB52" s="125"/>
      <c r="AC52" s="126"/>
      <c r="AD52" s="125"/>
      <c r="AE52" s="103"/>
      <c r="AF52" s="125"/>
      <c r="AG52" s="122"/>
      <c r="AH52" s="125"/>
      <c r="AI52" s="122"/>
      <c r="AJ52" s="125"/>
      <c r="AK52" s="122"/>
      <c r="AL52" s="125"/>
      <c r="AM52" s="126"/>
      <c r="AN52" s="125"/>
      <c r="AO52" s="124"/>
      <c r="AP52" s="127"/>
      <c r="AQ52" s="128"/>
      <c r="AR52" s="123"/>
      <c r="AS52" s="123"/>
      <c r="AT52" s="123"/>
      <c r="AU52" s="123"/>
      <c r="AV52" s="123"/>
      <c r="AW52" s="123"/>
      <c r="AX52" s="129"/>
      <c r="AY52" t="str">
        <f t="shared" si="45"/>
        <v/>
      </c>
      <c r="CW52" s="25" t="str">
        <f t="shared" si="67"/>
        <v/>
      </c>
      <c r="CX52" s="25" t="str">
        <f t="shared" si="68"/>
        <v/>
      </c>
      <c r="CY52" s="25" t="str">
        <f t="shared" si="69"/>
        <v/>
      </c>
      <c r="CZ52" s="25" t="str">
        <f t="shared" si="70"/>
        <v/>
      </c>
      <c r="DA52" s="25" t="str">
        <f t="shared" si="71"/>
        <v/>
      </c>
      <c r="DB52" s="25" t="str">
        <f t="shared" si="72"/>
        <v/>
      </c>
      <c r="DC52" s="25" t="str">
        <f t="shared" si="73"/>
        <v/>
      </c>
      <c r="DD52" s="25" t="str">
        <f t="shared" si="74"/>
        <v/>
      </c>
      <c r="DE52" s="25" t="str">
        <f t="shared" si="51"/>
        <v/>
      </c>
      <c r="DG52" s="26">
        <f t="shared" si="75"/>
        <v>0</v>
      </c>
      <c r="DH52" s="26">
        <f t="shared" si="76"/>
        <v>0</v>
      </c>
      <c r="DI52" s="26">
        <f t="shared" si="77"/>
        <v>0</v>
      </c>
      <c r="DJ52" s="26">
        <f t="shared" si="78"/>
        <v>0</v>
      </c>
      <c r="DK52" s="26">
        <f t="shared" si="79"/>
        <v>0</v>
      </c>
      <c r="DL52" s="26">
        <f t="shared" si="80"/>
        <v>0</v>
      </c>
      <c r="DM52" s="26">
        <f t="shared" si="81"/>
        <v>0</v>
      </c>
      <c r="DN52" s="26">
        <f t="shared" si="82"/>
        <v>0</v>
      </c>
      <c r="DO52" s="26">
        <f t="shared" si="83"/>
        <v>0</v>
      </c>
    </row>
    <row r="53" spans="1:119" x14ac:dyDescent="0.25">
      <c r="A53" s="711"/>
      <c r="B53" s="712"/>
      <c r="C53" s="121" t="s">
        <v>78</v>
      </c>
      <c r="D53" s="3272">
        <f t="shared" si="64"/>
        <v>0</v>
      </c>
      <c r="E53" s="2967">
        <f t="shared" si="84"/>
        <v>0</v>
      </c>
      <c r="F53" s="132">
        <f t="shared" si="84"/>
        <v>0</v>
      </c>
      <c r="G53" s="3240"/>
      <c r="H53" s="105"/>
      <c r="I53" s="3240"/>
      <c r="J53" s="133"/>
      <c r="K53" s="3240"/>
      <c r="L53" s="105"/>
      <c r="M53" s="3240"/>
      <c r="N53" s="105"/>
      <c r="O53" s="3240"/>
      <c r="P53" s="105"/>
      <c r="Q53" s="3240"/>
      <c r="R53" s="3241"/>
      <c r="S53" s="3240"/>
      <c r="T53" s="3241"/>
      <c r="U53" s="3240"/>
      <c r="V53" s="3241"/>
      <c r="W53" s="3240"/>
      <c r="X53" s="3241"/>
      <c r="Y53" s="3240"/>
      <c r="Z53" s="3241"/>
      <c r="AA53" s="3240"/>
      <c r="AB53" s="3241"/>
      <c r="AC53" s="3273"/>
      <c r="AD53" s="3241"/>
      <c r="AE53" s="3242"/>
      <c r="AF53" s="3241"/>
      <c r="AG53" s="3240"/>
      <c r="AH53" s="3241"/>
      <c r="AI53" s="3240"/>
      <c r="AJ53" s="3241"/>
      <c r="AK53" s="3240"/>
      <c r="AL53" s="3241"/>
      <c r="AM53" s="3273"/>
      <c r="AN53" s="3241"/>
      <c r="AO53" s="133"/>
      <c r="AP53" s="3243"/>
      <c r="AQ53" s="105"/>
      <c r="AR53" s="105"/>
      <c r="AS53" s="105"/>
      <c r="AT53" s="105"/>
      <c r="AU53" s="105"/>
      <c r="AV53" s="105"/>
      <c r="AW53" s="105"/>
      <c r="AX53" s="3245"/>
      <c r="AY53" t="str">
        <f t="shared" si="45"/>
        <v/>
      </c>
      <c r="CW53" s="25" t="str">
        <f t="shared" si="67"/>
        <v/>
      </c>
      <c r="CX53" s="25" t="str">
        <f t="shared" si="68"/>
        <v/>
      </c>
      <c r="CY53" s="25" t="str">
        <f t="shared" si="69"/>
        <v/>
      </c>
      <c r="CZ53" s="25" t="str">
        <f t="shared" si="70"/>
        <v/>
      </c>
      <c r="DA53" s="25" t="str">
        <f t="shared" si="71"/>
        <v/>
      </c>
      <c r="DB53" s="25" t="str">
        <f t="shared" si="72"/>
        <v/>
      </c>
      <c r="DC53" s="25" t="str">
        <f t="shared" si="73"/>
        <v/>
      </c>
      <c r="DD53" s="25" t="str">
        <f t="shared" si="74"/>
        <v/>
      </c>
      <c r="DE53" s="25" t="str">
        <f t="shared" si="51"/>
        <v/>
      </c>
      <c r="DG53" s="26">
        <f t="shared" si="75"/>
        <v>0</v>
      </c>
      <c r="DH53" s="26">
        <f t="shared" si="76"/>
        <v>0</v>
      </c>
      <c r="DI53" s="26">
        <f t="shared" si="77"/>
        <v>0</v>
      </c>
      <c r="DJ53" s="26">
        <f t="shared" si="78"/>
        <v>0</v>
      </c>
      <c r="DK53" s="26">
        <f t="shared" si="79"/>
        <v>0</v>
      </c>
      <c r="DL53" s="26">
        <f t="shared" si="80"/>
        <v>0</v>
      </c>
      <c r="DM53" s="26">
        <f t="shared" si="81"/>
        <v>0</v>
      </c>
      <c r="DN53" s="26">
        <f t="shared" si="82"/>
        <v>0</v>
      </c>
      <c r="DO53" s="26">
        <f t="shared" si="83"/>
        <v>0</v>
      </c>
    </row>
    <row r="54" spans="1:119" x14ac:dyDescent="0.25">
      <c r="A54" s="3179" t="s">
        <v>4</v>
      </c>
      <c r="B54" s="3179"/>
      <c r="C54" s="3179"/>
      <c r="D54" s="3246">
        <f>SUM(D48:D53)</f>
        <v>0</v>
      </c>
      <c r="E54" s="3252">
        <f>SUM(E48:E53)</f>
        <v>0</v>
      </c>
      <c r="F54" s="3248">
        <f>SUM(F48:F53)</f>
        <v>0</v>
      </c>
      <c r="G54" s="3246">
        <f>SUM(G48:G53)</f>
        <v>0</v>
      </c>
      <c r="H54" s="3252">
        <f t="shared" ref="H54:AW54" si="85">SUM(H48:H53)</f>
        <v>0</v>
      </c>
      <c r="I54" s="3246">
        <f t="shared" si="85"/>
        <v>0</v>
      </c>
      <c r="J54" s="3252">
        <f t="shared" si="85"/>
        <v>0</v>
      </c>
      <c r="K54" s="3246">
        <f t="shared" si="85"/>
        <v>0</v>
      </c>
      <c r="L54" s="3252">
        <f t="shared" si="85"/>
        <v>0</v>
      </c>
      <c r="M54" s="3246">
        <f t="shared" si="85"/>
        <v>0</v>
      </c>
      <c r="N54" s="3252">
        <f t="shared" si="85"/>
        <v>0</v>
      </c>
      <c r="O54" s="3246">
        <f t="shared" si="85"/>
        <v>0</v>
      </c>
      <c r="P54" s="3252">
        <f t="shared" si="85"/>
        <v>0</v>
      </c>
      <c r="Q54" s="3246">
        <f t="shared" si="85"/>
        <v>0</v>
      </c>
      <c r="R54" s="3252">
        <f t="shared" si="85"/>
        <v>0</v>
      </c>
      <c r="S54" s="3246">
        <f t="shared" si="85"/>
        <v>0</v>
      </c>
      <c r="T54" s="3252">
        <f t="shared" si="85"/>
        <v>0</v>
      </c>
      <c r="U54" s="3246">
        <f t="shared" si="85"/>
        <v>0</v>
      </c>
      <c r="V54" s="3252">
        <f t="shared" si="85"/>
        <v>0</v>
      </c>
      <c r="W54" s="3246">
        <f t="shared" si="85"/>
        <v>0</v>
      </c>
      <c r="X54" s="3252">
        <f t="shared" si="85"/>
        <v>0</v>
      </c>
      <c r="Y54" s="3246">
        <f>SUM(Y48:Y53)</f>
        <v>0</v>
      </c>
      <c r="Z54" s="3252">
        <f>SUM(Z48:Z53)</f>
        <v>0</v>
      </c>
      <c r="AA54" s="3246">
        <f t="shared" si="85"/>
        <v>0</v>
      </c>
      <c r="AB54" s="3252">
        <f t="shared" si="85"/>
        <v>0</v>
      </c>
      <c r="AC54" s="3246">
        <f t="shared" si="85"/>
        <v>0</v>
      </c>
      <c r="AD54" s="3252">
        <f t="shared" si="85"/>
        <v>0</v>
      </c>
      <c r="AE54" s="3246">
        <f t="shared" si="85"/>
        <v>0</v>
      </c>
      <c r="AF54" s="3252">
        <f t="shared" si="85"/>
        <v>0</v>
      </c>
      <c r="AG54" s="3246">
        <f t="shared" si="85"/>
        <v>0</v>
      </c>
      <c r="AH54" s="3252">
        <f t="shared" si="85"/>
        <v>0</v>
      </c>
      <c r="AI54" s="3246">
        <f t="shared" si="85"/>
        <v>0</v>
      </c>
      <c r="AJ54" s="3252">
        <f t="shared" si="85"/>
        <v>0</v>
      </c>
      <c r="AK54" s="3246">
        <f t="shared" si="85"/>
        <v>0</v>
      </c>
      <c r="AL54" s="3252">
        <f t="shared" si="85"/>
        <v>0</v>
      </c>
      <c r="AM54" s="3246">
        <f t="shared" si="85"/>
        <v>0</v>
      </c>
      <c r="AN54" s="3252">
        <f t="shared" si="85"/>
        <v>0</v>
      </c>
      <c r="AO54" s="3246">
        <f t="shared" si="85"/>
        <v>0</v>
      </c>
      <c r="AP54" s="3253">
        <f t="shared" si="85"/>
        <v>0</v>
      </c>
      <c r="AQ54" s="3252">
        <f t="shared" si="85"/>
        <v>0</v>
      </c>
      <c r="AR54" s="3246">
        <f t="shared" si="85"/>
        <v>0</v>
      </c>
      <c r="AS54" s="3246">
        <f t="shared" si="85"/>
        <v>0</v>
      </c>
      <c r="AT54" s="3246">
        <f t="shared" si="85"/>
        <v>0</v>
      </c>
      <c r="AU54" s="3254">
        <f t="shared" si="85"/>
        <v>0</v>
      </c>
      <c r="AV54" s="3248">
        <f>SUM(AV48:AV53)</f>
        <v>0</v>
      </c>
      <c r="AW54" s="3246">
        <f t="shared" si="85"/>
        <v>0</v>
      </c>
      <c r="AX54" s="3254">
        <f>SUM(AX48:AX53)</f>
        <v>0</v>
      </c>
      <c r="CW54"/>
      <c r="CX54"/>
      <c r="CY54"/>
      <c r="CZ54"/>
      <c r="DA54"/>
      <c r="DB54"/>
      <c r="DC54"/>
      <c r="DD54"/>
      <c r="DE54"/>
      <c r="DG54"/>
      <c r="DH54"/>
      <c r="DI54"/>
      <c r="DJ54"/>
      <c r="DK54"/>
      <c r="DL54"/>
      <c r="DM54"/>
    </row>
    <row r="55" spans="1:119" ht="15" customHeight="1" x14ac:dyDescent="0.25">
      <c r="A55" s="722" t="s">
        <v>79</v>
      </c>
      <c r="B55" s="723"/>
      <c r="C55" s="134">
        <v>0</v>
      </c>
      <c r="D55" s="3213">
        <f t="shared" si="64"/>
        <v>0</v>
      </c>
      <c r="E55" s="135">
        <f t="shared" si="84"/>
        <v>0</v>
      </c>
      <c r="F55" s="136">
        <f t="shared" si="84"/>
        <v>0</v>
      </c>
      <c r="G55" s="3217"/>
      <c r="H55" s="80"/>
      <c r="I55" s="3217"/>
      <c r="J55" s="80"/>
      <c r="K55" s="3217"/>
      <c r="L55" s="80"/>
      <c r="M55" s="3217"/>
      <c r="N55" s="80"/>
      <c r="O55" s="3217"/>
      <c r="P55" s="80"/>
      <c r="Q55" s="3217"/>
      <c r="R55" s="80"/>
      <c r="S55" s="3217"/>
      <c r="T55" s="80"/>
      <c r="U55" s="3217"/>
      <c r="V55" s="80"/>
      <c r="W55" s="3217"/>
      <c r="X55" s="80"/>
      <c r="Y55" s="3217"/>
      <c r="Z55" s="80"/>
      <c r="AA55" s="3217"/>
      <c r="AB55" s="80"/>
      <c r="AC55" s="3217"/>
      <c r="AD55" s="80"/>
      <c r="AE55" s="3217"/>
      <c r="AF55" s="80"/>
      <c r="AG55" s="3217"/>
      <c r="AH55" s="80"/>
      <c r="AI55" s="3217"/>
      <c r="AJ55" s="80"/>
      <c r="AK55" s="3217"/>
      <c r="AL55" s="80"/>
      <c r="AM55" s="3217"/>
      <c r="AN55" s="80"/>
      <c r="AO55" s="3217"/>
      <c r="AP55" s="81"/>
      <c r="AQ55" s="3222"/>
      <c r="AR55" s="3222"/>
      <c r="AS55" s="3223"/>
      <c r="AT55" s="3223"/>
      <c r="AU55" s="3223"/>
      <c r="AV55" s="3223"/>
      <c r="AW55" s="3223"/>
      <c r="AX55" s="3223"/>
      <c r="AY55" t="str">
        <f t="shared" si="45"/>
        <v/>
      </c>
      <c r="CW55" s="25" t="str">
        <f t="shared" ref="CW55:CW59" si="86">IF(AND((Y55+Z55)&gt;0,AQ55="")," * No olvide digitar la variable 12 años. Si no tiene digite Cero.",IF(AQ55&gt;(Y55+Z55),"* Las Consultas de 12 años NO DEBEN ser mayor que el total de Consultas entre 10-14 años",""))</f>
        <v/>
      </c>
      <c r="CX55" s="25" t="str">
        <f t="shared" ref="CX55:CX59" si="87">IF(AND(F55&gt;0,AR55="")," * No olvide digitar la variable Embarazadas. Digite cero si no tiene.","")</f>
        <v/>
      </c>
      <c r="CY55" s="25" t="str">
        <f t="shared" ref="CY55:CY59" si="88">IF(AR55&gt;F55," * Las Embarazadas NO DEBEN ser mayor al total de mujeres. ","")</f>
        <v/>
      </c>
      <c r="CZ55" s="25" t="str">
        <f t="shared" ref="CZ55:CZ59" si="89">IF(AND((AK55+AL55)&gt;0,AS55="")," * No olvide digitar la variable 60 años. Si no tiene digite Cero.",IF(AS55&gt;(AK55+AL55)," * Las consultas de 60 años NO DEBEN ser mayor que el Total de consultas del grupo 60-64 años",""))</f>
        <v/>
      </c>
      <c r="DA55" s="25" t="str">
        <f>IF(AND(D55&gt;0,AT55="")," * No olvide digitar la variable Usuarios con Discapacidad. Digite Cero si no tiene.",IF(AT55&gt;D55," * La variable Usuarios con Discapacidad No puede ser mayor al Total Ambos Sexos.",""))</f>
        <v/>
      </c>
      <c r="DB55" s="25" t="str">
        <f>IF(AND(D55&gt;0,AU55="")," * No olvide digitar la variable Niños, niñas, adolescentes y jóvenes población SENAME. Digite Cero si no tiene.",IF(AU55&gt;D55," * La variable Niños, niñas, adolescentes y jóvenes población SENAME No puede ser mayor al Total Ambos Sexos.",""))</f>
        <v/>
      </c>
      <c r="DC55" s="25" t="str">
        <f>IF(AND(D55&gt;0,AV55="")," * No olvide digitar la variable Niños, niñas, adolescentes y jóvenes Mejor Niñez. Digite Cero si no tiene.",IF(AV55&gt;D55," * La variable Niños, niñas, adolescentes y jóvenes Mejor Niñez No puede ser mayor al Total Ambos Sexos.",""))</f>
        <v/>
      </c>
      <c r="DD55" s="25" t="str">
        <f>IF(AND(D55&gt;0,AW55="")," * No olvide digitar la variable Migrantes. Digite Cero si no tiene.",IF(AW55&gt;D55," * La variable Migrantes No puede ser mayor al Total.",""))</f>
        <v/>
      </c>
      <c r="DE55" s="25" t="str">
        <f t="shared" si="51"/>
        <v/>
      </c>
      <c r="DG55" s="26">
        <f t="shared" ref="DG55:DG59" si="90">IF(AND((Y55+Z55)&gt;0,AQ55=""),1,IF(AQ55&gt;(Y55+Z55),1,0))</f>
        <v>0</v>
      </c>
      <c r="DH55" s="26">
        <f t="shared" ref="DH55:DH59" si="91">IF(AND(F55&gt;0,AR55=""),1,0)</f>
        <v>0</v>
      </c>
      <c r="DI55" s="26">
        <f t="shared" ref="DI55:DI59" si="92">IF(AR55&gt;F55,1,0)</f>
        <v>0</v>
      </c>
      <c r="DJ55" s="26">
        <f t="shared" ref="DJ55:DJ59" si="93">IF(AND((AK55+AL55)&gt;0,AS55=""),1,IF(AS55&gt;(AK55+AL55),1,0))</f>
        <v>0</v>
      </c>
      <c r="DK55" s="26">
        <f t="shared" ref="DK55:DK59" si="94">IF(AND(D55&gt;0,AT55=""),1,IF(AT55&gt;D55,1,0))</f>
        <v>0</v>
      </c>
      <c r="DL55" s="26">
        <f t="shared" ref="DL55:DL59" si="95">IF(AND(D55&gt;0,AU55=""),1,IF(AU55&gt;D55,1,0))</f>
        <v>0</v>
      </c>
      <c r="DM55" s="26">
        <f t="shared" ref="DM55:DM59" si="96">IF(AND(D55&gt;0,AV55=""),1,IF(AV55&gt;D55,1,0))</f>
        <v>0</v>
      </c>
      <c r="DN55" s="26">
        <f t="shared" ref="DN55:DN59" si="97">IF(AND(D55&gt;0,AW55=""),1,IF(AW55&gt;D55,1,0))</f>
        <v>0</v>
      </c>
      <c r="DO55" s="26">
        <f t="shared" ref="DO55:DO59" si="98">IF(AND(D55&gt;0,AX55=""),1,IF(AX55&gt;D55,1,0))</f>
        <v>0</v>
      </c>
    </row>
    <row r="56" spans="1:119" x14ac:dyDescent="0.25">
      <c r="A56" s="722"/>
      <c r="B56" s="723"/>
      <c r="C56" s="3269" t="s">
        <v>80</v>
      </c>
      <c r="D56" s="3232">
        <f t="shared" si="64"/>
        <v>0</v>
      </c>
      <c r="E56" s="3274">
        <f t="shared" si="84"/>
        <v>0</v>
      </c>
      <c r="F56" s="3275">
        <f t="shared" si="84"/>
        <v>0</v>
      </c>
      <c r="G56" s="3235"/>
      <c r="H56" s="3236"/>
      <c r="I56" s="3235"/>
      <c r="J56" s="3236"/>
      <c r="K56" s="3235"/>
      <c r="L56" s="3236"/>
      <c r="M56" s="3235"/>
      <c r="N56" s="3236"/>
      <c r="O56" s="3235"/>
      <c r="P56" s="3236"/>
      <c r="Q56" s="3235"/>
      <c r="R56" s="3236"/>
      <c r="S56" s="3235"/>
      <c r="T56" s="3236"/>
      <c r="U56" s="3235"/>
      <c r="V56" s="3236"/>
      <c r="W56" s="3235"/>
      <c r="X56" s="3236"/>
      <c r="Y56" s="3235"/>
      <c r="Z56" s="3236"/>
      <c r="AA56" s="3235"/>
      <c r="AB56" s="3236"/>
      <c r="AC56" s="3235"/>
      <c r="AD56" s="3236"/>
      <c r="AE56" s="3235"/>
      <c r="AF56" s="3236"/>
      <c r="AG56" s="3235"/>
      <c r="AH56" s="3236"/>
      <c r="AI56" s="3235"/>
      <c r="AJ56" s="3236"/>
      <c r="AK56" s="3235"/>
      <c r="AL56" s="3236"/>
      <c r="AM56" s="3235"/>
      <c r="AN56" s="3236"/>
      <c r="AO56" s="3235"/>
      <c r="AP56" s="3239"/>
      <c r="AQ56" s="3229"/>
      <c r="AR56" s="3229"/>
      <c r="AS56" s="3231"/>
      <c r="AT56" s="3231"/>
      <c r="AU56" s="3231"/>
      <c r="AV56" s="3231"/>
      <c r="AW56" s="3231"/>
      <c r="AX56" s="3231"/>
      <c r="AY56" t="str">
        <f t="shared" si="45"/>
        <v/>
      </c>
      <c r="CW56" s="25" t="str">
        <f t="shared" si="86"/>
        <v/>
      </c>
      <c r="CX56" s="25" t="str">
        <f t="shared" si="87"/>
        <v/>
      </c>
      <c r="CY56" s="25" t="str">
        <f t="shared" si="88"/>
        <v/>
      </c>
      <c r="CZ56" s="25" t="str">
        <f t="shared" si="89"/>
        <v/>
      </c>
      <c r="DA56" s="25" t="str">
        <f t="shared" ref="DA56:DA59" si="99">IF(AND(D56&gt;0,AT56="")," * No olvide digitar la variable Usuarios con Discapacidad. Digite Cero si no tiene.",IF(AT56&gt;D56," * La variable Usuarios con Discapacidad No puede ser mayor al Total Ambos Sexos.",""))</f>
        <v/>
      </c>
      <c r="DB56" s="25" t="str">
        <f t="shared" ref="DB56:DB59" si="100">IF(AND(D56&gt;0,AU56="")," * No olvide digitar la variable Niños, niñas, adolescentes y jóvenes población SENAME. Digite Cero si no tiene.",IF(AU56&gt;D56," * La variable Niños, niñas, adolescentes y jóvenes población SENAME No puede ser mayor al Total Ambos Sexos.",""))</f>
        <v/>
      </c>
      <c r="DC56" s="25" t="str">
        <f t="shared" ref="DC56:DC59" si="101">IF(AND(D56&gt;0,AV56="")," * No olvide digitar la variable Niños, niñas, adolescentes y jóvenes Mejor Niñez. Digite Cero si no tiene.",IF(AV56&gt;D56," * La variable Niños, niñas, adolescentes y jóvenes Mejor Niñez No puede ser mayor al Total Ambos Sexos.",""))</f>
        <v/>
      </c>
      <c r="DD56" s="25" t="str">
        <f t="shared" ref="DD56:DD59" si="102">IF(AND(D56&gt;0,AW56="")," * No olvide digitar la variable Migrantes. Digite Cero si no tiene.",IF(AW56&gt;D56," * La variable Migrantes No puede ser mayor al Total.",""))</f>
        <v/>
      </c>
      <c r="DE56" s="25" t="str">
        <f t="shared" si="51"/>
        <v/>
      </c>
      <c r="DG56" s="26">
        <f t="shared" si="90"/>
        <v>0</v>
      </c>
      <c r="DH56" s="26">
        <f t="shared" si="91"/>
        <v>0</v>
      </c>
      <c r="DI56" s="26">
        <f t="shared" si="92"/>
        <v>0</v>
      </c>
      <c r="DJ56" s="26">
        <f t="shared" si="93"/>
        <v>0</v>
      </c>
      <c r="DK56" s="26">
        <f t="shared" si="94"/>
        <v>0</v>
      </c>
      <c r="DL56" s="26">
        <f t="shared" si="95"/>
        <v>0</v>
      </c>
      <c r="DM56" s="26">
        <f t="shared" si="96"/>
        <v>0</v>
      </c>
      <c r="DN56" s="26">
        <f t="shared" si="97"/>
        <v>0</v>
      </c>
      <c r="DO56" s="26">
        <f t="shared" si="98"/>
        <v>0</v>
      </c>
    </row>
    <row r="57" spans="1:119" x14ac:dyDescent="0.25">
      <c r="A57" s="722"/>
      <c r="B57" s="723"/>
      <c r="C57" s="3269" t="s">
        <v>81</v>
      </c>
      <c r="D57" s="3232">
        <f t="shared" si="64"/>
        <v>0</v>
      </c>
      <c r="E57" s="3274">
        <f t="shared" si="84"/>
        <v>0</v>
      </c>
      <c r="F57" s="3275">
        <f t="shared" si="84"/>
        <v>0</v>
      </c>
      <c r="G57" s="3235"/>
      <c r="H57" s="3236"/>
      <c r="I57" s="3235"/>
      <c r="J57" s="3236"/>
      <c r="K57" s="3235"/>
      <c r="L57" s="3236"/>
      <c r="M57" s="3235"/>
      <c r="N57" s="3236"/>
      <c r="O57" s="3235"/>
      <c r="P57" s="3236"/>
      <c r="Q57" s="3235"/>
      <c r="R57" s="3236"/>
      <c r="S57" s="3235"/>
      <c r="T57" s="3236"/>
      <c r="U57" s="3235"/>
      <c r="V57" s="3236"/>
      <c r="W57" s="3235"/>
      <c r="X57" s="3236"/>
      <c r="Y57" s="3235"/>
      <c r="Z57" s="3236"/>
      <c r="AA57" s="3235"/>
      <c r="AB57" s="3236"/>
      <c r="AC57" s="3235"/>
      <c r="AD57" s="3236"/>
      <c r="AE57" s="3235"/>
      <c r="AF57" s="3236"/>
      <c r="AG57" s="3235"/>
      <c r="AH57" s="3236"/>
      <c r="AI57" s="3235"/>
      <c r="AJ57" s="3236"/>
      <c r="AK57" s="3235"/>
      <c r="AL57" s="3236"/>
      <c r="AM57" s="3235"/>
      <c r="AN57" s="3236"/>
      <c r="AO57" s="3235"/>
      <c r="AP57" s="3239"/>
      <c r="AQ57" s="3229"/>
      <c r="AR57" s="3229"/>
      <c r="AS57" s="3231"/>
      <c r="AT57" s="3231"/>
      <c r="AU57" s="3231"/>
      <c r="AV57" s="3231"/>
      <c r="AW57" s="3231"/>
      <c r="AX57" s="3231"/>
      <c r="AY57" t="str">
        <f t="shared" si="45"/>
        <v/>
      </c>
      <c r="CW57" s="25" t="str">
        <f t="shared" si="86"/>
        <v/>
      </c>
      <c r="CX57" s="25" t="str">
        <f t="shared" si="87"/>
        <v/>
      </c>
      <c r="CY57" s="25" t="str">
        <f t="shared" si="88"/>
        <v/>
      </c>
      <c r="CZ57" s="25" t="str">
        <f t="shared" si="89"/>
        <v/>
      </c>
      <c r="DA57" s="25" t="str">
        <f t="shared" si="99"/>
        <v/>
      </c>
      <c r="DB57" s="25" t="str">
        <f t="shared" si="100"/>
        <v/>
      </c>
      <c r="DC57" s="25" t="str">
        <f t="shared" si="101"/>
        <v/>
      </c>
      <c r="DD57" s="25" t="str">
        <f t="shared" si="102"/>
        <v/>
      </c>
      <c r="DE57" s="25" t="str">
        <f t="shared" si="51"/>
        <v/>
      </c>
      <c r="DG57" s="26">
        <f t="shared" si="90"/>
        <v>0</v>
      </c>
      <c r="DH57" s="26">
        <f t="shared" si="91"/>
        <v>0</v>
      </c>
      <c r="DI57" s="26">
        <f t="shared" si="92"/>
        <v>0</v>
      </c>
      <c r="DJ57" s="26">
        <f t="shared" si="93"/>
        <v>0</v>
      </c>
      <c r="DK57" s="26">
        <f t="shared" si="94"/>
        <v>0</v>
      </c>
      <c r="DL57" s="26">
        <f t="shared" si="95"/>
        <v>0</v>
      </c>
      <c r="DM57" s="26">
        <f t="shared" si="96"/>
        <v>0</v>
      </c>
      <c r="DN57" s="26">
        <f t="shared" si="97"/>
        <v>0</v>
      </c>
      <c r="DO57" s="26">
        <f t="shared" si="98"/>
        <v>0</v>
      </c>
    </row>
    <row r="58" spans="1:119" x14ac:dyDescent="0.25">
      <c r="A58" s="722"/>
      <c r="B58" s="723"/>
      <c r="C58" s="3269" t="s">
        <v>82</v>
      </c>
      <c r="D58" s="3232">
        <f t="shared" si="64"/>
        <v>0</v>
      </c>
      <c r="E58" s="3274">
        <f t="shared" si="84"/>
        <v>0</v>
      </c>
      <c r="F58" s="3275">
        <f t="shared" si="84"/>
        <v>0</v>
      </c>
      <c r="G58" s="3235"/>
      <c r="H58" s="3236"/>
      <c r="I58" s="3235"/>
      <c r="J58" s="3236"/>
      <c r="K58" s="3235"/>
      <c r="L58" s="3236"/>
      <c r="M58" s="3235"/>
      <c r="N58" s="3236"/>
      <c r="O58" s="3235"/>
      <c r="P58" s="3236"/>
      <c r="Q58" s="3235"/>
      <c r="R58" s="3236"/>
      <c r="S58" s="3235"/>
      <c r="T58" s="3236"/>
      <c r="U58" s="3235"/>
      <c r="V58" s="3236"/>
      <c r="W58" s="3235"/>
      <c r="X58" s="3236"/>
      <c r="Y58" s="3235"/>
      <c r="Z58" s="3236"/>
      <c r="AA58" s="3235"/>
      <c r="AB58" s="3236"/>
      <c r="AC58" s="3235"/>
      <c r="AD58" s="3236"/>
      <c r="AE58" s="3235"/>
      <c r="AF58" s="3236"/>
      <c r="AG58" s="3235"/>
      <c r="AH58" s="3236"/>
      <c r="AI58" s="3235"/>
      <c r="AJ58" s="3236"/>
      <c r="AK58" s="3235"/>
      <c r="AL58" s="3236"/>
      <c r="AM58" s="3235"/>
      <c r="AN58" s="3236"/>
      <c r="AO58" s="3235"/>
      <c r="AP58" s="3239"/>
      <c r="AQ58" s="3229"/>
      <c r="AR58" s="3229"/>
      <c r="AS58" s="3231"/>
      <c r="AT58" s="3231"/>
      <c r="AU58" s="3231"/>
      <c r="AV58" s="3231"/>
      <c r="AW58" s="3231"/>
      <c r="AX58" s="3231"/>
      <c r="AY58" t="str">
        <f t="shared" si="45"/>
        <v/>
      </c>
      <c r="CW58" s="25" t="str">
        <f t="shared" si="86"/>
        <v/>
      </c>
      <c r="CX58" s="25" t="str">
        <f t="shared" si="87"/>
        <v/>
      </c>
      <c r="CY58" s="25" t="str">
        <f t="shared" si="88"/>
        <v/>
      </c>
      <c r="CZ58" s="25" t="str">
        <f t="shared" si="89"/>
        <v/>
      </c>
      <c r="DA58" s="25" t="str">
        <f t="shared" si="99"/>
        <v/>
      </c>
      <c r="DB58" s="25" t="str">
        <f t="shared" si="100"/>
        <v/>
      </c>
      <c r="DC58" s="25" t="str">
        <f t="shared" si="101"/>
        <v/>
      </c>
      <c r="DD58" s="25" t="str">
        <f t="shared" si="102"/>
        <v/>
      </c>
      <c r="DE58" s="25" t="str">
        <f t="shared" si="51"/>
        <v/>
      </c>
      <c r="DG58" s="26">
        <f t="shared" si="90"/>
        <v>0</v>
      </c>
      <c r="DH58" s="26">
        <f t="shared" si="91"/>
        <v>0</v>
      </c>
      <c r="DI58" s="26">
        <f t="shared" si="92"/>
        <v>0</v>
      </c>
      <c r="DJ58" s="26">
        <f t="shared" si="93"/>
        <v>0</v>
      </c>
      <c r="DK58" s="26">
        <f t="shared" si="94"/>
        <v>0</v>
      </c>
      <c r="DL58" s="26">
        <f t="shared" si="95"/>
        <v>0</v>
      </c>
      <c r="DM58" s="26">
        <f t="shared" si="96"/>
        <v>0</v>
      </c>
      <c r="DN58" s="26">
        <f t="shared" si="97"/>
        <v>0</v>
      </c>
      <c r="DO58" s="26">
        <f t="shared" si="98"/>
        <v>0</v>
      </c>
    </row>
    <row r="59" spans="1:119" x14ac:dyDescent="0.25">
      <c r="A59" s="3276"/>
      <c r="B59" s="3277"/>
      <c r="C59" s="3278" t="s">
        <v>83</v>
      </c>
      <c r="D59" s="3272">
        <f t="shared" si="64"/>
        <v>0</v>
      </c>
      <c r="E59" s="2967">
        <f>SUM(G59+I59+K59+M59+O59+Q59+S59+U59+W59+Y59+AA59+AC59+AE59+AG59+AI59+AK59+AM59+AO59)</f>
        <v>0</v>
      </c>
      <c r="F59" s="3279">
        <f>SUM(H59+J59+L59+N59+P59+R59+T59+V59+X59+Z59+AB59+AD59+AF59+AH59+AJ59+AL59+AN59+AP59)</f>
        <v>0</v>
      </c>
      <c r="G59" s="3240"/>
      <c r="H59" s="3241"/>
      <c r="I59" s="3240"/>
      <c r="J59" s="3241"/>
      <c r="K59" s="3240"/>
      <c r="L59" s="3241"/>
      <c r="M59" s="3240"/>
      <c r="N59" s="3241"/>
      <c r="O59" s="3240"/>
      <c r="P59" s="3241"/>
      <c r="Q59" s="3240"/>
      <c r="R59" s="3241"/>
      <c r="S59" s="3240"/>
      <c r="T59" s="3241"/>
      <c r="U59" s="3240"/>
      <c r="V59" s="3241"/>
      <c r="W59" s="3240"/>
      <c r="X59" s="3241"/>
      <c r="Y59" s="3240"/>
      <c r="Z59" s="3241"/>
      <c r="AA59" s="3240"/>
      <c r="AB59" s="3241"/>
      <c r="AC59" s="3240"/>
      <c r="AD59" s="3241"/>
      <c r="AE59" s="3240"/>
      <c r="AF59" s="3241"/>
      <c r="AG59" s="3240"/>
      <c r="AH59" s="3241"/>
      <c r="AI59" s="3240"/>
      <c r="AJ59" s="3241"/>
      <c r="AK59" s="3240"/>
      <c r="AL59" s="3241"/>
      <c r="AM59" s="3240"/>
      <c r="AN59" s="3241"/>
      <c r="AO59" s="3240"/>
      <c r="AP59" s="3243"/>
      <c r="AQ59" s="105"/>
      <c r="AR59" s="105"/>
      <c r="AS59" s="3245"/>
      <c r="AT59" s="3245"/>
      <c r="AU59" s="3245"/>
      <c r="AV59" s="3245"/>
      <c r="AW59" s="3245"/>
      <c r="AX59" s="3245"/>
      <c r="AY59" t="str">
        <f t="shared" si="45"/>
        <v/>
      </c>
      <c r="CW59" s="25" t="str">
        <f t="shared" si="86"/>
        <v/>
      </c>
      <c r="CX59" s="25" t="str">
        <f t="shared" si="87"/>
        <v/>
      </c>
      <c r="CY59" s="25" t="str">
        <f t="shared" si="88"/>
        <v/>
      </c>
      <c r="CZ59" s="25" t="str">
        <f t="shared" si="89"/>
        <v/>
      </c>
      <c r="DA59" s="25" t="str">
        <f t="shared" si="99"/>
        <v/>
      </c>
      <c r="DB59" s="25" t="str">
        <f t="shared" si="100"/>
        <v/>
      </c>
      <c r="DC59" s="25" t="str">
        <f t="shared" si="101"/>
        <v/>
      </c>
      <c r="DD59" s="25" t="str">
        <f t="shared" si="102"/>
        <v/>
      </c>
      <c r="DE59" s="25" t="str">
        <f t="shared" si="51"/>
        <v/>
      </c>
      <c r="DG59" s="26">
        <f t="shared" si="90"/>
        <v>0</v>
      </c>
      <c r="DH59" s="26">
        <f t="shared" si="91"/>
        <v>0</v>
      </c>
      <c r="DI59" s="26">
        <f t="shared" si="92"/>
        <v>0</v>
      </c>
      <c r="DJ59" s="26">
        <f t="shared" si="93"/>
        <v>0</v>
      </c>
      <c r="DK59" s="26">
        <f t="shared" si="94"/>
        <v>0</v>
      </c>
      <c r="DL59" s="26">
        <f t="shared" si="95"/>
        <v>0</v>
      </c>
      <c r="DM59" s="26">
        <f t="shared" si="96"/>
        <v>0</v>
      </c>
      <c r="DN59" s="26">
        <f t="shared" si="97"/>
        <v>0</v>
      </c>
      <c r="DO59" s="26">
        <f t="shared" si="98"/>
        <v>0</v>
      </c>
    </row>
    <row r="60" spans="1:119" x14ac:dyDescent="0.25">
      <c r="A60" s="3092" t="s">
        <v>4</v>
      </c>
      <c r="B60" s="3093"/>
      <c r="C60" s="3152"/>
      <c r="D60" s="3246">
        <f t="shared" ref="D60:AX60" si="103">SUM(D55:D59)</f>
        <v>0</v>
      </c>
      <c r="E60" s="3247">
        <f>SUM(E55:E59)</f>
        <v>0</v>
      </c>
      <c r="F60" s="3280">
        <f>SUM(F55:F59)</f>
        <v>0</v>
      </c>
      <c r="G60" s="3246">
        <f t="shared" si="103"/>
        <v>0</v>
      </c>
      <c r="H60" s="3252">
        <f t="shared" si="103"/>
        <v>0</v>
      </c>
      <c r="I60" s="3246">
        <f t="shared" si="103"/>
        <v>0</v>
      </c>
      <c r="J60" s="3252">
        <f t="shared" si="103"/>
        <v>0</v>
      </c>
      <c r="K60" s="3246">
        <f t="shared" si="103"/>
        <v>0</v>
      </c>
      <c r="L60" s="3252">
        <f t="shared" si="103"/>
        <v>0</v>
      </c>
      <c r="M60" s="3246">
        <f t="shared" si="103"/>
        <v>0</v>
      </c>
      <c r="N60" s="3252">
        <f t="shared" si="103"/>
        <v>0</v>
      </c>
      <c r="O60" s="3246">
        <f t="shared" si="103"/>
        <v>0</v>
      </c>
      <c r="P60" s="3252">
        <f t="shared" si="103"/>
        <v>0</v>
      </c>
      <c r="Q60" s="3246">
        <f t="shared" si="103"/>
        <v>0</v>
      </c>
      <c r="R60" s="3252">
        <f t="shared" si="103"/>
        <v>0</v>
      </c>
      <c r="S60" s="3246">
        <f t="shared" si="103"/>
        <v>0</v>
      </c>
      <c r="T60" s="3280">
        <f t="shared" si="103"/>
        <v>0</v>
      </c>
      <c r="U60" s="3246">
        <f t="shared" si="103"/>
        <v>0</v>
      </c>
      <c r="V60" s="3252">
        <f t="shared" si="103"/>
        <v>0</v>
      </c>
      <c r="W60" s="3246">
        <f t="shared" si="103"/>
        <v>0</v>
      </c>
      <c r="X60" s="3252">
        <f t="shared" si="103"/>
        <v>0</v>
      </c>
      <c r="Y60" s="3246">
        <f t="shared" si="103"/>
        <v>0</v>
      </c>
      <c r="Z60" s="3252">
        <f t="shared" si="103"/>
        <v>0</v>
      </c>
      <c r="AA60" s="3246">
        <f t="shared" si="103"/>
        <v>0</v>
      </c>
      <c r="AB60" s="3252">
        <f t="shared" si="103"/>
        <v>0</v>
      </c>
      <c r="AC60" s="3246">
        <f t="shared" si="103"/>
        <v>0</v>
      </c>
      <c r="AD60" s="3252">
        <f t="shared" si="103"/>
        <v>0</v>
      </c>
      <c r="AE60" s="3246">
        <f t="shared" si="103"/>
        <v>0</v>
      </c>
      <c r="AF60" s="3252">
        <f t="shared" si="103"/>
        <v>0</v>
      </c>
      <c r="AG60" s="3246">
        <f t="shared" si="103"/>
        <v>0</v>
      </c>
      <c r="AH60" s="3252">
        <f t="shared" si="103"/>
        <v>0</v>
      </c>
      <c r="AI60" s="3246">
        <f t="shared" si="103"/>
        <v>0</v>
      </c>
      <c r="AJ60" s="3252">
        <f t="shared" si="103"/>
        <v>0</v>
      </c>
      <c r="AK60" s="3246">
        <f t="shared" si="103"/>
        <v>0</v>
      </c>
      <c r="AL60" s="3252">
        <f t="shared" si="103"/>
        <v>0</v>
      </c>
      <c r="AM60" s="3246">
        <f t="shared" si="103"/>
        <v>0</v>
      </c>
      <c r="AN60" s="3252">
        <f t="shared" si="103"/>
        <v>0</v>
      </c>
      <c r="AO60" s="3246">
        <f t="shared" si="103"/>
        <v>0</v>
      </c>
      <c r="AP60" s="3253">
        <f t="shared" si="103"/>
        <v>0</v>
      </c>
      <c r="AQ60" s="3252">
        <f t="shared" si="103"/>
        <v>0</v>
      </c>
      <c r="AR60" s="3246">
        <f t="shared" si="103"/>
        <v>0</v>
      </c>
      <c r="AS60" s="3246">
        <f t="shared" si="103"/>
        <v>0</v>
      </c>
      <c r="AT60" s="3246">
        <f t="shared" si="103"/>
        <v>0</v>
      </c>
      <c r="AU60" s="3246">
        <f t="shared" si="103"/>
        <v>0</v>
      </c>
      <c r="AV60" s="3248">
        <f>SUM(AV55:AV59)</f>
        <v>0</v>
      </c>
      <c r="AW60" s="3246">
        <f t="shared" si="103"/>
        <v>0</v>
      </c>
      <c r="AX60" s="3254">
        <f t="shared" si="103"/>
        <v>0</v>
      </c>
      <c r="CW60"/>
      <c r="CX60"/>
      <c r="CY60"/>
      <c r="CZ60"/>
      <c r="DA60"/>
      <c r="DB60"/>
      <c r="DC60"/>
      <c r="DD60"/>
      <c r="DE60"/>
      <c r="DG60"/>
      <c r="DH60"/>
      <c r="DI60"/>
      <c r="DJ60"/>
      <c r="DK60"/>
      <c r="DL60"/>
      <c r="DM60"/>
    </row>
    <row r="61" spans="1:119" ht="15" customHeight="1" x14ac:dyDescent="0.25">
      <c r="A61" s="3281" t="s">
        <v>84</v>
      </c>
      <c r="B61" s="3282"/>
      <c r="C61" s="3269">
        <v>0</v>
      </c>
      <c r="D61" s="98">
        <f>SUM(E61:F61)</f>
        <v>0</v>
      </c>
      <c r="E61" s="99">
        <f>SUM(Y61+AA61+AC61+AE61+AG61+AI61+AK61+AM61+AO61)</f>
        <v>0</v>
      </c>
      <c r="F61" s="3234">
        <f>SUM(Z61+AB61+AD61+AF61+AH61+AJ61+AL61+AN61+AP61)</f>
        <v>0</v>
      </c>
      <c r="G61" s="3283"/>
      <c r="H61" s="143"/>
      <c r="I61" s="3284"/>
      <c r="J61" s="143"/>
      <c r="K61" s="3284"/>
      <c r="L61" s="143"/>
      <c r="M61" s="3284"/>
      <c r="N61" s="143"/>
      <c r="O61" s="3284"/>
      <c r="P61" s="143"/>
      <c r="Q61" s="3284"/>
      <c r="R61" s="143"/>
      <c r="S61" s="145"/>
      <c r="T61" s="146"/>
      <c r="U61" s="3284"/>
      <c r="V61" s="143"/>
      <c r="W61" s="3284"/>
      <c r="X61" s="143"/>
      <c r="Y61" s="122"/>
      <c r="Z61" s="125"/>
      <c r="AA61" s="122"/>
      <c r="AB61" s="125"/>
      <c r="AC61" s="3285"/>
      <c r="AD61" s="3286"/>
      <c r="AE61" s="147"/>
      <c r="AF61" s="148"/>
      <c r="AG61" s="147"/>
      <c r="AH61" s="148"/>
      <c r="AI61" s="103"/>
      <c r="AJ61" s="125"/>
      <c r="AK61" s="122"/>
      <c r="AL61" s="125"/>
      <c r="AM61" s="3285"/>
      <c r="AN61" s="3286"/>
      <c r="AO61" s="103"/>
      <c r="AP61" s="81"/>
      <c r="AQ61" s="3287"/>
      <c r="AR61" s="123"/>
      <c r="AS61" s="123"/>
      <c r="AT61" s="3288"/>
      <c r="AU61" s="123"/>
      <c r="AV61" s="123"/>
      <c r="AW61" s="3288"/>
      <c r="AX61" s="3288"/>
      <c r="AY61" t="str">
        <f t="shared" si="45"/>
        <v/>
      </c>
      <c r="CW61" s="25" t="str">
        <f t="shared" ref="CW61:CW63" si="104">IF(AND((Y61+Z61)&gt;0,AQ61="")," * No olvide digitar la variable 12 años. Si no tiene digite Cero.",IF(AQ61&gt;(Y61+Z61),"* Las Consultas de 12 años NO DEBEN ser mayor que el total de Consultas entre 10-14 años",""))</f>
        <v/>
      </c>
      <c r="CX61" s="25" t="str">
        <f t="shared" ref="CX61:CX63" si="105">IF(AND(F61&gt;0,AR61="")," * No olvide digitar la variable Embarazadas. Digite cero si no tiene.","")</f>
        <v/>
      </c>
      <c r="CY61" s="25" t="str">
        <f t="shared" ref="CY61:CY63" si="106">IF(AR61&gt;F61," * Las Embarazadas NO DEBEN ser mayor al total de mujeres. ","")</f>
        <v/>
      </c>
      <c r="CZ61" s="25" t="str">
        <f t="shared" ref="CZ61:CZ63" si="107">IF(AND((AK61+AL61)&gt;0,AS61="")," * No olvide digitar la variable 60 años. Si no tiene digite Cero.",IF(AS61&gt;(AK61+AL61)," * Las consultas de 60 años NO DEBEN ser mayor que el Total de consultas del grupo 60-64 años",""))</f>
        <v/>
      </c>
      <c r="DA61" s="25" t="str">
        <f t="shared" ref="DA61:DA63" si="108">IF(AND(D61&gt;0,AT61="")," * No olvide digitar la variable Usuarios con Discapacidad. Digite Cero si no tiene.",IF(AT61&gt;D61," * La variable Usuarios con Discapacidad No puede ser mayor al Total Ambos Sexos.",""))</f>
        <v/>
      </c>
      <c r="DB61" s="25" t="str">
        <f t="shared" ref="DB61:DB63" si="109">IF(AND(D61&gt;0,AU61="")," * No olvide digitar la variable Niños, niñas, adolescentes y jóvenes población SENAME. Digite Cero si no tiene.",IF(AU61&gt;D61," * La variable Niños, niñas, adolescentes y jóvenes población SENAME No puede ser mayor al Total Ambos Sexos.",""))</f>
        <v/>
      </c>
      <c r="DC61" s="25" t="str">
        <f t="shared" ref="DC61:DC63" si="110">IF(AND(D61&gt;0,AV61="")," * No olvide digitar la variable Niños, niñas, adolescentes y jóvenes Mejor Niñez. Digite Cero si no tiene.",IF(AV61&gt;D61," * La variable Niños, niñas, adolescentes y jóvenes Mejor Niñez No puede ser mayor al Total Ambos Sexos.",""))</f>
        <v/>
      </c>
      <c r="DD61" s="25" t="str">
        <f t="shared" ref="DD61:DD63" si="111">IF(AND(D61&gt;0,AW61="")," * No olvide digitar la variable Migrantes. Digite Cero si no tiene.",IF(AW61&gt;D61," * La variable Migrantes No puede ser mayor al Total.",""))</f>
        <v/>
      </c>
      <c r="DE61" s="25" t="str">
        <f t="shared" si="51"/>
        <v/>
      </c>
      <c r="DG61" s="26">
        <f t="shared" ref="DG61:DG63" si="112">IF(AND((Y61+Z61)&gt;0,AQ61=""),1,IF(AQ61&gt;(Y61+Z61),1,0))</f>
        <v>0</v>
      </c>
      <c r="DH61" s="26">
        <f t="shared" ref="DH61:DH63" si="113">IF(AND(F61&gt;0,AR61=""),1,0)</f>
        <v>0</v>
      </c>
      <c r="DI61" s="26">
        <f t="shared" ref="DI61:DI63" si="114">IF(AR61&gt;F61,1,0)</f>
        <v>0</v>
      </c>
      <c r="DJ61" s="26">
        <f t="shared" ref="DJ61:DJ63" si="115">IF(AND((AK61+AL61)&gt;0,AS61=""),1,IF(AS61&gt;(AK61+AL61),1,0))</f>
        <v>0</v>
      </c>
      <c r="DK61" s="26">
        <f t="shared" ref="DK61:DK63" si="116">IF(AND(D61&gt;0,AT61=""),1,IF(AT61&gt;D61,1,0))</f>
        <v>0</v>
      </c>
      <c r="DL61" s="26">
        <f t="shared" ref="DL61:DL63" si="117">IF(AND(D61&gt;0,AU61=""),1,IF(AU61&gt;D61,1,0))</f>
        <v>0</v>
      </c>
      <c r="DM61" s="26">
        <f t="shared" ref="DM61:DM63" si="118">IF(AND(D61&gt;0,AV61=""),1,IF(AV61&gt;D61,1,0))</f>
        <v>0</v>
      </c>
      <c r="DN61" s="26">
        <f t="shared" ref="DN61:DN63" si="119">IF(AND(D61&gt;0,AW61=""),1,IF(AW61&gt;D61,1,0))</f>
        <v>0</v>
      </c>
      <c r="DO61" s="26">
        <f t="shared" ref="DO61:DO63" si="120">IF(AND(D61&gt;0,AX61=""),1,IF(AX61&gt;D61,1,0))</f>
        <v>0</v>
      </c>
    </row>
    <row r="62" spans="1:119" x14ac:dyDescent="0.25">
      <c r="A62" s="728"/>
      <c r="B62" s="729"/>
      <c r="C62" s="3269" t="s">
        <v>85</v>
      </c>
      <c r="D62" s="98">
        <f>SUM(E62:F62)</f>
        <v>0</v>
      </c>
      <c r="E62" s="99">
        <f t="shared" ref="E62:F63" si="121">SUM(Y62+AA62+AC62+AE62+AG62+AI62+AK62+AM62+AO62)</f>
        <v>0</v>
      </c>
      <c r="F62" s="3234">
        <f t="shared" si="121"/>
        <v>0</v>
      </c>
      <c r="G62" s="3289"/>
      <c r="H62" s="3290"/>
      <c r="I62" s="3289"/>
      <c r="J62" s="3290"/>
      <c r="K62" s="3289"/>
      <c r="L62" s="3290"/>
      <c r="M62" s="3289"/>
      <c r="N62" s="3290"/>
      <c r="O62" s="3289"/>
      <c r="P62" s="3290"/>
      <c r="Q62" s="3289"/>
      <c r="R62" s="3290"/>
      <c r="S62" s="145"/>
      <c r="T62" s="146"/>
      <c r="U62" s="3289"/>
      <c r="V62" s="3290"/>
      <c r="W62" s="3289"/>
      <c r="X62" s="3290"/>
      <c r="Y62" s="122"/>
      <c r="Z62" s="125"/>
      <c r="AA62" s="122"/>
      <c r="AB62" s="125"/>
      <c r="AC62" s="122"/>
      <c r="AD62" s="125"/>
      <c r="AE62" s="103"/>
      <c r="AF62" s="125"/>
      <c r="AG62" s="103"/>
      <c r="AH62" s="125"/>
      <c r="AI62" s="103"/>
      <c r="AJ62" s="125"/>
      <c r="AK62" s="122"/>
      <c r="AL62" s="125"/>
      <c r="AM62" s="122"/>
      <c r="AN62" s="125"/>
      <c r="AO62" s="103"/>
      <c r="AP62" s="127"/>
      <c r="AQ62" s="128"/>
      <c r="AR62" s="123"/>
      <c r="AS62" s="123"/>
      <c r="AT62" s="129"/>
      <c r="AU62" s="123"/>
      <c r="AV62" s="123"/>
      <c r="AW62" s="129"/>
      <c r="AX62" s="129"/>
      <c r="AY62" t="str">
        <f t="shared" si="45"/>
        <v/>
      </c>
      <c r="CW62" s="25" t="str">
        <f t="shared" si="104"/>
        <v/>
      </c>
      <c r="CX62" s="25" t="str">
        <f t="shared" si="105"/>
        <v/>
      </c>
      <c r="CY62" s="25" t="str">
        <f t="shared" si="106"/>
        <v/>
      </c>
      <c r="CZ62" s="25" t="str">
        <f t="shared" si="107"/>
        <v/>
      </c>
      <c r="DA62" s="25" t="str">
        <f t="shared" si="108"/>
        <v/>
      </c>
      <c r="DB62" s="25" t="str">
        <f t="shared" si="109"/>
        <v/>
      </c>
      <c r="DC62" s="25" t="str">
        <f t="shared" si="110"/>
        <v/>
      </c>
      <c r="DD62" s="25" t="str">
        <f t="shared" si="111"/>
        <v/>
      </c>
      <c r="DE62" s="25" t="str">
        <f t="shared" si="51"/>
        <v/>
      </c>
      <c r="DG62" s="26">
        <f t="shared" si="112"/>
        <v>0</v>
      </c>
      <c r="DH62" s="26">
        <f t="shared" si="113"/>
        <v>0</v>
      </c>
      <c r="DI62" s="26">
        <f t="shared" si="114"/>
        <v>0</v>
      </c>
      <c r="DJ62" s="26">
        <f t="shared" si="115"/>
        <v>0</v>
      </c>
      <c r="DK62" s="26">
        <f t="shared" si="116"/>
        <v>0</v>
      </c>
      <c r="DL62" s="26">
        <f t="shared" si="117"/>
        <v>0</v>
      </c>
      <c r="DM62" s="26">
        <f t="shared" si="118"/>
        <v>0</v>
      </c>
      <c r="DN62" s="26">
        <f t="shared" si="119"/>
        <v>0</v>
      </c>
      <c r="DO62" s="26">
        <f t="shared" si="120"/>
        <v>0</v>
      </c>
    </row>
    <row r="63" spans="1:119" x14ac:dyDescent="0.25">
      <c r="A63" s="728"/>
      <c r="B63" s="729"/>
      <c r="C63" s="121" t="s">
        <v>86</v>
      </c>
      <c r="D63" s="98">
        <f>SUM(E63:F63)</f>
        <v>0</v>
      </c>
      <c r="E63" s="99">
        <f t="shared" si="121"/>
        <v>0</v>
      </c>
      <c r="F63" s="3234">
        <f t="shared" si="121"/>
        <v>0</v>
      </c>
      <c r="G63" s="3289"/>
      <c r="H63" s="3290"/>
      <c r="I63" s="3289"/>
      <c r="J63" s="3290"/>
      <c r="K63" s="3289"/>
      <c r="L63" s="3290"/>
      <c r="M63" s="3289"/>
      <c r="N63" s="3290"/>
      <c r="O63" s="3289"/>
      <c r="P63" s="3290"/>
      <c r="Q63" s="3289"/>
      <c r="R63" s="3290"/>
      <c r="S63" s="145"/>
      <c r="T63" s="146"/>
      <c r="U63" s="3289"/>
      <c r="V63" s="3290"/>
      <c r="W63" s="3289"/>
      <c r="X63" s="3290"/>
      <c r="Y63" s="122"/>
      <c r="Z63" s="125"/>
      <c r="AA63" s="122"/>
      <c r="AB63" s="125"/>
      <c r="AC63" s="122"/>
      <c r="AD63" s="125"/>
      <c r="AE63" s="103"/>
      <c r="AF63" s="125"/>
      <c r="AG63" s="103"/>
      <c r="AH63" s="125"/>
      <c r="AI63" s="103"/>
      <c r="AJ63" s="125"/>
      <c r="AK63" s="122"/>
      <c r="AL63" s="125"/>
      <c r="AM63" s="3240"/>
      <c r="AN63" s="3241"/>
      <c r="AO63" s="103"/>
      <c r="AP63" s="127"/>
      <c r="AQ63" s="3244"/>
      <c r="AR63" s="123"/>
      <c r="AS63" s="123"/>
      <c r="AT63" s="129"/>
      <c r="AU63" s="123"/>
      <c r="AV63" s="123"/>
      <c r="AW63" s="129"/>
      <c r="AX63" s="129"/>
      <c r="AY63" t="str">
        <f t="shared" si="45"/>
        <v/>
      </c>
      <c r="CW63" s="25" t="str">
        <f t="shared" si="104"/>
        <v/>
      </c>
      <c r="CX63" s="25" t="str">
        <f t="shared" si="105"/>
        <v/>
      </c>
      <c r="CY63" s="25" t="str">
        <f t="shared" si="106"/>
        <v/>
      </c>
      <c r="CZ63" s="25" t="str">
        <f t="shared" si="107"/>
        <v/>
      </c>
      <c r="DA63" s="25" t="str">
        <f t="shared" si="108"/>
        <v/>
      </c>
      <c r="DB63" s="25" t="str">
        <f t="shared" si="109"/>
        <v/>
      </c>
      <c r="DC63" s="25" t="str">
        <f t="shared" si="110"/>
        <v/>
      </c>
      <c r="DD63" s="25" t="str">
        <f t="shared" si="111"/>
        <v/>
      </c>
      <c r="DE63" s="25" t="str">
        <f t="shared" si="51"/>
        <v/>
      </c>
      <c r="DG63" s="26">
        <f t="shared" si="112"/>
        <v>0</v>
      </c>
      <c r="DH63" s="26">
        <f t="shared" si="113"/>
        <v>0</v>
      </c>
      <c r="DI63" s="26">
        <f t="shared" si="114"/>
        <v>0</v>
      </c>
      <c r="DJ63" s="26">
        <f t="shared" si="115"/>
        <v>0</v>
      </c>
      <c r="DK63" s="26">
        <f t="shared" si="116"/>
        <v>0</v>
      </c>
      <c r="DL63" s="26">
        <f t="shared" si="117"/>
        <v>0</v>
      </c>
      <c r="DM63" s="26">
        <f t="shared" si="118"/>
        <v>0</v>
      </c>
      <c r="DN63" s="26">
        <f t="shared" si="119"/>
        <v>0</v>
      </c>
      <c r="DO63" s="26">
        <f t="shared" si="120"/>
        <v>0</v>
      </c>
    </row>
    <row r="64" spans="1:119" x14ac:dyDescent="0.25">
      <c r="A64" s="3291"/>
      <c r="B64" s="3064"/>
      <c r="C64" s="3292" t="s">
        <v>4</v>
      </c>
      <c r="D64" s="3246">
        <f>SUM(E64:F64)</f>
        <v>0</v>
      </c>
      <c r="E64" s="3247">
        <f>SUM(E61:E63)</f>
        <v>0</v>
      </c>
      <c r="F64" s="3248">
        <f>SUM(F61:F63)</f>
        <v>0</v>
      </c>
      <c r="G64" s="3293"/>
      <c r="H64" s="3294"/>
      <c r="I64" s="3294"/>
      <c r="J64" s="3294"/>
      <c r="K64" s="3294"/>
      <c r="L64" s="3294"/>
      <c r="M64" s="3294"/>
      <c r="N64" s="3294"/>
      <c r="O64" s="3294"/>
      <c r="P64" s="3294"/>
      <c r="Q64" s="3294"/>
      <c r="R64" s="3294"/>
      <c r="S64" s="3294"/>
      <c r="T64" s="3294"/>
      <c r="U64" s="3294"/>
      <c r="V64" s="3294"/>
      <c r="W64" s="3294"/>
      <c r="X64" s="3295"/>
      <c r="Y64" s="3246">
        <f>SUM(Y61:Y63)</f>
        <v>0</v>
      </c>
      <c r="Z64" s="3248">
        <f t="shared" ref="Z64:AX64" si="122">SUM(Z61:Z63)</f>
        <v>0</v>
      </c>
      <c r="AA64" s="3246">
        <f t="shared" si="122"/>
        <v>0</v>
      </c>
      <c r="AB64" s="3248">
        <f t="shared" si="122"/>
        <v>0</v>
      </c>
      <c r="AC64" s="3246">
        <f t="shared" si="122"/>
        <v>0</v>
      </c>
      <c r="AD64" s="3280">
        <f t="shared" si="122"/>
        <v>0</v>
      </c>
      <c r="AE64" s="3252">
        <f t="shared" si="122"/>
        <v>0</v>
      </c>
      <c r="AF64" s="3280">
        <f t="shared" si="122"/>
        <v>0</v>
      </c>
      <c r="AG64" s="3252">
        <f t="shared" si="122"/>
        <v>0</v>
      </c>
      <c r="AH64" s="3280">
        <f t="shared" si="122"/>
        <v>0</v>
      </c>
      <c r="AI64" s="3252">
        <f t="shared" si="122"/>
        <v>0</v>
      </c>
      <c r="AJ64" s="3248">
        <f t="shared" si="122"/>
        <v>0</v>
      </c>
      <c r="AK64" s="3246">
        <f t="shared" si="122"/>
        <v>0</v>
      </c>
      <c r="AL64" s="3248">
        <f t="shared" si="122"/>
        <v>0</v>
      </c>
      <c r="AM64" s="3246">
        <f t="shared" si="122"/>
        <v>0</v>
      </c>
      <c r="AN64" s="3280">
        <f t="shared" si="122"/>
        <v>0</v>
      </c>
      <c r="AO64" s="3252">
        <f t="shared" si="122"/>
        <v>0</v>
      </c>
      <c r="AP64" s="3253">
        <f t="shared" si="122"/>
        <v>0</v>
      </c>
      <c r="AQ64" s="3296">
        <f t="shared" si="122"/>
        <v>0</v>
      </c>
      <c r="AR64" s="3248">
        <f t="shared" si="122"/>
        <v>0</v>
      </c>
      <c r="AS64" s="3248">
        <f t="shared" si="122"/>
        <v>0</v>
      </c>
      <c r="AT64" s="3254">
        <f t="shared" si="122"/>
        <v>0</v>
      </c>
      <c r="AU64" s="3248">
        <f t="shared" si="122"/>
        <v>0</v>
      </c>
      <c r="AV64" s="3248">
        <f t="shared" si="122"/>
        <v>0</v>
      </c>
      <c r="AW64" s="3254">
        <f t="shared" si="122"/>
        <v>0</v>
      </c>
      <c r="AX64" s="3254">
        <f t="shared" si="122"/>
        <v>0</v>
      </c>
      <c r="CW64"/>
      <c r="CX64"/>
      <c r="CY64"/>
      <c r="CZ64"/>
      <c r="DA64"/>
      <c r="DB64"/>
      <c r="DC64"/>
      <c r="DD64"/>
      <c r="DE64"/>
      <c r="DG64"/>
      <c r="DH64"/>
      <c r="DI64"/>
      <c r="DJ64"/>
      <c r="DK64"/>
      <c r="DL64"/>
      <c r="DM64"/>
    </row>
    <row r="65" spans="1:117" x14ac:dyDescent="0.25">
      <c r="A65" s="43" t="s">
        <v>87</v>
      </c>
      <c r="B65" s="154"/>
      <c r="C65" s="154"/>
      <c r="D65" s="155"/>
      <c r="E65" s="46"/>
      <c r="F65" s="539"/>
      <c r="G65" s="539"/>
      <c r="H65" s="539"/>
      <c r="I65" s="539"/>
      <c r="J65" s="539"/>
      <c r="CW65"/>
      <c r="CX65"/>
      <c r="CY65"/>
      <c r="CZ65"/>
      <c r="DA65"/>
      <c r="DB65"/>
      <c r="DC65"/>
      <c r="DD65"/>
      <c r="DE65"/>
      <c r="DG65"/>
      <c r="DH65"/>
      <c r="DI65"/>
      <c r="DJ65"/>
      <c r="DK65"/>
      <c r="DL65"/>
      <c r="DM65"/>
    </row>
    <row r="66" spans="1:117" ht="42" x14ac:dyDescent="0.25">
      <c r="A66" s="3206" t="s">
        <v>88</v>
      </c>
      <c r="B66" s="3180"/>
      <c r="C66" s="3102"/>
      <c r="D66" s="3297" t="s">
        <v>4</v>
      </c>
      <c r="E66" s="3297" t="s">
        <v>89</v>
      </c>
      <c r="F66" s="3183" t="s">
        <v>90</v>
      </c>
      <c r="G66" s="3183" t="s">
        <v>9</v>
      </c>
      <c r="H66" s="3298" t="s">
        <v>91</v>
      </c>
      <c r="I66" s="3298" t="s">
        <v>92</v>
      </c>
      <c r="J66" s="3298" t="s">
        <v>10</v>
      </c>
      <c r="CW66"/>
      <c r="CX66"/>
      <c r="CY66"/>
      <c r="CZ66"/>
      <c r="DA66"/>
      <c r="DB66"/>
      <c r="DC66"/>
      <c r="DD66"/>
      <c r="DE66"/>
      <c r="DG66"/>
      <c r="DH66"/>
      <c r="DI66"/>
      <c r="DJ66"/>
      <c r="DK66"/>
      <c r="DL66"/>
      <c r="DM66"/>
    </row>
    <row r="67" spans="1:117" x14ac:dyDescent="0.25">
      <c r="A67" s="3255" t="s">
        <v>93</v>
      </c>
      <c r="B67" s="3256"/>
      <c r="C67" s="3257"/>
      <c r="D67" s="3299"/>
      <c r="E67" s="3299"/>
      <c r="F67" s="3299"/>
      <c r="G67" s="3299"/>
      <c r="H67" s="3299"/>
      <c r="I67" s="3299"/>
      <c r="J67" s="3299"/>
      <c r="K67" t="str">
        <f>CW67&amp;CX67&amp;CY67&amp;CZ67&amp;DA67&amp;DB67&amp;DC67&amp;DD67&amp;DE67</f>
        <v/>
      </c>
      <c r="CW67" s="25" t="str">
        <f>IF(AND(D67&gt;0,E67=""), "* No olvide digitar la variable Gestantes. Digite Cero si no tiene.",IF(E67&gt;D67,"  * La variable Gestantes No puede ser mayor al Total.",""))</f>
        <v/>
      </c>
      <c r="CX67" s="25" t="str">
        <f>IF(AND(D67&gt;0,F67=""), "* No olvide digitar la variable 60 años. Digite Cero si no tiene.",IF(F67&gt;D67,"  * La variable 60 años No puede ser mayor al Total.",""))</f>
        <v/>
      </c>
      <c r="CY67" s="25" t="str">
        <f>IF(AND(D67&gt;0,G67=""), "* No olvide digitar la variable Usuarios con Discapacidad. Digite Cero si no tiene.",IF(G67&gt;D67,"  * La variable Usuarios con Discapacidad No puede ser mayor al Total.",""))</f>
        <v/>
      </c>
      <c r="CZ67" s="25" t="str">
        <f>IF(AND(D67&gt;0,H67=""), "* No olvide digitar la variable Niños, niñas, adolescentes y jóvenes SENAME. Digite Cero si no tiene.",IF(H67&gt;D67,"  * La variable  Niños, niñas, adolescentes y jóvenes SENAME No puede ser mayor al Total.",""))</f>
        <v/>
      </c>
      <c r="DA67" s="25" t="str">
        <f>IF(AND(D67&gt;0,I67=""), "* No olvide digitar la variable Niños, niñas, adolescentes y jóvenes Mejor niñez. Digite Cero si no tiene.",IF(I67&gt;D67,"  * La variable  Niños, niñas, adolescentes y jóvenes Mejor niñez  No puede ser mayor al Total.",""))</f>
        <v/>
      </c>
      <c r="DB67" s="25" t="str">
        <f>IF(AND(D67&gt;0,J67=""), "* No olvide digitar la variable Migrantes. Digite Cero si no tiene.",IF(J67&gt;D67,"  * La variable Migrantes No puede ser mayor al Total.",""))</f>
        <v/>
      </c>
      <c r="DC67"/>
      <c r="DD67"/>
      <c r="DE67"/>
      <c r="DG67" s="26">
        <f>IF(AND(D67&gt;0,E67=""),1,IF(E67&gt;D67,1,0))</f>
        <v>0</v>
      </c>
      <c r="DH67" s="26">
        <f>IF(AND(D67&gt;0,F67=""),1,IF(F67&gt;D67,1,0))</f>
        <v>0</v>
      </c>
      <c r="DI67" s="26">
        <f>IF(AND(D67&gt;0,G67=""),1,IF(G67&gt;D67,1,0))</f>
        <v>0</v>
      </c>
      <c r="DJ67" s="26">
        <f>IF(AND(D67&gt;0,H67=""),1,IF(H67&gt;D67,1,0))</f>
        <v>0</v>
      </c>
      <c r="DK67" s="26">
        <f>IF(AND(D67&gt;0,I67=""),1,IF(I67&gt;D67,1,0))</f>
        <v>0</v>
      </c>
      <c r="DL67" s="26">
        <f>IF(AND(D67&gt;0,J67=""),1,IF(J67&gt;D67,1,0))</f>
        <v>0</v>
      </c>
      <c r="DM67"/>
    </row>
    <row r="68" spans="1:117" x14ac:dyDescent="0.25">
      <c r="A68" s="713" t="s">
        <v>94</v>
      </c>
      <c r="B68" s="714" t="s">
        <v>95</v>
      </c>
      <c r="C68" s="715"/>
      <c r="D68" s="159"/>
      <c r="E68" s="159"/>
      <c r="F68" s="159"/>
      <c r="G68" s="159"/>
      <c r="H68" s="159"/>
      <c r="I68" s="159"/>
      <c r="J68" s="159"/>
      <c r="K68" t="str">
        <f t="shared" ref="K68:K78" si="123">CW68&amp;CX68&amp;CY68&amp;CZ68&amp;DA68&amp;DB68&amp;DC68&amp;DD68&amp;DE68</f>
        <v/>
      </c>
      <c r="CW68" s="25" t="str">
        <f t="shared" ref="CW68:CW78" si="124">IF(AND(D68&gt;0,E68=""), "* No olvide digitar la variable Gestantes. Digite Cero si no tiene.",IF(E68&gt;D68,"  * La variable Gestantes No puede ser mayor al Total.",""))</f>
        <v/>
      </c>
      <c r="CX68" s="25" t="str">
        <f t="shared" ref="CX68:CX78" si="125">IF(AND(D68&gt;0,F68=""), "* No olvide digitar la variable 60 años. Digite Cero si no tiene.",IF(F68&gt;D68,"  * La variable 60 años No puede ser mayor al Total.",""))</f>
        <v/>
      </c>
      <c r="CY68" s="25" t="str">
        <f t="shared" ref="CY68:CY78" si="126">IF(AND(D68&gt;0,G68=""), "* No olvide digitar la variable Usuarios con Discapacidad. Digite Cero si no tiene.",IF(G68&gt;D68,"  * La variable Usuarios con Discapacidad No puede ser mayor al Total.",""))</f>
        <v/>
      </c>
      <c r="CZ68" s="25" t="str">
        <f t="shared" ref="CZ68:CZ78" si="127">IF(AND(D68&gt;0,H68=""), "* No olvide digitar la variable Niños, niñas, adolescentes y jóvenes SENAME. Digite Cero si no tiene.",IF(H68&gt;D68,"  * La variable  Niños, niñas, adolescentes y jóvenes SENAME No puede ser mayor al Total.",""))</f>
        <v/>
      </c>
      <c r="DA68" s="25" t="str">
        <f t="shared" ref="DA68:DA78" si="128">IF(AND(D68&gt;0,I68=""), "* No olvide digitar la variable Niños, niñas, adolescentes y jóvenes Mejor niñez. Digite Cero si no tiene.",IF(I68&gt;D68,"  * La variable  Niños, niñas, adolescentes y jóvenes Mejor niñez  No puede ser mayor al Total.",""))</f>
        <v/>
      </c>
      <c r="DB68" s="25" t="str">
        <f t="shared" ref="DB68:DB78" si="129">IF(AND(D68&gt;0,J68=""), "* No olvide digitar la variable Migrantes. Digite Cero si no tiene.",IF(J68&gt;D68,"  * La variable Migrantes No puede ser mayor al Total.",""))</f>
        <v/>
      </c>
      <c r="DC68"/>
      <c r="DD68"/>
      <c r="DE68"/>
      <c r="DG68" s="26">
        <f t="shared" ref="DG68:DG78" si="130">IF(AND(D68&gt;0,E68=""),1,IF(E68&gt;D68,1,0))</f>
        <v>0</v>
      </c>
      <c r="DH68" s="26">
        <f t="shared" ref="DH68:DH78" si="131">IF(AND(D68&gt;0,F68=""),1,IF(F68&gt;D68,1,0))</f>
        <v>0</v>
      </c>
      <c r="DI68" s="26">
        <f t="shared" ref="DI68:DI78" si="132">IF(AND(D68&gt;0,G68=""),1,IF(G68&gt;D68,1,0))</f>
        <v>0</v>
      </c>
      <c r="DJ68" s="26">
        <f t="shared" ref="DJ68:DJ78" si="133">IF(AND(D68&gt;0,H68=""),1,IF(H68&gt;D68,1,0))</f>
        <v>0</v>
      </c>
      <c r="DK68" s="26">
        <f t="shared" ref="DK68:DK78" si="134">IF(AND(D68&gt;0,I68=""),1,IF(I68&gt;D68,1,0))</f>
        <v>0</v>
      </c>
      <c r="DL68" s="26">
        <f t="shared" ref="DL68:DL78" si="135">IF(AND(D68&gt;0,J68=""),1,IF(J68&gt;D68,1,0))</f>
        <v>0</v>
      </c>
      <c r="DM68"/>
    </row>
    <row r="69" spans="1:117" x14ac:dyDescent="0.25">
      <c r="A69" s="713"/>
      <c r="B69" s="3119" t="s">
        <v>96</v>
      </c>
      <c r="C69" s="3121"/>
      <c r="D69" s="3300"/>
      <c r="E69" s="3300"/>
      <c r="F69" s="3300"/>
      <c r="G69" s="3300"/>
      <c r="H69" s="3300"/>
      <c r="I69" s="3300"/>
      <c r="J69" s="3300"/>
      <c r="K69" t="str">
        <f t="shared" si="123"/>
        <v/>
      </c>
      <c r="CW69" s="25" t="str">
        <f t="shared" si="124"/>
        <v/>
      </c>
      <c r="CX69" s="25" t="str">
        <f t="shared" si="125"/>
        <v/>
      </c>
      <c r="CY69" s="25" t="str">
        <f t="shared" si="126"/>
        <v/>
      </c>
      <c r="CZ69" s="25" t="str">
        <f t="shared" si="127"/>
        <v/>
      </c>
      <c r="DA69" s="25" t="str">
        <f t="shared" si="128"/>
        <v/>
      </c>
      <c r="DB69" s="25" t="str">
        <f t="shared" si="129"/>
        <v/>
      </c>
      <c r="DC69"/>
      <c r="DD69"/>
      <c r="DE69"/>
      <c r="DG69" s="26">
        <f t="shared" si="130"/>
        <v>0</v>
      </c>
      <c r="DH69" s="26">
        <f t="shared" si="131"/>
        <v>0</v>
      </c>
      <c r="DI69" s="26">
        <f t="shared" si="132"/>
        <v>0</v>
      </c>
      <c r="DJ69" s="26">
        <f t="shared" si="133"/>
        <v>0</v>
      </c>
      <c r="DK69" s="26">
        <f t="shared" si="134"/>
        <v>0</v>
      </c>
      <c r="DL69" s="26">
        <f t="shared" si="135"/>
        <v>0</v>
      </c>
      <c r="DM69"/>
    </row>
    <row r="70" spans="1:117" x14ac:dyDescent="0.25">
      <c r="A70" s="3112" t="s">
        <v>97</v>
      </c>
      <c r="B70" s="3113"/>
      <c r="C70" s="3114"/>
      <c r="D70" s="3301"/>
      <c r="E70" s="3301"/>
      <c r="F70" s="3301"/>
      <c r="G70" s="3301"/>
      <c r="H70" s="3301"/>
      <c r="I70" s="3301"/>
      <c r="J70" s="3301"/>
      <c r="K70" t="str">
        <f t="shared" si="123"/>
        <v/>
      </c>
      <c r="CW70" s="25" t="str">
        <f t="shared" si="124"/>
        <v/>
      </c>
      <c r="CX70" s="25" t="str">
        <f t="shared" si="125"/>
        <v/>
      </c>
      <c r="CY70" s="25" t="str">
        <f t="shared" si="126"/>
        <v/>
      </c>
      <c r="CZ70" s="25" t="str">
        <f t="shared" si="127"/>
        <v/>
      </c>
      <c r="DA70" s="25" t="str">
        <f t="shared" si="128"/>
        <v/>
      </c>
      <c r="DB70" s="25" t="str">
        <f t="shared" si="129"/>
        <v/>
      </c>
      <c r="DC70"/>
      <c r="DD70"/>
      <c r="DE70"/>
      <c r="DG70" s="26">
        <f t="shared" si="130"/>
        <v>0</v>
      </c>
      <c r="DH70" s="26">
        <f t="shared" si="131"/>
        <v>0</v>
      </c>
      <c r="DI70" s="26">
        <f t="shared" si="132"/>
        <v>0</v>
      </c>
      <c r="DJ70" s="26">
        <f t="shared" si="133"/>
        <v>0</v>
      </c>
      <c r="DK70" s="26">
        <f t="shared" si="134"/>
        <v>0</v>
      </c>
      <c r="DL70" s="26">
        <f t="shared" si="135"/>
        <v>0</v>
      </c>
      <c r="DM70"/>
    </row>
    <row r="71" spans="1:117" x14ac:dyDescent="0.25">
      <c r="A71" s="3119" t="s">
        <v>98</v>
      </c>
      <c r="B71" s="3120"/>
      <c r="C71" s="3121"/>
      <c r="D71" s="3300"/>
      <c r="E71" s="3300"/>
      <c r="F71" s="3300"/>
      <c r="G71" s="3300"/>
      <c r="H71" s="3300"/>
      <c r="I71" s="3300"/>
      <c r="J71" s="3300"/>
      <c r="K71" t="str">
        <f t="shared" si="123"/>
        <v/>
      </c>
      <c r="CW71" s="25" t="str">
        <f t="shared" si="124"/>
        <v/>
      </c>
      <c r="CX71" s="25" t="str">
        <f t="shared" si="125"/>
        <v/>
      </c>
      <c r="CY71" s="25" t="str">
        <f t="shared" si="126"/>
        <v/>
      </c>
      <c r="CZ71" s="25" t="str">
        <f t="shared" si="127"/>
        <v/>
      </c>
      <c r="DA71" s="25" t="str">
        <f t="shared" si="128"/>
        <v/>
      </c>
      <c r="DB71" s="25" t="str">
        <f t="shared" si="129"/>
        <v/>
      </c>
      <c r="DC71"/>
      <c r="DD71"/>
      <c r="DE71"/>
      <c r="DG71" s="26">
        <f t="shared" si="130"/>
        <v>0</v>
      </c>
      <c r="DH71" s="26">
        <f t="shared" si="131"/>
        <v>0</v>
      </c>
      <c r="DI71" s="26">
        <f t="shared" si="132"/>
        <v>0</v>
      </c>
      <c r="DJ71" s="26">
        <f t="shared" si="133"/>
        <v>0</v>
      </c>
      <c r="DK71" s="26">
        <f t="shared" si="134"/>
        <v>0</v>
      </c>
      <c r="DL71" s="26">
        <f t="shared" si="135"/>
        <v>0</v>
      </c>
      <c r="DM71"/>
    </row>
    <row r="72" spans="1:117" x14ac:dyDescent="0.25">
      <c r="A72" s="3291" t="s">
        <v>99</v>
      </c>
      <c r="B72" s="720"/>
      <c r="C72" s="3064"/>
      <c r="D72" s="162"/>
      <c r="E72" s="162"/>
      <c r="F72" s="162"/>
      <c r="G72" s="162"/>
      <c r="H72" s="162"/>
      <c r="I72" s="162"/>
      <c r="J72" s="162"/>
      <c r="K72" t="str">
        <f t="shared" si="123"/>
        <v/>
      </c>
      <c r="CW72" s="25" t="str">
        <f t="shared" si="124"/>
        <v/>
      </c>
      <c r="CX72" s="25" t="str">
        <f t="shared" si="125"/>
        <v/>
      </c>
      <c r="CY72" s="25" t="str">
        <f t="shared" si="126"/>
        <v/>
      </c>
      <c r="CZ72" s="25" t="str">
        <f t="shared" si="127"/>
        <v/>
      </c>
      <c r="DA72" s="25" t="str">
        <f t="shared" si="128"/>
        <v/>
      </c>
      <c r="DB72" s="25" t="str">
        <f t="shared" si="129"/>
        <v/>
      </c>
      <c r="DC72"/>
      <c r="DD72"/>
      <c r="DE72"/>
      <c r="DG72" s="26">
        <f t="shared" si="130"/>
        <v>0</v>
      </c>
      <c r="DH72" s="26">
        <f t="shared" si="131"/>
        <v>0</v>
      </c>
      <c r="DI72" s="26">
        <f t="shared" si="132"/>
        <v>0</v>
      </c>
      <c r="DJ72" s="26">
        <f t="shared" si="133"/>
        <v>0</v>
      </c>
      <c r="DK72" s="26">
        <f t="shared" si="134"/>
        <v>0</v>
      </c>
      <c r="DL72" s="26">
        <f t="shared" si="135"/>
        <v>0</v>
      </c>
      <c r="DM72"/>
    </row>
    <row r="73" spans="1:117" x14ac:dyDescent="0.25">
      <c r="A73" s="3255" t="s">
        <v>100</v>
      </c>
      <c r="B73" s="3256"/>
      <c r="C73" s="3257"/>
      <c r="D73" s="3301"/>
      <c r="E73" s="3301"/>
      <c r="F73" s="3302"/>
      <c r="G73" s="3303"/>
      <c r="H73" s="3303"/>
      <c r="I73" s="3303"/>
      <c r="J73" s="3303"/>
      <c r="K73" t="str">
        <f t="shared" si="123"/>
        <v/>
      </c>
      <c r="CW73" s="25" t="str">
        <f t="shared" si="124"/>
        <v/>
      </c>
      <c r="CX73" s="25" t="str">
        <f t="shared" si="125"/>
        <v/>
      </c>
      <c r="CY73" s="25" t="str">
        <f t="shared" si="126"/>
        <v/>
      </c>
      <c r="CZ73" s="25" t="str">
        <f t="shared" si="127"/>
        <v/>
      </c>
      <c r="DA73" s="25" t="str">
        <f t="shared" si="128"/>
        <v/>
      </c>
      <c r="DB73" s="25" t="str">
        <f t="shared" si="129"/>
        <v/>
      </c>
      <c r="DC73"/>
      <c r="DD73"/>
      <c r="DE73"/>
      <c r="DG73" s="26">
        <f t="shared" si="130"/>
        <v>0</v>
      </c>
      <c r="DH73" s="26">
        <f t="shared" si="131"/>
        <v>0</v>
      </c>
      <c r="DI73" s="26">
        <f t="shared" si="132"/>
        <v>0</v>
      </c>
      <c r="DJ73" s="26">
        <f t="shared" si="133"/>
        <v>0</v>
      </c>
      <c r="DK73" s="26">
        <f t="shared" si="134"/>
        <v>0</v>
      </c>
      <c r="DL73" s="26">
        <f t="shared" si="135"/>
        <v>0</v>
      </c>
      <c r="DM73"/>
    </row>
    <row r="74" spans="1:117" x14ac:dyDescent="0.25">
      <c r="A74" s="3112" t="s">
        <v>101</v>
      </c>
      <c r="B74" s="3113"/>
      <c r="C74" s="3114"/>
      <c r="D74" s="3301"/>
      <c r="E74" s="3301"/>
      <c r="F74" s="3301"/>
      <c r="G74" s="3301"/>
      <c r="H74" s="3301"/>
      <c r="I74" s="3301"/>
      <c r="J74" s="3301"/>
      <c r="K74" t="str">
        <f t="shared" si="123"/>
        <v/>
      </c>
      <c r="CW74" s="25" t="str">
        <f t="shared" si="124"/>
        <v/>
      </c>
      <c r="CX74" s="25" t="str">
        <f t="shared" si="125"/>
        <v/>
      </c>
      <c r="CY74" s="25" t="str">
        <f t="shared" si="126"/>
        <v/>
      </c>
      <c r="CZ74" s="25" t="str">
        <f t="shared" si="127"/>
        <v/>
      </c>
      <c r="DA74" s="25" t="str">
        <f t="shared" si="128"/>
        <v/>
      </c>
      <c r="DB74" s="25" t="str">
        <f t="shared" si="129"/>
        <v/>
      </c>
      <c r="DC74"/>
      <c r="DD74"/>
      <c r="DE74"/>
      <c r="DG74" s="26">
        <f t="shared" si="130"/>
        <v>0</v>
      </c>
      <c r="DH74" s="26">
        <f t="shared" si="131"/>
        <v>0</v>
      </c>
      <c r="DI74" s="26">
        <f t="shared" si="132"/>
        <v>0</v>
      </c>
      <c r="DJ74" s="26">
        <f t="shared" si="133"/>
        <v>0</v>
      </c>
      <c r="DK74" s="26">
        <f t="shared" si="134"/>
        <v>0</v>
      </c>
      <c r="DL74" s="26">
        <f t="shared" si="135"/>
        <v>0</v>
      </c>
      <c r="DM74"/>
    </row>
    <row r="75" spans="1:117" x14ac:dyDescent="0.25">
      <c r="A75" s="3119" t="s">
        <v>102</v>
      </c>
      <c r="B75" s="3120"/>
      <c r="C75" s="3121"/>
      <c r="D75" s="3300"/>
      <c r="E75" s="3300"/>
      <c r="F75" s="3304"/>
      <c r="G75" s="3305"/>
      <c r="H75" s="3305"/>
      <c r="I75" s="3305"/>
      <c r="J75" s="3305"/>
      <c r="K75" t="str">
        <f t="shared" si="123"/>
        <v/>
      </c>
      <c r="CW75" s="25" t="str">
        <f t="shared" si="124"/>
        <v/>
      </c>
      <c r="CX75" s="25" t="str">
        <f t="shared" si="125"/>
        <v/>
      </c>
      <c r="CY75" s="25" t="str">
        <f t="shared" si="126"/>
        <v/>
      </c>
      <c r="CZ75" s="25" t="str">
        <f t="shared" si="127"/>
        <v/>
      </c>
      <c r="DA75" s="25" t="str">
        <f t="shared" si="128"/>
        <v/>
      </c>
      <c r="DB75" s="25" t="str">
        <f t="shared" si="129"/>
        <v/>
      </c>
      <c r="DC75"/>
      <c r="DD75"/>
      <c r="DE75"/>
      <c r="DG75" s="26">
        <f t="shared" si="130"/>
        <v>0</v>
      </c>
      <c r="DH75" s="26">
        <f t="shared" si="131"/>
        <v>0</v>
      </c>
      <c r="DI75" s="26">
        <f t="shared" si="132"/>
        <v>0</v>
      </c>
      <c r="DJ75" s="26">
        <f t="shared" si="133"/>
        <v>0</v>
      </c>
      <c r="DK75" s="26">
        <f t="shared" si="134"/>
        <v>0</v>
      </c>
      <c r="DL75" s="26">
        <f t="shared" si="135"/>
        <v>0</v>
      </c>
      <c r="DM75"/>
    </row>
    <row r="76" spans="1:117" x14ac:dyDescent="0.25">
      <c r="A76" s="3119" t="s">
        <v>103</v>
      </c>
      <c r="B76" s="3120"/>
      <c r="C76" s="3121"/>
      <c r="D76" s="3300"/>
      <c r="E76" s="3300"/>
      <c r="F76" s="3304"/>
      <c r="G76" s="3305"/>
      <c r="H76" s="3305"/>
      <c r="I76" s="3305"/>
      <c r="J76" s="3305"/>
      <c r="K76" t="str">
        <f t="shared" si="123"/>
        <v/>
      </c>
      <c r="CW76" s="25" t="str">
        <f t="shared" si="124"/>
        <v/>
      </c>
      <c r="CX76" s="25" t="str">
        <f t="shared" si="125"/>
        <v/>
      </c>
      <c r="CY76" s="25" t="str">
        <f t="shared" si="126"/>
        <v/>
      </c>
      <c r="CZ76" s="25" t="str">
        <f t="shared" si="127"/>
        <v/>
      </c>
      <c r="DA76" s="25" t="str">
        <f t="shared" si="128"/>
        <v/>
      </c>
      <c r="DB76" s="25" t="str">
        <f t="shared" si="129"/>
        <v/>
      </c>
      <c r="DC76"/>
      <c r="DD76"/>
      <c r="DE76"/>
      <c r="DG76" s="26">
        <f t="shared" si="130"/>
        <v>0</v>
      </c>
      <c r="DH76" s="26">
        <f t="shared" si="131"/>
        <v>0</v>
      </c>
      <c r="DI76" s="26">
        <f t="shared" si="132"/>
        <v>0</v>
      </c>
      <c r="DJ76" s="26">
        <f t="shared" si="133"/>
        <v>0</v>
      </c>
      <c r="DK76" s="26">
        <f t="shared" si="134"/>
        <v>0</v>
      </c>
      <c r="DL76" s="26">
        <f t="shared" si="135"/>
        <v>0</v>
      </c>
      <c r="DM76"/>
    </row>
    <row r="77" spans="1:117" ht="15" customHeight="1" x14ac:dyDescent="0.25">
      <c r="A77" s="3119" t="s">
        <v>104</v>
      </c>
      <c r="B77" s="3120"/>
      <c r="C77" s="3121"/>
      <c r="D77" s="3300"/>
      <c r="E77" s="3300"/>
      <c r="F77" s="3304"/>
      <c r="G77" s="3305"/>
      <c r="H77" s="3305"/>
      <c r="I77" s="3305"/>
      <c r="J77" s="3305"/>
      <c r="K77" t="str">
        <f t="shared" si="123"/>
        <v/>
      </c>
      <c r="CW77" s="25" t="str">
        <f t="shared" si="124"/>
        <v/>
      </c>
      <c r="CX77" s="25" t="str">
        <f t="shared" si="125"/>
        <v/>
      </c>
      <c r="CY77" s="25" t="str">
        <f t="shared" si="126"/>
        <v/>
      </c>
      <c r="CZ77" s="25" t="str">
        <f t="shared" si="127"/>
        <v/>
      </c>
      <c r="DA77" s="25" t="str">
        <f t="shared" si="128"/>
        <v/>
      </c>
      <c r="DB77" s="25" t="str">
        <f t="shared" si="129"/>
        <v/>
      </c>
      <c r="DC77"/>
      <c r="DD77"/>
      <c r="DE77"/>
      <c r="DG77" s="26">
        <f t="shared" si="130"/>
        <v>0</v>
      </c>
      <c r="DH77" s="26">
        <f t="shared" si="131"/>
        <v>0</v>
      </c>
      <c r="DI77" s="26">
        <f t="shared" si="132"/>
        <v>0</v>
      </c>
      <c r="DJ77" s="26">
        <f t="shared" si="133"/>
        <v>0</v>
      </c>
      <c r="DK77" s="26">
        <f t="shared" si="134"/>
        <v>0</v>
      </c>
      <c r="DL77" s="26">
        <f t="shared" si="135"/>
        <v>0</v>
      </c>
      <c r="DM77"/>
    </row>
    <row r="78" spans="1:117" x14ac:dyDescent="0.25">
      <c r="A78" s="3306" t="s">
        <v>105</v>
      </c>
      <c r="B78" s="737"/>
      <c r="C78" s="738"/>
      <c r="D78" s="3307"/>
      <c r="E78" s="3307"/>
      <c r="F78" s="3308"/>
      <c r="G78" s="3309"/>
      <c r="H78" s="3309"/>
      <c r="I78" s="3309"/>
      <c r="J78" s="3309"/>
      <c r="K78" t="str">
        <f t="shared" si="123"/>
        <v/>
      </c>
      <c r="CW78" s="25" t="str">
        <f t="shared" si="124"/>
        <v/>
      </c>
      <c r="CX78" s="25" t="str">
        <f t="shared" si="125"/>
        <v/>
      </c>
      <c r="CY78" s="25" t="str">
        <f t="shared" si="126"/>
        <v/>
      </c>
      <c r="CZ78" s="25" t="str">
        <f t="shared" si="127"/>
        <v/>
      </c>
      <c r="DA78" s="25" t="str">
        <f t="shared" si="128"/>
        <v/>
      </c>
      <c r="DB78" s="25" t="str">
        <f t="shared" si="129"/>
        <v/>
      </c>
      <c r="DC78"/>
      <c r="DD78"/>
      <c r="DE78"/>
      <c r="DG78" s="26">
        <f t="shared" si="130"/>
        <v>0</v>
      </c>
      <c r="DH78" s="26">
        <f t="shared" si="131"/>
        <v>0</v>
      </c>
      <c r="DI78" s="26">
        <f t="shared" si="132"/>
        <v>0</v>
      </c>
      <c r="DJ78" s="26">
        <f t="shared" si="133"/>
        <v>0</v>
      </c>
      <c r="DK78" s="26">
        <f t="shared" si="134"/>
        <v>0</v>
      </c>
      <c r="DL78" s="26">
        <f t="shared" si="135"/>
        <v>0</v>
      </c>
      <c r="DM78"/>
    </row>
    <row r="79" spans="1:117" x14ac:dyDescent="0.25">
      <c r="A79" s="5" t="s">
        <v>106</v>
      </c>
      <c r="CW79"/>
      <c r="CX79"/>
      <c r="CY79"/>
      <c r="CZ79"/>
      <c r="DA79"/>
      <c r="DB79"/>
      <c r="DC79"/>
      <c r="DD79"/>
      <c r="DE79"/>
      <c r="DG79"/>
      <c r="DH79"/>
      <c r="DI79"/>
      <c r="DJ79"/>
      <c r="DK79"/>
      <c r="DL79"/>
      <c r="DM79"/>
    </row>
    <row r="80" spans="1:117" x14ac:dyDescent="0.25">
      <c r="A80" s="3086" t="s">
        <v>107</v>
      </c>
      <c r="B80" s="632"/>
      <c r="C80" s="3088"/>
      <c r="D80" s="3206" t="s">
        <v>108</v>
      </c>
      <c r="E80" s="3180"/>
      <c r="F80" s="3102"/>
      <c r="CW80"/>
      <c r="CX80"/>
      <c r="CY80"/>
      <c r="CZ80"/>
      <c r="DA80"/>
      <c r="DB80"/>
      <c r="DC80"/>
      <c r="DD80"/>
      <c r="DE80"/>
      <c r="DG80"/>
      <c r="DH80"/>
      <c r="DI80"/>
      <c r="DJ80"/>
      <c r="DK80"/>
      <c r="DL80"/>
      <c r="DM80"/>
    </row>
    <row r="81" spans="1:118" x14ac:dyDescent="0.25">
      <c r="A81" s="3103"/>
      <c r="B81" s="636"/>
      <c r="C81" s="3104"/>
      <c r="D81" s="3310" t="s">
        <v>4</v>
      </c>
      <c r="E81" s="3105" t="s">
        <v>33</v>
      </c>
      <c r="F81" s="3311" t="s">
        <v>34</v>
      </c>
      <c r="CW81"/>
      <c r="CX81"/>
      <c r="CY81"/>
      <c r="CZ81"/>
      <c r="DA81"/>
      <c r="DB81"/>
      <c r="DC81"/>
      <c r="DD81"/>
      <c r="DE81"/>
      <c r="DG81"/>
      <c r="DH81"/>
      <c r="DI81"/>
      <c r="DJ81"/>
      <c r="DK81"/>
      <c r="DL81"/>
      <c r="DM81"/>
    </row>
    <row r="82" spans="1:118" x14ac:dyDescent="0.25">
      <c r="A82" s="3312" t="s">
        <v>109</v>
      </c>
      <c r="B82" s="3313" t="s">
        <v>110</v>
      </c>
      <c r="C82" s="3314"/>
      <c r="D82" s="3315">
        <f>SUM(E82+F82)</f>
        <v>0</v>
      </c>
      <c r="E82" s="19"/>
      <c r="F82" s="22"/>
      <c r="CW82"/>
      <c r="CX82"/>
      <c r="CY82"/>
      <c r="CZ82"/>
      <c r="DA82"/>
      <c r="DB82"/>
      <c r="DC82"/>
      <c r="DD82"/>
      <c r="DE82"/>
      <c r="DG82"/>
      <c r="DH82"/>
      <c r="DI82"/>
      <c r="DJ82"/>
      <c r="DK82"/>
      <c r="DL82"/>
      <c r="DM82"/>
    </row>
    <row r="83" spans="1:118" x14ac:dyDescent="0.25">
      <c r="A83" s="3035"/>
      <c r="B83" s="3132" t="s">
        <v>111</v>
      </c>
      <c r="C83" s="735"/>
      <c r="D83" s="3133">
        <f>SUM(E83+F83)</f>
        <v>0</v>
      </c>
      <c r="E83" s="3175"/>
      <c r="F83" s="3135"/>
      <c r="CW83"/>
      <c r="CX83"/>
      <c r="CY83"/>
      <c r="CZ83"/>
      <c r="DA83"/>
      <c r="DB83"/>
      <c r="DC83"/>
      <c r="DD83"/>
      <c r="DE83"/>
      <c r="DG83"/>
      <c r="DH83"/>
      <c r="DI83"/>
      <c r="DJ83"/>
      <c r="DK83"/>
      <c r="DL83"/>
      <c r="DM83"/>
    </row>
    <row r="84" spans="1:118" x14ac:dyDescent="0.25">
      <c r="A84" s="43" t="s">
        <v>112</v>
      </c>
      <c r="B84" s="174"/>
      <c r="C84" s="174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CW84"/>
      <c r="CX84"/>
      <c r="CY84"/>
      <c r="CZ84"/>
      <c r="DA84"/>
      <c r="DB84"/>
      <c r="DC84"/>
      <c r="DD84"/>
      <c r="DE84"/>
      <c r="DG84"/>
      <c r="DH84"/>
      <c r="DI84"/>
      <c r="DJ84"/>
      <c r="DK84"/>
      <c r="DL84"/>
      <c r="DM84"/>
    </row>
    <row r="85" spans="1:118" ht="15" customHeight="1" x14ac:dyDescent="0.25">
      <c r="A85" s="632" t="s">
        <v>113</v>
      </c>
      <c r="B85" s="632"/>
      <c r="C85" s="3088"/>
      <c r="D85" s="3086" t="s">
        <v>4</v>
      </c>
      <c r="E85" s="632"/>
      <c r="F85" s="3088"/>
      <c r="G85" s="3092" t="s">
        <v>5</v>
      </c>
      <c r="H85" s="3093"/>
      <c r="I85" s="3093"/>
      <c r="J85" s="3093"/>
      <c r="K85" s="3093"/>
      <c r="L85" s="3093"/>
      <c r="M85" s="3093"/>
      <c r="N85" s="3093"/>
      <c r="O85" s="3093"/>
      <c r="P85" s="3093"/>
      <c r="Q85" s="3093"/>
      <c r="R85" s="3093"/>
      <c r="S85" s="3093"/>
      <c r="T85" s="3093"/>
      <c r="U85" s="3093"/>
      <c r="V85" s="3093"/>
      <c r="W85" s="3093"/>
      <c r="X85" s="3093"/>
      <c r="Y85" s="3093"/>
      <c r="Z85" s="3093"/>
      <c r="AA85" s="3093"/>
      <c r="AB85" s="3093"/>
      <c r="AC85" s="3093"/>
      <c r="AD85" s="3093"/>
      <c r="AE85" s="3093"/>
      <c r="AF85" s="3093"/>
      <c r="AG85" s="3093"/>
      <c r="AH85" s="3093"/>
      <c r="AI85" s="3093"/>
      <c r="AJ85" s="3093"/>
      <c r="AK85" s="3093"/>
      <c r="AL85" s="3093"/>
      <c r="AM85" s="3093"/>
      <c r="AN85" s="3094"/>
      <c r="AO85" s="3101" t="s">
        <v>114</v>
      </c>
      <c r="AP85" s="3179" t="s">
        <v>7</v>
      </c>
      <c r="AQ85" s="3316" t="s">
        <v>115</v>
      </c>
      <c r="AR85" s="3096" t="s">
        <v>116</v>
      </c>
      <c r="AS85" s="3096" t="s">
        <v>117</v>
      </c>
      <c r="AT85" s="3317" t="s">
        <v>118</v>
      </c>
      <c r="AU85" s="3317" t="s">
        <v>12</v>
      </c>
      <c r="AV85" s="3317" t="s">
        <v>13</v>
      </c>
      <c r="AW85" s="3318" t="s">
        <v>10</v>
      </c>
      <c r="CW85"/>
      <c r="CX85"/>
      <c r="CY85"/>
      <c r="CZ85"/>
      <c r="DA85"/>
      <c r="DB85"/>
      <c r="DC85"/>
      <c r="DD85"/>
      <c r="DE85"/>
      <c r="DG85"/>
      <c r="DH85"/>
      <c r="DI85"/>
      <c r="DJ85"/>
      <c r="DK85"/>
      <c r="DL85"/>
      <c r="DM85"/>
    </row>
    <row r="86" spans="1:118" ht="15" customHeight="1" x14ac:dyDescent="0.25">
      <c r="A86" s="634"/>
      <c r="B86" s="634"/>
      <c r="C86" s="635"/>
      <c r="D86" s="3103"/>
      <c r="E86" s="636"/>
      <c r="F86" s="3104"/>
      <c r="G86" s="3153" t="s">
        <v>119</v>
      </c>
      <c r="H86" s="3100"/>
      <c r="I86" s="3092" t="s">
        <v>16</v>
      </c>
      <c r="J86" s="3093"/>
      <c r="K86" s="3092" t="s">
        <v>17</v>
      </c>
      <c r="L86" s="3101"/>
      <c r="M86" s="3092" t="s">
        <v>18</v>
      </c>
      <c r="N86" s="3101"/>
      <c r="O86" s="3092" t="s">
        <v>19</v>
      </c>
      <c r="P86" s="3101"/>
      <c r="Q86" s="3092" t="s">
        <v>20</v>
      </c>
      <c r="R86" s="3101"/>
      <c r="S86" s="3092" t="s">
        <v>21</v>
      </c>
      <c r="T86" s="3101"/>
      <c r="U86" s="3093" t="s">
        <v>22</v>
      </c>
      <c r="V86" s="3101"/>
      <c r="W86" s="3092" t="s">
        <v>23</v>
      </c>
      <c r="X86" s="3102"/>
      <c r="Y86" s="3092" t="s">
        <v>24</v>
      </c>
      <c r="Z86" s="3102"/>
      <c r="AA86" s="3092" t="s">
        <v>25</v>
      </c>
      <c r="AB86" s="3102"/>
      <c r="AC86" s="3092" t="s">
        <v>26</v>
      </c>
      <c r="AD86" s="3102"/>
      <c r="AE86" s="3092" t="s">
        <v>27</v>
      </c>
      <c r="AF86" s="3102"/>
      <c r="AG86" s="3092" t="s">
        <v>28</v>
      </c>
      <c r="AH86" s="3102"/>
      <c r="AI86" s="3092" t="s">
        <v>29</v>
      </c>
      <c r="AJ86" s="3102"/>
      <c r="AK86" s="3093" t="s">
        <v>30</v>
      </c>
      <c r="AL86" s="3102"/>
      <c r="AM86" s="3092" t="s">
        <v>31</v>
      </c>
      <c r="AN86" s="3154"/>
      <c r="AO86" s="3101"/>
      <c r="AP86" s="3179"/>
      <c r="AQ86" s="744"/>
      <c r="AR86" s="647"/>
      <c r="AS86" s="647"/>
      <c r="AT86" s="3317"/>
      <c r="AU86" s="3317"/>
      <c r="AV86" s="3317"/>
      <c r="AW86" s="741"/>
      <c r="CW86"/>
      <c r="CX86"/>
      <c r="CY86"/>
      <c r="CZ86"/>
      <c r="DA86"/>
      <c r="DB86"/>
      <c r="DC86"/>
      <c r="DD86"/>
      <c r="DE86"/>
      <c r="DG86"/>
      <c r="DH86"/>
      <c r="DI86"/>
      <c r="DJ86"/>
      <c r="DK86"/>
      <c r="DL86"/>
      <c r="DM86"/>
    </row>
    <row r="87" spans="1:118" x14ac:dyDescent="0.25">
      <c r="A87" s="636"/>
      <c r="B87" s="636"/>
      <c r="C87" s="3104"/>
      <c r="D87" s="3110" t="s">
        <v>32</v>
      </c>
      <c r="E87" s="3108" t="s">
        <v>33</v>
      </c>
      <c r="F87" s="3109" t="s">
        <v>34</v>
      </c>
      <c r="G87" s="3110" t="s">
        <v>33</v>
      </c>
      <c r="H87" s="3109" t="s">
        <v>34</v>
      </c>
      <c r="I87" s="3110" t="s">
        <v>33</v>
      </c>
      <c r="J87" s="3184" t="s">
        <v>34</v>
      </c>
      <c r="K87" s="3110" t="s">
        <v>33</v>
      </c>
      <c r="L87" s="3109" t="s">
        <v>34</v>
      </c>
      <c r="M87" s="3110" t="s">
        <v>33</v>
      </c>
      <c r="N87" s="3109" t="s">
        <v>34</v>
      </c>
      <c r="O87" s="3108" t="s">
        <v>33</v>
      </c>
      <c r="P87" s="3109" t="s">
        <v>34</v>
      </c>
      <c r="Q87" s="3108" t="s">
        <v>33</v>
      </c>
      <c r="R87" s="3109" t="s">
        <v>34</v>
      </c>
      <c r="S87" s="3108" t="s">
        <v>33</v>
      </c>
      <c r="T87" s="3109" t="s">
        <v>34</v>
      </c>
      <c r="U87" s="3108" t="s">
        <v>33</v>
      </c>
      <c r="V87" s="3109" t="s">
        <v>34</v>
      </c>
      <c r="W87" s="3108" t="s">
        <v>33</v>
      </c>
      <c r="X87" s="3109" t="s">
        <v>34</v>
      </c>
      <c r="Y87" s="3108" t="s">
        <v>33</v>
      </c>
      <c r="Z87" s="3109" t="s">
        <v>34</v>
      </c>
      <c r="AA87" s="3108" t="s">
        <v>33</v>
      </c>
      <c r="AB87" s="3109" t="s">
        <v>34</v>
      </c>
      <c r="AC87" s="3108" t="s">
        <v>33</v>
      </c>
      <c r="AD87" s="3109" t="s">
        <v>34</v>
      </c>
      <c r="AE87" s="3108" t="s">
        <v>33</v>
      </c>
      <c r="AF87" s="3109" t="s">
        <v>34</v>
      </c>
      <c r="AG87" s="3108" t="s">
        <v>33</v>
      </c>
      <c r="AH87" s="3109" t="s">
        <v>34</v>
      </c>
      <c r="AI87" s="3108" t="s">
        <v>33</v>
      </c>
      <c r="AJ87" s="3109" t="s">
        <v>34</v>
      </c>
      <c r="AK87" s="3108" t="s">
        <v>33</v>
      </c>
      <c r="AL87" s="3109" t="s">
        <v>34</v>
      </c>
      <c r="AM87" s="3108" t="s">
        <v>33</v>
      </c>
      <c r="AN87" s="3156" t="s">
        <v>34</v>
      </c>
      <c r="AO87" s="3101"/>
      <c r="AP87" s="3179"/>
      <c r="AQ87" s="3319"/>
      <c r="AR87" s="3111"/>
      <c r="AS87" s="3111"/>
      <c r="AT87" s="3317"/>
      <c r="AU87" s="3317"/>
      <c r="AV87" s="3317"/>
      <c r="AW87" s="3320"/>
      <c r="CW87"/>
      <c r="CX87"/>
      <c r="CY87"/>
      <c r="CZ87"/>
      <c r="DA87"/>
      <c r="DB87"/>
      <c r="DC87"/>
      <c r="DD87"/>
      <c r="DE87"/>
      <c r="DG87"/>
      <c r="DH87"/>
      <c r="DI87"/>
      <c r="DJ87"/>
      <c r="DK87"/>
      <c r="DL87"/>
      <c r="DM87"/>
    </row>
    <row r="88" spans="1:118" x14ac:dyDescent="0.25">
      <c r="A88" s="3321" t="s">
        <v>120</v>
      </c>
      <c r="B88" s="3321"/>
      <c r="C88" s="3321"/>
      <c r="D88" s="3115">
        <f>SUM(E88:F88)</f>
        <v>4</v>
      </c>
      <c r="E88" s="3161">
        <f>SUM(G88+I88+K88+M88+O88+Q88+S88+U88+W88+Y88+AA88+AC88+AE88+AG88+AI88+AK88+AM88)</f>
        <v>2</v>
      </c>
      <c r="F88" s="18">
        <f>SUM(H88+J88+L88+N88+P88+R88+T88+V88+X88+Z88+AB88+AD88+AF88+AH88+AJ88+AL88+AN88)</f>
        <v>2</v>
      </c>
      <c r="G88" s="3162">
        <v>0</v>
      </c>
      <c r="H88" s="52">
        <v>0</v>
      </c>
      <c r="I88" s="3162">
        <v>0</v>
      </c>
      <c r="J88" s="3188">
        <v>0</v>
      </c>
      <c r="K88" s="3162">
        <v>0</v>
      </c>
      <c r="L88" s="52">
        <v>0</v>
      </c>
      <c r="M88" s="3162">
        <v>0</v>
      </c>
      <c r="N88" s="52">
        <v>0</v>
      </c>
      <c r="O88" s="3118">
        <v>0</v>
      </c>
      <c r="P88" s="52">
        <v>0</v>
      </c>
      <c r="Q88" s="3118">
        <v>0</v>
      </c>
      <c r="R88" s="52">
        <v>0</v>
      </c>
      <c r="S88" s="3118">
        <v>0</v>
      </c>
      <c r="T88" s="52">
        <v>0</v>
      </c>
      <c r="U88" s="3118">
        <v>0</v>
      </c>
      <c r="V88" s="52">
        <v>0</v>
      </c>
      <c r="W88" s="3118">
        <v>0</v>
      </c>
      <c r="X88" s="52">
        <v>1</v>
      </c>
      <c r="Y88" s="3118">
        <v>1</v>
      </c>
      <c r="Z88" s="52">
        <v>1</v>
      </c>
      <c r="AA88" s="3118">
        <v>0</v>
      </c>
      <c r="AB88" s="52">
        <v>0</v>
      </c>
      <c r="AC88" s="3118">
        <v>1</v>
      </c>
      <c r="AD88" s="52">
        <v>0</v>
      </c>
      <c r="AE88" s="3118">
        <v>0</v>
      </c>
      <c r="AF88" s="52">
        <v>0</v>
      </c>
      <c r="AG88" s="3118">
        <v>0</v>
      </c>
      <c r="AH88" s="52">
        <v>0</v>
      </c>
      <c r="AI88" s="3118">
        <v>0</v>
      </c>
      <c r="AJ88" s="52">
        <v>0</v>
      </c>
      <c r="AK88" s="3118">
        <v>0</v>
      </c>
      <c r="AL88" s="52">
        <v>0</v>
      </c>
      <c r="AM88" s="3118">
        <v>0</v>
      </c>
      <c r="AN88" s="55">
        <v>0</v>
      </c>
      <c r="AO88" s="3187">
        <v>0</v>
      </c>
      <c r="AP88" s="3143">
        <v>0</v>
      </c>
      <c r="AQ88" s="3143">
        <v>4</v>
      </c>
      <c r="AR88" s="3143">
        <v>0</v>
      </c>
      <c r="AS88" s="3143">
        <v>0</v>
      </c>
      <c r="AT88" s="3143">
        <v>0</v>
      </c>
      <c r="AU88" s="3143">
        <v>0</v>
      </c>
      <c r="AV88" s="3143">
        <v>0</v>
      </c>
      <c r="AW88" s="3143">
        <v>0</v>
      </c>
      <c r="AX88" t="str">
        <f>CW88&amp;CX88&amp;CY88&amp;CZ88&amp;DA88&amp;DB88&amp;DC88&amp;DD88</f>
        <v/>
      </c>
      <c r="CW88" s="25" t="str">
        <f>IF(AND((W88+X88)&gt;0,AO88="")," * No olvide digitar la variable 12 años. Si no tiene digite Cero.",IF(AO88&gt;(W88+X88),"* Las Consultas de 12 años NO DEBEN ser mayor que el total de Consultas entre 10-14 años",""))</f>
        <v/>
      </c>
      <c r="CX88" s="25" t="str">
        <f>IF(AND(F88&gt;0,AP88="")," * No olvide digitar la variable Embarazadas. Digite cero si no tiene.",IF(AP88&gt;F88," * Las embarazadas no pueden ser mayor al Total Mujeres.",""))</f>
        <v/>
      </c>
      <c r="CY88" s="25" t="str">
        <f>IF(AND(D88&gt;0,AQ88="")," * No olvide digitar Beneficiarios. Digite Cero si no tiene",IF(AQ88&gt;D88," * Los beneficiarios no pueden ser mayor al Total Ambos Sexos.",""))</f>
        <v/>
      </c>
      <c r="CZ88" s="25" t="str">
        <f>IF(AND((AI88+AJ88&gt;0),AR88="")," * No olvide digitar la variable 60 años. Si no tiene digite Cero.",IF(AR88&gt;(AI88+AJ88)," * Las consultas de 60 años NO DEBEN ser mayor que el total de consultas de entre 60-64 años",""))</f>
        <v/>
      </c>
      <c r="DA88" s="25" t="str">
        <f>IF(AND(D88&gt;0,AT88="")," * No olvide digitar la variable usuarios con discapacidad. Digite Cero si no tiene.",IF(AT88&gt;D88," * La variable Usuarios con discapacidad No puede ser mayor al Total Ambos Sexos.",""))</f>
        <v/>
      </c>
      <c r="DB88" s="25" t="str">
        <f>IF(AND(D88&gt;0,AU88="")," * No olvide digitar la variable Niños, niñas, adolescentes y jóvenes SENAME. Digite Cero si no tiene.",IF(AU88&gt;D88," * La variable Niños, niñas, adolescentes y jóvenes SENAME No puede ser mayor al Total Ambos Sexos.",""))</f>
        <v/>
      </c>
      <c r="DC88" s="25" t="str">
        <f>IF(AND(D88&gt;0,AV88="")," * No olvide digitar la variable Niños, niñas, adolescentes y jóvenes Mejor Niñez. Digite Cero si no tiene.",IF(AV88&gt;D88," * La variable Niños, niñas, adolescentes y jóvenes Mejor Niñez No puede ser mayor al Total Ambos Sexos.",""))</f>
        <v/>
      </c>
      <c r="DD88" s="25" t="str">
        <f>IF(AND(D88&gt;0,AW88="")," * No olvide digitar la variable Migrantes. Digite Cero si no tiene.",IF(AW88&gt;D88," * La variable Migrantes No puede ser mayor al Total Ambos Sexos.",""))</f>
        <v/>
      </c>
      <c r="DE88"/>
      <c r="DG88" s="26">
        <f>IF(AND((W88+X88)&gt;0,AO88=""),1,IF(AO88&gt;(W88+X88),1,0))</f>
        <v>0</v>
      </c>
      <c r="DH88" s="26">
        <f>IF(AND(F88&gt;0,AP88=""),1,IF(AP88&gt;F88,1,0))</f>
        <v>0</v>
      </c>
      <c r="DI88" s="26">
        <f>IF(AND(D88&gt;0,AQ88=""),1,IF(AQ88&gt;D88,1,0))</f>
        <v>0</v>
      </c>
      <c r="DJ88" s="26">
        <f>IF(AND((AI88+AJ88&gt;0),AR88=""),1,IF(AR88&gt;(AI88+AJ88),1,0))</f>
        <v>0</v>
      </c>
      <c r="DK88" s="26">
        <f>IF(AND(D88&gt;0,AT88=""),1,IF(AT88&gt;D88,1,0))</f>
        <v>0</v>
      </c>
      <c r="DL88" s="26">
        <f>IF(AND(D88&gt;0,AU88=""),1,IF(AU88&gt;D88,1,0))</f>
        <v>0</v>
      </c>
      <c r="DM88" s="26">
        <f>IF(AND(D88&gt;0,AV88=""),1,IF(AV88&gt;D88,1,0))</f>
        <v>0</v>
      </c>
      <c r="DN88" s="26">
        <f>IF(AND(D88&gt;0,AW88=""),1,IF(AW88&gt;D88,1,0))</f>
        <v>0</v>
      </c>
    </row>
    <row r="89" spans="1:118" ht="15" customHeight="1" x14ac:dyDescent="0.25">
      <c r="A89" s="3322" t="s">
        <v>121</v>
      </c>
      <c r="B89" s="3322"/>
      <c r="C89" s="3322"/>
      <c r="D89" s="3047">
        <f t="shared" ref="D89:D141" si="136">SUM(E89:F89)</f>
        <v>4</v>
      </c>
      <c r="E89" s="3167">
        <f t="shared" ref="E89:F141" si="137">SUM(G89+I89+K89+M89+O89+Q89+S89+U89+W89+Y89+AA89+AC89+AE89+AG89+AI89+AK89+AM89)</f>
        <v>3</v>
      </c>
      <c r="F89" s="3168">
        <f t="shared" si="137"/>
        <v>1</v>
      </c>
      <c r="G89" s="3169">
        <v>0</v>
      </c>
      <c r="H89" s="3125">
        <v>0</v>
      </c>
      <c r="I89" s="3169">
        <v>0</v>
      </c>
      <c r="J89" s="3195">
        <v>0</v>
      </c>
      <c r="K89" s="3169">
        <v>0</v>
      </c>
      <c r="L89" s="3125">
        <v>0</v>
      </c>
      <c r="M89" s="3169">
        <v>0</v>
      </c>
      <c r="N89" s="3125">
        <v>0</v>
      </c>
      <c r="O89" s="3124">
        <v>0</v>
      </c>
      <c r="P89" s="3125">
        <v>0</v>
      </c>
      <c r="Q89" s="3124">
        <v>0</v>
      </c>
      <c r="R89" s="3125">
        <v>0</v>
      </c>
      <c r="S89" s="3124">
        <v>0</v>
      </c>
      <c r="T89" s="3125">
        <v>0</v>
      </c>
      <c r="U89" s="3124">
        <v>0</v>
      </c>
      <c r="V89" s="3125">
        <v>0</v>
      </c>
      <c r="W89" s="3124">
        <v>0</v>
      </c>
      <c r="X89" s="3125">
        <v>0</v>
      </c>
      <c r="Y89" s="3124">
        <v>0</v>
      </c>
      <c r="Z89" s="3125">
        <v>1</v>
      </c>
      <c r="AA89" s="3124">
        <v>2</v>
      </c>
      <c r="AB89" s="3125">
        <v>0</v>
      </c>
      <c r="AC89" s="3124">
        <v>0</v>
      </c>
      <c r="AD89" s="3125">
        <v>0</v>
      </c>
      <c r="AE89" s="3124">
        <v>0</v>
      </c>
      <c r="AF89" s="3125">
        <v>0</v>
      </c>
      <c r="AG89" s="3124">
        <v>0</v>
      </c>
      <c r="AH89" s="3125">
        <v>0</v>
      </c>
      <c r="AI89" s="3124">
        <v>0</v>
      </c>
      <c r="AJ89" s="3125">
        <v>0</v>
      </c>
      <c r="AK89" s="3124">
        <v>1</v>
      </c>
      <c r="AL89" s="3125">
        <v>0</v>
      </c>
      <c r="AM89" s="3124">
        <v>0</v>
      </c>
      <c r="AN89" s="3126">
        <v>0</v>
      </c>
      <c r="AO89" s="3170">
        <v>0</v>
      </c>
      <c r="AP89" s="3170">
        <v>0</v>
      </c>
      <c r="AQ89" s="3128">
        <v>4</v>
      </c>
      <c r="AR89" s="3128">
        <v>0</v>
      </c>
      <c r="AS89" s="3128">
        <v>0</v>
      </c>
      <c r="AT89" s="3170">
        <v>0</v>
      </c>
      <c r="AU89" s="3170">
        <v>0</v>
      </c>
      <c r="AV89" s="3170">
        <v>0</v>
      </c>
      <c r="AW89" s="3170">
        <v>0</v>
      </c>
      <c r="AX89" t="str">
        <f t="shared" ref="AX89:AX140" si="138">CW89&amp;CX89&amp;CY89&amp;CZ89&amp;DA89&amp;DB89&amp;DC89&amp;DD89</f>
        <v/>
      </c>
      <c r="CW89" s="25" t="str">
        <f t="shared" ref="CW89:CW118" si="139">IF(AND((W89+X89)&gt;0,AO89="")," * No olvide digitar la variable 12 años. Si no tiene digite Cero.",IF(AO89&gt;(W89+X89),"* Las Consultas de 12 años NO DEBEN ser mayor que el total de Consultas entre 10-14 años",""))</f>
        <v/>
      </c>
      <c r="CX89" s="25" t="str">
        <f t="shared" ref="CX89:CX140" si="140">IF(AND(F89&gt;0,AP89="")," * No olvide digitar la variable Embarazadas. Digite cero si no tiene.",IF(AP89&gt;F89," * Las embarazadas no pueden ser mayor al Total Mujeres.",""))</f>
        <v/>
      </c>
      <c r="CY89" s="25" t="str">
        <f t="shared" ref="CY89:CY140" si="141">IF(AND(D89&gt;0,AQ89="")," * No olvide digitar Beneficiarios. Digite Cero si no tiene",IF(AQ89&gt;D89," * Los beneficiarios no pueden ser mayor al Total Ambos Sexos.",""))</f>
        <v/>
      </c>
      <c r="CZ89" s="25" t="str">
        <f t="shared" ref="CZ89:CZ140" si="142">IF(AND((AI89+AJ89&gt;0),AR89="")," * No olvide digitar la variable 60 años. Si no tiene digite Cero.",IF(AR89&gt;(AI89+AJ89)," * Las consultas de 60 años NO DEBEN ser mayor que el total de consultas de entre 60-64 años",""))</f>
        <v/>
      </c>
      <c r="DA89" s="25" t="str">
        <f t="shared" ref="DA89:DA140" si="143">IF(AND(D89&gt;0,AT89="")," * No olvide digitar la variable usuarios con discapacidad. Digite Cero si no tiene.",IF(AT89&gt;D89," * La variable Usuarios con discapacidad No puede ser mayor al Total Ambos Sexos.",""))</f>
        <v/>
      </c>
      <c r="DB89" s="25" t="str">
        <f t="shared" ref="DB89:DB140" si="144">IF(AND(D89&gt;0,AU89="")," * No olvide digitar la variable Niños, niñas, adolescentes y jóvenes SENAME. Digite Cero si no tiene.",IF(AU89&gt;D89," * La variable Niños, niñas, adolescentes y jóvenes SENAME No puede ser mayor al Total Ambos Sexos.",""))</f>
        <v/>
      </c>
      <c r="DC89" s="25" t="str">
        <f t="shared" ref="DC89:DC140" si="145">IF(AND(D89&gt;0,AV89="")," * No olvide digitar la variable Niños, niñas, adolescentes y jóvenes Mejor Niñez. Digite Cero si no tiene.",IF(AV89&gt;D89," * La variable Niños, niñas, adolescentes y jóvenes Mejor Niñez No puede ser mayor al Total Ambos Sexos.",""))</f>
        <v/>
      </c>
      <c r="DD89" s="25" t="str">
        <f t="shared" ref="DD89:DD140" si="146">IF(AND(D89&gt;0,AW89="")," * No olvide digitar la variable Migrantes. Digite Cero si no tiene.",IF(AW89&gt;D89," * La variable Migrantes No puede ser mayor al Total Ambos Sexos.",""))</f>
        <v/>
      </c>
      <c r="DE89"/>
      <c r="DG89" s="26">
        <f t="shared" ref="DG89:DG92" si="147">IF(AND((W89+X89)&gt;0,AO89=""),1,IF(AO89&gt;(W89+X89),1,0))</f>
        <v>0</v>
      </c>
      <c r="DH89" s="26">
        <f t="shared" ref="DH89:DH140" si="148">IF(AND(F89&gt;0,AP89=""),1,IF(AP89&gt;F89,1,0))</f>
        <v>0</v>
      </c>
      <c r="DI89" s="26">
        <f t="shared" ref="DI89:DI140" si="149">IF(AND(D89&gt;0,AQ89=""),1,IF(AQ89&gt;D89,1,0))</f>
        <v>0</v>
      </c>
      <c r="DJ89" s="26">
        <f t="shared" ref="DJ89:DJ140" si="150">IF(AND((AI89+AJ89&gt;0),AR89=""),1,IF(AR89&gt;(AI89+AJ89),1,0))</f>
        <v>0</v>
      </c>
      <c r="DK89" s="26">
        <f t="shared" ref="DK89:DK140" si="151">IF(AND(D89&gt;0,AT89=""),1,IF(AT89&gt;D89,1,0))</f>
        <v>0</v>
      </c>
      <c r="DL89" s="26">
        <f t="shared" ref="DL89:DL140" si="152">IF(AND(D89&gt;0,AU89=""),1,IF(AU89&gt;D89,1,0))</f>
        <v>0</v>
      </c>
      <c r="DM89" s="26">
        <f t="shared" ref="DM89:DM140" si="153">IF(AND(D89&gt;0,AV89=""),1,IF(AV89&gt;D89,1,0))</f>
        <v>0</v>
      </c>
      <c r="DN89" s="26">
        <f t="shared" ref="DN89:DN140" si="154">IF(AND(D89&gt;0,AW89=""),1,IF(AW89&gt;D89,1,0))</f>
        <v>0</v>
      </c>
    </row>
    <row r="90" spans="1:118" ht="15" customHeight="1" x14ac:dyDescent="0.25">
      <c r="A90" s="3323" t="s">
        <v>122</v>
      </c>
      <c r="B90" s="3324"/>
      <c r="C90" s="3325"/>
      <c r="D90" s="3047">
        <f t="shared" si="136"/>
        <v>18</v>
      </c>
      <c r="E90" s="3167">
        <f t="shared" si="137"/>
        <v>12</v>
      </c>
      <c r="F90" s="3168">
        <f t="shared" si="137"/>
        <v>6</v>
      </c>
      <c r="G90" s="3169">
        <v>2</v>
      </c>
      <c r="H90" s="22">
        <v>2</v>
      </c>
      <c r="I90" s="19">
        <v>0</v>
      </c>
      <c r="J90" s="177">
        <v>0</v>
      </c>
      <c r="K90" s="19">
        <v>0</v>
      </c>
      <c r="L90" s="3125">
        <v>0</v>
      </c>
      <c r="M90" s="3169">
        <v>1</v>
      </c>
      <c r="N90" s="3125">
        <v>0</v>
      </c>
      <c r="O90" s="3124">
        <v>0</v>
      </c>
      <c r="P90" s="3125">
        <v>0</v>
      </c>
      <c r="Q90" s="3124">
        <v>0</v>
      </c>
      <c r="R90" s="3125">
        <v>0</v>
      </c>
      <c r="S90" s="3124">
        <v>0</v>
      </c>
      <c r="T90" s="3125">
        <v>0</v>
      </c>
      <c r="U90" s="3124">
        <v>1</v>
      </c>
      <c r="V90" s="3125">
        <v>0</v>
      </c>
      <c r="W90" s="3124">
        <v>1</v>
      </c>
      <c r="X90" s="3125">
        <v>0</v>
      </c>
      <c r="Y90" s="3124">
        <v>0</v>
      </c>
      <c r="Z90" s="3125">
        <v>0</v>
      </c>
      <c r="AA90" s="3124">
        <v>1</v>
      </c>
      <c r="AB90" s="3125">
        <v>0</v>
      </c>
      <c r="AC90" s="3124">
        <v>1</v>
      </c>
      <c r="AD90" s="3125">
        <v>1</v>
      </c>
      <c r="AE90" s="3124">
        <v>1</v>
      </c>
      <c r="AF90" s="3125">
        <v>1</v>
      </c>
      <c r="AG90" s="3124">
        <v>1</v>
      </c>
      <c r="AH90" s="3125">
        <v>0</v>
      </c>
      <c r="AI90" s="3124">
        <v>0</v>
      </c>
      <c r="AJ90" s="3125">
        <v>0</v>
      </c>
      <c r="AK90" s="3124">
        <v>1</v>
      </c>
      <c r="AL90" s="3125">
        <v>2</v>
      </c>
      <c r="AM90" s="3124">
        <v>2</v>
      </c>
      <c r="AN90" s="3126">
        <v>0</v>
      </c>
      <c r="AO90" s="3170">
        <v>0</v>
      </c>
      <c r="AP90" s="20">
        <v>0</v>
      </c>
      <c r="AQ90" s="24">
        <v>18</v>
      </c>
      <c r="AR90" s="24">
        <v>0</v>
      </c>
      <c r="AS90" s="24">
        <v>0</v>
      </c>
      <c r="AT90" s="20">
        <v>0</v>
      </c>
      <c r="AU90" s="20">
        <v>0</v>
      </c>
      <c r="AV90" s="20">
        <v>0</v>
      </c>
      <c r="AW90" s="20">
        <v>1</v>
      </c>
      <c r="AX90" t="str">
        <f t="shared" si="138"/>
        <v/>
      </c>
      <c r="CW90" s="25" t="str">
        <f t="shared" si="139"/>
        <v/>
      </c>
      <c r="CX90" s="25" t="str">
        <f t="shared" si="140"/>
        <v/>
      </c>
      <c r="CY90" s="25" t="str">
        <f t="shared" si="141"/>
        <v/>
      </c>
      <c r="CZ90" s="25" t="str">
        <f t="shared" si="142"/>
        <v/>
      </c>
      <c r="DA90" s="25" t="str">
        <f t="shared" si="143"/>
        <v/>
      </c>
      <c r="DB90" s="25" t="str">
        <f t="shared" si="144"/>
        <v/>
      </c>
      <c r="DC90" s="25" t="str">
        <f t="shared" si="145"/>
        <v/>
      </c>
      <c r="DD90" s="25" t="str">
        <f t="shared" si="146"/>
        <v/>
      </c>
      <c r="DE90"/>
      <c r="DG90" s="26">
        <f t="shared" si="147"/>
        <v>0</v>
      </c>
      <c r="DH90" s="26">
        <f t="shared" si="148"/>
        <v>0</v>
      </c>
      <c r="DI90" s="26">
        <f t="shared" si="149"/>
        <v>0</v>
      </c>
      <c r="DJ90" s="26">
        <f t="shared" si="150"/>
        <v>0</v>
      </c>
      <c r="DK90" s="26">
        <f t="shared" si="151"/>
        <v>0</v>
      </c>
      <c r="DL90" s="26">
        <f t="shared" si="152"/>
        <v>0</v>
      </c>
      <c r="DM90" s="26">
        <f t="shared" si="153"/>
        <v>0</v>
      </c>
      <c r="DN90" s="26">
        <f t="shared" si="154"/>
        <v>0</v>
      </c>
    </row>
    <row r="91" spans="1:118" x14ac:dyDescent="0.25">
      <c r="A91" s="3323" t="s">
        <v>123</v>
      </c>
      <c r="B91" s="3324"/>
      <c r="C91" s="3325"/>
      <c r="D91" s="3047">
        <f t="shared" si="136"/>
        <v>11</v>
      </c>
      <c r="E91" s="3167">
        <f t="shared" si="137"/>
        <v>9</v>
      </c>
      <c r="F91" s="3168">
        <f t="shared" si="137"/>
        <v>2</v>
      </c>
      <c r="G91" s="3169">
        <v>2</v>
      </c>
      <c r="H91" s="22">
        <v>1</v>
      </c>
      <c r="I91" s="19">
        <v>0</v>
      </c>
      <c r="J91" s="177">
        <v>0</v>
      </c>
      <c r="K91" s="19">
        <v>0</v>
      </c>
      <c r="L91" s="3125">
        <v>0</v>
      </c>
      <c r="M91" s="3169">
        <v>0</v>
      </c>
      <c r="N91" s="3125">
        <v>0</v>
      </c>
      <c r="O91" s="3124">
        <v>0</v>
      </c>
      <c r="P91" s="3125">
        <v>0</v>
      </c>
      <c r="Q91" s="3124">
        <v>0</v>
      </c>
      <c r="R91" s="3125">
        <v>0</v>
      </c>
      <c r="S91" s="3124">
        <v>1</v>
      </c>
      <c r="T91" s="3125">
        <v>0</v>
      </c>
      <c r="U91" s="3124">
        <v>0</v>
      </c>
      <c r="V91" s="3125">
        <v>0</v>
      </c>
      <c r="W91" s="3124">
        <v>0</v>
      </c>
      <c r="X91" s="3125">
        <v>0</v>
      </c>
      <c r="Y91" s="3124">
        <v>0</v>
      </c>
      <c r="Z91" s="3125">
        <v>0</v>
      </c>
      <c r="AA91" s="3124">
        <v>2</v>
      </c>
      <c r="AB91" s="3125">
        <v>0</v>
      </c>
      <c r="AC91" s="3124">
        <v>0</v>
      </c>
      <c r="AD91" s="3125">
        <v>0</v>
      </c>
      <c r="AE91" s="3124">
        <v>0</v>
      </c>
      <c r="AF91" s="3125">
        <v>1</v>
      </c>
      <c r="AG91" s="3124">
        <v>1</v>
      </c>
      <c r="AH91" s="3125">
        <v>0</v>
      </c>
      <c r="AI91" s="3124">
        <v>1</v>
      </c>
      <c r="AJ91" s="3125">
        <v>0</v>
      </c>
      <c r="AK91" s="3124">
        <v>1</v>
      </c>
      <c r="AL91" s="3125">
        <v>0</v>
      </c>
      <c r="AM91" s="3124">
        <v>1</v>
      </c>
      <c r="AN91" s="3126">
        <v>0</v>
      </c>
      <c r="AO91" s="3170">
        <v>0</v>
      </c>
      <c r="AP91" s="20">
        <v>0</v>
      </c>
      <c r="AQ91" s="24">
        <v>11</v>
      </c>
      <c r="AR91" s="24">
        <v>0</v>
      </c>
      <c r="AS91" s="24">
        <v>0</v>
      </c>
      <c r="AT91" s="20">
        <v>0</v>
      </c>
      <c r="AU91" s="20">
        <v>0</v>
      </c>
      <c r="AV91" s="20">
        <v>0</v>
      </c>
      <c r="AW91" s="20">
        <v>0</v>
      </c>
      <c r="AX91" t="str">
        <f t="shared" si="138"/>
        <v/>
      </c>
      <c r="CW91" s="25" t="str">
        <f t="shared" si="139"/>
        <v/>
      </c>
      <c r="CX91" s="25" t="str">
        <f t="shared" si="140"/>
        <v/>
      </c>
      <c r="CY91" s="25" t="str">
        <f t="shared" si="141"/>
        <v/>
      </c>
      <c r="CZ91" s="25" t="str">
        <f t="shared" si="142"/>
        <v/>
      </c>
      <c r="DA91" s="25" t="str">
        <f t="shared" si="143"/>
        <v/>
      </c>
      <c r="DB91" s="25" t="str">
        <f t="shared" si="144"/>
        <v/>
      </c>
      <c r="DC91" s="25" t="str">
        <f t="shared" si="145"/>
        <v/>
      </c>
      <c r="DD91" s="25" t="str">
        <f t="shared" si="146"/>
        <v/>
      </c>
      <c r="DE91"/>
      <c r="DG91" s="26">
        <f t="shared" si="147"/>
        <v>0</v>
      </c>
      <c r="DH91" s="26">
        <f t="shared" si="148"/>
        <v>0</v>
      </c>
      <c r="DI91" s="26">
        <f t="shared" si="149"/>
        <v>0</v>
      </c>
      <c r="DJ91" s="26">
        <f t="shared" si="150"/>
        <v>0</v>
      </c>
      <c r="DK91" s="26">
        <f t="shared" si="151"/>
        <v>0</v>
      </c>
      <c r="DL91" s="26">
        <f t="shared" si="152"/>
        <v>0</v>
      </c>
      <c r="DM91" s="26">
        <f t="shared" si="153"/>
        <v>0</v>
      </c>
      <c r="DN91" s="26">
        <f t="shared" si="154"/>
        <v>0</v>
      </c>
    </row>
    <row r="92" spans="1:118" x14ac:dyDescent="0.25">
      <c r="A92" s="3323" t="s">
        <v>124</v>
      </c>
      <c r="B92" s="3324"/>
      <c r="C92" s="3325"/>
      <c r="D92" s="3047">
        <f t="shared" si="136"/>
        <v>175</v>
      </c>
      <c r="E92" s="3167">
        <f t="shared" si="137"/>
        <v>85</v>
      </c>
      <c r="F92" s="3168">
        <f>SUM(H92+J92+L92+N92+P92+R92+T92+V92+X92+Z92+AB92+AD92+AF92+AH92+AJ92+AL92+AN92)</f>
        <v>90</v>
      </c>
      <c r="G92" s="3169"/>
      <c r="H92" s="22"/>
      <c r="I92" s="19"/>
      <c r="J92" s="177"/>
      <c r="K92" s="19"/>
      <c r="L92" s="3125"/>
      <c r="M92" s="3169">
        <v>1</v>
      </c>
      <c r="N92" s="3125">
        <v>4</v>
      </c>
      <c r="O92" s="3124"/>
      <c r="P92" s="3125">
        <v>1</v>
      </c>
      <c r="Q92" s="3124">
        <v>4</v>
      </c>
      <c r="R92" s="3125">
        <v>1</v>
      </c>
      <c r="S92" s="3124">
        <v>1</v>
      </c>
      <c r="T92" s="3125">
        <v>2</v>
      </c>
      <c r="U92" s="3124">
        <v>15</v>
      </c>
      <c r="V92" s="3125">
        <v>19</v>
      </c>
      <c r="W92" s="3124">
        <v>16</v>
      </c>
      <c r="X92" s="3125">
        <v>8</v>
      </c>
      <c r="Y92" s="3124">
        <v>1</v>
      </c>
      <c r="Z92" s="3125">
        <v>2</v>
      </c>
      <c r="AA92" s="3124">
        <v>1</v>
      </c>
      <c r="AB92" s="3125">
        <v>1</v>
      </c>
      <c r="AC92" s="3124">
        <v>2</v>
      </c>
      <c r="AD92" s="3125">
        <v>6</v>
      </c>
      <c r="AE92" s="3124">
        <v>2</v>
      </c>
      <c r="AF92" s="3125">
        <v>7</v>
      </c>
      <c r="AG92" s="3124">
        <v>5</v>
      </c>
      <c r="AH92" s="3125">
        <v>13</v>
      </c>
      <c r="AI92" s="3124">
        <v>8</v>
      </c>
      <c r="AJ92" s="3125">
        <v>7</v>
      </c>
      <c r="AK92" s="3124">
        <v>12</v>
      </c>
      <c r="AL92" s="3125">
        <v>11</v>
      </c>
      <c r="AM92" s="3124">
        <v>17</v>
      </c>
      <c r="AN92" s="3126">
        <v>8</v>
      </c>
      <c r="AO92" s="3170">
        <v>3</v>
      </c>
      <c r="AP92" s="20">
        <v>0</v>
      </c>
      <c r="AQ92" s="24">
        <v>175</v>
      </c>
      <c r="AR92" s="24">
        <v>1</v>
      </c>
      <c r="AS92" s="24">
        <v>0</v>
      </c>
      <c r="AT92" s="20">
        <v>0</v>
      </c>
      <c r="AU92" s="20">
        <v>0</v>
      </c>
      <c r="AV92" s="20">
        <v>0</v>
      </c>
      <c r="AW92" s="20">
        <v>0</v>
      </c>
      <c r="AX92" t="str">
        <f t="shared" si="138"/>
        <v/>
      </c>
      <c r="CW92" s="25" t="str">
        <f t="shared" si="139"/>
        <v/>
      </c>
      <c r="CX92" s="25" t="str">
        <f t="shared" si="140"/>
        <v/>
      </c>
      <c r="CY92" s="25" t="str">
        <f t="shared" si="141"/>
        <v/>
      </c>
      <c r="CZ92" s="25" t="str">
        <f t="shared" si="142"/>
        <v/>
      </c>
      <c r="DA92" s="25" t="str">
        <f t="shared" si="143"/>
        <v/>
      </c>
      <c r="DB92" s="25" t="str">
        <f t="shared" si="144"/>
        <v/>
      </c>
      <c r="DC92" s="25" t="str">
        <f t="shared" si="145"/>
        <v/>
      </c>
      <c r="DD92" s="25" t="str">
        <f t="shared" si="146"/>
        <v/>
      </c>
      <c r="DE92"/>
      <c r="DG92" s="26">
        <f t="shared" si="147"/>
        <v>0</v>
      </c>
      <c r="DH92" s="26">
        <f t="shared" si="148"/>
        <v>0</v>
      </c>
      <c r="DI92" s="26">
        <f t="shared" si="149"/>
        <v>0</v>
      </c>
      <c r="DJ92" s="26">
        <f t="shared" si="150"/>
        <v>0</v>
      </c>
      <c r="DK92" s="26">
        <f t="shared" si="151"/>
        <v>0</v>
      </c>
      <c r="DL92" s="26">
        <f t="shared" si="152"/>
        <v>0</v>
      </c>
      <c r="DM92" s="26">
        <f t="shared" si="153"/>
        <v>0</v>
      </c>
      <c r="DN92" s="26">
        <f t="shared" si="154"/>
        <v>0</v>
      </c>
    </row>
    <row r="93" spans="1:118" x14ac:dyDescent="0.25">
      <c r="A93" s="3323" t="s">
        <v>125</v>
      </c>
      <c r="B93" s="3324"/>
      <c r="C93" s="3325"/>
      <c r="D93" s="3047">
        <f t="shared" si="136"/>
        <v>82</v>
      </c>
      <c r="E93" s="3167">
        <f>SUM(Y93+AA93+AC93+AE93+AG93+AI93+AK93+AM93)</f>
        <v>29</v>
      </c>
      <c r="F93" s="3168">
        <f>SUM(Z93+AB93+AD93+AF93+AH93+AJ93+AL93+AN93)</f>
        <v>53</v>
      </c>
      <c r="G93" s="3326"/>
      <c r="H93" s="3327"/>
      <c r="I93" s="3326"/>
      <c r="J93" s="3328"/>
      <c r="K93" s="3326"/>
      <c r="L93" s="3327"/>
      <c r="M93" s="3326"/>
      <c r="N93" s="3327"/>
      <c r="O93" s="3329"/>
      <c r="P93" s="3327"/>
      <c r="Q93" s="3329"/>
      <c r="R93" s="3327"/>
      <c r="S93" s="3329"/>
      <c r="T93" s="3327"/>
      <c r="U93" s="3329"/>
      <c r="V93" s="3327"/>
      <c r="W93" s="3329"/>
      <c r="X93" s="3327"/>
      <c r="Y93" s="3124">
        <v>7</v>
      </c>
      <c r="Z93" s="3125">
        <v>16</v>
      </c>
      <c r="AA93" s="3124">
        <v>5</v>
      </c>
      <c r="AB93" s="3125">
        <v>6</v>
      </c>
      <c r="AC93" s="3124">
        <v>8</v>
      </c>
      <c r="AD93" s="3125">
        <v>13</v>
      </c>
      <c r="AE93" s="3124">
        <v>0</v>
      </c>
      <c r="AF93" s="3125">
        <v>4</v>
      </c>
      <c r="AG93" s="3124">
        <v>0</v>
      </c>
      <c r="AH93" s="3125">
        <v>6</v>
      </c>
      <c r="AI93" s="3124">
        <v>5</v>
      </c>
      <c r="AJ93" s="3125">
        <v>7</v>
      </c>
      <c r="AK93" s="3124">
        <v>4</v>
      </c>
      <c r="AL93" s="3125">
        <v>0</v>
      </c>
      <c r="AM93" s="3124">
        <v>0</v>
      </c>
      <c r="AN93" s="3126">
        <v>1</v>
      </c>
      <c r="AO93" s="3330"/>
      <c r="AP93" s="20">
        <v>0</v>
      </c>
      <c r="AQ93" s="24">
        <v>82</v>
      </c>
      <c r="AR93" s="24">
        <v>0</v>
      </c>
      <c r="AS93" s="24">
        <v>0</v>
      </c>
      <c r="AT93" s="20">
        <v>0</v>
      </c>
      <c r="AU93" s="20">
        <v>0</v>
      </c>
      <c r="AV93" s="20">
        <v>0</v>
      </c>
      <c r="AW93" s="20">
        <v>0</v>
      </c>
      <c r="AX93" t="str">
        <f t="shared" si="138"/>
        <v/>
      </c>
      <c r="CW93" s="182"/>
      <c r="CX93" s="25" t="str">
        <f t="shared" si="140"/>
        <v/>
      </c>
      <c r="CY93" s="25" t="str">
        <f t="shared" si="141"/>
        <v/>
      </c>
      <c r="CZ93" s="25" t="str">
        <f t="shared" si="142"/>
        <v/>
      </c>
      <c r="DA93" s="25" t="str">
        <f t="shared" si="143"/>
        <v/>
      </c>
      <c r="DB93" s="25" t="str">
        <f t="shared" si="144"/>
        <v/>
      </c>
      <c r="DC93" s="25" t="str">
        <f t="shared" si="145"/>
        <v/>
      </c>
      <c r="DD93" s="25" t="str">
        <f t="shared" si="146"/>
        <v/>
      </c>
      <c r="DE93"/>
      <c r="DG93" s="182"/>
      <c r="DH93" s="26">
        <f t="shared" si="148"/>
        <v>0</v>
      </c>
      <c r="DI93" s="26">
        <f t="shared" si="149"/>
        <v>0</v>
      </c>
      <c r="DJ93" s="26">
        <f t="shared" si="150"/>
        <v>0</v>
      </c>
      <c r="DK93" s="26">
        <f t="shared" si="151"/>
        <v>0</v>
      </c>
      <c r="DL93" s="26">
        <f t="shared" si="152"/>
        <v>0</v>
      </c>
      <c r="DM93" s="26">
        <f t="shared" si="153"/>
        <v>0</v>
      </c>
      <c r="DN93" s="26">
        <f t="shared" si="154"/>
        <v>0</v>
      </c>
    </row>
    <row r="94" spans="1:118" x14ac:dyDescent="0.25">
      <c r="A94" s="3331" t="s">
        <v>126</v>
      </c>
      <c r="B94" s="3331"/>
      <c r="C94" s="3331"/>
      <c r="D94" s="3047">
        <f t="shared" si="136"/>
        <v>121</v>
      </c>
      <c r="E94" s="3167">
        <f t="shared" si="137"/>
        <v>41</v>
      </c>
      <c r="F94" s="3168">
        <f t="shared" si="137"/>
        <v>80</v>
      </c>
      <c r="G94" s="3169">
        <v>1</v>
      </c>
      <c r="H94" s="3125">
        <v>4</v>
      </c>
      <c r="I94" s="3169">
        <v>0</v>
      </c>
      <c r="J94" s="3195">
        <v>0</v>
      </c>
      <c r="K94" s="3169">
        <v>0</v>
      </c>
      <c r="L94" s="3125">
        <v>0</v>
      </c>
      <c r="M94" s="3169">
        <v>0</v>
      </c>
      <c r="N94" s="3125">
        <v>0</v>
      </c>
      <c r="O94" s="3124">
        <v>0</v>
      </c>
      <c r="P94" s="3125">
        <v>0</v>
      </c>
      <c r="Q94" s="3124">
        <v>0</v>
      </c>
      <c r="R94" s="3125">
        <v>0</v>
      </c>
      <c r="S94" s="3124">
        <v>4</v>
      </c>
      <c r="T94" s="3125">
        <v>0</v>
      </c>
      <c r="U94" s="3124">
        <v>0</v>
      </c>
      <c r="V94" s="3125">
        <v>1</v>
      </c>
      <c r="W94" s="3124">
        <v>4</v>
      </c>
      <c r="X94" s="3125">
        <v>9</v>
      </c>
      <c r="Y94" s="3124">
        <v>7</v>
      </c>
      <c r="Z94" s="3125">
        <v>17</v>
      </c>
      <c r="AA94" s="3124">
        <v>5</v>
      </c>
      <c r="AB94" s="3125">
        <v>8</v>
      </c>
      <c r="AC94" s="3124">
        <v>9</v>
      </c>
      <c r="AD94" s="3125">
        <v>13</v>
      </c>
      <c r="AE94" s="3124">
        <v>0</v>
      </c>
      <c r="AF94" s="3125">
        <v>6</v>
      </c>
      <c r="AG94" s="3124">
        <v>0</v>
      </c>
      <c r="AH94" s="3125">
        <v>10</v>
      </c>
      <c r="AI94" s="3124">
        <v>5</v>
      </c>
      <c r="AJ94" s="3125">
        <v>8</v>
      </c>
      <c r="AK94" s="3124">
        <v>5</v>
      </c>
      <c r="AL94" s="3125">
        <v>1</v>
      </c>
      <c r="AM94" s="3124">
        <v>1</v>
      </c>
      <c r="AN94" s="3126">
        <v>3</v>
      </c>
      <c r="AO94" s="3170">
        <v>0</v>
      </c>
      <c r="AP94" s="3170">
        <v>0</v>
      </c>
      <c r="AQ94" s="3128">
        <v>121</v>
      </c>
      <c r="AR94" s="3128">
        <v>1</v>
      </c>
      <c r="AS94" s="3128">
        <v>0</v>
      </c>
      <c r="AT94" s="3170">
        <v>0</v>
      </c>
      <c r="AU94" s="3170">
        <v>0</v>
      </c>
      <c r="AV94" s="3170">
        <v>0</v>
      </c>
      <c r="AW94" s="3170">
        <v>0</v>
      </c>
      <c r="AX94" t="str">
        <f t="shared" si="138"/>
        <v/>
      </c>
      <c r="CW94" s="25" t="str">
        <f t="shared" si="139"/>
        <v/>
      </c>
      <c r="CX94" s="25" t="str">
        <f t="shared" si="140"/>
        <v/>
      </c>
      <c r="CY94" s="25" t="str">
        <f t="shared" si="141"/>
        <v/>
      </c>
      <c r="CZ94" s="25" t="str">
        <f t="shared" si="142"/>
        <v/>
      </c>
      <c r="DA94" s="25" t="str">
        <f t="shared" si="143"/>
        <v/>
      </c>
      <c r="DB94" s="25" t="str">
        <f t="shared" si="144"/>
        <v/>
      </c>
      <c r="DC94" s="25" t="str">
        <f t="shared" si="145"/>
        <v/>
      </c>
      <c r="DD94" s="25" t="str">
        <f t="shared" si="146"/>
        <v/>
      </c>
      <c r="DE94"/>
      <c r="DG94" s="26">
        <f t="shared" ref="DG94:DG96" si="155">IF(AND((W94+X94)&gt;0,AO94=""),1,IF(AO94&gt;(W94+X94),1,0))</f>
        <v>0</v>
      </c>
      <c r="DH94" s="26">
        <f t="shared" si="148"/>
        <v>0</v>
      </c>
      <c r="DI94" s="26">
        <f t="shared" si="149"/>
        <v>0</v>
      </c>
      <c r="DJ94" s="26">
        <f t="shared" si="150"/>
        <v>0</v>
      </c>
      <c r="DK94" s="26">
        <f t="shared" si="151"/>
        <v>0</v>
      </c>
      <c r="DL94" s="26">
        <f t="shared" si="152"/>
        <v>0</v>
      </c>
      <c r="DM94" s="26">
        <f t="shared" si="153"/>
        <v>0</v>
      </c>
      <c r="DN94" s="26">
        <f t="shared" si="154"/>
        <v>0</v>
      </c>
    </row>
    <row r="95" spans="1:118" x14ac:dyDescent="0.25">
      <c r="A95" s="2974" t="s">
        <v>127</v>
      </c>
      <c r="B95" s="2974"/>
      <c r="C95" s="2974"/>
      <c r="D95" s="3047">
        <f t="shared" si="136"/>
        <v>2</v>
      </c>
      <c r="E95" s="3167">
        <f t="shared" si="137"/>
        <v>2</v>
      </c>
      <c r="F95" s="3168">
        <f t="shared" si="137"/>
        <v>0</v>
      </c>
      <c r="G95" s="3169">
        <v>0</v>
      </c>
      <c r="H95" s="3125">
        <v>0</v>
      </c>
      <c r="I95" s="3169">
        <v>0</v>
      </c>
      <c r="J95" s="3195">
        <v>0</v>
      </c>
      <c r="K95" s="3169">
        <v>0</v>
      </c>
      <c r="L95" s="3125">
        <v>0</v>
      </c>
      <c r="M95" s="3169">
        <v>0</v>
      </c>
      <c r="N95" s="3125">
        <v>0</v>
      </c>
      <c r="O95" s="3124">
        <v>0</v>
      </c>
      <c r="P95" s="3125">
        <v>0</v>
      </c>
      <c r="Q95" s="3124">
        <v>0</v>
      </c>
      <c r="R95" s="3125">
        <v>0</v>
      </c>
      <c r="S95" s="3124">
        <v>0</v>
      </c>
      <c r="T95" s="3125">
        <v>0</v>
      </c>
      <c r="U95" s="3124">
        <v>0</v>
      </c>
      <c r="V95" s="3125">
        <v>0</v>
      </c>
      <c r="W95" s="3124">
        <v>1</v>
      </c>
      <c r="X95" s="3125">
        <v>0</v>
      </c>
      <c r="Y95" s="3124">
        <v>1</v>
      </c>
      <c r="Z95" s="3125">
        <v>0</v>
      </c>
      <c r="AA95" s="3124">
        <v>0</v>
      </c>
      <c r="AB95" s="3125">
        <v>0</v>
      </c>
      <c r="AC95" s="3124">
        <v>0</v>
      </c>
      <c r="AD95" s="3125">
        <v>0</v>
      </c>
      <c r="AE95" s="3124">
        <v>0</v>
      </c>
      <c r="AF95" s="3125">
        <v>0</v>
      </c>
      <c r="AG95" s="3124">
        <v>0</v>
      </c>
      <c r="AH95" s="3125">
        <v>0</v>
      </c>
      <c r="AI95" s="3124">
        <v>0</v>
      </c>
      <c r="AJ95" s="3125">
        <v>0</v>
      </c>
      <c r="AK95" s="3124">
        <v>0</v>
      </c>
      <c r="AL95" s="3125">
        <v>0</v>
      </c>
      <c r="AM95" s="3124">
        <v>0</v>
      </c>
      <c r="AN95" s="3126">
        <v>0</v>
      </c>
      <c r="AO95" s="3170">
        <v>0</v>
      </c>
      <c r="AP95" s="3170">
        <v>0</v>
      </c>
      <c r="AQ95" s="3128">
        <v>2</v>
      </c>
      <c r="AR95" s="3128">
        <v>0</v>
      </c>
      <c r="AS95" s="3128">
        <v>0</v>
      </c>
      <c r="AT95" s="3170">
        <v>0</v>
      </c>
      <c r="AU95" s="3170">
        <v>0</v>
      </c>
      <c r="AV95" s="3170">
        <v>0</v>
      </c>
      <c r="AW95" s="3170">
        <v>0</v>
      </c>
      <c r="AX95" t="str">
        <f t="shared" si="138"/>
        <v/>
      </c>
      <c r="CW95" s="25" t="str">
        <f t="shared" si="139"/>
        <v/>
      </c>
      <c r="CX95" s="25" t="str">
        <f t="shared" si="140"/>
        <v/>
      </c>
      <c r="CY95" s="25" t="str">
        <f t="shared" si="141"/>
        <v/>
      </c>
      <c r="CZ95" s="25" t="str">
        <f t="shared" si="142"/>
        <v/>
      </c>
      <c r="DA95" s="25" t="str">
        <f t="shared" si="143"/>
        <v/>
      </c>
      <c r="DB95" s="25" t="str">
        <f t="shared" si="144"/>
        <v/>
      </c>
      <c r="DC95" s="25" t="str">
        <f t="shared" si="145"/>
        <v/>
      </c>
      <c r="DD95" s="25" t="str">
        <f t="shared" si="146"/>
        <v/>
      </c>
      <c r="DE95"/>
      <c r="DG95" s="26">
        <f t="shared" si="155"/>
        <v>0</v>
      </c>
      <c r="DH95" s="26">
        <f t="shared" si="148"/>
        <v>0</v>
      </c>
      <c r="DI95" s="26">
        <f t="shared" si="149"/>
        <v>0</v>
      </c>
      <c r="DJ95" s="26">
        <f t="shared" si="150"/>
        <v>0</v>
      </c>
      <c r="DK95" s="26">
        <f t="shared" si="151"/>
        <v>0</v>
      </c>
      <c r="DL95" s="26">
        <f t="shared" si="152"/>
        <v>0</v>
      </c>
      <c r="DM95" s="26">
        <f t="shared" si="153"/>
        <v>0</v>
      </c>
      <c r="DN95" s="26">
        <f t="shared" si="154"/>
        <v>0</v>
      </c>
    </row>
    <row r="96" spans="1:118" x14ac:dyDescent="0.25">
      <c r="A96" s="3119" t="s">
        <v>128</v>
      </c>
      <c r="B96" s="3120"/>
      <c r="C96" s="3121"/>
      <c r="D96" s="3047">
        <f t="shared" si="136"/>
        <v>165</v>
      </c>
      <c r="E96" s="3167">
        <f t="shared" si="137"/>
        <v>95</v>
      </c>
      <c r="F96" s="3168">
        <f t="shared" si="137"/>
        <v>70</v>
      </c>
      <c r="G96" s="3169">
        <v>0</v>
      </c>
      <c r="H96" s="22">
        <v>0</v>
      </c>
      <c r="I96" s="19">
        <v>0</v>
      </c>
      <c r="J96" s="177">
        <v>3</v>
      </c>
      <c r="K96" s="19">
        <v>12</v>
      </c>
      <c r="L96" s="3125">
        <v>6</v>
      </c>
      <c r="M96" s="3169">
        <v>5</v>
      </c>
      <c r="N96" s="3125">
        <v>6</v>
      </c>
      <c r="O96" s="3124">
        <v>12</v>
      </c>
      <c r="P96" s="3125">
        <v>10</v>
      </c>
      <c r="Q96" s="3124">
        <v>7</v>
      </c>
      <c r="R96" s="3125">
        <v>8</v>
      </c>
      <c r="S96" s="3124">
        <v>11</v>
      </c>
      <c r="T96" s="3125">
        <v>7</v>
      </c>
      <c r="U96" s="3124">
        <v>15</v>
      </c>
      <c r="V96" s="3125">
        <v>14</v>
      </c>
      <c r="W96" s="3124">
        <v>15</v>
      </c>
      <c r="X96" s="3125">
        <v>5</v>
      </c>
      <c r="Y96" s="3124">
        <v>13</v>
      </c>
      <c r="Z96" s="3125">
        <v>9</v>
      </c>
      <c r="AA96" s="3124">
        <v>0</v>
      </c>
      <c r="AB96" s="3125">
        <v>0</v>
      </c>
      <c r="AC96" s="3124">
        <v>0</v>
      </c>
      <c r="AD96" s="3125">
        <v>0</v>
      </c>
      <c r="AE96" s="3124">
        <v>0</v>
      </c>
      <c r="AF96" s="3125">
        <v>1</v>
      </c>
      <c r="AG96" s="3124">
        <v>4</v>
      </c>
      <c r="AH96" s="3125">
        <v>0</v>
      </c>
      <c r="AI96" s="3124">
        <v>1</v>
      </c>
      <c r="AJ96" s="3125">
        <v>0</v>
      </c>
      <c r="AK96" s="3124">
        <v>0</v>
      </c>
      <c r="AL96" s="3125">
        <v>0</v>
      </c>
      <c r="AM96" s="3124">
        <v>0</v>
      </c>
      <c r="AN96" s="3126">
        <v>1</v>
      </c>
      <c r="AO96" s="3170">
        <v>0</v>
      </c>
      <c r="AP96" s="20">
        <v>0</v>
      </c>
      <c r="AQ96" s="24">
        <v>165</v>
      </c>
      <c r="AR96" s="24">
        <v>0</v>
      </c>
      <c r="AS96" s="24">
        <v>0</v>
      </c>
      <c r="AT96" s="20">
        <v>0</v>
      </c>
      <c r="AU96" s="20">
        <v>0</v>
      </c>
      <c r="AV96" s="20">
        <v>0</v>
      </c>
      <c r="AW96" s="20">
        <v>0</v>
      </c>
      <c r="AX96" t="str">
        <f t="shared" si="138"/>
        <v/>
      </c>
      <c r="CW96" s="25" t="str">
        <f t="shared" si="139"/>
        <v/>
      </c>
      <c r="CX96" s="25" t="str">
        <f t="shared" si="140"/>
        <v/>
      </c>
      <c r="CY96" s="25" t="str">
        <f t="shared" si="141"/>
        <v/>
      </c>
      <c r="CZ96" s="25" t="str">
        <f t="shared" si="142"/>
        <v/>
      </c>
      <c r="DA96" s="25" t="str">
        <f t="shared" si="143"/>
        <v/>
      </c>
      <c r="DB96" s="25" t="str">
        <f t="shared" si="144"/>
        <v/>
      </c>
      <c r="DC96" s="25" t="str">
        <f t="shared" si="145"/>
        <v/>
      </c>
      <c r="DD96" s="25" t="str">
        <f t="shared" si="146"/>
        <v/>
      </c>
      <c r="DE96"/>
      <c r="DG96" s="26">
        <f t="shared" si="155"/>
        <v>0</v>
      </c>
      <c r="DH96" s="26">
        <f t="shared" si="148"/>
        <v>0</v>
      </c>
      <c r="DI96" s="26">
        <f t="shared" si="149"/>
        <v>0</v>
      </c>
      <c r="DJ96" s="26">
        <f t="shared" si="150"/>
        <v>0</v>
      </c>
      <c r="DK96" s="26">
        <f t="shared" si="151"/>
        <v>0</v>
      </c>
      <c r="DL96" s="26">
        <f t="shared" si="152"/>
        <v>0</v>
      </c>
      <c r="DM96" s="26">
        <f t="shared" si="153"/>
        <v>0</v>
      </c>
      <c r="DN96" s="26">
        <f t="shared" si="154"/>
        <v>0</v>
      </c>
    </row>
    <row r="97" spans="1:118" x14ac:dyDescent="0.25">
      <c r="A97" s="3323" t="s">
        <v>129</v>
      </c>
      <c r="B97" s="3324"/>
      <c r="C97" s="3325"/>
      <c r="D97" s="3047">
        <f t="shared" si="136"/>
        <v>0</v>
      </c>
      <c r="E97" s="3167">
        <f>SUM(Y97+AA97+AC97+AE97+AG97+AI97+AK97+AM97)</f>
        <v>0</v>
      </c>
      <c r="F97" s="3168">
        <f>SUM(Z97+AB97+AD97+AF97+AH97+AJ97+AL97+AN97)</f>
        <v>0</v>
      </c>
      <c r="G97" s="3326"/>
      <c r="H97" s="3327"/>
      <c r="I97" s="3326"/>
      <c r="J97" s="3328"/>
      <c r="K97" s="3326"/>
      <c r="L97" s="3327"/>
      <c r="M97" s="3326"/>
      <c r="N97" s="3327"/>
      <c r="O97" s="3329"/>
      <c r="P97" s="3327"/>
      <c r="Q97" s="3329"/>
      <c r="R97" s="3327"/>
      <c r="S97" s="3329"/>
      <c r="T97" s="3327"/>
      <c r="U97" s="3329"/>
      <c r="V97" s="3327"/>
      <c r="W97" s="3329"/>
      <c r="X97" s="3327"/>
      <c r="Y97" s="3124"/>
      <c r="Z97" s="3125"/>
      <c r="AA97" s="3124"/>
      <c r="AB97" s="3125"/>
      <c r="AC97" s="3124"/>
      <c r="AD97" s="3125"/>
      <c r="AE97" s="3124"/>
      <c r="AF97" s="3125"/>
      <c r="AG97" s="3124"/>
      <c r="AH97" s="3125"/>
      <c r="AI97" s="3124"/>
      <c r="AJ97" s="3125"/>
      <c r="AK97" s="3124"/>
      <c r="AL97" s="3125"/>
      <c r="AM97" s="3124"/>
      <c r="AN97" s="3126"/>
      <c r="AO97" s="3330"/>
      <c r="AP97" s="20">
        <v>0</v>
      </c>
      <c r="AQ97" s="24">
        <v>0</v>
      </c>
      <c r="AR97" s="24">
        <v>0</v>
      </c>
      <c r="AS97" s="24">
        <v>0</v>
      </c>
      <c r="AT97" s="20">
        <v>0</v>
      </c>
      <c r="AU97" s="20">
        <v>0</v>
      </c>
      <c r="AV97" s="20">
        <v>0</v>
      </c>
      <c r="AW97" s="20">
        <v>0</v>
      </c>
      <c r="AX97" t="str">
        <f t="shared" si="138"/>
        <v/>
      </c>
      <c r="CW97" s="182"/>
      <c r="CX97" s="25" t="str">
        <f t="shared" si="140"/>
        <v/>
      </c>
      <c r="CY97" s="25" t="str">
        <f t="shared" si="141"/>
        <v/>
      </c>
      <c r="CZ97" s="25" t="str">
        <f t="shared" si="142"/>
        <v/>
      </c>
      <c r="DA97" s="25" t="str">
        <f t="shared" si="143"/>
        <v/>
      </c>
      <c r="DB97" s="25" t="str">
        <f t="shared" si="144"/>
        <v/>
      </c>
      <c r="DC97" s="25" t="str">
        <f t="shared" si="145"/>
        <v/>
      </c>
      <c r="DD97" s="25" t="str">
        <f t="shared" si="146"/>
        <v/>
      </c>
      <c r="DE97"/>
      <c r="DG97" s="182"/>
      <c r="DH97" s="26">
        <f t="shared" si="148"/>
        <v>0</v>
      </c>
      <c r="DI97" s="26">
        <f t="shared" si="149"/>
        <v>0</v>
      </c>
      <c r="DJ97" s="26">
        <f t="shared" si="150"/>
        <v>0</v>
      </c>
      <c r="DK97" s="26">
        <f t="shared" si="151"/>
        <v>0</v>
      </c>
      <c r="DL97" s="26">
        <f t="shared" si="152"/>
        <v>0</v>
      </c>
      <c r="DM97" s="26">
        <f t="shared" si="153"/>
        <v>0</v>
      </c>
      <c r="DN97" s="26">
        <f t="shared" si="154"/>
        <v>0</v>
      </c>
    </row>
    <row r="98" spans="1:118" x14ac:dyDescent="0.25">
      <c r="A98" s="3331" t="s">
        <v>130</v>
      </c>
      <c r="B98" s="3331"/>
      <c r="C98" s="3331"/>
      <c r="D98" s="3047">
        <f t="shared" si="136"/>
        <v>23</v>
      </c>
      <c r="E98" s="3167">
        <f>SUM(G98+I98+K98+M98+O98+Q98+S98+U98+W98+Y98)</f>
        <v>11</v>
      </c>
      <c r="F98" s="3168">
        <f>SUM(H98+J98+L98+N98+P98+R98+T98+V98+X98+Z98)</f>
        <v>12</v>
      </c>
      <c r="G98" s="3169">
        <v>0</v>
      </c>
      <c r="H98" s="3125">
        <v>0</v>
      </c>
      <c r="I98" s="3169">
        <v>0</v>
      </c>
      <c r="J98" s="3195">
        <v>0</v>
      </c>
      <c r="K98" s="19">
        <v>0</v>
      </c>
      <c r="L98" s="3125">
        <v>0</v>
      </c>
      <c r="M98" s="3169">
        <v>0</v>
      </c>
      <c r="N98" s="3125">
        <v>0</v>
      </c>
      <c r="O98" s="3124">
        <v>0</v>
      </c>
      <c r="P98" s="3125">
        <v>0</v>
      </c>
      <c r="Q98" s="3124">
        <v>0</v>
      </c>
      <c r="R98" s="3125">
        <v>0</v>
      </c>
      <c r="S98" s="3124">
        <v>0</v>
      </c>
      <c r="T98" s="3125">
        <v>0</v>
      </c>
      <c r="U98" s="3124">
        <v>0</v>
      </c>
      <c r="V98" s="3125">
        <v>0</v>
      </c>
      <c r="W98" s="3124">
        <v>1</v>
      </c>
      <c r="X98" s="3125">
        <v>8</v>
      </c>
      <c r="Y98" s="3124">
        <v>10</v>
      </c>
      <c r="Z98" s="3125">
        <v>4</v>
      </c>
      <c r="AA98" s="3329"/>
      <c r="AB98" s="3327"/>
      <c r="AC98" s="3329"/>
      <c r="AD98" s="3327"/>
      <c r="AE98" s="3329"/>
      <c r="AF98" s="3327"/>
      <c r="AG98" s="3329"/>
      <c r="AH98" s="3327"/>
      <c r="AI98" s="3329"/>
      <c r="AJ98" s="3327"/>
      <c r="AK98" s="3329"/>
      <c r="AL98" s="3327"/>
      <c r="AM98" s="3329"/>
      <c r="AN98" s="3332"/>
      <c r="AO98" s="3170">
        <v>0</v>
      </c>
      <c r="AP98" s="3170">
        <v>0</v>
      </c>
      <c r="AQ98" s="3128">
        <v>23</v>
      </c>
      <c r="AR98" s="3333"/>
      <c r="AS98" s="3128">
        <v>0</v>
      </c>
      <c r="AT98" s="3170">
        <v>0</v>
      </c>
      <c r="AU98" s="3170">
        <v>0</v>
      </c>
      <c r="AV98" s="3170">
        <v>0</v>
      </c>
      <c r="AW98" s="3170">
        <v>0</v>
      </c>
      <c r="AX98" t="str">
        <f t="shared" si="138"/>
        <v/>
      </c>
      <c r="CW98" s="25" t="str">
        <f t="shared" si="139"/>
        <v/>
      </c>
      <c r="CX98" s="25" t="str">
        <f t="shared" si="140"/>
        <v/>
      </c>
      <c r="CY98" s="25" t="str">
        <f t="shared" si="141"/>
        <v/>
      </c>
      <c r="CZ98" s="182"/>
      <c r="DA98" s="25" t="str">
        <f t="shared" si="143"/>
        <v/>
      </c>
      <c r="DB98" s="25" t="str">
        <f t="shared" si="144"/>
        <v/>
      </c>
      <c r="DC98" s="25" t="str">
        <f t="shared" si="145"/>
        <v/>
      </c>
      <c r="DD98" s="25" t="str">
        <f t="shared" si="146"/>
        <v/>
      </c>
      <c r="DE98"/>
      <c r="DG98" s="26">
        <f t="shared" ref="DG98:DG116" si="156">IF(AND((W98+X98)&gt;0,AO98=""),1,IF(AO98&gt;(W98+X98),1,0))</f>
        <v>0</v>
      </c>
      <c r="DH98" s="26">
        <f t="shared" si="148"/>
        <v>0</v>
      </c>
      <c r="DI98" s="26">
        <f t="shared" si="149"/>
        <v>0</v>
      </c>
      <c r="DJ98" s="182"/>
      <c r="DK98" s="26">
        <f t="shared" si="151"/>
        <v>0</v>
      </c>
      <c r="DL98" s="26">
        <f t="shared" si="152"/>
        <v>0</v>
      </c>
      <c r="DM98" s="26">
        <f t="shared" si="153"/>
        <v>0</v>
      </c>
      <c r="DN98" s="26">
        <f t="shared" si="154"/>
        <v>0</v>
      </c>
    </row>
    <row r="99" spans="1:118" x14ac:dyDescent="0.25">
      <c r="A99" s="751" t="s">
        <v>131</v>
      </c>
      <c r="B99" s="752"/>
      <c r="C99" s="753"/>
      <c r="D99" s="3047">
        <f t="shared" si="136"/>
        <v>12</v>
      </c>
      <c r="E99" s="3167">
        <f t="shared" si="137"/>
        <v>5</v>
      </c>
      <c r="F99" s="3168">
        <f t="shared" si="137"/>
        <v>7</v>
      </c>
      <c r="G99" s="3169">
        <v>0</v>
      </c>
      <c r="H99" s="3125">
        <v>0</v>
      </c>
      <c r="I99" s="3169">
        <v>0</v>
      </c>
      <c r="J99" s="3195">
        <v>0</v>
      </c>
      <c r="K99" s="19">
        <v>0</v>
      </c>
      <c r="L99" s="3125">
        <v>0</v>
      </c>
      <c r="M99" s="3169">
        <v>0</v>
      </c>
      <c r="N99" s="3125">
        <v>0</v>
      </c>
      <c r="O99" s="3124">
        <v>0</v>
      </c>
      <c r="P99" s="3125">
        <v>0</v>
      </c>
      <c r="Q99" s="3124">
        <v>0</v>
      </c>
      <c r="R99" s="3125">
        <v>0</v>
      </c>
      <c r="S99" s="3124">
        <v>0</v>
      </c>
      <c r="T99" s="3125">
        <v>0</v>
      </c>
      <c r="U99" s="3124">
        <v>0</v>
      </c>
      <c r="V99" s="3125">
        <v>0</v>
      </c>
      <c r="W99" s="3124">
        <v>1</v>
      </c>
      <c r="X99" s="3125">
        <v>6</v>
      </c>
      <c r="Y99" s="3124">
        <v>2</v>
      </c>
      <c r="Z99" s="3125">
        <v>1</v>
      </c>
      <c r="AA99" s="3124">
        <v>2</v>
      </c>
      <c r="AB99" s="3125">
        <v>0</v>
      </c>
      <c r="AC99" s="3124">
        <v>0</v>
      </c>
      <c r="AD99" s="3125">
        <v>0</v>
      </c>
      <c r="AE99" s="3124">
        <v>0</v>
      </c>
      <c r="AF99" s="3125">
        <v>0</v>
      </c>
      <c r="AG99" s="3124">
        <v>0</v>
      </c>
      <c r="AH99" s="3125">
        <v>0</v>
      </c>
      <c r="AI99" s="3124">
        <v>0</v>
      </c>
      <c r="AJ99" s="3125">
        <v>0</v>
      </c>
      <c r="AK99" s="3124">
        <v>0</v>
      </c>
      <c r="AL99" s="3125">
        <v>0</v>
      </c>
      <c r="AM99" s="3124">
        <v>0</v>
      </c>
      <c r="AN99" s="3126">
        <v>0</v>
      </c>
      <c r="AO99" s="3170">
        <v>0</v>
      </c>
      <c r="AP99" s="3170">
        <v>0</v>
      </c>
      <c r="AQ99" s="3128">
        <v>12</v>
      </c>
      <c r="AR99" s="24">
        <v>0</v>
      </c>
      <c r="AS99" s="3128">
        <v>0</v>
      </c>
      <c r="AT99" s="3170">
        <v>0</v>
      </c>
      <c r="AU99" s="3170">
        <v>0</v>
      </c>
      <c r="AV99" s="3170">
        <v>0</v>
      </c>
      <c r="AW99" s="3170">
        <v>0</v>
      </c>
      <c r="AX99" t="str">
        <f t="shared" si="138"/>
        <v/>
      </c>
      <c r="CW99" s="25" t="str">
        <f t="shared" si="139"/>
        <v/>
      </c>
      <c r="CX99" s="25" t="str">
        <f t="shared" si="140"/>
        <v/>
      </c>
      <c r="CY99" s="25" t="str">
        <f t="shared" si="141"/>
        <v/>
      </c>
      <c r="CZ99" s="25" t="str">
        <f t="shared" si="142"/>
        <v/>
      </c>
      <c r="DA99" s="25" t="str">
        <f t="shared" si="143"/>
        <v/>
      </c>
      <c r="DB99" s="25" t="str">
        <f t="shared" si="144"/>
        <v/>
      </c>
      <c r="DC99" s="25" t="str">
        <f t="shared" si="145"/>
        <v/>
      </c>
      <c r="DD99" s="25" t="str">
        <f t="shared" si="146"/>
        <v/>
      </c>
      <c r="DE99"/>
      <c r="DG99" s="26">
        <f t="shared" si="156"/>
        <v>0</v>
      </c>
      <c r="DH99" s="26">
        <f t="shared" si="148"/>
        <v>0</v>
      </c>
      <c r="DI99" s="26">
        <f t="shared" si="149"/>
        <v>0</v>
      </c>
      <c r="DJ99" s="26">
        <f t="shared" si="150"/>
        <v>0</v>
      </c>
      <c r="DK99" s="26">
        <f t="shared" si="151"/>
        <v>0</v>
      </c>
      <c r="DL99" s="26">
        <f t="shared" si="152"/>
        <v>0</v>
      </c>
      <c r="DM99" s="26">
        <f t="shared" si="153"/>
        <v>0</v>
      </c>
      <c r="DN99" s="26">
        <f t="shared" si="154"/>
        <v>0</v>
      </c>
    </row>
    <row r="100" spans="1:118" ht="15" customHeight="1" x14ac:dyDescent="0.25">
      <c r="A100" s="751" t="s">
        <v>132</v>
      </c>
      <c r="B100" s="752"/>
      <c r="C100" s="753"/>
      <c r="D100" s="3047">
        <f t="shared" si="136"/>
        <v>14</v>
      </c>
      <c r="E100" s="3167">
        <f t="shared" si="137"/>
        <v>9</v>
      </c>
      <c r="F100" s="3168">
        <f t="shared" si="137"/>
        <v>5</v>
      </c>
      <c r="G100" s="3169">
        <v>0</v>
      </c>
      <c r="H100" s="3125">
        <v>0</v>
      </c>
      <c r="I100" s="3169">
        <v>0</v>
      </c>
      <c r="J100" s="3195">
        <v>0</v>
      </c>
      <c r="K100" s="19">
        <v>0</v>
      </c>
      <c r="L100" s="3125">
        <v>0</v>
      </c>
      <c r="M100" s="3169">
        <v>0</v>
      </c>
      <c r="N100" s="3125">
        <v>0</v>
      </c>
      <c r="O100" s="3124">
        <v>0</v>
      </c>
      <c r="P100" s="3125">
        <v>0</v>
      </c>
      <c r="Q100" s="3124">
        <v>0</v>
      </c>
      <c r="R100" s="3125">
        <v>0</v>
      </c>
      <c r="S100" s="3124">
        <v>0</v>
      </c>
      <c r="T100" s="3125">
        <v>0</v>
      </c>
      <c r="U100" s="3124">
        <v>0</v>
      </c>
      <c r="V100" s="3125">
        <v>0</v>
      </c>
      <c r="W100" s="3124">
        <v>1</v>
      </c>
      <c r="X100" s="3125">
        <v>0</v>
      </c>
      <c r="Y100" s="3124">
        <v>3</v>
      </c>
      <c r="Z100" s="3125">
        <v>0</v>
      </c>
      <c r="AA100" s="3124">
        <v>1</v>
      </c>
      <c r="AB100" s="3125">
        <v>1</v>
      </c>
      <c r="AC100" s="3124">
        <v>0</v>
      </c>
      <c r="AD100" s="3125">
        <v>1</v>
      </c>
      <c r="AE100" s="3124">
        <v>1</v>
      </c>
      <c r="AF100" s="3125">
        <v>0</v>
      </c>
      <c r="AG100" s="3124">
        <v>2</v>
      </c>
      <c r="AH100" s="3125">
        <v>2</v>
      </c>
      <c r="AI100" s="3124">
        <v>0</v>
      </c>
      <c r="AJ100" s="3125">
        <v>0</v>
      </c>
      <c r="AK100" s="3124">
        <v>1</v>
      </c>
      <c r="AL100" s="3125">
        <v>1</v>
      </c>
      <c r="AM100" s="3124">
        <v>0</v>
      </c>
      <c r="AN100" s="3126">
        <v>0</v>
      </c>
      <c r="AO100" s="3170">
        <v>0</v>
      </c>
      <c r="AP100" s="3170">
        <v>0</v>
      </c>
      <c r="AQ100" s="3128">
        <v>14</v>
      </c>
      <c r="AR100" s="24">
        <v>0</v>
      </c>
      <c r="AS100" s="3128">
        <v>0</v>
      </c>
      <c r="AT100" s="3170">
        <v>0</v>
      </c>
      <c r="AU100" s="3170">
        <v>0</v>
      </c>
      <c r="AV100" s="3170">
        <v>0</v>
      </c>
      <c r="AW100" s="3170">
        <v>0</v>
      </c>
      <c r="AX100" t="str">
        <f t="shared" si="138"/>
        <v/>
      </c>
      <c r="CW100" s="25" t="str">
        <f t="shared" si="139"/>
        <v/>
      </c>
      <c r="CX100" s="25" t="str">
        <f t="shared" si="140"/>
        <v/>
      </c>
      <c r="CY100" s="25" t="str">
        <f t="shared" si="141"/>
        <v/>
      </c>
      <c r="CZ100" s="25" t="str">
        <f t="shared" si="142"/>
        <v/>
      </c>
      <c r="DA100" s="25" t="str">
        <f t="shared" si="143"/>
        <v/>
      </c>
      <c r="DB100" s="25" t="str">
        <f t="shared" si="144"/>
        <v/>
      </c>
      <c r="DC100" s="25" t="str">
        <f t="shared" si="145"/>
        <v/>
      </c>
      <c r="DD100" s="25" t="str">
        <f t="shared" si="146"/>
        <v/>
      </c>
      <c r="DE100"/>
      <c r="DG100" s="26">
        <f t="shared" si="156"/>
        <v>0</v>
      </c>
      <c r="DH100" s="26">
        <f t="shared" si="148"/>
        <v>0</v>
      </c>
      <c r="DI100" s="26">
        <f t="shared" si="149"/>
        <v>0</v>
      </c>
      <c r="DJ100" s="26">
        <f t="shared" si="150"/>
        <v>0</v>
      </c>
      <c r="DK100" s="26">
        <f t="shared" si="151"/>
        <v>0</v>
      </c>
      <c r="DL100" s="26">
        <f t="shared" si="152"/>
        <v>0</v>
      </c>
      <c r="DM100" s="26">
        <f t="shared" si="153"/>
        <v>0</v>
      </c>
      <c r="DN100" s="26">
        <f t="shared" si="154"/>
        <v>0</v>
      </c>
    </row>
    <row r="101" spans="1:118" x14ac:dyDescent="0.25">
      <c r="A101" s="3331" t="s">
        <v>133</v>
      </c>
      <c r="B101" s="3331"/>
      <c r="C101" s="3331"/>
      <c r="D101" s="3047">
        <f t="shared" si="136"/>
        <v>11</v>
      </c>
      <c r="E101" s="3167">
        <f t="shared" si="137"/>
        <v>7</v>
      </c>
      <c r="F101" s="3168">
        <f t="shared" si="137"/>
        <v>4</v>
      </c>
      <c r="G101" s="3169">
        <v>0</v>
      </c>
      <c r="H101" s="3125">
        <v>0</v>
      </c>
      <c r="I101" s="3169">
        <v>0</v>
      </c>
      <c r="J101" s="3195">
        <v>0</v>
      </c>
      <c r="K101" s="3169">
        <v>0</v>
      </c>
      <c r="L101" s="3125">
        <v>0</v>
      </c>
      <c r="M101" s="3169">
        <v>0</v>
      </c>
      <c r="N101" s="3125">
        <v>0</v>
      </c>
      <c r="O101" s="3124">
        <v>0</v>
      </c>
      <c r="P101" s="3125">
        <v>0</v>
      </c>
      <c r="Q101" s="3124">
        <v>0</v>
      </c>
      <c r="R101" s="3125">
        <v>0</v>
      </c>
      <c r="S101" s="3124">
        <v>0</v>
      </c>
      <c r="T101" s="3125">
        <v>0</v>
      </c>
      <c r="U101" s="3124">
        <v>0</v>
      </c>
      <c r="V101" s="3125">
        <v>0</v>
      </c>
      <c r="W101" s="3124">
        <v>3</v>
      </c>
      <c r="X101" s="3125">
        <v>2</v>
      </c>
      <c r="Y101" s="3124">
        <v>1</v>
      </c>
      <c r="Z101" s="3125">
        <v>0</v>
      </c>
      <c r="AA101" s="3124">
        <v>3</v>
      </c>
      <c r="AB101" s="3125">
        <v>2</v>
      </c>
      <c r="AC101" s="3124">
        <v>0</v>
      </c>
      <c r="AD101" s="3125">
        <v>0</v>
      </c>
      <c r="AE101" s="3124">
        <v>0</v>
      </c>
      <c r="AF101" s="3125">
        <v>0</v>
      </c>
      <c r="AG101" s="3124">
        <v>0</v>
      </c>
      <c r="AH101" s="3125">
        <v>0</v>
      </c>
      <c r="AI101" s="3124">
        <v>0</v>
      </c>
      <c r="AJ101" s="3125">
        <v>0</v>
      </c>
      <c r="AK101" s="3124">
        <v>0</v>
      </c>
      <c r="AL101" s="3125">
        <v>0</v>
      </c>
      <c r="AM101" s="3124">
        <v>0</v>
      </c>
      <c r="AN101" s="3126">
        <v>0</v>
      </c>
      <c r="AO101" s="3170">
        <v>0</v>
      </c>
      <c r="AP101" s="3170">
        <v>0</v>
      </c>
      <c r="AQ101" s="3128">
        <v>11</v>
      </c>
      <c r="AR101" s="24">
        <v>0</v>
      </c>
      <c r="AS101" s="3128">
        <v>0</v>
      </c>
      <c r="AT101" s="3170">
        <v>0</v>
      </c>
      <c r="AU101" s="3170">
        <v>0</v>
      </c>
      <c r="AV101" s="3170">
        <v>0</v>
      </c>
      <c r="AW101" s="3170">
        <v>0</v>
      </c>
      <c r="AX101" t="str">
        <f t="shared" si="138"/>
        <v/>
      </c>
      <c r="CW101" s="25" t="str">
        <f t="shared" si="139"/>
        <v/>
      </c>
      <c r="CX101" s="25" t="str">
        <f t="shared" si="140"/>
        <v/>
      </c>
      <c r="CY101" s="25" t="str">
        <f t="shared" si="141"/>
        <v/>
      </c>
      <c r="CZ101" s="25" t="str">
        <f t="shared" si="142"/>
        <v/>
      </c>
      <c r="DA101" s="25" t="str">
        <f t="shared" si="143"/>
        <v/>
      </c>
      <c r="DB101" s="25" t="str">
        <f t="shared" si="144"/>
        <v/>
      </c>
      <c r="DC101" s="25" t="str">
        <f t="shared" si="145"/>
        <v/>
      </c>
      <c r="DD101" s="25" t="str">
        <f t="shared" si="146"/>
        <v/>
      </c>
      <c r="DE101"/>
      <c r="DG101" s="26">
        <f t="shared" si="156"/>
        <v>0</v>
      </c>
      <c r="DH101" s="26">
        <f t="shared" si="148"/>
        <v>0</v>
      </c>
      <c r="DI101" s="26">
        <f t="shared" si="149"/>
        <v>0</v>
      </c>
      <c r="DJ101" s="26">
        <f t="shared" si="150"/>
        <v>0</v>
      </c>
      <c r="DK101" s="26">
        <f t="shared" si="151"/>
        <v>0</v>
      </c>
      <c r="DL101" s="26">
        <f t="shared" si="152"/>
        <v>0</v>
      </c>
      <c r="DM101" s="26">
        <f t="shared" si="153"/>
        <v>0</v>
      </c>
      <c r="DN101" s="26">
        <f t="shared" si="154"/>
        <v>0</v>
      </c>
    </row>
    <row r="102" spans="1:118" x14ac:dyDescent="0.25">
      <c r="A102" s="3331" t="s">
        <v>134</v>
      </c>
      <c r="B102" s="3331"/>
      <c r="C102" s="3331"/>
      <c r="D102" s="3047">
        <f t="shared" si="136"/>
        <v>0</v>
      </c>
      <c r="E102" s="3167">
        <f t="shared" si="137"/>
        <v>0</v>
      </c>
      <c r="F102" s="3168">
        <f t="shared" si="137"/>
        <v>0</v>
      </c>
      <c r="G102" s="3169"/>
      <c r="H102" s="3125"/>
      <c r="I102" s="3169"/>
      <c r="J102" s="3195"/>
      <c r="K102" s="3169"/>
      <c r="L102" s="3125"/>
      <c r="M102" s="3169"/>
      <c r="N102" s="3125"/>
      <c r="O102" s="3124"/>
      <c r="P102" s="3125"/>
      <c r="Q102" s="3124"/>
      <c r="R102" s="3125"/>
      <c r="S102" s="3124"/>
      <c r="T102" s="3125"/>
      <c r="U102" s="3124"/>
      <c r="V102" s="3125"/>
      <c r="W102" s="3124"/>
      <c r="X102" s="3125"/>
      <c r="Y102" s="3124"/>
      <c r="Z102" s="3125"/>
      <c r="AA102" s="3124"/>
      <c r="AB102" s="3125"/>
      <c r="AC102" s="3124"/>
      <c r="AD102" s="3125"/>
      <c r="AE102" s="3124"/>
      <c r="AF102" s="3125"/>
      <c r="AG102" s="3124"/>
      <c r="AH102" s="3125"/>
      <c r="AI102" s="3124"/>
      <c r="AJ102" s="3125"/>
      <c r="AK102" s="3124"/>
      <c r="AL102" s="3125"/>
      <c r="AM102" s="3124"/>
      <c r="AN102" s="3126"/>
      <c r="AO102" s="3170">
        <v>0</v>
      </c>
      <c r="AP102" s="3170">
        <v>0</v>
      </c>
      <c r="AQ102" s="3128">
        <v>0</v>
      </c>
      <c r="AR102" s="24">
        <v>0</v>
      </c>
      <c r="AS102" s="3128">
        <v>0</v>
      </c>
      <c r="AT102" s="3170">
        <v>0</v>
      </c>
      <c r="AU102" s="3170">
        <v>0</v>
      </c>
      <c r="AV102" s="3170">
        <v>0</v>
      </c>
      <c r="AW102" s="3170">
        <v>0</v>
      </c>
      <c r="AX102" t="str">
        <f t="shared" si="138"/>
        <v/>
      </c>
      <c r="CW102" s="25" t="str">
        <f t="shared" si="139"/>
        <v/>
      </c>
      <c r="CX102" s="25" t="str">
        <f t="shared" si="140"/>
        <v/>
      </c>
      <c r="CY102" s="25" t="str">
        <f t="shared" si="141"/>
        <v/>
      </c>
      <c r="CZ102" s="25" t="str">
        <f t="shared" si="142"/>
        <v/>
      </c>
      <c r="DA102" s="25" t="str">
        <f t="shared" si="143"/>
        <v/>
      </c>
      <c r="DB102" s="25" t="str">
        <f t="shared" si="144"/>
        <v/>
      </c>
      <c r="DC102" s="25" t="str">
        <f t="shared" si="145"/>
        <v/>
      </c>
      <c r="DD102" s="25" t="str">
        <f t="shared" si="146"/>
        <v/>
      </c>
      <c r="DE102"/>
      <c r="DG102" s="26">
        <f t="shared" si="156"/>
        <v>0</v>
      </c>
      <c r="DH102" s="26">
        <f t="shared" si="148"/>
        <v>0</v>
      </c>
      <c r="DI102" s="26">
        <f t="shared" si="149"/>
        <v>0</v>
      </c>
      <c r="DJ102" s="26">
        <f t="shared" si="150"/>
        <v>0</v>
      </c>
      <c r="DK102" s="26">
        <f t="shared" si="151"/>
        <v>0</v>
      </c>
      <c r="DL102" s="26">
        <f t="shared" si="152"/>
        <v>0</v>
      </c>
      <c r="DM102" s="26">
        <f t="shared" si="153"/>
        <v>0</v>
      </c>
      <c r="DN102" s="26">
        <f t="shared" si="154"/>
        <v>0</v>
      </c>
    </row>
    <row r="103" spans="1:118" x14ac:dyDescent="0.25">
      <c r="A103" s="3331" t="s">
        <v>135</v>
      </c>
      <c r="B103" s="3331"/>
      <c r="C103" s="3331"/>
      <c r="D103" s="3047">
        <f t="shared" si="136"/>
        <v>0</v>
      </c>
      <c r="E103" s="3167">
        <f>SUM(G103+I103+K103+M103+O103+Q103+S103+U103+W103)</f>
        <v>0</v>
      </c>
      <c r="F103" s="3168">
        <f>SUM(H103+J103+L103+N103+P103+R103+T103+V103+X103)</f>
        <v>0</v>
      </c>
      <c r="G103" s="3334"/>
      <c r="H103" s="3125"/>
      <c r="I103" s="3334"/>
      <c r="J103" s="3195"/>
      <c r="K103" s="3169"/>
      <c r="L103" s="3125"/>
      <c r="M103" s="3169"/>
      <c r="N103" s="3125"/>
      <c r="O103" s="3124"/>
      <c r="P103" s="3125"/>
      <c r="Q103" s="3124"/>
      <c r="R103" s="3125"/>
      <c r="S103" s="3124"/>
      <c r="T103" s="3125"/>
      <c r="U103" s="3124"/>
      <c r="V103" s="3125"/>
      <c r="W103" s="3124"/>
      <c r="X103" s="3125"/>
      <c r="Y103" s="3329"/>
      <c r="Z103" s="3327"/>
      <c r="AA103" s="3329"/>
      <c r="AB103" s="3327"/>
      <c r="AC103" s="3329"/>
      <c r="AD103" s="3327"/>
      <c r="AE103" s="3329"/>
      <c r="AF103" s="3327"/>
      <c r="AG103" s="3329"/>
      <c r="AH103" s="3327"/>
      <c r="AI103" s="3329"/>
      <c r="AJ103" s="3327"/>
      <c r="AK103" s="3329"/>
      <c r="AL103" s="3327"/>
      <c r="AM103" s="3329"/>
      <c r="AN103" s="3332"/>
      <c r="AO103" s="3170">
        <v>0</v>
      </c>
      <c r="AP103" s="3170">
        <v>0</v>
      </c>
      <c r="AQ103" s="3128">
        <v>0</v>
      </c>
      <c r="AR103" s="3333"/>
      <c r="AS103" s="3128">
        <v>0</v>
      </c>
      <c r="AT103" s="3170">
        <v>0</v>
      </c>
      <c r="AU103" s="3170">
        <v>0</v>
      </c>
      <c r="AV103" s="3170">
        <v>0</v>
      </c>
      <c r="AW103" s="3170">
        <v>0</v>
      </c>
      <c r="AX103" t="str">
        <f t="shared" si="138"/>
        <v/>
      </c>
      <c r="CW103" s="25" t="str">
        <f t="shared" si="139"/>
        <v/>
      </c>
      <c r="CX103" s="25" t="str">
        <f t="shared" si="140"/>
        <v/>
      </c>
      <c r="CY103" s="25" t="str">
        <f t="shared" si="141"/>
        <v/>
      </c>
      <c r="CZ103" s="25" t="str">
        <f t="shared" si="142"/>
        <v/>
      </c>
      <c r="DA103" s="25" t="str">
        <f t="shared" si="143"/>
        <v/>
      </c>
      <c r="DB103" s="25" t="str">
        <f t="shared" si="144"/>
        <v/>
      </c>
      <c r="DC103" s="25" t="str">
        <f t="shared" si="145"/>
        <v/>
      </c>
      <c r="DD103" s="25" t="str">
        <f t="shared" si="146"/>
        <v/>
      </c>
      <c r="DE103"/>
      <c r="DG103" s="26">
        <f t="shared" si="156"/>
        <v>0</v>
      </c>
      <c r="DH103" s="26">
        <f t="shared" si="148"/>
        <v>0</v>
      </c>
      <c r="DI103" s="26">
        <f t="shared" si="149"/>
        <v>0</v>
      </c>
      <c r="DJ103" s="26">
        <f t="shared" si="150"/>
        <v>0</v>
      </c>
      <c r="DK103" s="26">
        <f t="shared" si="151"/>
        <v>0</v>
      </c>
      <c r="DL103" s="26">
        <f t="shared" si="152"/>
        <v>0</v>
      </c>
      <c r="DM103" s="26">
        <f t="shared" si="153"/>
        <v>0</v>
      </c>
      <c r="DN103" s="26">
        <f t="shared" si="154"/>
        <v>0</v>
      </c>
    </row>
    <row r="104" spans="1:118" x14ac:dyDescent="0.25">
      <c r="A104" s="3331" t="s">
        <v>136</v>
      </c>
      <c r="B104" s="3331"/>
      <c r="C104" s="3331"/>
      <c r="D104" s="3047">
        <f t="shared" si="136"/>
        <v>16</v>
      </c>
      <c r="E104" s="3167">
        <f t="shared" ref="E104:F106" si="157">SUM(Q104+S104+U104+W104+Y104+AA104+AC104+AE104+AG104+AI104+AK104+AM104)</f>
        <v>6</v>
      </c>
      <c r="F104" s="3168">
        <f t="shared" si="157"/>
        <v>10</v>
      </c>
      <c r="G104" s="3192"/>
      <c r="H104" s="3193"/>
      <c r="I104" s="3192"/>
      <c r="J104" s="3335"/>
      <c r="K104" s="3192"/>
      <c r="L104" s="3193"/>
      <c r="M104" s="3192"/>
      <c r="N104" s="3193"/>
      <c r="O104" s="3336"/>
      <c r="P104" s="3193"/>
      <c r="Q104" s="3124">
        <v>0</v>
      </c>
      <c r="R104" s="3125">
        <v>0</v>
      </c>
      <c r="S104" s="3124">
        <v>0</v>
      </c>
      <c r="T104" s="3125">
        <v>0</v>
      </c>
      <c r="U104" s="3124">
        <v>0</v>
      </c>
      <c r="V104" s="3125">
        <v>0</v>
      </c>
      <c r="W104" s="3124">
        <v>1</v>
      </c>
      <c r="X104" s="3125">
        <v>0</v>
      </c>
      <c r="Y104" s="3124">
        <v>0</v>
      </c>
      <c r="Z104" s="3125">
        <v>4</v>
      </c>
      <c r="AA104" s="3124">
        <v>0</v>
      </c>
      <c r="AB104" s="3125">
        <v>0</v>
      </c>
      <c r="AC104" s="3124">
        <v>0</v>
      </c>
      <c r="AD104" s="3125">
        <v>1</v>
      </c>
      <c r="AE104" s="3124">
        <v>1</v>
      </c>
      <c r="AF104" s="3125">
        <v>0</v>
      </c>
      <c r="AG104" s="3124">
        <v>1</v>
      </c>
      <c r="AH104" s="3125">
        <v>0</v>
      </c>
      <c r="AI104" s="3124">
        <v>1</v>
      </c>
      <c r="AJ104" s="3125">
        <v>2</v>
      </c>
      <c r="AK104" s="3124">
        <v>2</v>
      </c>
      <c r="AL104" s="3125">
        <v>1</v>
      </c>
      <c r="AM104" s="3124">
        <v>0</v>
      </c>
      <c r="AN104" s="3126">
        <v>2</v>
      </c>
      <c r="AO104" s="3170">
        <v>0</v>
      </c>
      <c r="AP104" s="3170">
        <v>0</v>
      </c>
      <c r="AQ104" s="3128">
        <v>16</v>
      </c>
      <c r="AR104" s="3128">
        <v>0</v>
      </c>
      <c r="AS104" s="3128">
        <v>0</v>
      </c>
      <c r="AT104" s="3170">
        <v>0</v>
      </c>
      <c r="AU104" s="3170">
        <v>0</v>
      </c>
      <c r="AV104" s="3170">
        <v>0</v>
      </c>
      <c r="AW104" s="3170">
        <v>0</v>
      </c>
      <c r="AX104" t="str">
        <f t="shared" si="138"/>
        <v/>
      </c>
      <c r="CW104" s="25" t="str">
        <f t="shared" si="139"/>
        <v/>
      </c>
      <c r="CX104" s="25" t="str">
        <f t="shared" si="140"/>
        <v/>
      </c>
      <c r="CY104" s="25" t="str">
        <f t="shared" si="141"/>
        <v/>
      </c>
      <c r="CZ104" s="25" t="str">
        <f t="shared" si="142"/>
        <v/>
      </c>
      <c r="DA104" s="25" t="str">
        <f t="shared" si="143"/>
        <v/>
      </c>
      <c r="DB104" s="25" t="str">
        <f t="shared" si="144"/>
        <v/>
      </c>
      <c r="DC104" s="25" t="str">
        <f t="shared" si="145"/>
        <v/>
      </c>
      <c r="DD104" s="25" t="str">
        <f t="shared" si="146"/>
        <v/>
      </c>
      <c r="DE104"/>
      <c r="DG104" s="26">
        <f t="shared" si="156"/>
        <v>0</v>
      </c>
      <c r="DH104" s="26">
        <f t="shared" si="148"/>
        <v>0</v>
      </c>
      <c r="DI104" s="26">
        <f t="shared" si="149"/>
        <v>0</v>
      </c>
      <c r="DJ104" s="26">
        <f t="shared" si="150"/>
        <v>0</v>
      </c>
      <c r="DK104" s="26">
        <f t="shared" si="151"/>
        <v>0</v>
      </c>
      <c r="DL104" s="26">
        <f t="shared" si="152"/>
        <v>0</v>
      </c>
      <c r="DM104" s="26">
        <f t="shared" si="153"/>
        <v>0</v>
      </c>
      <c r="DN104" s="26">
        <f t="shared" si="154"/>
        <v>0</v>
      </c>
    </row>
    <row r="105" spans="1:118" x14ac:dyDescent="0.25">
      <c r="A105" s="3331" t="s">
        <v>137</v>
      </c>
      <c r="B105" s="3331"/>
      <c r="C105" s="3331"/>
      <c r="D105" s="3047">
        <f t="shared" si="136"/>
        <v>12</v>
      </c>
      <c r="E105" s="3167">
        <f t="shared" si="157"/>
        <v>1</v>
      </c>
      <c r="F105" s="3168">
        <f t="shared" si="157"/>
        <v>11</v>
      </c>
      <c r="G105" s="3192"/>
      <c r="H105" s="3193"/>
      <c r="I105" s="3192"/>
      <c r="J105" s="3335"/>
      <c r="K105" s="3192"/>
      <c r="L105" s="3193"/>
      <c r="M105" s="3192"/>
      <c r="N105" s="3193"/>
      <c r="O105" s="3336"/>
      <c r="P105" s="3193"/>
      <c r="Q105" s="3124">
        <v>0</v>
      </c>
      <c r="R105" s="3125">
        <v>0</v>
      </c>
      <c r="S105" s="3124">
        <v>0</v>
      </c>
      <c r="T105" s="3125">
        <v>0</v>
      </c>
      <c r="U105" s="3124">
        <v>0</v>
      </c>
      <c r="V105" s="3125">
        <v>0</v>
      </c>
      <c r="W105" s="3124">
        <v>0</v>
      </c>
      <c r="X105" s="3125">
        <v>0</v>
      </c>
      <c r="Y105" s="3124">
        <v>0</v>
      </c>
      <c r="Z105" s="3125">
        <v>0</v>
      </c>
      <c r="AA105" s="3124">
        <v>0</v>
      </c>
      <c r="AB105" s="3125">
        <v>1</v>
      </c>
      <c r="AC105" s="3124">
        <v>1</v>
      </c>
      <c r="AD105" s="3125">
        <v>5</v>
      </c>
      <c r="AE105" s="3124">
        <v>0</v>
      </c>
      <c r="AF105" s="3125">
        <v>3</v>
      </c>
      <c r="AG105" s="3124">
        <v>0</v>
      </c>
      <c r="AH105" s="3125">
        <v>2</v>
      </c>
      <c r="AI105" s="3124">
        <v>0</v>
      </c>
      <c r="AJ105" s="3125">
        <v>0</v>
      </c>
      <c r="AK105" s="3124">
        <v>0</v>
      </c>
      <c r="AL105" s="3125">
        <v>0</v>
      </c>
      <c r="AM105" s="3124">
        <v>0</v>
      </c>
      <c r="AN105" s="3126">
        <v>0</v>
      </c>
      <c r="AO105" s="3170">
        <v>0</v>
      </c>
      <c r="AP105" s="3170">
        <v>0</v>
      </c>
      <c r="AQ105" s="3128">
        <v>12</v>
      </c>
      <c r="AR105" s="3128">
        <v>0</v>
      </c>
      <c r="AS105" s="3128">
        <v>0</v>
      </c>
      <c r="AT105" s="3170">
        <v>0</v>
      </c>
      <c r="AU105" s="3170">
        <v>0</v>
      </c>
      <c r="AV105" s="3170">
        <v>0</v>
      </c>
      <c r="AW105" s="3170">
        <v>0</v>
      </c>
      <c r="AX105" t="str">
        <f t="shared" si="138"/>
        <v/>
      </c>
      <c r="CW105" s="25" t="str">
        <f t="shared" si="139"/>
        <v/>
      </c>
      <c r="CX105" s="25" t="str">
        <f t="shared" si="140"/>
        <v/>
      </c>
      <c r="CY105" s="25" t="str">
        <f t="shared" si="141"/>
        <v/>
      </c>
      <c r="CZ105" s="25" t="str">
        <f t="shared" si="142"/>
        <v/>
      </c>
      <c r="DA105" s="25" t="str">
        <f t="shared" si="143"/>
        <v/>
      </c>
      <c r="DB105" s="25" t="str">
        <f t="shared" si="144"/>
        <v/>
      </c>
      <c r="DC105" s="25" t="str">
        <f t="shared" si="145"/>
        <v/>
      </c>
      <c r="DD105" s="25" t="str">
        <f t="shared" si="146"/>
        <v/>
      </c>
      <c r="DE105"/>
      <c r="DG105" s="26">
        <f t="shared" si="156"/>
        <v>0</v>
      </c>
      <c r="DH105" s="26">
        <f t="shared" si="148"/>
        <v>0</v>
      </c>
      <c r="DI105" s="26">
        <f t="shared" si="149"/>
        <v>0</v>
      </c>
      <c r="DJ105" s="26">
        <f t="shared" si="150"/>
        <v>0</v>
      </c>
      <c r="DK105" s="26">
        <f t="shared" si="151"/>
        <v>0</v>
      </c>
      <c r="DL105" s="26">
        <f t="shared" si="152"/>
        <v>0</v>
      </c>
      <c r="DM105" s="26">
        <f t="shared" si="153"/>
        <v>0</v>
      </c>
      <c r="DN105" s="26">
        <f t="shared" si="154"/>
        <v>0</v>
      </c>
    </row>
    <row r="106" spans="1:118" x14ac:dyDescent="0.25">
      <c r="A106" s="3331" t="s">
        <v>138</v>
      </c>
      <c r="B106" s="3331"/>
      <c r="C106" s="3331"/>
      <c r="D106" s="3047">
        <f t="shared" si="136"/>
        <v>14</v>
      </c>
      <c r="E106" s="3167">
        <f t="shared" si="157"/>
        <v>4</v>
      </c>
      <c r="F106" s="3168">
        <f t="shared" si="157"/>
        <v>10</v>
      </c>
      <c r="G106" s="3192"/>
      <c r="H106" s="3193"/>
      <c r="I106" s="3192"/>
      <c r="J106" s="3335"/>
      <c r="K106" s="3192"/>
      <c r="L106" s="3193"/>
      <c r="M106" s="3192"/>
      <c r="N106" s="3193"/>
      <c r="O106" s="3336"/>
      <c r="P106" s="3193"/>
      <c r="Q106" s="3124">
        <v>0</v>
      </c>
      <c r="R106" s="3125">
        <v>0</v>
      </c>
      <c r="S106" s="3124">
        <v>0</v>
      </c>
      <c r="T106" s="3125">
        <v>0</v>
      </c>
      <c r="U106" s="3124">
        <v>0</v>
      </c>
      <c r="V106" s="3125">
        <v>0</v>
      </c>
      <c r="W106" s="3124">
        <v>0</v>
      </c>
      <c r="X106" s="3125">
        <v>0</v>
      </c>
      <c r="Y106" s="3124">
        <v>0</v>
      </c>
      <c r="Z106" s="3125">
        <v>4</v>
      </c>
      <c r="AA106" s="3124">
        <v>2</v>
      </c>
      <c r="AB106" s="3125">
        <v>0</v>
      </c>
      <c r="AC106" s="3124">
        <v>0</v>
      </c>
      <c r="AD106" s="3125">
        <v>1</v>
      </c>
      <c r="AE106" s="3124">
        <v>0</v>
      </c>
      <c r="AF106" s="3125">
        <v>3</v>
      </c>
      <c r="AG106" s="3124">
        <v>2</v>
      </c>
      <c r="AH106" s="3125">
        <v>2</v>
      </c>
      <c r="AI106" s="3124">
        <v>0</v>
      </c>
      <c r="AJ106" s="3125">
        <v>0</v>
      </c>
      <c r="AK106" s="3124">
        <v>0</v>
      </c>
      <c r="AL106" s="3125">
        <v>0</v>
      </c>
      <c r="AM106" s="3124">
        <v>0</v>
      </c>
      <c r="AN106" s="3126">
        <v>0</v>
      </c>
      <c r="AO106" s="3170">
        <v>0</v>
      </c>
      <c r="AP106" s="3170">
        <v>0</v>
      </c>
      <c r="AQ106" s="3128">
        <v>14</v>
      </c>
      <c r="AR106" s="3128">
        <v>0</v>
      </c>
      <c r="AS106" s="3128">
        <v>0</v>
      </c>
      <c r="AT106" s="3170">
        <v>0</v>
      </c>
      <c r="AU106" s="3170">
        <v>0</v>
      </c>
      <c r="AV106" s="3170">
        <v>0</v>
      </c>
      <c r="AW106" s="3170">
        <v>0</v>
      </c>
      <c r="AX106" t="str">
        <f t="shared" si="138"/>
        <v/>
      </c>
      <c r="CW106" s="25" t="str">
        <f t="shared" si="139"/>
        <v/>
      </c>
      <c r="CX106" s="25" t="str">
        <f t="shared" si="140"/>
        <v/>
      </c>
      <c r="CY106" s="25" t="str">
        <f t="shared" si="141"/>
        <v/>
      </c>
      <c r="CZ106" s="25" t="str">
        <f t="shared" si="142"/>
        <v/>
      </c>
      <c r="DA106" s="25" t="str">
        <f t="shared" si="143"/>
        <v/>
      </c>
      <c r="DB106" s="25" t="str">
        <f t="shared" si="144"/>
        <v/>
      </c>
      <c r="DC106" s="25" t="str">
        <f t="shared" si="145"/>
        <v/>
      </c>
      <c r="DD106" s="25" t="str">
        <f t="shared" si="146"/>
        <v/>
      </c>
      <c r="DE106"/>
      <c r="DG106" s="26">
        <f t="shared" si="156"/>
        <v>0</v>
      </c>
      <c r="DH106" s="26">
        <f t="shared" si="148"/>
        <v>0</v>
      </c>
      <c r="DI106" s="26">
        <f t="shared" si="149"/>
        <v>0</v>
      </c>
      <c r="DJ106" s="26">
        <f t="shared" si="150"/>
        <v>0</v>
      </c>
      <c r="DK106" s="26">
        <f t="shared" si="151"/>
        <v>0</v>
      </c>
      <c r="DL106" s="26">
        <f t="shared" si="152"/>
        <v>0</v>
      </c>
      <c r="DM106" s="26">
        <f t="shared" si="153"/>
        <v>0</v>
      </c>
      <c r="DN106" s="26">
        <f t="shared" si="154"/>
        <v>0</v>
      </c>
    </row>
    <row r="107" spans="1:118" x14ac:dyDescent="0.25">
      <c r="A107" s="3323" t="s">
        <v>139</v>
      </c>
      <c r="B107" s="3324"/>
      <c r="C107" s="3325"/>
      <c r="D107" s="3047">
        <f t="shared" si="136"/>
        <v>0</v>
      </c>
      <c r="E107" s="3167">
        <f>SUM(Q107+S107+U107+W107+Y107)</f>
        <v>0</v>
      </c>
      <c r="F107" s="3168">
        <f>SUM(R107+T107+V107+X107+Z107)</f>
        <v>0</v>
      </c>
      <c r="G107" s="3326"/>
      <c r="H107" s="3327"/>
      <c r="I107" s="3326"/>
      <c r="J107" s="3328"/>
      <c r="K107" s="3326"/>
      <c r="L107" s="3327"/>
      <c r="M107" s="3326"/>
      <c r="N107" s="3327"/>
      <c r="O107" s="3329"/>
      <c r="P107" s="3327"/>
      <c r="Q107" s="3124"/>
      <c r="R107" s="3125"/>
      <c r="S107" s="3124"/>
      <c r="T107" s="3125"/>
      <c r="U107" s="3124"/>
      <c r="V107" s="3125"/>
      <c r="W107" s="3124"/>
      <c r="X107" s="3125"/>
      <c r="Y107" s="3124"/>
      <c r="Z107" s="3125"/>
      <c r="AA107" s="3329"/>
      <c r="AB107" s="3327"/>
      <c r="AC107" s="3329"/>
      <c r="AD107" s="3327"/>
      <c r="AE107" s="3329"/>
      <c r="AF107" s="3327"/>
      <c r="AG107" s="3329"/>
      <c r="AH107" s="3327"/>
      <c r="AI107" s="3329"/>
      <c r="AJ107" s="3327"/>
      <c r="AK107" s="3329"/>
      <c r="AL107" s="3327"/>
      <c r="AM107" s="3329"/>
      <c r="AN107" s="3332"/>
      <c r="AO107" s="3170">
        <v>0</v>
      </c>
      <c r="AP107" s="3170">
        <v>0</v>
      </c>
      <c r="AQ107" s="3128">
        <v>0</v>
      </c>
      <c r="AR107" s="3333"/>
      <c r="AS107" s="3128">
        <v>0</v>
      </c>
      <c r="AT107" s="3170">
        <v>0</v>
      </c>
      <c r="AU107" s="3170">
        <v>0</v>
      </c>
      <c r="AV107" s="3170">
        <v>0</v>
      </c>
      <c r="AW107" s="3170">
        <v>0</v>
      </c>
      <c r="AX107" t="str">
        <f t="shared" si="138"/>
        <v/>
      </c>
      <c r="CW107" s="25" t="str">
        <f t="shared" si="139"/>
        <v/>
      </c>
      <c r="CX107" s="25" t="str">
        <f t="shared" si="140"/>
        <v/>
      </c>
      <c r="CY107" s="25" t="str">
        <f t="shared" si="141"/>
        <v/>
      </c>
      <c r="CZ107" s="25" t="str">
        <f t="shared" si="142"/>
        <v/>
      </c>
      <c r="DA107" s="25" t="str">
        <f t="shared" si="143"/>
        <v/>
      </c>
      <c r="DB107" s="25" t="str">
        <f t="shared" si="144"/>
        <v/>
      </c>
      <c r="DC107" s="25" t="str">
        <f t="shared" si="145"/>
        <v/>
      </c>
      <c r="DD107" s="25" t="str">
        <f t="shared" si="146"/>
        <v/>
      </c>
      <c r="DE107"/>
      <c r="DG107" s="26">
        <f t="shared" si="156"/>
        <v>0</v>
      </c>
      <c r="DH107" s="26">
        <f t="shared" si="148"/>
        <v>0</v>
      </c>
      <c r="DI107" s="26">
        <f t="shared" si="149"/>
        <v>0</v>
      </c>
      <c r="DJ107" s="26">
        <f t="shared" si="150"/>
        <v>0</v>
      </c>
      <c r="DK107" s="26">
        <f t="shared" si="151"/>
        <v>0</v>
      </c>
      <c r="DL107" s="26">
        <f t="shared" si="152"/>
        <v>0</v>
      </c>
      <c r="DM107" s="26">
        <f t="shared" si="153"/>
        <v>0</v>
      </c>
      <c r="DN107" s="26">
        <f t="shared" si="154"/>
        <v>0</v>
      </c>
    </row>
    <row r="108" spans="1:118" x14ac:dyDescent="0.25">
      <c r="A108" s="3323" t="s">
        <v>140</v>
      </c>
      <c r="B108" s="3324"/>
      <c r="C108" s="3325"/>
      <c r="D108" s="3047">
        <f t="shared" si="136"/>
        <v>0</v>
      </c>
      <c r="E108" s="3167">
        <f>SUM(Q108+S108+U108+W108+Y108+AA108+AC108+AE108+AG108+AI108+AK108+AM108)</f>
        <v>0</v>
      </c>
      <c r="F108" s="3168">
        <f>SUM(R108+T108+V108+X108+Z108+AB108+AD108+AF108+AH108+AJ108+AL108+AN108)</f>
        <v>0</v>
      </c>
      <c r="G108" s="3326"/>
      <c r="H108" s="3327"/>
      <c r="I108" s="3326"/>
      <c r="J108" s="3328"/>
      <c r="K108" s="3326"/>
      <c r="L108" s="3327"/>
      <c r="M108" s="3326"/>
      <c r="N108" s="3327"/>
      <c r="O108" s="3329"/>
      <c r="P108" s="3327"/>
      <c r="Q108" s="3124"/>
      <c r="R108" s="3125"/>
      <c r="S108" s="3124"/>
      <c r="T108" s="3125"/>
      <c r="U108" s="3124"/>
      <c r="V108" s="3125"/>
      <c r="W108" s="3124"/>
      <c r="X108" s="3125"/>
      <c r="Y108" s="3124"/>
      <c r="Z108" s="3125"/>
      <c r="AA108" s="3124"/>
      <c r="AB108" s="3125"/>
      <c r="AC108" s="3124"/>
      <c r="AD108" s="3125"/>
      <c r="AE108" s="3124"/>
      <c r="AF108" s="3125"/>
      <c r="AG108" s="3124"/>
      <c r="AH108" s="3125"/>
      <c r="AI108" s="3124"/>
      <c r="AJ108" s="3125"/>
      <c r="AK108" s="3124"/>
      <c r="AL108" s="3125"/>
      <c r="AM108" s="3124"/>
      <c r="AN108" s="3126"/>
      <c r="AO108" s="3170">
        <v>0</v>
      </c>
      <c r="AP108" s="3170">
        <v>0</v>
      </c>
      <c r="AQ108" s="3128">
        <v>0</v>
      </c>
      <c r="AR108" s="3128">
        <v>0</v>
      </c>
      <c r="AS108" s="3128">
        <v>0</v>
      </c>
      <c r="AT108" s="3170">
        <v>0</v>
      </c>
      <c r="AU108" s="3170">
        <v>0</v>
      </c>
      <c r="AV108" s="3170">
        <v>0</v>
      </c>
      <c r="AW108" s="3170">
        <v>0</v>
      </c>
      <c r="AX108" t="str">
        <f t="shared" si="138"/>
        <v/>
      </c>
      <c r="CW108" s="25" t="str">
        <f t="shared" si="139"/>
        <v/>
      </c>
      <c r="CX108" s="25" t="str">
        <f t="shared" si="140"/>
        <v/>
      </c>
      <c r="CY108" s="25" t="str">
        <f t="shared" si="141"/>
        <v/>
      </c>
      <c r="CZ108" s="25" t="str">
        <f t="shared" si="142"/>
        <v/>
      </c>
      <c r="DA108" s="25" t="str">
        <f t="shared" si="143"/>
        <v/>
      </c>
      <c r="DB108" s="25" t="str">
        <f t="shared" si="144"/>
        <v/>
      </c>
      <c r="DC108" s="25" t="str">
        <f t="shared" si="145"/>
        <v/>
      </c>
      <c r="DD108" s="25" t="str">
        <f t="shared" si="146"/>
        <v/>
      </c>
      <c r="DE108"/>
      <c r="DG108" s="26">
        <f t="shared" si="156"/>
        <v>0</v>
      </c>
      <c r="DH108" s="26">
        <f t="shared" si="148"/>
        <v>0</v>
      </c>
      <c r="DI108" s="26">
        <f t="shared" si="149"/>
        <v>0</v>
      </c>
      <c r="DJ108" s="26">
        <f t="shared" si="150"/>
        <v>0</v>
      </c>
      <c r="DK108" s="26">
        <f t="shared" si="151"/>
        <v>0</v>
      </c>
      <c r="DL108" s="26">
        <f t="shared" si="152"/>
        <v>0</v>
      </c>
      <c r="DM108" s="26">
        <f t="shared" si="153"/>
        <v>0</v>
      </c>
      <c r="DN108" s="26">
        <f t="shared" si="154"/>
        <v>0</v>
      </c>
    </row>
    <row r="109" spans="1:118" x14ac:dyDescent="0.25">
      <c r="A109" s="3323" t="s">
        <v>141</v>
      </c>
      <c r="B109" s="3324"/>
      <c r="C109" s="3325"/>
      <c r="D109" s="3047">
        <f t="shared" si="136"/>
        <v>0</v>
      </c>
      <c r="E109" s="3167">
        <f>SUM(Q109+S109+U109+W109+Y109+AA109+AC109+AE109+AG109+AI109+AK109+AM109)</f>
        <v>0</v>
      </c>
      <c r="F109" s="3168">
        <f>SUM(R109+T109+V109+X109+Z109+AB109+AD109+AF109+AH109+AJ109+AL109+AN109)</f>
        <v>0</v>
      </c>
      <c r="G109" s="3326"/>
      <c r="H109" s="3327"/>
      <c r="I109" s="3326"/>
      <c r="J109" s="3328"/>
      <c r="K109" s="3326"/>
      <c r="L109" s="3327"/>
      <c r="M109" s="3326"/>
      <c r="N109" s="3327"/>
      <c r="O109" s="3329"/>
      <c r="P109" s="3327"/>
      <c r="Q109" s="3124"/>
      <c r="R109" s="3125"/>
      <c r="S109" s="3124"/>
      <c r="T109" s="3125"/>
      <c r="U109" s="3124"/>
      <c r="V109" s="3125"/>
      <c r="W109" s="3124"/>
      <c r="X109" s="3125"/>
      <c r="Y109" s="3124"/>
      <c r="Z109" s="3125"/>
      <c r="AA109" s="3124"/>
      <c r="AB109" s="3125"/>
      <c r="AC109" s="3124"/>
      <c r="AD109" s="3125"/>
      <c r="AE109" s="3124"/>
      <c r="AF109" s="3125"/>
      <c r="AG109" s="3124"/>
      <c r="AH109" s="3125"/>
      <c r="AI109" s="3124"/>
      <c r="AJ109" s="3125"/>
      <c r="AK109" s="3124"/>
      <c r="AL109" s="3125"/>
      <c r="AM109" s="3124"/>
      <c r="AN109" s="3126"/>
      <c r="AO109" s="3170">
        <v>0</v>
      </c>
      <c r="AP109" s="3170">
        <v>0</v>
      </c>
      <c r="AQ109" s="3128">
        <v>0</v>
      </c>
      <c r="AR109" s="3128">
        <v>0</v>
      </c>
      <c r="AS109" s="3128">
        <v>0</v>
      </c>
      <c r="AT109" s="3170">
        <v>0</v>
      </c>
      <c r="AU109" s="3170">
        <v>0</v>
      </c>
      <c r="AV109" s="3170">
        <v>0</v>
      </c>
      <c r="AW109" s="3170">
        <v>0</v>
      </c>
      <c r="AX109" t="str">
        <f t="shared" si="138"/>
        <v/>
      </c>
      <c r="CW109" s="25" t="str">
        <f t="shared" si="139"/>
        <v/>
      </c>
      <c r="CX109" s="25" t="str">
        <f t="shared" si="140"/>
        <v/>
      </c>
      <c r="CY109" s="25" t="str">
        <f t="shared" si="141"/>
        <v/>
      </c>
      <c r="CZ109" s="25" t="str">
        <f t="shared" si="142"/>
        <v/>
      </c>
      <c r="DA109" s="25" t="str">
        <f t="shared" si="143"/>
        <v/>
      </c>
      <c r="DB109" s="25" t="str">
        <f t="shared" si="144"/>
        <v/>
      </c>
      <c r="DC109" s="25" t="str">
        <f t="shared" si="145"/>
        <v/>
      </c>
      <c r="DD109" s="25" t="str">
        <f t="shared" si="146"/>
        <v/>
      </c>
      <c r="DE109"/>
      <c r="DG109" s="26">
        <f t="shared" si="156"/>
        <v>0</v>
      </c>
      <c r="DH109" s="26">
        <f t="shared" si="148"/>
        <v>0</v>
      </c>
      <c r="DI109" s="26">
        <f t="shared" si="149"/>
        <v>0</v>
      </c>
      <c r="DJ109" s="26">
        <f t="shared" si="150"/>
        <v>0</v>
      </c>
      <c r="DK109" s="26">
        <f t="shared" si="151"/>
        <v>0</v>
      </c>
      <c r="DL109" s="26">
        <f t="shared" si="152"/>
        <v>0</v>
      </c>
      <c r="DM109" s="26">
        <f t="shared" si="153"/>
        <v>0</v>
      </c>
      <c r="DN109" s="26">
        <f t="shared" si="154"/>
        <v>0</v>
      </c>
    </row>
    <row r="110" spans="1:118" x14ac:dyDescent="0.25">
      <c r="A110" s="3323" t="s">
        <v>142</v>
      </c>
      <c r="B110" s="3324"/>
      <c r="C110" s="3325"/>
      <c r="D110" s="3047">
        <f t="shared" si="136"/>
        <v>0</v>
      </c>
      <c r="E110" s="3167">
        <f t="shared" si="137"/>
        <v>0</v>
      </c>
      <c r="F110" s="3168">
        <f t="shared" si="137"/>
        <v>0</v>
      </c>
      <c r="G110" s="3334"/>
      <c r="H110" s="3337"/>
      <c r="I110" s="3169"/>
      <c r="J110" s="3195"/>
      <c r="K110" s="3169"/>
      <c r="L110" s="3125"/>
      <c r="M110" s="3169"/>
      <c r="N110" s="3125"/>
      <c r="O110" s="3124"/>
      <c r="P110" s="3125"/>
      <c r="Q110" s="3124"/>
      <c r="R110" s="3125"/>
      <c r="S110" s="3124"/>
      <c r="T110" s="3125"/>
      <c r="U110" s="3124"/>
      <c r="V110" s="3125"/>
      <c r="W110" s="3124"/>
      <c r="X110" s="3125"/>
      <c r="Y110" s="3124"/>
      <c r="Z110" s="3125"/>
      <c r="AA110" s="3124"/>
      <c r="AB110" s="3125"/>
      <c r="AC110" s="3124"/>
      <c r="AD110" s="3125"/>
      <c r="AE110" s="3124"/>
      <c r="AF110" s="3125"/>
      <c r="AG110" s="3124"/>
      <c r="AH110" s="3125"/>
      <c r="AI110" s="3124"/>
      <c r="AJ110" s="3125"/>
      <c r="AK110" s="3124"/>
      <c r="AL110" s="3125"/>
      <c r="AM110" s="3124"/>
      <c r="AN110" s="3126"/>
      <c r="AO110" s="3170">
        <v>0</v>
      </c>
      <c r="AP110" s="3170">
        <v>0</v>
      </c>
      <c r="AQ110" s="3128">
        <v>0</v>
      </c>
      <c r="AR110" s="3128">
        <v>0</v>
      </c>
      <c r="AS110" s="3128">
        <v>0</v>
      </c>
      <c r="AT110" s="3170">
        <v>0</v>
      </c>
      <c r="AU110" s="3170">
        <v>0</v>
      </c>
      <c r="AV110" s="3170">
        <v>0</v>
      </c>
      <c r="AW110" s="3170">
        <v>0</v>
      </c>
      <c r="AX110" t="str">
        <f t="shared" si="138"/>
        <v/>
      </c>
      <c r="CW110" s="25" t="str">
        <f t="shared" si="139"/>
        <v/>
      </c>
      <c r="CX110" s="25" t="str">
        <f t="shared" si="140"/>
        <v/>
      </c>
      <c r="CY110" s="25" t="str">
        <f t="shared" si="141"/>
        <v/>
      </c>
      <c r="CZ110" s="25" t="str">
        <f t="shared" si="142"/>
        <v/>
      </c>
      <c r="DA110" s="25" t="str">
        <f t="shared" si="143"/>
        <v/>
      </c>
      <c r="DB110" s="25" t="str">
        <f t="shared" si="144"/>
        <v/>
      </c>
      <c r="DC110" s="25" t="str">
        <f t="shared" si="145"/>
        <v/>
      </c>
      <c r="DD110" s="25" t="str">
        <f t="shared" si="146"/>
        <v/>
      </c>
      <c r="DE110"/>
      <c r="DG110" s="26">
        <f t="shared" si="156"/>
        <v>0</v>
      </c>
      <c r="DH110" s="26">
        <f t="shared" si="148"/>
        <v>0</v>
      </c>
      <c r="DI110" s="26">
        <f t="shared" si="149"/>
        <v>0</v>
      </c>
      <c r="DJ110" s="26">
        <f t="shared" si="150"/>
        <v>0</v>
      </c>
      <c r="DK110" s="26">
        <f t="shared" si="151"/>
        <v>0</v>
      </c>
      <c r="DL110" s="26">
        <f t="shared" si="152"/>
        <v>0</v>
      </c>
      <c r="DM110" s="26">
        <f t="shared" si="153"/>
        <v>0</v>
      </c>
      <c r="DN110" s="26">
        <f t="shared" si="154"/>
        <v>0</v>
      </c>
    </row>
    <row r="111" spans="1:118" x14ac:dyDescent="0.25">
      <c r="A111" s="3323" t="s">
        <v>143</v>
      </c>
      <c r="B111" s="3324"/>
      <c r="C111" s="3325"/>
      <c r="D111" s="3047">
        <f t="shared" si="136"/>
        <v>0</v>
      </c>
      <c r="E111" s="3167">
        <f t="shared" si="137"/>
        <v>0</v>
      </c>
      <c r="F111" s="3168">
        <f t="shared" si="137"/>
        <v>0</v>
      </c>
      <c r="G111" s="3334"/>
      <c r="H111" s="3337"/>
      <c r="I111" s="3169"/>
      <c r="J111" s="3195"/>
      <c r="K111" s="3169"/>
      <c r="L111" s="3125"/>
      <c r="M111" s="3169"/>
      <c r="N111" s="3125"/>
      <c r="O111" s="3124"/>
      <c r="P111" s="3125"/>
      <c r="Q111" s="3124"/>
      <c r="R111" s="3125"/>
      <c r="S111" s="3124"/>
      <c r="T111" s="3125"/>
      <c r="U111" s="3124"/>
      <c r="V111" s="3125"/>
      <c r="W111" s="3124"/>
      <c r="X111" s="3125"/>
      <c r="Y111" s="3124"/>
      <c r="Z111" s="3125"/>
      <c r="AA111" s="3124"/>
      <c r="AB111" s="3125"/>
      <c r="AC111" s="3124"/>
      <c r="AD111" s="3125"/>
      <c r="AE111" s="3124"/>
      <c r="AF111" s="3125"/>
      <c r="AG111" s="3124"/>
      <c r="AH111" s="3125"/>
      <c r="AI111" s="3124"/>
      <c r="AJ111" s="3125"/>
      <c r="AK111" s="3124"/>
      <c r="AL111" s="3125"/>
      <c r="AM111" s="3124"/>
      <c r="AN111" s="3126"/>
      <c r="AO111" s="3170">
        <v>0</v>
      </c>
      <c r="AP111" s="3170">
        <v>0</v>
      </c>
      <c r="AQ111" s="3128">
        <v>0</v>
      </c>
      <c r="AR111" s="3128">
        <v>0</v>
      </c>
      <c r="AS111" s="3128">
        <v>0</v>
      </c>
      <c r="AT111" s="3170">
        <v>0</v>
      </c>
      <c r="AU111" s="3170">
        <v>0</v>
      </c>
      <c r="AV111" s="3170">
        <v>0</v>
      </c>
      <c r="AW111" s="3170">
        <v>0</v>
      </c>
      <c r="AX111" t="str">
        <f t="shared" si="138"/>
        <v/>
      </c>
      <c r="CW111" s="25" t="str">
        <f t="shared" si="139"/>
        <v/>
      </c>
      <c r="CX111" s="25" t="str">
        <f t="shared" si="140"/>
        <v/>
      </c>
      <c r="CY111" s="25" t="str">
        <f t="shared" si="141"/>
        <v/>
      </c>
      <c r="CZ111" s="25" t="str">
        <f t="shared" si="142"/>
        <v/>
      </c>
      <c r="DA111" s="25" t="str">
        <f t="shared" si="143"/>
        <v/>
      </c>
      <c r="DB111" s="25" t="str">
        <f t="shared" si="144"/>
        <v/>
      </c>
      <c r="DC111" s="25" t="str">
        <f t="shared" si="145"/>
        <v/>
      </c>
      <c r="DD111" s="25" t="str">
        <f t="shared" si="146"/>
        <v/>
      </c>
      <c r="DE111"/>
      <c r="DG111" s="26">
        <f t="shared" si="156"/>
        <v>0</v>
      </c>
      <c r="DH111" s="26">
        <f t="shared" si="148"/>
        <v>0</v>
      </c>
      <c r="DI111" s="26">
        <f t="shared" si="149"/>
        <v>0</v>
      </c>
      <c r="DJ111" s="26">
        <f t="shared" si="150"/>
        <v>0</v>
      </c>
      <c r="DK111" s="26">
        <f t="shared" si="151"/>
        <v>0</v>
      </c>
      <c r="DL111" s="26">
        <f t="shared" si="152"/>
        <v>0</v>
      </c>
      <c r="DM111" s="26">
        <f t="shared" si="153"/>
        <v>0</v>
      </c>
      <c r="DN111" s="26">
        <f t="shared" si="154"/>
        <v>0</v>
      </c>
    </row>
    <row r="112" spans="1:118" x14ac:dyDescent="0.25">
      <c r="A112" s="3323" t="s">
        <v>144</v>
      </c>
      <c r="B112" s="3324"/>
      <c r="C112" s="3325"/>
      <c r="D112" s="3047">
        <f t="shared" si="136"/>
        <v>0</v>
      </c>
      <c r="E112" s="3167">
        <f t="shared" si="137"/>
        <v>0</v>
      </c>
      <c r="F112" s="3168">
        <f t="shared" si="137"/>
        <v>0</v>
      </c>
      <c r="G112" s="3334"/>
      <c r="H112" s="3337"/>
      <c r="I112" s="3169"/>
      <c r="J112" s="3195"/>
      <c r="K112" s="3169"/>
      <c r="L112" s="3125"/>
      <c r="M112" s="3169"/>
      <c r="N112" s="3125"/>
      <c r="O112" s="3124"/>
      <c r="P112" s="3125"/>
      <c r="Q112" s="3124"/>
      <c r="R112" s="3125"/>
      <c r="S112" s="3124"/>
      <c r="T112" s="3125"/>
      <c r="U112" s="3124"/>
      <c r="V112" s="3125"/>
      <c r="W112" s="3124"/>
      <c r="X112" s="3125"/>
      <c r="Y112" s="3124"/>
      <c r="Z112" s="3125"/>
      <c r="AA112" s="3124"/>
      <c r="AB112" s="3125"/>
      <c r="AC112" s="3124"/>
      <c r="AD112" s="3125"/>
      <c r="AE112" s="3124"/>
      <c r="AF112" s="3125"/>
      <c r="AG112" s="3124"/>
      <c r="AH112" s="3125"/>
      <c r="AI112" s="3124"/>
      <c r="AJ112" s="3125"/>
      <c r="AK112" s="3124"/>
      <c r="AL112" s="3125"/>
      <c r="AM112" s="3124"/>
      <c r="AN112" s="3126"/>
      <c r="AO112" s="3170">
        <v>0</v>
      </c>
      <c r="AP112" s="3170">
        <v>0</v>
      </c>
      <c r="AQ112" s="3128">
        <v>0</v>
      </c>
      <c r="AR112" s="3128">
        <v>0</v>
      </c>
      <c r="AS112" s="3128">
        <v>0</v>
      </c>
      <c r="AT112" s="3170">
        <v>0</v>
      </c>
      <c r="AU112" s="3170">
        <v>0</v>
      </c>
      <c r="AV112" s="3170">
        <v>0</v>
      </c>
      <c r="AW112" s="3170">
        <v>0</v>
      </c>
      <c r="AX112" t="str">
        <f t="shared" si="138"/>
        <v/>
      </c>
      <c r="CW112" s="25" t="str">
        <f t="shared" si="139"/>
        <v/>
      </c>
      <c r="CX112" s="25" t="str">
        <f t="shared" si="140"/>
        <v/>
      </c>
      <c r="CY112" s="25" t="str">
        <f t="shared" si="141"/>
        <v/>
      </c>
      <c r="CZ112" s="25" t="str">
        <f t="shared" si="142"/>
        <v/>
      </c>
      <c r="DA112" s="25" t="str">
        <f t="shared" si="143"/>
        <v/>
      </c>
      <c r="DB112" s="25" t="str">
        <f t="shared" si="144"/>
        <v/>
      </c>
      <c r="DC112" s="25" t="str">
        <f t="shared" si="145"/>
        <v/>
      </c>
      <c r="DD112" s="25" t="str">
        <f t="shared" si="146"/>
        <v/>
      </c>
      <c r="DE112"/>
      <c r="DG112" s="26">
        <f t="shared" si="156"/>
        <v>0</v>
      </c>
      <c r="DH112" s="26">
        <f t="shared" si="148"/>
        <v>0</v>
      </c>
      <c r="DI112" s="26">
        <f t="shared" si="149"/>
        <v>0</v>
      </c>
      <c r="DJ112" s="26">
        <f t="shared" si="150"/>
        <v>0</v>
      </c>
      <c r="DK112" s="26">
        <f t="shared" si="151"/>
        <v>0</v>
      </c>
      <c r="DL112" s="26">
        <f t="shared" si="152"/>
        <v>0</v>
      </c>
      <c r="DM112" s="26">
        <f t="shared" si="153"/>
        <v>0</v>
      </c>
      <c r="DN112" s="26">
        <f t="shared" si="154"/>
        <v>0</v>
      </c>
    </row>
    <row r="113" spans="1:118" x14ac:dyDescent="0.25">
      <c r="A113" s="3323" t="s">
        <v>145</v>
      </c>
      <c r="B113" s="3324"/>
      <c r="C113" s="3325"/>
      <c r="D113" s="3047">
        <f t="shared" si="136"/>
        <v>0</v>
      </c>
      <c r="E113" s="3167">
        <f t="shared" si="137"/>
        <v>0</v>
      </c>
      <c r="F113" s="3168">
        <f t="shared" si="137"/>
        <v>0</v>
      </c>
      <c r="G113" s="3334"/>
      <c r="H113" s="3337"/>
      <c r="I113" s="3169"/>
      <c r="J113" s="3195"/>
      <c r="K113" s="3169"/>
      <c r="L113" s="3125"/>
      <c r="M113" s="3169"/>
      <c r="N113" s="3125"/>
      <c r="O113" s="3124"/>
      <c r="P113" s="3125"/>
      <c r="Q113" s="3124"/>
      <c r="R113" s="3125"/>
      <c r="S113" s="3124"/>
      <c r="T113" s="3125"/>
      <c r="U113" s="3124"/>
      <c r="V113" s="3125"/>
      <c r="W113" s="3124"/>
      <c r="X113" s="3125"/>
      <c r="Y113" s="3124"/>
      <c r="Z113" s="3125"/>
      <c r="AA113" s="3124"/>
      <c r="AB113" s="3125"/>
      <c r="AC113" s="3124"/>
      <c r="AD113" s="3125"/>
      <c r="AE113" s="3124"/>
      <c r="AF113" s="3125"/>
      <c r="AG113" s="3124"/>
      <c r="AH113" s="3125"/>
      <c r="AI113" s="3124"/>
      <c r="AJ113" s="3125"/>
      <c r="AK113" s="3124"/>
      <c r="AL113" s="3125"/>
      <c r="AM113" s="3124"/>
      <c r="AN113" s="3126"/>
      <c r="AO113" s="3170">
        <v>0</v>
      </c>
      <c r="AP113" s="3170">
        <v>0</v>
      </c>
      <c r="AQ113" s="3128">
        <v>0</v>
      </c>
      <c r="AR113" s="3128">
        <v>0</v>
      </c>
      <c r="AS113" s="3128">
        <v>0</v>
      </c>
      <c r="AT113" s="3170">
        <v>0</v>
      </c>
      <c r="AU113" s="3170">
        <v>0</v>
      </c>
      <c r="AV113" s="3170">
        <v>0</v>
      </c>
      <c r="AW113" s="3170">
        <v>0</v>
      </c>
      <c r="AX113" t="str">
        <f t="shared" si="138"/>
        <v/>
      </c>
      <c r="CW113" s="25" t="str">
        <f t="shared" si="139"/>
        <v/>
      </c>
      <c r="CX113" s="25" t="str">
        <f t="shared" si="140"/>
        <v/>
      </c>
      <c r="CY113" s="25" t="str">
        <f t="shared" si="141"/>
        <v/>
      </c>
      <c r="CZ113" s="25" t="str">
        <f t="shared" si="142"/>
        <v/>
      </c>
      <c r="DA113" s="25" t="str">
        <f t="shared" si="143"/>
        <v/>
      </c>
      <c r="DB113" s="25" t="str">
        <f t="shared" si="144"/>
        <v/>
      </c>
      <c r="DC113" s="25" t="str">
        <f t="shared" si="145"/>
        <v/>
      </c>
      <c r="DD113" s="25" t="str">
        <f t="shared" si="146"/>
        <v/>
      </c>
      <c r="DE113"/>
      <c r="DG113" s="26">
        <f t="shared" si="156"/>
        <v>0</v>
      </c>
      <c r="DH113" s="26">
        <f t="shared" si="148"/>
        <v>0</v>
      </c>
      <c r="DI113" s="26">
        <f t="shared" si="149"/>
        <v>0</v>
      </c>
      <c r="DJ113" s="26">
        <f t="shared" si="150"/>
        <v>0</v>
      </c>
      <c r="DK113" s="26">
        <f t="shared" si="151"/>
        <v>0</v>
      </c>
      <c r="DL113" s="26">
        <f t="shared" si="152"/>
        <v>0</v>
      </c>
      <c r="DM113" s="26">
        <f t="shared" si="153"/>
        <v>0</v>
      </c>
      <c r="DN113" s="26">
        <f t="shared" si="154"/>
        <v>0</v>
      </c>
    </row>
    <row r="114" spans="1:118" x14ac:dyDescent="0.25">
      <c r="A114" s="3331" t="s">
        <v>146</v>
      </c>
      <c r="B114" s="3331"/>
      <c r="C114" s="3331"/>
      <c r="D114" s="3047">
        <f t="shared" si="136"/>
        <v>0</v>
      </c>
      <c r="E114" s="3167">
        <f>SUM(S114+U114+W114+Y114+AA114+AC114+AE114+AG114+AI114+AK114+AM114)</f>
        <v>0</v>
      </c>
      <c r="F114" s="3168">
        <f>SUM(T114+V114+X114+Z114+AB114+AD114+AF114+AH114+AJ114+AL114+AN114)</f>
        <v>0</v>
      </c>
      <c r="G114" s="3192"/>
      <c r="H114" s="3193"/>
      <c r="I114" s="3192"/>
      <c r="J114" s="3335"/>
      <c r="K114" s="3192"/>
      <c r="L114" s="3193"/>
      <c r="M114" s="3192"/>
      <c r="N114" s="3193"/>
      <c r="O114" s="3336"/>
      <c r="P114" s="3193"/>
      <c r="Q114" s="3336"/>
      <c r="R114" s="3193"/>
      <c r="S114" s="3124"/>
      <c r="T114" s="3125"/>
      <c r="U114" s="3124"/>
      <c r="V114" s="3125"/>
      <c r="W114" s="3124"/>
      <c r="X114" s="3125"/>
      <c r="Y114" s="3124"/>
      <c r="Z114" s="3125"/>
      <c r="AA114" s="3124"/>
      <c r="AB114" s="3125"/>
      <c r="AC114" s="3124"/>
      <c r="AD114" s="3125"/>
      <c r="AE114" s="3124"/>
      <c r="AF114" s="3125"/>
      <c r="AG114" s="3124"/>
      <c r="AH114" s="3125"/>
      <c r="AI114" s="3124"/>
      <c r="AJ114" s="3125"/>
      <c r="AK114" s="3124"/>
      <c r="AL114" s="3125"/>
      <c r="AM114" s="3124"/>
      <c r="AN114" s="3126"/>
      <c r="AO114" s="3170">
        <v>0</v>
      </c>
      <c r="AP114" s="3170">
        <v>0</v>
      </c>
      <c r="AQ114" s="3128">
        <v>0</v>
      </c>
      <c r="AR114" s="3128">
        <v>0</v>
      </c>
      <c r="AS114" s="3128">
        <v>0</v>
      </c>
      <c r="AT114" s="3170">
        <v>0</v>
      </c>
      <c r="AU114" s="3170">
        <v>0</v>
      </c>
      <c r="AV114" s="3170">
        <v>0</v>
      </c>
      <c r="AW114" s="3170">
        <v>0</v>
      </c>
      <c r="AX114" t="str">
        <f t="shared" si="138"/>
        <v/>
      </c>
      <c r="CW114" s="25" t="str">
        <f t="shared" si="139"/>
        <v/>
      </c>
      <c r="CX114" s="25" t="str">
        <f t="shared" si="140"/>
        <v/>
      </c>
      <c r="CY114" s="25" t="str">
        <f t="shared" si="141"/>
        <v/>
      </c>
      <c r="CZ114" s="25" t="str">
        <f t="shared" si="142"/>
        <v/>
      </c>
      <c r="DA114" s="25" t="str">
        <f t="shared" si="143"/>
        <v/>
      </c>
      <c r="DB114" s="25" t="str">
        <f t="shared" si="144"/>
        <v/>
      </c>
      <c r="DC114" s="25" t="str">
        <f t="shared" si="145"/>
        <v/>
      </c>
      <c r="DD114" s="25" t="str">
        <f t="shared" si="146"/>
        <v/>
      </c>
      <c r="DE114"/>
      <c r="DG114" s="26">
        <f t="shared" si="156"/>
        <v>0</v>
      </c>
      <c r="DH114" s="26">
        <f t="shared" si="148"/>
        <v>0</v>
      </c>
      <c r="DI114" s="26">
        <f t="shared" si="149"/>
        <v>0</v>
      </c>
      <c r="DJ114" s="26">
        <f t="shared" si="150"/>
        <v>0</v>
      </c>
      <c r="DK114" s="26">
        <f t="shared" si="151"/>
        <v>0</v>
      </c>
      <c r="DL114" s="26">
        <f t="shared" si="152"/>
        <v>0</v>
      </c>
      <c r="DM114" s="26">
        <f t="shared" si="153"/>
        <v>0</v>
      </c>
      <c r="DN114" s="26">
        <f t="shared" si="154"/>
        <v>0</v>
      </c>
    </row>
    <row r="115" spans="1:118" x14ac:dyDescent="0.25">
      <c r="A115" s="3331" t="s">
        <v>147</v>
      </c>
      <c r="B115" s="3331"/>
      <c r="C115" s="3331"/>
      <c r="D115" s="3047">
        <f t="shared" si="136"/>
        <v>25</v>
      </c>
      <c r="E115" s="3167">
        <f>SUM(S115+U115+W115+Y115+AA115+AC115+AE115+AG115+AI115+AK115+AM115)</f>
        <v>4</v>
      </c>
      <c r="F115" s="3168">
        <f>SUM(T115+V115+X115+Z115+AB115+AD115+AF115+AH115+AJ115+AL115+AN115)</f>
        <v>21</v>
      </c>
      <c r="G115" s="3326"/>
      <c r="H115" s="3327"/>
      <c r="I115" s="3326"/>
      <c r="J115" s="3328"/>
      <c r="K115" s="3326"/>
      <c r="L115" s="3327"/>
      <c r="M115" s="3326"/>
      <c r="N115" s="3327"/>
      <c r="O115" s="3329"/>
      <c r="P115" s="3327"/>
      <c r="Q115" s="3329"/>
      <c r="R115" s="3327"/>
      <c r="S115" s="3124"/>
      <c r="T115" s="3125"/>
      <c r="U115" s="3124">
        <v>0</v>
      </c>
      <c r="V115" s="3125">
        <v>0</v>
      </c>
      <c r="W115" s="3124">
        <v>0</v>
      </c>
      <c r="X115" s="3125">
        <v>0</v>
      </c>
      <c r="Y115" s="3124">
        <v>0</v>
      </c>
      <c r="Z115" s="3125">
        <v>0</v>
      </c>
      <c r="AA115" s="3124">
        <v>0</v>
      </c>
      <c r="AB115" s="3125">
        <v>2</v>
      </c>
      <c r="AC115" s="3124">
        <v>0</v>
      </c>
      <c r="AD115" s="3125">
        <v>2</v>
      </c>
      <c r="AE115" s="3124">
        <v>3</v>
      </c>
      <c r="AF115" s="3125">
        <v>3</v>
      </c>
      <c r="AG115" s="3124">
        <v>1</v>
      </c>
      <c r="AH115" s="3125">
        <v>2</v>
      </c>
      <c r="AI115" s="3124">
        <v>0</v>
      </c>
      <c r="AJ115" s="3125">
        <v>2</v>
      </c>
      <c r="AK115" s="3124">
        <v>0</v>
      </c>
      <c r="AL115" s="3125">
        <v>10</v>
      </c>
      <c r="AM115" s="3124">
        <v>0</v>
      </c>
      <c r="AN115" s="3126">
        <v>0</v>
      </c>
      <c r="AO115" s="3170">
        <v>0</v>
      </c>
      <c r="AP115" s="3170">
        <v>0</v>
      </c>
      <c r="AQ115" s="3128">
        <v>25</v>
      </c>
      <c r="AR115" s="3128">
        <v>0</v>
      </c>
      <c r="AS115" s="3128">
        <v>0</v>
      </c>
      <c r="AT115" s="3170">
        <v>0</v>
      </c>
      <c r="AU115" s="3170">
        <v>0</v>
      </c>
      <c r="AV115" s="3170">
        <v>0</v>
      </c>
      <c r="AW115" s="3170">
        <v>0</v>
      </c>
      <c r="AX115" t="str">
        <f t="shared" si="138"/>
        <v/>
      </c>
      <c r="CW115" s="25" t="str">
        <f t="shared" si="139"/>
        <v/>
      </c>
      <c r="CX115" s="25" t="str">
        <f t="shared" si="140"/>
        <v/>
      </c>
      <c r="CY115" s="25" t="str">
        <f t="shared" si="141"/>
        <v/>
      </c>
      <c r="CZ115" s="25" t="str">
        <f t="shared" si="142"/>
        <v/>
      </c>
      <c r="DA115" s="25" t="str">
        <f t="shared" si="143"/>
        <v/>
      </c>
      <c r="DB115" s="25" t="str">
        <f t="shared" si="144"/>
        <v/>
      </c>
      <c r="DC115" s="25" t="str">
        <f t="shared" si="145"/>
        <v/>
      </c>
      <c r="DD115" s="25" t="str">
        <f t="shared" si="146"/>
        <v/>
      </c>
      <c r="DE115"/>
      <c r="DG115" s="26">
        <f t="shared" si="156"/>
        <v>0</v>
      </c>
      <c r="DH115" s="26">
        <f t="shared" si="148"/>
        <v>0</v>
      </c>
      <c r="DI115" s="26">
        <f t="shared" si="149"/>
        <v>0</v>
      </c>
      <c r="DJ115" s="26">
        <f t="shared" si="150"/>
        <v>0</v>
      </c>
      <c r="DK115" s="26">
        <f t="shared" si="151"/>
        <v>0</v>
      </c>
      <c r="DL115" s="26">
        <f t="shared" si="152"/>
        <v>0</v>
      </c>
      <c r="DM115" s="26">
        <f t="shared" si="153"/>
        <v>0</v>
      </c>
      <c r="DN115" s="26">
        <f t="shared" si="154"/>
        <v>0</v>
      </c>
    </row>
    <row r="116" spans="1:118" x14ac:dyDescent="0.25">
      <c r="A116" s="3323" t="s">
        <v>148</v>
      </c>
      <c r="B116" s="3324"/>
      <c r="C116" s="3325"/>
      <c r="D116" s="3047">
        <f t="shared" si="136"/>
        <v>7</v>
      </c>
      <c r="E116" s="3167">
        <f>SUM(U116+W116+Y116+AA116+AC116+AE116+AG116+AI116+AK116+AM116)</f>
        <v>1</v>
      </c>
      <c r="F116" s="3168">
        <f>SUM(V116+X116+Z116+AB116+AD116+AF116+AH116+AJ116+AL116+AN116)</f>
        <v>6</v>
      </c>
      <c r="G116" s="3326"/>
      <c r="H116" s="3327"/>
      <c r="I116" s="3326"/>
      <c r="J116" s="3328"/>
      <c r="K116" s="3326"/>
      <c r="L116" s="3327"/>
      <c r="M116" s="3326"/>
      <c r="N116" s="3327"/>
      <c r="O116" s="3329"/>
      <c r="P116" s="3327"/>
      <c r="Q116" s="3329"/>
      <c r="R116" s="3327"/>
      <c r="S116" s="3329"/>
      <c r="T116" s="3327"/>
      <c r="U116" s="3124">
        <v>0</v>
      </c>
      <c r="V116" s="3125">
        <v>0</v>
      </c>
      <c r="W116" s="3124">
        <v>0</v>
      </c>
      <c r="X116" s="3125">
        <v>1</v>
      </c>
      <c r="Y116" s="3124">
        <v>0</v>
      </c>
      <c r="Z116" s="3125">
        <v>0</v>
      </c>
      <c r="AA116" s="3124">
        <v>0</v>
      </c>
      <c r="AB116" s="3125">
        <v>0</v>
      </c>
      <c r="AC116" s="3124">
        <v>1</v>
      </c>
      <c r="AD116" s="3125">
        <v>0</v>
      </c>
      <c r="AE116" s="3124">
        <v>0</v>
      </c>
      <c r="AF116" s="3125">
        <v>1</v>
      </c>
      <c r="AG116" s="3124">
        <v>0</v>
      </c>
      <c r="AH116" s="3125">
        <v>2</v>
      </c>
      <c r="AI116" s="3124">
        <v>0</v>
      </c>
      <c r="AJ116" s="3125">
        <v>0</v>
      </c>
      <c r="AK116" s="3124">
        <v>0</v>
      </c>
      <c r="AL116" s="3125">
        <v>1</v>
      </c>
      <c r="AM116" s="3124">
        <v>0</v>
      </c>
      <c r="AN116" s="3126">
        <v>1</v>
      </c>
      <c r="AO116" s="3170">
        <v>0</v>
      </c>
      <c r="AP116" s="3170">
        <v>0</v>
      </c>
      <c r="AQ116" s="3128">
        <v>7</v>
      </c>
      <c r="AR116" s="3128">
        <v>0</v>
      </c>
      <c r="AS116" s="3128">
        <v>0</v>
      </c>
      <c r="AT116" s="3170">
        <v>0</v>
      </c>
      <c r="AU116" s="3170">
        <v>0</v>
      </c>
      <c r="AV116" s="3170">
        <v>0</v>
      </c>
      <c r="AW116" s="3170">
        <v>0</v>
      </c>
      <c r="AX116" t="str">
        <f t="shared" si="138"/>
        <v/>
      </c>
      <c r="CW116" s="25" t="str">
        <f t="shared" si="139"/>
        <v/>
      </c>
      <c r="CX116" s="25" t="str">
        <f t="shared" si="140"/>
        <v/>
      </c>
      <c r="CY116" s="25" t="str">
        <f t="shared" si="141"/>
        <v/>
      </c>
      <c r="CZ116" s="25" t="str">
        <f t="shared" si="142"/>
        <v/>
      </c>
      <c r="DA116" s="25" t="str">
        <f t="shared" si="143"/>
        <v/>
      </c>
      <c r="DB116" s="25" t="str">
        <f t="shared" si="144"/>
        <v/>
      </c>
      <c r="DC116" s="25" t="str">
        <f t="shared" si="145"/>
        <v/>
      </c>
      <c r="DD116" s="25" t="str">
        <f t="shared" si="146"/>
        <v/>
      </c>
      <c r="DE116"/>
      <c r="DG116" s="26">
        <f t="shared" si="156"/>
        <v>0</v>
      </c>
      <c r="DH116" s="26">
        <f t="shared" si="148"/>
        <v>0</v>
      </c>
      <c r="DI116" s="26">
        <f t="shared" si="149"/>
        <v>0</v>
      </c>
      <c r="DJ116" s="26">
        <f t="shared" si="150"/>
        <v>0</v>
      </c>
      <c r="DK116" s="26">
        <f t="shared" si="151"/>
        <v>0</v>
      </c>
      <c r="DL116" s="26">
        <f t="shared" si="152"/>
        <v>0</v>
      </c>
      <c r="DM116" s="26">
        <f t="shared" si="153"/>
        <v>0</v>
      </c>
      <c r="DN116" s="26">
        <f t="shared" si="154"/>
        <v>0</v>
      </c>
    </row>
    <row r="117" spans="1:118" ht="15" customHeight="1" x14ac:dyDescent="0.25">
      <c r="A117" s="3323" t="s">
        <v>149</v>
      </c>
      <c r="B117" s="3324"/>
      <c r="C117" s="3325"/>
      <c r="D117" s="3047">
        <f t="shared" si="136"/>
        <v>0</v>
      </c>
      <c r="E117" s="3167">
        <f>SUM(Y117+AA117+AC117+AE117+AG117+AI117+AK117+AM117)</f>
        <v>0</v>
      </c>
      <c r="F117" s="3168">
        <f>SUM(Z117+AB117+AD117+AF117+AH117+AJ117+AL117+AN117)</f>
        <v>0</v>
      </c>
      <c r="G117" s="3326"/>
      <c r="H117" s="3327"/>
      <c r="I117" s="3326"/>
      <c r="J117" s="3328"/>
      <c r="K117" s="3326"/>
      <c r="L117" s="3327"/>
      <c r="M117" s="3326"/>
      <c r="N117" s="3327"/>
      <c r="O117" s="3329"/>
      <c r="P117" s="3327"/>
      <c r="Q117" s="3329"/>
      <c r="R117" s="3327"/>
      <c r="S117" s="3329"/>
      <c r="T117" s="3327"/>
      <c r="U117" s="3329"/>
      <c r="V117" s="3327"/>
      <c r="W117" s="3329"/>
      <c r="X117" s="3327"/>
      <c r="Y117" s="3124"/>
      <c r="Z117" s="3125"/>
      <c r="AA117" s="3124"/>
      <c r="AB117" s="3125"/>
      <c r="AC117" s="3124"/>
      <c r="AD117" s="3125"/>
      <c r="AE117" s="3124"/>
      <c r="AF117" s="3125"/>
      <c r="AG117" s="3124"/>
      <c r="AH117" s="3125"/>
      <c r="AI117" s="3124"/>
      <c r="AJ117" s="3125"/>
      <c r="AK117" s="3124"/>
      <c r="AL117" s="3125"/>
      <c r="AM117" s="3124"/>
      <c r="AN117" s="3126"/>
      <c r="AO117" s="3330"/>
      <c r="AP117" s="3170">
        <v>0</v>
      </c>
      <c r="AQ117" s="3128">
        <v>0</v>
      </c>
      <c r="AR117" s="3128">
        <v>0</v>
      </c>
      <c r="AS117" s="3128">
        <v>0</v>
      </c>
      <c r="AT117" s="3170">
        <v>0</v>
      </c>
      <c r="AU117" s="3170">
        <v>0</v>
      </c>
      <c r="AV117" s="3170">
        <v>0</v>
      </c>
      <c r="AW117" s="3170">
        <v>0</v>
      </c>
      <c r="AX117" t="str">
        <f t="shared" si="138"/>
        <v/>
      </c>
      <c r="CW117" s="182"/>
      <c r="CX117" s="25" t="str">
        <f t="shared" si="140"/>
        <v/>
      </c>
      <c r="CY117" s="25" t="str">
        <f t="shared" si="141"/>
        <v/>
      </c>
      <c r="CZ117" s="25" t="str">
        <f t="shared" si="142"/>
        <v/>
      </c>
      <c r="DA117" s="25" t="str">
        <f t="shared" si="143"/>
        <v/>
      </c>
      <c r="DB117" s="25" t="str">
        <f t="shared" si="144"/>
        <v/>
      </c>
      <c r="DC117" s="25" t="str">
        <f t="shared" si="145"/>
        <v/>
      </c>
      <c r="DD117" s="25" t="str">
        <f t="shared" si="146"/>
        <v/>
      </c>
      <c r="DE117"/>
      <c r="DG117" s="182"/>
      <c r="DH117" s="26">
        <f t="shared" si="148"/>
        <v>0</v>
      </c>
      <c r="DI117" s="26">
        <f t="shared" si="149"/>
        <v>0</v>
      </c>
      <c r="DJ117" s="26">
        <f t="shared" si="150"/>
        <v>0</v>
      </c>
      <c r="DK117" s="26">
        <f t="shared" si="151"/>
        <v>0</v>
      </c>
      <c r="DL117" s="26">
        <f t="shared" si="152"/>
        <v>0</v>
      </c>
      <c r="DM117" s="26">
        <f t="shared" si="153"/>
        <v>0</v>
      </c>
      <c r="DN117" s="26">
        <f t="shared" si="154"/>
        <v>0</v>
      </c>
    </row>
    <row r="118" spans="1:118" x14ac:dyDescent="0.25">
      <c r="A118" s="3322" t="s">
        <v>150</v>
      </c>
      <c r="B118" s="3322"/>
      <c r="C118" s="3322"/>
      <c r="D118" s="3047">
        <f t="shared" si="136"/>
        <v>14</v>
      </c>
      <c r="E118" s="3167">
        <f>SUM(G118+I118+K118+M118+O118+Q118+S118+U118+W118+Y118+AA118+AC118+AE118+AG118+AI118+AK118+AM118)</f>
        <v>9</v>
      </c>
      <c r="F118" s="3168">
        <f t="shared" si="137"/>
        <v>5</v>
      </c>
      <c r="G118" s="3169">
        <v>0</v>
      </c>
      <c r="H118" s="3125">
        <v>0</v>
      </c>
      <c r="I118" s="3169">
        <v>0</v>
      </c>
      <c r="J118" s="3195">
        <v>0</v>
      </c>
      <c r="K118" s="3169">
        <v>0</v>
      </c>
      <c r="L118" s="3125">
        <v>0</v>
      </c>
      <c r="M118" s="3169">
        <v>0</v>
      </c>
      <c r="N118" s="3125">
        <v>0</v>
      </c>
      <c r="O118" s="3124">
        <v>0</v>
      </c>
      <c r="P118" s="3125">
        <v>0</v>
      </c>
      <c r="Q118" s="3124">
        <v>0</v>
      </c>
      <c r="R118" s="3125">
        <v>0</v>
      </c>
      <c r="S118" s="3124">
        <v>0</v>
      </c>
      <c r="T118" s="3125">
        <v>0</v>
      </c>
      <c r="U118" s="3124">
        <v>0</v>
      </c>
      <c r="V118" s="3125">
        <v>0</v>
      </c>
      <c r="W118" s="3124">
        <v>1</v>
      </c>
      <c r="X118" s="3125">
        <v>0</v>
      </c>
      <c r="Y118" s="3124">
        <v>3</v>
      </c>
      <c r="Z118" s="3125">
        <v>0</v>
      </c>
      <c r="AA118" s="3124">
        <v>1</v>
      </c>
      <c r="AB118" s="3125">
        <v>1</v>
      </c>
      <c r="AC118" s="3124">
        <v>0</v>
      </c>
      <c r="AD118" s="3125">
        <v>1</v>
      </c>
      <c r="AE118" s="3124">
        <v>1</v>
      </c>
      <c r="AF118" s="3125">
        <v>0</v>
      </c>
      <c r="AG118" s="3124">
        <v>2</v>
      </c>
      <c r="AH118" s="3125">
        <v>2</v>
      </c>
      <c r="AI118" s="3124">
        <v>0</v>
      </c>
      <c r="AJ118" s="3125">
        <v>0</v>
      </c>
      <c r="AK118" s="3124">
        <v>1</v>
      </c>
      <c r="AL118" s="3125">
        <v>1</v>
      </c>
      <c r="AM118" s="3124">
        <v>0</v>
      </c>
      <c r="AN118" s="3126">
        <v>0</v>
      </c>
      <c r="AO118" s="3170">
        <v>0</v>
      </c>
      <c r="AP118" s="3170">
        <v>0</v>
      </c>
      <c r="AQ118" s="3128">
        <v>14</v>
      </c>
      <c r="AR118" s="3128">
        <v>0</v>
      </c>
      <c r="AS118" s="3128">
        <v>0</v>
      </c>
      <c r="AT118" s="3170">
        <v>0</v>
      </c>
      <c r="AU118" s="3170">
        <v>0</v>
      </c>
      <c r="AV118" s="3170">
        <v>0</v>
      </c>
      <c r="AW118" s="3170">
        <v>0</v>
      </c>
      <c r="AX118" t="str">
        <f t="shared" si="138"/>
        <v/>
      </c>
      <c r="CW118" s="25" t="str">
        <f t="shared" si="139"/>
        <v/>
      </c>
      <c r="CX118" s="25" t="str">
        <f t="shared" si="140"/>
        <v/>
      </c>
      <c r="CY118" s="25" t="str">
        <f t="shared" si="141"/>
        <v/>
      </c>
      <c r="CZ118" s="25" t="str">
        <f t="shared" si="142"/>
        <v/>
      </c>
      <c r="DA118" s="25" t="str">
        <f t="shared" si="143"/>
        <v/>
      </c>
      <c r="DB118" s="25" t="str">
        <f t="shared" si="144"/>
        <v/>
      </c>
      <c r="DC118" s="25" t="str">
        <f t="shared" si="145"/>
        <v/>
      </c>
      <c r="DD118" s="25" t="str">
        <f t="shared" si="146"/>
        <v/>
      </c>
      <c r="DE118"/>
      <c r="DG118" s="26">
        <f>IF(AND((W118+X118)&gt;0,AO118=""),1,IF(AO118&gt;(W118+X118),1,0))</f>
        <v>0</v>
      </c>
      <c r="DH118" s="26">
        <f t="shared" si="148"/>
        <v>0</v>
      </c>
      <c r="DI118" s="26">
        <f t="shared" si="149"/>
        <v>0</v>
      </c>
      <c r="DJ118" s="26">
        <f t="shared" si="150"/>
        <v>0</v>
      </c>
      <c r="DK118" s="26">
        <f t="shared" si="151"/>
        <v>0</v>
      </c>
      <c r="DL118" s="26">
        <f t="shared" si="152"/>
        <v>0</v>
      </c>
      <c r="DM118" s="26">
        <f t="shared" si="153"/>
        <v>0</v>
      </c>
      <c r="DN118" s="26">
        <f t="shared" si="154"/>
        <v>0</v>
      </c>
    </row>
    <row r="119" spans="1:118" ht="15" customHeight="1" x14ac:dyDescent="0.25">
      <c r="A119" s="800" t="s">
        <v>151</v>
      </c>
      <c r="B119" s="801"/>
      <c r="C119" s="883"/>
      <c r="D119" s="3047">
        <f t="shared" si="136"/>
        <v>27</v>
      </c>
      <c r="E119" s="3167">
        <f>SUM(Y119+AA119+AC119+AE119+AG119+AI119+AK119+AM119)</f>
        <v>10</v>
      </c>
      <c r="F119" s="3168">
        <f>SUM(Z119+AB119+AD119+AF119+AH119+AJ119+AL119+AN119)</f>
        <v>17</v>
      </c>
      <c r="G119" s="3326"/>
      <c r="H119" s="3327"/>
      <c r="I119" s="3326"/>
      <c r="J119" s="3328"/>
      <c r="K119" s="3326"/>
      <c r="L119" s="3327"/>
      <c r="M119" s="3326"/>
      <c r="N119" s="3327"/>
      <c r="O119" s="3329"/>
      <c r="P119" s="3327"/>
      <c r="Q119" s="3329"/>
      <c r="R119" s="3327"/>
      <c r="S119" s="3329"/>
      <c r="T119" s="3327"/>
      <c r="U119" s="3329"/>
      <c r="V119" s="3327"/>
      <c r="W119" s="3329"/>
      <c r="X119" s="3327"/>
      <c r="Y119" s="3124"/>
      <c r="Z119" s="3125"/>
      <c r="AA119" s="3124"/>
      <c r="AB119" s="3125"/>
      <c r="AC119" s="3124"/>
      <c r="AD119" s="3125"/>
      <c r="AE119" s="3124">
        <v>0</v>
      </c>
      <c r="AF119" s="3125">
        <v>3</v>
      </c>
      <c r="AG119" s="3124">
        <v>0</v>
      </c>
      <c r="AH119" s="3125">
        <v>6</v>
      </c>
      <c r="AI119" s="3124">
        <v>0</v>
      </c>
      <c r="AJ119" s="3125">
        <v>2</v>
      </c>
      <c r="AK119" s="3124">
        <v>2</v>
      </c>
      <c r="AL119" s="3125">
        <v>2</v>
      </c>
      <c r="AM119" s="3124">
        <v>8</v>
      </c>
      <c r="AN119" s="3126">
        <v>4</v>
      </c>
      <c r="AO119" s="3330"/>
      <c r="AP119" s="3170">
        <v>0</v>
      </c>
      <c r="AQ119" s="3128">
        <v>27</v>
      </c>
      <c r="AR119" s="3338">
        <v>0</v>
      </c>
      <c r="AS119" s="3128">
        <v>0</v>
      </c>
      <c r="AT119" s="3170">
        <v>0</v>
      </c>
      <c r="AU119" s="3170">
        <v>0</v>
      </c>
      <c r="AV119" s="3170">
        <v>0</v>
      </c>
      <c r="AW119" s="3170">
        <v>0</v>
      </c>
      <c r="AX119" t="str">
        <f t="shared" si="138"/>
        <v/>
      </c>
      <c r="CW119" s="182"/>
      <c r="CX119" s="25" t="str">
        <f t="shared" si="140"/>
        <v/>
      </c>
      <c r="CY119" s="25" t="str">
        <f t="shared" si="141"/>
        <v/>
      </c>
      <c r="CZ119" s="25" t="str">
        <f t="shared" si="142"/>
        <v/>
      </c>
      <c r="DA119" s="25" t="str">
        <f t="shared" si="143"/>
        <v/>
      </c>
      <c r="DB119" s="25" t="str">
        <f t="shared" si="144"/>
        <v/>
      </c>
      <c r="DC119" s="25" t="str">
        <f t="shared" si="145"/>
        <v/>
      </c>
      <c r="DD119" s="25" t="str">
        <f t="shared" si="146"/>
        <v/>
      </c>
      <c r="DE119"/>
      <c r="DG119" s="182"/>
      <c r="DH119" s="26">
        <f t="shared" si="148"/>
        <v>0</v>
      </c>
      <c r="DI119" s="26">
        <f t="shared" si="149"/>
        <v>0</v>
      </c>
      <c r="DJ119" s="26">
        <f t="shared" si="150"/>
        <v>0</v>
      </c>
      <c r="DK119" s="26">
        <f t="shared" si="151"/>
        <v>0</v>
      </c>
      <c r="DL119" s="26">
        <f t="shared" si="152"/>
        <v>0</v>
      </c>
      <c r="DM119" s="26">
        <f t="shared" si="153"/>
        <v>0</v>
      </c>
      <c r="DN119" s="26">
        <f t="shared" si="154"/>
        <v>0</v>
      </c>
    </row>
    <row r="120" spans="1:118" ht="15" customHeight="1" x14ac:dyDescent="0.25">
      <c r="A120" s="800" t="s">
        <v>152</v>
      </c>
      <c r="B120" s="801"/>
      <c r="C120" s="883"/>
      <c r="D120" s="3047">
        <f t="shared" si="136"/>
        <v>0</v>
      </c>
      <c r="E120" s="3167">
        <f t="shared" ref="E120:F125" si="158">SUM(Y120+AA120+AC120+AE120+AG120+AI120+AK120+AM120)</f>
        <v>0</v>
      </c>
      <c r="F120" s="3168">
        <f t="shared" si="158"/>
        <v>0</v>
      </c>
      <c r="G120" s="3326"/>
      <c r="H120" s="3327"/>
      <c r="I120" s="3326"/>
      <c r="J120" s="3328"/>
      <c r="K120" s="3326"/>
      <c r="L120" s="3327"/>
      <c r="M120" s="3326"/>
      <c r="N120" s="3327"/>
      <c r="O120" s="3329"/>
      <c r="P120" s="3327"/>
      <c r="Q120" s="3329"/>
      <c r="R120" s="3327"/>
      <c r="S120" s="3329"/>
      <c r="T120" s="3327"/>
      <c r="U120" s="3329"/>
      <c r="V120" s="3327"/>
      <c r="W120" s="3329"/>
      <c r="X120" s="3327"/>
      <c r="Y120" s="3124"/>
      <c r="Z120" s="3125"/>
      <c r="AA120" s="3124"/>
      <c r="AB120" s="3125"/>
      <c r="AC120" s="3124"/>
      <c r="AD120" s="3125"/>
      <c r="AE120" s="3124"/>
      <c r="AF120" s="3125"/>
      <c r="AG120" s="3124"/>
      <c r="AH120" s="3125"/>
      <c r="AI120" s="3124"/>
      <c r="AJ120" s="3125"/>
      <c r="AK120" s="3124"/>
      <c r="AL120" s="3125"/>
      <c r="AM120" s="3124"/>
      <c r="AN120" s="3126"/>
      <c r="AO120" s="3330"/>
      <c r="AP120" s="3170">
        <v>0</v>
      </c>
      <c r="AQ120" s="3128">
        <v>0</v>
      </c>
      <c r="AR120" s="3338">
        <v>0</v>
      </c>
      <c r="AS120" s="3128">
        <v>0</v>
      </c>
      <c r="AT120" s="3170">
        <v>0</v>
      </c>
      <c r="AU120" s="3170">
        <v>0</v>
      </c>
      <c r="AV120" s="3170">
        <v>0</v>
      </c>
      <c r="AW120" s="3170">
        <v>0</v>
      </c>
      <c r="AX120" t="str">
        <f t="shared" si="138"/>
        <v/>
      </c>
      <c r="CW120" s="182"/>
      <c r="CX120" s="25" t="str">
        <f t="shared" si="140"/>
        <v/>
      </c>
      <c r="CY120" s="25" t="str">
        <f t="shared" si="141"/>
        <v/>
      </c>
      <c r="CZ120" s="25" t="str">
        <f t="shared" si="142"/>
        <v/>
      </c>
      <c r="DA120" s="25" t="str">
        <f t="shared" si="143"/>
        <v/>
      </c>
      <c r="DB120" s="25" t="str">
        <f t="shared" si="144"/>
        <v/>
      </c>
      <c r="DC120" s="25" t="str">
        <f t="shared" si="145"/>
        <v/>
      </c>
      <c r="DD120" s="25" t="str">
        <f t="shared" si="146"/>
        <v/>
      </c>
      <c r="DE120"/>
      <c r="DG120" s="182"/>
      <c r="DH120" s="26">
        <f t="shared" si="148"/>
        <v>0</v>
      </c>
      <c r="DI120" s="26">
        <f t="shared" si="149"/>
        <v>0</v>
      </c>
      <c r="DJ120" s="26">
        <f t="shared" si="150"/>
        <v>0</v>
      </c>
      <c r="DK120" s="26">
        <f t="shared" si="151"/>
        <v>0</v>
      </c>
      <c r="DL120" s="26">
        <f t="shared" si="152"/>
        <v>0</v>
      </c>
      <c r="DM120" s="26">
        <f t="shared" si="153"/>
        <v>0</v>
      </c>
      <c r="DN120" s="26">
        <f t="shared" si="154"/>
        <v>0</v>
      </c>
    </row>
    <row r="121" spans="1:118" ht="15" customHeight="1" x14ac:dyDescent="0.25">
      <c r="A121" s="3322" t="s">
        <v>153</v>
      </c>
      <c r="B121" s="3322"/>
      <c r="C121" s="3322"/>
      <c r="D121" s="3047">
        <f t="shared" si="136"/>
        <v>4</v>
      </c>
      <c r="E121" s="3167">
        <f t="shared" si="158"/>
        <v>2</v>
      </c>
      <c r="F121" s="3168">
        <f t="shared" si="158"/>
        <v>2</v>
      </c>
      <c r="G121" s="3326"/>
      <c r="H121" s="3327"/>
      <c r="I121" s="3326"/>
      <c r="J121" s="3328"/>
      <c r="K121" s="3326"/>
      <c r="L121" s="3327"/>
      <c r="M121" s="3326"/>
      <c r="N121" s="3327"/>
      <c r="O121" s="3329"/>
      <c r="P121" s="3327"/>
      <c r="Q121" s="3329"/>
      <c r="R121" s="3327"/>
      <c r="S121" s="3329"/>
      <c r="T121" s="3327"/>
      <c r="U121" s="3329"/>
      <c r="V121" s="3327"/>
      <c r="W121" s="3329"/>
      <c r="X121" s="3327"/>
      <c r="Y121" s="3124">
        <v>0</v>
      </c>
      <c r="Z121" s="3125">
        <v>0</v>
      </c>
      <c r="AA121" s="3124">
        <v>0</v>
      </c>
      <c r="AB121" s="3125">
        <v>0</v>
      </c>
      <c r="AC121" s="3124">
        <v>0</v>
      </c>
      <c r="AD121" s="3125">
        <v>2</v>
      </c>
      <c r="AE121" s="3124">
        <v>2</v>
      </c>
      <c r="AF121" s="3125">
        <v>0</v>
      </c>
      <c r="AG121" s="3124">
        <v>0</v>
      </c>
      <c r="AH121" s="3125">
        <v>0</v>
      </c>
      <c r="AI121" s="3124">
        <v>0</v>
      </c>
      <c r="AJ121" s="3125">
        <v>0</v>
      </c>
      <c r="AK121" s="3124">
        <v>0</v>
      </c>
      <c r="AL121" s="3125">
        <v>0</v>
      </c>
      <c r="AM121" s="3124">
        <v>0</v>
      </c>
      <c r="AN121" s="3126">
        <v>0</v>
      </c>
      <c r="AO121" s="3330"/>
      <c r="AP121" s="3170">
        <v>0</v>
      </c>
      <c r="AQ121" s="3128">
        <v>4</v>
      </c>
      <c r="AR121" s="3128">
        <v>0</v>
      </c>
      <c r="AS121" s="3128">
        <v>0</v>
      </c>
      <c r="AT121" s="3170">
        <v>0</v>
      </c>
      <c r="AU121" s="3170">
        <v>0</v>
      </c>
      <c r="AV121" s="3170">
        <v>0</v>
      </c>
      <c r="AW121" s="3170">
        <v>0</v>
      </c>
      <c r="AX121" t="str">
        <f t="shared" si="138"/>
        <v/>
      </c>
      <c r="CW121" s="182"/>
      <c r="CX121" s="25" t="str">
        <f t="shared" si="140"/>
        <v/>
      </c>
      <c r="CY121" s="25" t="str">
        <f t="shared" si="141"/>
        <v/>
      </c>
      <c r="CZ121" s="25" t="str">
        <f t="shared" si="142"/>
        <v/>
      </c>
      <c r="DA121" s="25" t="str">
        <f t="shared" si="143"/>
        <v/>
      </c>
      <c r="DB121" s="25" t="str">
        <f t="shared" si="144"/>
        <v/>
      </c>
      <c r="DC121" s="25" t="str">
        <f t="shared" si="145"/>
        <v/>
      </c>
      <c r="DD121" s="25" t="str">
        <f t="shared" si="146"/>
        <v/>
      </c>
      <c r="DE121"/>
      <c r="DG121" s="182"/>
      <c r="DH121" s="26">
        <f t="shared" si="148"/>
        <v>0</v>
      </c>
      <c r="DI121" s="26">
        <f t="shared" si="149"/>
        <v>0</v>
      </c>
      <c r="DJ121" s="26">
        <f t="shared" si="150"/>
        <v>0</v>
      </c>
      <c r="DK121" s="26">
        <f t="shared" si="151"/>
        <v>0</v>
      </c>
      <c r="DL121" s="26">
        <f t="shared" si="152"/>
        <v>0</v>
      </c>
      <c r="DM121" s="26">
        <f t="shared" si="153"/>
        <v>0</v>
      </c>
      <c r="DN121" s="26">
        <f t="shared" si="154"/>
        <v>0</v>
      </c>
    </row>
    <row r="122" spans="1:118" ht="15" customHeight="1" x14ac:dyDescent="0.25">
      <c r="A122" s="3331" t="s">
        <v>154</v>
      </c>
      <c r="B122" s="3331"/>
      <c r="C122" s="3331"/>
      <c r="D122" s="3047">
        <f t="shared" si="136"/>
        <v>0</v>
      </c>
      <c r="E122" s="3167">
        <f t="shared" si="158"/>
        <v>0</v>
      </c>
      <c r="F122" s="3168">
        <f t="shared" si="158"/>
        <v>0</v>
      </c>
      <c r="G122" s="3326"/>
      <c r="H122" s="3327"/>
      <c r="I122" s="3326"/>
      <c r="J122" s="3328"/>
      <c r="K122" s="3326"/>
      <c r="L122" s="3327"/>
      <c r="M122" s="3326"/>
      <c r="N122" s="3327"/>
      <c r="O122" s="3329"/>
      <c r="P122" s="3327"/>
      <c r="Q122" s="3329"/>
      <c r="R122" s="3327"/>
      <c r="S122" s="3329"/>
      <c r="T122" s="3327"/>
      <c r="U122" s="3329"/>
      <c r="V122" s="3327"/>
      <c r="W122" s="3329"/>
      <c r="X122" s="3327"/>
      <c r="Y122" s="3124"/>
      <c r="Z122" s="3125"/>
      <c r="AA122" s="3124"/>
      <c r="AB122" s="3125"/>
      <c r="AC122" s="3124"/>
      <c r="AD122" s="3125"/>
      <c r="AE122" s="3124"/>
      <c r="AF122" s="3125"/>
      <c r="AG122" s="3124"/>
      <c r="AH122" s="3125"/>
      <c r="AI122" s="3124"/>
      <c r="AJ122" s="3125"/>
      <c r="AK122" s="3124"/>
      <c r="AL122" s="3125"/>
      <c r="AM122" s="3124"/>
      <c r="AN122" s="3126"/>
      <c r="AO122" s="3330"/>
      <c r="AP122" s="3170">
        <v>0</v>
      </c>
      <c r="AQ122" s="3128">
        <v>0</v>
      </c>
      <c r="AR122" s="3128">
        <v>0</v>
      </c>
      <c r="AS122" s="3128">
        <v>0</v>
      </c>
      <c r="AT122" s="3170">
        <v>0</v>
      </c>
      <c r="AU122" s="3170">
        <v>0</v>
      </c>
      <c r="AV122" s="3170">
        <v>0</v>
      </c>
      <c r="AW122" s="3170">
        <v>0</v>
      </c>
      <c r="AX122" t="str">
        <f t="shared" si="138"/>
        <v/>
      </c>
      <c r="CW122" s="182"/>
      <c r="CX122" s="25" t="str">
        <f t="shared" si="140"/>
        <v/>
      </c>
      <c r="CY122" s="25" t="str">
        <f t="shared" si="141"/>
        <v/>
      </c>
      <c r="CZ122" s="25" t="str">
        <f t="shared" si="142"/>
        <v/>
      </c>
      <c r="DA122" s="25" t="str">
        <f t="shared" si="143"/>
        <v/>
      </c>
      <c r="DB122" s="25" t="str">
        <f t="shared" si="144"/>
        <v/>
      </c>
      <c r="DC122" s="25" t="str">
        <f t="shared" si="145"/>
        <v/>
      </c>
      <c r="DD122" s="25" t="str">
        <f t="shared" si="146"/>
        <v/>
      </c>
      <c r="DE122"/>
      <c r="DG122" s="182"/>
      <c r="DH122" s="26">
        <f t="shared" si="148"/>
        <v>0</v>
      </c>
      <c r="DI122" s="26">
        <f t="shared" si="149"/>
        <v>0</v>
      </c>
      <c r="DJ122" s="26">
        <f t="shared" si="150"/>
        <v>0</v>
      </c>
      <c r="DK122" s="26">
        <f t="shared" si="151"/>
        <v>0</v>
      </c>
      <c r="DL122" s="26">
        <f t="shared" si="152"/>
        <v>0</v>
      </c>
      <c r="DM122" s="26">
        <f t="shared" si="153"/>
        <v>0</v>
      </c>
      <c r="DN122" s="26">
        <f t="shared" si="154"/>
        <v>0</v>
      </c>
    </row>
    <row r="123" spans="1:118" ht="15" customHeight="1" x14ac:dyDescent="0.25">
      <c r="A123" s="3331" t="s">
        <v>155</v>
      </c>
      <c r="B123" s="3331"/>
      <c r="C123" s="3331"/>
      <c r="D123" s="3047">
        <f t="shared" si="136"/>
        <v>0</v>
      </c>
      <c r="E123" s="3167">
        <f>SUM(Y123+AA123+AC123+AE123+AG123+AI123+AK123+AM123)</f>
        <v>0</v>
      </c>
      <c r="F123" s="3168">
        <f t="shared" si="158"/>
        <v>0</v>
      </c>
      <c r="G123" s="3326"/>
      <c r="H123" s="3327"/>
      <c r="I123" s="3326"/>
      <c r="J123" s="3328"/>
      <c r="K123" s="3326"/>
      <c r="L123" s="3327"/>
      <c r="M123" s="3326"/>
      <c r="N123" s="3327"/>
      <c r="O123" s="3329"/>
      <c r="P123" s="3327"/>
      <c r="Q123" s="3329"/>
      <c r="R123" s="3327"/>
      <c r="S123" s="3329"/>
      <c r="T123" s="3327"/>
      <c r="U123" s="3329"/>
      <c r="V123" s="3327"/>
      <c r="W123" s="3329"/>
      <c r="X123" s="3327"/>
      <c r="Y123" s="3124"/>
      <c r="Z123" s="3125"/>
      <c r="AA123" s="3124"/>
      <c r="AB123" s="3125"/>
      <c r="AC123" s="3124"/>
      <c r="AD123" s="3125"/>
      <c r="AE123" s="3124"/>
      <c r="AF123" s="3125"/>
      <c r="AG123" s="3124"/>
      <c r="AH123" s="3125"/>
      <c r="AI123" s="3124"/>
      <c r="AJ123" s="3125"/>
      <c r="AK123" s="3124"/>
      <c r="AL123" s="3125"/>
      <c r="AM123" s="3124"/>
      <c r="AN123" s="3126"/>
      <c r="AO123" s="3330"/>
      <c r="AP123" s="3170">
        <v>0</v>
      </c>
      <c r="AQ123" s="3128">
        <v>0</v>
      </c>
      <c r="AR123" s="3128">
        <v>0</v>
      </c>
      <c r="AS123" s="3128">
        <v>0</v>
      </c>
      <c r="AT123" s="3170">
        <v>0</v>
      </c>
      <c r="AU123" s="3170">
        <v>0</v>
      </c>
      <c r="AV123" s="3170">
        <v>0</v>
      </c>
      <c r="AW123" s="3170">
        <v>0</v>
      </c>
      <c r="AX123" t="str">
        <f t="shared" si="138"/>
        <v/>
      </c>
      <c r="CW123" s="182"/>
      <c r="CX123" s="25" t="str">
        <f t="shared" si="140"/>
        <v/>
      </c>
      <c r="CY123" s="25" t="str">
        <f t="shared" si="141"/>
        <v/>
      </c>
      <c r="CZ123" s="25" t="str">
        <f t="shared" si="142"/>
        <v/>
      </c>
      <c r="DA123" s="25" t="str">
        <f t="shared" si="143"/>
        <v/>
      </c>
      <c r="DB123" s="25" t="str">
        <f t="shared" si="144"/>
        <v/>
      </c>
      <c r="DC123" s="25" t="str">
        <f t="shared" si="145"/>
        <v/>
      </c>
      <c r="DD123" s="25" t="str">
        <f t="shared" si="146"/>
        <v/>
      </c>
      <c r="DE123"/>
      <c r="DG123" s="182"/>
      <c r="DH123" s="26">
        <f t="shared" si="148"/>
        <v>0</v>
      </c>
      <c r="DI123" s="26">
        <f t="shared" si="149"/>
        <v>0</v>
      </c>
      <c r="DJ123" s="26">
        <f t="shared" si="150"/>
        <v>0</v>
      </c>
      <c r="DK123" s="26">
        <f t="shared" si="151"/>
        <v>0</v>
      </c>
      <c r="DL123" s="26">
        <f t="shared" si="152"/>
        <v>0</v>
      </c>
      <c r="DM123" s="26">
        <f t="shared" si="153"/>
        <v>0</v>
      </c>
      <c r="DN123" s="26">
        <f t="shared" si="154"/>
        <v>0</v>
      </c>
    </row>
    <row r="124" spans="1:118" x14ac:dyDescent="0.25">
      <c r="A124" s="751" t="s">
        <v>156</v>
      </c>
      <c r="B124" s="752"/>
      <c r="C124" s="753"/>
      <c r="D124" s="3047">
        <f t="shared" si="136"/>
        <v>5</v>
      </c>
      <c r="E124" s="3167">
        <f t="shared" si="158"/>
        <v>2</v>
      </c>
      <c r="F124" s="3168">
        <f t="shared" si="158"/>
        <v>3</v>
      </c>
      <c r="G124" s="3326"/>
      <c r="H124" s="3327"/>
      <c r="I124" s="3326"/>
      <c r="J124" s="3328"/>
      <c r="K124" s="3326"/>
      <c r="L124" s="3327"/>
      <c r="M124" s="3326"/>
      <c r="N124" s="3327"/>
      <c r="O124" s="3329"/>
      <c r="P124" s="3327"/>
      <c r="Q124" s="3329"/>
      <c r="R124" s="3327"/>
      <c r="S124" s="3329"/>
      <c r="T124" s="3327"/>
      <c r="U124" s="3329"/>
      <c r="V124" s="3327"/>
      <c r="W124" s="3329"/>
      <c r="X124" s="3327"/>
      <c r="Y124" s="3124">
        <v>0</v>
      </c>
      <c r="Z124" s="3125">
        <v>0</v>
      </c>
      <c r="AA124" s="3124">
        <v>0</v>
      </c>
      <c r="AB124" s="3125">
        <v>0</v>
      </c>
      <c r="AC124" s="3124">
        <v>0</v>
      </c>
      <c r="AD124" s="3125">
        <v>0</v>
      </c>
      <c r="AE124" s="3124">
        <v>0</v>
      </c>
      <c r="AF124" s="3125">
        <v>1</v>
      </c>
      <c r="AG124" s="3124">
        <v>0</v>
      </c>
      <c r="AH124" s="3125">
        <v>0</v>
      </c>
      <c r="AI124" s="3124">
        <v>2</v>
      </c>
      <c r="AJ124" s="3125">
        <v>0</v>
      </c>
      <c r="AK124" s="3124">
        <v>0</v>
      </c>
      <c r="AL124" s="3125">
        <v>1</v>
      </c>
      <c r="AM124" s="3124">
        <v>0</v>
      </c>
      <c r="AN124" s="3126">
        <v>1</v>
      </c>
      <c r="AO124" s="3330"/>
      <c r="AP124" s="3170">
        <v>0</v>
      </c>
      <c r="AQ124" s="3128">
        <v>5</v>
      </c>
      <c r="AR124" s="3338">
        <v>0</v>
      </c>
      <c r="AS124" s="3128">
        <v>0</v>
      </c>
      <c r="AT124" s="3170">
        <v>0</v>
      </c>
      <c r="AU124" s="3170">
        <v>0</v>
      </c>
      <c r="AV124" s="3170">
        <v>0</v>
      </c>
      <c r="AW124" s="3170">
        <v>0</v>
      </c>
      <c r="AX124" t="str">
        <f t="shared" si="138"/>
        <v/>
      </c>
      <c r="CW124" s="182"/>
      <c r="CX124" s="25" t="str">
        <f t="shared" si="140"/>
        <v/>
      </c>
      <c r="CY124" s="25" t="str">
        <f t="shared" si="141"/>
        <v/>
      </c>
      <c r="CZ124" s="25" t="str">
        <f t="shared" si="142"/>
        <v/>
      </c>
      <c r="DA124" s="25" t="str">
        <f t="shared" si="143"/>
        <v/>
      </c>
      <c r="DB124" s="25" t="str">
        <f t="shared" si="144"/>
        <v/>
      </c>
      <c r="DC124" s="25" t="str">
        <f t="shared" si="145"/>
        <v/>
      </c>
      <c r="DD124" s="25" t="str">
        <f t="shared" si="146"/>
        <v/>
      </c>
      <c r="DE124"/>
      <c r="DG124" s="182"/>
      <c r="DH124" s="26">
        <f t="shared" si="148"/>
        <v>0</v>
      </c>
      <c r="DI124" s="26">
        <f t="shared" si="149"/>
        <v>0</v>
      </c>
      <c r="DJ124" s="26">
        <f t="shared" si="150"/>
        <v>0</v>
      </c>
      <c r="DK124" s="26">
        <f t="shared" si="151"/>
        <v>0</v>
      </c>
      <c r="DL124" s="26">
        <f t="shared" si="152"/>
        <v>0</v>
      </c>
      <c r="DM124" s="26">
        <f t="shared" si="153"/>
        <v>0</v>
      </c>
      <c r="DN124" s="26">
        <f t="shared" si="154"/>
        <v>0</v>
      </c>
    </row>
    <row r="125" spans="1:118" x14ac:dyDescent="0.25">
      <c r="A125" s="3323" t="s">
        <v>157</v>
      </c>
      <c r="B125" s="3324"/>
      <c r="C125" s="3325"/>
      <c r="D125" s="3047">
        <f t="shared" si="136"/>
        <v>0</v>
      </c>
      <c r="E125" s="3167">
        <f t="shared" si="158"/>
        <v>0</v>
      </c>
      <c r="F125" s="3168">
        <f t="shared" si="158"/>
        <v>0</v>
      </c>
      <c r="G125" s="3326"/>
      <c r="H125" s="3327"/>
      <c r="I125" s="3326"/>
      <c r="J125" s="3328"/>
      <c r="K125" s="3326"/>
      <c r="L125" s="3327"/>
      <c r="M125" s="3326"/>
      <c r="N125" s="3327"/>
      <c r="O125" s="3329"/>
      <c r="P125" s="3327"/>
      <c r="Q125" s="3329"/>
      <c r="R125" s="3327"/>
      <c r="S125" s="3329"/>
      <c r="T125" s="3327"/>
      <c r="U125" s="3329"/>
      <c r="V125" s="3327"/>
      <c r="W125" s="3329"/>
      <c r="X125" s="3327"/>
      <c r="Y125" s="3124"/>
      <c r="Z125" s="3125"/>
      <c r="AA125" s="3124"/>
      <c r="AB125" s="3125"/>
      <c r="AC125" s="3124"/>
      <c r="AD125" s="3125"/>
      <c r="AE125" s="3124"/>
      <c r="AF125" s="3125"/>
      <c r="AG125" s="3124"/>
      <c r="AH125" s="3125"/>
      <c r="AI125" s="3124"/>
      <c r="AJ125" s="3125"/>
      <c r="AK125" s="3124"/>
      <c r="AL125" s="3125"/>
      <c r="AM125" s="3124"/>
      <c r="AN125" s="3126"/>
      <c r="AO125" s="3330"/>
      <c r="AP125" s="3170">
        <v>0</v>
      </c>
      <c r="AQ125" s="3128">
        <v>0</v>
      </c>
      <c r="AR125" s="3338">
        <v>0</v>
      </c>
      <c r="AS125" s="3128">
        <v>0</v>
      </c>
      <c r="AT125" s="3170">
        <v>0</v>
      </c>
      <c r="AU125" s="3170">
        <v>0</v>
      </c>
      <c r="AV125" s="3170">
        <v>0</v>
      </c>
      <c r="AW125" s="3170">
        <v>0</v>
      </c>
      <c r="AX125" t="str">
        <f t="shared" si="138"/>
        <v/>
      </c>
      <c r="CW125" s="182"/>
      <c r="CX125" s="25" t="str">
        <f t="shared" si="140"/>
        <v/>
      </c>
      <c r="CY125" s="25" t="str">
        <f t="shared" si="141"/>
        <v/>
      </c>
      <c r="CZ125" s="25" t="str">
        <f t="shared" si="142"/>
        <v/>
      </c>
      <c r="DA125" s="25" t="str">
        <f t="shared" si="143"/>
        <v/>
      </c>
      <c r="DB125" s="25" t="str">
        <f t="shared" si="144"/>
        <v/>
      </c>
      <c r="DC125" s="25" t="str">
        <f t="shared" si="145"/>
        <v/>
      </c>
      <c r="DD125" s="25" t="str">
        <f t="shared" si="146"/>
        <v/>
      </c>
      <c r="DE125"/>
      <c r="DG125" s="182"/>
      <c r="DH125" s="26">
        <f t="shared" si="148"/>
        <v>0</v>
      </c>
      <c r="DI125" s="26">
        <f t="shared" si="149"/>
        <v>0</v>
      </c>
      <c r="DJ125" s="26">
        <f t="shared" si="150"/>
        <v>0</v>
      </c>
      <c r="DK125" s="26">
        <f t="shared" si="151"/>
        <v>0</v>
      </c>
      <c r="DL125" s="26">
        <f t="shared" si="152"/>
        <v>0</v>
      </c>
      <c r="DM125" s="26">
        <f t="shared" si="153"/>
        <v>0</v>
      </c>
      <c r="DN125" s="26">
        <f t="shared" si="154"/>
        <v>0</v>
      </c>
    </row>
    <row r="126" spans="1:118" x14ac:dyDescent="0.25">
      <c r="A126" s="3323" t="s">
        <v>158</v>
      </c>
      <c r="B126" s="3324"/>
      <c r="C126" s="3325"/>
      <c r="D126" s="3047">
        <f t="shared" si="136"/>
        <v>0</v>
      </c>
      <c r="E126" s="3167">
        <f t="shared" si="137"/>
        <v>0</v>
      </c>
      <c r="F126" s="3168">
        <f t="shared" si="137"/>
        <v>0</v>
      </c>
      <c r="G126" s="3334"/>
      <c r="H126" s="3337"/>
      <c r="I126" s="3334"/>
      <c r="J126" s="3339"/>
      <c r="K126" s="3334"/>
      <c r="L126" s="3337"/>
      <c r="M126" s="3334"/>
      <c r="N126" s="3337"/>
      <c r="O126" s="3340"/>
      <c r="P126" s="3125"/>
      <c r="Q126" s="3124"/>
      <c r="R126" s="3125"/>
      <c r="S126" s="3124"/>
      <c r="T126" s="3337"/>
      <c r="U126" s="3340"/>
      <c r="V126" s="3125"/>
      <c r="W126" s="3124"/>
      <c r="X126" s="3125"/>
      <c r="Y126" s="3124"/>
      <c r="Z126" s="3125"/>
      <c r="AA126" s="3124"/>
      <c r="AB126" s="3125"/>
      <c r="AC126" s="3124"/>
      <c r="AD126" s="3125"/>
      <c r="AE126" s="3124"/>
      <c r="AF126" s="3125"/>
      <c r="AG126" s="3124"/>
      <c r="AH126" s="3125"/>
      <c r="AI126" s="3124"/>
      <c r="AJ126" s="3125"/>
      <c r="AK126" s="3124"/>
      <c r="AL126" s="3125"/>
      <c r="AM126" s="3124"/>
      <c r="AN126" s="3126"/>
      <c r="AO126" s="3170">
        <v>0</v>
      </c>
      <c r="AP126" s="3341">
        <v>0</v>
      </c>
      <c r="AQ126" s="3338">
        <v>0</v>
      </c>
      <c r="AR126" s="3338">
        <v>0</v>
      </c>
      <c r="AS126" s="3128">
        <v>0</v>
      </c>
      <c r="AT126" s="3170">
        <v>0</v>
      </c>
      <c r="AU126" s="3170">
        <v>0</v>
      </c>
      <c r="AV126" s="3170">
        <v>0</v>
      </c>
      <c r="AW126" s="3170">
        <v>0</v>
      </c>
      <c r="AX126" t="str">
        <f t="shared" si="138"/>
        <v/>
      </c>
      <c r="CW126" s="25" t="str">
        <f t="shared" ref="CW126:CW140" si="159">IF(AND((W126+X126)&gt;0,AO126="")," * No olvide digitar la variable 12 años. Si no tiene digite Cero.",IF(AO126&gt;(W126+X126),"* Las Consultas de 12 años NO DEBEN ser mayor que el total de Consultas entre 10-14 años",""))</f>
        <v/>
      </c>
      <c r="CX126" s="25" t="str">
        <f t="shared" si="140"/>
        <v/>
      </c>
      <c r="CY126" s="25" t="str">
        <f t="shared" si="141"/>
        <v/>
      </c>
      <c r="CZ126" s="25" t="str">
        <f t="shared" si="142"/>
        <v/>
      </c>
      <c r="DA126" s="25" t="str">
        <f t="shared" si="143"/>
        <v/>
      </c>
      <c r="DB126" s="25" t="str">
        <f t="shared" si="144"/>
        <v/>
      </c>
      <c r="DC126" s="25" t="str">
        <f t="shared" si="145"/>
        <v/>
      </c>
      <c r="DD126" s="25" t="str">
        <f t="shared" si="146"/>
        <v/>
      </c>
      <c r="DE126"/>
      <c r="DG126" s="26">
        <f t="shared" ref="DG126:DG140" si="160">IF(AND((W126+X126)&gt;0,AO126=""),1,IF(AO126&gt;(W126+X126),1,0))</f>
        <v>0</v>
      </c>
      <c r="DH126" s="26">
        <f t="shared" si="148"/>
        <v>0</v>
      </c>
      <c r="DI126" s="26">
        <f t="shared" si="149"/>
        <v>0</v>
      </c>
      <c r="DJ126" s="26">
        <f t="shared" si="150"/>
        <v>0</v>
      </c>
      <c r="DK126" s="26">
        <f t="shared" si="151"/>
        <v>0</v>
      </c>
      <c r="DL126" s="26">
        <f t="shared" si="152"/>
        <v>0</v>
      </c>
      <c r="DM126" s="26">
        <f t="shared" si="153"/>
        <v>0</v>
      </c>
      <c r="DN126" s="26">
        <f t="shared" si="154"/>
        <v>0</v>
      </c>
    </row>
    <row r="127" spans="1:118" x14ac:dyDescent="0.25">
      <c r="A127" s="3323" t="s">
        <v>159</v>
      </c>
      <c r="B127" s="3324"/>
      <c r="C127" s="3325"/>
      <c r="D127" s="3047">
        <f t="shared" si="136"/>
        <v>0</v>
      </c>
      <c r="E127" s="3167">
        <f t="shared" si="137"/>
        <v>0</v>
      </c>
      <c r="F127" s="3168">
        <f t="shared" si="137"/>
        <v>0</v>
      </c>
      <c r="G127" s="3334"/>
      <c r="H127" s="3337"/>
      <c r="I127" s="3334"/>
      <c r="J127" s="3339"/>
      <c r="K127" s="3334"/>
      <c r="L127" s="3337"/>
      <c r="M127" s="3334"/>
      <c r="N127" s="3337"/>
      <c r="O127" s="3340"/>
      <c r="P127" s="3125"/>
      <c r="Q127" s="3124"/>
      <c r="R127" s="3125"/>
      <c r="S127" s="3124"/>
      <c r="T127" s="3337"/>
      <c r="U127" s="3340"/>
      <c r="V127" s="3125"/>
      <c r="W127" s="3124"/>
      <c r="X127" s="3125"/>
      <c r="Y127" s="3124"/>
      <c r="Z127" s="3125"/>
      <c r="AA127" s="3124"/>
      <c r="AB127" s="3125"/>
      <c r="AC127" s="3124"/>
      <c r="AD127" s="3125"/>
      <c r="AE127" s="3124"/>
      <c r="AF127" s="3125"/>
      <c r="AG127" s="3124"/>
      <c r="AH127" s="3125"/>
      <c r="AI127" s="3124"/>
      <c r="AJ127" s="3125"/>
      <c r="AK127" s="3124"/>
      <c r="AL127" s="3125"/>
      <c r="AM127" s="3124"/>
      <c r="AN127" s="3126"/>
      <c r="AO127" s="3170">
        <v>0</v>
      </c>
      <c r="AP127" s="3341">
        <v>0</v>
      </c>
      <c r="AQ127" s="3338">
        <v>0</v>
      </c>
      <c r="AR127" s="3338">
        <v>0</v>
      </c>
      <c r="AS127" s="3128">
        <v>0</v>
      </c>
      <c r="AT127" s="3170">
        <v>0</v>
      </c>
      <c r="AU127" s="3170">
        <v>0</v>
      </c>
      <c r="AV127" s="3170">
        <v>0</v>
      </c>
      <c r="AW127" s="3170">
        <v>0</v>
      </c>
      <c r="AX127" t="str">
        <f t="shared" si="138"/>
        <v/>
      </c>
      <c r="CW127" s="25" t="str">
        <f t="shared" si="159"/>
        <v/>
      </c>
      <c r="CX127" s="25" t="str">
        <f t="shared" si="140"/>
        <v/>
      </c>
      <c r="CY127" s="25" t="str">
        <f t="shared" si="141"/>
        <v/>
      </c>
      <c r="CZ127" s="25" t="str">
        <f t="shared" si="142"/>
        <v/>
      </c>
      <c r="DA127" s="25" t="str">
        <f t="shared" si="143"/>
        <v/>
      </c>
      <c r="DB127" s="25" t="str">
        <f t="shared" si="144"/>
        <v/>
      </c>
      <c r="DC127" s="25" t="str">
        <f t="shared" si="145"/>
        <v/>
      </c>
      <c r="DD127" s="25" t="str">
        <f t="shared" si="146"/>
        <v/>
      </c>
      <c r="DE127"/>
      <c r="DG127" s="26">
        <f t="shared" si="160"/>
        <v>0</v>
      </c>
      <c r="DH127" s="26">
        <f t="shared" si="148"/>
        <v>0</v>
      </c>
      <c r="DI127" s="26">
        <f t="shared" si="149"/>
        <v>0</v>
      </c>
      <c r="DJ127" s="26">
        <f t="shared" si="150"/>
        <v>0</v>
      </c>
      <c r="DK127" s="26">
        <f t="shared" si="151"/>
        <v>0</v>
      </c>
      <c r="DL127" s="26">
        <f t="shared" si="152"/>
        <v>0</v>
      </c>
      <c r="DM127" s="26">
        <f t="shared" si="153"/>
        <v>0</v>
      </c>
      <c r="DN127" s="26">
        <f t="shared" si="154"/>
        <v>0</v>
      </c>
    </row>
    <row r="128" spans="1:118" x14ac:dyDescent="0.25">
      <c r="A128" s="3323" t="s">
        <v>160</v>
      </c>
      <c r="B128" s="3324"/>
      <c r="C128" s="3325"/>
      <c r="D128" s="3047">
        <f t="shared" si="136"/>
        <v>0</v>
      </c>
      <c r="E128" s="3167">
        <f t="shared" si="137"/>
        <v>0</v>
      </c>
      <c r="F128" s="3168">
        <f t="shared" si="137"/>
        <v>0</v>
      </c>
      <c r="G128" s="3334"/>
      <c r="H128" s="3337"/>
      <c r="I128" s="3334"/>
      <c r="J128" s="3339"/>
      <c r="K128" s="3334"/>
      <c r="L128" s="3337"/>
      <c r="M128" s="3334"/>
      <c r="N128" s="3337"/>
      <c r="O128" s="3340"/>
      <c r="P128" s="3125"/>
      <c r="Q128" s="3124"/>
      <c r="R128" s="3125"/>
      <c r="S128" s="3124"/>
      <c r="T128" s="3337"/>
      <c r="U128" s="3340"/>
      <c r="V128" s="3125"/>
      <c r="W128" s="3124"/>
      <c r="X128" s="3125"/>
      <c r="Y128" s="3124"/>
      <c r="Z128" s="3125"/>
      <c r="AA128" s="3124"/>
      <c r="AB128" s="3125"/>
      <c r="AC128" s="3124"/>
      <c r="AD128" s="3125"/>
      <c r="AE128" s="3124"/>
      <c r="AF128" s="3125"/>
      <c r="AG128" s="3124"/>
      <c r="AH128" s="3125"/>
      <c r="AI128" s="3124"/>
      <c r="AJ128" s="3125"/>
      <c r="AK128" s="3124"/>
      <c r="AL128" s="3125"/>
      <c r="AM128" s="3124"/>
      <c r="AN128" s="3126"/>
      <c r="AO128" s="3170">
        <v>0</v>
      </c>
      <c r="AP128" s="3341">
        <v>0</v>
      </c>
      <c r="AQ128" s="3338">
        <v>0</v>
      </c>
      <c r="AR128" s="3338">
        <v>0</v>
      </c>
      <c r="AS128" s="3128">
        <v>0</v>
      </c>
      <c r="AT128" s="3170">
        <v>0</v>
      </c>
      <c r="AU128" s="3170">
        <v>0</v>
      </c>
      <c r="AV128" s="3170">
        <v>0</v>
      </c>
      <c r="AW128" s="3170">
        <v>0</v>
      </c>
      <c r="AX128" t="str">
        <f t="shared" si="138"/>
        <v/>
      </c>
      <c r="CW128" s="25" t="str">
        <f t="shared" si="159"/>
        <v/>
      </c>
      <c r="CX128" s="25" t="str">
        <f t="shared" si="140"/>
        <v/>
      </c>
      <c r="CY128" s="25" t="str">
        <f t="shared" si="141"/>
        <v/>
      </c>
      <c r="CZ128" s="25" t="str">
        <f t="shared" si="142"/>
        <v/>
      </c>
      <c r="DA128" s="25" t="str">
        <f t="shared" si="143"/>
        <v/>
      </c>
      <c r="DB128" s="25" t="str">
        <f t="shared" si="144"/>
        <v/>
      </c>
      <c r="DC128" s="25" t="str">
        <f t="shared" si="145"/>
        <v/>
      </c>
      <c r="DD128" s="25" t="str">
        <f t="shared" si="146"/>
        <v/>
      </c>
      <c r="DE128"/>
      <c r="DG128" s="26">
        <f t="shared" si="160"/>
        <v>0</v>
      </c>
      <c r="DH128" s="26">
        <f t="shared" si="148"/>
        <v>0</v>
      </c>
      <c r="DI128" s="26">
        <f t="shared" si="149"/>
        <v>0</v>
      </c>
      <c r="DJ128" s="26">
        <f t="shared" si="150"/>
        <v>0</v>
      </c>
      <c r="DK128" s="26">
        <f t="shared" si="151"/>
        <v>0</v>
      </c>
      <c r="DL128" s="26">
        <f t="shared" si="152"/>
        <v>0</v>
      </c>
      <c r="DM128" s="26">
        <f t="shared" si="153"/>
        <v>0</v>
      </c>
      <c r="DN128" s="26">
        <f t="shared" si="154"/>
        <v>0</v>
      </c>
    </row>
    <row r="129" spans="1:118" ht="15" customHeight="1" x14ac:dyDescent="0.25">
      <c r="A129" s="3323" t="s">
        <v>161</v>
      </c>
      <c r="B129" s="3324"/>
      <c r="C129" s="3325"/>
      <c r="D129" s="3047">
        <f t="shared" si="136"/>
        <v>0</v>
      </c>
      <c r="E129" s="3167">
        <f t="shared" si="137"/>
        <v>0</v>
      </c>
      <c r="F129" s="3168">
        <f t="shared" si="137"/>
        <v>0</v>
      </c>
      <c r="G129" s="3334"/>
      <c r="H129" s="3337"/>
      <c r="I129" s="3334"/>
      <c r="J129" s="3339"/>
      <c r="K129" s="3334"/>
      <c r="L129" s="3337"/>
      <c r="M129" s="3334"/>
      <c r="N129" s="3337"/>
      <c r="O129" s="3340"/>
      <c r="P129" s="3125"/>
      <c r="Q129" s="3124"/>
      <c r="R129" s="3125"/>
      <c r="S129" s="3124"/>
      <c r="T129" s="3337"/>
      <c r="U129" s="3340"/>
      <c r="V129" s="3125"/>
      <c r="W129" s="3124"/>
      <c r="X129" s="3125"/>
      <c r="Y129" s="3124"/>
      <c r="Z129" s="3125"/>
      <c r="AA129" s="3124"/>
      <c r="AB129" s="3125"/>
      <c r="AC129" s="3124"/>
      <c r="AD129" s="3125"/>
      <c r="AE129" s="3124"/>
      <c r="AF129" s="3125"/>
      <c r="AG129" s="3124"/>
      <c r="AH129" s="3125"/>
      <c r="AI129" s="3124"/>
      <c r="AJ129" s="3125"/>
      <c r="AK129" s="3124"/>
      <c r="AL129" s="3125"/>
      <c r="AM129" s="3124"/>
      <c r="AN129" s="3126"/>
      <c r="AO129" s="3170">
        <v>0</v>
      </c>
      <c r="AP129" s="3341">
        <v>0</v>
      </c>
      <c r="AQ129" s="3338">
        <v>0</v>
      </c>
      <c r="AR129" s="3338">
        <v>0</v>
      </c>
      <c r="AS129" s="3128">
        <v>0</v>
      </c>
      <c r="AT129" s="3170">
        <v>0</v>
      </c>
      <c r="AU129" s="3170">
        <v>0</v>
      </c>
      <c r="AV129" s="3170">
        <v>0</v>
      </c>
      <c r="AW129" s="3170">
        <v>0</v>
      </c>
      <c r="AX129" t="str">
        <f t="shared" si="138"/>
        <v/>
      </c>
      <c r="CW129" s="25" t="str">
        <f t="shared" si="159"/>
        <v/>
      </c>
      <c r="CX129" s="25" t="str">
        <f t="shared" si="140"/>
        <v/>
      </c>
      <c r="CY129" s="25" t="str">
        <f t="shared" si="141"/>
        <v/>
      </c>
      <c r="CZ129" s="25" t="str">
        <f t="shared" si="142"/>
        <v/>
      </c>
      <c r="DA129" s="25" t="str">
        <f t="shared" si="143"/>
        <v/>
      </c>
      <c r="DB129" s="25" t="str">
        <f t="shared" si="144"/>
        <v/>
      </c>
      <c r="DC129" s="25" t="str">
        <f t="shared" si="145"/>
        <v/>
      </c>
      <c r="DD129" s="25" t="str">
        <f t="shared" si="146"/>
        <v/>
      </c>
      <c r="DE129"/>
      <c r="DG129" s="26">
        <f t="shared" si="160"/>
        <v>0</v>
      </c>
      <c r="DH129" s="26">
        <f t="shared" si="148"/>
        <v>0</v>
      </c>
      <c r="DI129" s="26">
        <f t="shared" si="149"/>
        <v>0</v>
      </c>
      <c r="DJ129" s="26">
        <f t="shared" si="150"/>
        <v>0</v>
      </c>
      <c r="DK129" s="26">
        <f t="shared" si="151"/>
        <v>0</v>
      </c>
      <c r="DL129" s="26">
        <f t="shared" si="152"/>
        <v>0</v>
      </c>
      <c r="DM129" s="26">
        <f t="shared" si="153"/>
        <v>0</v>
      </c>
      <c r="DN129" s="26">
        <f t="shared" si="154"/>
        <v>0</v>
      </c>
    </row>
    <row r="130" spans="1:118" ht="15" customHeight="1" x14ac:dyDescent="0.25">
      <c r="A130" s="3323" t="s">
        <v>162</v>
      </c>
      <c r="B130" s="3324"/>
      <c r="C130" s="3325"/>
      <c r="D130" s="3047">
        <f t="shared" si="136"/>
        <v>0</v>
      </c>
      <c r="E130" s="3167">
        <f t="shared" si="137"/>
        <v>0</v>
      </c>
      <c r="F130" s="3168">
        <f t="shared" si="137"/>
        <v>0</v>
      </c>
      <c r="G130" s="3334"/>
      <c r="H130" s="3337"/>
      <c r="I130" s="3334"/>
      <c r="J130" s="3339"/>
      <c r="K130" s="3334"/>
      <c r="L130" s="3337"/>
      <c r="M130" s="3334"/>
      <c r="N130" s="3337"/>
      <c r="O130" s="3340"/>
      <c r="P130" s="3125"/>
      <c r="Q130" s="3124"/>
      <c r="R130" s="3125"/>
      <c r="S130" s="3124"/>
      <c r="T130" s="3337"/>
      <c r="U130" s="3340"/>
      <c r="V130" s="3125"/>
      <c r="W130" s="3124"/>
      <c r="X130" s="3125"/>
      <c r="Y130" s="3124"/>
      <c r="Z130" s="3125"/>
      <c r="AA130" s="3124"/>
      <c r="AB130" s="3125"/>
      <c r="AC130" s="3124"/>
      <c r="AD130" s="3125"/>
      <c r="AE130" s="3124"/>
      <c r="AF130" s="3125"/>
      <c r="AG130" s="3124"/>
      <c r="AH130" s="3125"/>
      <c r="AI130" s="3124"/>
      <c r="AJ130" s="3125"/>
      <c r="AK130" s="3124"/>
      <c r="AL130" s="3125"/>
      <c r="AM130" s="3124"/>
      <c r="AN130" s="3126"/>
      <c r="AO130" s="3170">
        <v>0</v>
      </c>
      <c r="AP130" s="3341">
        <v>0</v>
      </c>
      <c r="AQ130" s="3338">
        <v>0</v>
      </c>
      <c r="AR130" s="3338">
        <v>0</v>
      </c>
      <c r="AS130" s="3128">
        <v>0</v>
      </c>
      <c r="AT130" s="3170">
        <v>0</v>
      </c>
      <c r="AU130" s="3170">
        <v>0</v>
      </c>
      <c r="AV130" s="3170">
        <v>0</v>
      </c>
      <c r="AW130" s="3170">
        <v>0</v>
      </c>
      <c r="AX130" t="str">
        <f t="shared" si="138"/>
        <v/>
      </c>
      <c r="CW130" s="25" t="str">
        <f t="shared" si="159"/>
        <v/>
      </c>
      <c r="CX130" s="25" t="str">
        <f t="shared" si="140"/>
        <v/>
      </c>
      <c r="CY130" s="25" t="str">
        <f t="shared" si="141"/>
        <v/>
      </c>
      <c r="CZ130" s="25" t="str">
        <f t="shared" si="142"/>
        <v/>
      </c>
      <c r="DA130" s="25" t="str">
        <f t="shared" si="143"/>
        <v/>
      </c>
      <c r="DB130" s="25" t="str">
        <f t="shared" si="144"/>
        <v/>
      </c>
      <c r="DC130" s="25" t="str">
        <f t="shared" si="145"/>
        <v/>
      </c>
      <c r="DD130" s="25" t="str">
        <f t="shared" si="146"/>
        <v/>
      </c>
      <c r="DE130"/>
      <c r="DG130" s="26">
        <f t="shared" si="160"/>
        <v>0</v>
      </c>
      <c r="DH130" s="26">
        <f t="shared" si="148"/>
        <v>0</v>
      </c>
      <c r="DI130" s="26">
        <f t="shared" si="149"/>
        <v>0</v>
      </c>
      <c r="DJ130" s="26">
        <f t="shared" si="150"/>
        <v>0</v>
      </c>
      <c r="DK130" s="26">
        <f t="shared" si="151"/>
        <v>0</v>
      </c>
      <c r="DL130" s="26">
        <f t="shared" si="152"/>
        <v>0</v>
      </c>
      <c r="DM130" s="26">
        <f t="shared" si="153"/>
        <v>0</v>
      </c>
      <c r="DN130" s="26">
        <f t="shared" si="154"/>
        <v>0</v>
      </c>
    </row>
    <row r="131" spans="1:118" ht="15" customHeight="1" x14ac:dyDescent="0.25">
      <c r="A131" s="3323" t="s">
        <v>163</v>
      </c>
      <c r="B131" s="3324"/>
      <c r="C131" s="3325"/>
      <c r="D131" s="3047">
        <f t="shared" si="136"/>
        <v>0</v>
      </c>
      <c r="E131" s="3167">
        <f t="shared" si="137"/>
        <v>0</v>
      </c>
      <c r="F131" s="3168">
        <f t="shared" si="137"/>
        <v>0</v>
      </c>
      <c r="G131" s="3334"/>
      <c r="H131" s="3337"/>
      <c r="I131" s="3334"/>
      <c r="J131" s="3339"/>
      <c r="K131" s="3334"/>
      <c r="L131" s="3337"/>
      <c r="M131" s="3334"/>
      <c r="N131" s="3337"/>
      <c r="O131" s="3340"/>
      <c r="P131" s="3125"/>
      <c r="Q131" s="3124"/>
      <c r="R131" s="3125"/>
      <c r="S131" s="3124"/>
      <c r="T131" s="3337"/>
      <c r="U131" s="3340"/>
      <c r="V131" s="3125"/>
      <c r="W131" s="3124"/>
      <c r="X131" s="3125"/>
      <c r="Y131" s="3124"/>
      <c r="Z131" s="3125"/>
      <c r="AA131" s="3124"/>
      <c r="AB131" s="3125"/>
      <c r="AC131" s="3124"/>
      <c r="AD131" s="3125"/>
      <c r="AE131" s="3124"/>
      <c r="AF131" s="3125"/>
      <c r="AG131" s="3124"/>
      <c r="AH131" s="3125"/>
      <c r="AI131" s="3124"/>
      <c r="AJ131" s="3125"/>
      <c r="AK131" s="3124"/>
      <c r="AL131" s="3125"/>
      <c r="AM131" s="3124"/>
      <c r="AN131" s="3126"/>
      <c r="AO131" s="3170">
        <v>0</v>
      </c>
      <c r="AP131" s="3341">
        <v>0</v>
      </c>
      <c r="AQ131" s="3338">
        <v>0</v>
      </c>
      <c r="AR131" s="3338">
        <v>0</v>
      </c>
      <c r="AS131" s="3128">
        <v>0</v>
      </c>
      <c r="AT131" s="3170">
        <v>0</v>
      </c>
      <c r="AU131" s="3170">
        <v>0</v>
      </c>
      <c r="AV131" s="3170">
        <v>0</v>
      </c>
      <c r="AW131" s="3170">
        <v>0</v>
      </c>
      <c r="AX131" t="str">
        <f t="shared" si="138"/>
        <v/>
      </c>
      <c r="CW131" s="25" t="str">
        <f t="shared" si="159"/>
        <v/>
      </c>
      <c r="CX131" s="25" t="str">
        <f t="shared" si="140"/>
        <v/>
      </c>
      <c r="CY131" s="25" t="str">
        <f t="shared" si="141"/>
        <v/>
      </c>
      <c r="CZ131" s="25" t="str">
        <f t="shared" si="142"/>
        <v/>
      </c>
      <c r="DA131" s="25" t="str">
        <f t="shared" si="143"/>
        <v/>
      </c>
      <c r="DB131" s="25" t="str">
        <f t="shared" si="144"/>
        <v/>
      </c>
      <c r="DC131" s="25" t="str">
        <f t="shared" si="145"/>
        <v/>
      </c>
      <c r="DD131" s="25" t="str">
        <f t="shared" si="146"/>
        <v/>
      </c>
      <c r="DE131"/>
      <c r="DG131" s="26">
        <f t="shared" si="160"/>
        <v>0</v>
      </c>
      <c r="DH131" s="26">
        <f t="shared" si="148"/>
        <v>0</v>
      </c>
      <c r="DI131" s="26">
        <f t="shared" si="149"/>
        <v>0</v>
      </c>
      <c r="DJ131" s="26">
        <f t="shared" si="150"/>
        <v>0</v>
      </c>
      <c r="DK131" s="26">
        <f t="shared" si="151"/>
        <v>0</v>
      </c>
      <c r="DL131" s="26">
        <f t="shared" si="152"/>
        <v>0</v>
      </c>
      <c r="DM131" s="26">
        <f t="shared" si="153"/>
        <v>0</v>
      </c>
      <c r="DN131" s="26">
        <f t="shared" si="154"/>
        <v>0</v>
      </c>
    </row>
    <row r="132" spans="1:118" ht="15" customHeight="1" x14ac:dyDescent="0.25">
      <c r="A132" s="3331" t="s">
        <v>164</v>
      </c>
      <c r="B132" s="3331"/>
      <c r="C132" s="3331"/>
      <c r="D132" s="3047">
        <f t="shared" si="136"/>
        <v>0</v>
      </c>
      <c r="E132" s="3167">
        <f t="shared" si="137"/>
        <v>0</v>
      </c>
      <c r="F132" s="3168">
        <f t="shared" si="137"/>
        <v>0</v>
      </c>
      <c r="G132" s="3169"/>
      <c r="H132" s="3125"/>
      <c r="I132" s="3169"/>
      <c r="J132" s="3195"/>
      <c r="K132" s="3169"/>
      <c r="L132" s="3125"/>
      <c r="M132" s="3169"/>
      <c r="N132" s="3125"/>
      <c r="O132" s="3124"/>
      <c r="P132" s="3125"/>
      <c r="Q132" s="3124"/>
      <c r="R132" s="3125"/>
      <c r="S132" s="3124"/>
      <c r="T132" s="3125"/>
      <c r="U132" s="3124"/>
      <c r="V132" s="3125"/>
      <c r="W132" s="3124"/>
      <c r="X132" s="3125"/>
      <c r="Y132" s="3124"/>
      <c r="Z132" s="3125"/>
      <c r="AA132" s="3124"/>
      <c r="AB132" s="3125"/>
      <c r="AC132" s="3124"/>
      <c r="AD132" s="3125"/>
      <c r="AE132" s="3124"/>
      <c r="AF132" s="3125"/>
      <c r="AG132" s="3124"/>
      <c r="AH132" s="3125"/>
      <c r="AI132" s="3124"/>
      <c r="AJ132" s="3125"/>
      <c r="AK132" s="3124"/>
      <c r="AL132" s="3125"/>
      <c r="AM132" s="3124"/>
      <c r="AN132" s="3126"/>
      <c r="AO132" s="3170">
        <v>0</v>
      </c>
      <c r="AP132" s="3170">
        <v>0</v>
      </c>
      <c r="AQ132" s="3128">
        <v>0</v>
      </c>
      <c r="AR132" s="3128">
        <v>0</v>
      </c>
      <c r="AS132" s="3128">
        <v>0</v>
      </c>
      <c r="AT132" s="3170">
        <v>0</v>
      </c>
      <c r="AU132" s="3170">
        <v>0</v>
      </c>
      <c r="AV132" s="3170">
        <v>0</v>
      </c>
      <c r="AW132" s="3170">
        <v>0</v>
      </c>
      <c r="AX132" t="str">
        <f t="shared" si="138"/>
        <v/>
      </c>
      <c r="CW132" s="25" t="str">
        <f t="shared" si="159"/>
        <v/>
      </c>
      <c r="CX132" s="25" t="str">
        <f t="shared" si="140"/>
        <v/>
      </c>
      <c r="CY132" s="25" t="str">
        <f t="shared" si="141"/>
        <v/>
      </c>
      <c r="CZ132" s="25" t="str">
        <f t="shared" si="142"/>
        <v/>
      </c>
      <c r="DA132" s="25" t="str">
        <f t="shared" si="143"/>
        <v/>
      </c>
      <c r="DB132" s="25" t="str">
        <f t="shared" si="144"/>
        <v/>
      </c>
      <c r="DC132" s="25" t="str">
        <f t="shared" si="145"/>
        <v/>
      </c>
      <c r="DD132" s="25" t="str">
        <f t="shared" si="146"/>
        <v/>
      </c>
      <c r="DE132"/>
      <c r="DG132" s="26">
        <f t="shared" si="160"/>
        <v>0</v>
      </c>
      <c r="DH132" s="26">
        <f t="shared" si="148"/>
        <v>0</v>
      </c>
      <c r="DI132" s="26">
        <f t="shared" si="149"/>
        <v>0</v>
      </c>
      <c r="DJ132" s="26">
        <f t="shared" si="150"/>
        <v>0</v>
      </c>
      <c r="DK132" s="26">
        <f t="shared" si="151"/>
        <v>0</v>
      </c>
      <c r="DL132" s="26">
        <f t="shared" si="152"/>
        <v>0</v>
      </c>
      <c r="DM132" s="26">
        <f t="shared" si="153"/>
        <v>0</v>
      </c>
      <c r="DN132" s="26">
        <f t="shared" si="154"/>
        <v>0</v>
      </c>
    </row>
    <row r="133" spans="1:118" ht="15" customHeight="1" x14ac:dyDescent="0.25">
      <c r="A133" s="3323" t="s">
        <v>165</v>
      </c>
      <c r="B133" s="3324"/>
      <c r="C133" s="3325"/>
      <c r="D133" s="3047">
        <f t="shared" si="136"/>
        <v>0</v>
      </c>
      <c r="E133" s="3167">
        <f t="shared" si="137"/>
        <v>0</v>
      </c>
      <c r="F133" s="3168">
        <f t="shared" si="137"/>
        <v>0</v>
      </c>
      <c r="G133" s="3169"/>
      <c r="H133" s="3125"/>
      <c r="I133" s="3169"/>
      <c r="J133" s="3195"/>
      <c r="K133" s="3169"/>
      <c r="L133" s="3125"/>
      <c r="M133" s="3169"/>
      <c r="N133" s="3125"/>
      <c r="O133" s="3124"/>
      <c r="P133" s="3125"/>
      <c r="Q133" s="3124"/>
      <c r="R133" s="3125"/>
      <c r="S133" s="3124"/>
      <c r="T133" s="3125"/>
      <c r="U133" s="3124"/>
      <c r="V133" s="3125"/>
      <c r="W133" s="3124"/>
      <c r="X133" s="3125"/>
      <c r="Y133" s="3124"/>
      <c r="Z133" s="3125"/>
      <c r="AA133" s="3124"/>
      <c r="AB133" s="3125"/>
      <c r="AC133" s="3124"/>
      <c r="AD133" s="3125"/>
      <c r="AE133" s="3124"/>
      <c r="AF133" s="3125"/>
      <c r="AG133" s="3124"/>
      <c r="AH133" s="3125"/>
      <c r="AI133" s="3124"/>
      <c r="AJ133" s="3125"/>
      <c r="AK133" s="3124"/>
      <c r="AL133" s="3125"/>
      <c r="AM133" s="3124"/>
      <c r="AN133" s="3126"/>
      <c r="AO133" s="3170">
        <v>0</v>
      </c>
      <c r="AP133" s="3170">
        <v>0</v>
      </c>
      <c r="AQ133" s="3128">
        <v>0</v>
      </c>
      <c r="AR133" s="3128">
        <v>0</v>
      </c>
      <c r="AS133" s="3128">
        <v>0</v>
      </c>
      <c r="AT133" s="3170">
        <v>0</v>
      </c>
      <c r="AU133" s="3170">
        <v>0</v>
      </c>
      <c r="AV133" s="3170">
        <v>0</v>
      </c>
      <c r="AW133" s="3170">
        <v>0</v>
      </c>
      <c r="AX133" t="str">
        <f t="shared" si="138"/>
        <v/>
      </c>
      <c r="CW133" s="25" t="str">
        <f t="shared" si="159"/>
        <v/>
      </c>
      <c r="CX133" s="25" t="str">
        <f t="shared" si="140"/>
        <v/>
      </c>
      <c r="CY133" s="25" t="str">
        <f t="shared" si="141"/>
        <v/>
      </c>
      <c r="CZ133" s="25" t="str">
        <f t="shared" si="142"/>
        <v/>
      </c>
      <c r="DA133" s="25" t="str">
        <f t="shared" si="143"/>
        <v/>
      </c>
      <c r="DB133" s="25" t="str">
        <f t="shared" si="144"/>
        <v/>
      </c>
      <c r="DC133" s="25" t="str">
        <f t="shared" si="145"/>
        <v/>
      </c>
      <c r="DD133" s="25" t="str">
        <f t="shared" si="146"/>
        <v/>
      </c>
      <c r="DE133"/>
      <c r="DG133" s="26">
        <f t="shared" si="160"/>
        <v>0</v>
      </c>
      <c r="DH133" s="26">
        <f t="shared" si="148"/>
        <v>0</v>
      </c>
      <c r="DI133" s="26">
        <f t="shared" si="149"/>
        <v>0</v>
      </c>
      <c r="DJ133" s="26">
        <f t="shared" si="150"/>
        <v>0</v>
      </c>
      <c r="DK133" s="26">
        <f t="shared" si="151"/>
        <v>0</v>
      </c>
      <c r="DL133" s="26">
        <f t="shared" si="152"/>
        <v>0</v>
      </c>
      <c r="DM133" s="26">
        <f t="shared" si="153"/>
        <v>0</v>
      </c>
      <c r="DN133" s="26">
        <f t="shared" si="154"/>
        <v>0</v>
      </c>
    </row>
    <row r="134" spans="1:118" ht="15" customHeight="1" x14ac:dyDescent="0.25">
      <c r="A134" s="3323" t="s">
        <v>166</v>
      </c>
      <c r="B134" s="3324"/>
      <c r="C134" s="3325"/>
      <c r="D134" s="3047">
        <f t="shared" si="136"/>
        <v>0</v>
      </c>
      <c r="E134" s="3167">
        <f t="shared" si="137"/>
        <v>0</v>
      </c>
      <c r="F134" s="3168">
        <f t="shared" si="137"/>
        <v>0</v>
      </c>
      <c r="G134" s="185"/>
      <c r="H134" s="186"/>
      <c r="I134" s="185"/>
      <c r="J134" s="187"/>
      <c r="K134" s="185"/>
      <c r="L134" s="3125"/>
      <c r="M134" s="3169"/>
      <c r="N134" s="3125"/>
      <c r="O134" s="3124"/>
      <c r="P134" s="3125"/>
      <c r="Q134" s="3124"/>
      <c r="R134" s="3125"/>
      <c r="S134" s="3124"/>
      <c r="T134" s="3125"/>
      <c r="U134" s="3124"/>
      <c r="V134" s="3125"/>
      <c r="W134" s="3124"/>
      <c r="X134" s="3125"/>
      <c r="Y134" s="3124"/>
      <c r="Z134" s="3125"/>
      <c r="AA134" s="3124"/>
      <c r="AB134" s="3125"/>
      <c r="AC134" s="3124"/>
      <c r="AD134" s="3125"/>
      <c r="AE134" s="3124"/>
      <c r="AF134" s="3125"/>
      <c r="AG134" s="3124"/>
      <c r="AH134" s="3125"/>
      <c r="AI134" s="3124"/>
      <c r="AJ134" s="3125"/>
      <c r="AK134" s="3124"/>
      <c r="AL134" s="3125"/>
      <c r="AM134" s="3124"/>
      <c r="AN134" s="3126"/>
      <c r="AO134" s="3170">
        <v>0</v>
      </c>
      <c r="AP134" s="188">
        <v>0</v>
      </c>
      <c r="AQ134" s="3128">
        <v>0</v>
      </c>
      <c r="AR134" s="3128">
        <v>0</v>
      </c>
      <c r="AS134" s="189">
        <v>0</v>
      </c>
      <c r="AT134" s="3170">
        <v>0</v>
      </c>
      <c r="AU134" s="3170">
        <v>0</v>
      </c>
      <c r="AV134" s="3170">
        <v>0</v>
      </c>
      <c r="AW134" s="3170">
        <v>0</v>
      </c>
      <c r="AX134" t="str">
        <f t="shared" si="138"/>
        <v/>
      </c>
      <c r="CW134" s="25" t="str">
        <f t="shared" si="159"/>
        <v/>
      </c>
      <c r="CX134" s="25" t="str">
        <f t="shared" si="140"/>
        <v/>
      </c>
      <c r="CY134" s="25" t="str">
        <f t="shared" si="141"/>
        <v/>
      </c>
      <c r="CZ134" s="25" t="str">
        <f t="shared" si="142"/>
        <v/>
      </c>
      <c r="DA134" s="25" t="str">
        <f t="shared" si="143"/>
        <v/>
      </c>
      <c r="DB134" s="25" t="str">
        <f t="shared" si="144"/>
        <v/>
      </c>
      <c r="DC134" s="25" t="str">
        <f t="shared" si="145"/>
        <v/>
      </c>
      <c r="DD134" s="25" t="str">
        <f t="shared" si="146"/>
        <v/>
      </c>
      <c r="DE134"/>
      <c r="DG134" s="26">
        <f t="shared" si="160"/>
        <v>0</v>
      </c>
      <c r="DH134" s="26">
        <f t="shared" si="148"/>
        <v>0</v>
      </c>
      <c r="DI134" s="26">
        <f t="shared" si="149"/>
        <v>0</v>
      </c>
      <c r="DJ134" s="26">
        <f t="shared" si="150"/>
        <v>0</v>
      </c>
      <c r="DK134" s="26">
        <f t="shared" si="151"/>
        <v>0</v>
      </c>
      <c r="DL134" s="26">
        <f t="shared" si="152"/>
        <v>0</v>
      </c>
      <c r="DM134" s="26">
        <f t="shared" si="153"/>
        <v>0</v>
      </c>
      <c r="DN134" s="26">
        <f t="shared" si="154"/>
        <v>0</v>
      </c>
    </row>
    <row r="135" spans="1:118" x14ac:dyDescent="0.25">
      <c r="A135" s="3323" t="s">
        <v>167</v>
      </c>
      <c r="B135" s="3324"/>
      <c r="C135" s="3325"/>
      <c r="D135" s="3047">
        <f t="shared" si="136"/>
        <v>0</v>
      </c>
      <c r="E135" s="3167">
        <f t="shared" si="137"/>
        <v>0</v>
      </c>
      <c r="F135" s="3168">
        <f t="shared" si="137"/>
        <v>0</v>
      </c>
      <c r="G135" s="185"/>
      <c r="H135" s="186"/>
      <c r="I135" s="185"/>
      <c r="J135" s="187"/>
      <c r="K135" s="185"/>
      <c r="L135" s="3125"/>
      <c r="M135" s="3169"/>
      <c r="N135" s="3125"/>
      <c r="O135" s="3124"/>
      <c r="P135" s="3125"/>
      <c r="Q135" s="3124"/>
      <c r="R135" s="3125"/>
      <c r="S135" s="3124"/>
      <c r="T135" s="3125"/>
      <c r="U135" s="3124"/>
      <c r="V135" s="3125"/>
      <c r="W135" s="3124"/>
      <c r="X135" s="3125"/>
      <c r="Y135" s="3124"/>
      <c r="Z135" s="3125"/>
      <c r="AA135" s="3124"/>
      <c r="AB135" s="3125"/>
      <c r="AC135" s="3124"/>
      <c r="AD135" s="3125"/>
      <c r="AE135" s="3124"/>
      <c r="AF135" s="3125"/>
      <c r="AG135" s="3124"/>
      <c r="AH135" s="3125"/>
      <c r="AI135" s="3124"/>
      <c r="AJ135" s="3125"/>
      <c r="AK135" s="3124"/>
      <c r="AL135" s="3125"/>
      <c r="AM135" s="3124"/>
      <c r="AN135" s="3126"/>
      <c r="AO135" s="3170">
        <v>0</v>
      </c>
      <c r="AP135" s="188">
        <v>0</v>
      </c>
      <c r="AQ135" s="3128">
        <v>0</v>
      </c>
      <c r="AR135" s="3128">
        <v>0</v>
      </c>
      <c r="AS135" s="189">
        <v>0</v>
      </c>
      <c r="AT135" s="3170">
        <v>0</v>
      </c>
      <c r="AU135" s="3170">
        <v>0</v>
      </c>
      <c r="AV135" s="3170">
        <v>0</v>
      </c>
      <c r="AW135" s="3170">
        <v>0</v>
      </c>
      <c r="AX135" t="str">
        <f t="shared" si="138"/>
        <v/>
      </c>
      <c r="CW135" s="25" t="str">
        <f t="shared" si="159"/>
        <v/>
      </c>
      <c r="CX135" s="25" t="str">
        <f t="shared" si="140"/>
        <v/>
      </c>
      <c r="CY135" s="25" t="str">
        <f t="shared" si="141"/>
        <v/>
      </c>
      <c r="CZ135" s="25" t="str">
        <f t="shared" si="142"/>
        <v/>
      </c>
      <c r="DA135" s="25" t="str">
        <f t="shared" si="143"/>
        <v/>
      </c>
      <c r="DB135" s="25" t="str">
        <f t="shared" si="144"/>
        <v/>
      </c>
      <c r="DC135" s="25" t="str">
        <f t="shared" si="145"/>
        <v/>
      </c>
      <c r="DD135" s="25" t="str">
        <f t="shared" si="146"/>
        <v/>
      </c>
      <c r="DE135"/>
      <c r="DG135" s="26">
        <f t="shared" si="160"/>
        <v>0</v>
      </c>
      <c r="DH135" s="26">
        <f t="shared" si="148"/>
        <v>0</v>
      </c>
      <c r="DI135" s="26">
        <f t="shared" si="149"/>
        <v>0</v>
      </c>
      <c r="DJ135" s="26">
        <f t="shared" si="150"/>
        <v>0</v>
      </c>
      <c r="DK135" s="26">
        <f t="shared" si="151"/>
        <v>0</v>
      </c>
      <c r="DL135" s="26">
        <f t="shared" si="152"/>
        <v>0</v>
      </c>
      <c r="DM135" s="26">
        <f t="shared" si="153"/>
        <v>0</v>
      </c>
      <c r="DN135" s="26">
        <f t="shared" si="154"/>
        <v>0</v>
      </c>
    </row>
    <row r="136" spans="1:118" x14ac:dyDescent="0.25">
      <c r="A136" s="3323" t="s">
        <v>168</v>
      </c>
      <c r="B136" s="3324"/>
      <c r="C136" s="3325"/>
      <c r="D136" s="3047">
        <f t="shared" si="136"/>
        <v>0</v>
      </c>
      <c r="E136" s="3167">
        <f t="shared" si="137"/>
        <v>0</v>
      </c>
      <c r="F136" s="3168">
        <f t="shared" si="137"/>
        <v>0</v>
      </c>
      <c r="G136" s="185"/>
      <c r="H136" s="186"/>
      <c r="I136" s="185"/>
      <c r="J136" s="187"/>
      <c r="K136" s="185"/>
      <c r="L136" s="3125"/>
      <c r="M136" s="3169"/>
      <c r="N136" s="3125"/>
      <c r="O136" s="3124"/>
      <c r="P136" s="3125"/>
      <c r="Q136" s="3124"/>
      <c r="R136" s="3125"/>
      <c r="S136" s="3124"/>
      <c r="T136" s="3125"/>
      <c r="U136" s="3124"/>
      <c r="V136" s="3125"/>
      <c r="W136" s="3124"/>
      <c r="X136" s="3125"/>
      <c r="Y136" s="3124"/>
      <c r="Z136" s="3125"/>
      <c r="AA136" s="3124"/>
      <c r="AB136" s="3125"/>
      <c r="AC136" s="3124"/>
      <c r="AD136" s="3125"/>
      <c r="AE136" s="3124"/>
      <c r="AF136" s="3125"/>
      <c r="AG136" s="3124"/>
      <c r="AH136" s="3125"/>
      <c r="AI136" s="3124"/>
      <c r="AJ136" s="3125"/>
      <c r="AK136" s="3124"/>
      <c r="AL136" s="3125"/>
      <c r="AM136" s="3124"/>
      <c r="AN136" s="3126"/>
      <c r="AO136" s="3170">
        <v>0</v>
      </c>
      <c r="AP136" s="188">
        <v>0</v>
      </c>
      <c r="AQ136" s="3128">
        <v>0</v>
      </c>
      <c r="AR136" s="3128">
        <v>0</v>
      </c>
      <c r="AS136" s="189">
        <v>0</v>
      </c>
      <c r="AT136" s="3170">
        <v>0</v>
      </c>
      <c r="AU136" s="3170">
        <v>0</v>
      </c>
      <c r="AV136" s="3170">
        <v>0</v>
      </c>
      <c r="AW136" s="3170">
        <v>0</v>
      </c>
      <c r="AX136" t="str">
        <f t="shared" si="138"/>
        <v/>
      </c>
      <c r="CW136" s="25" t="str">
        <f t="shared" si="159"/>
        <v/>
      </c>
      <c r="CX136" s="25" t="str">
        <f t="shared" si="140"/>
        <v/>
      </c>
      <c r="CY136" s="25" t="str">
        <f t="shared" si="141"/>
        <v/>
      </c>
      <c r="CZ136" s="25" t="str">
        <f t="shared" si="142"/>
        <v/>
      </c>
      <c r="DA136" s="25" t="str">
        <f t="shared" si="143"/>
        <v/>
      </c>
      <c r="DB136" s="25" t="str">
        <f t="shared" si="144"/>
        <v/>
      </c>
      <c r="DC136" s="25" t="str">
        <f t="shared" si="145"/>
        <v/>
      </c>
      <c r="DD136" s="25" t="str">
        <f t="shared" si="146"/>
        <v/>
      </c>
      <c r="DE136"/>
      <c r="DG136" s="26">
        <f t="shared" si="160"/>
        <v>0</v>
      </c>
      <c r="DH136" s="26">
        <f t="shared" si="148"/>
        <v>0</v>
      </c>
      <c r="DI136" s="26">
        <f t="shared" si="149"/>
        <v>0</v>
      </c>
      <c r="DJ136" s="26">
        <f t="shared" si="150"/>
        <v>0</v>
      </c>
      <c r="DK136" s="26">
        <f t="shared" si="151"/>
        <v>0</v>
      </c>
      <c r="DL136" s="26">
        <f t="shared" si="152"/>
        <v>0</v>
      </c>
      <c r="DM136" s="26">
        <f t="shared" si="153"/>
        <v>0</v>
      </c>
      <c r="DN136" s="26">
        <f t="shared" si="154"/>
        <v>0</v>
      </c>
    </row>
    <row r="137" spans="1:118" x14ac:dyDescent="0.25">
      <c r="A137" s="3323" t="s">
        <v>169</v>
      </c>
      <c r="B137" s="3324"/>
      <c r="C137" s="3325"/>
      <c r="D137" s="3047">
        <f t="shared" si="136"/>
        <v>0</v>
      </c>
      <c r="E137" s="3167">
        <f t="shared" si="137"/>
        <v>0</v>
      </c>
      <c r="F137" s="3168">
        <f t="shared" si="137"/>
        <v>0</v>
      </c>
      <c r="G137" s="185"/>
      <c r="H137" s="186"/>
      <c r="I137" s="185"/>
      <c r="J137" s="187"/>
      <c r="K137" s="185"/>
      <c r="L137" s="3125"/>
      <c r="M137" s="3169"/>
      <c r="N137" s="3125"/>
      <c r="O137" s="3124"/>
      <c r="P137" s="3125"/>
      <c r="Q137" s="3124"/>
      <c r="R137" s="3125"/>
      <c r="S137" s="3124"/>
      <c r="T137" s="3125"/>
      <c r="U137" s="3124"/>
      <c r="V137" s="3125"/>
      <c r="W137" s="3124"/>
      <c r="X137" s="3125"/>
      <c r="Y137" s="3124"/>
      <c r="Z137" s="3125"/>
      <c r="AA137" s="3124"/>
      <c r="AB137" s="3125"/>
      <c r="AC137" s="3124"/>
      <c r="AD137" s="3125"/>
      <c r="AE137" s="3124"/>
      <c r="AF137" s="3125"/>
      <c r="AG137" s="3124"/>
      <c r="AH137" s="3125"/>
      <c r="AI137" s="3124"/>
      <c r="AJ137" s="3125"/>
      <c r="AK137" s="3124"/>
      <c r="AL137" s="3125"/>
      <c r="AM137" s="3124"/>
      <c r="AN137" s="3126"/>
      <c r="AO137" s="3170">
        <v>0</v>
      </c>
      <c r="AP137" s="188">
        <v>0</v>
      </c>
      <c r="AQ137" s="3128">
        <v>0</v>
      </c>
      <c r="AR137" s="3128">
        <v>0</v>
      </c>
      <c r="AS137" s="189">
        <v>0</v>
      </c>
      <c r="AT137" s="3170">
        <v>0</v>
      </c>
      <c r="AU137" s="3170">
        <v>0</v>
      </c>
      <c r="AV137" s="3170">
        <v>0</v>
      </c>
      <c r="AW137" s="3170">
        <v>0</v>
      </c>
      <c r="AX137" t="str">
        <f t="shared" si="138"/>
        <v/>
      </c>
      <c r="CW137" s="25" t="str">
        <f t="shared" si="159"/>
        <v/>
      </c>
      <c r="CX137" s="25" t="str">
        <f t="shared" si="140"/>
        <v/>
      </c>
      <c r="CY137" s="25" t="str">
        <f t="shared" si="141"/>
        <v/>
      </c>
      <c r="CZ137" s="25" t="str">
        <f t="shared" si="142"/>
        <v/>
      </c>
      <c r="DA137" s="25" t="str">
        <f t="shared" si="143"/>
        <v/>
      </c>
      <c r="DB137" s="25" t="str">
        <f t="shared" si="144"/>
        <v/>
      </c>
      <c r="DC137" s="25" t="str">
        <f t="shared" si="145"/>
        <v/>
      </c>
      <c r="DD137" s="25" t="str">
        <f t="shared" si="146"/>
        <v/>
      </c>
      <c r="DE137"/>
      <c r="DG137" s="26">
        <f t="shared" si="160"/>
        <v>0</v>
      </c>
      <c r="DH137" s="26">
        <f t="shared" si="148"/>
        <v>0</v>
      </c>
      <c r="DI137" s="26">
        <f t="shared" si="149"/>
        <v>0</v>
      </c>
      <c r="DJ137" s="26">
        <f t="shared" si="150"/>
        <v>0</v>
      </c>
      <c r="DK137" s="26">
        <f t="shared" si="151"/>
        <v>0</v>
      </c>
      <c r="DL137" s="26">
        <f t="shared" si="152"/>
        <v>0</v>
      </c>
      <c r="DM137" s="26">
        <f t="shared" si="153"/>
        <v>0</v>
      </c>
      <c r="DN137" s="26">
        <f t="shared" si="154"/>
        <v>0</v>
      </c>
    </row>
    <row r="138" spans="1:118" x14ac:dyDescent="0.25">
      <c r="A138" s="3323" t="s">
        <v>170</v>
      </c>
      <c r="B138" s="3324"/>
      <c r="C138" s="3325"/>
      <c r="D138" s="3047">
        <f t="shared" si="136"/>
        <v>0</v>
      </c>
      <c r="E138" s="3167">
        <f t="shared" si="137"/>
        <v>0</v>
      </c>
      <c r="F138" s="3168">
        <f t="shared" si="137"/>
        <v>0</v>
      </c>
      <c r="G138" s="185"/>
      <c r="H138" s="186"/>
      <c r="I138" s="185"/>
      <c r="J138" s="187"/>
      <c r="K138" s="185"/>
      <c r="L138" s="3125"/>
      <c r="M138" s="3169"/>
      <c r="N138" s="3125"/>
      <c r="O138" s="3124"/>
      <c r="P138" s="3125"/>
      <c r="Q138" s="3124"/>
      <c r="R138" s="3125"/>
      <c r="S138" s="3124"/>
      <c r="T138" s="3125"/>
      <c r="U138" s="3124"/>
      <c r="V138" s="3125"/>
      <c r="W138" s="3124"/>
      <c r="X138" s="3125"/>
      <c r="Y138" s="3124"/>
      <c r="Z138" s="3125"/>
      <c r="AA138" s="3124"/>
      <c r="AB138" s="3125"/>
      <c r="AC138" s="3124"/>
      <c r="AD138" s="3125"/>
      <c r="AE138" s="3124"/>
      <c r="AF138" s="3125"/>
      <c r="AG138" s="3124"/>
      <c r="AH138" s="3125"/>
      <c r="AI138" s="3124"/>
      <c r="AJ138" s="3125"/>
      <c r="AK138" s="3124"/>
      <c r="AL138" s="3125"/>
      <c r="AM138" s="3124"/>
      <c r="AN138" s="3126"/>
      <c r="AO138" s="3170">
        <v>0</v>
      </c>
      <c r="AP138" s="188">
        <v>0</v>
      </c>
      <c r="AQ138" s="3128">
        <v>0</v>
      </c>
      <c r="AR138" s="3128">
        <v>0</v>
      </c>
      <c r="AS138" s="189">
        <v>0</v>
      </c>
      <c r="AT138" s="3170">
        <v>0</v>
      </c>
      <c r="AU138" s="3170">
        <v>0</v>
      </c>
      <c r="AV138" s="3170">
        <v>0</v>
      </c>
      <c r="AW138" s="3170">
        <v>0</v>
      </c>
      <c r="AX138" t="str">
        <f t="shared" si="138"/>
        <v/>
      </c>
      <c r="CW138" s="25" t="str">
        <f t="shared" si="159"/>
        <v/>
      </c>
      <c r="CX138" s="25" t="str">
        <f t="shared" si="140"/>
        <v/>
      </c>
      <c r="CY138" s="25" t="str">
        <f t="shared" si="141"/>
        <v/>
      </c>
      <c r="CZ138" s="25" t="str">
        <f t="shared" si="142"/>
        <v/>
      </c>
      <c r="DA138" s="25" t="str">
        <f t="shared" si="143"/>
        <v/>
      </c>
      <c r="DB138" s="25" t="str">
        <f t="shared" si="144"/>
        <v/>
      </c>
      <c r="DC138" s="25" t="str">
        <f t="shared" si="145"/>
        <v/>
      </c>
      <c r="DD138" s="25" t="str">
        <f t="shared" si="146"/>
        <v/>
      </c>
      <c r="DE138"/>
      <c r="DG138" s="26">
        <f t="shared" si="160"/>
        <v>0</v>
      </c>
      <c r="DH138" s="26">
        <f t="shared" si="148"/>
        <v>0</v>
      </c>
      <c r="DI138" s="26">
        <f t="shared" si="149"/>
        <v>0</v>
      </c>
      <c r="DJ138" s="26">
        <f t="shared" si="150"/>
        <v>0</v>
      </c>
      <c r="DK138" s="26">
        <f t="shared" si="151"/>
        <v>0</v>
      </c>
      <c r="DL138" s="26">
        <f t="shared" si="152"/>
        <v>0</v>
      </c>
      <c r="DM138" s="26">
        <f t="shared" si="153"/>
        <v>0</v>
      </c>
      <c r="DN138" s="26">
        <f t="shared" si="154"/>
        <v>0</v>
      </c>
    </row>
    <row r="139" spans="1:118" x14ac:dyDescent="0.25">
      <c r="A139" s="3323" t="s">
        <v>171</v>
      </c>
      <c r="B139" s="3324"/>
      <c r="C139" s="3325"/>
      <c r="D139" s="3047">
        <f t="shared" si="136"/>
        <v>0</v>
      </c>
      <c r="E139" s="3167">
        <f t="shared" si="137"/>
        <v>0</v>
      </c>
      <c r="F139" s="3168">
        <f t="shared" si="137"/>
        <v>0</v>
      </c>
      <c r="G139" s="3334"/>
      <c r="H139" s="3337"/>
      <c r="I139" s="3334"/>
      <c r="J139" s="3195"/>
      <c r="K139" s="3169"/>
      <c r="L139" s="3125"/>
      <c r="M139" s="3169"/>
      <c r="N139" s="3125"/>
      <c r="O139" s="3124"/>
      <c r="P139" s="3125"/>
      <c r="Q139" s="3124"/>
      <c r="R139" s="3125"/>
      <c r="S139" s="3124"/>
      <c r="T139" s="3125"/>
      <c r="U139" s="3124"/>
      <c r="V139" s="3125"/>
      <c r="W139" s="3124"/>
      <c r="X139" s="3125"/>
      <c r="Y139" s="3124"/>
      <c r="Z139" s="3125"/>
      <c r="AA139" s="3124"/>
      <c r="AB139" s="3125"/>
      <c r="AC139" s="3124"/>
      <c r="AD139" s="3125"/>
      <c r="AE139" s="3124"/>
      <c r="AF139" s="3125"/>
      <c r="AG139" s="3124"/>
      <c r="AH139" s="3125"/>
      <c r="AI139" s="3124"/>
      <c r="AJ139" s="3125"/>
      <c r="AK139" s="3124"/>
      <c r="AL139" s="3125"/>
      <c r="AM139" s="3124"/>
      <c r="AN139" s="3126"/>
      <c r="AO139" s="3170">
        <v>0</v>
      </c>
      <c r="AP139" s="3170">
        <v>0</v>
      </c>
      <c r="AQ139" s="3128">
        <v>0</v>
      </c>
      <c r="AR139" s="3128">
        <v>0</v>
      </c>
      <c r="AS139" s="3128">
        <v>0</v>
      </c>
      <c r="AT139" s="3170">
        <v>0</v>
      </c>
      <c r="AU139" s="3170">
        <v>0</v>
      </c>
      <c r="AV139" s="3170">
        <v>0</v>
      </c>
      <c r="AW139" s="3170">
        <v>0</v>
      </c>
      <c r="AX139" t="str">
        <f t="shared" si="138"/>
        <v/>
      </c>
      <c r="CW139" s="25" t="str">
        <f t="shared" si="159"/>
        <v/>
      </c>
      <c r="CX139" s="25" t="str">
        <f t="shared" si="140"/>
        <v/>
      </c>
      <c r="CY139" s="25" t="str">
        <f t="shared" si="141"/>
        <v/>
      </c>
      <c r="CZ139" s="25" t="str">
        <f t="shared" si="142"/>
        <v/>
      </c>
      <c r="DA139" s="25" t="str">
        <f t="shared" si="143"/>
        <v/>
      </c>
      <c r="DB139" s="25" t="str">
        <f t="shared" si="144"/>
        <v/>
      </c>
      <c r="DC139" s="25" t="str">
        <f t="shared" si="145"/>
        <v/>
      </c>
      <c r="DD139" s="25" t="str">
        <f t="shared" si="146"/>
        <v/>
      </c>
      <c r="DE139"/>
      <c r="DG139" s="26">
        <f t="shared" si="160"/>
        <v>0</v>
      </c>
      <c r="DH139" s="26">
        <f t="shared" si="148"/>
        <v>0</v>
      </c>
      <c r="DI139" s="26">
        <f t="shared" si="149"/>
        <v>0</v>
      </c>
      <c r="DJ139" s="26">
        <f t="shared" si="150"/>
        <v>0</v>
      </c>
      <c r="DK139" s="26">
        <f t="shared" si="151"/>
        <v>0</v>
      </c>
      <c r="DL139" s="26">
        <f t="shared" si="152"/>
        <v>0</v>
      </c>
      <c r="DM139" s="26">
        <f t="shared" si="153"/>
        <v>0</v>
      </c>
      <c r="DN139" s="26">
        <f t="shared" si="154"/>
        <v>0</v>
      </c>
    </row>
    <row r="140" spans="1:118" x14ac:dyDescent="0.25">
      <c r="A140" s="3342" t="s">
        <v>172</v>
      </c>
      <c r="B140" s="764"/>
      <c r="C140" s="765"/>
      <c r="D140" s="3065">
        <f t="shared" si="136"/>
        <v>0</v>
      </c>
      <c r="E140" s="3173">
        <f t="shared" si="137"/>
        <v>0</v>
      </c>
      <c r="F140" s="3174">
        <f t="shared" si="137"/>
        <v>0</v>
      </c>
      <c r="G140" s="191"/>
      <c r="H140" s="192"/>
      <c r="I140" s="191"/>
      <c r="J140" s="493"/>
      <c r="K140" s="193"/>
      <c r="L140" s="3135"/>
      <c r="M140" s="3175"/>
      <c r="N140" s="3135"/>
      <c r="O140" s="3134"/>
      <c r="P140" s="3135"/>
      <c r="Q140" s="3134"/>
      <c r="R140" s="3135"/>
      <c r="S140" s="3134"/>
      <c r="T140" s="3135"/>
      <c r="U140" s="3134"/>
      <c r="V140" s="3135"/>
      <c r="W140" s="3134"/>
      <c r="X140" s="3135"/>
      <c r="Y140" s="3134"/>
      <c r="Z140" s="3135"/>
      <c r="AA140" s="3134"/>
      <c r="AB140" s="3135"/>
      <c r="AC140" s="3134"/>
      <c r="AD140" s="3135"/>
      <c r="AE140" s="3134"/>
      <c r="AF140" s="3135"/>
      <c r="AG140" s="3134"/>
      <c r="AH140" s="3135"/>
      <c r="AI140" s="3134"/>
      <c r="AJ140" s="3135"/>
      <c r="AK140" s="3134"/>
      <c r="AL140" s="3135"/>
      <c r="AM140" s="3134"/>
      <c r="AN140" s="3136"/>
      <c r="AO140" s="39">
        <v>0</v>
      </c>
      <c r="AP140" s="3170">
        <v>0</v>
      </c>
      <c r="AQ140" s="3128">
        <v>0</v>
      </c>
      <c r="AR140" s="3128">
        <v>0</v>
      </c>
      <c r="AS140" s="3128">
        <v>0</v>
      </c>
      <c r="AT140" s="3170">
        <v>0</v>
      </c>
      <c r="AU140" s="63">
        <v>0</v>
      </c>
      <c r="AV140" s="63">
        <v>0</v>
      </c>
      <c r="AW140" s="63">
        <v>0</v>
      </c>
      <c r="AX140" t="str">
        <f t="shared" si="138"/>
        <v/>
      </c>
      <c r="CW140" s="25" t="str">
        <f t="shared" si="159"/>
        <v/>
      </c>
      <c r="CX140" s="25" t="str">
        <f t="shared" si="140"/>
        <v/>
      </c>
      <c r="CY140" s="25" t="str">
        <f t="shared" si="141"/>
        <v/>
      </c>
      <c r="CZ140" s="25" t="str">
        <f t="shared" si="142"/>
        <v/>
      </c>
      <c r="DA140" s="25" t="str">
        <f t="shared" si="143"/>
        <v/>
      </c>
      <c r="DB140" s="25" t="str">
        <f t="shared" si="144"/>
        <v/>
      </c>
      <c r="DC140" s="25" t="str">
        <f t="shared" si="145"/>
        <v/>
      </c>
      <c r="DD140" s="25" t="str">
        <f t="shared" si="146"/>
        <v/>
      </c>
      <c r="DE140"/>
      <c r="DG140" s="26">
        <f t="shared" si="160"/>
        <v>0</v>
      </c>
      <c r="DH140" s="26">
        <f t="shared" si="148"/>
        <v>0</v>
      </c>
      <c r="DI140" s="26">
        <f t="shared" si="149"/>
        <v>0</v>
      </c>
      <c r="DJ140" s="26">
        <f t="shared" si="150"/>
        <v>0</v>
      </c>
      <c r="DK140" s="26">
        <f t="shared" si="151"/>
        <v>0</v>
      </c>
      <c r="DL140" s="26">
        <f t="shared" si="152"/>
        <v>0</v>
      </c>
      <c r="DM140" s="26">
        <f t="shared" si="153"/>
        <v>0</v>
      </c>
      <c r="DN140" s="26">
        <f t="shared" si="154"/>
        <v>0</v>
      </c>
    </row>
    <row r="141" spans="1:118" x14ac:dyDescent="0.25">
      <c r="A141" s="3092" t="s">
        <v>4</v>
      </c>
      <c r="B141" s="3093"/>
      <c r="C141" s="3101"/>
      <c r="D141" s="3343">
        <f t="shared" si="136"/>
        <v>766</v>
      </c>
      <c r="E141" s="3200">
        <f t="shared" si="137"/>
        <v>349</v>
      </c>
      <c r="F141" s="3344">
        <f t="shared" si="137"/>
        <v>417</v>
      </c>
      <c r="G141" s="3343">
        <f t="shared" ref="G141:AW141" si="161">SUM(G88:G140)</f>
        <v>5</v>
      </c>
      <c r="H141" s="3345">
        <f t="shared" si="161"/>
        <v>7</v>
      </c>
      <c r="I141" s="3343">
        <f t="shared" si="161"/>
        <v>0</v>
      </c>
      <c r="J141" s="3346">
        <f t="shared" si="161"/>
        <v>3</v>
      </c>
      <c r="K141" s="3343">
        <f t="shared" si="161"/>
        <v>12</v>
      </c>
      <c r="L141" s="3345">
        <f t="shared" si="161"/>
        <v>6</v>
      </c>
      <c r="M141" s="3347">
        <f t="shared" si="161"/>
        <v>7</v>
      </c>
      <c r="N141" s="3348">
        <f t="shared" si="161"/>
        <v>10</v>
      </c>
      <c r="O141" s="3349">
        <f t="shared" si="161"/>
        <v>12</v>
      </c>
      <c r="P141" s="3348">
        <f t="shared" si="161"/>
        <v>11</v>
      </c>
      <c r="Q141" s="3349">
        <f t="shared" si="161"/>
        <v>11</v>
      </c>
      <c r="R141" s="3348">
        <f t="shared" si="161"/>
        <v>9</v>
      </c>
      <c r="S141" s="3349">
        <f t="shared" si="161"/>
        <v>17</v>
      </c>
      <c r="T141" s="3348">
        <f t="shared" si="161"/>
        <v>9</v>
      </c>
      <c r="U141" s="3349">
        <f t="shared" si="161"/>
        <v>31</v>
      </c>
      <c r="V141" s="3348">
        <f t="shared" si="161"/>
        <v>34</v>
      </c>
      <c r="W141" s="3349">
        <f t="shared" si="161"/>
        <v>45</v>
      </c>
      <c r="X141" s="3348">
        <f t="shared" si="161"/>
        <v>40</v>
      </c>
      <c r="Y141" s="3349">
        <f t="shared" si="161"/>
        <v>49</v>
      </c>
      <c r="Z141" s="3348">
        <f t="shared" si="161"/>
        <v>59</v>
      </c>
      <c r="AA141" s="3349">
        <f t="shared" si="161"/>
        <v>25</v>
      </c>
      <c r="AB141" s="3348">
        <f t="shared" si="161"/>
        <v>22</v>
      </c>
      <c r="AC141" s="3349">
        <f t="shared" si="161"/>
        <v>23</v>
      </c>
      <c r="AD141" s="3348">
        <f t="shared" si="161"/>
        <v>46</v>
      </c>
      <c r="AE141" s="3349">
        <f t="shared" si="161"/>
        <v>11</v>
      </c>
      <c r="AF141" s="3348">
        <f t="shared" si="161"/>
        <v>34</v>
      </c>
      <c r="AG141" s="3349">
        <f t="shared" si="161"/>
        <v>19</v>
      </c>
      <c r="AH141" s="3348">
        <f t="shared" si="161"/>
        <v>47</v>
      </c>
      <c r="AI141" s="3349">
        <f t="shared" si="161"/>
        <v>23</v>
      </c>
      <c r="AJ141" s="3348">
        <f t="shared" si="161"/>
        <v>28</v>
      </c>
      <c r="AK141" s="3349">
        <f t="shared" si="161"/>
        <v>30</v>
      </c>
      <c r="AL141" s="3348">
        <f t="shared" si="161"/>
        <v>31</v>
      </c>
      <c r="AM141" s="3349">
        <f t="shared" si="161"/>
        <v>29</v>
      </c>
      <c r="AN141" s="3350">
        <f t="shared" si="161"/>
        <v>21</v>
      </c>
      <c r="AO141" s="3351">
        <f t="shared" si="161"/>
        <v>3</v>
      </c>
      <c r="AP141" s="3352">
        <f t="shared" si="161"/>
        <v>0</v>
      </c>
      <c r="AQ141" s="3352">
        <f t="shared" si="161"/>
        <v>766</v>
      </c>
      <c r="AR141" s="3352">
        <f t="shared" si="161"/>
        <v>2</v>
      </c>
      <c r="AS141" s="3352">
        <f t="shared" si="161"/>
        <v>0</v>
      </c>
      <c r="AT141" s="3352">
        <f t="shared" si="161"/>
        <v>0</v>
      </c>
      <c r="AU141" s="3352">
        <f t="shared" si="161"/>
        <v>0</v>
      </c>
      <c r="AV141" s="3352">
        <f t="shared" si="161"/>
        <v>0</v>
      </c>
      <c r="AW141" s="3352">
        <f t="shared" si="161"/>
        <v>1</v>
      </c>
      <c r="CW141"/>
      <c r="CX141" t="str">
        <f t="shared" ref="CX141" si="162">IF(AND(F141&gt;0,AP141="")," * Recuerde que las Embarazadas deben ser incluidas en el ingreso por rango etario. Digite Cero si no tiene","")</f>
        <v/>
      </c>
      <c r="CY141"/>
      <c r="CZ141"/>
      <c r="DA141"/>
      <c r="DB141"/>
      <c r="DC141"/>
      <c r="DD141"/>
      <c r="DE141"/>
      <c r="DG141"/>
      <c r="DH141"/>
      <c r="DI141"/>
      <c r="DJ141"/>
      <c r="DK141"/>
      <c r="DL141"/>
      <c r="DM141"/>
    </row>
    <row r="142" spans="1:118" x14ac:dyDescent="0.25">
      <c r="A142" s="43" t="s">
        <v>173</v>
      </c>
      <c r="B142" s="204"/>
      <c r="C142" s="204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CW142"/>
      <c r="CX142"/>
      <c r="CY142"/>
      <c r="CZ142"/>
      <c r="DA142"/>
      <c r="DB142"/>
      <c r="DC142"/>
      <c r="DD142"/>
      <c r="DE142"/>
      <c r="DG142"/>
      <c r="DH142"/>
      <c r="DI142"/>
      <c r="DJ142"/>
      <c r="DK142"/>
      <c r="DL142"/>
      <c r="DM142"/>
    </row>
    <row r="143" spans="1:118" ht="15" customHeight="1" x14ac:dyDescent="0.25">
      <c r="A143" s="3353" t="s">
        <v>174</v>
      </c>
      <c r="B143" s="3353"/>
      <c r="C143" s="3353"/>
      <c r="D143" s="3205" t="s">
        <v>4</v>
      </c>
      <c r="E143" s="638"/>
      <c r="F143" s="3151"/>
      <c r="G143" s="3092" t="s">
        <v>175</v>
      </c>
      <c r="H143" s="3093"/>
      <c r="I143" s="3093"/>
      <c r="J143" s="3093"/>
      <c r="K143" s="3093"/>
      <c r="L143" s="3093"/>
      <c r="M143" s="3093"/>
      <c r="N143" s="3093"/>
      <c r="O143" s="3093"/>
      <c r="P143" s="3093"/>
      <c r="Q143" s="3093"/>
      <c r="R143" s="3093"/>
      <c r="S143" s="3093"/>
      <c r="T143" s="3093"/>
      <c r="U143" s="3093"/>
      <c r="V143" s="3093"/>
      <c r="W143" s="3093"/>
      <c r="X143" s="3093"/>
      <c r="Y143" s="3093"/>
      <c r="Z143" s="3093"/>
      <c r="AA143" s="3093"/>
      <c r="AB143" s="3093"/>
      <c r="AC143" s="3093"/>
      <c r="AD143" s="3093"/>
      <c r="AE143" s="3093"/>
      <c r="AF143" s="3093"/>
      <c r="AG143" s="3093"/>
      <c r="AH143" s="3093"/>
      <c r="AI143" s="3093"/>
      <c r="AJ143" s="3093"/>
      <c r="AK143" s="3093"/>
      <c r="AL143" s="3093"/>
      <c r="AM143" s="3093"/>
      <c r="AN143" s="3093"/>
      <c r="AO143" s="3093"/>
      <c r="AP143" s="3094"/>
      <c r="AQ143" s="3101" t="s">
        <v>114</v>
      </c>
      <c r="AR143" s="3179" t="s">
        <v>7</v>
      </c>
      <c r="AS143" s="3179" t="s">
        <v>8</v>
      </c>
      <c r="AT143" s="3179" t="s">
        <v>42</v>
      </c>
      <c r="AU143" s="3317" t="s">
        <v>118</v>
      </c>
      <c r="AV143" s="3317" t="s">
        <v>12</v>
      </c>
      <c r="AW143" s="3317" t="s">
        <v>13</v>
      </c>
      <c r="AX143" s="3317" t="s">
        <v>10</v>
      </c>
      <c r="CW143"/>
      <c r="CX143"/>
      <c r="CY143"/>
      <c r="CZ143"/>
      <c r="DA143"/>
      <c r="DB143"/>
      <c r="DC143"/>
      <c r="DD143"/>
      <c r="DE143"/>
      <c r="DG143"/>
      <c r="DH143"/>
      <c r="DI143"/>
      <c r="DJ143"/>
      <c r="DK143"/>
      <c r="DL143"/>
      <c r="DM143"/>
    </row>
    <row r="144" spans="1:118" ht="15" customHeight="1" x14ac:dyDescent="0.25">
      <c r="A144" s="3353"/>
      <c r="B144" s="3353"/>
      <c r="C144" s="3353"/>
      <c r="D144" s="3354"/>
      <c r="E144" s="640"/>
      <c r="F144" s="3152"/>
      <c r="G144" s="3153" t="s">
        <v>14</v>
      </c>
      <c r="H144" s="3100"/>
      <c r="I144" s="3092" t="s">
        <v>15</v>
      </c>
      <c r="J144" s="3101"/>
      <c r="K144" s="3093" t="s">
        <v>16</v>
      </c>
      <c r="L144" s="3101"/>
      <c r="M144" s="3092" t="s">
        <v>17</v>
      </c>
      <c r="N144" s="3101"/>
      <c r="O144" s="3092" t="s">
        <v>18</v>
      </c>
      <c r="P144" s="3101"/>
      <c r="Q144" s="3092" t="s">
        <v>19</v>
      </c>
      <c r="R144" s="3101"/>
      <c r="S144" s="3092" t="s">
        <v>20</v>
      </c>
      <c r="T144" s="3101"/>
      <c r="U144" s="3092" t="s">
        <v>21</v>
      </c>
      <c r="V144" s="3101"/>
      <c r="W144" s="3092" t="s">
        <v>22</v>
      </c>
      <c r="X144" s="3101"/>
      <c r="Y144" s="3092" t="s">
        <v>23</v>
      </c>
      <c r="Z144" s="3102"/>
      <c r="AA144" s="3092" t="s">
        <v>24</v>
      </c>
      <c r="AB144" s="3102"/>
      <c r="AC144" s="3092" t="s">
        <v>25</v>
      </c>
      <c r="AD144" s="3102"/>
      <c r="AE144" s="3092" t="s">
        <v>26</v>
      </c>
      <c r="AF144" s="3102"/>
      <c r="AG144" s="3092" t="s">
        <v>27</v>
      </c>
      <c r="AH144" s="3102"/>
      <c r="AI144" s="3092" t="s">
        <v>28</v>
      </c>
      <c r="AJ144" s="3102"/>
      <c r="AK144" s="3092" t="s">
        <v>29</v>
      </c>
      <c r="AL144" s="3102"/>
      <c r="AM144" s="3092" t="s">
        <v>30</v>
      </c>
      <c r="AN144" s="3102"/>
      <c r="AO144" s="3092" t="s">
        <v>31</v>
      </c>
      <c r="AP144" s="3154"/>
      <c r="AQ144" s="3101"/>
      <c r="AR144" s="3179"/>
      <c r="AS144" s="3179"/>
      <c r="AT144" s="3179"/>
      <c r="AU144" s="3317"/>
      <c r="AV144" s="3317"/>
      <c r="AW144" s="3317"/>
      <c r="AX144" s="3317"/>
      <c r="CW144"/>
      <c r="CX144"/>
      <c r="CY144"/>
      <c r="CZ144"/>
      <c r="DA144"/>
      <c r="DB144"/>
      <c r="DC144"/>
      <c r="DD144"/>
      <c r="DE144"/>
      <c r="DG144"/>
      <c r="DH144"/>
      <c r="DI144"/>
      <c r="DJ144"/>
      <c r="DK144"/>
      <c r="DL144"/>
      <c r="DM144"/>
    </row>
    <row r="145" spans="1:118" x14ac:dyDescent="0.25">
      <c r="A145" s="3353"/>
      <c r="B145" s="3353"/>
      <c r="C145" s="3353"/>
      <c r="D145" s="3110" t="s">
        <v>176</v>
      </c>
      <c r="E145" s="3108" t="s">
        <v>33</v>
      </c>
      <c r="F145" s="3109" t="s">
        <v>34</v>
      </c>
      <c r="G145" s="3110" t="s">
        <v>33</v>
      </c>
      <c r="H145" s="3109" t="s">
        <v>34</v>
      </c>
      <c r="I145" s="3110" t="s">
        <v>33</v>
      </c>
      <c r="J145" s="3109" t="s">
        <v>34</v>
      </c>
      <c r="K145" s="3110" t="s">
        <v>33</v>
      </c>
      <c r="L145" s="3109" t="s">
        <v>34</v>
      </c>
      <c r="M145" s="3110" t="s">
        <v>33</v>
      </c>
      <c r="N145" s="3109" t="s">
        <v>34</v>
      </c>
      <c r="O145" s="3110" t="s">
        <v>33</v>
      </c>
      <c r="P145" s="3109" t="s">
        <v>34</v>
      </c>
      <c r="Q145" s="3110" t="s">
        <v>33</v>
      </c>
      <c r="R145" s="3109" t="s">
        <v>34</v>
      </c>
      <c r="S145" s="3110" t="s">
        <v>33</v>
      </c>
      <c r="T145" s="3109" t="s">
        <v>34</v>
      </c>
      <c r="U145" s="3110" t="s">
        <v>33</v>
      </c>
      <c r="V145" s="3109" t="s">
        <v>34</v>
      </c>
      <c r="W145" s="3110" t="s">
        <v>33</v>
      </c>
      <c r="X145" s="3109" t="s">
        <v>34</v>
      </c>
      <c r="Y145" s="3110" t="s">
        <v>33</v>
      </c>
      <c r="Z145" s="3109" t="s">
        <v>34</v>
      </c>
      <c r="AA145" s="3110" t="s">
        <v>33</v>
      </c>
      <c r="AB145" s="3109" t="s">
        <v>34</v>
      </c>
      <c r="AC145" s="3110" t="s">
        <v>33</v>
      </c>
      <c r="AD145" s="3109" t="s">
        <v>34</v>
      </c>
      <c r="AE145" s="3110" t="s">
        <v>33</v>
      </c>
      <c r="AF145" s="3109" t="s">
        <v>34</v>
      </c>
      <c r="AG145" s="3110" t="s">
        <v>33</v>
      </c>
      <c r="AH145" s="3109" t="s">
        <v>34</v>
      </c>
      <c r="AI145" s="3110" t="s">
        <v>33</v>
      </c>
      <c r="AJ145" s="3109" t="s">
        <v>34</v>
      </c>
      <c r="AK145" s="3110" t="s">
        <v>33</v>
      </c>
      <c r="AL145" s="3109" t="s">
        <v>34</v>
      </c>
      <c r="AM145" s="3110" t="s">
        <v>33</v>
      </c>
      <c r="AN145" s="3109" t="s">
        <v>34</v>
      </c>
      <c r="AO145" s="3110" t="s">
        <v>33</v>
      </c>
      <c r="AP145" s="3156" t="s">
        <v>34</v>
      </c>
      <c r="AQ145" s="3101"/>
      <c r="AR145" s="3179"/>
      <c r="AS145" s="3179"/>
      <c r="AT145" s="3179"/>
      <c r="AU145" s="3317"/>
      <c r="AV145" s="3317"/>
      <c r="AW145" s="3317"/>
      <c r="AX145" s="3317"/>
      <c r="CW145"/>
      <c r="CX145"/>
      <c r="CY145"/>
      <c r="CZ145"/>
      <c r="DA145"/>
      <c r="DB145"/>
      <c r="DC145"/>
      <c r="DD145"/>
      <c r="DE145"/>
      <c r="DG145"/>
      <c r="DH145"/>
      <c r="DI145"/>
      <c r="DJ145"/>
      <c r="DK145"/>
      <c r="DL145"/>
      <c r="DM145"/>
    </row>
    <row r="146" spans="1:118" ht="15" customHeight="1" x14ac:dyDescent="0.25">
      <c r="A146" s="3355" t="s">
        <v>177</v>
      </c>
      <c r="B146" s="3356"/>
      <c r="C146" s="3357"/>
      <c r="D146" s="3161">
        <f>E146+F146</f>
        <v>341</v>
      </c>
      <c r="E146" s="3161">
        <f>SUM(G146+I146+K146+M146+O146+Q146+S146+U146+W146+Y146+AA146+AC146+AE146+AG146+AI146+AK146+AM146+AO146)</f>
        <v>97</v>
      </c>
      <c r="F146" s="18">
        <f>SUM(H146+J146+L146+N146+P146+R146+T146+V146+X146+Z146+AB146+AD146+AF146+AH146+AJ146+AL146+AN146+AP146)</f>
        <v>244</v>
      </c>
      <c r="G146" s="3162">
        <v>0</v>
      </c>
      <c r="H146" s="52">
        <v>0</v>
      </c>
      <c r="I146" s="3118">
        <v>0</v>
      </c>
      <c r="J146" s="52">
        <v>0</v>
      </c>
      <c r="K146" s="3118">
        <v>0</v>
      </c>
      <c r="L146" s="52">
        <v>0</v>
      </c>
      <c r="M146" s="3118">
        <v>0</v>
      </c>
      <c r="N146" s="52">
        <v>0</v>
      </c>
      <c r="O146" s="205">
        <v>0</v>
      </c>
      <c r="P146" s="52">
        <v>0</v>
      </c>
      <c r="Q146" s="205">
        <v>0</v>
      </c>
      <c r="R146" s="52">
        <v>0</v>
      </c>
      <c r="S146" s="205">
        <v>0</v>
      </c>
      <c r="T146" s="52">
        <v>4</v>
      </c>
      <c r="U146" s="3118">
        <v>1</v>
      </c>
      <c r="V146" s="52">
        <v>0</v>
      </c>
      <c r="W146" s="3118">
        <v>3</v>
      </c>
      <c r="X146" s="52">
        <v>6</v>
      </c>
      <c r="Y146" s="3118">
        <v>10</v>
      </c>
      <c r="Z146" s="52">
        <v>6</v>
      </c>
      <c r="AA146" s="3118">
        <v>21</v>
      </c>
      <c r="AB146" s="52">
        <v>20</v>
      </c>
      <c r="AC146" s="3118">
        <v>2</v>
      </c>
      <c r="AD146" s="52">
        <v>1</v>
      </c>
      <c r="AE146" s="3118">
        <v>11</v>
      </c>
      <c r="AF146" s="52">
        <v>23</v>
      </c>
      <c r="AG146" s="3118">
        <v>13</v>
      </c>
      <c r="AH146" s="52">
        <v>63</v>
      </c>
      <c r="AI146" s="3118">
        <v>11</v>
      </c>
      <c r="AJ146" s="52">
        <v>61</v>
      </c>
      <c r="AK146" s="3118">
        <v>18</v>
      </c>
      <c r="AL146" s="52">
        <v>45</v>
      </c>
      <c r="AM146" s="3118">
        <v>6</v>
      </c>
      <c r="AN146" s="52">
        <v>12</v>
      </c>
      <c r="AO146" s="3118">
        <v>1</v>
      </c>
      <c r="AP146" s="55">
        <v>3</v>
      </c>
      <c r="AQ146" s="3187">
        <v>0</v>
      </c>
      <c r="AR146" s="20">
        <v>0</v>
      </c>
      <c r="AS146" s="24">
        <v>0</v>
      </c>
      <c r="AT146" s="24">
        <v>0</v>
      </c>
      <c r="AU146" s="24">
        <v>0</v>
      </c>
      <c r="AV146" s="24">
        <v>0</v>
      </c>
      <c r="AW146" s="24">
        <v>0</v>
      </c>
      <c r="AX146" s="24">
        <v>0</v>
      </c>
      <c r="AY146" t="str">
        <f>CW146&amp;CX146&amp;CY146&amp;CZ146&amp;DA146&amp;DB146&amp;DC146&amp;DD146</f>
        <v/>
      </c>
      <c r="CW146" s="25" t="str">
        <f>IF(AND((Y146+Z146)&gt;0,AQ146="")," * No olvide digitar la variable 12 años. Si no tiene digite Cero.",IF(AQ146&gt;(Y146+Z146),"* Las Consultas de 12 años NO DEBEN ser mayor que el total de Consultas entre 10-14 años",""))</f>
        <v/>
      </c>
      <c r="CX146" s="25" t="str">
        <f>IF(AND(F146&gt;0,AR146="")," * No olvide digitar la variable Embarazadas. Digite cero si no tiene.","")</f>
        <v/>
      </c>
      <c r="CY146" s="25" t="str">
        <f>IF(AR146&gt;F146," * Las Embarazadas NO DEBEN ser mayor al Total Mujeres. ","")</f>
        <v/>
      </c>
      <c r="CZ146" s="25" t="str">
        <f>IF(AND((AK146+AL146)&gt;0,AS146=""),"* No olvide digitar la variable 60 años. Si no tiene digite Cero.",IF(AS146&gt;(AK146+AL146)," * Las consultas de 60 años NO DEBEN ser mayor que el Total de consultas de entre 60-64 años",""))</f>
        <v/>
      </c>
      <c r="DA146" s="25" t="str">
        <f>IF(AND(D146&gt;0,AU146="")," * No olvide digitar la variable Usuarios con Discapacidad. Digite Cero si no tiene.",IF(AU146&gt;D146," * La variable Usuarios con Discapacidad No puede ser mayor al Total.",""))</f>
        <v/>
      </c>
      <c r="DB146" s="25" t="str">
        <f>IF(AND(D146&gt;0,AV146="")," * No olvide digitar la variable Niños, niñas adolescentes y Jóvenes SENAME. Digite Cero si no tiene.",IF(AV146&gt;D146," * La variable Niños, niñas adolescentes y Jóvenes SENAME No puede ser mayor al Total.",""))</f>
        <v/>
      </c>
      <c r="DC146" s="25" t="str">
        <f>IF(AND(D146&gt;0,AW146="")," * No olvide digitar la variable Niños, niñas adolescentes y Jóvenes Mejor Niñez. Digite Cero si no tiene.",IF(AW146&gt;D146," * La variable Niños, niñas adolescentes y Jóvenes mejor Niñez No puede ser mayor al Total.",""))</f>
        <v/>
      </c>
      <c r="DD146" s="25" t="str">
        <f>IF(AND(D146&gt;0,AX146="")," * No olvide digitar la variable Migrantes. Digite Cero si no tiene.",IF(AX146&gt;D146," * La variable Migrantes No puede ser mayor al Total.",""))</f>
        <v/>
      </c>
      <c r="DE146"/>
      <c r="DG146" s="26">
        <f>IF(AND((Y146+Z146)&gt;0,AQ146=""),1,IF(AQ146&gt;(Y146+Z146),1,0))</f>
        <v>0</v>
      </c>
      <c r="DH146" s="26">
        <f>IF(AND(F146&gt;0,AR146=""),1,0)</f>
        <v>0</v>
      </c>
      <c r="DI146" s="26">
        <f>IF(AR146&gt;F146,1,0)</f>
        <v>0</v>
      </c>
      <c r="DJ146" s="26">
        <f>IF(AND((AK146+AL146)&gt;0,AS146=""),1,IF(AS146&gt;(AK146+AL146),1,0))</f>
        <v>0</v>
      </c>
      <c r="DK146" s="26">
        <f>IF(AND(D146&gt;0,AU146=""),1,IF(AU146&gt;D146,1,0))</f>
        <v>0</v>
      </c>
      <c r="DL146" s="26">
        <f>IF(AND(D146&gt;0,AV146=""),1,IF(AV146&gt;D146,1,0))</f>
        <v>0</v>
      </c>
      <c r="DM146" s="26">
        <f>IF(AND(D146&gt;0,AW146=""),1,IF(AW146&gt;D146,1,0))</f>
        <v>0</v>
      </c>
      <c r="DN146" s="26">
        <f>IF(AND(D146&gt;0,AX146=""),1,IF(AX146&gt;D146,1,0))</f>
        <v>0</v>
      </c>
    </row>
    <row r="147" spans="1:118" ht="15" customHeight="1" x14ac:dyDescent="0.25">
      <c r="A147" s="3323" t="s">
        <v>178</v>
      </c>
      <c r="B147" s="3324"/>
      <c r="C147" s="3325"/>
      <c r="D147" s="3167">
        <f t="shared" ref="D147:D154" si="163">E147+F147</f>
        <v>40</v>
      </c>
      <c r="E147" s="3167">
        <f t="shared" ref="E147:F154" si="164">SUM(G147+I147+K147+M147+O147+Q147+S147+U147+W147+Y147+AA147+AC147+AE147+AG147+AI147+AK147+AM147+AO147)</f>
        <v>16</v>
      </c>
      <c r="F147" s="3168">
        <f t="shared" si="164"/>
        <v>24</v>
      </c>
      <c r="G147" s="3169">
        <v>0</v>
      </c>
      <c r="H147" s="3125">
        <v>0</v>
      </c>
      <c r="I147" s="3124">
        <v>0</v>
      </c>
      <c r="J147" s="3125">
        <v>0</v>
      </c>
      <c r="K147" s="3124">
        <v>0</v>
      </c>
      <c r="L147" s="3125">
        <v>0</v>
      </c>
      <c r="M147" s="3124">
        <v>0</v>
      </c>
      <c r="N147" s="3125">
        <v>0</v>
      </c>
      <c r="O147" s="3358">
        <v>0</v>
      </c>
      <c r="P147" s="3125">
        <v>0</v>
      </c>
      <c r="Q147" s="3358">
        <v>0</v>
      </c>
      <c r="R147" s="3125">
        <v>0</v>
      </c>
      <c r="S147" s="3358">
        <v>0</v>
      </c>
      <c r="T147" s="3125">
        <v>0</v>
      </c>
      <c r="U147" s="3124">
        <v>0</v>
      </c>
      <c r="V147" s="3125">
        <v>0</v>
      </c>
      <c r="W147" s="3124">
        <v>2</v>
      </c>
      <c r="X147" s="3125">
        <v>0</v>
      </c>
      <c r="Y147" s="3124">
        <v>2</v>
      </c>
      <c r="Z147" s="3125">
        <v>0</v>
      </c>
      <c r="AA147" s="3124">
        <v>8</v>
      </c>
      <c r="AB147" s="3125">
        <v>8</v>
      </c>
      <c r="AC147" s="3124">
        <v>0</v>
      </c>
      <c r="AD147" s="3125">
        <v>8</v>
      </c>
      <c r="AE147" s="3124">
        <v>0</v>
      </c>
      <c r="AF147" s="3125">
        <v>0</v>
      </c>
      <c r="AG147" s="3124">
        <v>4</v>
      </c>
      <c r="AH147" s="3125">
        <v>4</v>
      </c>
      <c r="AI147" s="3124">
        <v>0</v>
      </c>
      <c r="AJ147" s="3125">
        <v>4</v>
      </c>
      <c r="AK147" s="3124">
        <v>0</v>
      </c>
      <c r="AL147" s="3125">
        <v>0</v>
      </c>
      <c r="AM147" s="3124">
        <v>0</v>
      </c>
      <c r="AN147" s="3125">
        <v>0</v>
      </c>
      <c r="AO147" s="3124">
        <v>0</v>
      </c>
      <c r="AP147" s="3126">
        <v>0</v>
      </c>
      <c r="AQ147" s="3170">
        <v>0</v>
      </c>
      <c r="AR147" s="20">
        <v>0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0</v>
      </c>
      <c r="AY147" t="str">
        <f t="shared" ref="AY147:AY154" si="165">CW147&amp;CX147&amp;CY147&amp;CZ147&amp;DA147&amp;DB147&amp;DC147&amp;DD147&amp;DE147</f>
        <v/>
      </c>
      <c r="CW147" s="25" t="str">
        <f t="shared" ref="CW147:CW154" si="166">IF(AND((Y147+Z147)&gt;0,AQ147="")," * No olvide digitar la variable 12 años. Si no tiene digite Cero.",IF(AQ147&gt;(Y147+Z147),"* Las Consultas de 12 años NO DEBEN ser mayor que el total de Consultas entre 10-14 años",""))</f>
        <v/>
      </c>
      <c r="CX147" s="25" t="str">
        <f t="shared" ref="CX147:CX154" si="167">IF(AND(F147&gt;0,AR147="")," * No olvide digitar la variable Embarazadas. Digite cero si no tiene.","")</f>
        <v/>
      </c>
      <c r="CY147" s="25" t="str">
        <f t="shared" ref="CY147:CY154" si="168">IF(AR147&gt;F147," * Las Embarazadas NO DEBEN ser mayor al Total Mujeres. ","")</f>
        <v/>
      </c>
      <c r="CZ147" s="25" t="str">
        <f t="shared" ref="CZ147:CZ154" si="169">IF(AND((AK147+AL147)&gt;0,AS147=""),"* No olvide digitar la variable 60 años. Si no tiene digite Cero.",IF(AS147&gt;(AK147+AL147)," * Las consultas de 60 años NO DEBEN ser mayor que el Total de consultas de entre 60-64 años",""))</f>
        <v/>
      </c>
      <c r="DA147" s="25" t="str">
        <f t="shared" ref="DA147:DA154" si="170">IF(AND(D147&gt;0,AU147="")," * No olvide digitar la variable Usuarios con Discapacidad. Digite Cero si no tiene.",IF(AU147&gt;D147," * La variable Usuarios con Discapacidad No puede ser mayor al Total.",""))</f>
        <v/>
      </c>
      <c r="DB147" s="25" t="str">
        <f t="shared" ref="DB147:DB154" si="171">IF(AND(D147&gt;0,AV147="")," * No olvide digitar la variable Niños, niñas adolescentes y Jóvenes SENAME. Digite Cero si no tiene.",IF(AV147&gt;D147," * La variable Niños, niñas adolescentes y Jóvenes SENAME No puede ser mayor al Total.",""))</f>
        <v/>
      </c>
      <c r="DC147" s="25" t="str">
        <f t="shared" ref="DC147:DC154" si="172">IF(AND(D147&gt;0,AW147="")," * No olvide digitar la variable Niños, niñas adolescentes y Jóvenes Mejor Niñez. Digite Cero si no tiene.",IF(AW147&gt;D147," * La variable Niños, niñas adolescentes y Jóvenes mejor Niñez No puede ser mayor al Total.",""))</f>
        <v/>
      </c>
      <c r="DD147" s="25" t="str">
        <f t="shared" ref="DD147:DD154" si="173">IF(AND(D147&gt;0,AX147="")," * No olvide digitar la variable Migrantes. Digite Cero si no tiene.",IF(AX147&gt;D147," * La variable Migrantes No puede ser mayor al Total.",""))</f>
        <v/>
      </c>
      <c r="DE147"/>
      <c r="DG147" s="26">
        <f t="shared" ref="DG147:DG154" si="174">IF(AND((Y147+Z147)&gt;0,AQ147=""),1,IF(AQ147&gt;(Y147+Z147),1,0))</f>
        <v>0</v>
      </c>
      <c r="DH147" s="26">
        <f t="shared" ref="DH147:DH154" si="175">IF(AND(F147&gt;0,AR147=""),1,0)</f>
        <v>0</v>
      </c>
      <c r="DI147" s="26">
        <f t="shared" ref="DI147:DI154" si="176">IF(AR147&gt;F147,1,0)</f>
        <v>0</v>
      </c>
      <c r="DJ147" s="26">
        <f t="shared" ref="DJ147:DJ154" si="177">IF(AND((AK147+AL147)&gt;0,AS147=""),1,IF(AS147&gt;(AK147+AL147),1,0))</f>
        <v>0</v>
      </c>
      <c r="DK147" s="26">
        <f t="shared" ref="DK147:DK154" si="178">IF(AND(D147&gt;0,AU147=""),1,IF(AU147&gt;D147,1,0))</f>
        <v>0</v>
      </c>
      <c r="DL147" s="26">
        <f t="shared" ref="DL147:DL154" si="179">IF(AND(D147&gt;0,AV147=""),1,IF(AV147&gt;D147,1,0))</f>
        <v>0</v>
      </c>
      <c r="DM147" s="26">
        <f t="shared" ref="DM147:DM154" si="180">IF(AND(D147&gt;0,AW147=""),1,IF(AW147&gt;D147,1,0))</f>
        <v>0</v>
      </c>
      <c r="DN147" s="26">
        <f t="shared" ref="DN147:DN154" si="181">IF(AND(D147&gt;0,AX147=""),1,IF(AX147&gt;D147,1,0))</f>
        <v>0</v>
      </c>
    </row>
    <row r="148" spans="1:118" x14ac:dyDescent="0.25">
      <c r="A148" s="3119" t="s">
        <v>179</v>
      </c>
      <c r="B148" s="3120"/>
      <c r="C148" s="3121"/>
      <c r="D148" s="3167">
        <f t="shared" si="163"/>
        <v>0</v>
      </c>
      <c r="E148" s="3167">
        <f t="shared" si="164"/>
        <v>0</v>
      </c>
      <c r="F148" s="3168">
        <f t="shared" si="164"/>
        <v>0</v>
      </c>
      <c r="G148" s="3169">
        <v>0</v>
      </c>
      <c r="H148" s="3125">
        <v>0</v>
      </c>
      <c r="I148" s="3124">
        <v>0</v>
      </c>
      <c r="J148" s="3125">
        <v>0</v>
      </c>
      <c r="K148" s="3124">
        <v>0</v>
      </c>
      <c r="L148" s="3125">
        <v>0</v>
      </c>
      <c r="M148" s="3124">
        <v>0</v>
      </c>
      <c r="N148" s="3125">
        <v>0</v>
      </c>
      <c r="O148" s="3358">
        <v>0</v>
      </c>
      <c r="P148" s="3125">
        <v>0</v>
      </c>
      <c r="Q148" s="3358">
        <v>0</v>
      </c>
      <c r="R148" s="3125">
        <v>0</v>
      </c>
      <c r="S148" s="3358">
        <v>0</v>
      </c>
      <c r="T148" s="3125">
        <v>0</v>
      </c>
      <c r="U148" s="3124">
        <v>0</v>
      </c>
      <c r="V148" s="3125">
        <v>0</v>
      </c>
      <c r="W148" s="3124">
        <v>0</v>
      </c>
      <c r="X148" s="3125">
        <v>0</v>
      </c>
      <c r="Y148" s="3124">
        <v>0</v>
      </c>
      <c r="Z148" s="3125">
        <v>0</v>
      </c>
      <c r="AA148" s="3124">
        <v>0</v>
      </c>
      <c r="AB148" s="3125">
        <v>0</v>
      </c>
      <c r="AC148" s="3124">
        <v>0</v>
      </c>
      <c r="AD148" s="3125">
        <v>0</v>
      </c>
      <c r="AE148" s="3124">
        <v>0</v>
      </c>
      <c r="AF148" s="3125">
        <v>0</v>
      </c>
      <c r="AG148" s="3124">
        <v>0</v>
      </c>
      <c r="AH148" s="3125">
        <v>0</v>
      </c>
      <c r="AI148" s="3124">
        <v>0</v>
      </c>
      <c r="AJ148" s="3125">
        <v>0</v>
      </c>
      <c r="AK148" s="3124">
        <v>0</v>
      </c>
      <c r="AL148" s="3125">
        <v>0</v>
      </c>
      <c r="AM148" s="3124">
        <v>0</v>
      </c>
      <c r="AN148" s="3125">
        <v>0</v>
      </c>
      <c r="AO148" s="3124">
        <v>0</v>
      </c>
      <c r="AP148" s="3126">
        <v>0</v>
      </c>
      <c r="AQ148" s="3170">
        <v>0</v>
      </c>
      <c r="AR148" s="20">
        <v>0</v>
      </c>
      <c r="AS148" s="24">
        <v>0</v>
      </c>
      <c r="AT148" s="24">
        <v>0</v>
      </c>
      <c r="AU148" s="24">
        <v>0</v>
      </c>
      <c r="AV148" s="24">
        <v>0</v>
      </c>
      <c r="AW148" s="24">
        <v>0</v>
      </c>
      <c r="AX148" s="24">
        <v>0</v>
      </c>
      <c r="AY148" t="str">
        <f t="shared" si="165"/>
        <v/>
      </c>
      <c r="CW148" s="25" t="str">
        <f t="shared" si="166"/>
        <v/>
      </c>
      <c r="CX148" s="25" t="str">
        <f t="shared" si="167"/>
        <v/>
      </c>
      <c r="CY148" s="25" t="str">
        <f t="shared" si="168"/>
        <v/>
      </c>
      <c r="CZ148" s="25" t="str">
        <f t="shared" si="169"/>
        <v/>
      </c>
      <c r="DA148" s="25" t="str">
        <f t="shared" si="170"/>
        <v/>
      </c>
      <c r="DB148" s="25" t="str">
        <f t="shared" si="171"/>
        <v/>
      </c>
      <c r="DC148" s="25" t="str">
        <f t="shared" si="172"/>
        <v/>
      </c>
      <c r="DD148" s="25" t="str">
        <f t="shared" si="173"/>
        <v/>
      </c>
      <c r="DE148"/>
      <c r="DG148" s="26">
        <f t="shared" si="174"/>
        <v>0</v>
      </c>
      <c r="DH148" s="26">
        <f t="shared" si="175"/>
        <v>0</v>
      </c>
      <c r="DI148" s="26">
        <f t="shared" si="176"/>
        <v>0</v>
      </c>
      <c r="DJ148" s="26">
        <f t="shared" si="177"/>
        <v>0</v>
      </c>
      <c r="DK148" s="26">
        <f t="shared" si="178"/>
        <v>0</v>
      </c>
      <c r="DL148" s="26">
        <f t="shared" si="179"/>
        <v>0</v>
      </c>
      <c r="DM148" s="26">
        <f t="shared" si="180"/>
        <v>0</v>
      </c>
      <c r="DN148" s="26">
        <f t="shared" si="181"/>
        <v>0</v>
      </c>
    </row>
    <row r="149" spans="1:118" x14ac:dyDescent="0.25">
      <c r="A149" s="3119" t="s">
        <v>180</v>
      </c>
      <c r="B149" s="3120"/>
      <c r="C149" s="3121"/>
      <c r="D149" s="3167">
        <f t="shared" si="163"/>
        <v>0</v>
      </c>
      <c r="E149" s="3167">
        <f t="shared" si="164"/>
        <v>0</v>
      </c>
      <c r="F149" s="3168">
        <f t="shared" si="164"/>
        <v>0</v>
      </c>
      <c r="G149" s="3169">
        <v>0</v>
      </c>
      <c r="H149" s="3125">
        <v>0</v>
      </c>
      <c r="I149" s="3124">
        <v>0</v>
      </c>
      <c r="J149" s="3125">
        <v>0</v>
      </c>
      <c r="K149" s="3124">
        <v>0</v>
      </c>
      <c r="L149" s="3125">
        <v>0</v>
      </c>
      <c r="M149" s="3124">
        <v>0</v>
      </c>
      <c r="N149" s="3125">
        <v>0</v>
      </c>
      <c r="O149" s="3358">
        <v>0</v>
      </c>
      <c r="P149" s="3125">
        <v>0</v>
      </c>
      <c r="Q149" s="3358">
        <v>0</v>
      </c>
      <c r="R149" s="3125">
        <v>0</v>
      </c>
      <c r="S149" s="3358">
        <v>0</v>
      </c>
      <c r="T149" s="3125">
        <v>0</v>
      </c>
      <c r="U149" s="3124">
        <v>0</v>
      </c>
      <c r="V149" s="3125">
        <v>0</v>
      </c>
      <c r="W149" s="3124">
        <v>0</v>
      </c>
      <c r="X149" s="3125">
        <v>0</v>
      </c>
      <c r="Y149" s="3124">
        <v>0</v>
      </c>
      <c r="Z149" s="3125">
        <v>0</v>
      </c>
      <c r="AA149" s="3124">
        <v>0</v>
      </c>
      <c r="AB149" s="3125">
        <v>0</v>
      </c>
      <c r="AC149" s="3124">
        <v>0</v>
      </c>
      <c r="AD149" s="3125">
        <v>0</v>
      </c>
      <c r="AE149" s="3124">
        <v>0</v>
      </c>
      <c r="AF149" s="3125">
        <v>0</v>
      </c>
      <c r="AG149" s="3124">
        <v>0</v>
      </c>
      <c r="AH149" s="3125">
        <v>0</v>
      </c>
      <c r="AI149" s="3124">
        <v>0</v>
      </c>
      <c r="AJ149" s="3125">
        <v>0</v>
      </c>
      <c r="AK149" s="3124">
        <v>0</v>
      </c>
      <c r="AL149" s="3125">
        <v>0</v>
      </c>
      <c r="AM149" s="3124">
        <v>0</v>
      </c>
      <c r="AN149" s="3125">
        <v>0</v>
      </c>
      <c r="AO149" s="3124">
        <v>0</v>
      </c>
      <c r="AP149" s="3126">
        <v>0</v>
      </c>
      <c r="AQ149" s="3170">
        <v>0</v>
      </c>
      <c r="AR149" s="20">
        <v>0</v>
      </c>
      <c r="AS149" s="24">
        <v>0</v>
      </c>
      <c r="AT149" s="24">
        <v>0</v>
      </c>
      <c r="AU149" s="24">
        <v>0</v>
      </c>
      <c r="AV149" s="24">
        <v>0</v>
      </c>
      <c r="AW149" s="24">
        <v>0</v>
      </c>
      <c r="AX149" s="24">
        <v>0</v>
      </c>
      <c r="AY149" t="str">
        <f t="shared" si="165"/>
        <v/>
      </c>
      <c r="CW149" s="25" t="str">
        <f t="shared" si="166"/>
        <v/>
      </c>
      <c r="CX149" s="25" t="str">
        <f t="shared" si="167"/>
        <v/>
      </c>
      <c r="CY149" s="25" t="str">
        <f t="shared" si="168"/>
        <v/>
      </c>
      <c r="CZ149" s="25" t="str">
        <f t="shared" si="169"/>
        <v/>
      </c>
      <c r="DA149" s="25" t="str">
        <f t="shared" si="170"/>
        <v/>
      </c>
      <c r="DB149" s="25" t="str">
        <f t="shared" si="171"/>
        <v/>
      </c>
      <c r="DC149" s="25" t="str">
        <f t="shared" si="172"/>
        <v/>
      </c>
      <c r="DD149" s="25" t="str">
        <f t="shared" si="173"/>
        <v/>
      </c>
      <c r="DE149"/>
      <c r="DG149" s="26">
        <f t="shared" si="174"/>
        <v>0</v>
      </c>
      <c r="DH149" s="26">
        <f t="shared" si="175"/>
        <v>0</v>
      </c>
      <c r="DI149" s="26">
        <f t="shared" si="176"/>
        <v>0</v>
      </c>
      <c r="DJ149" s="26">
        <f t="shared" si="177"/>
        <v>0</v>
      </c>
      <c r="DK149" s="26">
        <f t="shared" si="178"/>
        <v>0</v>
      </c>
      <c r="DL149" s="26">
        <f t="shared" si="179"/>
        <v>0</v>
      </c>
      <c r="DM149" s="26">
        <f t="shared" si="180"/>
        <v>0</v>
      </c>
      <c r="DN149" s="26">
        <f t="shared" si="181"/>
        <v>0</v>
      </c>
    </row>
    <row r="150" spans="1:118" x14ac:dyDescent="0.25">
      <c r="A150" s="2985" t="s">
        <v>181</v>
      </c>
      <c r="B150" s="3359"/>
      <c r="C150" s="2986"/>
      <c r="D150" s="3167">
        <f t="shared" si="163"/>
        <v>20</v>
      </c>
      <c r="E150" s="3167">
        <f t="shared" si="164"/>
        <v>11</v>
      </c>
      <c r="F150" s="3168">
        <f t="shared" si="164"/>
        <v>9</v>
      </c>
      <c r="G150" s="3169">
        <v>0</v>
      </c>
      <c r="H150" s="3125">
        <v>0</v>
      </c>
      <c r="I150" s="3124">
        <v>0</v>
      </c>
      <c r="J150" s="3125">
        <v>0</v>
      </c>
      <c r="K150" s="3124">
        <v>0</v>
      </c>
      <c r="L150" s="3125">
        <v>0</v>
      </c>
      <c r="M150" s="3124">
        <v>0</v>
      </c>
      <c r="N150" s="3125">
        <v>0</v>
      </c>
      <c r="O150" s="3358">
        <v>0</v>
      </c>
      <c r="P150" s="3125">
        <v>0</v>
      </c>
      <c r="Q150" s="3358">
        <v>0</v>
      </c>
      <c r="R150" s="3125">
        <v>0</v>
      </c>
      <c r="S150" s="3358">
        <v>0</v>
      </c>
      <c r="T150" s="3125">
        <v>0</v>
      </c>
      <c r="U150" s="3124">
        <v>1</v>
      </c>
      <c r="V150" s="3125">
        <v>1</v>
      </c>
      <c r="W150" s="3124">
        <v>0</v>
      </c>
      <c r="X150" s="3125">
        <v>0</v>
      </c>
      <c r="Y150" s="3124">
        <v>4</v>
      </c>
      <c r="Z150" s="3125">
        <v>5</v>
      </c>
      <c r="AA150" s="3124">
        <v>5</v>
      </c>
      <c r="AB150" s="3125">
        <v>1</v>
      </c>
      <c r="AC150" s="3124">
        <v>1</v>
      </c>
      <c r="AD150" s="3125">
        <v>2</v>
      </c>
      <c r="AE150" s="3124">
        <v>0</v>
      </c>
      <c r="AF150" s="3125">
        <v>0</v>
      </c>
      <c r="AG150" s="3124">
        <v>0</v>
      </c>
      <c r="AH150" s="3125">
        <v>0</v>
      </c>
      <c r="AI150" s="3124">
        <v>0</v>
      </c>
      <c r="AJ150" s="3125">
        <v>0</v>
      </c>
      <c r="AK150" s="3124">
        <v>0</v>
      </c>
      <c r="AL150" s="3125">
        <v>0</v>
      </c>
      <c r="AM150" s="3124">
        <v>0</v>
      </c>
      <c r="AN150" s="3125">
        <v>0</v>
      </c>
      <c r="AO150" s="3124">
        <v>0</v>
      </c>
      <c r="AP150" s="3126">
        <v>0</v>
      </c>
      <c r="AQ150" s="3170">
        <v>0</v>
      </c>
      <c r="AR150" s="20">
        <v>0</v>
      </c>
      <c r="AS150" s="24">
        <v>0</v>
      </c>
      <c r="AT150" s="24">
        <v>0</v>
      </c>
      <c r="AU150" s="24">
        <v>0</v>
      </c>
      <c r="AV150" s="24">
        <v>0</v>
      </c>
      <c r="AW150" s="24">
        <v>0</v>
      </c>
      <c r="AX150" s="24">
        <v>0</v>
      </c>
      <c r="AY150" t="str">
        <f t="shared" si="165"/>
        <v/>
      </c>
      <c r="CW150" s="25" t="str">
        <f t="shared" si="166"/>
        <v/>
      </c>
      <c r="CX150" s="25" t="str">
        <f t="shared" si="167"/>
        <v/>
      </c>
      <c r="CY150" s="25" t="str">
        <f t="shared" si="168"/>
        <v/>
      </c>
      <c r="CZ150" s="25" t="str">
        <f t="shared" si="169"/>
        <v/>
      </c>
      <c r="DA150" s="25" t="str">
        <f t="shared" si="170"/>
        <v/>
      </c>
      <c r="DB150" s="25" t="str">
        <f t="shared" si="171"/>
        <v/>
      </c>
      <c r="DC150" s="25" t="str">
        <f t="shared" si="172"/>
        <v/>
      </c>
      <c r="DD150" s="25" t="str">
        <f t="shared" si="173"/>
        <v/>
      </c>
      <c r="DE150"/>
      <c r="DG150" s="26">
        <f t="shared" si="174"/>
        <v>0</v>
      </c>
      <c r="DH150" s="26">
        <f t="shared" si="175"/>
        <v>0</v>
      </c>
      <c r="DI150" s="26">
        <f t="shared" si="176"/>
        <v>0</v>
      </c>
      <c r="DJ150" s="26">
        <f t="shared" si="177"/>
        <v>0</v>
      </c>
      <c r="DK150" s="26">
        <f t="shared" si="178"/>
        <v>0</v>
      </c>
      <c r="DL150" s="26">
        <f t="shared" si="179"/>
        <v>0</v>
      </c>
      <c r="DM150" s="26">
        <f t="shared" si="180"/>
        <v>0</v>
      </c>
      <c r="DN150" s="26">
        <f t="shared" si="181"/>
        <v>0</v>
      </c>
    </row>
    <row r="151" spans="1:118" x14ac:dyDescent="0.25">
      <c r="A151" s="2985" t="s">
        <v>182</v>
      </c>
      <c r="B151" s="3359"/>
      <c r="C151" s="2986"/>
      <c r="D151" s="3167">
        <f t="shared" si="163"/>
        <v>56</v>
      </c>
      <c r="E151" s="3167">
        <f t="shared" si="164"/>
        <v>22</v>
      </c>
      <c r="F151" s="3168">
        <f t="shared" si="164"/>
        <v>34</v>
      </c>
      <c r="G151" s="3169">
        <v>0</v>
      </c>
      <c r="H151" s="3125">
        <v>0</v>
      </c>
      <c r="I151" s="3124">
        <v>0</v>
      </c>
      <c r="J151" s="3125">
        <v>0</v>
      </c>
      <c r="K151" s="3124">
        <v>0</v>
      </c>
      <c r="L151" s="3125">
        <v>0</v>
      </c>
      <c r="M151" s="3124">
        <v>0</v>
      </c>
      <c r="N151" s="3125">
        <v>0</v>
      </c>
      <c r="O151" s="3358">
        <v>0</v>
      </c>
      <c r="P151" s="3125">
        <v>0</v>
      </c>
      <c r="Q151" s="3358">
        <v>0</v>
      </c>
      <c r="R151" s="3125">
        <v>0</v>
      </c>
      <c r="S151" s="3358">
        <v>0</v>
      </c>
      <c r="T151" s="3125">
        <v>0</v>
      </c>
      <c r="U151" s="3124">
        <v>1</v>
      </c>
      <c r="V151" s="3125">
        <v>1</v>
      </c>
      <c r="W151" s="3124">
        <v>2</v>
      </c>
      <c r="X151" s="3125">
        <v>3</v>
      </c>
      <c r="Y151" s="3124">
        <v>6</v>
      </c>
      <c r="Z151" s="3125">
        <v>3</v>
      </c>
      <c r="AA151" s="3124">
        <v>5</v>
      </c>
      <c r="AB151" s="3125">
        <v>5</v>
      </c>
      <c r="AC151" s="3124">
        <v>1</v>
      </c>
      <c r="AD151" s="3125">
        <v>4</v>
      </c>
      <c r="AE151" s="3124">
        <v>1</v>
      </c>
      <c r="AF151" s="3125">
        <v>3</v>
      </c>
      <c r="AG151" s="3124">
        <v>1</v>
      </c>
      <c r="AH151" s="3125">
        <v>7</v>
      </c>
      <c r="AI151" s="3124">
        <v>2</v>
      </c>
      <c r="AJ151" s="3125">
        <v>4</v>
      </c>
      <c r="AK151" s="3124">
        <v>2</v>
      </c>
      <c r="AL151" s="3125">
        <v>2</v>
      </c>
      <c r="AM151" s="3124">
        <v>1</v>
      </c>
      <c r="AN151" s="3125">
        <v>1</v>
      </c>
      <c r="AO151" s="3124">
        <v>0</v>
      </c>
      <c r="AP151" s="3126">
        <v>1</v>
      </c>
      <c r="AQ151" s="3170">
        <v>0</v>
      </c>
      <c r="AR151" s="20">
        <v>0</v>
      </c>
      <c r="AS151" s="24">
        <v>0</v>
      </c>
      <c r="AT151" s="24">
        <v>0</v>
      </c>
      <c r="AU151" s="24">
        <v>1</v>
      </c>
      <c r="AV151" s="24">
        <v>0</v>
      </c>
      <c r="AW151" s="24">
        <v>0</v>
      </c>
      <c r="AX151" s="24">
        <v>0</v>
      </c>
      <c r="AY151" t="str">
        <f t="shared" si="165"/>
        <v/>
      </c>
      <c r="CW151" s="25" t="str">
        <f t="shared" si="166"/>
        <v/>
      </c>
      <c r="CX151" s="25" t="str">
        <f t="shared" si="167"/>
        <v/>
      </c>
      <c r="CY151" s="25" t="str">
        <f t="shared" si="168"/>
        <v/>
      </c>
      <c r="CZ151" s="25" t="str">
        <f t="shared" si="169"/>
        <v/>
      </c>
      <c r="DA151" s="25" t="str">
        <f t="shared" si="170"/>
        <v/>
      </c>
      <c r="DB151" s="25" t="str">
        <f t="shared" si="171"/>
        <v/>
      </c>
      <c r="DC151" s="25" t="str">
        <f t="shared" si="172"/>
        <v/>
      </c>
      <c r="DD151" s="25" t="str">
        <f t="shared" si="173"/>
        <v/>
      </c>
      <c r="DE151"/>
      <c r="DG151" s="26">
        <f t="shared" si="174"/>
        <v>0</v>
      </c>
      <c r="DH151" s="26">
        <f t="shared" si="175"/>
        <v>0</v>
      </c>
      <c r="DI151" s="26">
        <f t="shared" si="176"/>
        <v>0</v>
      </c>
      <c r="DJ151" s="26">
        <f t="shared" si="177"/>
        <v>0</v>
      </c>
      <c r="DK151" s="26">
        <f t="shared" si="178"/>
        <v>0</v>
      </c>
      <c r="DL151" s="26">
        <f t="shared" si="179"/>
        <v>0</v>
      </c>
      <c r="DM151" s="26">
        <f t="shared" si="180"/>
        <v>0</v>
      </c>
      <c r="DN151" s="26">
        <f t="shared" si="181"/>
        <v>0</v>
      </c>
    </row>
    <row r="152" spans="1:118" ht="15" customHeight="1" x14ac:dyDescent="0.25">
      <c r="A152" s="2985" t="s">
        <v>183</v>
      </c>
      <c r="B152" s="3359"/>
      <c r="C152" s="2986"/>
      <c r="D152" s="3167">
        <f t="shared" si="163"/>
        <v>38</v>
      </c>
      <c r="E152" s="3167">
        <f t="shared" si="164"/>
        <v>12</v>
      </c>
      <c r="F152" s="3168">
        <f t="shared" si="164"/>
        <v>26</v>
      </c>
      <c r="G152" s="3169">
        <v>0</v>
      </c>
      <c r="H152" s="3125">
        <v>0</v>
      </c>
      <c r="I152" s="3124">
        <v>0</v>
      </c>
      <c r="J152" s="3125">
        <v>0</v>
      </c>
      <c r="K152" s="3124">
        <v>0</v>
      </c>
      <c r="L152" s="3125">
        <v>0</v>
      </c>
      <c r="M152" s="3124">
        <v>0</v>
      </c>
      <c r="N152" s="3125">
        <v>0</v>
      </c>
      <c r="O152" s="3358">
        <v>0</v>
      </c>
      <c r="P152" s="3125">
        <v>0</v>
      </c>
      <c r="Q152" s="3358">
        <v>0</v>
      </c>
      <c r="R152" s="3125">
        <v>0</v>
      </c>
      <c r="S152" s="3358">
        <v>0</v>
      </c>
      <c r="T152" s="3125">
        <v>0</v>
      </c>
      <c r="U152" s="3124">
        <v>0</v>
      </c>
      <c r="V152" s="3125">
        <v>0</v>
      </c>
      <c r="W152" s="3124">
        <v>0</v>
      </c>
      <c r="X152" s="3125">
        <v>0</v>
      </c>
      <c r="Y152" s="3124">
        <v>0</v>
      </c>
      <c r="Z152" s="3125">
        <v>12</v>
      </c>
      <c r="AA152" s="3124">
        <v>9</v>
      </c>
      <c r="AB152" s="3125">
        <v>3</v>
      </c>
      <c r="AC152" s="3124">
        <v>1</v>
      </c>
      <c r="AD152" s="3125">
        <v>3</v>
      </c>
      <c r="AE152" s="3124">
        <v>0</v>
      </c>
      <c r="AF152" s="3125">
        <v>1</v>
      </c>
      <c r="AG152" s="3124">
        <v>0</v>
      </c>
      <c r="AH152" s="3125">
        <v>1</v>
      </c>
      <c r="AI152" s="3124">
        <v>2</v>
      </c>
      <c r="AJ152" s="3125">
        <v>2</v>
      </c>
      <c r="AK152" s="3124">
        <v>0</v>
      </c>
      <c r="AL152" s="3125">
        <v>0</v>
      </c>
      <c r="AM152" s="3124">
        <v>0</v>
      </c>
      <c r="AN152" s="3125">
        <v>3</v>
      </c>
      <c r="AO152" s="3124">
        <v>0</v>
      </c>
      <c r="AP152" s="3126">
        <v>1</v>
      </c>
      <c r="AQ152" s="3170">
        <v>0</v>
      </c>
      <c r="AR152" s="20">
        <v>0</v>
      </c>
      <c r="AS152" s="24">
        <v>0</v>
      </c>
      <c r="AT152" s="24">
        <v>0</v>
      </c>
      <c r="AU152" s="24">
        <v>1</v>
      </c>
      <c r="AV152" s="24">
        <v>0</v>
      </c>
      <c r="AW152" s="24">
        <v>0</v>
      </c>
      <c r="AX152" s="24">
        <v>0</v>
      </c>
      <c r="AY152" t="str">
        <f t="shared" si="165"/>
        <v/>
      </c>
      <c r="CW152" s="25" t="str">
        <f t="shared" si="166"/>
        <v/>
      </c>
      <c r="CX152" s="25" t="str">
        <f t="shared" si="167"/>
        <v/>
      </c>
      <c r="CY152" s="25" t="str">
        <f t="shared" si="168"/>
        <v/>
      </c>
      <c r="CZ152" s="25" t="str">
        <f t="shared" si="169"/>
        <v/>
      </c>
      <c r="DA152" s="25" t="str">
        <f t="shared" si="170"/>
        <v/>
      </c>
      <c r="DB152" s="25" t="str">
        <f t="shared" si="171"/>
        <v/>
      </c>
      <c r="DC152" s="25" t="str">
        <f t="shared" si="172"/>
        <v/>
      </c>
      <c r="DD152" s="25" t="str">
        <f t="shared" si="173"/>
        <v/>
      </c>
      <c r="DE152"/>
      <c r="DG152" s="26">
        <f t="shared" si="174"/>
        <v>0</v>
      </c>
      <c r="DH152" s="26">
        <f t="shared" si="175"/>
        <v>0</v>
      </c>
      <c r="DI152" s="26">
        <f t="shared" si="176"/>
        <v>0</v>
      </c>
      <c r="DJ152" s="26">
        <f t="shared" si="177"/>
        <v>0</v>
      </c>
      <c r="DK152" s="26">
        <f t="shared" si="178"/>
        <v>0</v>
      </c>
      <c r="DL152" s="26">
        <f t="shared" si="179"/>
        <v>0</v>
      </c>
      <c r="DM152" s="26">
        <f t="shared" si="180"/>
        <v>0</v>
      </c>
      <c r="DN152" s="26">
        <f t="shared" si="181"/>
        <v>0</v>
      </c>
    </row>
    <row r="153" spans="1:118" x14ac:dyDescent="0.25">
      <c r="A153" s="3119" t="s">
        <v>184</v>
      </c>
      <c r="B153" s="3120"/>
      <c r="C153" s="3121"/>
      <c r="D153" s="3167">
        <f t="shared" si="163"/>
        <v>0</v>
      </c>
      <c r="E153" s="3167">
        <f t="shared" si="164"/>
        <v>0</v>
      </c>
      <c r="F153" s="3168">
        <f t="shared" si="164"/>
        <v>0</v>
      </c>
      <c r="G153" s="3169"/>
      <c r="H153" s="3125"/>
      <c r="I153" s="3124"/>
      <c r="J153" s="3125"/>
      <c r="K153" s="3124"/>
      <c r="L153" s="3125"/>
      <c r="M153" s="3124"/>
      <c r="N153" s="3125"/>
      <c r="O153" s="3358"/>
      <c r="P153" s="3125"/>
      <c r="Q153" s="3358"/>
      <c r="R153" s="3125"/>
      <c r="S153" s="3358"/>
      <c r="T153" s="3125"/>
      <c r="U153" s="3124"/>
      <c r="V153" s="3125"/>
      <c r="W153" s="3124"/>
      <c r="X153" s="3125"/>
      <c r="Y153" s="3124"/>
      <c r="Z153" s="3125"/>
      <c r="AA153" s="3124"/>
      <c r="AB153" s="3125"/>
      <c r="AC153" s="3124"/>
      <c r="AD153" s="3125"/>
      <c r="AE153" s="3124"/>
      <c r="AF153" s="3125"/>
      <c r="AG153" s="3124"/>
      <c r="AH153" s="3125"/>
      <c r="AI153" s="3124"/>
      <c r="AJ153" s="3125"/>
      <c r="AK153" s="3124"/>
      <c r="AL153" s="3125"/>
      <c r="AM153" s="3124"/>
      <c r="AN153" s="3125"/>
      <c r="AO153" s="3124"/>
      <c r="AP153" s="3126"/>
      <c r="AQ153" s="3170"/>
      <c r="AR153" s="20"/>
      <c r="AS153" s="24"/>
      <c r="AT153" s="24"/>
      <c r="AU153" s="24"/>
      <c r="AV153" s="24"/>
      <c r="AW153" s="24"/>
      <c r="AX153" s="24"/>
      <c r="AY153" t="str">
        <f t="shared" si="165"/>
        <v/>
      </c>
      <c r="CW153" s="25" t="str">
        <f t="shared" si="166"/>
        <v/>
      </c>
      <c r="CX153" s="25" t="str">
        <f t="shared" si="167"/>
        <v/>
      </c>
      <c r="CY153" s="25" t="str">
        <f t="shared" si="168"/>
        <v/>
      </c>
      <c r="CZ153" s="25" t="str">
        <f t="shared" si="169"/>
        <v/>
      </c>
      <c r="DA153" s="25" t="str">
        <f t="shared" si="170"/>
        <v/>
      </c>
      <c r="DB153" s="25" t="str">
        <f t="shared" si="171"/>
        <v/>
      </c>
      <c r="DC153" s="25" t="str">
        <f t="shared" si="172"/>
        <v/>
      </c>
      <c r="DD153" s="25" t="str">
        <f t="shared" si="173"/>
        <v/>
      </c>
      <c r="DE153"/>
      <c r="DG153" s="26">
        <f t="shared" si="174"/>
        <v>0</v>
      </c>
      <c r="DH153" s="26">
        <f t="shared" si="175"/>
        <v>0</v>
      </c>
      <c r="DI153" s="26">
        <f t="shared" si="176"/>
        <v>0</v>
      </c>
      <c r="DJ153" s="26">
        <f t="shared" si="177"/>
        <v>0</v>
      </c>
      <c r="DK153" s="26">
        <f t="shared" si="178"/>
        <v>0</v>
      </c>
      <c r="DL153" s="26">
        <f t="shared" si="179"/>
        <v>0</v>
      </c>
      <c r="DM153" s="26">
        <f t="shared" si="180"/>
        <v>0</v>
      </c>
      <c r="DN153" s="26">
        <f t="shared" si="181"/>
        <v>0</v>
      </c>
    </row>
    <row r="154" spans="1:118" x14ac:dyDescent="0.25">
      <c r="A154" s="771" t="s">
        <v>185</v>
      </c>
      <c r="B154" s="771"/>
      <c r="C154" s="772"/>
      <c r="D154" s="3167">
        <f t="shared" si="163"/>
        <v>0</v>
      </c>
      <c r="E154" s="3167">
        <f>SUM(G154+I154+K154+M154+O154+Q154+S154+U154+W154+Y154+AA154+AC154+AE154+AG154+AI154+AK154+AM154+AO154)</f>
        <v>0</v>
      </c>
      <c r="F154" s="3168">
        <f t="shared" si="164"/>
        <v>0</v>
      </c>
      <c r="G154" s="3175"/>
      <c r="H154" s="3135"/>
      <c r="I154" s="3134"/>
      <c r="J154" s="3135"/>
      <c r="K154" s="3134"/>
      <c r="L154" s="3135"/>
      <c r="M154" s="3134"/>
      <c r="N154" s="3135"/>
      <c r="O154" s="3360"/>
      <c r="P154" s="3135"/>
      <c r="Q154" s="3360"/>
      <c r="R154" s="3135"/>
      <c r="S154" s="3360"/>
      <c r="T154" s="3135"/>
      <c r="U154" s="3134"/>
      <c r="V154" s="3135"/>
      <c r="W154" s="3134"/>
      <c r="X154" s="3135"/>
      <c r="Y154" s="3134"/>
      <c r="Z154" s="3135"/>
      <c r="AA154" s="3134"/>
      <c r="AB154" s="3135"/>
      <c r="AC154" s="3134"/>
      <c r="AD154" s="3135"/>
      <c r="AE154" s="3134"/>
      <c r="AF154" s="3135"/>
      <c r="AG154" s="3134"/>
      <c r="AH154" s="3135"/>
      <c r="AI154" s="3134"/>
      <c r="AJ154" s="3135"/>
      <c r="AK154" s="3134"/>
      <c r="AL154" s="3135"/>
      <c r="AM154" s="3134"/>
      <c r="AN154" s="3135"/>
      <c r="AO154" s="3134"/>
      <c r="AP154" s="3136"/>
      <c r="AQ154" s="188"/>
      <c r="AR154" s="3170"/>
      <c r="AS154" s="3128"/>
      <c r="AT154" s="189"/>
      <c r="AU154" s="189"/>
      <c r="AV154" s="189"/>
      <c r="AW154" s="189"/>
      <c r="AX154" s="189"/>
      <c r="AY154" t="str">
        <f t="shared" si="165"/>
        <v/>
      </c>
      <c r="CW154" s="25" t="str">
        <f t="shared" si="166"/>
        <v/>
      </c>
      <c r="CX154" s="25" t="str">
        <f t="shared" si="167"/>
        <v/>
      </c>
      <c r="CY154" s="25" t="str">
        <f t="shared" si="168"/>
        <v/>
      </c>
      <c r="CZ154" s="25" t="str">
        <f t="shared" si="169"/>
        <v/>
      </c>
      <c r="DA154" s="25" t="str">
        <f t="shared" si="170"/>
        <v/>
      </c>
      <c r="DB154" s="25" t="str">
        <f t="shared" si="171"/>
        <v/>
      </c>
      <c r="DC154" s="25" t="str">
        <f t="shared" si="172"/>
        <v/>
      </c>
      <c r="DD154" s="25" t="str">
        <f t="shared" si="173"/>
        <v/>
      </c>
      <c r="DE154"/>
      <c r="DG154" s="26">
        <f t="shared" si="174"/>
        <v>0</v>
      </c>
      <c r="DH154" s="26">
        <f t="shared" si="175"/>
        <v>0</v>
      </c>
      <c r="DI154" s="26">
        <f t="shared" si="176"/>
        <v>0</v>
      </c>
      <c r="DJ154" s="26">
        <f t="shared" si="177"/>
        <v>0</v>
      </c>
      <c r="DK154" s="26">
        <f t="shared" si="178"/>
        <v>0</v>
      </c>
      <c r="DL154" s="26">
        <f t="shared" si="179"/>
        <v>0</v>
      </c>
      <c r="DM154" s="26">
        <f t="shared" si="180"/>
        <v>0</v>
      </c>
      <c r="DN154" s="26">
        <f t="shared" si="181"/>
        <v>0</v>
      </c>
    </row>
    <row r="155" spans="1:118" x14ac:dyDescent="0.25">
      <c r="A155" s="3092" t="s">
        <v>4</v>
      </c>
      <c r="B155" s="3093"/>
      <c r="C155" s="3101"/>
      <c r="D155" s="3343">
        <f>SUM(D146:D154)</f>
        <v>495</v>
      </c>
      <c r="E155" s="3361">
        <f>SUM(E146:E154)</f>
        <v>158</v>
      </c>
      <c r="F155" s="3348">
        <f>SUM(F146:F154)</f>
        <v>337</v>
      </c>
      <c r="G155" s="3362">
        <f t="shared" ref="G155:AT155" si="182">SUM(G146:G154)</f>
        <v>0</v>
      </c>
      <c r="H155" s="3348">
        <f t="shared" si="182"/>
        <v>0</v>
      </c>
      <c r="I155" s="3362">
        <f t="shared" si="182"/>
        <v>0</v>
      </c>
      <c r="J155" s="3363">
        <f t="shared" si="182"/>
        <v>0</v>
      </c>
      <c r="K155" s="3362">
        <f t="shared" si="182"/>
        <v>0</v>
      </c>
      <c r="L155" s="3363">
        <f t="shared" si="182"/>
        <v>0</v>
      </c>
      <c r="M155" s="3362">
        <f t="shared" si="182"/>
        <v>0</v>
      </c>
      <c r="N155" s="3348">
        <f t="shared" si="182"/>
        <v>0</v>
      </c>
      <c r="O155" s="3362">
        <f t="shared" si="182"/>
        <v>0</v>
      </c>
      <c r="P155" s="3348">
        <f t="shared" si="182"/>
        <v>0</v>
      </c>
      <c r="Q155" s="3362">
        <f t="shared" si="182"/>
        <v>0</v>
      </c>
      <c r="R155" s="3348">
        <f t="shared" si="182"/>
        <v>0</v>
      </c>
      <c r="S155" s="3362">
        <f t="shared" si="182"/>
        <v>0</v>
      </c>
      <c r="T155" s="3348">
        <f t="shared" si="182"/>
        <v>4</v>
      </c>
      <c r="U155" s="3362">
        <f t="shared" si="182"/>
        <v>3</v>
      </c>
      <c r="V155" s="3348">
        <f t="shared" si="182"/>
        <v>2</v>
      </c>
      <c r="W155" s="3362">
        <f t="shared" si="182"/>
        <v>7</v>
      </c>
      <c r="X155" s="3348">
        <f t="shared" si="182"/>
        <v>9</v>
      </c>
      <c r="Y155" s="3362">
        <f t="shared" si="182"/>
        <v>22</v>
      </c>
      <c r="Z155" s="3348">
        <f t="shared" si="182"/>
        <v>26</v>
      </c>
      <c r="AA155" s="3362">
        <f t="shared" si="182"/>
        <v>48</v>
      </c>
      <c r="AB155" s="3348">
        <f t="shared" si="182"/>
        <v>37</v>
      </c>
      <c r="AC155" s="3362">
        <f t="shared" si="182"/>
        <v>5</v>
      </c>
      <c r="AD155" s="3348">
        <f t="shared" si="182"/>
        <v>18</v>
      </c>
      <c r="AE155" s="3362">
        <f t="shared" si="182"/>
        <v>12</v>
      </c>
      <c r="AF155" s="3348">
        <f t="shared" si="182"/>
        <v>27</v>
      </c>
      <c r="AG155" s="3362">
        <f t="shared" si="182"/>
        <v>18</v>
      </c>
      <c r="AH155" s="3348">
        <f t="shared" si="182"/>
        <v>75</v>
      </c>
      <c r="AI155" s="3362">
        <f t="shared" si="182"/>
        <v>15</v>
      </c>
      <c r="AJ155" s="3348">
        <f t="shared" si="182"/>
        <v>71</v>
      </c>
      <c r="AK155" s="3362">
        <f t="shared" si="182"/>
        <v>20</v>
      </c>
      <c r="AL155" s="3348">
        <f t="shared" si="182"/>
        <v>47</v>
      </c>
      <c r="AM155" s="3362">
        <f t="shared" si="182"/>
        <v>7</v>
      </c>
      <c r="AN155" s="3348">
        <f t="shared" si="182"/>
        <v>16</v>
      </c>
      <c r="AO155" s="3362">
        <f t="shared" si="182"/>
        <v>1</v>
      </c>
      <c r="AP155" s="3350">
        <f t="shared" si="182"/>
        <v>5</v>
      </c>
      <c r="AQ155" s="3348">
        <f t="shared" si="182"/>
        <v>0</v>
      </c>
      <c r="AR155" s="3349">
        <f t="shared" si="182"/>
        <v>0</v>
      </c>
      <c r="AS155" s="3348">
        <f t="shared" si="182"/>
        <v>0</v>
      </c>
      <c r="AT155" s="3364">
        <f t="shared" si="182"/>
        <v>0</v>
      </c>
      <c r="AU155" s="3364">
        <f>SUM(AU146:AU154)</f>
        <v>2</v>
      </c>
      <c r="AV155" s="3364">
        <f>SUM(AV146:AV154)</f>
        <v>0</v>
      </c>
      <c r="AW155" s="3364">
        <f>SUM(AW146:AW154)</f>
        <v>0</v>
      </c>
      <c r="AX155" s="3364">
        <f>SUM(AX146:AX154)</f>
        <v>0</v>
      </c>
      <c r="CW155"/>
      <c r="CX155"/>
      <c r="CY155"/>
      <c r="CZ155"/>
      <c r="DA155"/>
      <c r="DB155"/>
      <c r="DC155"/>
      <c r="DD155"/>
      <c r="DE155"/>
      <c r="DG155"/>
      <c r="DH155"/>
      <c r="DI155"/>
      <c r="DJ155"/>
      <c r="DK155"/>
      <c r="DL155"/>
      <c r="DM155"/>
    </row>
    <row r="156" spans="1:118" x14ac:dyDescent="0.25">
      <c r="A156" s="43" t="s">
        <v>186</v>
      </c>
      <c r="B156" s="212"/>
      <c r="C156" s="212"/>
      <c r="D156" s="212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4"/>
      <c r="R156" s="46"/>
      <c r="S156" s="10"/>
      <c r="T156" s="10"/>
      <c r="U156" s="10"/>
      <c r="V156" s="10"/>
      <c r="W156" s="10"/>
      <c r="X156" s="204"/>
      <c r="Y156" s="10"/>
      <c r="Z156" s="10"/>
      <c r="AA156" s="10"/>
      <c r="AB156" s="10"/>
      <c r="AC156" s="10"/>
      <c r="AD156" s="10"/>
      <c r="AE156" s="10"/>
      <c r="AF156" s="10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CW156"/>
      <c r="CX156"/>
      <c r="CY156"/>
      <c r="CZ156"/>
      <c r="DA156"/>
      <c r="DB156"/>
      <c r="DC156"/>
      <c r="DD156"/>
      <c r="DE156"/>
      <c r="DG156"/>
      <c r="DH156"/>
      <c r="DI156"/>
      <c r="DJ156"/>
      <c r="DK156"/>
      <c r="DL156"/>
      <c r="DM156"/>
    </row>
    <row r="157" spans="1:118" ht="15" customHeight="1" x14ac:dyDescent="0.25">
      <c r="A157" s="3086" t="s">
        <v>187</v>
      </c>
      <c r="B157" s="632"/>
      <c r="C157" s="3088"/>
      <c r="D157" s="3205" t="s">
        <v>4</v>
      </c>
      <c r="E157" s="638"/>
      <c r="F157" s="3151"/>
      <c r="G157" s="3092" t="s">
        <v>5</v>
      </c>
      <c r="H157" s="3093"/>
      <c r="I157" s="3093"/>
      <c r="J157" s="3093"/>
      <c r="K157" s="3093"/>
      <c r="L157" s="3093"/>
      <c r="M157" s="3093"/>
      <c r="N157" s="3093"/>
      <c r="O157" s="3093"/>
      <c r="P157" s="3093"/>
      <c r="Q157" s="3093"/>
      <c r="R157" s="3093"/>
      <c r="S157" s="3093"/>
      <c r="T157" s="3093"/>
      <c r="U157" s="3093"/>
      <c r="V157" s="3093"/>
      <c r="W157" s="3093"/>
      <c r="X157" s="3093"/>
      <c r="Y157" s="3093"/>
      <c r="Z157" s="3093"/>
      <c r="AA157" s="3093"/>
      <c r="AB157" s="3093"/>
      <c r="AC157" s="3093"/>
      <c r="AD157" s="3093"/>
      <c r="AE157" s="3093"/>
      <c r="AF157" s="3093"/>
      <c r="AG157" s="3093"/>
      <c r="AH157" s="3093"/>
      <c r="AI157" s="3093"/>
      <c r="AJ157" s="3093"/>
      <c r="AK157" s="3093"/>
      <c r="AL157" s="3093"/>
      <c r="AM157" s="3093"/>
      <c r="AN157" s="3093"/>
      <c r="AO157" s="3093"/>
      <c r="AP157" s="3101"/>
      <c r="AQ157" s="3095" t="s">
        <v>42</v>
      </c>
      <c r="AR157" s="3268" t="s">
        <v>9</v>
      </c>
      <c r="AS157" s="3317" t="s">
        <v>12</v>
      </c>
      <c r="AT157" s="3317" t="s">
        <v>13</v>
      </c>
      <c r="AU157" s="3318" t="s">
        <v>10</v>
      </c>
      <c r="AV157" s="3318" t="s">
        <v>188</v>
      </c>
      <c r="AW157" s="3091" t="s">
        <v>189</v>
      </c>
      <c r="CW157"/>
      <c r="CX157"/>
      <c r="CY157"/>
      <c r="CZ157"/>
      <c r="DA157"/>
      <c r="DB157"/>
      <c r="DC157"/>
      <c r="DD157"/>
      <c r="DE157"/>
      <c r="DG157"/>
      <c r="DH157"/>
      <c r="DI157"/>
      <c r="DJ157"/>
      <c r="DK157"/>
      <c r="DL157"/>
      <c r="DM157"/>
    </row>
    <row r="158" spans="1:118" ht="15" customHeight="1" x14ac:dyDescent="0.25">
      <c r="A158" s="783"/>
      <c r="B158" s="634"/>
      <c r="C158" s="635"/>
      <c r="D158" s="688"/>
      <c r="E158" s="689"/>
      <c r="F158" s="645"/>
      <c r="G158" s="3153" t="s">
        <v>14</v>
      </c>
      <c r="H158" s="3100"/>
      <c r="I158" s="3092" t="s">
        <v>15</v>
      </c>
      <c r="J158" s="3101"/>
      <c r="K158" s="3093" t="s">
        <v>16</v>
      </c>
      <c r="L158" s="3101"/>
      <c r="M158" s="3092" t="s">
        <v>17</v>
      </c>
      <c r="N158" s="3101"/>
      <c r="O158" s="3092" t="s">
        <v>18</v>
      </c>
      <c r="P158" s="3101"/>
      <c r="Q158" s="3092" t="s">
        <v>19</v>
      </c>
      <c r="R158" s="3101"/>
      <c r="S158" s="3092" t="s">
        <v>20</v>
      </c>
      <c r="T158" s="3101"/>
      <c r="U158" s="3092" t="s">
        <v>21</v>
      </c>
      <c r="V158" s="3101"/>
      <c r="W158" s="3092" t="s">
        <v>22</v>
      </c>
      <c r="X158" s="3101"/>
      <c r="Y158" s="3092" t="s">
        <v>23</v>
      </c>
      <c r="Z158" s="3102"/>
      <c r="AA158" s="3092" t="s">
        <v>24</v>
      </c>
      <c r="AB158" s="3102"/>
      <c r="AC158" s="3365" t="s">
        <v>25</v>
      </c>
      <c r="AD158" s="3366"/>
      <c r="AE158" s="3365" t="s">
        <v>26</v>
      </c>
      <c r="AF158" s="3366"/>
      <c r="AG158" s="3365" t="s">
        <v>27</v>
      </c>
      <c r="AH158" s="3366"/>
      <c r="AI158" s="3365" t="s">
        <v>28</v>
      </c>
      <c r="AJ158" s="3366"/>
      <c r="AK158" s="3092" t="s">
        <v>29</v>
      </c>
      <c r="AL158" s="3102"/>
      <c r="AM158" s="3092" t="s">
        <v>30</v>
      </c>
      <c r="AN158" s="3102"/>
      <c r="AO158" s="3092" t="s">
        <v>31</v>
      </c>
      <c r="AP158" s="3102"/>
      <c r="AQ158" s="694"/>
      <c r="AR158" s="712"/>
      <c r="AS158" s="3317"/>
      <c r="AT158" s="3317"/>
      <c r="AU158" s="741"/>
      <c r="AV158" s="741"/>
      <c r="AW158" s="650"/>
      <c r="CW158"/>
      <c r="CX158"/>
      <c r="CY158"/>
      <c r="CZ158"/>
      <c r="DA158"/>
      <c r="DB158"/>
      <c r="DC158"/>
      <c r="DD158"/>
      <c r="DE158"/>
      <c r="DG158"/>
      <c r="DH158"/>
      <c r="DI158"/>
      <c r="DJ158"/>
      <c r="DK158"/>
      <c r="DL158"/>
      <c r="DM158"/>
    </row>
    <row r="159" spans="1:118" x14ac:dyDescent="0.25">
      <c r="A159" s="3103"/>
      <c r="B159" s="636"/>
      <c r="C159" s="3104"/>
      <c r="D159" s="3105" t="s">
        <v>32</v>
      </c>
      <c r="E159" s="3207" t="s">
        <v>33</v>
      </c>
      <c r="F159" s="3109" t="s">
        <v>34</v>
      </c>
      <c r="G159" s="3108" t="s">
        <v>33</v>
      </c>
      <c r="H159" s="3109" t="s">
        <v>34</v>
      </c>
      <c r="I159" s="3110" t="s">
        <v>33</v>
      </c>
      <c r="J159" s="3109" t="s">
        <v>34</v>
      </c>
      <c r="K159" s="3110" t="s">
        <v>33</v>
      </c>
      <c r="L159" s="3109" t="s">
        <v>34</v>
      </c>
      <c r="M159" s="3110" t="s">
        <v>33</v>
      </c>
      <c r="N159" s="3109" t="s">
        <v>34</v>
      </c>
      <c r="O159" s="3110" t="s">
        <v>33</v>
      </c>
      <c r="P159" s="3109" t="s">
        <v>34</v>
      </c>
      <c r="Q159" s="3110" t="s">
        <v>33</v>
      </c>
      <c r="R159" s="3109" t="s">
        <v>34</v>
      </c>
      <c r="S159" s="3110" t="s">
        <v>33</v>
      </c>
      <c r="T159" s="3109" t="s">
        <v>34</v>
      </c>
      <c r="U159" s="3110" t="s">
        <v>33</v>
      </c>
      <c r="V159" s="3109" t="s">
        <v>34</v>
      </c>
      <c r="W159" s="3110" t="s">
        <v>33</v>
      </c>
      <c r="X159" s="3109" t="s">
        <v>34</v>
      </c>
      <c r="Y159" s="3110" t="s">
        <v>33</v>
      </c>
      <c r="Z159" s="3109" t="s">
        <v>34</v>
      </c>
      <c r="AA159" s="3110" t="s">
        <v>33</v>
      </c>
      <c r="AB159" s="3109" t="s">
        <v>34</v>
      </c>
      <c r="AC159" s="3110" t="s">
        <v>33</v>
      </c>
      <c r="AD159" s="3109" t="s">
        <v>34</v>
      </c>
      <c r="AE159" s="3110" t="s">
        <v>33</v>
      </c>
      <c r="AF159" s="3109" t="s">
        <v>34</v>
      </c>
      <c r="AG159" s="3110" t="s">
        <v>33</v>
      </c>
      <c r="AH159" s="3109" t="s">
        <v>34</v>
      </c>
      <c r="AI159" s="3110" t="s">
        <v>33</v>
      </c>
      <c r="AJ159" s="3109" t="s">
        <v>34</v>
      </c>
      <c r="AK159" s="3110" t="s">
        <v>33</v>
      </c>
      <c r="AL159" s="3109" t="s">
        <v>34</v>
      </c>
      <c r="AM159" s="3110" t="s">
        <v>33</v>
      </c>
      <c r="AN159" s="3109" t="s">
        <v>34</v>
      </c>
      <c r="AO159" s="3110" t="s">
        <v>33</v>
      </c>
      <c r="AP159" s="3109" t="s">
        <v>34</v>
      </c>
      <c r="AQ159" s="2738"/>
      <c r="AR159" s="3367"/>
      <c r="AS159" s="3317"/>
      <c r="AT159" s="3317"/>
      <c r="AU159" s="3320"/>
      <c r="AV159" s="3320"/>
      <c r="AW159" s="3098"/>
      <c r="CW159"/>
      <c r="CX159"/>
      <c r="CY159"/>
      <c r="CZ159"/>
      <c r="DA159"/>
      <c r="DB159"/>
      <c r="DC159"/>
      <c r="DD159"/>
      <c r="DE159"/>
      <c r="DG159"/>
      <c r="DH159"/>
      <c r="DI159"/>
      <c r="DJ159"/>
      <c r="DK159"/>
      <c r="DL159"/>
      <c r="DM159"/>
    </row>
    <row r="160" spans="1:118" ht="15" customHeight="1" x14ac:dyDescent="0.25">
      <c r="A160" s="3312" t="s">
        <v>190</v>
      </c>
      <c r="B160" s="3368" t="s">
        <v>191</v>
      </c>
      <c r="C160" s="3369"/>
      <c r="D160" s="3370">
        <f t="shared" ref="D160:D170" si="183">SUM(F160)</f>
        <v>0</v>
      </c>
      <c r="E160" s="216"/>
      <c r="F160" s="3371">
        <f>SUM(AD160+AF160+AH160+AJ160+AL160+AN160+AP160)</f>
        <v>0</v>
      </c>
      <c r="G160" s="3372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20"/>
      <c r="AD160" s="52"/>
      <c r="AE160" s="3373"/>
      <c r="AF160" s="52"/>
      <c r="AG160" s="3373"/>
      <c r="AH160" s="52"/>
      <c r="AI160" s="3373"/>
      <c r="AJ160" s="52"/>
      <c r="AK160" s="3373"/>
      <c r="AL160" s="52"/>
      <c r="AM160" s="3373"/>
      <c r="AN160" s="52"/>
      <c r="AO160" s="3373"/>
      <c r="AP160" s="52"/>
      <c r="AQ160" s="3374"/>
      <c r="AR160" s="52"/>
      <c r="AS160" s="3187"/>
      <c r="AT160" s="3187"/>
      <c r="AU160" s="3143"/>
      <c r="AV160" s="3375"/>
      <c r="AW160" s="3375"/>
      <c r="AX160" t="str">
        <f>CW160&amp;CW160&amp;CX160&amp;CY160&amp;CZ160&amp;DA160&amp;DB160&amp;DC160</f>
        <v/>
      </c>
      <c r="CW160"/>
      <c r="CX160" s="25" t="str">
        <f>IF(AND(D160&gt;0,AR160=""),"  * No olvide digitar la variable  Usuarios con Discapacidad. Digite Cero si no tiene.",IF(AR160&gt;D160," * La variable Usuarios con Discapacidad no pueden superar el Total Ambos Sexos.",""))</f>
        <v/>
      </c>
      <c r="CY160" s="25" t="str">
        <f>IF(AND(D160&gt;0,AS160=""),"  * No olvide digitar la variable Niños, niñas, adolescentes y jóvenes SENAME. Digite Cero si no tiene.",IF(AS160&gt;D160," * La variable Niños, niñas, adolescentes y jóvenes SENAME no pueden superar el Total Ambos Sexos.",""))</f>
        <v/>
      </c>
      <c r="CZ160" s="25" t="str">
        <f>IF(AND(D160&gt;0,AT160=""),"  * No olvide digitar la variable Niños, niñas, adolescentes y jóvenes Mejor Niñez. Digite Cero si no tiene.",IF(AT160&gt;D160," * La variable Niños, niñas, adolescentes y jóvenes Mejor Niñez  no pueden superar el Total Ambos Sexos.",""))</f>
        <v/>
      </c>
      <c r="DA160" s="25" t="str">
        <f>IF(AND(D160&gt;0,AU160=""),"  * No olvide digitar la variable Migrantes. Digite Cero si no tiene.",IF(AU160&gt;D160," * La variable Migrantes no pueden superar el Total Ambos Sexos.",""))</f>
        <v/>
      </c>
      <c r="DB160" s="224"/>
      <c r="DC160" s="224"/>
      <c r="DD160"/>
      <c r="DE160"/>
      <c r="DG160"/>
      <c r="DH160" s="26">
        <f>IF(AND(D160&gt;0,AR160=""),1,IF(AR160&gt;D160,1,0))</f>
        <v>0</v>
      </c>
      <c r="DI160" s="26">
        <f>IF(AND(D160&gt;0,AS160=""),1,IF(AS160&gt;D160,1,0))</f>
        <v>0</v>
      </c>
      <c r="DJ160" s="26">
        <f>IF(AND(D160&gt;0,AT160=""),1,IF(AT160&gt;D160,1,0))</f>
        <v>0</v>
      </c>
      <c r="DK160" s="26">
        <f>IF(AND(D160&gt;0,AU160=""),1,IF(AU160&gt;D160,1,0))</f>
        <v>0</v>
      </c>
      <c r="DL160" s="224"/>
      <c r="DM160" s="224"/>
    </row>
    <row r="161" spans="1:117" x14ac:dyDescent="0.25">
      <c r="A161" s="713"/>
      <c r="B161" s="2985" t="s">
        <v>95</v>
      </c>
      <c r="C161" s="2986"/>
      <c r="D161" s="2975">
        <f t="shared" si="183"/>
        <v>0</v>
      </c>
      <c r="E161" s="3376"/>
      <c r="F161" s="3377">
        <f t="shared" ref="F161:F170" si="184">SUM(AD161+AF161+AH161+AJ161+AL161+AN161+AP161)</f>
        <v>0</v>
      </c>
      <c r="G161" s="3336"/>
      <c r="H161" s="3378"/>
      <c r="I161" s="3378"/>
      <c r="J161" s="3378"/>
      <c r="K161" s="3378"/>
      <c r="L161" s="3378"/>
      <c r="M161" s="3378"/>
      <c r="N161" s="3378"/>
      <c r="O161" s="3378"/>
      <c r="P161" s="3378"/>
      <c r="Q161" s="3378"/>
      <c r="R161" s="3378"/>
      <c r="S161" s="3378"/>
      <c r="T161" s="3378"/>
      <c r="U161" s="3378"/>
      <c r="V161" s="3378"/>
      <c r="W161" s="3378"/>
      <c r="X161" s="3378"/>
      <c r="Y161" s="3378"/>
      <c r="Z161" s="3378"/>
      <c r="AA161" s="3378"/>
      <c r="AB161" s="3378"/>
      <c r="AC161" s="3379"/>
      <c r="AD161" s="22"/>
      <c r="AE161" s="3326"/>
      <c r="AF161" s="22"/>
      <c r="AG161" s="3326"/>
      <c r="AH161" s="22"/>
      <c r="AI161" s="3326"/>
      <c r="AJ161" s="22"/>
      <c r="AK161" s="3326"/>
      <c r="AL161" s="22"/>
      <c r="AM161" s="3326"/>
      <c r="AN161" s="22"/>
      <c r="AO161" s="3326"/>
      <c r="AP161" s="22"/>
      <c r="AQ161" s="230"/>
      <c r="AR161" s="22"/>
      <c r="AS161" s="20"/>
      <c r="AT161" s="20"/>
      <c r="AU161" s="3128"/>
      <c r="AV161" s="231"/>
      <c r="AW161" s="24"/>
      <c r="AX161" t="str">
        <f t="shared" ref="AX161:AX163" si="185">CW161&amp;CW161&amp;CX161&amp;CY161&amp;CZ161&amp;DA161&amp;DB161&amp;DC161</f>
        <v/>
      </c>
      <c r="CW161"/>
      <c r="CX161" s="25" t="str">
        <f t="shared" ref="CX161:CX163" si="186">IF(AND(D161&gt;0,AR161=""),"  * No olvide digitar la variable  Usuarios con Discapacidad. Digite Cero si no tiene.",IF(AR161&gt;D161," * La variable Usuarios con Discapacidad no pueden superar el Total Ambos Sexos.",""))</f>
        <v/>
      </c>
      <c r="CY161" s="25" t="str">
        <f t="shared" ref="CY161:CY163" si="187">IF(AND(D161&gt;0,AS161=""),"  * No olvide digitar la variable Niños, niñas, adolescentes y jóvenes SENAME. Digite Cero si no tiene.",IF(AS161&gt;D161," * La variable Niños, niñas, adolescentes y jóvenes SENAME no pueden superar el Total Ambos Sexos.",""))</f>
        <v/>
      </c>
      <c r="CZ161" s="25" t="str">
        <f t="shared" ref="CZ161:CZ163" si="188">IF(AND(D161&gt;0,AT161=""),"  * No olvide digitar la variable Niños, niñas, adolescentes y jóvenes Mejor Niñez. Digite Cero si no tiene.",IF(AT161&gt;D161," * La variable Niños, niñas, adolescentes y jóvenes Mejor Niñez  no pueden superar el Total Ambos Sexos.",""))</f>
        <v/>
      </c>
      <c r="DA161" s="25" t="str">
        <f t="shared" ref="DA161:DA163" si="189">IF(AND(D161&gt;0,AU161=""),"  * No olvide digitar la variable Migrantes. Digite Cero si no tiene.",IF(AU161&gt;D161," * La variable Migrantes no pueden superar el Total Ambos Sexos.",""))</f>
        <v/>
      </c>
      <c r="DB161" s="224"/>
      <c r="DC161" s="25" t="str">
        <f>IF(AND(D161&gt;0,AW161=""),"  * No olvide digitar la variable Paciente Diabético en control PSCV. Digite Cero si no tiene.",IF(AW161&gt;D161," * La variable Paciente Diabético en control PSCV no pueden superar el Total Ambos Sexos.",""))</f>
        <v/>
      </c>
      <c r="DD161"/>
      <c r="DE161"/>
      <c r="DG161"/>
      <c r="DH161" s="26">
        <f t="shared" ref="DH161:DH163" si="190">IF(AND(D161&gt;0,AR161=""),1,IF(AR161&gt;D161,1,0))</f>
        <v>0</v>
      </c>
      <c r="DI161" s="26">
        <f t="shared" ref="DI161:DI163" si="191">IF(AND(D161&gt;0,AS161=""),1,IF(AS161&gt;D161,1,0))</f>
        <v>0</v>
      </c>
      <c r="DJ161" s="26">
        <f t="shared" ref="DJ161:DJ163" si="192">IF(AND(D161&gt;0,AT161=""),1,IF(AT161&gt;D161,1,0))</f>
        <v>0</v>
      </c>
      <c r="DK161" s="26">
        <f t="shared" ref="DK161:DK163" si="193">IF(AND(D161&gt;0,AU161=""),1,IF(AU161&gt;D161,1,0))</f>
        <v>0</v>
      </c>
      <c r="DL161" s="224"/>
      <c r="DM161" s="26">
        <f>IF(AND(D161&gt;0,AW161=""),1,IF(AW161&gt;D161,1,0))</f>
        <v>0</v>
      </c>
    </row>
    <row r="162" spans="1:117" x14ac:dyDescent="0.25">
      <c r="A162" s="713"/>
      <c r="B162" s="3380" t="s">
        <v>93</v>
      </c>
      <c r="C162" s="3381"/>
      <c r="D162" s="2975">
        <f t="shared" si="183"/>
        <v>0</v>
      </c>
      <c r="E162" s="3376"/>
      <c r="F162" s="3377">
        <f t="shared" si="184"/>
        <v>0</v>
      </c>
      <c r="G162" s="3336"/>
      <c r="H162" s="3378"/>
      <c r="I162" s="3378"/>
      <c r="J162" s="3378"/>
      <c r="K162" s="3378"/>
      <c r="L162" s="3378"/>
      <c r="M162" s="3378"/>
      <c r="N162" s="3378"/>
      <c r="O162" s="3378"/>
      <c r="P162" s="3378"/>
      <c r="Q162" s="3378"/>
      <c r="R162" s="3378"/>
      <c r="S162" s="3378"/>
      <c r="T162" s="3378"/>
      <c r="U162" s="3378"/>
      <c r="V162" s="3378"/>
      <c r="W162" s="3378"/>
      <c r="X162" s="3378"/>
      <c r="Y162" s="3378"/>
      <c r="Z162" s="3378"/>
      <c r="AA162" s="3378"/>
      <c r="AB162" s="3378"/>
      <c r="AC162" s="3379"/>
      <c r="AD162" s="232"/>
      <c r="AE162" s="3326"/>
      <c r="AF162" s="232"/>
      <c r="AG162" s="3326"/>
      <c r="AH162" s="232"/>
      <c r="AI162" s="3326"/>
      <c r="AJ162" s="232"/>
      <c r="AK162" s="3326"/>
      <c r="AL162" s="232"/>
      <c r="AM162" s="3326"/>
      <c r="AN162" s="232"/>
      <c r="AO162" s="3326"/>
      <c r="AP162" s="232"/>
      <c r="AQ162" s="3127"/>
      <c r="AR162" s="3125"/>
      <c r="AS162" s="3170"/>
      <c r="AT162" s="3170"/>
      <c r="AU162" s="3128"/>
      <c r="AV162" s="234"/>
      <c r="AW162" s="235"/>
      <c r="AX162" t="str">
        <f t="shared" si="185"/>
        <v/>
      </c>
      <c r="CW162"/>
      <c r="CX162" s="25" t="str">
        <f t="shared" si="186"/>
        <v/>
      </c>
      <c r="CY162" s="25" t="str">
        <f t="shared" si="187"/>
        <v/>
      </c>
      <c r="CZ162" s="25" t="str">
        <f t="shared" si="188"/>
        <v/>
      </c>
      <c r="DA162" s="25" t="str">
        <f t="shared" si="189"/>
        <v/>
      </c>
      <c r="DB162" s="224"/>
      <c r="DC162" s="25" t="str">
        <f>IF(AND(D162&gt;0,AW162=""),"  * No olvide digitar la variable Paciente Diabético en control PSCV. Digite Cero si no tiene.",IF(AW162&gt;D162," * La variable Paciente Diabético en control PSCV no pueden superar el Total Ambos Sexos.",""))</f>
        <v/>
      </c>
      <c r="DD162"/>
      <c r="DE162"/>
      <c r="DG162"/>
      <c r="DH162" s="26">
        <f t="shared" si="190"/>
        <v>0</v>
      </c>
      <c r="DI162" s="26">
        <f t="shared" si="191"/>
        <v>0</v>
      </c>
      <c r="DJ162" s="26">
        <f t="shared" si="192"/>
        <v>0</v>
      </c>
      <c r="DK162" s="26">
        <f t="shared" si="193"/>
        <v>0</v>
      </c>
      <c r="DL162" s="224"/>
      <c r="DM162" s="26">
        <f>IF(AND(D162&gt;0,AW162=""),1,IF(AW162&gt;D162,1,0))</f>
        <v>0</v>
      </c>
    </row>
    <row r="163" spans="1:117" x14ac:dyDescent="0.25">
      <c r="A163" s="713"/>
      <c r="B163" s="3197" t="s">
        <v>156</v>
      </c>
      <c r="C163" s="686"/>
      <c r="D163" s="2988">
        <f t="shared" si="183"/>
        <v>0</v>
      </c>
      <c r="E163" s="3376"/>
      <c r="F163" s="237">
        <f t="shared" si="184"/>
        <v>0</v>
      </c>
      <c r="G163" s="3336"/>
      <c r="H163" s="3378"/>
      <c r="I163" s="3378"/>
      <c r="J163" s="3378"/>
      <c r="K163" s="3378"/>
      <c r="L163" s="3378"/>
      <c r="M163" s="3378"/>
      <c r="N163" s="3378"/>
      <c r="O163" s="3378"/>
      <c r="P163" s="3378"/>
      <c r="Q163" s="3378"/>
      <c r="R163" s="3378"/>
      <c r="S163" s="3378"/>
      <c r="T163" s="3378"/>
      <c r="U163" s="3378"/>
      <c r="V163" s="3378"/>
      <c r="W163" s="3378"/>
      <c r="X163" s="3378"/>
      <c r="Y163" s="3378"/>
      <c r="Z163" s="3378"/>
      <c r="AA163" s="3378"/>
      <c r="AB163" s="3378"/>
      <c r="AC163" s="3379"/>
      <c r="AD163" s="3135"/>
      <c r="AE163" s="3326"/>
      <c r="AF163" s="3135"/>
      <c r="AG163" s="3326"/>
      <c r="AH163" s="3135"/>
      <c r="AI163" s="3326"/>
      <c r="AJ163" s="3135"/>
      <c r="AK163" s="3326"/>
      <c r="AL163" s="3135"/>
      <c r="AM163" s="3326"/>
      <c r="AN163" s="3135"/>
      <c r="AO163" s="3326"/>
      <c r="AP163" s="3135"/>
      <c r="AQ163" s="3137"/>
      <c r="AR163" s="3135"/>
      <c r="AS163" s="39"/>
      <c r="AT163" s="39"/>
      <c r="AU163" s="3138"/>
      <c r="AV163" s="3382"/>
      <c r="AW163" s="3382"/>
      <c r="AX163" t="str">
        <f t="shared" si="185"/>
        <v/>
      </c>
      <c r="CW163"/>
      <c r="CX163" s="25" t="str">
        <f t="shared" si="186"/>
        <v/>
      </c>
      <c r="CY163" s="25" t="str">
        <f t="shared" si="187"/>
        <v/>
      </c>
      <c r="CZ163" s="25" t="str">
        <f t="shared" si="188"/>
        <v/>
      </c>
      <c r="DA163" s="25" t="str">
        <f t="shared" si="189"/>
        <v/>
      </c>
      <c r="DB163" s="224"/>
      <c r="DC163" s="224"/>
      <c r="DD163"/>
      <c r="DE163"/>
      <c r="DG163"/>
      <c r="DH163" s="26">
        <f t="shared" si="190"/>
        <v>0</v>
      </c>
      <c r="DI163" s="26">
        <f t="shared" si="191"/>
        <v>0</v>
      </c>
      <c r="DJ163" s="26">
        <f t="shared" si="192"/>
        <v>0</v>
      </c>
      <c r="DK163" s="26">
        <f t="shared" si="193"/>
        <v>0</v>
      </c>
      <c r="DL163" s="224"/>
      <c r="DM163" s="224"/>
    </row>
    <row r="164" spans="1:117" x14ac:dyDescent="0.25">
      <c r="A164" s="713"/>
      <c r="B164" s="3312" t="s">
        <v>192</v>
      </c>
      <c r="C164" s="3310" t="s">
        <v>4</v>
      </c>
      <c r="D164" s="2680">
        <f t="shared" si="183"/>
        <v>0</v>
      </c>
      <c r="E164" s="3376"/>
      <c r="F164" s="3383">
        <f t="shared" si="184"/>
        <v>0</v>
      </c>
      <c r="G164" s="3336"/>
      <c r="H164" s="3378"/>
      <c r="I164" s="3378"/>
      <c r="J164" s="3378"/>
      <c r="K164" s="3378"/>
      <c r="L164" s="3378"/>
      <c r="M164" s="3378"/>
      <c r="N164" s="3378"/>
      <c r="O164" s="3378"/>
      <c r="P164" s="3378"/>
      <c r="Q164" s="3378"/>
      <c r="R164" s="3378"/>
      <c r="S164" s="3378"/>
      <c r="T164" s="3378"/>
      <c r="U164" s="3378"/>
      <c r="V164" s="3378"/>
      <c r="W164" s="3378"/>
      <c r="X164" s="3378"/>
      <c r="Y164" s="3378"/>
      <c r="Z164" s="3378"/>
      <c r="AA164" s="3378"/>
      <c r="AB164" s="3378"/>
      <c r="AC164" s="3379"/>
      <c r="AD164" s="3344">
        <f>SUM(AD165:AD170)</f>
        <v>0</v>
      </c>
      <c r="AE164" s="3326"/>
      <c r="AF164" s="3344">
        <f t="shared" ref="AF164:AW164" si="194">SUM(AF165:AF170)</f>
        <v>0</v>
      </c>
      <c r="AG164" s="3326"/>
      <c r="AH164" s="3344">
        <f t="shared" si="194"/>
        <v>0</v>
      </c>
      <c r="AI164" s="3326"/>
      <c r="AJ164" s="3344">
        <f t="shared" si="194"/>
        <v>0</v>
      </c>
      <c r="AK164" s="3326"/>
      <c r="AL164" s="3344">
        <f t="shared" si="194"/>
        <v>0</v>
      </c>
      <c r="AM164" s="3326"/>
      <c r="AN164" s="3344">
        <f t="shared" si="194"/>
        <v>0</v>
      </c>
      <c r="AO164" s="3326"/>
      <c r="AP164" s="3344">
        <f t="shared" si="194"/>
        <v>0</v>
      </c>
      <c r="AQ164" s="3384">
        <f>SUM(AQ165:AQ170)</f>
        <v>0</v>
      </c>
      <c r="AR164" s="3344">
        <f t="shared" si="194"/>
        <v>0</v>
      </c>
      <c r="AS164" s="3201">
        <f>SUM(AS165:AS170)</f>
        <v>0</v>
      </c>
      <c r="AT164" s="3201">
        <f>SUM(AT165:AT170)</f>
        <v>0</v>
      </c>
      <c r="AU164" s="3201">
        <f>SUM(AU165:AU170)</f>
        <v>0</v>
      </c>
      <c r="AV164" s="3204">
        <f t="shared" si="194"/>
        <v>0</v>
      </c>
      <c r="AW164" s="3201">
        <f t="shared" si="194"/>
        <v>0</v>
      </c>
      <c r="CW164"/>
      <c r="CX164"/>
      <c r="CY164"/>
      <c r="CZ164"/>
      <c r="DA164" s="540"/>
      <c r="DB164"/>
      <c r="DC164"/>
      <c r="DD164"/>
      <c r="DE164"/>
      <c r="DG164"/>
      <c r="DH164"/>
      <c r="DI164"/>
      <c r="DJ164"/>
      <c r="DK164"/>
      <c r="DL164"/>
      <c r="DM164"/>
    </row>
    <row r="165" spans="1:117" x14ac:dyDescent="0.25">
      <c r="A165" s="713"/>
      <c r="B165" s="713"/>
      <c r="C165" s="244" t="s">
        <v>193</v>
      </c>
      <c r="D165" s="245">
        <f t="shared" si="183"/>
        <v>0</v>
      </c>
      <c r="E165" s="3376"/>
      <c r="F165" s="246">
        <f>SUM(AD165+AF165+AH165+AJ165+AL165+AN165+AP165)</f>
        <v>0</v>
      </c>
      <c r="G165" s="3336"/>
      <c r="H165" s="3378"/>
      <c r="I165" s="3378"/>
      <c r="J165" s="3378"/>
      <c r="K165" s="3378"/>
      <c r="L165" s="3378"/>
      <c r="M165" s="3378"/>
      <c r="N165" s="3378"/>
      <c r="O165" s="3378"/>
      <c r="P165" s="3378"/>
      <c r="Q165" s="3378"/>
      <c r="R165" s="3378"/>
      <c r="S165" s="3378"/>
      <c r="T165" s="3378"/>
      <c r="U165" s="3378"/>
      <c r="V165" s="3378"/>
      <c r="W165" s="3378"/>
      <c r="X165" s="3378"/>
      <c r="Y165" s="3378"/>
      <c r="Z165" s="3378"/>
      <c r="AA165" s="3378"/>
      <c r="AB165" s="3378"/>
      <c r="AC165" s="3379"/>
      <c r="AD165" s="22"/>
      <c r="AE165" s="3326"/>
      <c r="AF165" s="22"/>
      <c r="AG165" s="3326"/>
      <c r="AH165" s="22"/>
      <c r="AI165" s="3326"/>
      <c r="AJ165" s="22"/>
      <c r="AK165" s="3326"/>
      <c r="AL165" s="22"/>
      <c r="AM165" s="3326"/>
      <c r="AN165" s="22"/>
      <c r="AO165" s="3326"/>
      <c r="AP165" s="22"/>
      <c r="AQ165" s="230"/>
      <c r="AR165" s="22"/>
      <c r="AS165" s="20"/>
      <c r="AT165" s="20"/>
      <c r="AU165" s="20"/>
      <c r="AV165" s="24"/>
      <c r="AW165" s="20"/>
      <c r="AX165" t="str">
        <f t="shared" ref="AX165:AX196" si="195">CW165&amp;CX165&amp;CY165&amp;CZ165&amp;DA165&amp;DB165&amp;DC165&amp;DD165&amp;DE165</f>
        <v/>
      </c>
      <c r="CW165"/>
      <c r="CX165" s="25" t="str">
        <f t="shared" ref="CX165:CX175" si="196">IF(AND(D165&gt;0,AR165=""),"  * No olvide digitar la variable  Usuarios con Discapacidad. Digite Cero si no tiene.",IF(AR165&gt;D165," * La variable Usuarios con Discapacidad no pueden superar el Total Ambos Sexos.",""))</f>
        <v/>
      </c>
      <c r="CY165" s="25" t="str">
        <f t="shared" ref="CY165:CY175" si="197">IF(AND(D165&gt;0,AS165=""),"  * No olvide digitar la variable Niños, niñas, adolescentes y jóvenes SENAME. Digite Cero si no tiene.",IF(AS165&gt;D165," * La variable Niños, niñas, adolescentes y jóvenes SENAME no pueden superar el Total Ambos Sexos.",""))</f>
        <v/>
      </c>
      <c r="CZ165" s="25" t="str">
        <f t="shared" ref="CZ165:CZ175" si="198">IF(AND(D165&gt;0,AT165=""),"  * No olvide digitar la variable Niños, niñas, adolescentes y jóvenes Mejor Niñez. Digite Cero si no tiene.",IF(AT165&gt;D165," * La variable Niños, niñas, adolescentes y jóvenes Mejor Niñez  no pueden superar el Total Ambos Sexos.",""))</f>
        <v/>
      </c>
      <c r="DA165" s="25" t="str">
        <f t="shared" ref="DA165:DA175" si="199">IF(AND(D165&gt;0,AU165=""),"  * No olvide digitar la variable Migrantes. Digite Cero si no tiene.",IF(AU165&gt;D165," * La variable Migrantes no pueden superar el Total Ambos Sexos.",""))</f>
        <v/>
      </c>
      <c r="DB165" s="25" t="str">
        <f>IF(AND($D165&gt;0,AV165=""),"  * No olvide digitar la variable Egreso por Abandono. Digite Cero si no tiene.",IF(AV165&gt;$D165," * La variable Egreso por Abandono no pueden superar el Total Ambos Sexos.",""))</f>
        <v/>
      </c>
      <c r="DC165" s="25" t="str">
        <f t="shared" ref="DC165:DC175" si="200">IF(AND(D165&gt;0,AW165=""),"  * No olvide digitar la variable Paciente Diabético en control PSCV. Digite Cero si no tiene.",IF(AW165&gt;D165," * La variable Paciente Diabético en control PSCV no pueden superar el Total Ambos Sexos.",""))</f>
        <v/>
      </c>
      <c r="DD165"/>
      <c r="DE165"/>
      <c r="DG165"/>
      <c r="DH165" s="26">
        <f>IF(AND(D165&gt;0,AR165=""),1,IF(AR165&gt;D165,1,0))</f>
        <v>0</v>
      </c>
      <c r="DI165" s="26">
        <f>IF(AND(D165&gt;0,AS165=""),1,IF(AS165&gt;D165,1,0))</f>
        <v>0</v>
      </c>
      <c r="DJ165" s="26">
        <f>IF(AND(D165&gt;0,AT165=""),1,IF(AT165&gt;D165,1,0))</f>
        <v>0</v>
      </c>
      <c r="DK165" s="26">
        <f>IF(AND(D165&gt;0,AU165=""),1,IF(AU165&gt;D165,1,0))</f>
        <v>0</v>
      </c>
      <c r="DL165" s="26">
        <f>IF(AND(D165&gt;0,AV165=""),1,IF(AV165&gt;D165,1,0))</f>
        <v>0</v>
      </c>
      <c r="DM165" s="26">
        <f>IF(AND(D165&gt;0,AW165=""),1,IF(AW165&gt;D165,1,0))</f>
        <v>0</v>
      </c>
    </row>
    <row r="166" spans="1:117" x14ac:dyDescent="0.25">
      <c r="A166" s="713"/>
      <c r="B166" s="713"/>
      <c r="C166" s="3385" t="s">
        <v>194</v>
      </c>
      <c r="D166" s="245">
        <f t="shared" si="183"/>
        <v>0</v>
      </c>
      <c r="E166" s="3376"/>
      <c r="F166" s="3377">
        <f t="shared" si="184"/>
        <v>0</v>
      </c>
      <c r="G166" s="3336"/>
      <c r="H166" s="3378"/>
      <c r="I166" s="3378"/>
      <c r="J166" s="3378"/>
      <c r="K166" s="3378"/>
      <c r="L166" s="3378"/>
      <c r="M166" s="3378"/>
      <c r="N166" s="3378"/>
      <c r="O166" s="3378"/>
      <c r="P166" s="3378"/>
      <c r="Q166" s="3378"/>
      <c r="R166" s="3378"/>
      <c r="S166" s="3378"/>
      <c r="T166" s="3378"/>
      <c r="U166" s="3378"/>
      <c r="V166" s="3378"/>
      <c r="W166" s="3378"/>
      <c r="X166" s="3378"/>
      <c r="Y166" s="3378"/>
      <c r="Z166" s="3378"/>
      <c r="AA166" s="3378"/>
      <c r="AB166" s="3378"/>
      <c r="AC166" s="3379"/>
      <c r="AD166" s="22"/>
      <c r="AE166" s="3326"/>
      <c r="AF166" s="22"/>
      <c r="AG166" s="3326"/>
      <c r="AH166" s="22"/>
      <c r="AI166" s="3326"/>
      <c r="AJ166" s="22"/>
      <c r="AK166" s="3326"/>
      <c r="AL166" s="22"/>
      <c r="AM166" s="3326"/>
      <c r="AN166" s="22"/>
      <c r="AO166" s="3326"/>
      <c r="AP166" s="22"/>
      <c r="AQ166" s="230"/>
      <c r="AR166" s="22"/>
      <c r="AS166" s="20"/>
      <c r="AT166" s="20"/>
      <c r="AU166" s="20"/>
      <c r="AV166" s="24"/>
      <c r="AW166" s="20"/>
      <c r="AX166" t="str">
        <f t="shared" si="195"/>
        <v/>
      </c>
      <c r="CW166"/>
      <c r="CX166" s="25" t="str">
        <f t="shared" si="196"/>
        <v/>
      </c>
      <c r="CY166" s="25" t="str">
        <f t="shared" si="197"/>
        <v/>
      </c>
      <c r="CZ166" s="25" t="str">
        <f t="shared" si="198"/>
        <v/>
      </c>
      <c r="DA166" s="25" t="str">
        <f t="shared" si="199"/>
        <v/>
      </c>
      <c r="DB166" s="25" t="str">
        <f t="shared" ref="DB166:DB170" si="201">IF(AND($D166&gt;0,AV166=""),"  * No olvide digitar la variable Egreso por Abandono. Digite Cero si no tiene.",IF(AV166&gt;$D166," * La variable Egreso por Abandono no pueden superar el Total Ambos Sexos.",""))</f>
        <v/>
      </c>
      <c r="DC166" s="25" t="str">
        <f t="shared" si="200"/>
        <v/>
      </c>
      <c r="DD166"/>
      <c r="DE166"/>
      <c r="DG166"/>
      <c r="DH166" s="26">
        <f t="shared" ref="DH166:DH170" si="202">IF(AND(D166&gt;0,AR166=""),1,IF(AR166&gt;D166,1,0))</f>
        <v>0</v>
      </c>
      <c r="DI166" s="26">
        <f t="shared" ref="DI166:DI170" si="203">IF(AND(D166&gt;0,AS166=""),1,IF(AS166&gt;D166,1,0))</f>
        <v>0</v>
      </c>
      <c r="DJ166" s="26">
        <f t="shared" ref="DJ166:DJ170" si="204">IF(AND(D166&gt;0,AT166=""),1,IF(AT166&gt;D166,1,0))</f>
        <v>0</v>
      </c>
      <c r="DK166" s="26">
        <f t="shared" ref="DK166:DK170" si="205">IF(AND(D166&gt;0,AU166=""),1,IF(AU166&gt;D166,1,0))</f>
        <v>0</v>
      </c>
      <c r="DL166" s="26">
        <f t="shared" ref="DL166:DL170" si="206">IF(AND(D166&gt;0,AV166=""),1,IF(AV166&gt;D166,1,0))</f>
        <v>0</v>
      </c>
      <c r="DM166" s="26">
        <f t="shared" ref="DM166:DM170" si="207">IF(AND(D166&gt;0,AW166=""),1,IF(AW166&gt;D166,1,0))</f>
        <v>0</v>
      </c>
    </row>
    <row r="167" spans="1:117" x14ac:dyDescent="0.25">
      <c r="A167" s="713"/>
      <c r="B167" s="713"/>
      <c r="C167" s="244" t="s">
        <v>195</v>
      </c>
      <c r="D167" s="245">
        <f t="shared" si="183"/>
        <v>0</v>
      </c>
      <c r="E167" s="3376"/>
      <c r="F167" s="3377">
        <f t="shared" si="184"/>
        <v>0</v>
      </c>
      <c r="G167" s="3336"/>
      <c r="H167" s="3378"/>
      <c r="I167" s="3378"/>
      <c r="J167" s="3378"/>
      <c r="K167" s="3378"/>
      <c r="L167" s="3378"/>
      <c r="M167" s="3378"/>
      <c r="N167" s="3378"/>
      <c r="O167" s="3378"/>
      <c r="P167" s="3378"/>
      <c r="Q167" s="3378"/>
      <c r="R167" s="3378"/>
      <c r="S167" s="3378"/>
      <c r="T167" s="3378"/>
      <c r="U167" s="3378"/>
      <c r="V167" s="3378"/>
      <c r="W167" s="3378"/>
      <c r="X167" s="3378"/>
      <c r="Y167" s="3378"/>
      <c r="Z167" s="3378"/>
      <c r="AA167" s="3378"/>
      <c r="AB167" s="3378"/>
      <c r="AC167" s="3379"/>
      <c r="AD167" s="22"/>
      <c r="AE167" s="3326"/>
      <c r="AF167" s="22"/>
      <c r="AG167" s="3326"/>
      <c r="AH167" s="22"/>
      <c r="AI167" s="3326"/>
      <c r="AJ167" s="22"/>
      <c r="AK167" s="3326"/>
      <c r="AL167" s="22"/>
      <c r="AM167" s="3326"/>
      <c r="AN167" s="22"/>
      <c r="AO167" s="3326"/>
      <c r="AP167" s="22"/>
      <c r="AQ167" s="230"/>
      <c r="AR167" s="22"/>
      <c r="AS167" s="20"/>
      <c r="AT167" s="20"/>
      <c r="AU167" s="20"/>
      <c r="AV167" s="24"/>
      <c r="AW167" s="20"/>
      <c r="AX167" t="str">
        <f t="shared" si="195"/>
        <v/>
      </c>
      <c r="CW167"/>
      <c r="CX167" s="25" t="str">
        <f t="shared" si="196"/>
        <v/>
      </c>
      <c r="CY167" s="25" t="str">
        <f t="shared" si="197"/>
        <v/>
      </c>
      <c r="CZ167" s="25" t="str">
        <f t="shared" si="198"/>
        <v/>
      </c>
      <c r="DA167" s="25" t="str">
        <f t="shared" si="199"/>
        <v/>
      </c>
      <c r="DB167" s="25" t="str">
        <f t="shared" si="201"/>
        <v/>
      </c>
      <c r="DC167" s="25" t="str">
        <f t="shared" si="200"/>
        <v/>
      </c>
      <c r="DD167"/>
      <c r="DE167"/>
      <c r="DG167"/>
      <c r="DH167" s="26">
        <f t="shared" si="202"/>
        <v>0</v>
      </c>
      <c r="DI167" s="26">
        <f t="shared" si="203"/>
        <v>0</v>
      </c>
      <c r="DJ167" s="26">
        <f t="shared" si="204"/>
        <v>0</v>
      </c>
      <c r="DK167" s="26">
        <f t="shared" si="205"/>
        <v>0</v>
      </c>
      <c r="DL167" s="26">
        <f t="shared" si="206"/>
        <v>0</v>
      </c>
      <c r="DM167" s="26">
        <f t="shared" si="207"/>
        <v>0</v>
      </c>
    </row>
    <row r="168" spans="1:117" x14ac:dyDescent="0.25">
      <c r="A168" s="713"/>
      <c r="B168" s="713"/>
      <c r="C168" s="244" t="s">
        <v>196</v>
      </c>
      <c r="D168" s="245">
        <f t="shared" si="183"/>
        <v>0</v>
      </c>
      <c r="E168" s="3376"/>
      <c r="F168" s="3377">
        <f t="shared" si="184"/>
        <v>0</v>
      </c>
      <c r="G168" s="3336"/>
      <c r="H168" s="3378"/>
      <c r="I168" s="3378"/>
      <c r="J168" s="3378"/>
      <c r="K168" s="3378"/>
      <c r="L168" s="3378"/>
      <c r="M168" s="3378"/>
      <c r="N168" s="3378"/>
      <c r="O168" s="3378"/>
      <c r="P168" s="3378"/>
      <c r="Q168" s="3378"/>
      <c r="R168" s="3378"/>
      <c r="S168" s="3378"/>
      <c r="T168" s="3378"/>
      <c r="U168" s="3378"/>
      <c r="V168" s="3378"/>
      <c r="W168" s="3378"/>
      <c r="X168" s="3378"/>
      <c r="Y168" s="3378"/>
      <c r="Z168" s="3378"/>
      <c r="AA168" s="3378"/>
      <c r="AB168" s="3378"/>
      <c r="AC168" s="3379"/>
      <c r="AD168" s="22"/>
      <c r="AE168" s="3326"/>
      <c r="AF168" s="22"/>
      <c r="AG168" s="3326"/>
      <c r="AH168" s="22"/>
      <c r="AI168" s="3326"/>
      <c r="AJ168" s="22"/>
      <c r="AK168" s="3326"/>
      <c r="AL168" s="22"/>
      <c r="AM168" s="3326"/>
      <c r="AN168" s="22"/>
      <c r="AO168" s="3326"/>
      <c r="AP168" s="22"/>
      <c r="AQ168" s="230"/>
      <c r="AR168" s="3128"/>
      <c r="AS168" s="20"/>
      <c r="AT168" s="20"/>
      <c r="AU168" s="20"/>
      <c r="AV168" s="24"/>
      <c r="AW168" s="20"/>
      <c r="AX168" t="str">
        <f t="shared" si="195"/>
        <v/>
      </c>
      <c r="CW168"/>
      <c r="CX168" s="25" t="str">
        <f t="shared" si="196"/>
        <v/>
      </c>
      <c r="CY168" s="25" t="str">
        <f t="shared" si="197"/>
        <v/>
      </c>
      <c r="CZ168" s="25" t="str">
        <f t="shared" si="198"/>
        <v/>
      </c>
      <c r="DA168" s="25" t="str">
        <f t="shared" si="199"/>
        <v/>
      </c>
      <c r="DB168" s="25" t="str">
        <f t="shared" si="201"/>
        <v/>
      </c>
      <c r="DC168" s="25" t="str">
        <f t="shared" si="200"/>
        <v/>
      </c>
      <c r="DD168"/>
      <c r="DE168"/>
      <c r="DG168"/>
      <c r="DH168" s="26">
        <f t="shared" si="202"/>
        <v>0</v>
      </c>
      <c r="DI168" s="26">
        <f t="shared" si="203"/>
        <v>0</v>
      </c>
      <c r="DJ168" s="26">
        <f t="shared" si="204"/>
        <v>0</v>
      </c>
      <c r="DK168" s="26">
        <f t="shared" si="205"/>
        <v>0</v>
      </c>
      <c r="DL168" s="26">
        <f t="shared" si="206"/>
        <v>0</v>
      </c>
      <c r="DM168" s="26">
        <f t="shared" si="207"/>
        <v>0</v>
      </c>
    </row>
    <row r="169" spans="1:117" x14ac:dyDescent="0.25">
      <c r="A169" s="713"/>
      <c r="B169" s="713"/>
      <c r="C169" s="3385" t="s">
        <v>197</v>
      </c>
      <c r="D169" s="245">
        <f t="shared" si="183"/>
        <v>0</v>
      </c>
      <c r="E169" s="3376"/>
      <c r="F169" s="3377">
        <f t="shared" si="184"/>
        <v>0</v>
      </c>
      <c r="G169" s="3336"/>
      <c r="H169" s="3378"/>
      <c r="I169" s="3378"/>
      <c r="J169" s="3378"/>
      <c r="K169" s="3378"/>
      <c r="L169" s="3378"/>
      <c r="M169" s="3378"/>
      <c r="N169" s="3378"/>
      <c r="O169" s="3378"/>
      <c r="P169" s="3378"/>
      <c r="Q169" s="3378"/>
      <c r="R169" s="3378"/>
      <c r="S169" s="3378"/>
      <c r="T169" s="3378"/>
      <c r="U169" s="3378"/>
      <c r="V169" s="3378"/>
      <c r="W169" s="3378"/>
      <c r="X169" s="3378"/>
      <c r="Y169" s="3378"/>
      <c r="Z169" s="3378"/>
      <c r="AA169" s="3378"/>
      <c r="AB169" s="3378"/>
      <c r="AC169" s="3379"/>
      <c r="AD169" s="22"/>
      <c r="AE169" s="3326"/>
      <c r="AF169" s="22"/>
      <c r="AG169" s="3326"/>
      <c r="AH169" s="22"/>
      <c r="AI169" s="3326"/>
      <c r="AJ169" s="22"/>
      <c r="AK169" s="3326"/>
      <c r="AL169" s="22"/>
      <c r="AM169" s="3326"/>
      <c r="AN169" s="22"/>
      <c r="AO169" s="3326"/>
      <c r="AP169" s="22"/>
      <c r="AQ169" s="3127"/>
      <c r="AR169" s="24"/>
      <c r="AS169" s="3170"/>
      <c r="AT169" s="3170"/>
      <c r="AU169" s="20"/>
      <c r="AV169" s="24"/>
      <c r="AW169" s="20"/>
      <c r="AX169" t="str">
        <f t="shared" si="195"/>
        <v/>
      </c>
      <c r="CW169"/>
      <c r="CX169" s="25" t="str">
        <f t="shared" si="196"/>
        <v/>
      </c>
      <c r="CY169" s="25" t="str">
        <f t="shared" si="197"/>
        <v/>
      </c>
      <c r="CZ169" s="25" t="str">
        <f t="shared" si="198"/>
        <v/>
      </c>
      <c r="DA169" s="25" t="str">
        <f t="shared" si="199"/>
        <v/>
      </c>
      <c r="DB169" s="25" t="str">
        <f t="shared" si="201"/>
        <v/>
      </c>
      <c r="DC169" s="25" t="str">
        <f t="shared" si="200"/>
        <v/>
      </c>
      <c r="DD169"/>
      <c r="DE169"/>
      <c r="DG169"/>
      <c r="DH169" s="26">
        <f t="shared" si="202"/>
        <v>0</v>
      </c>
      <c r="DI169" s="26">
        <f t="shared" si="203"/>
        <v>0</v>
      </c>
      <c r="DJ169" s="26">
        <f t="shared" si="204"/>
        <v>0</v>
      </c>
      <c r="DK169" s="26">
        <f t="shared" si="205"/>
        <v>0</v>
      </c>
      <c r="DL169" s="26">
        <f t="shared" si="206"/>
        <v>0</v>
      </c>
      <c r="DM169" s="26">
        <f t="shared" si="207"/>
        <v>0</v>
      </c>
    </row>
    <row r="170" spans="1:117" x14ac:dyDescent="0.25">
      <c r="A170" s="3035"/>
      <c r="B170" s="3035"/>
      <c r="C170" s="244" t="s">
        <v>198</v>
      </c>
      <c r="D170" s="2988">
        <f t="shared" si="183"/>
        <v>0</v>
      </c>
      <c r="E170" s="3386"/>
      <c r="F170" s="249">
        <f t="shared" si="184"/>
        <v>0</v>
      </c>
      <c r="G170" s="3336"/>
      <c r="H170" s="3378"/>
      <c r="I170" s="3378"/>
      <c r="J170" s="3378"/>
      <c r="K170" s="3378"/>
      <c r="L170" s="3378"/>
      <c r="M170" s="3378"/>
      <c r="N170" s="3378"/>
      <c r="O170" s="3378"/>
      <c r="P170" s="3378"/>
      <c r="Q170" s="3378"/>
      <c r="R170" s="3378"/>
      <c r="S170" s="3378"/>
      <c r="T170" s="3378"/>
      <c r="U170" s="3378"/>
      <c r="V170" s="3378"/>
      <c r="W170" s="3378"/>
      <c r="X170" s="3378"/>
      <c r="Y170" s="3378"/>
      <c r="Z170" s="3378"/>
      <c r="AA170" s="3378"/>
      <c r="AB170" s="3378"/>
      <c r="AC170" s="3387"/>
      <c r="AD170" s="232"/>
      <c r="AE170" s="3388"/>
      <c r="AF170" s="232"/>
      <c r="AG170" s="3388"/>
      <c r="AH170" s="232"/>
      <c r="AI170" s="3388"/>
      <c r="AJ170" s="232"/>
      <c r="AK170" s="3388"/>
      <c r="AL170" s="232"/>
      <c r="AM170" s="3388"/>
      <c r="AN170" s="232"/>
      <c r="AO170" s="3388"/>
      <c r="AP170" s="232"/>
      <c r="AQ170" s="252"/>
      <c r="AR170" s="232"/>
      <c r="AS170" s="63"/>
      <c r="AT170" s="63"/>
      <c r="AU170" s="63"/>
      <c r="AV170" s="235"/>
      <c r="AW170" s="3138"/>
      <c r="AX170" t="str">
        <f t="shared" si="195"/>
        <v/>
      </c>
      <c r="CW170"/>
      <c r="CX170" s="25" t="str">
        <f t="shared" si="196"/>
        <v/>
      </c>
      <c r="CY170" s="25" t="str">
        <f t="shared" si="197"/>
        <v/>
      </c>
      <c r="CZ170" s="25" t="str">
        <f t="shared" si="198"/>
        <v/>
      </c>
      <c r="DA170" s="25" t="str">
        <f t="shared" si="199"/>
        <v/>
      </c>
      <c r="DB170" s="25" t="str">
        <f t="shared" si="201"/>
        <v/>
      </c>
      <c r="DC170" s="25" t="str">
        <f t="shared" si="200"/>
        <v/>
      </c>
      <c r="DD170"/>
      <c r="DE170"/>
      <c r="DG170"/>
      <c r="DH170" s="26">
        <f t="shared" si="202"/>
        <v>0</v>
      </c>
      <c r="DI170" s="26">
        <f t="shared" si="203"/>
        <v>0</v>
      </c>
      <c r="DJ170" s="26">
        <f t="shared" si="204"/>
        <v>0</v>
      </c>
      <c r="DK170" s="26">
        <f t="shared" si="205"/>
        <v>0</v>
      </c>
      <c r="DL170" s="26">
        <f t="shared" si="206"/>
        <v>0</v>
      </c>
      <c r="DM170" s="26">
        <f t="shared" si="207"/>
        <v>0</v>
      </c>
    </row>
    <row r="171" spans="1:117" ht="15" customHeight="1" x14ac:dyDescent="0.25">
      <c r="A171" s="3312" t="s">
        <v>199</v>
      </c>
      <c r="B171" s="3312" t="s">
        <v>200</v>
      </c>
      <c r="C171" s="3389" t="s">
        <v>95</v>
      </c>
      <c r="D171" s="245">
        <f t="shared" ref="D171:D175" si="208">SUM(E171)</f>
        <v>0</v>
      </c>
      <c r="E171" s="254">
        <f>SUM(AC171+AE171+AG171+AI171+AK171+AM171+AO171)</f>
        <v>0</v>
      </c>
      <c r="F171" s="3390"/>
      <c r="G171" s="256"/>
      <c r="H171" s="257"/>
      <c r="I171" s="257"/>
      <c r="J171" s="258"/>
      <c r="K171" s="257"/>
      <c r="L171" s="257"/>
      <c r="M171" s="257"/>
      <c r="N171" s="258"/>
      <c r="O171" s="257"/>
      <c r="P171" s="257"/>
      <c r="Q171" s="257"/>
      <c r="R171" s="258"/>
      <c r="S171" s="257"/>
      <c r="T171" s="257"/>
      <c r="U171" s="257"/>
      <c r="V171" s="258"/>
      <c r="W171" s="257"/>
      <c r="X171" s="257"/>
      <c r="Y171" s="257"/>
      <c r="Z171" s="258"/>
      <c r="AA171" s="257"/>
      <c r="AB171" s="259"/>
      <c r="AC171" s="3162"/>
      <c r="AD171" s="3391"/>
      <c r="AE171" s="3162"/>
      <c r="AF171" s="3391"/>
      <c r="AG171" s="3162"/>
      <c r="AH171" s="3391"/>
      <c r="AI171" s="3162"/>
      <c r="AJ171" s="3391"/>
      <c r="AK171" s="3162"/>
      <c r="AL171" s="3391"/>
      <c r="AM171" s="3162"/>
      <c r="AN171" s="3391"/>
      <c r="AO171" s="3162"/>
      <c r="AP171" s="3391"/>
      <c r="AQ171" s="3374"/>
      <c r="AR171" s="3187"/>
      <c r="AS171" s="3187"/>
      <c r="AT171" s="3187"/>
      <c r="AU171" s="3187"/>
      <c r="AV171" s="3375"/>
      <c r="AW171" s="20"/>
      <c r="AX171" t="str">
        <f t="shared" si="195"/>
        <v/>
      </c>
      <c r="CW171"/>
      <c r="CX171" s="25" t="str">
        <f t="shared" si="196"/>
        <v/>
      </c>
      <c r="CY171" s="25" t="str">
        <f t="shared" si="197"/>
        <v/>
      </c>
      <c r="CZ171" s="25" t="str">
        <f t="shared" si="198"/>
        <v/>
      </c>
      <c r="DA171" s="25" t="str">
        <f t="shared" si="199"/>
        <v/>
      </c>
      <c r="DB171" s="261"/>
      <c r="DC171" s="25" t="str">
        <f t="shared" si="200"/>
        <v/>
      </c>
      <c r="DD171"/>
      <c r="DE171"/>
      <c r="DG171"/>
      <c r="DH171" s="26">
        <f>IF(AND(D171&gt;0,AR171=""),1,IF(AR171&gt;D171,1,0))</f>
        <v>0</v>
      </c>
      <c r="DI171" s="26">
        <f>IF(AND(D171&gt;0,AS171=""),1,IF(AS171&gt;D171,1,0))</f>
        <v>0</v>
      </c>
      <c r="DJ171" s="26">
        <f>IF(AND(D171&gt;0,AT171=""),1,IF(AT171&gt;D171,1,0))</f>
        <v>0</v>
      </c>
      <c r="DK171" s="26">
        <f>IF(AND(D171&gt;0,AU171=""),1,IF(AU171&gt;D171,1,0))</f>
        <v>0</v>
      </c>
      <c r="DL171" s="261"/>
      <c r="DM171" s="26">
        <f>IF(AND(D171&gt;0,AW171=""),1,IF(AW171&gt;D171,1,0))</f>
        <v>0</v>
      </c>
    </row>
    <row r="172" spans="1:117" x14ac:dyDescent="0.25">
      <c r="A172" s="713"/>
      <c r="B172" s="713"/>
      <c r="C172" s="3385" t="s">
        <v>201</v>
      </c>
      <c r="D172" s="245">
        <f t="shared" si="208"/>
        <v>0</v>
      </c>
      <c r="E172" s="3392">
        <f>SUM(AC172+AE172+AG172+AI172+AK172+AM172+AO172)</f>
        <v>0</v>
      </c>
      <c r="F172" s="3393"/>
      <c r="G172" s="3336"/>
      <c r="H172" s="3378"/>
      <c r="I172" s="3378"/>
      <c r="J172" s="3379"/>
      <c r="K172" s="3378"/>
      <c r="L172" s="3378"/>
      <c r="M172" s="3378"/>
      <c r="N172" s="3379"/>
      <c r="O172" s="3378"/>
      <c r="P172" s="3378"/>
      <c r="Q172" s="3378"/>
      <c r="R172" s="3379"/>
      <c r="S172" s="3378"/>
      <c r="T172" s="3378"/>
      <c r="U172" s="3378"/>
      <c r="V172" s="3379"/>
      <c r="W172" s="3378"/>
      <c r="X172" s="3378"/>
      <c r="Y172" s="3378"/>
      <c r="Z172" s="3379"/>
      <c r="AA172" s="3378"/>
      <c r="AB172" s="3327"/>
      <c r="AC172" s="3169"/>
      <c r="AD172" s="264"/>
      <c r="AE172" s="3169"/>
      <c r="AF172" s="264"/>
      <c r="AG172" s="3169"/>
      <c r="AH172" s="264"/>
      <c r="AI172" s="3169"/>
      <c r="AJ172" s="264"/>
      <c r="AK172" s="3169"/>
      <c r="AL172" s="264"/>
      <c r="AM172" s="3169"/>
      <c r="AN172" s="264"/>
      <c r="AO172" s="3169"/>
      <c r="AP172" s="264"/>
      <c r="AQ172" s="3127"/>
      <c r="AR172" s="20"/>
      <c r="AS172" s="3170"/>
      <c r="AT172" s="3170"/>
      <c r="AU172" s="20"/>
      <c r="AV172" s="24"/>
      <c r="AW172" s="20"/>
      <c r="AX172" t="str">
        <f t="shared" si="195"/>
        <v/>
      </c>
      <c r="CW172"/>
      <c r="CX172" s="25" t="str">
        <f t="shared" si="196"/>
        <v/>
      </c>
      <c r="CY172" s="25" t="str">
        <f t="shared" si="197"/>
        <v/>
      </c>
      <c r="CZ172" s="25" t="str">
        <f t="shared" si="198"/>
        <v/>
      </c>
      <c r="DA172" s="25" t="str">
        <f t="shared" si="199"/>
        <v/>
      </c>
      <c r="DB172" s="25" t="str">
        <f>IF(AND($D172&gt;0,AV172=""),"  * No olvide digitar la variable Egreso por Abandono. Digite Cero si no tiene.",IF(AV172&gt;$D172," * La variable Egreso por Abandono no pueden superar el Total Ambos Sexos.",""))</f>
        <v/>
      </c>
      <c r="DC172" s="25" t="str">
        <f t="shared" si="200"/>
        <v/>
      </c>
      <c r="DD172"/>
      <c r="DE172"/>
      <c r="DG172"/>
      <c r="DH172" s="26">
        <f t="shared" ref="DH172:DH175" si="209">IF(AND(D172&gt;0,AR172=""),1,IF(AR172&gt;D172,1,0))</f>
        <v>0</v>
      </c>
      <c r="DI172" s="26">
        <f t="shared" ref="DI172:DI175" si="210">IF(AND(D172&gt;0,AS172=""),1,IF(AS172&gt;D172,1,0))</f>
        <v>0</v>
      </c>
      <c r="DJ172" s="26">
        <f t="shared" ref="DJ172:DJ175" si="211">IF(AND(D172&gt;0,AT172=""),1,IF(AT172&gt;D172,1,0))</f>
        <v>0</v>
      </c>
      <c r="DK172" s="26">
        <f t="shared" ref="DK172:DK175" si="212">IF(AND(D172&gt;0,AU172=""),1,IF(AU172&gt;D172,1,0))</f>
        <v>0</v>
      </c>
      <c r="DL172" s="26">
        <f t="shared" ref="DL172" si="213">IF(AND(D172&gt;0,AV172=""),1,IF(AV172&gt;D172,1,0))</f>
        <v>0</v>
      </c>
      <c r="DM172" s="26">
        <f t="shared" ref="DM172:DM175" si="214">IF(AND(D172&gt;0,AW172=""),1,IF(AW172&gt;D172,1,0))</f>
        <v>0</v>
      </c>
    </row>
    <row r="173" spans="1:117" x14ac:dyDescent="0.25">
      <c r="A173" s="713"/>
      <c r="B173" s="713"/>
      <c r="C173" s="265" t="s">
        <v>202</v>
      </c>
      <c r="D173" s="245">
        <f t="shared" si="208"/>
        <v>0</v>
      </c>
      <c r="E173" s="3392">
        <f>SUM(AC173+AE173+AG173+AI173+AK173+AM173+AO173)</f>
        <v>0</v>
      </c>
      <c r="F173" s="3394"/>
      <c r="G173" s="3336"/>
      <c r="H173" s="3378"/>
      <c r="I173" s="3378"/>
      <c r="J173" s="3379"/>
      <c r="K173" s="3378"/>
      <c r="L173" s="3378"/>
      <c r="M173" s="3378"/>
      <c r="N173" s="3379"/>
      <c r="O173" s="3378"/>
      <c r="P173" s="3378"/>
      <c r="Q173" s="3378"/>
      <c r="R173" s="3379"/>
      <c r="S173" s="3378"/>
      <c r="T173" s="3378"/>
      <c r="U173" s="3378"/>
      <c r="V173" s="3379"/>
      <c r="W173" s="3378"/>
      <c r="X173" s="3378"/>
      <c r="Y173" s="3378"/>
      <c r="Z173" s="3379"/>
      <c r="AA173" s="3378"/>
      <c r="AB173" s="3327"/>
      <c r="AC173" s="3169"/>
      <c r="AD173" s="264"/>
      <c r="AE173" s="3169"/>
      <c r="AF173" s="264"/>
      <c r="AG173" s="3169"/>
      <c r="AH173" s="264"/>
      <c r="AI173" s="3169"/>
      <c r="AJ173" s="264"/>
      <c r="AK173" s="3169"/>
      <c r="AL173" s="264"/>
      <c r="AM173" s="3169"/>
      <c r="AN173" s="264"/>
      <c r="AO173" s="3169"/>
      <c r="AP173" s="264"/>
      <c r="AQ173" s="3127"/>
      <c r="AR173" s="3170"/>
      <c r="AS173" s="3170"/>
      <c r="AT173" s="3170"/>
      <c r="AU173" s="20"/>
      <c r="AV173" s="231"/>
      <c r="AW173" s="20"/>
      <c r="AX173" t="str">
        <f t="shared" si="195"/>
        <v/>
      </c>
      <c r="CW173"/>
      <c r="CX173" s="25" t="str">
        <f t="shared" si="196"/>
        <v/>
      </c>
      <c r="CY173" s="25" t="str">
        <f t="shared" si="197"/>
        <v/>
      </c>
      <c r="CZ173" s="25" t="str">
        <f t="shared" si="198"/>
        <v/>
      </c>
      <c r="DA173" s="25" t="str">
        <f t="shared" si="199"/>
        <v/>
      </c>
      <c r="DB173" s="261"/>
      <c r="DC173" s="25" t="str">
        <f t="shared" si="200"/>
        <v/>
      </c>
      <c r="DD173"/>
      <c r="DE173"/>
      <c r="DG173"/>
      <c r="DH173" s="26">
        <f t="shared" si="209"/>
        <v>0</v>
      </c>
      <c r="DI173" s="26">
        <f t="shared" si="210"/>
        <v>0</v>
      </c>
      <c r="DJ173" s="26">
        <f t="shared" si="211"/>
        <v>0</v>
      </c>
      <c r="DK173" s="26">
        <f t="shared" si="212"/>
        <v>0</v>
      </c>
      <c r="DL173" s="261"/>
      <c r="DM173" s="26">
        <f t="shared" si="214"/>
        <v>0</v>
      </c>
    </row>
    <row r="174" spans="1:117" x14ac:dyDescent="0.25">
      <c r="A174" s="713"/>
      <c r="B174" s="713"/>
      <c r="C174" s="244" t="s">
        <v>93</v>
      </c>
      <c r="D174" s="245">
        <f t="shared" si="208"/>
        <v>0</v>
      </c>
      <c r="E174" s="3392">
        <f>SUM(AC174+AE174+AG174+AI174+AK174+AM174+AO174)</f>
        <v>0</v>
      </c>
      <c r="F174" s="3394"/>
      <c r="G174" s="3336"/>
      <c r="H174" s="3378"/>
      <c r="I174" s="3378"/>
      <c r="J174" s="3379"/>
      <c r="K174" s="3378"/>
      <c r="L174" s="3378"/>
      <c r="M174" s="3378"/>
      <c r="N174" s="3379"/>
      <c r="O174" s="3378"/>
      <c r="P174" s="3378"/>
      <c r="Q174" s="3378"/>
      <c r="R174" s="3379"/>
      <c r="S174" s="3378"/>
      <c r="T174" s="3378"/>
      <c r="U174" s="3378"/>
      <c r="V174" s="3379"/>
      <c r="W174" s="3378"/>
      <c r="X174" s="3378"/>
      <c r="Y174" s="3378"/>
      <c r="Z174" s="3379"/>
      <c r="AA174" s="3378"/>
      <c r="AB174" s="3327"/>
      <c r="AC174" s="185"/>
      <c r="AD174" s="267"/>
      <c r="AE174" s="185"/>
      <c r="AF174" s="267"/>
      <c r="AG174" s="185"/>
      <c r="AH174" s="267"/>
      <c r="AI174" s="185"/>
      <c r="AJ174" s="267"/>
      <c r="AK174" s="185"/>
      <c r="AL174" s="267"/>
      <c r="AM174" s="185"/>
      <c r="AN174" s="267"/>
      <c r="AO174" s="185"/>
      <c r="AP174" s="267"/>
      <c r="AQ174" s="268"/>
      <c r="AR174" s="188"/>
      <c r="AS174" s="188"/>
      <c r="AT174" s="188"/>
      <c r="AU174" s="63"/>
      <c r="AV174" s="234"/>
      <c r="AW174" s="63"/>
      <c r="AX174" t="str">
        <f t="shared" si="195"/>
        <v/>
      </c>
      <c r="CW174"/>
      <c r="CX174" s="25" t="str">
        <f t="shared" si="196"/>
        <v/>
      </c>
      <c r="CY174" s="25" t="str">
        <f t="shared" si="197"/>
        <v/>
      </c>
      <c r="CZ174" s="25" t="str">
        <f t="shared" si="198"/>
        <v/>
      </c>
      <c r="DA174" s="25" t="str">
        <f t="shared" si="199"/>
        <v/>
      </c>
      <c r="DB174" s="261"/>
      <c r="DC174" s="25" t="str">
        <f t="shared" si="200"/>
        <v/>
      </c>
      <c r="DD174"/>
      <c r="DE174"/>
      <c r="DG174"/>
      <c r="DH174" s="26">
        <f t="shared" si="209"/>
        <v>0</v>
      </c>
      <c r="DI174" s="26">
        <f t="shared" si="210"/>
        <v>0</v>
      </c>
      <c r="DJ174" s="26">
        <f t="shared" si="211"/>
        <v>0</v>
      </c>
      <c r="DK174" s="26">
        <f t="shared" si="212"/>
        <v>0</v>
      </c>
      <c r="DL174" s="261"/>
      <c r="DM174" s="26">
        <f t="shared" si="214"/>
        <v>0</v>
      </c>
    </row>
    <row r="175" spans="1:117" x14ac:dyDescent="0.25">
      <c r="A175" s="3035"/>
      <c r="B175" s="713"/>
      <c r="C175" s="265" t="s">
        <v>156</v>
      </c>
      <c r="D175" s="2988">
        <f t="shared" si="208"/>
        <v>0</v>
      </c>
      <c r="E175" s="3079">
        <f>SUM(AC175+AE175+AG175+AI175+AK175+AM175+AO175)</f>
        <v>0</v>
      </c>
      <c r="F175" s="270"/>
      <c r="G175" s="3395"/>
      <c r="H175" s="3396"/>
      <c r="I175" s="3396"/>
      <c r="J175" s="3387"/>
      <c r="K175" s="3396"/>
      <c r="L175" s="3396"/>
      <c r="M175" s="3396"/>
      <c r="N175" s="3387"/>
      <c r="O175" s="3396"/>
      <c r="P175" s="3396"/>
      <c r="Q175" s="3396"/>
      <c r="R175" s="3387"/>
      <c r="S175" s="3396"/>
      <c r="T175" s="3396"/>
      <c r="U175" s="3396"/>
      <c r="V175" s="3387"/>
      <c r="W175" s="3396"/>
      <c r="X175" s="3396"/>
      <c r="Y175" s="3396"/>
      <c r="Z175" s="3387"/>
      <c r="AA175" s="3396"/>
      <c r="AB175" s="3397"/>
      <c r="AC175" s="3175"/>
      <c r="AD175" s="3398"/>
      <c r="AE175" s="3175"/>
      <c r="AF175" s="3398"/>
      <c r="AG175" s="3175"/>
      <c r="AH175" s="3398"/>
      <c r="AI175" s="3175"/>
      <c r="AJ175" s="3398"/>
      <c r="AK175" s="3175"/>
      <c r="AL175" s="3398"/>
      <c r="AM175" s="3175"/>
      <c r="AN175" s="3398"/>
      <c r="AO175" s="3175"/>
      <c r="AP175" s="3398"/>
      <c r="AQ175" s="3137"/>
      <c r="AR175" s="39"/>
      <c r="AS175" s="39"/>
      <c r="AT175" s="39"/>
      <c r="AU175" s="39"/>
      <c r="AV175" s="3399"/>
      <c r="AW175" s="39"/>
      <c r="AX175" t="str">
        <f t="shared" si="195"/>
        <v/>
      </c>
      <c r="CW175"/>
      <c r="CX175" s="25" t="str">
        <f t="shared" si="196"/>
        <v/>
      </c>
      <c r="CY175" s="25" t="str">
        <f t="shared" si="197"/>
        <v/>
      </c>
      <c r="CZ175" s="25" t="str">
        <f t="shared" si="198"/>
        <v/>
      </c>
      <c r="DA175" s="25" t="str">
        <f t="shared" si="199"/>
        <v/>
      </c>
      <c r="DB175" s="261"/>
      <c r="DC175" s="25" t="str">
        <f t="shared" si="200"/>
        <v/>
      </c>
      <c r="DD175"/>
      <c r="DE175"/>
      <c r="DG175"/>
      <c r="DH175" s="26">
        <f t="shared" si="209"/>
        <v>0</v>
      </c>
      <c r="DI175" s="26">
        <f t="shared" si="210"/>
        <v>0</v>
      </c>
      <c r="DJ175" s="26">
        <f t="shared" si="211"/>
        <v>0</v>
      </c>
      <c r="DK175" s="26">
        <f t="shared" si="212"/>
        <v>0</v>
      </c>
      <c r="DL175" s="261"/>
      <c r="DM175" s="26">
        <f t="shared" si="214"/>
        <v>0</v>
      </c>
    </row>
    <row r="176" spans="1:117" ht="15" customHeight="1" x14ac:dyDescent="0.25">
      <c r="A176" s="3400" t="s">
        <v>203</v>
      </c>
      <c r="B176" s="3401" t="s">
        <v>204</v>
      </c>
      <c r="C176" s="3402" t="s">
        <v>205</v>
      </c>
      <c r="D176" s="2890">
        <f>SUM(E176:F176)</f>
        <v>0</v>
      </c>
      <c r="E176" s="3403">
        <f>+G176+I176+K176+M176+O176+Q176+S176+U176+W176+Y176+AA176+AC176+AE176+AG176+AI176+AK176+AM176+AO176</f>
        <v>0</v>
      </c>
      <c r="F176" s="3404">
        <f t="shared" ref="E176:F178" si="215">+H176+J176+L176+N176+P176+R176+T176+V176+X176+Z176+AB176+AD176+AF176+AH176+AJ176+AL176+AN176+AP176</f>
        <v>0</v>
      </c>
      <c r="G176" s="3405">
        <f>SUM(G177:G178)</f>
        <v>0</v>
      </c>
      <c r="H176" s="3406">
        <f t="shared" ref="H176:AS176" si="216">SUM(H177:H178)</f>
        <v>0</v>
      </c>
      <c r="I176" s="2891">
        <f t="shared" si="216"/>
        <v>0</v>
      </c>
      <c r="J176" s="3406">
        <f t="shared" si="216"/>
        <v>0</v>
      </c>
      <c r="K176" s="2891">
        <f>SUM(K177:K178)</f>
        <v>0</v>
      </c>
      <c r="L176" s="283">
        <f t="shared" si="216"/>
        <v>0</v>
      </c>
      <c r="M176" s="2891">
        <f t="shared" si="216"/>
        <v>0</v>
      </c>
      <c r="N176" s="2892">
        <f t="shared" si="216"/>
        <v>0</v>
      </c>
      <c r="O176" s="3407">
        <f t="shared" si="216"/>
        <v>0</v>
      </c>
      <c r="P176" s="3406">
        <f t="shared" si="216"/>
        <v>0</v>
      </c>
      <c r="Q176" s="3407">
        <f t="shared" si="216"/>
        <v>0</v>
      </c>
      <c r="R176" s="3406">
        <f t="shared" si="216"/>
        <v>0</v>
      </c>
      <c r="S176" s="3407">
        <f t="shared" si="216"/>
        <v>0</v>
      </c>
      <c r="T176" s="3406">
        <f t="shared" si="216"/>
        <v>0</v>
      </c>
      <c r="U176" s="3407">
        <f t="shared" si="216"/>
        <v>0</v>
      </c>
      <c r="V176" s="3406">
        <f t="shared" si="216"/>
        <v>0</v>
      </c>
      <c r="W176" s="3407">
        <f t="shared" si="216"/>
        <v>0</v>
      </c>
      <c r="X176" s="3406">
        <f t="shared" si="216"/>
        <v>0</v>
      </c>
      <c r="Y176" s="3407">
        <f t="shared" si="216"/>
        <v>0</v>
      </c>
      <c r="Z176" s="3406">
        <f t="shared" si="216"/>
        <v>0</v>
      </c>
      <c r="AA176" s="3407">
        <f t="shared" si="216"/>
        <v>0</v>
      </c>
      <c r="AB176" s="3406">
        <f t="shared" si="216"/>
        <v>0</v>
      </c>
      <c r="AC176" s="2891">
        <f>SUM(AC177:AC178)</f>
        <v>0</v>
      </c>
      <c r="AD176" s="3406">
        <f t="shared" si="216"/>
        <v>0</v>
      </c>
      <c r="AE176" s="2891">
        <f t="shared" si="216"/>
        <v>0</v>
      </c>
      <c r="AF176" s="3406">
        <f t="shared" si="216"/>
        <v>0</v>
      </c>
      <c r="AG176" s="2891">
        <f t="shared" si="216"/>
        <v>0</v>
      </c>
      <c r="AH176" s="3406">
        <f t="shared" si="216"/>
        <v>0</v>
      </c>
      <c r="AI176" s="2891">
        <f t="shared" si="216"/>
        <v>0</v>
      </c>
      <c r="AJ176" s="3406">
        <f t="shared" si="216"/>
        <v>0</v>
      </c>
      <c r="AK176" s="2891">
        <f t="shared" si="216"/>
        <v>0</v>
      </c>
      <c r="AL176" s="3406">
        <f t="shared" si="216"/>
        <v>0</v>
      </c>
      <c r="AM176" s="2891">
        <f t="shared" si="216"/>
        <v>0</v>
      </c>
      <c r="AN176" s="3406">
        <f t="shared" si="216"/>
        <v>0</v>
      </c>
      <c r="AO176" s="2891">
        <f t="shared" si="216"/>
        <v>0</v>
      </c>
      <c r="AP176" s="3406">
        <f t="shared" si="216"/>
        <v>0</v>
      </c>
      <c r="AQ176" s="2894">
        <f t="shared" si="216"/>
        <v>0</v>
      </c>
      <c r="AR176" s="3406">
        <f t="shared" si="216"/>
        <v>0</v>
      </c>
      <c r="AS176" s="3406">
        <f t="shared" si="216"/>
        <v>0</v>
      </c>
      <c r="AT176" s="3406">
        <f>SUM(AT177:AT178)</f>
        <v>0</v>
      </c>
      <c r="AU176" s="3406">
        <f>SUM(AU177:AU178)</f>
        <v>0</v>
      </c>
      <c r="AV176" s="3408">
        <f>SUM(AV177:AV178)</f>
        <v>0</v>
      </c>
      <c r="AW176" s="3406">
        <f>SUM(AW177:AW178)</f>
        <v>0</v>
      </c>
      <c r="CW176"/>
      <c r="CX176"/>
      <c r="CY176"/>
      <c r="CZ176"/>
      <c r="DA176" s="288"/>
      <c r="DB176"/>
      <c r="DC176"/>
      <c r="DD176"/>
      <c r="DE176"/>
      <c r="DG176"/>
      <c r="DH176"/>
      <c r="DI176"/>
      <c r="DJ176"/>
      <c r="DK176"/>
      <c r="DL176"/>
      <c r="DM176"/>
    </row>
    <row r="177" spans="1:117" x14ac:dyDescent="0.25">
      <c r="A177" s="791"/>
      <c r="B177" s="794"/>
      <c r="C177" s="3409" t="s">
        <v>206</v>
      </c>
      <c r="D177" s="245">
        <f>SUM(E177:F177)</f>
        <v>0</v>
      </c>
      <c r="E177" s="290">
        <f t="shared" si="215"/>
        <v>0</v>
      </c>
      <c r="F177" s="3410">
        <f t="shared" si="215"/>
        <v>0</v>
      </c>
      <c r="G177" s="3118"/>
      <c r="H177" s="52"/>
      <c r="I177" s="3162"/>
      <c r="J177" s="3187"/>
      <c r="K177" s="3162"/>
      <c r="L177" s="3411"/>
      <c r="M177" s="3162"/>
      <c r="N177" s="52"/>
      <c r="O177" s="3162"/>
      <c r="P177" s="20"/>
      <c r="Q177" s="3162"/>
      <c r="R177" s="20"/>
      <c r="S177" s="3162"/>
      <c r="T177" s="20"/>
      <c r="U177" s="3162"/>
      <c r="V177" s="20"/>
      <c r="W177" s="3162"/>
      <c r="X177" s="20"/>
      <c r="Y177" s="3162"/>
      <c r="Z177" s="20"/>
      <c r="AA177" s="19"/>
      <c r="AB177" s="20"/>
      <c r="AC177" s="19"/>
      <c r="AD177" s="20"/>
      <c r="AE177" s="19"/>
      <c r="AF177" s="20"/>
      <c r="AG177" s="19"/>
      <c r="AH177" s="20"/>
      <c r="AI177" s="19"/>
      <c r="AJ177" s="20"/>
      <c r="AK177" s="19"/>
      <c r="AL177" s="20"/>
      <c r="AM177" s="19"/>
      <c r="AN177" s="20"/>
      <c r="AO177" s="19"/>
      <c r="AP177" s="20"/>
      <c r="AQ177" s="230"/>
      <c r="AR177" s="20"/>
      <c r="AS177" s="20"/>
      <c r="AT177" s="20"/>
      <c r="AU177" s="20"/>
      <c r="AV177" s="24"/>
      <c r="AW177" s="20"/>
      <c r="AX177" t="str">
        <f t="shared" si="195"/>
        <v/>
      </c>
      <c r="CW177"/>
      <c r="CX177" s="25" t="str">
        <f t="shared" ref="CX177:CX196" si="217">IF(AND(D177&gt;0,AR177=""),"  * No olvide digitar la variable  Usuarios con Discapacidad. Digite Cero si no tiene.",IF(AR177&gt;D177," * La variable Usuarios con Discapacidad no pueden superar el Total Ambos Sexos.",""))</f>
        <v/>
      </c>
      <c r="CY177" s="25" t="str">
        <f t="shared" ref="CY177:CY186" si="218">IF(AND(D177&gt;0,AS177=""),"  * No olvide digitar la variable Niños, niñas, adolescentes y jóvenes SENAME. Digite Cero si no tiene.",IF(AS177&gt;D177," * La variable Niños, niñas, adolescentes y jóvenes SENAME no pueden superar el Total Ambos Sexos.",""))</f>
        <v/>
      </c>
      <c r="CZ177" s="25" t="str">
        <f t="shared" ref="CZ177:CZ186" si="219">IF(AND(D177&gt;0,AT177=""),"  * No olvide digitar la variable Niños, niñas, adolescentes y jóvenes Mejor Niñez. Digite Cero si no tiene.",IF(AT177&gt;D177," * La variable Niños, niñas, adolescentes y jóvenes Mejor Niñez  no pueden superar el Total Ambos Sexos.",""))</f>
        <v/>
      </c>
      <c r="DA177" s="25" t="str">
        <f t="shared" ref="DA177:DA196" si="220">IF(AND(D177&gt;0,AU177=""),"  * No olvide digitar la variable Migrantes. Digite Cero si no tiene.",IF(AU177&gt;D177," * La variable Migrantes no pueden superar el Total Ambos Sexos.",""))</f>
        <v/>
      </c>
      <c r="DB177" s="25" t="str">
        <f>IF(AND($D177&gt;0,AV177=""),"  * No olvide digitar la variable Egreso por Abandono. Digite Cero si no tiene.",IF(AV177&gt;$D177," * La variable Egreso por Abandono no pueden superar el Total Ambos Sexos.",""))</f>
        <v/>
      </c>
      <c r="DC177" s="25" t="str">
        <f t="shared" ref="DC177:DC196" si="221">IF(AND(D177&gt;0,AW177=""),"  * No olvide digitar la variable Paciente Diabético en control PSCV. Digite Cero si no tiene.",IF(AW177&gt;D177," * La variable Paciente Diabético en control PSCV no pueden superar el Total Ambos Sexos.",""))</f>
        <v/>
      </c>
      <c r="DD177"/>
      <c r="DE177"/>
      <c r="DG177"/>
      <c r="DH177" s="26">
        <f>IF(AND(D177&gt;0,AR177=""),1,IF(AR177&gt;D177,1,0))</f>
        <v>0</v>
      </c>
      <c r="DI177" s="26">
        <f>IF(AND(D177&gt;0,AS177=""),1,IF(AS177&gt;D177,1,0))</f>
        <v>0</v>
      </c>
      <c r="DJ177" s="26">
        <f>IF(AND(D177&gt;0,AT177=""),1,IF(AT177&gt;D177,1,0))</f>
        <v>0</v>
      </c>
      <c r="DK177" s="26">
        <f>IF(AND(D177&gt;0,AU177=""),1,IF(AU177&gt;D177,1,0))</f>
        <v>0</v>
      </c>
      <c r="DL177" s="26">
        <f>IF(AND(D177&gt;0,AV177=""),1,IF(AV177&gt;D177,1,0))</f>
        <v>0</v>
      </c>
      <c r="DM177" s="26">
        <f>IF(AND(D177&gt;0,AW177=""),1,IF(AW177&gt;D177,1,0))</f>
        <v>0</v>
      </c>
    </row>
    <row r="178" spans="1:117" x14ac:dyDescent="0.25">
      <c r="A178" s="3412"/>
      <c r="B178" s="3032"/>
      <c r="C178" s="293" t="s">
        <v>207</v>
      </c>
      <c r="D178" s="2988">
        <f>SUM(E178:F178)</f>
        <v>0</v>
      </c>
      <c r="E178" s="3079">
        <f t="shared" si="215"/>
        <v>0</v>
      </c>
      <c r="F178" s="294">
        <f t="shared" si="215"/>
        <v>0</v>
      </c>
      <c r="G178" s="3134"/>
      <c r="H178" s="3135"/>
      <c r="I178" s="3175"/>
      <c r="J178" s="39"/>
      <c r="K178" s="3175"/>
      <c r="L178" s="295"/>
      <c r="M178" s="3175"/>
      <c r="N178" s="3135"/>
      <c r="O178" s="3175"/>
      <c r="P178" s="39"/>
      <c r="Q178" s="3175"/>
      <c r="R178" s="39"/>
      <c r="S178" s="3175"/>
      <c r="T178" s="39"/>
      <c r="U178" s="3175"/>
      <c r="V178" s="39"/>
      <c r="W178" s="3175"/>
      <c r="X178" s="39"/>
      <c r="Y178" s="3175"/>
      <c r="Z178" s="39"/>
      <c r="AA178" s="3175"/>
      <c r="AB178" s="39"/>
      <c r="AC178" s="3175"/>
      <c r="AD178" s="39"/>
      <c r="AE178" s="3175"/>
      <c r="AF178" s="39"/>
      <c r="AG178" s="3175"/>
      <c r="AH178" s="39"/>
      <c r="AI178" s="3175"/>
      <c r="AJ178" s="39"/>
      <c r="AK178" s="3175"/>
      <c r="AL178" s="39"/>
      <c r="AM178" s="3175"/>
      <c r="AN178" s="39"/>
      <c r="AO178" s="3175"/>
      <c r="AP178" s="39"/>
      <c r="AQ178" s="3137"/>
      <c r="AR178" s="39"/>
      <c r="AS178" s="39"/>
      <c r="AT178" s="39"/>
      <c r="AU178" s="39"/>
      <c r="AV178" s="3138"/>
      <c r="AW178" s="39"/>
      <c r="AX178" t="str">
        <f t="shared" si="195"/>
        <v/>
      </c>
      <c r="CW178"/>
      <c r="CX178" s="25" t="str">
        <f t="shared" si="217"/>
        <v/>
      </c>
      <c r="CY178" s="25" t="str">
        <f t="shared" si="218"/>
        <v/>
      </c>
      <c r="CZ178" s="25" t="str">
        <f t="shared" si="219"/>
        <v/>
      </c>
      <c r="DA178" s="25" t="str">
        <f t="shared" si="220"/>
        <v/>
      </c>
      <c r="DB178" s="25" t="str">
        <f t="shared" ref="DB178:DB194" si="222">IF(AND($D178&gt;0,AV178=""),"  * No olvide digitar la variable Egreso por Abandono. Digite Cero si no tiene.",IF(AV178&gt;$D178," * La variable Egreso por Abandono no pueden superar el Total Ambos Sexos.",""))</f>
        <v/>
      </c>
      <c r="DC178" s="25" t="str">
        <f t="shared" si="221"/>
        <v/>
      </c>
      <c r="DD178"/>
      <c r="DE178"/>
      <c r="DG178"/>
      <c r="DH178" s="26">
        <f t="shared" ref="DH178:DH196" si="223">IF(AND(D178&gt;0,AR178=""),1,IF(AR178&gt;D178,1,0))</f>
        <v>0</v>
      </c>
      <c r="DI178" s="26">
        <f t="shared" ref="DI178:DI196" si="224">IF(AND(D178&gt;0,AS178=""),1,IF(AS178&gt;D178,1,0))</f>
        <v>0</v>
      </c>
      <c r="DJ178" s="26">
        <f t="shared" ref="DJ178:DJ196" si="225">IF(AND(D178&gt;0,AT178=""),1,IF(AT178&gt;D178,1,0))</f>
        <v>0</v>
      </c>
      <c r="DK178" s="26">
        <f t="shared" ref="DK178:DK196" si="226">IF(AND(D178&gt;0,AU178=""),1,IF(AU178&gt;D178,1,0))</f>
        <v>0</v>
      </c>
      <c r="DL178" s="26">
        <f t="shared" ref="DL178:DL194" si="227">IF(AND(D178&gt;0,AV178=""),1,IF(AV178&gt;D178,1,0))</f>
        <v>0</v>
      </c>
      <c r="DM178" s="26">
        <f t="shared" ref="DM178:DM196" si="228">IF(AND(D178&gt;0,AW178=""),1,IF(AW178&gt;D178,1,0))</f>
        <v>0</v>
      </c>
    </row>
    <row r="179" spans="1:117" ht="15" customHeight="1" x14ac:dyDescent="0.25">
      <c r="A179" s="3400" t="s">
        <v>208</v>
      </c>
      <c r="B179" s="3312" t="s">
        <v>209</v>
      </c>
      <c r="C179" s="3413" t="s">
        <v>210</v>
      </c>
      <c r="D179" s="245">
        <f>SUM(E179+F179)</f>
        <v>0</v>
      </c>
      <c r="E179" s="290">
        <f>SUM(AA179+AC179+AE179+AG179+AI179+AK179+AM179+AO179)</f>
        <v>0</v>
      </c>
      <c r="F179" s="297">
        <f>SUM(AB179+AD179+AF179+AH179+AJ179+AL179+AN179+AP179)</f>
        <v>0</v>
      </c>
      <c r="G179" s="3414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3415"/>
      <c r="Y179" s="220"/>
      <c r="Z179" s="220"/>
      <c r="AA179" s="300"/>
      <c r="AB179" s="20"/>
      <c r="AC179" s="19"/>
      <c r="AD179" s="20"/>
      <c r="AE179" s="19"/>
      <c r="AF179" s="20"/>
      <c r="AG179" s="19"/>
      <c r="AH179" s="20"/>
      <c r="AI179" s="19"/>
      <c r="AJ179" s="20"/>
      <c r="AK179" s="19"/>
      <c r="AL179" s="20"/>
      <c r="AM179" s="19"/>
      <c r="AN179" s="20"/>
      <c r="AO179" s="19"/>
      <c r="AP179" s="20"/>
      <c r="AQ179" s="230"/>
      <c r="AR179" s="22"/>
      <c r="AS179" s="20"/>
      <c r="AT179" s="20"/>
      <c r="AU179" s="20"/>
      <c r="AV179" s="24"/>
      <c r="AW179" s="20"/>
      <c r="AX179" t="str">
        <f t="shared" si="195"/>
        <v/>
      </c>
      <c r="CW179"/>
      <c r="CX179" s="25" t="str">
        <f t="shared" si="217"/>
        <v/>
      </c>
      <c r="CY179" s="25" t="str">
        <f t="shared" si="218"/>
        <v/>
      </c>
      <c r="CZ179" s="25" t="str">
        <f t="shared" si="219"/>
        <v/>
      </c>
      <c r="DA179" s="25" t="str">
        <f t="shared" si="220"/>
        <v/>
      </c>
      <c r="DB179" s="25" t="str">
        <f t="shared" si="222"/>
        <v/>
      </c>
      <c r="DC179" s="25" t="str">
        <f t="shared" si="221"/>
        <v/>
      </c>
      <c r="DD179"/>
      <c r="DE179"/>
      <c r="DG179"/>
      <c r="DH179" s="26">
        <f t="shared" si="223"/>
        <v>0</v>
      </c>
      <c r="DI179" s="26">
        <f t="shared" si="224"/>
        <v>0</v>
      </c>
      <c r="DJ179" s="26">
        <f t="shared" si="225"/>
        <v>0</v>
      </c>
      <c r="DK179" s="26">
        <f t="shared" si="226"/>
        <v>0</v>
      </c>
      <c r="DL179" s="26">
        <f t="shared" si="227"/>
        <v>0</v>
      </c>
      <c r="DM179" s="26">
        <f t="shared" si="228"/>
        <v>0</v>
      </c>
    </row>
    <row r="180" spans="1:117" x14ac:dyDescent="0.25">
      <c r="A180" s="791"/>
      <c r="B180" s="713"/>
      <c r="C180" s="3385" t="s">
        <v>211</v>
      </c>
      <c r="D180" s="301">
        <f>SUM(E180+F180)</f>
        <v>0</v>
      </c>
      <c r="E180" s="290">
        <f t="shared" ref="E180:F183" si="229">SUM(AA180+AC180+AE180+AG180+AI180+AK180+AM180+AO180)</f>
        <v>0</v>
      </c>
      <c r="F180" s="297">
        <f t="shared" si="229"/>
        <v>0</v>
      </c>
      <c r="G180" s="3329"/>
      <c r="H180" s="3379"/>
      <c r="I180" s="3379"/>
      <c r="J180" s="3379"/>
      <c r="K180" s="3379"/>
      <c r="L180" s="3379"/>
      <c r="M180" s="3379"/>
      <c r="N180" s="3379"/>
      <c r="O180" s="3379"/>
      <c r="P180" s="3379"/>
      <c r="Q180" s="3379"/>
      <c r="R180" s="3379"/>
      <c r="S180" s="3379"/>
      <c r="T180" s="3379"/>
      <c r="U180" s="3379"/>
      <c r="V180" s="3379"/>
      <c r="W180" s="3379"/>
      <c r="X180" s="3328"/>
      <c r="Y180" s="3379"/>
      <c r="Z180" s="3379"/>
      <c r="AA180" s="302"/>
      <c r="AB180" s="63"/>
      <c r="AC180" s="193"/>
      <c r="AD180" s="63"/>
      <c r="AE180" s="193"/>
      <c r="AF180" s="63"/>
      <c r="AG180" s="193"/>
      <c r="AH180" s="63"/>
      <c r="AI180" s="193"/>
      <c r="AJ180" s="63"/>
      <c r="AK180" s="193"/>
      <c r="AL180" s="63"/>
      <c r="AM180" s="193"/>
      <c r="AN180" s="63"/>
      <c r="AO180" s="193"/>
      <c r="AP180" s="63"/>
      <c r="AQ180" s="252"/>
      <c r="AR180" s="232"/>
      <c r="AS180" s="63"/>
      <c r="AT180" s="63"/>
      <c r="AU180" s="63"/>
      <c r="AV180" s="303"/>
      <c r="AW180" s="63"/>
      <c r="AX180" t="str">
        <f t="shared" si="195"/>
        <v/>
      </c>
      <c r="CW180"/>
      <c r="CX180" s="25" t="str">
        <f t="shared" si="217"/>
        <v/>
      </c>
      <c r="CY180" s="25" t="str">
        <f t="shared" si="218"/>
        <v/>
      </c>
      <c r="CZ180" s="25" t="str">
        <f t="shared" si="219"/>
        <v/>
      </c>
      <c r="DA180" s="25" t="str">
        <f t="shared" si="220"/>
        <v/>
      </c>
      <c r="DB180" s="304"/>
      <c r="DC180" s="25" t="str">
        <f t="shared" si="221"/>
        <v/>
      </c>
      <c r="DD180"/>
      <c r="DE180"/>
      <c r="DG180"/>
      <c r="DH180" s="26">
        <f t="shared" si="223"/>
        <v>0</v>
      </c>
      <c r="DI180" s="26">
        <f t="shared" si="224"/>
        <v>0</v>
      </c>
      <c r="DJ180" s="26">
        <f t="shared" si="225"/>
        <v>0</v>
      </c>
      <c r="DK180" s="26">
        <f t="shared" si="226"/>
        <v>0</v>
      </c>
      <c r="DL180" s="304"/>
      <c r="DM180" s="26">
        <f t="shared" si="228"/>
        <v>0</v>
      </c>
    </row>
    <row r="181" spans="1:117" x14ac:dyDescent="0.25">
      <c r="A181" s="791"/>
      <c r="B181" s="3035"/>
      <c r="C181" s="305" t="s">
        <v>212</v>
      </c>
      <c r="D181" s="301">
        <f t="shared" ref="D181:D194" si="230">SUM(E181+F181)</f>
        <v>0</v>
      </c>
      <c r="E181" s="3079">
        <f>SUM(AA181+AC181+AE181+AG181+AI181+AK181+AM181+AO181)</f>
        <v>0</v>
      </c>
      <c r="F181" s="294">
        <f t="shared" si="229"/>
        <v>0</v>
      </c>
      <c r="G181" s="3329"/>
      <c r="H181" s="3379"/>
      <c r="I181" s="3379"/>
      <c r="J181" s="3379"/>
      <c r="K181" s="3379"/>
      <c r="L181" s="3379"/>
      <c r="M181" s="3379"/>
      <c r="N181" s="3379"/>
      <c r="O181" s="3379"/>
      <c r="P181" s="3379"/>
      <c r="Q181" s="3379"/>
      <c r="R181" s="3379"/>
      <c r="S181" s="3379"/>
      <c r="T181" s="3379"/>
      <c r="U181" s="3379"/>
      <c r="V181" s="3379"/>
      <c r="W181" s="3379"/>
      <c r="X181" s="3328"/>
      <c r="Y181" s="3379"/>
      <c r="Z181" s="3379"/>
      <c r="AA181" s="3134"/>
      <c r="AB181" s="39"/>
      <c r="AC181" s="3175"/>
      <c r="AD181" s="39"/>
      <c r="AE181" s="3175"/>
      <c r="AF181" s="39"/>
      <c r="AG181" s="3175"/>
      <c r="AH181" s="39"/>
      <c r="AI181" s="3175"/>
      <c r="AJ181" s="39"/>
      <c r="AK181" s="3175"/>
      <c r="AL181" s="39"/>
      <c r="AM181" s="3175"/>
      <c r="AN181" s="39"/>
      <c r="AO181" s="3175"/>
      <c r="AP181" s="39"/>
      <c r="AQ181" s="3137"/>
      <c r="AR181" s="3135"/>
      <c r="AS181" s="39"/>
      <c r="AT181" s="39"/>
      <c r="AU181" s="39"/>
      <c r="AV181" s="3399"/>
      <c r="AW181" s="39"/>
      <c r="AX181" t="str">
        <f t="shared" si="195"/>
        <v/>
      </c>
      <c r="CW181"/>
      <c r="CX181" s="25" t="str">
        <f t="shared" si="217"/>
        <v/>
      </c>
      <c r="CY181" s="25" t="str">
        <f t="shared" si="218"/>
        <v/>
      </c>
      <c r="CZ181" s="25" t="str">
        <f t="shared" si="219"/>
        <v/>
      </c>
      <c r="DA181" s="25" t="str">
        <f t="shared" si="220"/>
        <v/>
      </c>
      <c r="DB181" s="304"/>
      <c r="DC181" s="25" t="str">
        <f t="shared" si="221"/>
        <v/>
      </c>
      <c r="DD181"/>
      <c r="DE181"/>
      <c r="DG181"/>
      <c r="DH181" s="26">
        <f t="shared" si="223"/>
        <v>0</v>
      </c>
      <c r="DI181" s="26">
        <f t="shared" si="224"/>
        <v>0</v>
      </c>
      <c r="DJ181" s="26">
        <f t="shared" si="225"/>
        <v>0</v>
      </c>
      <c r="DK181" s="26">
        <f t="shared" si="226"/>
        <v>0</v>
      </c>
      <c r="DL181" s="304"/>
      <c r="DM181" s="26">
        <f t="shared" si="228"/>
        <v>0</v>
      </c>
    </row>
    <row r="182" spans="1:117" x14ac:dyDescent="0.25">
      <c r="A182" s="791"/>
      <c r="B182" s="3401" t="s">
        <v>213</v>
      </c>
      <c r="C182" s="3409" t="s">
        <v>210</v>
      </c>
      <c r="D182" s="3370">
        <f t="shared" si="230"/>
        <v>0</v>
      </c>
      <c r="E182" s="290">
        <f>SUM(AA182+AC182+AE182+AG182+AI182+AK182+AM182+AO182)</f>
        <v>0</v>
      </c>
      <c r="F182" s="297">
        <f t="shared" si="229"/>
        <v>0</v>
      </c>
      <c r="G182" s="3329"/>
      <c r="H182" s="3379"/>
      <c r="I182" s="3379"/>
      <c r="J182" s="3379"/>
      <c r="K182" s="3379"/>
      <c r="L182" s="3379"/>
      <c r="M182" s="3379"/>
      <c r="N182" s="3379"/>
      <c r="O182" s="3379"/>
      <c r="P182" s="3379"/>
      <c r="Q182" s="3379"/>
      <c r="R182" s="3379"/>
      <c r="S182" s="3379"/>
      <c r="T182" s="3379"/>
      <c r="U182" s="3379"/>
      <c r="V182" s="3379"/>
      <c r="W182" s="3379"/>
      <c r="X182" s="3328"/>
      <c r="Y182" s="3379"/>
      <c r="Z182" s="3379"/>
      <c r="AA182" s="205"/>
      <c r="AB182" s="3187"/>
      <c r="AC182" s="3162"/>
      <c r="AD182" s="3187"/>
      <c r="AE182" s="3162"/>
      <c r="AF182" s="3187"/>
      <c r="AG182" s="3162"/>
      <c r="AH182" s="3187"/>
      <c r="AI182" s="3162"/>
      <c r="AJ182" s="3187"/>
      <c r="AK182" s="3162"/>
      <c r="AL182" s="3187"/>
      <c r="AM182" s="3162"/>
      <c r="AN182" s="3187"/>
      <c r="AO182" s="3162"/>
      <c r="AP182" s="3187"/>
      <c r="AQ182" s="3374"/>
      <c r="AR182" s="52"/>
      <c r="AS182" s="3187"/>
      <c r="AT182" s="3187"/>
      <c r="AU182" s="3187"/>
      <c r="AV182" s="3143"/>
      <c r="AW182" s="3187"/>
      <c r="AX182" t="str">
        <f t="shared" si="195"/>
        <v/>
      </c>
      <c r="CW182"/>
      <c r="CX182" s="25" t="str">
        <f t="shared" si="217"/>
        <v/>
      </c>
      <c r="CY182" s="25" t="str">
        <f t="shared" si="218"/>
        <v/>
      </c>
      <c r="CZ182" s="25" t="str">
        <f t="shared" si="219"/>
        <v/>
      </c>
      <c r="DA182" s="25" t="str">
        <f t="shared" si="220"/>
        <v/>
      </c>
      <c r="DB182" s="25" t="str">
        <f t="shared" si="222"/>
        <v/>
      </c>
      <c r="DC182" s="25" t="str">
        <f t="shared" si="221"/>
        <v/>
      </c>
      <c r="DD182"/>
      <c r="DE182"/>
      <c r="DG182"/>
      <c r="DH182" s="26">
        <f t="shared" si="223"/>
        <v>0</v>
      </c>
      <c r="DI182" s="26">
        <f t="shared" si="224"/>
        <v>0</v>
      </c>
      <c r="DJ182" s="26">
        <f t="shared" si="225"/>
        <v>0</v>
      </c>
      <c r="DK182" s="26">
        <f t="shared" si="226"/>
        <v>0</v>
      </c>
      <c r="DL182" s="26">
        <f t="shared" si="227"/>
        <v>0</v>
      </c>
      <c r="DM182" s="26">
        <f t="shared" si="228"/>
        <v>0</v>
      </c>
    </row>
    <row r="183" spans="1:117" x14ac:dyDescent="0.25">
      <c r="A183" s="791"/>
      <c r="B183" s="3032"/>
      <c r="C183" s="3416" t="s">
        <v>214</v>
      </c>
      <c r="D183" s="2680">
        <f t="shared" si="230"/>
        <v>0</v>
      </c>
      <c r="E183" s="3079">
        <f>SUM(AA183+AC183+AE183+AG183+AI183+AK183+AM183+AO183)</f>
        <v>0</v>
      </c>
      <c r="F183" s="294">
        <f t="shared" si="229"/>
        <v>0</v>
      </c>
      <c r="G183" s="3329"/>
      <c r="H183" s="3379"/>
      <c r="I183" s="3379"/>
      <c r="J183" s="3379"/>
      <c r="K183" s="3379"/>
      <c r="L183" s="3379"/>
      <c r="M183" s="3379"/>
      <c r="N183" s="3379"/>
      <c r="O183" s="3379"/>
      <c r="P183" s="3379"/>
      <c r="Q183" s="3379"/>
      <c r="R183" s="3379"/>
      <c r="S183" s="3379"/>
      <c r="T183" s="3379"/>
      <c r="U183" s="3379"/>
      <c r="V183" s="3379"/>
      <c r="W183" s="3379"/>
      <c r="X183" s="3328"/>
      <c r="Y183" s="3379"/>
      <c r="Z183" s="3379"/>
      <c r="AA183" s="3360"/>
      <c r="AB183" s="39"/>
      <c r="AC183" s="3175"/>
      <c r="AD183" s="39"/>
      <c r="AE183" s="3175"/>
      <c r="AF183" s="39"/>
      <c r="AG183" s="3175"/>
      <c r="AH183" s="39"/>
      <c r="AI183" s="3175"/>
      <c r="AJ183" s="39"/>
      <c r="AK183" s="3175"/>
      <c r="AL183" s="39"/>
      <c r="AM183" s="3175"/>
      <c r="AN183" s="39"/>
      <c r="AO183" s="3175"/>
      <c r="AP183" s="39"/>
      <c r="AQ183" s="3137"/>
      <c r="AR183" s="3135"/>
      <c r="AS183" s="39"/>
      <c r="AT183" s="39"/>
      <c r="AU183" s="39"/>
      <c r="AV183" s="3399"/>
      <c r="AW183" s="39"/>
      <c r="AX183" t="str">
        <f t="shared" si="195"/>
        <v/>
      </c>
      <c r="CW183"/>
      <c r="CX183" s="25" t="str">
        <f t="shared" si="217"/>
        <v/>
      </c>
      <c r="CY183" s="25" t="str">
        <f t="shared" si="218"/>
        <v/>
      </c>
      <c r="CZ183" s="25" t="str">
        <f t="shared" si="219"/>
        <v/>
      </c>
      <c r="DA183" s="25" t="str">
        <f t="shared" si="220"/>
        <v/>
      </c>
      <c r="DB183" s="304"/>
      <c r="DC183" s="25" t="str">
        <f t="shared" si="221"/>
        <v/>
      </c>
      <c r="DD183"/>
      <c r="DE183"/>
      <c r="DG183"/>
      <c r="DH183" s="26">
        <f t="shared" si="223"/>
        <v>0</v>
      </c>
      <c r="DI183" s="26">
        <f t="shared" si="224"/>
        <v>0</v>
      </c>
      <c r="DJ183" s="26">
        <f t="shared" si="225"/>
        <v>0</v>
      </c>
      <c r="DK183" s="26">
        <f t="shared" si="226"/>
        <v>0</v>
      </c>
      <c r="DL183" s="304"/>
      <c r="DM183" s="26">
        <f t="shared" si="228"/>
        <v>0</v>
      </c>
    </row>
    <row r="184" spans="1:117" x14ac:dyDescent="0.25">
      <c r="A184" s="791"/>
      <c r="B184" s="3281" t="s">
        <v>95</v>
      </c>
      <c r="C184" s="3413" t="s">
        <v>210</v>
      </c>
      <c r="D184" s="245">
        <f t="shared" si="230"/>
        <v>0</v>
      </c>
      <c r="E184" s="290">
        <f t="shared" ref="E184:F186" si="231">SUM(AC184+AE184+AG184+AI184+AK184+AM184+AO184)</f>
        <v>0</v>
      </c>
      <c r="F184" s="297">
        <f t="shared" si="231"/>
        <v>0</v>
      </c>
      <c r="G184" s="3329"/>
      <c r="H184" s="3379"/>
      <c r="I184" s="3379"/>
      <c r="J184" s="3379"/>
      <c r="K184" s="3379"/>
      <c r="L184" s="3379"/>
      <c r="M184" s="3379"/>
      <c r="N184" s="3379"/>
      <c r="O184" s="3379"/>
      <c r="P184" s="3379"/>
      <c r="Q184" s="3379"/>
      <c r="R184" s="3379"/>
      <c r="S184" s="3379"/>
      <c r="T184" s="3379"/>
      <c r="U184" s="3379"/>
      <c r="V184" s="3379"/>
      <c r="W184" s="3379"/>
      <c r="X184" s="3328"/>
      <c r="Y184" s="3379"/>
      <c r="Z184" s="3379"/>
      <c r="AA184" s="220"/>
      <c r="AB184" s="220"/>
      <c r="AC184" s="3118"/>
      <c r="AD184" s="3187"/>
      <c r="AE184" s="3162"/>
      <c r="AF184" s="3187"/>
      <c r="AG184" s="3162"/>
      <c r="AH184" s="3187"/>
      <c r="AI184" s="3162"/>
      <c r="AJ184" s="3187"/>
      <c r="AK184" s="3162"/>
      <c r="AL184" s="3187"/>
      <c r="AM184" s="3162"/>
      <c r="AN184" s="3187"/>
      <c r="AO184" s="3162"/>
      <c r="AP184" s="3187"/>
      <c r="AQ184" s="3374"/>
      <c r="AR184" s="52"/>
      <c r="AS184" s="3187"/>
      <c r="AT184" s="3187"/>
      <c r="AU184" s="3187"/>
      <c r="AV184" s="3143"/>
      <c r="AW184" s="3187"/>
      <c r="AX184" t="str">
        <f t="shared" si="195"/>
        <v/>
      </c>
      <c r="CW184"/>
      <c r="CX184" s="25" t="str">
        <f t="shared" si="217"/>
        <v/>
      </c>
      <c r="CY184" s="25" t="str">
        <f t="shared" si="218"/>
        <v/>
      </c>
      <c r="CZ184" s="25" t="str">
        <f t="shared" si="219"/>
        <v/>
      </c>
      <c r="DA184" s="25" t="str">
        <f t="shared" si="220"/>
        <v/>
      </c>
      <c r="DB184" s="25" t="str">
        <f t="shared" si="222"/>
        <v/>
      </c>
      <c r="DC184" s="25" t="str">
        <f t="shared" si="221"/>
        <v/>
      </c>
      <c r="DD184"/>
      <c r="DE184"/>
      <c r="DG184"/>
      <c r="DH184" s="26">
        <f t="shared" si="223"/>
        <v>0</v>
      </c>
      <c r="DI184" s="26">
        <f t="shared" si="224"/>
        <v>0</v>
      </c>
      <c r="DJ184" s="26">
        <f t="shared" si="225"/>
        <v>0</v>
      </c>
      <c r="DK184" s="26">
        <f t="shared" si="226"/>
        <v>0</v>
      </c>
      <c r="DL184" s="26">
        <f t="shared" si="227"/>
        <v>0</v>
      </c>
      <c r="DM184" s="26">
        <f t="shared" si="228"/>
        <v>0</v>
      </c>
    </row>
    <row r="185" spans="1:117" x14ac:dyDescent="0.25">
      <c r="A185" s="791"/>
      <c r="B185" s="728"/>
      <c r="C185" s="3385" t="s">
        <v>215</v>
      </c>
      <c r="D185" s="301">
        <f t="shared" si="230"/>
        <v>0</v>
      </c>
      <c r="E185" s="290">
        <f t="shared" si="231"/>
        <v>0</v>
      </c>
      <c r="F185" s="297">
        <f t="shared" si="231"/>
        <v>0</v>
      </c>
      <c r="G185" s="3329"/>
      <c r="H185" s="3379"/>
      <c r="I185" s="3379"/>
      <c r="J185" s="3379"/>
      <c r="K185" s="3379"/>
      <c r="L185" s="3379"/>
      <c r="M185" s="3379"/>
      <c r="N185" s="3379"/>
      <c r="O185" s="3379"/>
      <c r="P185" s="3379"/>
      <c r="Q185" s="3379"/>
      <c r="R185" s="3379"/>
      <c r="S185" s="3379"/>
      <c r="T185" s="3379"/>
      <c r="U185" s="3379"/>
      <c r="V185" s="3379"/>
      <c r="W185" s="3379"/>
      <c r="X185" s="3328"/>
      <c r="Y185" s="3379"/>
      <c r="Z185" s="3379"/>
      <c r="AA185" s="3379"/>
      <c r="AB185" s="3379"/>
      <c r="AC185" s="302"/>
      <c r="AD185" s="63"/>
      <c r="AE185" s="193"/>
      <c r="AF185" s="63"/>
      <c r="AG185" s="193"/>
      <c r="AH185" s="63"/>
      <c r="AI185" s="193"/>
      <c r="AJ185" s="63"/>
      <c r="AK185" s="193"/>
      <c r="AL185" s="63"/>
      <c r="AM185" s="193"/>
      <c r="AN185" s="63"/>
      <c r="AO185" s="193"/>
      <c r="AP185" s="63"/>
      <c r="AQ185" s="252"/>
      <c r="AR185" s="232"/>
      <c r="AS185" s="63"/>
      <c r="AT185" s="63"/>
      <c r="AU185" s="63"/>
      <c r="AV185" s="234"/>
      <c r="AW185" s="63"/>
      <c r="AX185" t="str">
        <f t="shared" si="195"/>
        <v/>
      </c>
      <c r="CW185"/>
      <c r="CX185" s="25" t="str">
        <f t="shared" si="217"/>
        <v/>
      </c>
      <c r="CY185" s="25" t="str">
        <f t="shared" si="218"/>
        <v/>
      </c>
      <c r="CZ185" s="25" t="str">
        <f t="shared" si="219"/>
        <v/>
      </c>
      <c r="DA185" s="25" t="str">
        <f t="shared" si="220"/>
        <v/>
      </c>
      <c r="DB185" s="304"/>
      <c r="DC185" s="25" t="str">
        <f t="shared" si="221"/>
        <v/>
      </c>
      <c r="DD185"/>
      <c r="DE185"/>
      <c r="DG185"/>
      <c r="DH185" s="26">
        <f t="shared" si="223"/>
        <v>0</v>
      </c>
      <c r="DI185" s="26">
        <f t="shared" si="224"/>
        <v>0</v>
      </c>
      <c r="DJ185" s="26">
        <f t="shared" si="225"/>
        <v>0</v>
      </c>
      <c r="DK185" s="26">
        <f t="shared" si="226"/>
        <v>0</v>
      </c>
      <c r="DL185" s="304"/>
      <c r="DM185" s="26">
        <f t="shared" si="228"/>
        <v>0</v>
      </c>
    </row>
    <row r="186" spans="1:117" x14ac:dyDescent="0.25">
      <c r="A186" s="3412"/>
      <c r="B186" s="3291"/>
      <c r="C186" s="3417" t="s">
        <v>216</v>
      </c>
      <c r="D186" s="301">
        <f t="shared" si="230"/>
        <v>0</v>
      </c>
      <c r="E186" s="3079">
        <f t="shared" si="231"/>
        <v>0</v>
      </c>
      <c r="F186" s="294">
        <f t="shared" si="231"/>
        <v>0</v>
      </c>
      <c r="G186" s="3329"/>
      <c r="H186" s="3379"/>
      <c r="I186" s="3379"/>
      <c r="J186" s="3379"/>
      <c r="K186" s="3379"/>
      <c r="L186" s="3379"/>
      <c r="M186" s="3379"/>
      <c r="N186" s="3379"/>
      <c r="O186" s="3379"/>
      <c r="P186" s="3379"/>
      <c r="Q186" s="3379"/>
      <c r="R186" s="3379"/>
      <c r="S186" s="3379"/>
      <c r="T186" s="3379"/>
      <c r="U186" s="3379"/>
      <c r="V186" s="3379"/>
      <c r="W186" s="3379"/>
      <c r="X186" s="3328"/>
      <c r="Y186" s="3379"/>
      <c r="Z186" s="3379"/>
      <c r="AA186" s="3379"/>
      <c r="AB186" s="3379"/>
      <c r="AC186" s="3134"/>
      <c r="AD186" s="39"/>
      <c r="AE186" s="3175"/>
      <c r="AF186" s="39"/>
      <c r="AG186" s="3175"/>
      <c r="AH186" s="39"/>
      <c r="AI186" s="3175"/>
      <c r="AJ186" s="39"/>
      <c r="AK186" s="3175"/>
      <c r="AL186" s="39"/>
      <c r="AM186" s="3175"/>
      <c r="AN186" s="39"/>
      <c r="AO186" s="3175"/>
      <c r="AP186" s="39"/>
      <c r="AQ186" s="3137"/>
      <c r="AR186" s="3135"/>
      <c r="AS186" s="39"/>
      <c r="AT186" s="39"/>
      <c r="AU186" s="39"/>
      <c r="AV186" s="3399"/>
      <c r="AW186" s="39"/>
      <c r="AX186" t="str">
        <f t="shared" si="195"/>
        <v/>
      </c>
      <c r="CW186"/>
      <c r="CX186" s="25" t="str">
        <f t="shared" si="217"/>
        <v/>
      </c>
      <c r="CY186" s="25" t="str">
        <f t="shared" si="218"/>
        <v/>
      </c>
      <c r="CZ186" s="25" t="str">
        <f t="shared" si="219"/>
        <v/>
      </c>
      <c r="DA186" s="25" t="str">
        <f t="shared" si="220"/>
        <v/>
      </c>
      <c r="DB186" s="304"/>
      <c r="DC186" s="25" t="str">
        <f t="shared" si="221"/>
        <v/>
      </c>
      <c r="DD186"/>
      <c r="DE186"/>
      <c r="DG186"/>
      <c r="DH186" s="26">
        <f t="shared" si="223"/>
        <v>0</v>
      </c>
      <c r="DI186" s="26">
        <f t="shared" si="224"/>
        <v>0</v>
      </c>
      <c r="DJ186" s="26">
        <f t="shared" si="225"/>
        <v>0</v>
      </c>
      <c r="DK186" s="26">
        <f t="shared" si="226"/>
        <v>0</v>
      </c>
      <c r="DL186" s="304"/>
      <c r="DM186" s="26">
        <f t="shared" si="228"/>
        <v>0</v>
      </c>
    </row>
    <row r="187" spans="1:117" ht="15" customHeight="1" x14ac:dyDescent="0.25">
      <c r="A187" s="3312" t="s">
        <v>217</v>
      </c>
      <c r="B187" s="3206" t="s">
        <v>218</v>
      </c>
      <c r="C187" s="3102"/>
      <c r="D187" s="3418">
        <f>SUM(E187+F187)</f>
        <v>0</v>
      </c>
      <c r="E187" s="3419">
        <f t="shared" ref="E187:F191" si="232">SUM(AK187)</f>
        <v>0</v>
      </c>
      <c r="F187" s="3420">
        <f t="shared" si="232"/>
        <v>0</v>
      </c>
      <c r="G187" s="3336"/>
      <c r="H187" s="3378"/>
      <c r="I187" s="3378"/>
      <c r="J187" s="3378"/>
      <c r="K187" s="3378"/>
      <c r="L187" s="3378"/>
      <c r="M187" s="3378"/>
      <c r="N187" s="3378"/>
      <c r="O187" s="3378"/>
      <c r="P187" s="3378"/>
      <c r="Q187" s="3378"/>
      <c r="R187" s="3378"/>
      <c r="S187" s="3378"/>
      <c r="T187" s="3378"/>
      <c r="U187" s="3378"/>
      <c r="V187" s="3378"/>
      <c r="W187" s="3378"/>
      <c r="X187" s="3335"/>
      <c r="Y187" s="3378"/>
      <c r="Z187" s="3378"/>
      <c r="AA187" s="3378"/>
      <c r="AB187" s="3378"/>
      <c r="AC187" s="3372"/>
      <c r="AD187" s="219"/>
      <c r="AE187" s="219"/>
      <c r="AF187" s="219"/>
      <c r="AG187" s="219"/>
      <c r="AH187" s="219"/>
      <c r="AI187" s="219"/>
      <c r="AJ187" s="311"/>
      <c r="AK187" s="3421"/>
      <c r="AL187" s="3422"/>
      <c r="AM187" s="3423"/>
      <c r="AN187" s="219"/>
      <c r="AO187" s="219"/>
      <c r="AP187" s="311"/>
      <c r="AQ187" s="3424"/>
      <c r="AR187" s="3425"/>
      <c r="AS187" s="3378"/>
      <c r="AT187" s="3335"/>
      <c r="AU187" s="3426"/>
      <c r="AV187" s="3426"/>
      <c r="AW187" s="3426"/>
      <c r="AX187" t="str">
        <f t="shared" si="195"/>
        <v/>
      </c>
      <c r="CW187"/>
      <c r="CX187" s="25" t="str">
        <f t="shared" si="217"/>
        <v/>
      </c>
      <c r="CY187" s="304"/>
      <c r="CZ187" s="304"/>
      <c r="DA187" s="25" t="str">
        <f t="shared" si="220"/>
        <v/>
      </c>
      <c r="DB187" s="25" t="str">
        <f t="shared" si="222"/>
        <v/>
      </c>
      <c r="DC187" s="25" t="str">
        <f t="shared" si="221"/>
        <v/>
      </c>
      <c r="DD187"/>
      <c r="DE187"/>
      <c r="DG187"/>
      <c r="DH187" s="26">
        <f t="shared" si="223"/>
        <v>0</v>
      </c>
      <c r="DI187" s="304"/>
      <c r="DJ187" s="304"/>
      <c r="DK187" s="26">
        <f t="shared" si="226"/>
        <v>0</v>
      </c>
      <c r="DL187" s="26">
        <f t="shared" si="227"/>
        <v>0</v>
      </c>
      <c r="DM187" s="26">
        <f t="shared" si="228"/>
        <v>0</v>
      </c>
    </row>
    <row r="188" spans="1:117" x14ac:dyDescent="0.25">
      <c r="A188" s="713"/>
      <c r="B188" s="713" t="s">
        <v>209</v>
      </c>
      <c r="C188" s="244" t="s">
        <v>210</v>
      </c>
      <c r="D188" s="3370">
        <f t="shared" si="230"/>
        <v>0</v>
      </c>
      <c r="E188" s="254">
        <f t="shared" si="232"/>
        <v>0</v>
      </c>
      <c r="F188" s="297">
        <f t="shared" si="232"/>
        <v>0</v>
      </c>
      <c r="G188" s="3336"/>
      <c r="H188" s="3378"/>
      <c r="I188" s="3378"/>
      <c r="J188" s="3378"/>
      <c r="K188" s="3378"/>
      <c r="L188" s="3378"/>
      <c r="M188" s="3378"/>
      <c r="N188" s="3378"/>
      <c r="O188" s="3378"/>
      <c r="P188" s="3378"/>
      <c r="Q188" s="3378"/>
      <c r="R188" s="3378"/>
      <c r="S188" s="3378"/>
      <c r="T188" s="3378"/>
      <c r="U188" s="3378"/>
      <c r="V188" s="3378"/>
      <c r="W188" s="3378"/>
      <c r="X188" s="3335"/>
      <c r="Y188" s="3378"/>
      <c r="Z188" s="3378"/>
      <c r="AA188" s="3378"/>
      <c r="AB188" s="3378"/>
      <c r="AC188" s="3336"/>
      <c r="AD188" s="3378"/>
      <c r="AE188" s="3378"/>
      <c r="AF188" s="3378"/>
      <c r="AG188" s="3378"/>
      <c r="AH188" s="3378"/>
      <c r="AI188" s="3378"/>
      <c r="AJ188" s="3193"/>
      <c r="AK188" s="19"/>
      <c r="AL188" s="20"/>
      <c r="AM188" s="3192"/>
      <c r="AN188" s="3378"/>
      <c r="AO188" s="3378"/>
      <c r="AP188" s="3193"/>
      <c r="AQ188" s="230"/>
      <c r="AR188" s="22"/>
      <c r="AS188" s="3378"/>
      <c r="AT188" s="3335"/>
      <c r="AU188" s="24"/>
      <c r="AV188" s="24"/>
      <c r="AW188" s="20"/>
      <c r="AX188" t="str">
        <f t="shared" si="195"/>
        <v/>
      </c>
      <c r="CW188"/>
      <c r="CX188" s="25" t="str">
        <f t="shared" si="217"/>
        <v/>
      </c>
      <c r="CY188" s="304"/>
      <c r="CZ188" s="304"/>
      <c r="DA188" s="25" t="str">
        <f t="shared" si="220"/>
        <v/>
      </c>
      <c r="DB188" s="25" t="str">
        <f t="shared" si="222"/>
        <v/>
      </c>
      <c r="DC188" s="25" t="str">
        <f t="shared" si="221"/>
        <v/>
      </c>
      <c r="DD188"/>
      <c r="DE188"/>
      <c r="DG188"/>
      <c r="DH188" s="26">
        <f t="shared" si="223"/>
        <v>0</v>
      </c>
      <c r="DI188" s="304"/>
      <c r="DJ188" s="304"/>
      <c r="DK188" s="26">
        <f t="shared" si="226"/>
        <v>0</v>
      </c>
      <c r="DL188" s="26">
        <f t="shared" si="227"/>
        <v>0</v>
      </c>
      <c r="DM188" s="26">
        <f t="shared" si="228"/>
        <v>0</v>
      </c>
    </row>
    <row r="189" spans="1:117" x14ac:dyDescent="0.25">
      <c r="A189" s="713"/>
      <c r="B189" s="713"/>
      <c r="C189" s="318" t="s">
        <v>219</v>
      </c>
      <c r="D189" s="2988">
        <f t="shared" si="230"/>
        <v>0</v>
      </c>
      <c r="E189" s="3079">
        <f t="shared" si="232"/>
        <v>0</v>
      </c>
      <c r="F189" s="294">
        <f t="shared" si="232"/>
        <v>0</v>
      </c>
      <c r="G189" s="3336"/>
      <c r="H189" s="3378"/>
      <c r="I189" s="3378"/>
      <c r="J189" s="3378"/>
      <c r="K189" s="3378"/>
      <c r="L189" s="3378"/>
      <c r="M189" s="3378"/>
      <c r="N189" s="3378"/>
      <c r="O189" s="3378"/>
      <c r="P189" s="3378"/>
      <c r="Q189" s="3378"/>
      <c r="R189" s="3378"/>
      <c r="S189" s="3378"/>
      <c r="T189" s="3378"/>
      <c r="U189" s="3378"/>
      <c r="V189" s="3378"/>
      <c r="W189" s="3378"/>
      <c r="X189" s="3335"/>
      <c r="Y189" s="3378"/>
      <c r="Z189" s="3378"/>
      <c r="AA189" s="3378"/>
      <c r="AB189" s="3378"/>
      <c r="AC189" s="3336"/>
      <c r="AD189" s="3378"/>
      <c r="AE189" s="3378"/>
      <c r="AF189" s="3378"/>
      <c r="AG189" s="3378"/>
      <c r="AH189" s="3378"/>
      <c r="AI189" s="3378"/>
      <c r="AJ189" s="3193"/>
      <c r="AK189" s="193"/>
      <c r="AL189" s="63"/>
      <c r="AM189" s="3192"/>
      <c r="AN189" s="3378"/>
      <c r="AO189" s="3378"/>
      <c r="AP189" s="3193"/>
      <c r="AQ189" s="252"/>
      <c r="AR189" s="232"/>
      <c r="AS189" s="3378"/>
      <c r="AT189" s="3335"/>
      <c r="AU189" s="3138"/>
      <c r="AV189" s="3399"/>
      <c r="AW189" s="3138"/>
      <c r="AX189" t="str">
        <f t="shared" si="195"/>
        <v/>
      </c>
      <c r="CW189"/>
      <c r="CX189" s="25" t="str">
        <f t="shared" si="217"/>
        <v/>
      </c>
      <c r="CY189" s="304"/>
      <c r="CZ189" s="304"/>
      <c r="DA189" s="25" t="str">
        <f t="shared" si="220"/>
        <v/>
      </c>
      <c r="DB189" s="304"/>
      <c r="DC189" s="25" t="str">
        <f t="shared" si="221"/>
        <v/>
      </c>
      <c r="DD189"/>
      <c r="DE189"/>
      <c r="DG189"/>
      <c r="DH189" s="26">
        <f t="shared" si="223"/>
        <v>0</v>
      </c>
      <c r="DI189" s="304"/>
      <c r="DJ189" s="304"/>
      <c r="DK189" s="26">
        <f t="shared" si="226"/>
        <v>0</v>
      </c>
      <c r="DL189" s="304"/>
      <c r="DM189" s="26">
        <f t="shared" si="228"/>
        <v>0</v>
      </c>
    </row>
    <row r="190" spans="1:117" x14ac:dyDescent="0.25">
      <c r="A190" s="713"/>
      <c r="B190" s="3312" t="s">
        <v>95</v>
      </c>
      <c r="C190" s="3413" t="s">
        <v>220</v>
      </c>
      <c r="D190" s="3370">
        <f t="shared" si="230"/>
        <v>0</v>
      </c>
      <c r="E190" s="290">
        <f t="shared" si="232"/>
        <v>0</v>
      </c>
      <c r="F190" s="297">
        <f t="shared" si="232"/>
        <v>0</v>
      </c>
      <c r="G190" s="3336"/>
      <c r="H190" s="3378"/>
      <c r="I190" s="3378"/>
      <c r="J190" s="3378"/>
      <c r="K190" s="3378"/>
      <c r="L190" s="3378"/>
      <c r="M190" s="3378"/>
      <c r="N190" s="3378"/>
      <c r="O190" s="3378"/>
      <c r="P190" s="3378"/>
      <c r="Q190" s="3378"/>
      <c r="R190" s="3378"/>
      <c r="S190" s="3378"/>
      <c r="T190" s="3378"/>
      <c r="U190" s="3378"/>
      <c r="V190" s="3378"/>
      <c r="W190" s="3378"/>
      <c r="X190" s="3335"/>
      <c r="Y190" s="3378"/>
      <c r="Z190" s="3378"/>
      <c r="AA190" s="3378"/>
      <c r="AB190" s="3378"/>
      <c r="AC190" s="3336"/>
      <c r="AD190" s="3378"/>
      <c r="AE190" s="3378"/>
      <c r="AF190" s="3378"/>
      <c r="AG190" s="3378"/>
      <c r="AH190" s="3378"/>
      <c r="AI190" s="3378"/>
      <c r="AJ190" s="3193"/>
      <c r="AK190" s="3162"/>
      <c r="AL190" s="3187"/>
      <c r="AM190" s="3192"/>
      <c r="AN190" s="3378"/>
      <c r="AO190" s="3378"/>
      <c r="AP190" s="3193"/>
      <c r="AQ190" s="3374"/>
      <c r="AR190" s="52"/>
      <c r="AS190" s="3378"/>
      <c r="AT190" s="3335"/>
      <c r="AU190" s="24"/>
      <c r="AV190" s="24"/>
      <c r="AW190" s="24"/>
      <c r="AX190" t="str">
        <f t="shared" si="195"/>
        <v/>
      </c>
      <c r="CW190"/>
      <c r="CX190" s="25" t="str">
        <f t="shared" si="217"/>
        <v/>
      </c>
      <c r="CY190" s="304"/>
      <c r="CZ190" s="304"/>
      <c r="DA190" s="25" t="str">
        <f t="shared" si="220"/>
        <v/>
      </c>
      <c r="DB190" s="25" t="str">
        <f t="shared" si="222"/>
        <v/>
      </c>
      <c r="DC190" s="25" t="str">
        <f t="shared" si="221"/>
        <v/>
      </c>
      <c r="DD190"/>
      <c r="DE190"/>
      <c r="DG190"/>
      <c r="DH190" s="26">
        <f t="shared" si="223"/>
        <v>0</v>
      </c>
      <c r="DI190" s="304"/>
      <c r="DJ190" s="304"/>
      <c r="DK190" s="26">
        <f t="shared" si="226"/>
        <v>0</v>
      </c>
      <c r="DL190" s="26">
        <f t="shared" si="227"/>
        <v>0</v>
      </c>
      <c r="DM190" s="26">
        <f t="shared" si="228"/>
        <v>0</v>
      </c>
    </row>
    <row r="191" spans="1:117" x14ac:dyDescent="0.25">
      <c r="A191" s="3035"/>
      <c r="B191" s="3035"/>
      <c r="C191" s="3427" t="s">
        <v>221</v>
      </c>
      <c r="D191" s="2988">
        <f t="shared" si="230"/>
        <v>0</v>
      </c>
      <c r="E191" s="290">
        <f t="shared" si="232"/>
        <v>0</v>
      </c>
      <c r="F191" s="297">
        <f t="shared" si="232"/>
        <v>0</v>
      </c>
      <c r="G191" s="3336"/>
      <c r="H191" s="3378"/>
      <c r="I191" s="3378"/>
      <c r="J191" s="3378"/>
      <c r="K191" s="3378"/>
      <c r="L191" s="3378"/>
      <c r="M191" s="3378"/>
      <c r="N191" s="3378"/>
      <c r="O191" s="3378"/>
      <c r="P191" s="3378"/>
      <c r="Q191" s="3378"/>
      <c r="R191" s="3378"/>
      <c r="S191" s="3378"/>
      <c r="T191" s="3378"/>
      <c r="U191" s="3378"/>
      <c r="V191" s="3378"/>
      <c r="W191" s="3378"/>
      <c r="X191" s="3335"/>
      <c r="Y191" s="3396"/>
      <c r="Z191" s="3396"/>
      <c r="AA191" s="3396"/>
      <c r="AB191" s="3396"/>
      <c r="AC191" s="3395"/>
      <c r="AD191" s="3396"/>
      <c r="AE191" s="3396"/>
      <c r="AF191" s="3396"/>
      <c r="AG191" s="3396"/>
      <c r="AH191" s="3396"/>
      <c r="AI191" s="3396"/>
      <c r="AJ191" s="3428"/>
      <c r="AK191" s="2914"/>
      <c r="AL191" s="3429"/>
      <c r="AM191" s="2991"/>
      <c r="AN191" s="3396"/>
      <c r="AO191" s="3396"/>
      <c r="AP191" s="3428"/>
      <c r="AQ191" s="2915"/>
      <c r="AR191" s="2916"/>
      <c r="AS191" s="2991"/>
      <c r="AT191" s="3430"/>
      <c r="AU191" s="3431"/>
      <c r="AV191" s="3399"/>
      <c r="AW191" s="39"/>
      <c r="AX191" t="str">
        <f t="shared" si="195"/>
        <v/>
      </c>
      <c r="CW191"/>
      <c r="CX191" s="25" t="str">
        <f t="shared" si="217"/>
        <v/>
      </c>
      <c r="CY191" s="304"/>
      <c r="CZ191" s="304"/>
      <c r="DA191" s="25" t="str">
        <f t="shared" si="220"/>
        <v/>
      </c>
      <c r="DB191" s="304"/>
      <c r="DC191" s="25" t="str">
        <f t="shared" si="221"/>
        <v/>
      </c>
      <c r="DD191"/>
      <c r="DE191"/>
      <c r="DG191"/>
      <c r="DH191" s="26">
        <f t="shared" si="223"/>
        <v>0</v>
      </c>
      <c r="DI191" s="304"/>
      <c r="DJ191" s="304"/>
      <c r="DK191" s="26">
        <f t="shared" si="226"/>
        <v>0</v>
      </c>
      <c r="DL191" s="304"/>
      <c r="DM191" s="26">
        <f t="shared" si="228"/>
        <v>0</v>
      </c>
    </row>
    <row r="192" spans="1:117" ht="15" customHeight="1" x14ac:dyDescent="0.25">
      <c r="A192" s="3432" t="s">
        <v>222</v>
      </c>
      <c r="B192" s="3433" t="s">
        <v>223</v>
      </c>
      <c r="C192" s="3434" t="s">
        <v>224</v>
      </c>
      <c r="D192" s="3370">
        <f t="shared" si="230"/>
        <v>0</v>
      </c>
      <c r="E192" s="254">
        <f t="shared" ref="E192:F194" si="233">SUM(Y192+AA192+AC192+AE192+AG192+AI192+AK192+AM192+AO192)</f>
        <v>0</v>
      </c>
      <c r="F192" s="3371">
        <f t="shared" si="233"/>
        <v>0</v>
      </c>
      <c r="G192" s="3329"/>
      <c r="H192" s="3379"/>
      <c r="I192" s="3379"/>
      <c r="J192" s="3379"/>
      <c r="K192" s="3379"/>
      <c r="L192" s="3379"/>
      <c r="M192" s="3379"/>
      <c r="N192" s="3379"/>
      <c r="O192" s="3379"/>
      <c r="P192" s="3379"/>
      <c r="Q192" s="3379"/>
      <c r="R192" s="3379"/>
      <c r="S192" s="3379"/>
      <c r="T192" s="3379"/>
      <c r="U192" s="3379"/>
      <c r="V192" s="3379"/>
      <c r="W192" s="3379"/>
      <c r="X192" s="3327"/>
      <c r="Y192" s="19"/>
      <c r="Z192" s="20"/>
      <c r="AA192" s="19"/>
      <c r="AB192" s="20"/>
      <c r="AC192" s="19"/>
      <c r="AD192" s="20"/>
      <c r="AE192" s="19"/>
      <c r="AF192" s="20"/>
      <c r="AG192" s="19"/>
      <c r="AH192" s="20"/>
      <c r="AI192" s="19"/>
      <c r="AJ192" s="20"/>
      <c r="AK192" s="19"/>
      <c r="AL192" s="20"/>
      <c r="AM192" s="19"/>
      <c r="AN192" s="20"/>
      <c r="AO192" s="19"/>
      <c r="AP192" s="20"/>
      <c r="AQ192" s="230"/>
      <c r="AR192" s="22"/>
      <c r="AS192" s="20"/>
      <c r="AT192" s="20"/>
      <c r="AU192" s="20"/>
      <c r="AV192" s="24"/>
      <c r="AW192" s="20"/>
      <c r="AX192" t="str">
        <f t="shared" si="195"/>
        <v/>
      </c>
      <c r="CW192"/>
      <c r="CX192" s="25" t="str">
        <f t="shared" si="217"/>
        <v/>
      </c>
      <c r="CY192" s="25" t="str">
        <f t="shared" ref="CY192:CY196" si="234">IF(AND(D192&gt;0,AS192=""),"  * No olvide digitar la variable Niños, niñas, adolescentes y jóvenes SENAME. Digite Cero si no tiene.",IF(AS192&gt;D192," * La variable Niños, niñas, adolescentes y jóvenes SENAME no pueden superar el Total Ambos Sexos.",""))</f>
        <v/>
      </c>
      <c r="CZ192" s="25" t="str">
        <f t="shared" ref="CZ192:CZ196" si="235">IF(AND(D192&gt;0,AT192=""),"  * No olvide digitar la variable Niños, niñas, adolescentes y jóvenes Mejor Niñez. Digite Cero si no tiene.",IF(AT192&gt;D192," * La variable Niños, niñas, adolescentes y jóvenes Mejor Niñez  no pueden superar el Total Ambos Sexos.",""))</f>
        <v/>
      </c>
      <c r="DA192" s="25" t="str">
        <f t="shared" si="220"/>
        <v/>
      </c>
      <c r="DB192" s="25" t="str">
        <f t="shared" si="222"/>
        <v/>
      </c>
      <c r="DC192" s="25" t="str">
        <f t="shared" si="221"/>
        <v/>
      </c>
      <c r="DD192"/>
      <c r="DE192"/>
      <c r="DG192"/>
      <c r="DH192" s="26">
        <f t="shared" si="223"/>
        <v>0</v>
      </c>
      <c r="DI192" s="26">
        <f t="shared" si="224"/>
        <v>0</v>
      </c>
      <c r="DJ192" s="26">
        <f t="shared" si="225"/>
        <v>0</v>
      </c>
      <c r="DK192" s="26">
        <f t="shared" si="226"/>
        <v>0</v>
      </c>
      <c r="DL192" s="26">
        <f t="shared" si="227"/>
        <v>0</v>
      </c>
      <c r="DM192" s="26">
        <f t="shared" si="228"/>
        <v>0</v>
      </c>
    </row>
    <row r="193" spans="1:117" x14ac:dyDescent="0.25">
      <c r="A193" s="785"/>
      <c r="B193" s="788"/>
      <c r="C193" s="329" t="s">
        <v>225</v>
      </c>
      <c r="D193" s="2975">
        <f t="shared" si="230"/>
        <v>0</v>
      </c>
      <c r="E193" s="3392">
        <f t="shared" si="233"/>
        <v>0</v>
      </c>
      <c r="F193" s="3377">
        <f t="shared" si="233"/>
        <v>0</v>
      </c>
      <c r="G193" s="3329"/>
      <c r="H193" s="3379"/>
      <c r="I193" s="3379"/>
      <c r="J193" s="3379"/>
      <c r="K193" s="3379"/>
      <c r="L193" s="3379"/>
      <c r="M193" s="3379"/>
      <c r="N193" s="3379"/>
      <c r="O193" s="3379"/>
      <c r="P193" s="3379"/>
      <c r="Q193" s="3379"/>
      <c r="R193" s="3379"/>
      <c r="S193" s="3379"/>
      <c r="T193" s="3379"/>
      <c r="U193" s="3379"/>
      <c r="V193" s="3379"/>
      <c r="W193" s="3379"/>
      <c r="X193" s="3327"/>
      <c r="Y193" s="193"/>
      <c r="Z193" s="63"/>
      <c r="AA193" s="193"/>
      <c r="AB193" s="63"/>
      <c r="AC193" s="193"/>
      <c r="AD193" s="63"/>
      <c r="AE193" s="193"/>
      <c r="AF193" s="63"/>
      <c r="AG193" s="193"/>
      <c r="AH193" s="63"/>
      <c r="AI193" s="193"/>
      <c r="AJ193" s="63"/>
      <c r="AK193" s="193"/>
      <c r="AL193" s="63"/>
      <c r="AM193" s="193"/>
      <c r="AN193" s="63"/>
      <c r="AO193" s="193"/>
      <c r="AP193" s="63"/>
      <c r="AQ193" s="252"/>
      <c r="AR193" s="232"/>
      <c r="AS193" s="63"/>
      <c r="AT193" s="63"/>
      <c r="AU193" s="63"/>
      <c r="AV193" s="235"/>
      <c r="AW193" s="63"/>
      <c r="AX193" t="str">
        <f t="shared" si="195"/>
        <v/>
      </c>
      <c r="CW193"/>
      <c r="CX193" s="25" t="str">
        <f t="shared" si="217"/>
        <v/>
      </c>
      <c r="CY193" s="25" t="str">
        <f t="shared" si="234"/>
        <v/>
      </c>
      <c r="CZ193" s="25" t="str">
        <f t="shared" si="235"/>
        <v/>
      </c>
      <c r="DA193" s="25" t="str">
        <f t="shared" si="220"/>
        <v/>
      </c>
      <c r="DB193" s="25" t="str">
        <f t="shared" si="222"/>
        <v/>
      </c>
      <c r="DC193" s="25" t="str">
        <f t="shared" si="221"/>
        <v/>
      </c>
      <c r="DD193"/>
      <c r="DE193"/>
      <c r="DG193"/>
      <c r="DH193" s="26">
        <f t="shared" si="223"/>
        <v>0</v>
      </c>
      <c r="DI193" s="26">
        <f t="shared" si="224"/>
        <v>0</v>
      </c>
      <c r="DJ193" s="26">
        <f t="shared" si="225"/>
        <v>0</v>
      </c>
      <c r="DK193" s="26">
        <f t="shared" si="226"/>
        <v>0</v>
      </c>
      <c r="DL193" s="26">
        <f t="shared" si="227"/>
        <v>0</v>
      </c>
      <c r="DM193" s="26">
        <f t="shared" si="228"/>
        <v>0</v>
      </c>
    </row>
    <row r="194" spans="1:117" x14ac:dyDescent="0.25">
      <c r="A194" s="3435"/>
      <c r="B194" s="3436"/>
      <c r="C194" s="3437" t="s">
        <v>226</v>
      </c>
      <c r="D194" s="2988">
        <f t="shared" si="230"/>
        <v>0</v>
      </c>
      <c r="E194" s="3079">
        <f t="shared" si="233"/>
        <v>0</v>
      </c>
      <c r="F194" s="249">
        <f t="shared" si="233"/>
        <v>0</v>
      </c>
      <c r="G194" s="3329"/>
      <c r="H194" s="3379"/>
      <c r="I194" s="3379"/>
      <c r="J194" s="3379"/>
      <c r="K194" s="3379"/>
      <c r="L194" s="3379"/>
      <c r="M194" s="3379"/>
      <c r="N194" s="3379"/>
      <c r="O194" s="3379"/>
      <c r="P194" s="3379"/>
      <c r="Q194" s="3379"/>
      <c r="R194" s="3379"/>
      <c r="S194" s="3379"/>
      <c r="T194" s="3379"/>
      <c r="U194" s="3379"/>
      <c r="V194" s="3379"/>
      <c r="W194" s="3379"/>
      <c r="X194" s="3327"/>
      <c r="Y194" s="3175"/>
      <c r="Z194" s="39"/>
      <c r="AA194" s="3175"/>
      <c r="AB194" s="39"/>
      <c r="AC194" s="3175"/>
      <c r="AD194" s="39"/>
      <c r="AE194" s="3175"/>
      <c r="AF194" s="39"/>
      <c r="AG194" s="3175"/>
      <c r="AH194" s="39"/>
      <c r="AI194" s="3175"/>
      <c r="AJ194" s="39"/>
      <c r="AK194" s="3175"/>
      <c r="AL194" s="39"/>
      <c r="AM194" s="3175"/>
      <c r="AN194" s="39"/>
      <c r="AO194" s="3175"/>
      <c r="AP194" s="39"/>
      <c r="AQ194" s="3137"/>
      <c r="AR194" s="39"/>
      <c r="AS194" s="39"/>
      <c r="AT194" s="39"/>
      <c r="AU194" s="39"/>
      <c r="AV194" s="3138"/>
      <c r="AW194" s="39"/>
      <c r="AX194" t="str">
        <f t="shared" si="195"/>
        <v/>
      </c>
      <c r="CW194"/>
      <c r="CX194" s="25" t="str">
        <f t="shared" si="217"/>
        <v/>
      </c>
      <c r="CY194" s="25" t="str">
        <f t="shared" si="234"/>
        <v/>
      </c>
      <c r="CZ194" s="25" t="str">
        <f t="shared" si="235"/>
        <v/>
      </c>
      <c r="DA194" s="25" t="str">
        <f t="shared" si="220"/>
        <v/>
      </c>
      <c r="DB194" s="25" t="str">
        <f t="shared" si="222"/>
        <v/>
      </c>
      <c r="DC194" s="25" t="str">
        <f t="shared" si="221"/>
        <v/>
      </c>
      <c r="DD194"/>
      <c r="DE194"/>
      <c r="DG194"/>
      <c r="DH194" s="26">
        <f t="shared" si="223"/>
        <v>0</v>
      </c>
      <c r="DI194" s="26">
        <f t="shared" si="224"/>
        <v>0</v>
      </c>
      <c r="DJ194" s="26">
        <f t="shared" si="225"/>
        <v>0</v>
      </c>
      <c r="DK194" s="26">
        <f t="shared" si="226"/>
        <v>0</v>
      </c>
      <c r="DL194" s="26">
        <f t="shared" si="227"/>
        <v>0</v>
      </c>
      <c r="DM194" s="26">
        <f t="shared" si="228"/>
        <v>0</v>
      </c>
    </row>
    <row r="195" spans="1:117" ht="21" x14ac:dyDescent="0.25">
      <c r="A195" s="791" t="s">
        <v>227</v>
      </c>
      <c r="B195" s="3312" t="s">
        <v>228</v>
      </c>
      <c r="C195" s="3438" t="s">
        <v>229</v>
      </c>
      <c r="D195" s="245">
        <f>SUM(E195+F195)</f>
        <v>0</v>
      </c>
      <c r="E195" s="290">
        <f>SUM(AC195+AE195+AG195+AI195+AK195+AM195+AO195)</f>
        <v>0</v>
      </c>
      <c r="F195" s="246">
        <f>SUM(AD195+AF195+AH195+AJ195+AL195+AN195+AP195)</f>
        <v>0</v>
      </c>
      <c r="G195" s="3336"/>
      <c r="H195" s="3378"/>
      <c r="I195" s="3378"/>
      <c r="J195" s="3378"/>
      <c r="K195" s="3378"/>
      <c r="L195" s="3378"/>
      <c r="M195" s="3378"/>
      <c r="N195" s="3378"/>
      <c r="O195" s="3378"/>
      <c r="P195" s="3378"/>
      <c r="Q195" s="3378"/>
      <c r="R195" s="3378"/>
      <c r="S195" s="3378"/>
      <c r="T195" s="3378"/>
      <c r="U195" s="3378"/>
      <c r="V195" s="3378"/>
      <c r="W195" s="3378"/>
      <c r="X195" s="3378"/>
      <c r="Y195" s="219"/>
      <c r="Z195" s="219"/>
      <c r="AA195" s="219"/>
      <c r="AB195" s="219"/>
      <c r="AC195" s="3118"/>
      <c r="AD195" s="3187"/>
      <c r="AE195" s="3162"/>
      <c r="AF195" s="3187"/>
      <c r="AG195" s="3162"/>
      <c r="AH195" s="3187"/>
      <c r="AI195" s="3162"/>
      <c r="AJ195" s="3187"/>
      <c r="AK195" s="3162"/>
      <c r="AL195" s="3187"/>
      <c r="AM195" s="3162"/>
      <c r="AN195" s="3187"/>
      <c r="AO195" s="3162"/>
      <c r="AP195" s="3411"/>
      <c r="AQ195" s="3374"/>
      <c r="AR195" s="3187"/>
      <c r="AS195" s="3187"/>
      <c r="AT195" s="3187"/>
      <c r="AU195" s="3187"/>
      <c r="AV195" s="3439"/>
      <c r="AW195" s="3187"/>
      <c r="AX195" t="str">
        <f t="shared" si="195"/>
        <v/>
      </c>
      <c r="CW195"/>
      <c r="CX195" s="25" t="str">
        <f t="shared" si="217"/>
        <v/>
      </c>
      <c r="CY195" s="25" t="str">
        <f t="shared" si="234"/>
        <v/>
      </c>
      <c r="CZ195" s="25" t="str">
        <f t="shared" si="235"/>
        <v/>
      </c>
      <c r="DA195" s="25" t="str">
        <f t="shared" si="220"/>
        <v/>
      </c>
      <c r="DB195" s="304"/>
      <c r="DC195" s="25" t="str">
        <f t="shared" si="221"/>
        <v/>
      </c>
      <c r="DD195"/>
      <c r="DE195"/>
      <c r="DG195"/>
      <c r="DH195" s="26">
        <f t="shared" si="223"/>
        <v>0</v>
      </c>
      <c r="DI195" s="26">
        <f t="shared" si="224"/>
        <v>0</v>
      </c>
      <c r="DJ195" s="26">
        <f t="shared" si="225"/>
        <v>0</v>
      </c>
      <c r="DK195" s="26">
        <f t="shared" si="226"/>
        <v>0</v>
      </c>
      <c r="DL195" s="304"/>
      <c r="DM195" s="26">
        <f t="shared" si="228"/>
        <v>0</v>
      </c>
    </row>
    <row r="196" spans="1:117" ht="21" x14ac:dyDescent="0.25">
      <c r="A196" s="3412"/>
      <c r="B196" s="3035"/>
      <c r="C196" s="3440" t="s">
        <v>230</v>
      </c>
      <c r="D196" s="2988">
        <f>SUM(E196+F196)</f>
        <v>0</v>
      </c>
      <c r="E196" s="3079">
        <f>SUM(AC196+AE196+AG196+AI196+AK196+AM196+AO196)</f>
        <v>0</v>
      </c>
      <c r="F196" s="249">
        <f>SUM(AD196+AF196+AH196+AJ196+AL196+AN196+AP196)</f>
        <v>0</v>
      </c>
      <c r="G196" s="3395"/>
      <c r="H196" s="3396"/>
      <c r="I196" s="3396"/>
      <c r="J196" s="3396"/>
      <c r="K196" s="3396"/>
      <c r="L196" s="3396"/>
      <c r="M196" s="3396"/>
      <c r="N196" s="3396"/>
      <c r="O196" s="3396"/>
      <c r="P196" s="3396"/>
      <c r="Q196" s="3396"/>
      <c r="R196" s="3396"/>
      <c r="S196" s="3396"/>
      <c r="T196" s="3396"/>
      <c r="U196" s="3396"/>
      <c r="V196" s="3396"/>
      <c r="W196" s="3396"/>
      <c r="X196" s="3396"/>
      <c r="Y196" s="3396"/>
      <c r="Z196" s="3396"/>
      <c r="AA196" s="3396"/>
      <c r="AB196" s="3396"/>
      <c r="AC196" s="3134"/>
      <c r="AD196" s="39"/>
      <c r="AE196" s="3175"/>
      <c r="AF196" s="39"/>
      <c r="AG196" s="3175"/>
      <c r="AH196" s="39"/>
      <c r="AI196" s="3175"/>
      <c r="AJ196" s="39"/>
      <c r="AK196" s="3175"/>
      <c r="AL196" s="39"/>
      <c r="AM196" s="3175"/>
      <c r="AN196" s="39"/>
      <c r="AO196" s="3175"/>
      <c r="AP196" s="295"/>
      <c r="AQ196" s="3137"/>
      <c r="AR196" s="39"/>
      <c r="AS196" s="39"/>
      <c r="AT196" s="39"/>
      <c r="AU196" s="39"/>
      <c r="AV196" s="3441"/>
      <c r="AW196" s="39"/>
      <c r="AX196" t="str">
        <f t="shared" si="195"/>
        <v/>
      </c>
      <c r="CW196"/>
      <c r="CX196" s="25" t="str">
        <f t="shared" si="217"/>
        <v/>
      </c>
      <c r="CY196" s="25" t="str">
        <f t="shared" si="234"/>
        <v/>
      </c>
      <c r="CZ196" s="25" t="str">
        <f t="shared" si="235"/>
        <v/>
      </c>
      <c r="DA196" s="25" t="str">
        <f t="shared" si="220"/>
        <v/>
      </c>
      <c r="DB196" s="304"/>
      <c r="DC196" s="25" t="str">
        <f t="shared" si="221"/>
        <v/>
      </c>
      <c r="DD196"/>
      <c r="DE196"/>
      <c r="DG196"/>
      <c r="DH196" s="26">
        <f t="shared" si="223"/>
        <v>0</v>
      </c>
      <c r="DI196" s="26">
        <f t="shared" si="224"/>
        <v>0</v>
      </c>
      <c r="DJ196" s="26">
        <f t="shared" si="225"/>
        <v>0</v>
      </c>
      <c r="DK196" s="26">
        <f t="shared" si="226"/>
        <v>0</v>
      </c>
      <c r="DL196" s="304"/>
      <c r="DM196" s="26">
        <f t="shared" si="228"/>
        <v>0</v>
      </c>
    </row>
    <row r="197" spans="1:117" x14ac:dyDescent="0.25">
      <c r="A197" s="43" t="s">
        <v>231</v>
      </c>
      <c r="B197" s="212"/>
      <c r="C197" s="212"/>
      <c r="D197" s="212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10"/>
      <c r="Z197" s="10"/>
      <c r="AA197" s="10"/>
      <c r="AB197" s="10"/>
      <c r="AC197" s="10"/>
      <c r="AD197" s="10"/>
      <c r="AE197" s="10"/>
      <c r="AF197" s="10"/>
      <c r="AG197" s="10"/>
      <c r="CW197"/>
      <c r="CX197"/>
      <c r="CY197"/>
      <c r="CZ197"/>
      <c r="DA197"/>
      <c r="DB197"/>
      <c r="DC197"/>
      <c r="DD197"/>
      <c r="DE197"/>
      <c r="DG197"/>
      <c r="DH197"/>
      <c r="DI197"/>
      <c r="DJ197"/>
      <c r="DK197"/>
      <c r="DL197"/>
      <c r="DM197"/>
    </row>
    <row r="198" spans="1:117" ht="15" customHeight="1" x14ac:dyDescent="0.25">
      <c r="A198" s="3086" t="s">
        <v>232</v>
      </c>
      <c r="B198" s="632"/>
      <c r="C198" s="3088"/>
      <c r="D198" s="3205" t="s">
        <v>4</v>
      </c>
      <c r="E198" s="638"/>
      <c r="F198" s="3151"/>
      <c r="G198" s="3092" t="s">
        <v>5</v>
      </c>
      <c r="H198" s="3093"/>
      <c r="I198" s="3093"/>
      <c r="J198" s="3093"/>
      <c r="K198" s="3093"/>
      <c r="L198" s="3093"/>
      <c r="M198" s="3093"/>
      <c r="N198" s="3093"/>
      <c r="O198" s="3093"/>
      <c r="P198" s="3093"/>
      <c r="Q198" s="3093"/>
      <c r="R198" s="3093"/>
      <c r="S198" s="3093"/>
      <c r="T198" s="3093"/>
      <c r="U198" s="3093"/>
      <c r="V198" s="3093"/>
      <c r="W198" s="3093"/>
      <c r="X198" s="3093"/>
      <c r="Y198" s="3093"/>
      <c r="Z198" s="3093"/>
      <c r="AA198" s="3093"/>
      <c r="AB198" s="3094"/>
      <c r="AC198" s="3442" t="s">
        <v>9</v>
      </c>
      <c r="AD198" s="3268" t="s">
        <v>233</v>
      </c>
      <c r="AE198" s="3268" t="s">
        <v>234</v>
      </c>
      <c r="AF198" s="3268" t="s">
        <v>235</v>
      </c>
      <c r="AG198" s="3268" t="s">
        <v>236</v>
      </c>
      <c r="CW198"/>
      <c r="CX198"/>
      <c r="CY198"/>
      <c r="CZ198"/>
      <c r="DA198"/>
      <c r="DB198"/>
      <c r="DC198"/>
      <c r="DD198"/>
      <c r="DE198"/>
      <c r="DG198"/>
      <c r="DH198"/>
      <c r="DI198"/>
      <c r="DJ198"/>
      <c r="DK198"/>
      <c r="DL198"/>
      <c r="DM198"/>
    </row>
    <row r="199" spans="1:117" x14ac:dyDescent="0.25">
      <c r="A199" s="783"/>
      <c r="B199" s="634"/>
      <c r="C199" s="635"/>
      <c r="D199" s="688"/>
      <c r="E199" s="689"/>
      <c r="F199" s="645"/>
      <c r="G199" s="3153" t="s">
        <v>14</v>
      </c>
      <c r="H199" s="3100"/>
      <c r="I199" s="3092" t="s">
        <v>15</v>
      </c>
      <c r="J199" s="3101"/>
      <c r="K199" s="3093" t="s">
        <v>16</v>
      </c>
      <c r="L199" s="3101"/>
      <c r="M199" s="3092" t="s">
        <v>17</v>
      </c>
      <c r="N199" s="3101"/>
      <c r="O199" s="3092" t="s">
        <v>18</v>
      </c>
      <c r="P199" s="3101"/>
      <c r="Q199" s="3092" t="s">
        <v>19</v>
      </c>
      <c r="R199" s="3101"/>
      <c r="S199" s="3092" t="s">
        <v>20</v>
      </c>
      <c r="T199" s="3101"/>
      <c r="U199" s="3092" t="s">
        <v>21</v>
      </c>
      <c r="V199" s="3101"/>
      <c r="W199" s="3092" t="s">
        <v>22</v>
      </c>
      <c r="X199" s="3101"/>
      <c r="Y199" s="3092" t="s">
        <v>23</v>
      </c>
      <c r="Z199" s="3102"/>
      <c r="AA199" s="3092" t="s">
        <v>24</v>
      </c>
      <c r="AB199" s="3102"/>
      <c r="AC199" s="797"/>
      <c r="AD199" s="712"/>
      <c r="AE199" s="712"/>
      <c r="AF199" s="712"/>
      <c r="AG199" s="712"/>
      <c r="CW199"/>
      <c r="CX199"/>
      <c r="CY199"/>
      <c r="CZ199"/>
      <c r="DA199"/>
      <c r="DB199"/>
      <c r="DC199"/>
      <c r="DD199"/>
      <c r="DE199"/>
      <c r="DG199"/>
      <c r="DH199"/>
      <c r="DI199"/>
      <c r="DJ199"/>
      <c r="DK199"/>
      <c r="DL199"/>
      <c r="DM199"/>
    </row>
    <row r="200" spans="1:117" x14ac:dyDescent="0.25">
      <c r="A200" s="3103"/>
      <c r="B200" s="636"/>
      <c r="C200" s="3104"/>
      <c r="D200" s="3105" t="s">
        <v>32</v>
      </c>
      <c r="E200" s="3207" t="s">
        <v>33</v>
      </c>
      <c r="F200" s="3109" t="s">
        <v>34</v>
      </c>
      <c r="G200" s="3209" t="s">
        <v>33</v>
      </c>
      <c r="H200" s="3109" t="s">
        <v>34</v>
      </c>
      <c r="I200" s="3209" t="s">
        <v>33</v>
      </c>
      <c r="J200" s="3109" t="s">
        <v>34</v>
      </c>
      <c r="K200" s="3110" t="s">
        <v>33</v>
      </c>
      <c r="L200" s="3109" t="s">
        <v>34</v>
      </c>
      <c r="M200" s="3110" t="s">
        <v>33</v>
      </c>
      <c r="N200" s="3109" t="s">
        <v>34</v>
      </c>
      <c r="O200" s="3110" t="s">
        <v>33</v>
      </c>
      <c r="P200" s="3109" t="s">
        <v>34</v>
      </c>
      <c r="Q200" s="3110" t="s">
        <v>33</v>
      </c>
      <c r="R200" s="3109" t="s">
        <v>34</v>
      </c>
      <c r="S200" s="3110" t="s">
        <v>33</v>
      </c>
      <c r="T200" s="3109" t="s">
        <v>34</v>
      </c>
      <c r="U200" s="3110" t="s">
        <v>33</v>
      </c>
      <c r="V200" s="3109" t="s">
        <v>34</v>
      </c>
      <c r="W200" s="3110" t="s">
        <v>33</v>
      </c>
      <c r="X200" s="3109" t="s">
        <v>34</v>
      </c>
      <c r="Y200" s="3110" t="s">
        <v>33</v>
      </c>
      <c r="Z200" s="3109" t="s">
        <v>34</v>
      </c>
      <c r="AA200" s="3110" t="s">
        <v>33</v>
      </c>
      <c r="AB200" s="3109" t="s">
        <v>34</v>
      </c>
      <c r="AC200" s="2926"/>
      <c r="AD200" s="3367"/>
      <c r="AE200" s="3367"/>
      <c r="AF200" s="3367"/>
      <c r="AG200" s="3367"/>
      <c r="CW200"/>
      <c r="CX200"/>
      <c r="CY200"/>
      <c r="CZ200"/>
      <c r="DA200"/>
      <c r="DB200"/>
      <c r="DC200"/>
      <c r="DD200"/>
      <c r="DE200"/>
      <c r="DG200"/>
      <c r="DH200"/>
      <c r="DI200"/>
      <c r="DJ200"/>
      <c r="DK200"/>
      <c r="DL200"/>
      <c r="DM200"/>
    </row>
    <row r="201" spans="1:117" x14ac:dyDescent="0.25">
      <c r="A201" s="3210" t="s">
        <v>237</v>
      </c>
      <c r="B201" s="3211"/>
      <c r="C201" s="3212"/>
      <c r="D201" s="3370">
        <f>SUM(E201+F201)</f>
        <v>0</v>
      </c>
      <c r="E201" s="335">
        <f>+K201+M201+O201+Q201+S201</f>
        <v>0</v>
      </c>
      <c r="F201" s="3116">
        <f>+L201+N201+P201+R201+T201</f>
        <v>0</v>
      </c>
      <c r="G201" s="3423"/>
      <c r="H201" s="3443"/>
      <c r="I201" s="3423"/>
      <c r="J201" s="3443"/>
      <c r="K201" s="3162"/>
      <c r="L201" s="3187"/>
      <c r="M201" s="3162"/>
      <c r="N201" s="3187"/>
      <c r="O201" s="3162"/>
      <c r="P201" s="3187"/>
      <c r="Q201" s="3162"/>
      <c r="R201" s="3187"/>
      <c r="S201" s="3162"/>
      <c r="T201" s="3187"/>
      <c r="U201" s="3373"/>
      <c r="V201" s="3391"/>
      <c r="W201" s="3373"/>
      <c r="X201" s="3391"/>
      <c r="Y201" s="3373"/>
      <c r="Z201" s="3391"/>
      <c r="AA201" s="3373"/>
      <c r="AB201" s="3444"/>
      <c r="AC201" s="3374"/>
      <c r="AD201" s="3117">
        <f t="shared" ref="AD201:AD206" si="236">SUM(AE201:AG201)</f>
        <v>0</v>
      </c>
      <c r="AE201" s="3187"/>
      <c r="AF201" s="3187"/>
      <c r="AG201" s="3187"/>
      <c r="AH201" t="str">
        <f>CW201&amp;CX201&amp;CY201&amp;CZ201&amp;DA201</f>
        <v/>
      </c>
      <c r="CW201"/>
      <c r="CX201" s="25" t="str">
        <f>IF(AND(D201&gt;0,AC201=""),"  * No olvide digitar la variable  Usuarios con Discapacidad. Digite Cero si no tiene.",IF(AC201&gt;D201," * La variable Usuarios con Discapacidad no pueden superar el Total Ambos Sexos.",""))</f>
        <v/>
      </c>
      <c r="CY201"/>
      <c r="CZ201" s="25" t="str">
        <f>IF((AE201+AF201+AG201)&gt;D201," * El total de actividades de JUNJI, INTEGRA y MINEDUC no puede ser mayor al Total Ambos Sexos.","")</f>
        <v/>
      </c>
      <c r="DA201"/>
      <c r="DB201"/>
      <c r="DC201"/>
      <c r="DD201"/>
      <c r="DE201"/>
      <c r="DG201"/>
      <c r="DH201"/>
      <c r="DI201"/>
      <c r="DJ201" s="26">
        <f>IF((AE201+AF201+AG201)&gt;D201,1,0)</f>
        <v>0</v>
      </c>
      <c r="DK201" s="26">
        <f>IF(AND(D201&gt;0,AC201=""),1,IF(AC201&gt;D201,1,0))</f>
        <v>0</v>
      </c>
      <c r="DL201"/>
      <c r="DM201"/>
    </row>
    <row r="202" spans="1:117" x14ac:dyDescent="0.25">
      <c r="A202" s="2985" t="s">
        <v>238</v>
      </c>
      <c r="B202" s="3359"/>
      <c r="C202" s="2986"/>
      <c r="D202" s="245">
        <f>SUM(E202+F202)</f>
        <v>0</v>
      </c>
      <c r="E202" s="3445">
        <f t="shared" ref="E202:F204" si="237">+K202+M202+O202+Q202+S202</f>
        <v>0</v>
      </c>
      <c r="F202" s="3122">
        <f t="shared" si="237"/>
        <v>0</v>
      </c>
      <c r="G202" s="342"/>
      <c r="H202" s="343"/>
      <c r="I202" s="342"/>
      <c r="J202" s="343"/>
      <c r="K202" s="19"/>
      <c r="L202" s="20"/>
      <c r="M202" s="19"/>
      <c r="N202" s="20"/>
      <c r="O202" s="19"/>
      <c r="P202" s="20"/>
      <c r="Q202" s="19"/>
      <c r="R202" s="20"/>
      <c r="S202" s="19"/>
      <c r="T202" s="20"/>
      <c r="U202" s="344"/>
      <c r="V202" s="264"/>
      <c r="W202" s="344"/>
      <c r="X202" s="264"/>
      <c r="Y202" s="344"/>
      <c r="Z202" s="264"/>
      <c r="AA202" s="344"/>
      <c r="AB202" s="345"/>
      <c r="AC202" s="230"/>
      <c r="AD202" s="3123">
        <f t="shared" si="236"/>
        <v>0</v>
      </c>
      <c r="AE202" s="20"/>
      <c r="AF202" s="20"/>
      <c r="AG202" s="20"/>
      <c r="AH202" t="str">
        <f t="shared" ref="AH202:AH206" si="238">CW202&amp;CX202&amp;CY202&amp;CZ202&amp;DA202</f>
        <v/>
      </c>
      <c r="CW202"/>
      <c r="CX202" s="25" t="str">
        <f t="shared" ref="CX202:CX204" si="239">IF(AND(D202&gt;0,AC202=""),"  * No olvide digitar la variable  Usuarios con Discapacidad. Digite Cero si no tiene.",IF(AC202&gt;D202," * La variable Usuarios con Discapacidad no pueden superar el Total Ambos Sexos.",""))</f>
        <v/>
      </c>
      <c r="CY202"/>
      <c r="CZ202" s="25" t="str">
        <f t="shared" ref="CZ202:CZ203" si="240">IF((AE202+AF202+AG202)&gt;D202," * El total de actividades de JUNJI, INTEGRA y MINEDUC no puede ser mayor al Total Ambos Sexos.","")</f>
        <v/>
      </c>
      <c r="DA202"/>
      <c r="DB202"/>
      <c r="DC202"/>
      <c r="DD202"/>
      <c r="DE202"/>
      <c r="DG202"/>
      <c r="DH202"/>
      <c r="DI202"/>
      <c r="DJ202" s="26">
        <f t="shared" ref="DJ202:DJ204" si="241">IF((AE202+AF202+AG202)&gt;D202,1,0)</f>
        <v>0</v>
      </c>
      <c r="DK202" s="26">
        <f t="shared" ref="DK202:DK204" si="242">IF(AND(D202&gt;0,AC202=""),1,IF(AC202&gt;D202,1,0))</f>
        <v>0</v>
      </c>
      <c r="DL202"/>
      <c r="DM202"/>
    </row>
    <row r="203" spans="1:117" x14ac:dyDescent="0.25">
      <c r="A203" s="722" t="s">
        <v>239</v>
      </c>
      <c r="B203" s="799"/>
      <c r="C203" s="723"/>
      <c r="D203" s="2975">
        <f>SUM(E203+F203)</f>
        <v>0</v>
      </c>
      <c r="E203" s="3446">
        <f t="shared" si="237"/>
        <v>0</v>
      </c>
      <c r="F203" s="348">
        <f t="shared" si="237"/>
        <v>0</v>
      </c>
      <c r="G203" s="342"/>
      <c r="H203" s="343"/>
      <c r="I203" s="342"/>
      <c r="J203" s="343"/>
      <c r="K203" s="19"/>
      <c r="L203" s="20"/>
      <c r="M203" s="19"/>
      <c r="N203" s="20"/>
      <c r="O203" s="19"/>
      <c r="P203" s="20"/>
      <c r="Q203" s="19"/>
      <c r="R203" s="20"/>
      <c r="S203" s="19"/>
      <c r="T203" s="20"/>
      <c r="U203" s="344"/>
      <c r="V203" s="264"/>
      <c r="W203" s="344"/>
      <c r="X203" s="264"/>
      <c r="Y203" s="344"/>
      <c r="Z203" s="264"/>
      <c r="AA203" s="344"/>
      <c r="AB203" s="345"/>
      <c r="AC203" s="230"/>
      <c r="AD203" s="3123">
        <f t="shared" si="236"/>
        <v>0</v>
      </c>
      <c r="AE203" s="20"/>
      <c r="AF203" s="20"/>
      <c r="AG203" s="20"/>
      <c r="AH203" t="str">
        <f t="shared" si="238"/>
        <v/>
      </c>
      <c r="CW203"/>
      <c r="CX203" s="25" t="str">
        <f t="shared" si="239"/>
        <v/>
      </c>
      <c r="CY203"/>
      <c r="CZ203" s="25" t="str">
        <f t="shared" si="240"/>
        <v/>
      </c>
      <c r="DA203"/>
      <c r="DB203"/>
      <c r="DC203"/>
      <c r="DD203"/>
      <c r="DE203"/>
      <c r="DG203"/>
      <c r="DH203"/>
      <c r="DI203"/>
      <c r="DJ203" s="26">
        <f t="shared" si="241"/>
        <v>0</v>
      </c>
      <c r="DK203" s="26">
        <f t="shared" si="242"/>
        <v>0</v>
      </c>
      <c r="DL203"/>
      <c r="DM203"/>
    </row>
    <row r="204" spans="1:117" x14ac:dyDescent="0.25">
      <c r="A204" s="2985" t="s">
        <v>240</v>
      </c>
      <c r="B204" s="3359"/>
      <c r="C204" s="2986"/>
      <c r="D204" s="2975">
        <f>SUM(E204+F204)</f>
        <v>0</v>
      </c>
      <c r="E204" s="3446">
        <f t="shared" si="237"/>
        <v>0</v>
      </c>
      <c r="F204" s="3447">
        <f t="shared" si="237"/>
        <v>0</v>
      </c>
      <c r="G204" s="3192"/>
      <c r="H204" s="3194"/>
      <c r="I204" s="3192"/>
      <c r="J204" s="3194"/>
      <c r="K204" s="3169"/>
      <c r="L204" s="3170"/>
      <c r="M204" s="3169"/>
      <c r="N204" s="3170"/>
      <c r="O204" s="3169"/>
      <c r="P204" s="3170"/>
      <c r="Q204" s="3169"/>
      <c r="R204" s="3170"/>
      <c r="S204" s="3169"/>
      <c r="T204" s="3170"/>
      <c r="U204" s="3326"/>
      <c r="V204" s="3448"/>
      <c r="W204" s="3326"/>
      <c r="X204" s="3448"/>
      <c r="Y204" s="3326"/>
      <c r="Z204" s="3448"/>
      <c r="AA204" s="3326"/>
      <c r="AB204" s="3449"/>
      <c r="AC204" s="3127"/>
      <c r="AD204" s="3123">
        <f t="shared" si="236"/>
        <v>0</v>
      </c>
      <c r="AE204" s="3170"/>
      <c r="AF204" s="3170"/>
      <c r="AG204" s="3170"/>
      <c r="AH204" t="str">
        <f t="shared" si="238"/>
        <v/>
      </c>
      <c r="CW204"/>
      <c r="CX204" s="25" t="str">
        <f t="shared" si="239"/>
        <v/>
      </c>
      <c r="CY204"/>
      <c r="CZ204" s="25" t="str">
        <f>IF((AE204+AF204+AG204)&gt;D204," * El total de actividades de JUNJI, INTEGRA y MINEDUC no puede ser mayor al Total Ambos Sexos.","")</f>
        <v/>
      </c>
      <c r="DA204"/>
      <c r="DB204"/>
      <c r="DC204"/>
      <c r="DD204"/>
      <c r="DE204"/>
      <c r="DG204"/>
      <c r="DH204"/>
      <c r="DI204"/>
      <c r="DJ204" s="26">
        <f t="shared" si="241"/>
        <v>0</v>
      </c>
      <c r="DK204" s="26">
        <f t="shared" si="242"/>
        <v>0</v>
      </c>
      <c r="DL204"/>
      <c r="DM204"/>
    </row>
    <row r="205" spans="1:117" ht="15" customHeight="1" x14ac:dyDescent="0.25">
      <c r="A205" s="800" t="s">
        <v>241</v>
      </c>
      <c r="B205" s="801"/>
      <c r="C205" s="801"/>
      <c r="D205" s="352"/>
      <c r="E205" s="353"/>
      <c r="F205" s="354"/>
      <c r="G205" s="355"/>
      <c r="H205" s="356"/>
      <c r="I205" s="357"/>
      <c r="J205" s="356"/>
      <c r="K205" s="357"/>
      <c r="L205" s="356"/>
      <c r="M205" s="357"/>
      <c r="N205" s="356"/>
      <c r="O205" s="357"/>
      <c r="P205" s="356"/>
      <c r="Q205" s="357"/>
      <c r="R205" s="356"/>
      <c r="S205" s="357"/>
      <c r="T205" s="356"/>
      <c r="U205" s="357"/>
      <c r="V205" s="356"/>
      <c r="W205" s="357"/>
      <c r="X205" s="356"/>
      <c r="Y205" s="357"/>
      <c r="Z205" s="356"/>
      <c r="AA205" s="357"/>
      <c r="AB205" s="358"/>
      <c r="AC205" s="359"/>
      <c r="AD205" s="360">
        <f t="shared" si="236"/>
        <v>0</v>
      </c>
      <c r="AE205" s="20"/>
      <c r="AF205" s="20"/>
      <c r="AG205" s="20"/>
      <c r="AH205" t="str">
        <f t="shared" si="238"/>
        <v/>
      </c>
      <c r="CW205"/>
      <c r="CX205"/>
      <c r="CY205"/>
      <c r="CZ205"/>
      <c r="DA205"/>
      <c r="DB205"/>
      <c r="DC205"/>
      <c r="DD205"/>
      <c r="DE205"/>
      <c r="DG205"/>
      <c r="DH205"/>
      <c r="DI205"/>
      <c r="DJ205"/>
      <c r="DK205"/>
      <c r="DL205"/>
      <c r="DM205"/>
    </row>
    <row r="206" spans="1:117" ht="15" customHeight="1" x14ac:dyDescent="0.25">
      <c r="A206" s="685" t="s">
        <v>242</v>
      </c>
      <c r="B206" s="685"/>
      <c r="C206" s="685"/>
      <c r="D206" s="3084"/>
      <c r="E206" s="3450"/>
      <c r="F206" s="270"/>
      <c r="G206" s="2991"/>
      <c r="H206" s="363"/>
      <c r="I206" s="2991"/>
      <c r="J206" s="363"/>
      <c r="K206" s="2991"/>
      <c r="L206" s="363"/>
      <c r="M206" s="2991"/>
      <c r="N206" s="363"/>
      <c r="O206" s="2991"/>
      <c r="P206" s="363"/>
      <c r="Q206" s="2991"/>
      <c r="R206" s="363"/>
      <c r="S206" s="2991"/>
      <c r="T206" s="363"/>
      <c r="U206" s="2991"/>
      <c r="V206" s="363"/>
      <c r="W206" s="2991"/>
      <c r="X206" s="363"/>
      <c r="Y206" s="2991"/>
      <c r="Z206" s="363"/>
      <c r="AA206" s="2991"/>
      <c r="AB206" s="3430"/>
      <c r="AC206" s="3451"/>
      <c r="AD206" s="3133">
        <f t="shared" si="236"/>
        <v>0</v>
      </c>
      <c r="AE206" s="3138"/>
      <c r="AF206" s="39"/>
      <c r="AG206" s="39"/>
      <c r="AH206" t="str">
        <f t="shared" si="238"/>
        <v/>
      </c>
      <c r="CW206"/>
      <c r="CX206"/>
      <c r="CY206"/>
      <c r="CZ206"/>
      <c r="DA206"/>
      <c r="DB206"/>
      <c r="DC206"/>
      <c r="DD206"/>
      <c r="DE206"/>
      <c r="DG206"/>
      <c r="DH206"/>
      <c r="DI206"/>
      <c r="DJ206"/>
      <c r="DK206"/>
      <c r="DL206"/>
      <c r="DM206"/>
    </row>
    <row r="207" spans="1:117" x14ac:dyDescent="0.25">
      <c r="A207" s="43" t="s">
        <v>243</v>
      </c>
      <c r="B207" s="365"/>
      <c r="C207" s="70"/>
      <c r="D207" s="46"/>
      <c r="E207" s="46"/>
      <c r="F207" s="43"/>
      <c r="G207" s="43"/>
      <c r="H207" s="43"/>
      <c r="I207" s="46"/>
      <c r="J207" s="2929"/>
      <c r="K207" s="367"/>
      <c r="L207" s="46"/>
      <c r="M207" s="368"/>
      <c r="N207" s="368"/>
      <c r="O207" s="539"/>
      <c r="P207" s="539"/>
      <c r="Q207" s="539"/>
      <c r="R207" s="539"/>
      <c r="S207" s="539"/>
      <c r="T207" s="539"/>
      <c r="U207" s="539"/>
      <c r="V207" s="539"/>
      <c r="W207" s="539"/>
      <c r="X207" s="539"/>
      <c r="Y207" s="539"/>
      <c r="Z207" s="539"/>
      <c r="AA207" s="539"/>
      <c r="AB207" s="539"/>
      <c r="AC207" s="539"/>
      <c r="AD207" s="539"/>
      <c r="AE207" s="539"/>
      <c r="AF207" s="539"/>
      <c r="AG207" s="539"/>
      <c r="AH207" s="539"/>
      <c r="AI207" s="539"/>
      <c r="AJ207" s="539"/>
      <c r="AK207" s="539"/>
      <c r="AL207" s="71"/>
      <c r="AM207" s="71"/>
      <c r="AN207" s="71"/>
      <c r="AO207" s="71"/>
      <c r="AP207" s="71"/>
      <c r="CW207"/>
      <c r="CX207"/>
      <c r="CY207"/>
      <c r="CZ207"/>
      <c r="DA207"/>
      <c r="DB207"/>
      <c r="DC207"/>
      <c r="DD207"/>
      <c r="DE207"/>
      <c r="DG207"/>
      <c r="DH207"/>
      <c r="DI207"/>
      <c r="DJ207"/>
      <c r="DK207"/>
      <c r="DL207"/>
      <c r="DM207"/>
    </row>
    <row r="208" spans="1:117" ht="15" customHeight="1" x14ac:dyDescent="0.25">
      <c r="A208" s="3086" t="s">
        <v>232</v>
      </c>
      <c r="B208" s="632"/>
      <c r="C208" s="3088"/>
      <c r="D208" s="3205" t="s">
        <v>4</v>
      </c>
      <c r="E208" s="638"/>
      <c r="F208" s="3452"/>
      <c r="G208" s="3453" t="s">
        <v>5</v>
      </c>
      <c r="H208" s="3093"/>
      <c r="I208" s="3093"/>
      <c r="J208" s="3093"/>
      <c r="K208" s="3093"/>
      <c r="L208" s="3093"/>
      <c r="M208" s="3093"/>
      <c r="N208" s="3093"/>
      <c r="O208" s="3093"/>
      <c r="P208" s="3093"/>
      <c r="Q208" s="3093"/>
      <c r="R208" s="3093"/>
      <c r="S208" s="3093"/>
      <c r="T208" s="3093"/>
      <c r="U208" s="3093"/>
      <c r="V208" s="3093"/>
      <c r="W208" s="3093"/>
      <c r="X208" s="3093"/>
      <c r="Y208" s="3093"/>
      <c r="Z208" s="3093"/>
      <c r="AA208" s="3093"/>
      <c r="AB208" s="3093"/>
      <c r="AC208" s="3093"/>
      <c r="AD208" s="3093"/>
      <c r="AE208" s="3093"/>
      <c r="AF208" s="3093"/>
      <c r="AG208" s="3093"/>
      <c r="AH208" s="3093"/>
      <c r="AI208" s="3093"/>
      <c r="AJ208" s="3093"/>
      <c r="AK208" s="3093"/>
      <c r="AL208" s="3093"/>
      <c r="AM208" s="3093"/>
      <c r="AN208" s="3093"/>
      <c r="AO208" s="3093"/>
      <c r="AP208" s="3101"/>
      <c r="CW208"/>
      <c r="CX208"/>
      <c r="CY208"/>
      <c r="CZ208"/>
      <c r="DA208"/>
      <c r="DB208"/>
      <c r="DC208"/>
      <c r="DD208"/>
      <c r="DE208"/>
      <c r="DG208"/>
      <c r="DH208"/>
      <c r="DI208"/>
      <c r="DJ208"/>
      <c r="DK208"/>
      <c r="DL208"/>
      <c r="DM208"/>
    </row>
    <row r="209" spans="1:117" ht="15" customHeight="1" x14ac:dyDescent="0.25">
      <c r="A209" s="783"/>
      <c r="B209" s="634"/>
      <c r="C209" s="635"/>
      <c r="D209" s="3354"/>
      <c r="E209" s="640"/>
      <c r="F209" s="3454"/>
      <c r="G209" s="3206" t="s">
        <v>14</v>
      </c>
      <c r="H209" s="3102"/>
      <c r="I209" s="3092" t="s">
        <v>15</v>
      </c>
      <c r="J209" s="3101"/>
      <c r="K209" s="3093" t="s">
        <v>16</v>
      </c>
      <c r="L209" s="3101"/>
      <c r="M209" s="3092" t="s">
        <v>17</v>
      </c>
      <c r="N209" s="3101"/>
      <c r="O209" s="3092" t="s">
        <v>18</v>
      </c>
      <c r="P209" s="3101"/>
      <c r="Q209" s="3092" t="s">
        <v>19</v>
      </c>
      <c r="R209" s="3101"/>
      <c r="S209" s="3092" t="s">
        <v>20</v>
      </c>
      <c r="T209" s="3101"/>
      <c r="U209" s="3092" t="s">
        <v>21</v>
      </c>
      <c r="V209" s="3101"/>
      <c r="W209" s="3092" t="s">
        <v>22</v>
      </c>
      <c r="X209" s="3101"/>
      <c r="Y209" s="3092" t="s">
        <v>23</v>
      </c>
      <c r="Z209" s="3102"/>
      <c r="AA209" s="3092" t="s">
        <v>24</v>
      </c>
      <c r="AB209" s="3102"/>
      <c r="AC209" s="3092" t="s">
        <v>244</v>
      </c>
      <c r="AD209" s="3102"/>
      <c r="AE209" s="3092" t="s">
        <v>245</v>
      </c>
      <c r="AF209" s="3102"/>
      <c r="AG209" s="3092" t="s">
        <v>246</v>
      </c>
      <c r="AH209" s="3102"/>
      <c r="AI209" s="3092" t="s">
        <v>247</v>
      </c>
      <c r="AJ209" s="3102"/>
      <c r="AK209" s="3092" t="s">
        <v>29</v>
      </c>
      <c r="AL209" s="3102"/>
      <c r="AM209" s="3092" t="s">
        <v>30</v>
      </c>
      <c r="AN209" s="3102"/>
      <c r="AO209" s="3092" t="s">
        <v>31</v>
      </c>
      <c r="AP209" s="3102"/>
      <c r="CW209"/>
      <c r="CX209"/>
      <c r="CY209"/>
      <c r="CZ209"/>
      <c r="DA209"/>
      <c r="DB209"/>
      <c r="DC209"/>
      <c r="DD209"/>
      <c r="DE209"/>
      <c r="DG209"/>
      <c r="DH209"/>
      <c r="DI209"/>
      <c r="DJ209"/>
      <c r="DK209"/>
      <c r="DL209"/>
      <c r="DM209"/>
    </row>
    <row r="210" spans="1:117" x14ac:dyDescent="0.25">
      <c r="A210" s="3103"/>
      <c r="B210" s="636"/>
      <c r="C210" s="3104"/>
      <c r="D210" s="3105" t="s">
        <v>32</v>
      </c>
      <c r="E210" s="3208" t="s">
        <v>33</v>
      </c>
      <c r="F210" s="369" t="s">
        <v>34</v>
      </c>
      <c r="G210" s="3110" t="s">
        <v>33</v>
      </c>
      <c r="H210" s="3109" t="s">
        <v>34</v>
      </c>
      <c r="I210" s="3110" t="s">
        <v>33</v>
      </c>
      <c r="J210" s="3109" t="s">
        <v>34</v>
      </c>
      <c r="K210" s="3110" t="s">
        <v>33</v>
      </c>
      <c r="L210" s="3109" t="s">
        <v>34</v>
      </c>
      <c r="M210" s="3110" t="s">
        <v>33</v>
      </c>
      <c r="N210" s="3109" t="s">
        <v>34</v>
      </c>
      <c r="O210" s="3110" t="s">
        <v>33</v>
      </c>
      <c r="P210" s="3109" t="s">
        <v>34</v>
      </c>
      <c r="Q210" s="3110" t="s">
        <v>33</v>
      </c>
      <c r="R210" s="3109" t="s">
        <v>34</v>
      </c>
      <c r="S210" s="3110" t="s">
        <v>33</v>
      </c>
      <c r="T210" s="3109" t="s">
        <v>34</v>
      </c>
      <c r="U210" s="3110" t="s">
        <v>33</v>
      </c>
      <c r="V210" s="3109" t="s">
        <v>34</v>
      </c>
      <c r="W210" s="3110" t="s">
        <v>33</v>
      </c>
      <c r="X210" s="3109" t="s">
        <v>34</v>
      </c>
      <c r="Y210" s="3110" t="s">
        <v>33</v>
      </c>
      <c r="Z210" s="3109" t="s">
        <v>34</v>
      </c>
      <c r="AA210" s="3110" t="s">
        <v>33</v>
      </c>
      <c r="AB210" s="3109" t="s">
        <v>34</v>
      </c>
      <c r="AC210" s="3110" t="s">
        <v>33</v>
      </c>
      <c r="AD210" s="3109" t="s">
        <v>34</v>
      </c>
      <c r="AE210" s="3110" t="s">
        <v>33</v>
      </c>
      <c r="AF210" s="3109" t="s">
        <v>34</v>
      </c>
      <c r="AG210" s="3110" t="s">
        <v>33</v>
      </c>
      <c r="AH210" s="3109" t="s">
        <v>34</v>
      </c>
      <c r="AI210" s="3110" t="s">
        <v>33</v>
      </c>
      <c r="AJ210" s="3109" t="s">
        <v>34</v>
      </c>
      <c r="AK210" s="3110" t="s">
        <v>33</v>
      </c>
      <c r="AL210" s="3109" t="s">
        <v>34</v>
      </c>
      <c r="AM210" s="3110" t="s">
        <v>33</v>
      </c>
      <c r="AN210" s="3109" t="s">
        <v>34</v>
      </c>
      <c r="AO210" s="3110" t="s">
        <v>33</v>
      </c>
      <c r="AP210" s="3109" t="s">
        <v>34</v>
      </c>
      <c r="CW210"/>
      <c r="CX210"/>
      <c r="CY210"/>
      <c r="CZ210"/>
      <c r="DA210"/>
      <c r="DB210"/>
      <c r="DC210"/>
      <c r="DD210"/>
      <c r="DE210"/>
      <c r="DG210"/>
      <c r="DH210"/>
      <c r="DI210"/>
      <c r="DJ210"/>
      <c r="DK210"/>
      <c r="DL210"/>
      <c r="DM210"/>
    </row>
    <row r="211" spans="1:117" ht="15" customHeight="1" x14ac:dyDescent="0.25">
      <c r="A211" s="3186" t="s">
        <v>248</v>
      </c>
      <c r="B211" s="674"/>
      <c r="C211" s="3455"/>
      <c r="D211" s="3115">
        <f>SUM(E211:F211)</f>
        <v>0</v>
      </c>
      <c r="E211" s="3116">
        <f>SUM(G211+I211+K211+M211+O211+Q211+S211+U211+W211+Y211+AA211+AC211+AE211+AG211+AI211+AK211+AM211+AO211)</f>
        <v>0</v>
      </c>
      <c r="F211" s="3456">
        <f t="shared" ref="E211:F214" si="243">SUM(H211+J211+L211+N211+P211+R211+T211+V211+X211+Z211+AB211+AD211+AF211+AH211+AJ211+AL211+AN211+AP211)</f>
        <v>0</v>
      </c>
      <c r="G211" s="3457"/>
      <c r="H211" s="52"/>
      <c r="I211" s="3118"/>
      <c r="J211" s="52"/>
      <c r="K211" s="3118"/>
      <c r="L211" s="52"/>
      <c r="M211" s="3118"/>
      <c r="N211" s="52"/>
      <c r="O211" s="3118"/>
      <c r="P211" s="52"/>
      <c r="Q211" s="3118"/>
      <c r="R211" s="52"/>
      <c r="S211" s="3118"/>
      <c r="T211" s="52"/>
      <c r="U211" s="3118"/>
      <c r="V211" s="52"/>
      <c r="W211" s="205"/>
      <c r="X211" s="52"/>
      <c r="Y211" s="3118"/>
      <c r="Z211" s="52"/>
      <c r="AA211" s="3118"/>
      <c r="AB211" s="52"/>
      <c r="AC211" s="3118"/>
      <c r="AD211" s="52"/>
      <c r="AE211" s="3118"/>
      <c r="AF211" s="52"/>
      <c r="AG211" s="3118"/>
      <c r="AH211" s="52"/>
      <c r="AI211" s="3118"/>
      <c r="AJ211" s="52"/>
      <c r="AK211" s="205"/>
      <c r="AL211" s="52"/>
      <c r="AM211" s="3118"/>
      <c r="AN211" s="52"/>
      <c r="AO211" s="3118"/>
      <c r="AP211" s="52"/>
      <c r="CW211"/>
      <c r="CX211"/>
      <c r="CY211"/>
      <c r="CZ211"/>
      <c r="DA211"/>
      <c r="DB211"/>
      <c r="DC211"/>
      <c r="DD211"/>
      <c r="DE211"/>
      <c r="DG211"/>
      <c r="DH211"/>
      <c r="DI211"/>
      <c r="DJ211"/>
      <c r="DK211"/>
      <c r="DL211"/>
      <c r="DM211"/>
    </row>
    <row r="212" spans="1:117" x14ac:dyDescent="0.25">
      <c r="A212" s="3119" t="s">
        <v>249</v>
      </c>
      <c r="B212" s="3120"/>
      <c r="C212" s="3121"/>
      <c r="D212" s="3047">
        <f>SUM(E212:F212)</f>
        <v>0</v>
      </c>
      <c r="E212" s="3122">
        <f t="shared" si="243"/>
        <v>0</v>
      </c>
      <c r="F212" s="3458">
        <f t="shared" si="243"/>
        <v>0</v>
      </c>
      <c r="G212" s="3459"/>
      <c r="H212" s="3125"/>
      <c r="I212" s="3124"/>
      <c r="J212" s="3125"/>
      <c r="K212" s="3124"/>
      <c r="L212" s="3125"/>
      <c r="M212" s="3124"/>
      <c r="N212" s="3125"/>
      <c r="O212" s="3124"/>
      <c r="P212" s="3125"/>
      <c r="Q212" s="3124"/>
      <c r="R212" s="3125"/>
      <c r="S212" s="3124"/>
      <c r="T212" s="3125"/>
      <c r="U212" s="3124"/>
      <c r="V212" s="3125"/>
      <c r="W212" s="3358"/>
      <c r="X212" s="3125"/>
      <c r="Y212" s="3124"/>
      <c r="Z212" s="3125"/>
      <c r="AA212" s="3124"/>
      <c r="AB212" s="3125"/>
      <c r="AC212" s="3124"/>
      <c r="AD212" s="3125"/>
      <c r="AE212" s="3124"/>
      <c r="AF212" s="3125"/>
      <c r="AG212" s="3124"/>
      <c r="AH212" s="3125"/>
      <c r="AI212" s="3124"/>
      <c r="AJ212" s="3125"/>
      <c r="AK212" s="3358"/>
      <c r="AL212" s="3125"/>
      <c r="AM212" s="3124"/>
      <c r="AN212" s="3125"/>
      <c r="AO212" s="3124"/>
      <c r="AP212" s="3125"/>
      <c r="CW212"/>
      <c r="CX212"/>
      <c r="CY212"/>
      <c r="CZ212"/>
      <c r="DA212"/>
      <c r="DB212"/>
      <c r="DC212"/>
      <c r="DD212"/>
      <c r="DE212"/>
      <c r="DG212"/>
      <c r="DH212"/>
      <c r="DI212"/>
      <c r="DJ212"/>
      <c r="DK212"/>
      <c r="DL212"/>
      <c r="DM212"/>
    </row>
    <row r="213" spans="1:117" x14ac:dyDescent="0.25">
      <c r="A213" s="3189" t="s">
        <v>250</v>
      </c>
      <c r="B213" s="3190"/>
      <c r="C213" s="3191"/>
      <c r="D213" s="3047">
        <f>SUM(E213:F213)</f>
        <v>0</v>
      </c>
      <c r="E213" s="3122">
        <f t="shared" si="243"/>
        <v>0</v>
      </c>
      <c r="F213" s="3458">
        <f t="shared" si="243"/>
        <v>0</v>
      </c>
      <c r="G213" s="3459"/>
      <c r="H213" s="3125"/>
      <c r="I213" s="3124"/>
      <c r="J213" s="3125"/>
      <c r="K213" s="3124"/>
      <c r="L213" s="3125"/>
      <c r="M213" s="3124"/>
      <c r="N213" s="3125"/>
      <c r="O213" s="3124"/>
      <c r="P213" s="3125"/>
      <c r="Q213" s="3124"/>
      <c r="R213" s="3125"/>
      <c r="S213" s="3124"/>
      <c r="T213" s="3125"/>
      <c r="U213" s="3124"/>
      <c r="V213" s="3125"/>
      <c r="W213" s="3358"/>
      <c r="X213" s="3125"/>
      <c r="Y213" s="3124"/>
      <c r="Z213" s="3125"/>
      <c r="AA213" s="3124"/>
      <c r="AB213" s="3125"/>
      <c r="AC213" s="3124"/>
      <c r="AD213" s="3125"/>
      <c r="AE213" s="3124"/>
      <c r="AF213" s="3125"/>
      <c r="AG213" s="3124"/>
      <c r="AH213" s="3125"/>
      <c r="AI213" s="3124"/>
      <c r="AJ213" s="3125"/>
      <c r="AK213" s="3358"/>
      <c r="AL213" s="3125"/>
      <c r="AM213" s="3124"/>
      <c r="AN213" s="3125"/>
      <c r="AO213" s="3124"/>
      <c r="AP213" s="3125"/>
      <c r="CW213"/>
      <c r="CX213"/>
      <c r="CY213"/>
      <c r="CZ213"/>
      <c r="DA213"/>
      <c r="DB213"/>
      <c r="DC213"/>
      <c r="DD213"/>
      <c r="DE213"/>
      <c r="DG213"/>
      <c r="DH213"/>
      <c r="DI213"/>
      <c r="DJ213"/>
      <c r="DK213"/>
      <c r="DL213"/>
      <c r="DM213"/>
    </row>
    <row r="214" spans="1:117" x14ac:dyDescent="0.25">
      <c r="A214" s="803" t="s">
        <v>251</v>
      </c>
      <c r="B214" s="803"/>
      <c r="C214" s="735"/>
      <c r="D214" s="3065">
        <f>SUM(E214:F214)</f>
        <v>0</v>
      </c>
      <c r="E214" s="541">
        <f t="shared" si="243"/>
        <v>0</v>
      </c>
      <c r="F214" s="3460">
        <f t="shared" si="243"/>
        <v>0</v>
      </c>
      <c r="G214" s="3461"/>
      <c r="H214" s="3135"/>
      <c r="I214" s="3134"/>
      <c r="J214" s="3135"/>
      <c r="K214" s="3134"/>
      <c r="L214" s="3135"/>
      <c r="M214" s="3134"/>
      <c r="N214" s="3135"/>
      <c r="O214" s="3134"/>
      <c r="P214" s="3135"/>
      <c r="Q214" s="3134"/>
      <c r="R214" s="3135"/>
      <c r="S214" s="3134"/>
      <c r="T214" s="3135"/>
      <c r="U214" s="3134"/>
      <c r="V214" s="3135"/>
      <c r="W214" s="3360"/>
      <c r="X214" s="3135"/>
      <c r="Y214" s="3134"/>
      <c r="Z214" s="3135"/>
      <c r="AA214" s="3134"/>
      <c r="AB214" s="3135"/>
      <c r="AC214" s="3134"/>
      <c r="AD214" s="3135"/>
      <c r="AE214" s="3134"/>
      <c r="AF214" s="3135"/>
      <c r="AG214" s="3134"/>
      <c r="AH214" s="3135"/>
      <c r="AI214" s="3134"/>
      <c r="AJ214" s="3135"/>
      <c r="AK214" s="3360"/>
      <c r="AL214" s="3135"/>
      <c r="AM214" s="3134"/>
      <c r="AN214" s="3135"/>
      <c r="AO214" s="3134"/>
      <c r="AP214" s="3135"/>
      <c r="CW214"/>
      <c r="CX214"/>
      <c r="CY214"/>
      <c r="CZ214"/>
      <c r="DA214"/>
      <c r="DB214"/>
      <c r="DC214"/>
      <c r="DD214"/>
      <c r="DE214"/>
      <c r="DG214"/>
      <c r="DH214"/>
      <c r="DI214"/>
      <c r="DJ214"/>
      <c r="DK214"/>
      <c r="DL214"/>
      <c r="DM214"/>
    </row>
    <row r="215" spans="1:117" x14ac:dyDescent="0.25">
      <c r="A215" s="43" t="s">
        <v>252</v>
      </c>
      <c r="B215" s="377"/>
      <c r="C215" s="377"/>
      <c r="D215" s="378"/>
      <c r="E215" s="378"/>
      <c r="F215" s="378"/>
      <c r="G215" s="379"/>
      <c r="H215" s="379"/>
      <c r="I215" s="379"/>
      <c r="J215" s="380"/>
      <c r="K215" s="2935"/>
      <c r="L215" s="379"/>
      <c r="M215" s="2935"/>
      <c r="N215" s="2936"/>
      <c r="O215" s="10"/>
      <c r="P215" s="10"/>
      <c r="Q215" s="10"/>
      <c r="R215" s="10"/>
      <c r="S215" s="10"/>
      <c r="T215" s="10"/>
      <c r="U215" s="10"/>
      <c r="V215" s="10"/>
      <c r="W215" s="10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CW215"/>
      <c r="CX215"/>
      <c r="CY215"/>
      <c r="CZ215"/>
      <c r="DA215"/>
      <c r="DB215"/>
      <c r="DC215"/>
      <c r="DD215"/>
      <c r="DE215"/>
      <c r="DG215"/>
      <c r="DH215"/>
      <c r="DI215"/>
      <c r="DJ215"/>
      <c r="DK215"/>
      <c r="DL215"/>
      <c r="DM215"/>
    </row>
    <row r="216" spans="1:117" ht="15" customHeight="1" x14ac:dyDescent="0.25">
      <c r="A216" s="3267" t="s">
        <v>253</v>
      </c>
      <c r="B216" s="804"/>
      <c r="C216" s="3268"/>
      <c r="D216" s="3205" t="s">
        <v>254</v>
      </c>
      <c r="E216" s="638"/>
      <c r="F216" s="3151"/>
      <c r="G216" s="3092" t="s">
        <v>5</v>
      </c>
      <c r="H216" s="3093"/>
      <c r="I216" s="3093"/>
      <c r="J216" s="3093"/>
      <c r="K216" s="3093"/>
      <c r="L216" s="3093"/>
      <c r="M216" s="3093"/>
      <c r="N216" s="3093"/>
      <c r="O216" s="3093"/>
      <c r="P216" s="3093"/>
      <c r="Q216" s="3093"/>
      <c r="R216" s="3093"/>
      <c r="S216" s="3093"/>
      <c r="T216" s="3093"/>
      <c r="U216" s="3093"/>
      <c r="V216" s="3093"/>
      <c r="W216" s="3093"/>
      <c r="X216" s="3093"/>
      <c r="Y216" s="3093"/>
      <c r="Z216" s="3093"/>
      <c r="AA216" s="3093"/>
      <c r="AB216" s="3093"/>
      <c r="AC216" s="3093"/>
      <c r="AD216" s="3093"/>
      <c r="AE216" s="3093"/>
      <c r="AF216" s="3093"/>
      <c r="AG216" s="3093"/>
      <c r="AH216" s="3093"/>
      <c r="AI216" s="3093"/>
      <c r="AJ216" s="3093"/>
      <c r="AK216" s="3093"/>
      <c r="AL216" s="3093"/>
      <c r="AM216" s="3093"/>
      <c r="AN216" s="3094"/>
      <c r="AO216" s="3462" t="s">
        <v>7</v>
      </c>
      <c r="AP216" s="3463" t="s">
        <v>255</v>
      </c>
      <c r="AQ216" s="3464" t="s">
        <v>256</v>
      </c>
      <c r="AR216" s="3465"/>
      <c r="AS216" s="3466" t="s">
        <v>257</v>
      </c>
      <c r="AT216" s="3467" t="s">
        <v>42</v>
      </c>
      <c r="AU216" s="3467" t="s">
        <v>258</v>
      </c>
      <c r="AV216" s="3468" t="s">
        <v>9</v>
      </c>
      <c r="AW216" s="3468" t="s">
        <v>259</v>
      </c>
      <c r="AX216" s="3465" t="s">
        <v>10</v>
      </c>
      <c r="CW216"/>
      <c r="CX216"/>
      <c r="CY216"/>
      <c r="CZ216"/>
      <c r="DA216"/>
      <c r="DB216"/>
      <c r="DC216"/>
      <c r="DD216"/>
      <c r="DE216"/>
      <c r="DG216"/>
      <c r="DH216"/>
      <c r="DI216"/>
      <c r="DJ216"/>
      <c r="DK216"/>
      <c r="DL216"/>
      <c r="DM216"/>
    </row>
    <row r="217" spans="1:117" ht="15" customHeight="1" x14ac:dyDescent="0.25">
      <c r="A217" s="711"/>
      <c r="B217" s="805"/>
      <c r="C217" s="712"/>
      <c r="D217" s="3354"/>
      <c r="E217" s="640"/>
      <c r="F217" s="3152"/>
      <c r="G217" s="3153" t="s">
        <v>119</v>
      </c>
      <c r="H217" s="3100"/>
      <c r="I217" s="3093" t="s">
        <v>16</v>
      </c>
      <c r="J217" s="3101"/>
      <c r="K217" s="3092" t="s">
        <v>17</v>
      </c>
      <c r="L217" s="3101"/>
      <c r="M217" s="3092" t="s">
        <v>18</v>
      </c>
      <c r="N217" s="3101"/>
      <c r="O217" s="3092" t="s">
        <v>19</v>
      </c>
      <c r="P217" s="3101"/>
      <c r="Q217" s="3092" t="s">
        <v>20</v>
      </c>
      <c r="R217" s="3101"/>
      <c r="S217" s="3092" t="s">
        <v>21</v>
      </c>
      <c r="T217" s="3101"/>
      <c r="U217" s="3092" t="s">
        <v>22</v>
      </c>
      <c r="V217" s="3101"/>
      <c r="W217" s="3092" t="s">
        <v>23</v>
      </c>
      <c r="X217" s="3102"/>
      <c r="Y217" s="3092" t="s">
        <v>24</v>
      </c>
      <c r="Z217" s="3102"/>
      <c r="AA217" s="3092" t="s">
        <v>244</v>
      </c>
      <c r="AB217" s="3102"/>
      <c r="AC217" s="3092" t="s">
        <v>245</v>
      </c>
      <c r="AD217" s="3102"/>
      <c r="AE217" s="3092" t="s">
        <v>246</v>
      </c>
      <c r="AF217" s="3102"/>
      <c r="AG217" s="3092" t="s">
        <v>247</v>
      </c>
      <c r="AH217" s="3102"/>
      <c r="AI217" s="3092" t="s">
        <v>29</v>
      </c>
      <c r="AJ217" s="3102"/>
      <c r="AK217" s="3092" t="s">
        <v>30</v>
      </c>
      <c r="AL217" s="3102"/>
      <c r="AM217" s="3092" t="s">
        <v>31</v>
      </c>
      <c r="AN217" s="3102"/>
      <c r="AO217" s="819"/>
      <c r="AP217" s="822"/>
      <c r="AQ217" s="3469" t="s">
        <v>260</v>
      </c>
      <c r="AR217" s="3470" t="s">
        <v>261</v>
      </c>
      <c r="AS217" s="826"/>
      <c r="AT217" s="812"/>
      <c r="AU217" s="812"/>
      <c r="AV217" s="815"/>
      <c r="AW217" s="815"/>
      <c r="AX217" s="3465"/>
      <c r="CW217"/>
      <c r="CX217"/>
      <c r="CY217"/>
      <c r="CZ217"/>
      <c r="DA217"/>
      <c r="DB217"/>
      <c r="DC217"/>
      <c r="DD217"/>
      <c r="DE217"/>
      <c r="DG217"/>
      <c r="DH217"/>
      <c r="DI217"/>
      <c r="DJ217"/>
      <c r="DK217"/>
      <c r="DL217"/>
      <c r="DM217"/>
    </row>
    <row r="218" spans="1:117" x14ac:dyDescent="0.25">
      <c r="A218" s="3471"/>
      <c r="B218" s="807"/>
      <c r="C218" s="3367"/>
      <c r="D218" s="3472" t="s">
        <v>32</v>
      </c>
      <c r="E218" s="3473" t="s">
        <v>33</v>
      </c>
      <c r="F218" s="538" t="s">
        <v>34</v>
      </c>
      <c r="G218" s="3110" t="s">
        <v>33</v>
      </c>
      <c r="H218" s="3109" t="s">
        <v>34</v>
      </c>
      <c r="I218" s="3110" t="s">
        <v>33</v>
      </c>
      <c r="J218" s="3109" t="s">
        <v>34</v>
      </c>
      <c r="K218" s="3110" t="s">
        <v>33</v>
      </c>
      <c r="L218" s="3109" t="s">
        <v>34</v>
      </c>
      <c r="M218" s="3110" t="s">
        <v>33</v>
      </c>
      <c r="N218" s="3109" t="s">
        <v>34</v>
      </c>
      <c r="O218" s="3110" t="s">
        <v>33</v>
      </c>
      <c r="P218" s="3109" t="s">
        <v>34</v>
      </c>
      <c r="Q218" s="3110" t="s">
        <v>33</v>
      </c>
      <c r="R218" s="3109" t="s">
        <v>34</v>
      </c>
      <c r="S218" s="3110" t="s">
        <v>33</v>
      </c>
      <c r="T218" s="3109" t="s">
        <v>34</v>
      </c>
      <c r="U218" s="3110" t="s">
        <v>33</v>
      </c>
      <c r="V218" s="3109" t="s">
        <v>34</v>
      </c>
      <c r="W218" s="3110" t="s">
        <v>33</v>
      </c>
      <c r="X218" s="3109" t="s">
        <v>34</v>
      </c>
      <c r="Y218" s="3110" t="s">
        <v>33</v>
      </c>
      <c r="Z218" s="3109" t="s">
        <v>34</v>
      </c>
      <c r="AA218" s="3110" t="s">
        <v>33</v>
      </c>
      <c r="AB218" s="3109" t="s">
        <v>34</v>
      </c>
      <c r="AC218" s="3110" t="s">
        <v>33</v>
      </c>
      <c r="AD218" s="3109" t="s">
        <v>34</v>
      </c>
      <c r="AE218" s="3110" t="s">
        <v>33</v>
      </c>
      <c r="AF218" s="3109" t="s">
        <v>34</v>
      </c>
      <c r="AG218" s="3110" t="s">
        <v>33</v>
      </c>
      <c r="AH218" s="3109" t="s">
        <v>34</v>
      </c>
      <c r="AI218" s="3110" t="s">
        <v>33</v>
      </c>
      <c r="AJ218" s="3109" t="s">
        <v>34</v>
      </c>
      <c r="AK218" s="3110" t="s">
        <v>33</v>
      </c>
      <c r="AL218" s="3109" t="s">
        <v>34</v>
      </c>
      <c r="AM218" s="3110" t="s">
        <v>33</v>
      </c>
      <c r="AN218" s="3109" t="s">
        <v>34</v>
      </c>
      <c r="AO218" s="2948"/>
      <c r="AP218" s="2949"/>
      <c r="AQ218" s="2950"/>
      <c r="AR218" s="2951"/>
      <c r="AS218" s="3474"/>
      <c r="AT218" s="3475"/>
      <c r="AU218" s="3475"/>
      <c r="AV218" s="2952"/>
      <c r="AW218" s="2952"/>
      <c r="AX218" s="3465"/>
      <c r="CW218"/>
      <c r="CX218"/>
      <c r="CY218"/>
      <c r="CZ218"/>
      <c r="DA218"/>
      <c r="DB218"/>
      <c r="DC218"/>
      <c r="DD218"/>
      <c r="DE218"/>
      <c r="DG218"/>
      <c r="DH218"/>
      <c r="DI218"/>
      <c r="DJ218"/>
      <c r="DK218"/>
      <c r="DL218"/>
      <c r="DM218"/>
    </row>
    <row r="219" spans="1:117" x14ac:dyDescent="0.25">
      <c r="A219" s="3321" t="s">
        <v>262</v>
      </c>
      <c r="B219" s="3476" t="s">
        <v>263</v>
      </c>
      <c r="C219" s="3477"/>
      <c r="D219" s="3478">
        <f t="shared" ref="D219:D263" si="244">SUM(E219+F219)</f>
        <v>7</v>
      </c>
      <c r="E219" s="135">
        <f t="shared" ref="E219:F234" si="245">SUM(G219+I219+K219+M219+O219+Q219+S219+U219+W219+Y219+AA219+AC219+AE219+AG219+AI219+AK219+AM219)</f>
        <v>4</v>
      </c>
      <c r="F219" s="3214">
        <f t="shared" si="245"/>
        <v>3</v>
      </c>
      <c r="G219" s="3479">
        <v>0</v>
      </c>
      <c r="H219" s="386">
        <v>0</v>
      </c>
      <c r="I219" s="3480">
        <v>0</v>
      </c>
      <c r="J219" s="386">
        <v>0</v>
      </c>
      <c r="K219" s="3480">
        <v>0</v>
      </c>
      <c r="L219" s="386">
        <v>0</v>
      </c>
      <c r="M219" s="3480">
        <v>1</v>
      </c>
      <c r="N219" s="386">
        <v>0</v>
      </c>
      <c r="O219" s="3480">
        <v>0</v>
      </c>
      <c r="P219" s="386">
        <v>0</v>
      </c>
      <c r="Q219" s="3480">
        <v>0</v>
      </c>
      <c r="R219" s="386">
        <v>0</v>
      </c>
      <c r="S219" s="3480">
        <v>1</v>
      </c>
      <c r="T219" s="386">
        <v>0</v>
      </c>
      <c r="U219" s="3480">
        <v>0</v>
      </c>
      <c r="V219" s="3481">
        <v>2</v>
      </c>
      <c r="W219" s="3480">
        <v>1</v>
      </c>
      <c r="X219" s="3481">
        <v>1</v>
      </c>
      <c r="Y219" s="3480">
        <v>1</v>
      </c>
      <c r="Z219" s="3481">
        <v>0</v>
      </c>
      <c r="AA219" s="3480">
        <v>0</v>
      </c>
      <c r="AB219" s="3481">
        <v>0</v>
      </c>
      <c r="AC219" s="3480">
        <v>0</v>
      </c>
      <c r="AD219" s="3481">
        <v>0</v>
      </c>
      <c r="AE219" s="3480">
        <v>0</v>
      </c>
      <c r="AF219" s="3481">
        <v>0</v>
      </c>
      <c r="AG219" s="3480">
        <v>0</v>
      </c>
      <c r="AH219" s="3481">
        <v>0</v>
      </c>
      <c r="AI219" s="3480">
        <v>0</v>
      </c>
      <c r="AJ219" s="3481">
        <v>0</v>
      </c>
      <c r="AK219" s="3480">
        <v>0</v>
      </c>
      <c r="AL219" s="3481">
        <v>0</v>
      </c>
      <c r="AM219" s="3480">
        <v>0</v>
      </c>
      <c r="AN219" s="3481">
        <v>0</v>
      </c>
      <c r="AO219" s="3482">
        <v>0</v>
      </c>
      <c r="AP219" s="3483">
        <v>0</v>
      </c>
      <c r="AQ219" s="2961"/>
      <c r="AR219" s="2962"/>
      <c r="AS219" s="2963"/>
      <c r="AT219" s="3480">
        <v>0</v>
      </c>
      <c r="AU219" s="3480">
        <v>0</v>
      </c>
      <c r="AV219" s="387">
        <v>0</v>
      </c>
      <c r="AW219" s="387">
        <v>0</v>
      </c>
      <c r="AX219" s="3481">
        <v>1</v>
      </c>
      <c r="AY219" t="str">
        <f>CW219&amp;CX219&amp;CY219&amp;CZ219&amp;DA219&amp;DB219&amp;DC219</f>
        <v/>
      </c>
      <c r="CW219" s="25" t="str">
        <f>IF(AND(F219&gt;0,AO219=""),"  * No olvide digitar Embarazadas. Digite Cero si no tiene.",IF(AO219&gt;F219," * Las Embarazadas no pueden superar el Total Mujeres.",""))</f>
        <v/>
      </c>
      <c r="CX219" s="25" t="str">
        <f>IF(AND(D219&gt;0,AV219="")," * No olvide ingresar datos en Usuarios con Discapacidad. (Digite cero si no tiene).",IF(AV219&gt;D219," * La variable Usuarios con discapacidad No puede ser mayor al Total.",""))</f>
        <v/>
      </c>
      <c r="CY219" s="25" t="str">
        <f>IF(AND(D219&gt;0,AW219="")," * No olvide ingresar datos en Usuarios Oncológicos. (Digite cero si no tiene).",IF(AW219&gt;D219," * La variable Usuarios oncológicos No puede ser mayor al Total.",""))</f>
        <v/>
      </c>
      <c r="CZ219" s="25" t="str">
        <f>IF(AND((AI219+AJ219)&gt;0,AP219="")," * No olvide digitar la variable 60 años. Si no tiene digite Cero.",IF(AP219&gt;(AI219+AJ219), "* El número de pacientes de 60 años NO DEBE ser mayor a lo registrado en el grupo etario de 60 a 64 años.",""))</f>
        <v/>
      </c>
      <c r="DA219" s="25" t="str">
        <f t="shared" ref="DA219:DA282" si="246">IF(AND(D219&gt;0,AX219="")," * No olvide ingresar datos en Usuarios Migrantes. (Digite cero si no tiene).","")</f>
        <v/>
      </c>
      <c r="DB219" s="25" t="str">
        <f t="shared" ref="DB219:DB282" si="247">IF(AX219&gt;D219, "* Migrantes no puede ser mayor al Total","")</f>
        <v/>
      </c>
      <c r="DC219"/>
      <c r="DD219"/>
      <c r="DE219"/>
      <c r="DG219" s="26">
        <f>IF(AND(F219&gt;0,AO219=""),1,IF(AO219&gt;F219,1,0))</f>
        <v>0</v>
      </c>
      <c r="DH219" s="26">
        <f>IF(AND(D219&gt;0,AV219=""),1,IF(AV219&gt;D219,1,0))</f>
        <v>0</v>
      </c>
      <c r="DI219" s="26">
        <f>IF(AND(D219&gt;0,AW219=""),1,IF(AW219&gt;D219,1,0))</f>
        <v>0</v>
      </c>
      <c r="DJ219" s="26">
        <f>IF(AND((AI219+AJ219)&gt;0,AP219=""),1,IF(AP219&gt;(AI219+AJ219),1,0))</f>
        <v>0</v>
      </c>
      <c r="DK219" s="26">
        <f>IF(AND(D219&gt;0,AX219=""),1,0)</f>
        <v>0</v>
      </c>
      <c r="DL219" s="26">
        <f>IF(AX219&gt;D219,1,0)</f>
        <v>0</v>
      </c>
      <c r="DM219"/>
    </row>
    <row r="220" spans="1:117" x14ac:dyDescent="0.25">
      <c r="A220" s="2964"/>
      <c r="B220" s="2965" t="s">
        <v>264</v>
      </c>
      <c r="C220" s="838"/>
      <c r="D220" s="2966">
        <f>SUM(E220+F220)</f>
        <v>80</v>
      </c>
      <c r="E220" s="2967">
        <f t="shared" si="245"/>
        <v>29</v>
      </c>
      <c r="F220" s="132">
        <f t="shared" si="245"/>
        <v>51</v>
      </c>
      <c r="G220" s="2968">
        <v>0</v>
      </c>
      <c r="H220" s="2969">
        <v>2</v>
      </c>
      <c r="I220" s="2970">
        <v>0</v>
      </c>
      <c r="J220" s="2969">
        <v>0</v>
      </c>
      <c r="K220" s="2970">
        <v>0</v>
      </c>
      <c r="L220" s="2969">
        <v>1</v>
      </c>
      <c r="M220" s="2970">
        <v>2</v>
      </c>
      <c r="N220" s="2969">
        <v>2</v>
      </c>
      <c r="O220" s="2970">
        <v>2</v>
      </c>
      <c r="P220" s="2969">
        <v>2</v>
      </c>
      <c r="Q220" s="2970">
        <v>1</v>
      </c>
      <c r="R220" s="2969">
        <v>1</v>
      </c>
      <c r="S220" s="2970">
        <v>2</v>
      </c>
      <c r="T220" s="2969">
        <v>0</v>
      </c>
      <c r="U220" s="2970">
        <v>4</v>
      </c>
      <c r="V220" s="389">
        <v>6</v>
      </c>
      <c r="W220" s="2970">
        <v>2</v>
      </c>
      <c r="X220" s="389">
        <v>5</v>
      </c>
      <c r="Y220" s="2970">
        <v>4</v>
      </c>
      <c r="Z220" s="389">
        <v>1</v>
      </c>
      <c r="AA220" s="2970">
        <v>0</v>
      </c>
      <c r="AB220" s="389">
        <v>1</v>
      </c>
      <c r="AC220" s="2970">
        <v>1</v>
      </c>
      <c r="AD220" s="389">
        <v>2</v>
      </c>
      <c r="AE220" s="2970">
        <v>4</v>
      </c>
      <c r="AF220" s="389">
        <v>8</v>
      </c>
      <c r="AG220" s="2970">
        <v>1</v>
      </c>
      <c r="AH220" s="389">
        <v>11</v>
      </c>
      <c r="AI220" s="2970">
        <v>2</v>
      </c>
      <c r="AJ220" s="389">
        <v>2</v>
      </c>
      <c r="AK220" s="2970">
        <v>4</v>
      </c>
      <c r="AL220" s="389">
        <v>5</v>
      </c>
      <c r="AM220" s="2970">
        <v>0</v>
      </c>
      <c r="AN220" s="389">
        <v>2</v>
      </c>
      <c r="AO220" s="2971">
        <v>0</v>
      </c>
      <c r="AP220" s="2972">
        <v>0</v>
      </c>
      <c r="AQ220" s="2961"/>
      <c r="AR220" s="2962"/>
      <c r="AS220" s="2963"/>
      <c r="AT220" s="2970">
        <v>0</v>
      </c>
      <c r="AU220" s="2970">
        <v>0</v>
      </c>
      <c r="AV220" s="2973">
        <v>2</v>
      </c>
      <c r="AW220" s="2973">
        <v>0</v>
      </c>
      <c r="AX220" s="389">
        <v>2</v>
      </c>
      <c r="AY220" t="str">
        <f t="shared" ref="AY220:AY283" si="248">CW220&amp;CX220&amp;CY220&amp;CZ220&amp;DA220&amp;DB220&amp;DC220</f>
        <v/>
      </c>
      <c r="CW220" s="25" t="str">
        <f t="shared" ref="CW220:CW283" si="249">IF(AND(F220&gt;0,AO220=""),"  * No olvide digitar Embarazadas. Digite Cero si no tiene.",IF(AO220&gt;F220," * Las Embarazadas no pueden superar el Total Mujeres.",""))</f>
        <v/>
      </c>
      <c r="CX220" s="25" t="str">
        <f t="shared" ref="CX220:CX283" si="250">IF(AND(D220&gt;0,AV220="")," * No olvide ingresar datos en Usuarios con Discapacidad. (Digite cero si no tiene).",IF(AV220&gt;D220," * La variable Usuarios con discapacidad No puede ser mayor al Total.",""))</f>
        <v/>
      </c>
      <c r="CY220" s="25" t="str">
        <f t="shared" ref="CY220:CY283" si="251">IF(AND(D220&gt;0,AW220="")," * No olvide ingresar datos en Usuarios Oncológicos. (Digite cero si no tiene).",IF(AW220&gt;D220," * La variable Usuarios oncológicos No puede ser mayor al Total.",""))</f>
        <v/>
      </c>
      <c r="CZ220" s="25" t="str">
        <f t="shared" ref="CZ220:CZ283" si="252">IF(AND((AI220+AJ220)&gt;0,AP220="")," * No olvide digitar la variable 60 años. Si no tiene digite Cero.",IF(AP220&gt;(AI220+AJ220), "* El número de pacientes de 60 años NO DEBE ser mayor a lo registrado en el grupo etario de 60 a 64 años.",""))</f>
        <v/>
      </c>
      <c r="DA220" s="25" t="str">
        <f t="shared" si="246"/>
        <v/>
      </c>
      <c r="DB220" s="25" t="str">
        <f t="shared" si="247"/>
        <v/>
      </c>
      <c r="DC220"/>
      <c r="DD220"/>
      <c r="DE220"/>
      <c r="DG220" s="26">
        <f t="shared" ref="DG220:DG283" si="253">IF(AND(F220&gt;0,AO220=""),1,IF(AO220&gt;F220,1,0))</f>
        <v>0</v>
      </c>
      <c r="DH220" s="26">
        <f t="shared" ref="DH220:DH283" si="254">IF(AND(D220&gt;0,AV220=""),1,IF(AV220&gt;D220,1,0))</f>
        <v>0</v>
      </c>
      <c r="DI220" s="26">
        <f t="shared" ref="DI220:DI283" si="255">IF(AND(D220&gt;0,AW220=""),1,IF(AW220&gt;D220,1,0))</f>
        <v>0</v>
      </c>
      <c r="DJ220" s="26">
        <f t="shared" ref="DJ220:DJ283" si="256">IF(AND((AI220+AJ220)&gt;0,AP220=""),1,IF(AP220&gt;(AI220+AJ220),1,0))</f>
        <v>0</v>
      </c>
      <c r="DK220" s="26">
        <f t="shared" ref="DK220:DK283" si="257">IF(AND(D220&gt;0,AX220=""),1,0)</f>
        <v>0</v>
      </c>
      <c r="DL220" s="26">
        <f t="shared" ref="DL220:DL283" si="258">IF(AX220&gt;D220,1,0)</f>
        <v>0</v>
      </c>
      <c r="DM220"/>
    </row>
    <row r="221" spans="1:117" x14ac:dyDescent="0.25">
      <c r="A221" s="713" t="s">
        <v>265</v>
      </c>
      <c r="B221" s="830" t="s">
        <v>266</v>
      </c>
      <c r="C221" s="830"/>
      <c r="D221" s="245">
        <f t="shared" si="244"/>
        <v>0</v>
      </c>
      <c r="E221" s="390">
        <f t="shared" si="245"/>
        <v>0</v>
      </c>
      <c r="F221" s="391">
        <f t="shared" si="245"/>
        <v>0</v>
      </c>
      <c r="G221" s="392"/>
      <c r="H221" s="393"/>
      <c r="I221" s="394"/>
      <c r="J221" s="393"/>
      <c r="K221" s="394"/>
      <c r="L221" s="393"/>
      <c r="M221" s="394"/>
      <c r="N221" s="393"/>
      <c r="O221" s="394"/>
      <c r="P221" s="393"/>
      <c r="Q221" s="394"/>
      <c r="R221" s="393"/>
      <c r="S221" s="394"/>
      <c r="T221" s="393"/>
      <c r="U221" s="394"/>
      <c r="V221" s="395"/>
      <c r="W221" s="394"/>
      <c r="X221" s="395"/>
      <c r="Y221" s="394"/>
      <c r="Z221" s="395"/>
      <c r="AA221" s="394"/>
      <c r="AB221" s="395"/>
      <c r="AC221" s="394"/>
      <c r="AD221" s="395"/>
      <c r="AE221" s="394"/>
      <c r="AF221" s="395"/>
      <c r="AG221" s="394"/>
      <c r="AH221" s="395"/>
      <c r="AI221" s="394"/>
      <c r="AJ221" s="395"/>
      <c r="AK221" s="394"/>
      <c r="AL221" s="395"/>
      <c r="AM221" s="394"/>
      <c r="AN221" s="395"/>
      <c r="AO221" s="396">
        <v>0</v>
      </c>
      <c r="AP221" s="397">
        <v>0</v>
      </c>
      <c r="AQ221" s="392"/>
      <c r="AR221" s="393"/>
      <c r="AS221" s="3480"/>
      <c r="AT221" s="394">
        <v>0</v>
      </c>
      <c r="AU221" s="394">
        <v>0</v>
      </c>
      <c r="AV221" s="398">
        <v>0</v>
      </c>
      <c r="AW221" s="398">
        <v>0</v>
      </c>
      <c r="AX221" s="393">
        <v>0</v>
      </c>
      <c r="AY221" t="str">
        <f t="shared" si="248"/>
        <v/>
      </c>
      <c r="CW221" s="25" t="str">
        <f t="shared" si="249"/>
        <v/>
      </c>
      <c r="CX221" s="25" t="str">
        <f t="shared" si="250"/>
        <v/>
      </c>
      <c r="CY221" s="25" t="str">
        <f t="shared" si="251"/>
        <v/>
      </c>
      <c r="CZ221" s="25" t="str">
        <f t="shared" si="252"/>
        <v/>
      </c>
      <c r="DA221" s="25" t="str">
        <f t="shared" si="246"/>
        <v/>
      </c>
      <c r="DB221" s="25" t="str">
        <f t="shared" si="247"/>
        <v/>
      </c>
      <c r="DC221"/>
      <c r="DD221"/>
      <c r="DE221"/>
      <c r="DG221" s="26">
        <f t="shared" si="253"/>
        <v>0</v>
      </c>
      <c r="DH221" s="26">
        <f t="shared" si="254"/>
        <v>0</v>
      </c>
      <c r="DI221" s="26">
        <f t="shared" si="255"/>
        <v>0</v>
      </c>
      <c r="DJ221" s="26">
        <f t="shared" si="256"/>
        <v>0</v>
      </c>
      <c r="DK221" s="26">
        <f t="shared" si="257"/>
        <v>0</v>
      </c>
      <c r="DL221" s="26">
        <f t="shared" si="258"/>
        <v>0</v>
      </c>
      <c r="DM221"/>
    </row>
    <row r="222" spans="1:117" x14ac:dyDescent="0.25">
      <c r="A222" s="713"/>
      <c r="B222" s="2974" t="s">
        <v>267</v>
      </c>
      <c r="C222" s="2974"/>
      <c r="D222" s="2975">
        <f t="shared" si="244"/>
        <v>0</v>
      </c>
      <c r="E222" s="2976">
        <f t="shared" si="245"/>
        <v>0</v>
      </c>
      <c r="F222" s="2977">
        <f t="shared" si="245"/>
        <v>0</v>
      </c>
      <c r="G222" s="2978"/>
      <c r="H222" s="2979"/>
      <c r="I222" s="2980"/>
      <c r="J222" s="2979"/>
      <c r="K222" s="2980"/>
      <c r="L222" s="2979"/>
      <c r="M222" s="2980"/>
      <c r="N222" s="2979"/>
      <c r="O222" s="2980"/>
      <c r="P222" s="2979"/>
      <c r="Q222" s="2980"/>
      <c r="R222" s="2979"/>
      <c r="S222" s="2980"/>
      <c r="T222" s="2979"/>
      <c r="U222" s="2980"/>
      <c r="V222" s="2981"/>
      <c r="W222" s="2980"/>
      <c r="X222" s="2981"/>
      <c r="Y222" s="2980"/>
      <c r="Z222" s="2981"/>
      <c r="AA222" s="2980"/>
      <c r="AB222" s="2981"/>
      <c r="AC222" s="2980"/>
      <c r="AD222" s="2981"/>
      <c r="AE222" s="2980"/>
      <c r="AF222" s="2981"/>
      <c r="AG222" s="2980"/>
      <c r="AH222" s="2981"/>
      <c r="AI222" s="2980"/>
      <c r="AJ222" s="2981"/>
      <c r="AK222" s="2980"/>
      <c r="AL222" s="2981"/>
      <c r="AM222" s="2980"/>
      <c r="AN222" s="2981"/>
      <c r="AO222" s="2982">
        <v>0</v>
      </c>
      <c r="AP222" s="2983">
        <v>0</v>
      </c>
      <c r="AQ222" s="2961"/>
      <c r="AR222" s="2962"/>
      <c r="AS222" s="394"/>
      <c r="AT222" s="2980">
        <v>0</v>
      </c>
      <c r="AU222" s="2980">
        <v>0</v>
      </c>
      <c r="AV222" s="2984">
        <v>0</v>
      </c>
      <c r="AW222" s="2984">
        <v>0</v>
      </c>
      <c r="AX222" s="2979">
        <v>0</v>
      </c>
      <c r="AY222" t="str">
        <f t="shared" si="248"/>
        <v/>
      </c>
      <c r="CW222" s="25" t="str">
        <f t="shared" si="249"/>
        <v/>
      </c>
      <c r="CX222" s="25" t="str">
        <f t="shared" si="250"/>
        <v/>
      </c>
      <c r="CY222" s="25" t="str">
        <f t="shared" si="251"/>
        <v/>
      </c>
      <c r="CZ222" s="25" t="str">
        <f t="shared" si="252"/>
        <v/>
      </c>
      <c r="DA222" s="25" t="str">
        <f t="shared" si="246"/>
        <v/>
      </c>
      <c r="DB222" s="25" t="str">
        <f t="shared" si="247"/>
        <v/>
      </c>
      <c r="DC222"/>
      <c r="DD222"/>
      <c r="DE222"/>
      <c r="DG222" s="26">
        <f t="shared" si="253"/>
        <v>0</v>
      </c>
      <c r="DH222" s="26">
        <f t="shared" si="254"/>
        <v>0</v>
      </c>
      <c r="DI222" s="26">
        <f t="shared" si="255"/>
        <v>0</v>
      </c>
      <c r="DJ222" s="26">
        <f t="shared" si="256"/>
        <v>0</v>
      </c>
      <c r="DK222" s="26">
        <f t="shared" si="257"/>
        <v>0</v>
      </c>
      <c r="DL222" s="26">
        <f t="shared" si="258"/>
        <v>0</v>
      </c>
      <c r="DM222"/>
    </row>
    <row r="223" spans="1:117" x14ac:dyDescent="0.25">
      <c r="A223" s="713"/>
      <c r="B223" s="2974" t="s">
        <v>268</v>
      </c>
      <c r="C223" s="2974"/>
      <c r="D223" s="2975">
        <f t="shared" si="244"/>
        <v>0</v>
      </c>
      <c r="E223" s="2976">
        <f t="shared" si="245"/>
        <v>0</v>
      </c>
      <c r="F223" s="2977">
        <f t="shared" si="245"/>
        <v>0</v>
      </c>
      <c r="G223" s="2978"/>
      <c r="H223" s="2979"/>
      <c r="I223" s="2980"/>
      <c r="J223" s="2979"/>
      <c r="K223" s="2980"/>
      <c r="L223" s="2979"/>
      <c r="M223" s="2980"/>
      <c r="N223" s="2979"/>
      <c r="O223" s="2980"/>
      <c r="P223" s="2979"/>
      <c r="Q223" s="2980"/>
      <c r="R223" s="2979"/>
      <c r="S223" s="2980"/>
      <c r="T223" s="2979"/>
      <c r="U223" s="2980"/>
      <c r="V223" s="2981"/>
      <c r="W223" s="2980"/>
      <c r="X223" s="2981"/>
      <c r="Y223" s="2980"/>
      <c r="Z223" s="2981"/>
      <c r="AA223" s="2980"/>
      <c r="AB223" s="2981"/>
      <c r="AC223" s="2980"/>
      <c r="AD223" s="2981"/>
      <c r="AE223" s="2980"/>
      <c r="AF223" s="2981"/>
      <c r="AG223" s="2980"/>
      <c r="AH223" s="2981"/>
      <c r="AI223" s="2980"/>
      <c r="AJ223" s="2981"/>
      <c r="AK223" s="2980"/>
      <c r="AL223" s="2981"/>
      <c r="AM223" s="2980"/>
      <c r="AN223" s="2981"/>
      <c r="AO223" s="2982">
        <v>0</v>
      </c>
      <c r="AP223" s="2983">
        <v>0</v>
      </c>
      <c r="AQ223" s="2961"/>
      <c r="AR223" s="2962"/>
      <c r="AS223" s="2963"/>
      <c r="AT223" s="2980">
        <v>0</v>
      </c>
      <c r="AU223" s="2980">
        <v>0</v>
      </c>
      <c r="AV223" s="2984">
        <v>0</v>
      </c>
      <c r="AW223" s="2984">
        <v>0</v>
      </c>
      <c r="AX223" s="2979">
        <v>0</v>
      </c>
      <c r="AY223" t="str">
        <f t="shared" si="248"/>
        <v/>
      </c>
      <c r="CW223" s="25" t="str">
        <f t="shared" si="249"/>
        <v/>
      </c>
      <c r="CX223" s="25" t="str">
        <f t="shared" si="250"/>
        <v/>
      </c>
      <c r="CY223" s="25" t="str">
        <f t="shared" si="251"/>
        <v/>
      </c>
      <c r="CZ223" s="25" t="str">
        <f t="shared" si="252"/>
        <v/>
      </c>
      <c r="DA223" s="25" t="str">
        <f t="shared" si="246"/>
        <v/>
      </c>
      <c r="DB223" s="25" t="str">
        <f t="shared" si="247"/>
        <v/>
      </c>
      <c r="DC223"/>
      <c r="DD223"/>
      <c r="DE223"/>
      <c r="DG223" s="26">
        <f t="shared" si="253"/>
        <v>0</v>
      </c>
      <c r="DH223" s="26">
        <f t="shared" si="254"/>
        <v>0</v>
      </c>
      <c r="DI223" s="26">
        <f t="shared" si="255"/>
        <v>0</v>
      </c>
      <c r="DJ223" s="26">
        <f t="shared" si="256"/>
        <v>0</v>
      </c>
      <c r="DK223" s="26">
        <f t="shared" si="257"/>
        <v>0</v>
      </c>
      <c r="DL223" s="26">
        <f t="shared" si="258"/>
        <v>0</v>
      </c>
      <c r="DM223"/>
    </row>
    <row r="224" spans="1:117" x14ac:dyDescent="0.25">
      <c r="A224" s="713"/>
      <c r="B224" s="2985" t="s">
        <v>269</v>
      </c>
      <c r="C224" s="2986"/>
      <c r="D224" s="2975">
        <f t="shared" si="244"/>
        <v>0</v>
      </c>
      <c r="E224" s="2976">
        <f t="shared" si="245"/>
        <v>0</v>
      </c>
      <c r="F224" s="2977">
        <f t="shared" si="245"/>
        <v>0</v>
      </c>
      <c r="G224" s="401"/>
      <c r="H224" s="402"/>
      <c r="I224" s="403"/>
      <c r="J224" s="402"/>
      <c r="K224" s="403"/>
      <c r="L224" s="402"/>
      <c r="M224" s="403"/>
      <c r="N224" s="402"/>
      <c r="O224" s="403"/>
      <c r="P224" s="402"/>
      <c r="Q224" s="403"/>
      <c r="R224" s="402"/>
      <c r="S224" s="403"/>
      <c r="T224" s="402"/>
      <c r="U224" s="403"/>
      <c r="V224" s="404"/>
      <c r="W224" s="403"/>
      <c r="X224" s="404"/>
      <c r="Y224" s="403"/>
      <c r="Z224" s="404"/>
      <c r="AA224" s="403"/>
      <c r="AB224" s="404"/>
      <c r="AC224" s="403"/>
      <c r="AD224" s="404"/>
      <c r="AE224" s="403"/>
      <c r="AF224" s="404"/>
      <c r="AG224" s="403"/>
      <c r="AH224" s="404"/>
      <c r="AI224" s="403"/>
      <c r="AJ224" s="404"/>
      <c r="AK224" s="403"/>
      <c r="AL224" s="404"/>
      <c r="AM224" s="403"/>
      <c r="AN224" s="404"/>
      <c r="AO224" s="405">
        <v>0</v>
      </c>
      <c r="AP224" s="406">
        <v>0</v>
      </c>
      <c r="AQ224" s="407"/>
      <c r="AR224" s="408"/>
      <c r="AS224" s="409"/>
      <c r="AT224" s="403">
        <v>0</v>
      </c>
      <c r="AU224" s="403">
        <v>0</v>
      </c>
      <c r="AV224" s="410">
        <v>0</v>
      </c>
      <c r="AW224" s="410">
        <v>0</v>
      </c>
      <c r="AX224" s="402">
        <v>0</v>
      </c>
      <c r="AY224" t="str">
        <f t="shared" si="248"/>
        <v/>
      </c>
      <c r="CW224" s="25" t="str">
        <f t="shared" si="249"/>
        <v/>
      </c>
      <c r="CX224" s="25" t="str">
        <f t="shared" si="250"/>
        <v/>
      </c>
      <c r="CY224" s="25" t="str">
        <f t="shared" si="251"/>
        <v/>
      </c>
      <c r="CZ224" s="25" t="str">
        <f t="shared" si="252"/>
        <v/>
      </c>
      <c r="DA224" s="25" t="str">
        <f t="shared" si="246"/>
        <v/>
      </c>
      <c r="DB224" s="25" t="str">
        <f t="shared" si="247"/>
        <v/>
      </c>
      <c r="DC224"/>
      <c r="DD224"/>
      <c r="DE224"/>
      <c r="DG224" s="26">
        <f t="shared" si="253"/>
        <v>0</v>
      </c>
      <c r="DH224" s="26">
        <f t="shared" si="254"/>
        <v>0</v>
      </c>
      <c r="DI224" s="26">
        <f t="shared" si="255"/>
        <v>0</v>
      </c>
      <c r="DJ224" s="26">
        <f t="shared" si="256"/>
        <v>0</v>
      </c>
      <c r="DK224" s="26">
        <f t="shared" si="257"/>
        <v>0</v>
      </c>
      <c r="DL224" s="26">
        <f t="shared" si="258"/>
        <v>0</v>
      </c>
      <c r="DM224"/>
    </row>
    <row r="225" spans="1:117" ht="15" customHeight="1" x14ac:dyDescent="0.25">
      <c r="A225" s="713"/>
      <c r="B225" s="2985" t="s">
        <v>270</v>
      </c>
      <c r="C225" s="2986"/>
      <c r="D225" s="2975">
        <f t="shared" si="244"/>
        <v>0</v>
      </c>
      <c r="E225" s="2976">
        <f t="shared" si="245"/>
        <v>0</v>
      </c>
      <c r="F225" s="2977">
        <f t="shared" si="245"/>
        <v>0</v>
      </c>
      <c r="G225" s="401"/>
      <c r="H225" s="402"/>
      <c r="I225" s="403"/>
      <c r="J225" s="402"/>
      <c r="K225" s="403"/>
      <c r="L225" s="402"/>
      <c r="M225" s="403"/>
      <c r="N225" s="402"/>
      <c r="O225" s="403"/>
      <c r="P225" s="402"/>
      <c r="Q225" s="403"/>
      <c r="R225" s="402"/>
      <c r="S225" s="403"/>
      <c r="T225" s="402"/>
      <c r="U225" s="403"/>
      <c r="V225" s="404"/>
      <c r="W225" s="403"/>
      <c r="X225" s="404"/>
      <c r="Y225" s="403"/>
      <c r="Z225" s="404"/>
      <c r="AA225" s="403"/>
      <c r="AB225" s="404"/>
      <c r="AC225" s="403"/>
      <c r="AD225" s="404"/>
      <c r="AE225" s="403"/>
      <c r="AF225" s="404"/>
      <c r="AG225" s="403"/>
      <c r="AH225" s="404"/>
      <c r="AI225" s="403"/>
      <c r="AJ225" s="404"/>
      <c r="AK225" s="403"/>
      <c r="AL225" s="404"/>
      <c r="AM225" s="403"/>
      <c r="AN225" s="404"/>
      <c r="AO225" s="405">
        <v>0</v>
      </c>
      <c r="AP225" s="406">
        <v>0</v>
      </c>
      <c r="AQ225" s="407"/>
      <c r="AR225" s="408"/>
      <c r="AS225" s="409"/>
      <c r="AT225" s="403">
        <v>0</v>
      </c>
      <c r="AU225" s="403">
        <v>0</v>
      </c>
      <c r="AV225" s="410">
        <v>0</v>
      </c>
      <c r="AW225" s="410">
        <v>0</v>
      </c>
      <c r="AX225" s="402">
        <v>0</v>
      </c>
      <c r="AY225" t="str">
        <f t="shared" si="248"/>
        <v/>
      </c>
      <c r="CW225" s="25" t="str">
        <f t="shared" si="249"/>
        <v/>
      </c>
      <c r="CX225" s="25" t="str">
        <f t="shared" si="250"/>
        <v/>
      </c>
      <c r="CY225" s="25" t="str">
        <f t="shared" si="251"/>
        <v/>
      </c>
      <c r="CZ225" s="25" t="str">
        <f t="shared" si="252"/>
        <v/>
      </c>
      <c r="DA225" s="25" t="str">
        <f t="shared" si="246"/>
        <v/>
      </c>
      <c r="DB225" s="25" t="str">
        <f t="shared" si="247"/>
        <v/>
      </c>
      <c r="DC225"/>
      <c r="DD225"/>
      <c r="DE225"/>
      <c r="DG225" s="26">
        <f t="shared" si="253"/>
        <v>0</v>
      </c>
      <c r="DH225" s="26">
        <f t="shared" si="254"/>
        <v>0</v>
      </c>
      <c r="DI225" s="26">
        <f t="shared" si="255"/>
        <v>0</v>
      </c>
      <c r="DJ225" s="26">
        <f t="shared" si="256"/>
        <v>0</v>
      </c>
      <c r="DK225" s="26">
        <f t="shared" si="257"/>
        <v>0</v>
      </c>
      <c r="DL225" s="26">
        <f t="shared" si="258"/>
        <v>0</v>
      </c>
      <c r="DM225"/>
    </row>
    <row r="226" spans="1:117" x14ac:dyDescent="0.25">
      <c r="A226" s="3035"/>
      <c r="B226" s="2987" t="s">
        <v>271</v>
      </c>
      <c r="C226" s="2987"/>
      <c r="D226" s="2988">
        <f t="shared" si="244"/>
        <v>0</v>
      </c>
      <c r="E226" s="2989">
        <f>SUM(I226+K226+M226+O226+Q226+S226+U226+W226+Y226+AA226+AC226+AE226+AG226+AI226+AK226+AM226)</f>
        <v>0</v>
      </c>
      <c r="F226" s="2990">
        <f>SUM(J226+L226+N226+P226+R226+T226+V226+X226+Z226+AB226+AD226+AF226+AH226+AJ226+AL226+AN226)</f>
        <v>0</v>
      </c>
      <c r="G226" s="2991"/>
      <c r="H226" s="363"/>
      <c r="I226" s="2970"/>
      <c r="J226" s="2969"/>
      <c r="K226" s="2970"/>
      <c r="L226" s="2969"/>
      <c r="M226" s="2970"/>
      <c r="N226" s="2969"/>
      <c r="O226" s="2970"/>
      <c r="P226" s="2969"/>
      <c r="Q226" s="2970"/>
      <c r="R226" s="2969"/>
      <c r="S226" s="2970"/>
      <c r="T226" s="2969"/>
      <c r="U226" s="2970"/>
      <c r="V226" s="389"/>
      <c r="W226" s="2970"/>
      <c r="X226" s="389"/>
      <c r="Y226" s="2970"/>
      <c r="Z226" s="389"/>
      <c r="AA226" s="2970"/>
      <c r="AB226" s="389"/>
      <c r="AC226" s="2970"/>
      <c r="AD226" s="389"/>
      <c r="AE226" s="2970"/>
      <c r="AF226" s="389"/>
      <c r="AG226" s="2970"/>
      <c r="AH226" s="389"/>
      <c r="AI226" s="2970"/>
      <c r="AJ226" s="389"/>
      <c r="AK226" s="2970"/>
      <c r="AL226" s="389"/>
      <c r="AM226" s="2970"/>
      <c r="AN226" s="389"/>
      <c r="AO226" s="2971">
        <v>0</v>
      </c>
      <c r="AP226" s="2972">
        <v>0</v>
      </c>
      <c r="AQ226" s="2992"/>
      <c r="AR226" s="2993"/>
      <c r="AS226" s="413"/>
      <c r="AT226" s="2970">
        <v>0</v>
      </c>
      <c r="AU226" s="2970">
        <v>0</v>
      </c>
      <c r="AV226" s="2973">
        <v>0</v>
      </c>
      <c r="AW226" s="2973">
        <v>0</v>
      </c>
      <c r="AX226" s="2969">
        <v>0</v>
      </c>
      <c r="AY226" t="str">
        <f t="shared" si="248"/>
        <v/>
      </c>
      <c r="CW226" s="25" t="str">
        <f t="shared" si="249"/>
        <v/>
      </c>
      <c r="CX226" s="25" t="str">
        <f t="shared" si="250"/>
        <v/>
      </c>
      <c r="CY226" s="25" t="str">
        <f t="shared" si="251"/>
        <v/>
      </c>
      <c r="CZ226" s="25" t="str">
        <f t="shared" si="252"/>
        <v/>
      </c>
      <c r="DA226" s="25" t="str">
        <f t="shared" si="246"/>
        <v/>
      </c>
      <c r="DB226" s="25" t="str">
        <f t="shared" si="247"/>
        <v/>
      </c>
      <c r="DC226"/>
      <c r="DD226"/>
      <c r="DE226"/>
      <c r="DG226" s="26">
        <f t="shared" si="253"/>
        <v>0</v>
      </c>
      <c r="DH226" s="26">
        <f t="shared" si="254"/>
        <v>0</v>
      </c>
      <c r="DI226" s="26">
        <f t="shared" si="255"/>
        <v>0</v>
      </c>
      <c r="DJ226" s="26">
        <f t="shared" si="256"/>
        <v>0</v>
      </c>
      <c r="DK226" s="26">
        <f t="shared" si="257"/>
        <v>0</v>
      </c>
      <c r="DL226" s="26">
        <f t="shared" si="258"/>
        <v>0</v>
      </c>
      <c r="DM226"/>
    </row>
    <row r="227" spans="1:117" x14ac:dyDescent="0.25">
      <c r="A227" s="3312" t="s">
        <v>272</v>
      </c>
      <c r="B227" s="830" t="s">
        <v>266</v>
      </c>
      <c r="C227" s="830"/>
      <c r="D227" s="3370">
        <f t="shared" si="244"/>
        <v>104</v>
      </c>
      <c r="E227" s="414">
        <f t="shared" si="245"/>
        <v>49</v>
      </c>
      <c r="F227" s="3484">
        <f t="shared" si="245"/>
        <v>55</v>
      </c>
      <c r="G227" s="3479">
        <v>4</v>
      </c>
      <c r="H227" s="386">
        <v>5</v>
      </c>
      <c r="I227" s="3480">
        <v>0</v>
      </c>
      <c r="J227" s="386">
        <v>0</v>
      </c>
      <c r="K227" s="3480">
        <v>0</v>
      </c>
      <c r="L227" s="386">
        <v>0</v>
      </c>
      <c r="M227" s="3480">
        <v>0</v>
      </c>
      <c r="N227" s="386">
        <v>0</v>
      </c>
      <c r="O227" s="3480">
        <v>0</v>
      </c>
      <c r="P227" s="386">
        <v>0</v>
      </c>
      <c r="Q227" s="3480">
        <v>0</v>
      </c>
      <c r="R227" s="386">
        <v>0</v>
      </c>
      <c r="S227" s="3480">
        <v>1</v>
      </c>
      <c r="T227" s="386">
        <v>0</v>
      </c>
      <c r="U227" s="3480">
        <v>2</v>
      </c>
      <c r="V227" s="3481">
        <v>1</v>
      </c>
      <c r="W227" s="3480">
        <v>6</v>
      </c>
      <c r="X227" s="3481">
        <v>2</v>
      </c>
      <c r="Y227" s="3480">
        <v>6</v>
      </c>
      <c r="Z227" s="3481">
        <v>7</v>
      </c>
      <c r="AA227" s="3480">
        <v>9</v>
      </c>
      <c r="AB227" s="3481">
        <v>7</v>
      </c>
      <c r="AC227" s="3480">
        <v>6</v>
      </c>
      <c r="AD227" s="3481">
        <v>15</v>
      </c>
      <c r="AE227" s="3480">
        <v>5</v>
      </c>
      <c r="AF227" s="3481">
        <v>5</v>
      </c>
      <c r="AG227" s="3480">
        <v>2</v>
      </c>
      <c r="AH227" s="3481">
        <v>5</v>
      </c>
      <c r="AI227" s="3480">
        <v>2</v>
      </c>
      <c r="AJ227" s="3481">
        <v>1</v>
      </c>
      <c r="AK227" s="3480">
        <v>3</v>
      </c>
      <c r="AL227" s="3481">
        <v>4</v>
      </c>
      <c r="AM227" s="3480">
        <v>3</v>
      </c>
      <c r="AN227" s="3481">
        <v>3</v>
      </c>
      <c r="AO227" s="396">
        <v>9</v>
      </c>
      <c r="AP227" s="397">
        <v>0</v>
      </c>
      <c r="AQ227" s="3479">
        <v>36</v>
      </c>
      <c r="AR227" s="393">
        <v>35</v>
      </c>
      <c r="AS227" s="3480">
        <v>28</v>
      </c>
      <c r="AT227" s="394">
        <v>0</v>
      </c>
      <c r="AU227" s="394">
        <v>0</v>
      </c>
      <c r="AV227" s="398">
        <v>0</v>
      </c>
      <c r="AW227" s="398">
        <v>0</v>
      </c>
      <c r="AX227" s="393">
        <v>1</v>
      </c>
      <c r="AY227" t="str">
        <f t="shared" si="248"/>
        <v/>
      </c>
      <c r="CW227" s="25" t="str">
        <f t="shared" si="249"/>
        <v/>
      </c>
      <c r="CX227" s="25" t="str">
        <f t="shared" si="250"/>
        <v/>
      </c>
      <c r="CY227" s="25" t="str">
        <f t="shared" si="251"/>
        <v/>
      </c>
      <c r="CZ227" s="25" t="str">
        <f t="shared" si="252"/>
        <v/>
      </c>
      <c r="DA227" s="25" t="str">
        <f t="shared" si="246"/>
        <v/>
      </c>
      <c r="DB227" s="25" t="str">
        <f t="shared" si="247"/>
        <v/>
      </c>
      <c r="DC227"/>
      <c r="DD227"/>
      <c r="DE227"/>
      <c r="DG227" s="26">
        <f t="shared" si="253"/>
        <v>0</v>
      </c>
      <c r="DH227" s="26">
        <f t="shared" si="254"/>
        <v>0</v>
      </c>
      <c r="DI227" s="26">
        <f t="shared" si="255"/>
        <v>0</v>
      </c>
      <c r="DJ227" s="26">
        <f t="shared" si="256"/>
        <v>0</v>
      </c>
      <c r="DK227" s="26">
        <f t="shared" si="257"/>
        <v>0</v>
      </c>
      <c r="DL227" s="26">
        <f t="shared" si="258"/>
        <v>0</v>
      </c>
      <c r="DM227"/>
    </row>
    <row r="228" spans="1:117" x14ac:dyDescent="0.25">
      <c r="A228" s="713"/>
      <c r="B228" s="2974" t="s">
        <v>267</v>
      </c>
      <c r="C228" s="2974"/>
      <c r="D228" s="2975">
        <f t="shared" si="244"/>
        <v>160</v>
      </c>
      <c r="E228" s="2976">
        <f t="shared" si="245"/>
        <v>81</v>
      </c>
      <c r="F228" s="2977">
        <f t="shared" si="245"/>
        <v>79</v>
      </c>
      <c r="G228" s="2978">
        <v>5</v>
      </c>
      <c r="H228" s="2979">
        <v>4</v>
      </c>
      <c r="I228" s="2980">
        <v>0</v>
      </c>
      <c r="J228" s="2979">
        <v>0</v>
      </c>
      <c r="K228" s="2980">
        <v>1</v>
      </c>
      <c r="L228" s="2979">
        <v>0</v>
      </c>
      <c r="M228" s="2980">
        <v>1</v>
      </c>
      <c r="N228" s="2979">
        <v>0</v>
      </c>
      <c r="O228" s="2980">
        <v>0</v>
      </c>
      <c r="P228" s="2979">
        <v>0</v>
      </c>
      <c r="Q228" s="2980">
        <v>0</v>
      </c>
      <c r="R228" s="2979">
        <v>0</v>
      </c>
      <c r="S228" s="2980">
        <v>2</v>
      </c>
      <c r="T228" s="2979">
        <v>1</v>
      </c>
      <c r="U228" s="2980">
        <v>4</v>
      </c>
      <c r="V228" s="2981">
        <v>2</v>
      </c>
      <c r="W228" s="2980">
        <v>3</v>
      </c>
      <c r="X228" s="2981">
        <v>5</v>
      </c>
      <c r="Y228" s="2980">
        <v>17</v>
      </c>
      <c r="Z228" s="2981">
        <v>13</v>
      </c>
      <c r="AA228" s="2980">
        <v>8</v>
      </c>
      <c r="AB228" s="2981">
        <v>9</v>
      </c>
      <c r="AC228" s="2980">
        <v>5</v>
      </c>
      <c r="AD228" s="2981">
        <v>12</v>
      </c>
      <c r="AE228" s="2980">
        <v>7</v>
      </c>
      <c r="AF228" s="2981">
        <v>10</v>
      </c>
      <c r="AG228" s="2980">
        <v>6</v>
      </c>
      <c r="AH228" s="2981">
        <v>13</v>
      </c>
      <c r="AI228" s="2980">
        <v>9</v>
      </c>
      <c r="AJ228" s="2981">
        <v>2</v>
      </c>
      <c r="AK228" s="2980">
        <v>9</v>
      </c>
      <c r="AL228" s="2981">
        <v>4</v>
      </c>
      <c r="AM228" s="2980">
        <v>4</v>
      </c>
      <c r="AN228" s="2981">
        <v>4</v>
      </c>
      <c r="AO228" s="2982">
        <v>4</v>
      </c>
      <c r="AP228" s="2983">
        <v>0</v>
      </c>
      <c r="AQ228" s="2961"/>
      <c r="AR228" s="2962"/>
      <c r="AS228" s="394">
        <v>11</v>
      </c>
      <c r="AT228" s="2980">
        <v>0</v>
      </c>
      <c r="AU228" s="2980">
        <v>0</v>
      </c>
      <c r="AV228" s="2984">
        <v>1</v>
      </c>
      <c r="AW228" s="2984">
        <v>0</v>
      </c>
      <c r="AX228" s="2979">
        <v>0</v>
      </c>
      <c r="AY228" t="str">
        <f t="shared" si="248"/>
        <v/>
      </c>
      <c r="CW228" s="25" t="str">
        <f t="shared" si="249"/>
        <v/>
      </c>
      <c r="CX228" s="25" t="str">
        <f t="shared" si="250"/>
        <v/>
      </c>
      <c r="CY228" s="25" t="str">
        <f t="shared" si="251"/>
        <v/>
      </c>
      <c r="CZ228" s="25" t="str">
        <f t="shared" si="252"/>
        <v/>
      </c>
      <c r="DA228" s="25" t="str">
        <f t="shared" si="246"/>
        <v/>
      </c>
      <c r="DB228" s="25" t="str">
        <f t="shared" si="247"/>
        <v/>
      </c>
      <c r="DC228"/>
      <c r="DD228"/>
      <c r="DE228"/>
      <c r="DG228" s="26">
        <f t="shared" si="253"/>
        <v>0</v>
      </c>
      <c r="DH228" s="26">
        <f t="shared" si="254"/>
        <v>0</v>
      </c>
      <c r="DI228" s="26">
        <f t="shared" si="255"/>
        <v>0</v>
      </c>
      <c r="DJ228" s="26">
        <f t="shared" si="256"/>
        <v>0</v>
      </c>
      <c r="DK228" s="26">
        <f t="shared" si="257"/>
        <v>0</v>
      </c>
      <c r="DL228" s="26">
        <f t="shared" si="258"/>
        <v>0</v>
      </c>
      <c r="DM228"/>
    </row>
    <row r="229" spans="1:117" x14ac:dyDescent="0.25">
      <c r="A229" s="713"/>
      <c r="B229" s="2974" t="s">
        <v>268</v>
      </c>
      <c r="C229" s="2974"/>
      <c r="D229" s="2975">
        <f t="shared" si="244"/>
        <v>104</v>
      </c>
      <c r="E229" s="2976">
        <f t="shared" si="245"/>
        <v>47</v>
      </c>
      <c r="F229" s="2977">
        <f t="shared" si="245"/>
        <v>57</v>
      </c>
      <c r="G229" s="2978">
        <v>4</v>
      </c>
      <c r="H229" s="2979">
        <v>5</v>
      </c>
      <c r="I229" s="2980">
        <v>0</v>
      </c>
      <c r="J229" s="2979">
        <v>0</v>
      </c>
      <c r="K229" s="2980">
        <v>0</v>
      </c>
      <c r="L229" s="2979">
        <v>0</v>
      </c>
      <c r="M229" s="2980">
        <v>0</v>
      </c>
      <c r="N229" s="2979">
        <v>0</v>
      </c>
      <c r="O229" s="2980">
        <v>0</v>
      </c>
      <c r="P229" s="2979">
        <v>0</v>
      </c>
      <c r="Q229" s="2980">
        <v>0</v>
      </c>
      <c r="R229" s="2979">
        <v>0</v>
      </c>
      <c r="S229" s="2980">
        <v>1</v>
      </c>
      <c r="T229" s="2979">
        <v>0</v>
      </c>
      <c r="U229" s="2980">
        <v>2</v>
      </c>
      <c r="V229" s="2981">
        <v>1</v>
      </c>
      <c r="W229" s="2980">
        <v>4</v>
      </c>
      <c r="X229" s="2981">
        <v>2</v>
      </c>
      <c r="Y229" s="2980">
        <v>6</v>
      </c>
      <c r="Z229" s="2981">
        <v>8</v>
      </c>
      <c r="AA229" s="2980">
        <v>9</v>
      </c>
      <c r="AB229" s="2981">
        <v>7</v>
      </c>
      <c r="AC229" s="2980">
        <v>6</v>
      </c>
      <c r="AD229" s="2981">
        <v>15</v>
      </c>
      <c r="AE229" s="2980">
        <v>5</v>
      </c>
      <c r="AF229" s="2981">
        <v>7</v>
      </c>
      <c r="AG229" s="2980">
        <v>2</v>
      </c>
      <c r="AH229" s="2981">
        <v>5</v>
      </c>
      <c r="AI229" s="2980">
        <v>2</v>
      </c>
      <c r="AJ229" s="2981">
        <v>1</v>
      </c>
      <c r="AK229" s="2980">
        <v>3</v>
      </c>
      <c r="AL229" s="2981">
        <v>3</v>
      </c>
      <c r="AM229" s="2980">
        <v>3</v>
      </c>
      <c r="AN229" s="2981">
        <v>3</v>
      </c>
      <c r="AO229" s="2982">
        <v>9</v>
      </c>
      <c r="AP229" s="2983">
        <v>0</v>
      </c>
      <c r="AQ229" s="2961"/>
      <c r="AR229" s="2962"/>
      <c r="AS229" s="2995"/>
      <c r="AT229" s="2980">
        <v>0</v>
      </c>
      <c r="AU229" s="2980">
        <v>0</v>
      </c>
      <c r="AV229" s="2984">
        <v>0</v>
      </c>
      <c r="AW229" s="2984">
        <v>0</v>
      </c>
      <c r="AX229" s="2979">
        <v>1</v>
      </c>
      <c r="AY229" t="str">
        <f t="shared" si="248"/>
        <v/>
      </c>
      <c r="CW229" s="25" t="str">
        <f t="shared" si="249"/>
        <v/>
      </c>
      <c r="CX229" s="25" t="str">
        <f t="shared" si="250"/>
        <v/>
      </c>
      <c r="CY229" s="25" t="str">
        <f t="shared" si="251"/>
        <v/>
      </c>
      <c r="CZ229" s="25" t="str">
        <f t="shared" si="252"/>
        <v/>
      </c>
      <c r="DA229" s="25" t="str">
        <f t="shared" si="246"/>
        <v/>
      </c>
      <c r="DB229" s="25" t="str">
        <f t="shared" si="247"/>
        <v/>
      </c>
      <c r="DC229"/>
      <c r="DD229"/>
      <c r="DE229"/>
      <c r="DG229" s="26">
        <f t="shared" si="253"/>
        <v>0</v>
      </c>
      <c r="DH229" s="26">
        <f t="shared" si="254"/>
        <v>0</v>
      </c>
      <c r="DI229" s="26">
        <f t="shared" si="255"/>
        <v>0</v>
      </c>
      <c r="DJ229" s="26">
        <f t="shared" si="256"/>
        <v>0</v>
      </c>
      <c r="DK229" s="26">
        <f t="shared" si="257"/>
        <v>0</v>
      </c>
      <c r="DL229" s="26">
        <f t="shared" si="258"/>
        <v>0</v>
      </c>
      <c r="DM229"/>
    </row>
    <row r="230" spans="1:117" x14ac:dyDescent="0.25">
      <c r="A230" s="713"/>
      <c r="B230" s="2985" t="s">
        <v>269</v>
      </c>
      <c r="C230" s="2986"/>
      <c r="D230" s="2975">
        <f t="shared" si="244"/>
        <v>60</v>
      </c>
      <c r="E230" s="2976">
        <f t="shared" si="245"/>
        <v>31</v>
      </c>
      <c r="F230" s="2977">
        <f t="shared" si="245"/>
        <v>29</v>
      </c>
      <c r="G230" s="401">
        <v>6</v>
      </c>
      <c r="H230" s="402">
        <v>4</v>
      </c>
      <c r="I230" s="403">
        <v>0</v>
      </c>
      <c r="J230" s="402">
        <v>0</v>
      </c>
      <c r="K230" s="403">
        <v>0</v>
      </c>
      <c r="L230" s="402">
        <v>0</v>
      </c>
      <c r="M230" s="403">
        <v>1</v>
      </c>
      <c r="N230" s="402">
        <v>0</v>
      </c>
      <c r="O230" s="403">
        <v>0</v>
      </c>
      <c r="P230" s="402">
        <v>0</v>
      </c>
      <c r="Q230" s="403">
        <v>0</v>
      </c>
      <c r="R230" s="402">
        <v>0</v>
      </c>
      <c r="S230" s="403">
        <v>1</v>
      </c>
      <c r="T230" s="402">
        <v>1</v>
      </c>
      <c r="U230" s="403">
        <v>1</v>
      </c>
      <c r="V230" s="404">
        <v>0</v>
      </c>
      <c r="W230" s="403">
        <v>3</v>
      </c>
      <c r="X230" s="404">
        <v>2</v>
      </c>
      <c r="Y230" s="403">
        <v>7</v>
      </c>
      <c r="Z230" s="404">
        <v>6</v>
      </c>
      <c r="AA230" s="403">
        <v>1</v>
      </c>
      <c r="AB230" s="404">
        <v>0</v>
      </c>
      <c r="AC230" s="403">
        <v>2</v>
      </c>
      <c r="AD230" s="404">
        <v>5</v>
      </c>
      <c r="AE230" s="403">
        <v>0</v>
      </c>
      <c r="AF230" s="404">
        <v>4</v>
      </c>
      <c r="AG230" s="403">
        <v>1</v>
      </c>
      <c r="AH230" s="404">
        <v>5</v>
      </c>
      <c r="AI230" s="403">
        <v>1</v>
      </c>
      <c r="AJ230" s="404">
        <v>1</v>
      </c>
      <c r="AK230" s="403">
        <v>5</v>
      </c>
      <c r="AL230" s="404">
        <v>1</v>
      </c>
      <c r="AM230" s="403">
        <v>2</v>
      </c>
      <c r="AN230" s="404">
        <v>0</v>
      </c>
      <c r="AO230" s="405">
        <v>1</v>
      </c>
      <c r="AP230" s="406">
        <v>0</v>
      </c>
      <c r="AQ230" s="2961"/>
      <c r="AR230" s="2962"/>
      <c r="AS230" s="2995"/>
      <c r="AT230" s="403">
        <v>0</v>
      </c>
      <c r="AU230" s="403">
        <v>0</v>
      </c>
      <c r="AV230" s="410">
        <v>1</v>
      </c>
      <c r="AW230" s="410">
        <v>0</v>
      </c>
      <c r="AX230" s="402">
        <v>0</v>
      </c>
      <c r="AY230" t="str">
        <f t="shared" si="248"/>
        <v/>
      </c>
      <c r="CW230" s="25" t="str">
        <f t="shared" si="249"/>
        <v/>
      </c>
      <c r="CX230" s="25" t="str">
        <f t="shared" si="250"/>
        <v/>
      </c>
      <c r="CY230" s="25" t="str">
        <f t="shared" si="251"/>
        <v/>
      </c>
      <c r="CZ230" s="25" t="str">
        <f t="shared" si="252"/>
        <v/>
      </c>
      <c r="DA230" s="25" t="str">
        <f t="shared" si="246"/>
        <v/>
      </c>
      <c r="DB230" s="25" t="str">
        <f t="shared" si="247"/>
        <v/>
      </c>
      <c r="DC230"/>
      <c r="DD230"/>
      <c r="DE230"/>
      <c r="DG230" s="26">
        <f t="shared" si="253"/>
        <v>0</v>
      </c>
      <c r="DH230" s="26">
        <f t="shared" si="254"/>
        <v>0</v>
      </c>
      <c r="DI230" s="26">
        <f t="shared" si="255"/>
        <v>0</v>
      </c>
      <c r="DJ230" s="26">
        <f t="shared" si="256"/>
        <v>0</v>
      </c>
      <c r="DK230" s="26">
        <f t="shared" si="257"/>
        <v>0</v>
      </c>
      <c r="DL230" s="26">
        <f t="shared" si="258"/>
        <v>0</v>
      </c>
      <c r="DM230"/>
    </row>
    <row r="231" spans="1:117" ht="15" customHeight="1" x14ac:dyDescent="0.25">
      <c r="A231" s="713"/>
      <c r="B231" s="2985" t="s">
        <v>270</v>
      </c>
      <c r="C231" s="2986"/>
      <c r="D231" s="2975">
        <f t="shared" si="244"/>
        <v>1</v>
      </c>
      <c r="E231" s="2976">
        <f t="shared" si="245"/>
        <v>1</v>
      </c>
      <c r="F231" s="2977">
        <f t="shared" si="245"/>
        <v>0</v>
      </c>
      <c r="G231" s="401">
        <v>0</v>
      </c>
      <c r="H231" s="402">
        <v>0</v>
      </c>
      <c r="I231" s="403">
        <v>0</v>
      </c>
      <c r="J231" s="402">
        <v>0</v>
      </c>
      <c r="K231" s="403">
        <v>0</v>
      </c>
      <c r="L231" s="402">
        <v>0</v>
      </c>
      <c r="M231" s="403">
        <v>0</v>
      </c>
      <c r="N231" s="402">
        <v>0</v>
      </c>
      <c r="O231" s="403">
        <v>0</v>
      </c>
      <c r="P231" s="402">
        <v>0</v>
      </c>
      <c r="Q231" s="403">
        <v>0</v>
      </c>
      <c r="R231" s="402">
        <v>0</v>
      </c>
      <c r="S231" s="403">
        <v>0</v>
      </c>
      <c r="T231" s="402">
        <v>0</v>
      </c>
      <c r="U231" s="403">
        <v>0</v>
      </c>
      <c r="V231" s="404">
        <v>0</v>
      </c>
      <c r="W231" s="403">
        <v>0</v>
      </c>
      <c r="X231" s="404">
        <v>0</v>
      </c>
      <c r="Y231" s="403">
        <v>1</v>
      </c>
      <c r="Z231" s="404">
        <v>0</v>
      </c>
      <c r="AA231" s="403">
        <v>0</v>
      </c>
      <c r="AB231" s="404">
        <v>0</v>
      </c>
      <c r="AC231" s="403">
        <v>0</v>
      </c>
      <c r="AD231" s="404">
        <v>0</v>
      </c>
      <c r="AE231" s="403">
        <v>0</v>
      </c>
      <c r="AF231" s="404">
        <v>0</v>
      </c>
      <c r="AG231" s="403">
        <v>0</v>
      </c>
      <c r="AH231" s="404">
        <v>0</v>
      </c>
      <c r="AI231" s="403">
        <v>0</v>
      </c>
      <c r="AJ231" s="404">
        <v>0</v>
      </c>
      <c r="AK231" s="403">
        <v>0</v>
      </c>
      <c r="AL231" s="404">
        <v>0</v>
      </c>
      <c r="AM231" s="403">
        <v>0</v>
      </c>
      <c r="AN231" s="404">
        <v>0</v>
      </c>
      <c r="AO231" s="405">
        <v>0</v>
      </c>
      <c r="AP231" s="406">
        <v>0</v>
      </c>
      <c r="AQ231" s="407"/>
      <c r="AR231" s="408"/>
      <c r="AS231" s="409"/>
      <c r="AT231" s="403">
        <v>0</v>
      </c>
      <c r="AU231" s="403">
        <v>0</v>
      </c>
      <c r="AV231" s="410">
        <v>0</v>
      </c>
      <c r="AW231" s="410">
        <v>0</v>
      </c>
      <c r="AX231" s="402">
        <v>0</v>
      </c>
      <c r="AY231" t="str">
        <f t="shared" si="248"/>
        <v/>
      </c>
      <c r="CW231" s="25" t="str">
        <f t="shared" si="249"/>
        <v/>
      </c>
      <c r="CX231" s="25" t="str">
        <f t="shared" si="250"/>
        <v/>
      </c>
      <c r="CY231" s="25" t="str">
        <f t="shared" si="251"/>
        <v/>
      </c>
      <c r="CZ231" s="25" t="str">
        <f t="shared" si="252"/>
        <v/>
      </c>
      <c r="DA231" s="25" t="str">
        <f t="shared" si="246"/>
        <v/>
      </c>
      <c r="DB231" s="25" t="str">
        <f t="shared" si="247"/>
        <v/>
      </c>
      <c r="DC231"/>
      <c r="DD231"/>
      <c r="DE231"/>
      <c r="DG231" s="26">
        <f t="shared" si="253"/>
        <v>0</v>
      </c>
      <c r="DH231" s="26">
        <f t="shared" si="254"/>
        <v>0</v>
      </c>
      <c r="DI231" s="26">
        <f t="shared" si="255"/>
        <v>0</v>
      </c>
      <c r="DJ231" s="26">
        <f t="shared" si="256"/>
        <v>0</v>
      </c>
      <c r="DK231" s="26">
        <f t="shared" si="257"/>
        <v>0</v>
      </c>
      <c r="DL231" s="26">
        <f t="shared" si="258"/>
        <v>0</v>
      </c>
      <c r="DM231"/>
    </row>
    <row r="232" spans="1:117" x14ac:dyDescent="0.25">
      <c r="A232" s="3035"/>
      <c r="B232" s="2987" t="s">
        <v>271</v>
      </c>
      <c r="C232" s="2987"/>
      <c r="D232" s="2988">
        <f t="shared" si="244"/>
        <v>0</v>
      </c>
      <c r="E232" s="2989">
        <f>SUM(I232+K232+M232+O232+Q232+S232+U232+W232+Y232+AA232+AC232+AE232+AG232+AI232+AK232+AM232)</f>
        <v>0</v>
      </c>
      <c r="F232" s="2990">
        <f>SUM(J232+L232+N232+P232+R232+T232+V232+X232+Z232+AB232+AD232+AF232+AH232+AJ232+AL232+AN232)</f>
        <v>0</v>
      </c>
      <c r="G232" s="2991"/>
      <c r="H232" s="363"/>
      <c r="I232" s="2970"/>
      <c r="J232" s="2969"/>
      <c r="K232" s="2970"/>
      <c r="L232" s="2969"/>
      <c r="M232" s="2970"/>
      <c r="N232" s="2969"/>
      <c r="O232" s="2970"/>
      <c r="P232" s="2969"/>
      <c r="Q232" s="2970"/>
      <c r="R232" s="2969"/>
      <c r="S232" s="2970"/>
      <c r="T232" s="2969"/>
      <c r="U232" s="2970"/>
      <c r="V232" s="389"/>
      <c r="W232" s="2970"/>
      <c r="X232" s="389"/>
      <c r="Y232" s="2970"/>
      <c r="Z232" s="389"/>
      <c r="AA232" s="2970"/>
      <c r="AB232" s="389"/>
      <c r="AC232" s="2970"/>
      <c r="AD232" s="389"/>
      <c r="AE232" s="2970"/>
      <c r="AF232" s="389"/>
      <c r="AG232" s="2970"/>
      <c r="AH232" s="389"/>
      <c r="AI232" s="2970"/>
      <c r="AJ232" s="389"/>
      <c r="AK232" s="2970"/>
      <c r="AL232" s="389"/>
      <c r="AM232" s="2970"/>
      <c r="AN232" s="389"/>
      <c r="AO232" s="2971">
        <v>0</v>
      </c>
      <c r="AP232" s="2972">
        <v>0</v>
      </c>
      <c r="AQ232" s="2992"/>
      <c r="AR232" s="2993"/>
      <c r="AS232" s="413"/>
      <c r="AT232" s="2970">
        <v>0</v>
      </c>
      <c r="AU232" s="2970">
        <v>0</v>
      </c>
      <c r="AV232" s="2973">
        <v>0</v>
      </c>
      <c r="AW232" s="2973">
        <v>0</v>
      </c>
      <c r="AX232" s="2969">
        <v>0</v>
      </c>
      <c r="AY232" t="str">
        <f t="shared" si="248"/>
        <v/>
      </c>
      <c r="CW232" s="25" t="str">
        <f t="shared" si="249"/>
        <v/>
      </c>
      <c r="CX232" s="25" t="str">
        <f t="shared" si="250"/>
        <v/>
      </c>
      <c r="CY232" s="25" t="str">
        <f t="shared" si="251"/>
        <v/>
      </c>
      <c r="CZ232" s="25" t="str">
        <f t="shared" si="252"/>
        <v/>
      </c>
      <c r="DA232" s="25" t="str">
        <f t="shared" si="246"/>
        <v/>
      </c>
      <c r="DB232" s="25" t="str">
        <f t="shared" si="247"/>
        <v/>
      </c>
      <c r="DC232"/>
      <c r="DD232"/>
      <c r="DE232"/>
      <c r="DG232" s="26">
        <f t="shared" si="253"/>
        <v>0</v>
      </c>
      <c r="DH232" s="26">
        <f t="shared" si="254"/>
        <v>0</v>
      </c>
      <c r="DI232" s="26">
        <f t="shared" si="255"/>
        <v>0</v>
      </c>
      <c r="DJ232" s="26">
        <f t="shared" si="256"/>
        <v>0</v>
      </c>
      <c r="DK232" s="26">
        <f t="shared" si="257"/>
        <v>0</v>
      </c>
      <c r="DL232" s="26">
        <f t="shared" si="258"/>
        <v>0</v>
      </c>
      <c r="DM232"/>
    </row>
    <row r="233" spans="1:117" x14ac:dyDescent="0.25">
      <c r="A233" s="3312" t="s">
        <v>93</v>
      </c>
      <c r="B233" s="830" t="s">
        <v>266</v>
      </c>
      <c r="C233" s="830"/>
      <c r="D233" s="3370">
        <f t="shared" si="244"/>
        <v>45</v>
      </c>
      <c r="E233" s="414">
        <f t="shared" si="245"/>
        <v>16</v>
      </c>
      <c r="F233" s="3484">
        <f t="shared" si="245"/>
        <v>29</v>
      </c>
      <c r="G233" s="3479">
        <v>0</v>
      </c>
      <c r="H233" s="386">
        <v>0</v>
      </c>
      <c r="I233" s="3480">
        <v>0</v>
      </c>
      <c r="J233" s="386">
        <v>0</v>
      </c>
      <c r="K233" s="3480">
        <v>0</v>
      </c>
      <c r="L233" s="386">
        <v>0</v>
      </c>
      <c r="M233" s="3480">
        <v>0</v>
      </c>
      <c r="N233" s="386">
        <v>0</v>
      </c>
      <c r="O233" s="3480">
        <v>0</v>
      </c>
      <c r="P233" s="386">
        <v>0</v>
      </c>
      <c r="Q233" s="3480">
        <v>0</v>
      </c>
      <c r="R233" s="386">
        <v>0</v>
      </c>
      <c r="S233" s="3480">
        <v>0</v>
      </c>
      <c r="T233" s="386">
        <v>0</v>
      </c>
      <c r="U233" s="3480">
        <v>0</v>
      </c>
      <c r="V233" s="3481">
        <v>0</v>
      </c>
      <c r="W233" s="3480">
        <v>2</v>
      </c>
      <c r="X233" s="3481">
        <v>1</v>
      </c>
      <c r="Y233" s="3480">
        <v>5</v>
      </c>
      <c r="Z233" s="3481">
        <v>2</v>
      </c>
      <c r="AA233" s="3480">
        <v>0</v>
      </c>
      <c r="AB233" s="3481">
        <v>0</v>
      </c>
      <c r="AC233" s="3480">
        <v>2</v>
      </c>
      <c r="AD233" s="3481">
        <v>8</v>
      </c>
      <c r="AE233" s="3480">
        <v>2</v>
      </c>
      <c r="AF233" s="3481">
        <v>7</v>
      </c>
      <c r="AG233" s="3480">
        <v>4</v>
      </c>
      <c r="AH233" s="3481">
        <v>7</v>
      </c>
      <c r="AI233" s="3480">
        <v>1</v>
      </c>
      <c r="AJ233" s="3481">
        <v>3</v>
      </c>
      <c r="AK233" s="3480">
        <v>0</v>
      </c>
      <c r="AL233" s="3481">
        <v>1</v>
      </c>
      <c r="AM233" s="3480">
        <v>0</v>
      </c>
      <c r="AN233" s="3481">
        <v>0</v>
      </c>
      <c r="AO233" s="396">
        <v>0</v>
      </c>
      <c r="AP233" s="397">
        <v>0</v>
      </c>
      <c r="AQ233" s="3479">
        <v>38</v>
      </c>
      <c r="AR233" s="393">
        <v>34</v>
      </c>
      <c r="AS233" s="3480">
        <v>19</v>
      </c>
      <c r="AT233" s="394">
        <v>0</v>
      </c>
      <c r="AU233" s="394">
        <v>0</v>
      </c>
      <c r="AV233" s="398">
        <v>0</v>
      </c>
      <c r="AW233" s="398">
        <v>0</v>
      </c>
      <c r="AX233" s="393">
        <v>0</v>
      </c>
      <c r="AY233" t="str">
        <f t="shared" si="248"/>
        <v/>
      </c>
      <c r="CW233" s="25" t="str">
        <f t="shared" si="249"/>
        <v/>
      </c>
      <c r="CX233" s="25" t="str">
        <f t="shared" si="250"/>
        <v/>
      </c>
      <c r="CY233" s="25" t="str">
        <f t="shared" si="251"/>
        <v/>
      </c>
      <c r="CZ233" s="25" t="str">
        <f t="shared" si="252"/>
        <v/>
      </c>
      <c r="DA233" s="25" t="str">
        <f t="shared" si="246"/>
        <v/>
      </c>
      <c r="DB233" s="25" t="str">
        <f t="shared" si="247"/>
        <v/>
      </c>
      <c r="DC233"/>
      <c r="DD233"/>
      <c r="DE233"/>
      <c r="DG233" s="26">
        <f t="shared" si="253"/>
        <v>0</v>
      </c>
      <c r="DH233" s="26">
        <f t="shared" si="254"/>
        <v>0</v>
      </c>
      <c r="DI233" s="26">
        <f t="shared" si="255"/>
        <v>0</v>
      </c>
      <c r="DJ233" s="26">
        <f t="shared" si="256"/>
        <v>0</v>
      </c>
      <c r="DK233" s="26">
        <f t="shared" si="257"/>
        <v>0</v>
      </c>
      <c r="DL233" s="26">
        <f t="shared" si="258"/>
        <v>0</v>
      </c>
      <c r="DM233"/>
    </row>
    <row r="234" spans="1:117" x14ac:dyDescent="0.25">
      <c r="A234" s="713"/>
      <c r="B234" s="2974" t="s">
        <v>267</v>
      </c>
      <c r="C234" s="2974"/>
      <c r="D234" s="2975">
        <f t="shared" si="244"/>
        <v>88</v>
      </c>
      <c r="E234" s="2976">
        <f t="shared" si="245"/>
        <v>20</v>
      </c>
      <c r="F234" s="2977">
        <f t="shared" si="245"/>
        <v>68</v>
      </c>
      <c r="G234" s="2978">
        <v>0</v>
      </c>
      <c r="H234" s="2979">
        <v>0</v>
      </c>
      <c r="I234" s="2980">
        <v>0</v>
      </c>
      <c r="J234" s="2979">
        <v>0</v>
      </c>
      <c r="K234" s="2980">
        <v>0</v>
      </c>
      <c r="L234" s="2979">
        <v>0</v>
      </c>
      <c r="M234" s="2980">
        <v>0</v>
      </c>
      <c r="N234" s="2979">
        <v>0</v>
      </c>
      <c r="O234" s="2980">
        <v>0</v>
      </c>
      <c r="P234" s="2979">
        <v>0</v>
      </c>
      <c r="Q234" s="2980">
        <v>0</v>
      </c>
      <c r="R234" s="2979">
        <v>0</v>
      </c>
      <c r="S234" s="2980">
        <v>0</v>
      </c>
      <c r="T234" s="2979">
        <v>0</v>
      </c>
      <c r="U234" s="2980">
        <v>0</v>
      </c>
      <c r="V234" s="2981">
        <v>0</v>
      </c>
      <c r="W234" s="2980">
        <v>3</v>
      </c>
      <c r="X234" s="2981">
        <v>5</v>
      </c>
      <c r="Y234" s="2980">
        <v>1</v>
      </c>
      <c r="Z234" s="2981">
        <v>14</v>
      </c>
      <c r="AA234" s="2980">
        <v>3</v>
      </c>
      <c r="AB234" s="2981">
        <v>1</v>
      </c>
      <c r="AC234" s="2980">
        <v>3</v>
      </c>
      <c r="AD234" s="2981">
        <v>16</v>
      </c>
      <c r="AE234" s="2980">
        <v>1</v>
      </c>
      <c r="AF234" s="2981">
        <v>16</v>
      </c>
      <c r="AG234" s="2980">
        <v>4</v>
      </c>
      <c r="AH234" s="2981">
        <v>8</v>
      </c>
      <c r="AI234" s="2980">
        <v>2</v>
      </c>
      <c r="AJ234" s="2981">
        <v>3</v>
      </c>
      <c r="AK234" s="2980">
        <v>2</v>
      </c>
      <c r="AL234" s="2981">
        <v>2</v>
      </c>
      <c r="AM234" s="2980">
        <v>1</v>
      </c>
      <c r="AN234" s="2981">
        <v>3</v>
      </c>
      <c r="AO234" s="2982">
        <v>0</v>
      </c>
      <c r="AP234" s="2983">
        <v>0</v>
      </c>
      <c r="AQ234" s="2961"/>
      <c r="AR234" s="2962"/>
      <c r="AS234" s="394">
        <v>22</v>
      </c>
      <c r="AT234" s="2980">
        <v>0</v>
      </c>
      <c r="AU234" s="2980">
        <v>0</v>
      </c>
      <c r="AV234" s="2984">
        <v>0</v>
      </c>
      <c r="AW234" s="2984">
        <v>0</v>
      </c>
      <c r="AX234" s="2979">
        <v>0</v>
      </c>
      <c r="AY234" t="str">
        <f t="shared" si="248"/>
        <v/>
      </c>
      <c r="CW234" s="25" t="str">
        <f t="shared" si="249"/>
        <v/>
      </c>
      <c r="CX234" s="25" t="str">
        <f t="shared" si="250"/>
        <v/>
      </c>
      <c r="CY234" s="25" t="str">
        <f t="shared" si="251"/>
        <v/>
      </c>
      <c r="CZ234" s="25" t="str">
        <f t="shared" si="252"/>
        <v/>
      </c>
      <c r="DA234" s="25" t="str">
        <f t="shared" si="246"/>
        <v/>
      </c>
      <c r="DB234" s="25" t="str">
        <f t="shared" si="247"/>
        <v/>
      </c>
      <c r="DC234"/>
      <c r="DD234"/>
      <c r="DE234"/>
      <c r="DG234" s="26">
        <f t="shared" si="253"/>
        <v>0</v>
      </c>
      <c r="DH234" s="26">
        <f t="shared" si="254"/>
        <v>0</v>
      </c>
      <c r="DI234" s="26">
        <f t="shared" si="255"/>
        <v>0</v>
      </c>
      <c r="DJ234" s="26">
        <f t="shared" si="256"/>
        <v>0</v>
      </c>
      <c r="DK234" s="26">
        <f t="shared" si="257"/>
        <v>0</v>
      </c>
      <c r="DL234" s="26">
        <f t="shared" si="258"/>
        <v>0</v>
      </c>
      <c r="DM234"/>
    </row>
    <row r="235" spans="1:117" x14ac:dyDescent="0.25">
      <c r="A235" s="713"/>
      <c r="B235" s="2974" t="s">
        <v>268</v>
      </c>
      <c r="C235" s="2974"/>
      <c r="D235" s="2975">
        <f t="shared" si="244"/>
        <v>39</v>
      </c>
      <c r="E235" s="2976">
        <f t="shared" ref="E235:F262" si="259">SUM(G235+I235+K235+M235+O235+Q235+S235+U235+W235+Y235+AA235+AC235+AE235+AG235+AI235+AK235+AM235)</f>
        <v>14</v>
      </c>
      <c r="F235" s="2977">
        <f t="shared" si="259"/>
        <v>25</v>
      </c>
      <c r="G235" s="2978">
        <v>0</v>
      </c>
      <c r="H235" s="2979">
        <v>0</v>
      </c>
      <c r="I235" s="2980">
        <v>0</v>
      </c>
      <c r="J235" s="2979">
        <v>0</v>
      </c>
      <c r="K235" s="2980">
        <v>0</v>
      </c>
      <c r="L235" s="2979">
        <v>0</v>
      </c>
      <c r="M235" s="2980">
        <v>0</v>
      </c>
      <c r="N235" s="2979">
        <v>0</v>
      </c>
      <c r="O235" s="2980">
        <v>0</v>
      </c>
      <c r="P235" s="2979">
        <v>0</v>
      </c>
      <c r="Q235" s="2980">
        <v>0</v>
      </c>
      <c r="R235" s="2979">
        <v>0</v>
      </c>
      <c r="S235" s="2980">
        <v>0</v>
      </c>
      <c r="T235" s="2979">
        <v>0</v>
      </c>
      <c r="U235" s="2980">
        <v>0</v>
      </c>
      <c r="V235" s="2981">
        <v>0</v>
      </c>
      <c r="W235" s="2980">
        <v>1</v>
      </c>
      <c r="X235" s="2981">
        <v>0</v>
      </c>
      <c r="Y235" s="2980">
        <v>4</v>
      </c>
      <c r="Z235" s="2981">
        <v>2</v>
      </c>
      <c r="AA235" s="2980">
        <v>0</v>
      </c>
      <c r="AB235" s="2981">
        <v>0</v>
      </c>
      <c r="AC235" s="2980">
        <v>2</v>
      </c>
      <c r="AD235" s="2981">
        <v>7</v>
      </c>
      <c r="AE235" s="2980">
        <v>2</v>
      </c>
      <c r="AF235" s="2981">
        <v>5</v>
      </c>
      <c r="AG235" s="2980">
        <v>4</v>
      </c>
      <c r="AH235" s="2981">
        <v>7</v>
      </c>
      <c r="AI235" s="2980">
        <v>1</v>
      </c>
      <c r="AJ235" s="2981">
        <v>3</v>
      </c>
      <c r="AK235" s="2980">
        <v>0</v>
      </c>
      <c r="AL235" s="2981">
        <v>1</v>
      </c>
      <c r="AM235" s="2980">
        <v>0</v>
      </c>
      <c r="AN235" s="2981">
        <v>0</v>
      </c>
      <c r="AO235" s="2982">
        <v>0</v>
      </c>
      <c r="AP235" s="2983">
        <v>0</v>
      </c>
      <c r="AQ235" s="2961"/>
      <c r="AR235" s="2962"/>
      <c r="AS235" s="2995"/>
      <c r="AT235" s="2980">
        <v>0</v>
      </c>
      <c r="AU235" s="2980">
        <v>0</v>
      </c>
      <c r="AV235" s="2984">
        <v>0</v>
      </c>
      <c r="AW235" s="2984">
        <v>0</v>
      </c>
      <c r="AX235" s="2979">
        <v>0</v>
      </c>
      <c r="AY235" t="str">
        <f t="shared" si="248"/>
        <v/>
      </c>
      <c r="CW235" s="25" t="str">
        <f t="shared" si="249"/>
        <v/>
      </c>
      <c r="CX235" s="25" t="str">
        <f t="shared" si="250"/>
        <v/>
      </c>
      <c r="CY235" s="25" t="str">
        <f t="shared" si="251"/>
        <v/>
      </c>
      <c r="CZ235" s="25" t="str">
        <f t="shared" si="252"/>
        <v/>
      </c>
      <c r="DA235" s="25" t="str">
        <f t="shared" si="246"/>
        <v/>
      </c>
      <c r="DB235" s="25" t="str">
        <f t="shared" si="247"/>
        <v/>
      </c>
      <c r="DC235"/>
      <c r="DD235"/>
      <c r="DE235"/>
      <c r="DG235" s="26">
        <f t="shared" si="253"/>
        <v>0</v>
      </c>
      <c r="DH235" s="26">
        <f t="shared" si="254"/>
        <v>0</v>
      </c>
      <c r="DI235" s="26">
        <f t="shared" si="255"/>
        <v>0</v>
      </c>
      <c r="DJ235" s="26">
        <f t="shared" si="256"/>
        <v>0</v>
      </c>
      <c r="DK235" s="26">
        <f t="shared" si="257"/>
        <v>0</v>
      </c>
      <c r="DL235" s="26">
        <f t="shared" si="258"/>
        <v>0</v>
      </c>
      <c r="DM235"/>
    </row>
    <row r="236" spans="1:117" x14ac:dyDescent="0.25">
      <c r="A236" s="713"/>
      <c r="B236" s="2985" t="s">
        <v>269</v>
      </c>
      <c r="C236" s="2986"/>
      <c r="D236" s="2975">
        <f t="shared" si="244"/>
        <v>47</v>
      </c>
      <c r="E236" s="2976">
        <f t="shared" si="259"/>
        <v>12</v>
      </c>
      <c r="F236" s="2977">
        <f t="shared" si="259"/>
        <v>35</v>
      </c>
      <c r="G236" s="401">
        <v>0</v>
      </c>
      <c r="H236" s="402">
        <v>0</v>
      </c>
      <c r="I236" s="403">
        <v>0</v>
      </c>
      <c r="J236" s="402">
        <v>0</v>
      </c>
      <c r="K236" s="403">
        <v>0</v>
      </c>
      <c r="L236" s="402">
        <v>0</v>
      </c>
      <c r="M236" s="403">
        <v>0</v>
      </c>
      <c r="N236" s="402">
        <v>0</v>
      </c>
      <c r="O236" s="403">
        <v>0</v>
      </c>
      <c r="P236" s="402">
        <v>0</v>
      </c>
      <c r="Q236" s="403">
        <v>0</v>
      </c>
      <c r="R236" s="402">
        <v>0</v>
      </c>
      <c r="S236" s="403">
        <v>0</v>
      </c>
      <c r="T236" s="402">
        <v>0</v>
      </c>
      <c r="U236" s="403">
        <v>0</v>
      </c>
      <c r="V236" s="404">
        <v>0</v>
      </c>
      <c r="W236" s="403">
        <v>1</v>
      </c>
      <c r="X236" s="404">
        <v>0</v>
      </c>
      <c r="Y236" s="403">
        <v>0</v>
      </c>
      <c r="Z236" s="404">
        <v>8</v>
      </c>
      <c r="AA236" s="403">
        <v>2</v>
      </c>
      <c r="AB236" s="404">
        <v>1</v>
      </c>
      <c r="AC236" s="403">
        <v>1</v>
      </c>
      <c r="AD236" s="404">
        <v>9</v>
      </c>
      <c r="AE236" s="403">
        <v>1</v>
      </c>
      <c r="AF236" s="404">
        <v>7</v>
      </c>
      <c r="AG236" s="403">
        <v>3</v>
      </c>
      <c r="AH236" s="404">
        <v>5</v>
      </c>
      <c r="AI236" s="403">
        <v>1</v>
      </c>
      <c r="AJ236" s="404">
        <v>2</v>
      </c>
      <c r="AK236" s="403">
        <v>2</v>
      </c>
      <c r="AL236" s="404">
        <v>1</v>
      </c>
      <c r="AM236" s="403">
        <v>1</v>
      </c>
      <c r="AN236" s="404">
        <v>2</v>
      </c>
      <c r="AO236" s="405">
        <v>0</v>
      </c>
      <c r="AP236" s="406">
        <v>0</v>
      </c>
      <c r="AQ236" s="2961"/>
      <c r="AR236" s="2962"/>
      <c r="AS236" s="2995"/>
      <c r="AT236" s="403">
        <v>0</v>
      </c>
      <c r="AU236" s="403">
        <v>0</v>
      </c>
      <c r="AV236" s="410">
        <v>0</v>
      </c>
      <c r="AW236" s="410">
        <v>0</v>
      </c>
      <c r="AX236" s="402">
        <v>0</v>
      </c>
      <c r="AY236" t="str">
        <f t="shared" si="248"/>
        <v/>
      </c>
      <c r="CW236" s="25" t="str">
        <f t="shared" si="249"/>
        <v/>
      </c>
      <c r="CX236" s="25" t="str">
        <f t="shared" si="250"/>
        <v/>
      </c>
      <c r="CY236" s="25" t="str">
        <f t="shared" si="251"/>
        <v/>
      </c>
      <c r="CZ236" s="25" t="str">
        <f t="shared" si="252"/>
        <v/>
      </c>
      <c r="DA236" s="25" t="str">
        <f t="shared" si="246"/>
        <v/>
      </c>
      <c r="DB236" s="25" t="str">
        <f t="shared" si="247"/>
        <v/>
      </c>
      <c r="DC236"/>
      <c r="DD236"/>
      <c r="DE236"/>
      <c r="DG236" s="26">
        <f t="shared" si="253"/>
        <v>0</v>
      </c>
      <c r="DH236" s="26">
        <f t="shared" si="254"/>
        <v>0</v>
      </c>
      <c r="DI236" s="26">
        <f t="shared" si="255"/>
        <v>0</v>
      </c>
      <c r="DJ236" s="26">
        <f t="shared" si="256"/>
        <v>0</v>
      </c>
      <c r="DK236" s="26">
        <f t="shared" si="257"/>
        <v>0</v>
      </c>
      <c r="DL236" s="26">
        <f t="shared" si="258"/>
        <v>0</v>
      </c>
      <c r="DM236"/>
    </row>
    <row r="237" spans="1:117" ht="15" customHeight="1" x14ac:dyDescent="0.25">
      <c r="A237" s="713"/>
      <c r="B237" s="2985" t="s">
        <v>270</v>
      </c>
      <c r="C237" s="2986"/>
      <c r="D237" s="2975">
        <f t="shared" si="244"/>
        <v>5</v>
      </c>
      <c r="E237" s="2976">
        <f t="shared" si="259"/>
        <v>2</v>
      </c>
      <c r="F237" s="2977">
        <f t="shared" si="259"/>
        <v>3</v>
      </c>
      <c r="G237" s="401">
        <v>0</v>
      </c>
      <c r="H237" s="402">
        <v>0</v>
      </c>
      <c r="I237" s="403">
        <v>0</v>
      </c>
      <c r="J237" s="402">
        <v>0</v>
      </c>
      <c r="K237" s="403">
        <v>0</v>
      </c>
      <c r="L237" s="402">
        <v>0</v>
      </c>
      <c r="M237" s="403">
        <v>0</v>
      </c>
      <c r="N237" s="402">
        <v>0</v>
      </c>
      <c r="O237" s="403">
        <v>0</v>
      </c>
      <c r="P237" s="402">
        <v>0</v>
      </c>
      <c r="Q237" s="403">
        <v>0</v>
      </c>
      <c r="R237" s="402">
        <v>0</v>
      </c>
      <c r="S237" s="403">
        <v>0</v>
      </c>
      <c r="T237" s="402">
        <v>0</v>
      </c>
      <c r="U237" s="403">
        <v>0</v>
      </c>
      <c r="V237" s="404">
        <v>0</v>
      </c>
      <c r="W237" s="403">
        <v>0</v>
      </c>
      <c r="X237" s="404">
        <v>0</v>
      </c>
      <c r="Y237" s="403">
        <v>1</v>
      </c>
      <c r="Z237" s="404">
        <v>1</v>
      </c>
      <c r="AA237" s="403">
        <v>0</v>
      </c>
      <c r="AB237" s="404">
        <v>1</v>
      </c>
      <c r="AC237" s="403">
        <v>0</v>
      </c>
      <c r="AD237" s="404">
        <v>0</v>
      </c>
      <c r="AE237" s="403">
        <v>0</v>
      </c>
      <c r="AF237" s="404">
        <v>1</v>
      </c>
      <c r="AG237" s="403">
        <v>0</v>
      </c>
      <c r="AH237" s="404">
        <v>0</v>
      </c>
      <c r="AI237" s="403">
        <v>0</v>
      </c>
      <c r="AJ237" s="404">
        <v>0</v>
      </c>
      <c r="AK237" s="403">
        <v>1</v>
      </c>
      <c r="AL237" s="404">
        <v>0</v>
      </c>
      <c r="AM237" s="403">
        <v>0</v>
      </c>
      <c r="AN237" s="404">
        <v>0</v>
      </c>
      <c r="AO237" s="405">
        <v>0</v>
      </c>
      <c r="AP237" s="406">
        <v>0</v>
      </c>
      <c r="AQ237" s="407"/>
      <c r="AR237" s="408"/>
      <c r="AS237" s="409"/>
      <c r="AT237" s="403">
        <v>0</v>
      </c>
      <c r="AU237" s="403">
        <v>0</v>
      </c>
      <c r="AV237" s="410">
        <v>0</v>
      </c>
      <c r="AW237" s="410">
        <v>0</v>
      </c>
      <c r="AX237" s="402">
        <v>0</v>
      </c>
      <c r="AY237" t="str">
        <f t="shared" si="248"/>
        <v/>
      </c>
      <c r="CW237" s="25" t="str">
        <f t="shared" si="249"/>
        <v/>
      </c>
      <c r="CX237" s="25" t="str">
        <f t="shared" si="250"/>
        <v/>
      </c>
      <c r="CY237" s="25" t="str">
        <f t="shared" si="251"/>
        <v/>
      </c>
      <c r="CZ237" s="25" t="str">
        <f t="shared" si="252"/>
        <v/>
      </c>
      <c r="DA237" s="25" t="str">
        <f t="shared" si="246"/>
        <v/>
      </c>
      <c r="DB237" s="25" t="str">
        <f t="shared" si="247"/>
        <v/>
      </c>
      <c r="DC237"/>
      <c r="DD237"/>
      <c r="DE237"/>
      <c r="DG237" s="26">
        <f t="shared" si="253"/>
        <v>0</v>
      </c>
      <c r="DH237" s="26">
        <f t="shared" si="254"/>
        <v>0</v>
      </c>
      <c r="DI237" s="26">
        <f t="shared" si="255"/>
        <v>0</v>
      </c>
      <c r="DJ237" s="26">
        <f t="shared" si="256"/>
        <v>0</v>
      </c>
      <c r="DK237" s="26">
        <f t="shared" si="257"/>
        <v>0</v>
      </c>
      <c r="DL237" s="26">
        <f t="shared" si="258"/>
        <v>0</v>
      </c>
      <c r="DM237"/>
    </row>
    <row r="238" spans="1:117" x14ac:dyDescent="0.25">
      <c r="A238" s="3035"/>
      <c r="B238" s="2987" t="s">
        <v>271</v>
      </c>
      <c r="C238" s="2987"/>
      <c r="D238" s="2988">
        <f t="shared" si="244"/>
        <v>0</v>
      </c>
      <c r="E238" s="2989">
        <f>SUM(I238+K238+M238+O238+Q238+S238+U238+W238+Y238+AA238+AC238+AE238+AG238+AI238+AK238+AM238)</f>
        <v>0</v>
      </c>
      <c r="F238" s="2990">
        <f>SUM(J238+L238+N238+P238+R238+T238+V238+X238+Z238+AB238+AD238+AF238+AH238+AJ238+AL238+AN238)</f>
        <v>0</v>
      </c>
      <c r="G238" s="2991"/>
      <c r="H238" s="363"/>
      <c r="I238" s="2970"/>
      <c r="J238" s="2969"/>
      <c r="K238" s="2970"/>
      <c r="L238" s="2969"/>
      <c r="M238" s="2970"/>
      <c r="N238" s="2969"/>
      <c r="O238" s="2970"/>
      <c r="P238" s="2969"/>
      <c r="Q238" s="2970"/>
      <c r="R238" s="2969"/>
      <c r="S238" s="2970"/>
      <c r="T238" s="2969"/>
      <c r="U238" s="2970"/>
      <c r="V238" s="389"/>
      <c r="W238" s="2970"/>
      <c r="X238" s="389"/>
      <c r="Y238" s="2970"/>
      <c r="Z238" s="389"/>
      <c r="AA238" s="2970"/>
      <c r="AB238" s="389"/>
      <c r="AC238" s="2970"/>
      <c r="AD238" s="389"/>
      <c r="AE238" s="2970"/>
      <c r="AF238" s="389"/>
      <c r="AG238" s="2970"/>
      <c r="AH238" s="389"/>
      <c r="AI238" s="2970"/>
      <c r="AJ238" s="389"/>
      <c r="AK238" s="2970"/>
      <c r="AL238" s="389"/>
      <c r="AM238" s="2970"/>
      <c r="AN238" s="389"/>
      <c r="AO238" s="2971">
        <v>0</v>
      </c>
      <c r="AP238" s="2972">
        <v>0</v>
      </c>
      <c r="AQ238" s="2992"/>
      <c r="AR238" s="2993"/>
      <c r="AS238" s="413"/>
      <c r="AT238" s="2970">
        <v>0</v>
      </c>
      <c r="AU238" s="2970">
        <v>0</v>
      </c>
      <c r="AV238" s="2973">
        <v>0</v>
      </c>
      <c r="AW238" s="2973">
        <v>0</v>
      </c>
      <c r="AX238" s="2969">
        <v>0</v>
      </c>
      <c r="AY238" t="str">
        <f t="shared" si="248"/>
        <v/>
      </c>
      <c r="CW238" s="25" t="str">
        <f t="shared" si="249"/>
        <v/>
      </c>
      <c r="CX238" s="25" t="str">
        <f t="shared" si="250"/>
        <v/>
      </c>
      <c r="CY238" s="25" t="str">
        <f t="shared" si="251"/>
        <v/>
      </c>
      <c r="CZ238" s="25" t="str">
        <f t="shared" si="252"/>
        <v/>
      </c>
      <c r="DA238" s="25" t="str">
        <f t="shared" si="246"/>
        <v/>
      </c>
      <c r="DB238" s="25" t="str">
        <f t="shared" si="247"/>
        <v/>
      </c>
      <c r="DC238"/>
      <c r="DD238"/>
      <c r="DE238"/>
      <c r="DG238" s="26">
        <f t="shared" si="253"/>
        <v>0</v>
      </c>
      <c r="DH238" s="26">
        <f t="shared" si="254"/>
        <v>0</v>
      </c>
      <c r="DI238" s="26">
        <f t="shared" si="255"/>
        <v>0</v>
      </c>
      <c r="DJ238" s="26">
        <f t="shared" si="256"/>
        <v>0</v>
      </c>
      <c r="DK238" s="26">
        <f t="shared" si="257"/>
        <v>0</v>
      </c>
      <c r="DL238" s="26">
        <f t="shared" si="258"/>
        <v>0</v>
      </c>
      <c r="DM238"/>
    </row>
    <row r="239" spans="1:117" x14ac:dyDescent="0.25">
      <c r="A239" s="3312" t="s">
        <v>99</v>
      </c>
      <c r="B239" s="830" t="s">
        <v>266</v>
      </c>
      <c r="C239" s="830"/>
      <c r="D239" s="3370">
        <f>SUM(E239+F239)</f>
        <v>25</v>
      </c>
      <c r="E239" s="414">
        <f t="shared" si="259"/>
        <v>15</v>
      </c>
      <c r="F239" s="3484">
        <f t="shared" si="259"/>
        <v>10</v>
      </c>
      <c r="G239" s="3479">
        <v>0</v>
      </c>
      <c r="H239" s="386">
        <v>1</v>
      </c>
      <c r="I239" s="3480">
        <v>0</v>
      </c>
      <c r="J239" s="386">
        <v>1</v>
      </c>
      <c r="K239" s="3480">
        <v>1</v>
      </c>
      <c r="L239" s="386">
        <v>1</v>
      </c>
      <c r="M239" s="3480">
        <v>3</v>
      </c>
      <c r="N239" s="386">
        <v>1</v>
      </c>
      <c r="O239" s="3480">
        <v>1</v>
      </c>
      <c r="P239" s="386">
        <v>0</v>
      </c>
      <c r="Q239" s="3480">
        <v>2</v>
      </c>
      <c r="R239" s="386">
        <v>1</v>
      </c>
      <c r="S239" s="3480">
        <v>2</v>
      </c>
      <c r="T239" s="386">
        <v>2</v>
      </c>
      <c r="U239" s="3480">
        <v>2</v>
      </c>
      <c r="V239" s="386">
        <v>2</v>
      </c>
      <c r="W239" s="3480">
        <v>3</v>
      </c>
      <c r="X239" s="386">
        <v>1</v>
      </c>
      <c r="Y239" s="3480">
        <v>1</v>
      </c>
      <c r="Z239" s="386">
        <v>0</v>
      </c>
      <c r="AA239" s="3480">
        <v>0</v>
      </c>
      <c r="AB239" s="386">
        <v>0</v>
      </c>
      <c r="AC239" s="3480">
        <v>0</v>
      </c>
      <c r="AD239" s="386">
        <v>0</v>
      </c>
      <c r="AE239" s="3480">
        <v>0</v>
      </c>
      <c r="AF239" s="386">
        <v>0</v>
      </c>
      <c r="AG239" s="3480">
        <v>0</v>
      </c>
      <c r="AH239" s="386">
        <v>0</v>
      </c>
      <c r="AI239" s="3480">
        <v>0</v>
      </c>
      <c r="AJ239" s="386">
        <v>0</v>
      </c>
      <c r="AK239" s="3480">
        <v>0</v>
      </c>
      <c r="AL239" s="386">
        <v>0</v>
      </c>
      <c r="AM239" s="3480">
        <v>0</v>
      </c>
      <c r="AN239" s="386">
        <v>0</v>
      </c>
      <c r="AO239" s="3482">
        <v>0</v>
      </c>
      <c r="AP239" s="3485"/>
      <c r="AQ239" s="3479">
        <v>14</v>
      </c>
      <c r="AR239" s="393">
        <v>13</v>
      </c>
      <c r="AS239" s="3480">
        <v>3</v>
      </c>
      <c r="AT239" s="394">
        <v>0</v>
      </c>
      <c r="AU239" s="394">
        <v>0</v>
      </c>
      <c r="AV239" s="398">
        <v>6</v>
      </c>
      <c r="AW239" s="398">
        <v>0</v>
      </c>
      <c r="AX239" s="393">
        <v>4</v>
      </c>
      <c r="AY239" t="str">
        <f t="shared" si="248"/>
        <v/>
      </c>
      <c r="CW239" s="25" t="str">
        <f t="shared" si="249"/>
        <v/>
      </c>
      <c r="CX239" s="25" t="str">
        <f t="shared" si="250"/>
        <v/>
      </c>
      <c r="CY239" s="25" t="str">
        <f t="shared" si="251"/>
        <v/>
      </c>
      <c r="CZ239" s="304"/>
      <c r="DA239" s="25" t="str">
        <f t="shared" si="246"/>
        <v/>
      </c>
      <c r="DB239" s="25" t="str">
        <f t="shared" si="247"/>
        <v/>
      </c>
      <c r="DC239"/>
      <c r="DD239"/>
      <c r="DE239"/>
      <c r="DG239" s="26">
        <f t="shared" si="253"/>
        <v>0</v>
      </c>
      <c r="DH239" s="26">
        <f t="shared" si="254"/>
        <v>0</v>
      </c>
      <c r="DI239" s="26">
        <f t="shared" si="255"/>
        <v>0</v>
      </c>
      <c r="DJ239" s="304"/>
      <c r="DK239" s="26">
        <f t="shared" si="257"/>
        <v>0</v>
      </c>
      <c r="DL239" s="26">
        <f t="shared" si="258"/>
        <v>0</v>
      </c>
      <c r="DM239"/>
    </row>
    <row r="240" spans="1:117" x14ac:dyDescent="0.25">
      <c r="A240" s="713"/>
      <c r="B240" s="2974" t="s">
        <v>267</v>
      </c>
      <c r="C240" s="2974"/>
      <c r="D240" s="2975">
        <f t="shared" si="244"/>
        <v>105</v>
      </c>
      <c r="E240" s="2976">
        <f t="shared" si="259"/>
        <v>59</v>
      </c>
      <c r="F240" s="2977">
        <f t="shared" si="259"/>
        <v>46</v>
      </c>
      <c r="G240" s="2978">
        <v>0</v>
      </c>
      <c r="H240" s="2979">
        <v>0</v>
      </c>
      <c r="I240" s="2980">
        <v>0</v>
      </c>
      <c r="J240" s="2979">
        <v>1</v>
      </c>
      <c r="K240" s="2980">
        <v>5</v>
      </c>
      <c r="L240" s="2979">
        <v>4</v>
      </c>
      <c r="M240" s="2980">
        <v>7</v>
      </c>
      <c r="N240" s="2979">
        <v>5</v>
      </c>
      <c r="O240" s="2980">
        <v>9</v>
      </c>
      <c r="P240" s="2979">
        <v>7</v>
      </c>
      <c r="Q240" s="2980">
        <v>5</v>
      </c>
      <c r="R240" s="2979">
        <v>8</v>
      </c>
      <c r="S240" s="2980">
        <v>7</v>
      </c>
      <c r="T240" s="2979">
        <v>4</v>
      </c>
      <c r="U240" s="2980">
        <v>12</v>
      </c>
      <c r="V240" s="2979">
        <v>8</v>
      </c>
      <c r="W240" s="2980">
        <v>10</v>
      </c>
      <c r="X240" s="2979">
        <v>5</v>
      </c>
      <c r="Y240" s="2980">
        <v>4</v>
      </c>
      <c r="Z240" s="2979">
        <v>2</v>
      </c>
      <c r="AA240" s="2980">
        <v>0</v>
      </c>
      <c r="AB240" s="2979">
        <v>2</v>
      </c>
      <c r="AC240" s="2980">
        <v>0</v>
      </c>
      <c r="AD240" s="2979">
        <v>0</v>
      </c>
      <c r="AE240" s="2980">
        <v>0</v>
      </c>
      <c r="AF240" s="2979">
        <v>0</v>
      </c>
      <c r="AG240" s="2980">
        <v>0</v>
      </c>
      <c r="AH240" s="2979">
        <v>0</v>
      </c>
      <c r="AI240" s="2980">
        <v>0</v>
      </c>
      <c r="AJ240" s="2979">
        <v>0</v>
      </c>
      <c r="AK240" s="2980">
        <v>0</v>
      </c>
      <c r="AL240" s="2979">
        <v>0</v>
      </c>
      <c r="AM240" s="2980">
        <v>0</v>
      </c>
      <c r="AN240" s="2979">
        <v>0</v>
      </c>
      <c r="AO240" s="2982">
        <v>0</v>
      </c>
      <c r="AP240" s="2997"/>
      <c r="AQ240" s="2961"/>
      <c r="AR240" s="2962"/>
      <c r="AS240" s="394">
        <v>24</v>
      </c>
      <c r="AT240" s="2980">
        <v>0</v>
      </c>
      <c r="AU240" s="2980">
        <v>0</v>
      </c>
      <c r="AV240" s="2984">
        <v>16</v>
      </c>
      <c r="AW240" s="2984">
        <v>0</v>
      </c>
      <c r="AX240" s="2979">
        <v>1</v>
      </c>
      <c r="AY240" t="str">
        <f t="shared" si="248"/>
        <v/>
      </c>
      <c r="CW240" s="25" t="str">
        <f t="shared" si="249"/>
        <v/>
      </c>
      <c r="CX240" s="25" t="str">
        <f t="shared" si="250"/>
        <v/>
      </c>
      <c r="CY240" s="25" t="str">
        <f t="shared" si="251"/>
        <v/>
      </c>
      <c r="CZ240" s="304"/>
      <c r="DA240" s="25" t="str">
        <f t="shared" si="246"/>
        <v/>
      </c>
      <c r="DB240" s="25" t="str">
        <f t="shared" si="247"/>
        <v/>
      </c>
      <c r="DC240"/>
      <c r="DD240"/>
      <c r="DE240"/>
      <c r="DG240" s="26">
        <f t="shared" si="253"/>
        <v>0</v>
      </c>
      <c r="DH240" s="26">
        <f t="shared" si="254"/>
        <v>0</v>
      </c>
      <c r="DI240" s="26">
        <f t="shared" si="255"/>
        <v>0</v>
      </c>
      <c r="DJ240" s="304"/>
      <c r="DK240" s="26">
        <f t="shared" si="257"/>
        <v>0</v>
      </c>
      <c r="DL240" s="26">
        <f t="shared" si="258"/>
        <v>0</v>
      </c>
      <c r="DM240"/>
    </row>
    <row r="241" spans="1:117" x14ac:dyDescent="0.25">
      <c r="A241" s="713"/>
      <c r="B241" s="2974" t="s">
        <v>268</v>
      </c>
      <c r="C241" s="2974"/>
      <c r="D241" s="2975">
        <f t="shared" si="244"/>
        <v>18</v>
      </c>
      <c r="E241" s="2976">
        <f t="shared" si="259"/>
        <v>9</v>
      </c>
      <c r="F241" s="2977">
        <f t="shared" si="259"/>
        <v>9</v>
      </c>
      <c r="G241" s="2978">
        <v>0</v>
      </c>
      <c r="H241" s="2979">
        <v>0</v>
      </c>
      <c r="I241" s="2980">
        <v>0</v>
      </c>
      <c r="J241" s="2979">
        <v>2</v>
      </c>
      <c r="K241" s="2980">
        <v>1</v>
      </c>
      <c r="L241" s="2979">
        <v>1</v>
      </c>
      <c r="M241" s="2980">
        <v>2</v>
      </c>
      <c r="N241" s="2979">
        <v>0</v>
      </c>
      <c r="O241" s="2980">
        <v>1</v>
      </c>
      <c r="P241" s="2979">
        <v>0</v>
      </c>
      <c r="Q241" s="2980">
        <v>0</v>
      </c>
      <c r="R241" s="2979">
        <v>1</v>
      </c>
      <c r="S241" s="2980">
        <v>2</v>
      </c>
      <c r="T241" s="2979">
        <v>2</v>
      </c>
      <c r="U241" s="2980">
        <v>0</v>
      </c>
      <c r="V241" s="2979">
        <v>2</v>
      </c>
      <c r="W241" s="2980">
        <v>2</v>
      </c>
      <c r="X241" s="2979">
        <v>1</v>
      </c>
      <c r="Y241" s="2980">
        <v>1</v>
      </c>
      <c r="Z241" s="2979">
        <v>0</v>
      </c>
      <c r="AA241" s="2980">
        <v>0</v>
      </c>
      <c r="AB241" s="2979">
        <v>0</v>
      </c>
      <c r="AC241" s="2980">
        <v>0</v>
      </c>
      <c r="AD241" s="2979">
        <v>0</v>
      </c>
      <c r="AE241" s="2980">
        <v>0</v>
      </c>
      <c r="AF241" s="2979">
        <v>0</v>
      </c>
      <c r="AG241" s="2980">
        <v>0</v>
      </c>
      <c r="AH241" s="2979">
        <v>0</v>
      </c>
      <c r="AI241" s="2980">
        <v>0</v>
      </c>
      <c r="AJ241" s="2979">
        <v>0</v>
      </c>
      <c r="AK241" s="2980">
        <v>0</v>
      </c>
      <c r="AL241" s="2979">
        <v>0</v>
      </c>
      <c r="AM241" s="2980">
        <v>0</v>
      </c>
      <c r="AN241" s="2979">
        <v>0</v>
      </c>
      <c r="AO241" s="2982">
        <v>0</v>
      </c>
      <c r="AP241" s="2997"/>
      <c r="AQ241" s="2961"/>
      <c r="AR241" s="2962"/>
      <c r="AS241" s="2995"/>
      <c r="AT241" s="2980">
        <v>0</v>
      </c>
      <c r="AU241" s="2980">
        <v>0</v>
      </c>
      <c r="AV241" s="2984">
        <v>2</v>
      </c>
      <c r="AW241" s="2984">
        <v>0</v>
      </c>
      <c r="AX241" s="2979">
        <v>4</v>
      </c>
      <c r="AY241" t="str">
        <f t="shared" si="248"/>
        <v/>
      </c>
      <c r="CW241" s="25" t="str">
        <f t="shared" si="249"/>
        <v/>
      </c>
      <c r="CX241" s="25" t="str">
        <f t="shared" si="250"/>
        <v/>
      </c>
      <c r="CY241" s="25" t="str">
        <f t="shared" si="251"/>
        <v/>
      </c>
      <c r="CZ241" s="304"/>
      <c r="DA241" s="25" t="str">
        <f t="shared" si="246"/>
        <v/>
      </c>
      <c r="DB241" s="25" t="str">
        <f t="shared" si="247"/>
        <v/>
      </c>
      <c r="DC241"/>
      <c r="DD241"/>
      <c r="DE241"/>
      <c r="DG241" s="26">
        <f t="shared" si="253"/>
        <v>0</v>
      </c>
      <c r="DH241" s="26">
        <f t="shared" si="254"/>
        <v>0</v>
      </c>
      <c r="DI241" s="26">
        <f t="shared" si="255"/>
        <v>0</v>
      </c>
      <c r="DJ241" s="304"/>
      <c r="DK241" s="26">
        <f t="shared" si="257"/>
        <v>0</v>
      </c>
      <c r="DL241" s="26">
        <f t="shared" si="258"/>
        <v>0</v>
      </c>
      <c r="DM241"/>
    </row>
    <row r="242" spans="1:117" x14ac:dyDescent="0.25">
      <c r="A242" s="713"/>
      <c r="B242" s="2985" t="s">
        <v>269</v>
      </c>
      <c r="C242" s="2986"/>
      <c r="D242" s="2975">
        <f t="shared" si="244"/>
        <v>27</v>
      </c>
      <c r="E242" s="2976">
        <f t="shared" si="259"/>
        <v>18</v>
      </c>
      <c r="F242" s="2977">
        <f t="shared" si="259"/>
        <v>9</v>
      </c>
      <c r="G242" s="401">
        <v>0</v>
      </c>
      <c r="H242" s="402">
        <v>1</v>
      </c>
      <c r="I242" s="403">
        <v>0</v>
      </c>
      <c r="J242" s="402">
        <v>0</v>
      </c>
      <c r="K242" s="403">
        <v>1</v>
      </c>
      <c r="L242" s="402">
        <v>0</v>
      </c>
      <c r="M242" s="403">
        <v>3</v>
      </c>
      <c r="N242" s="402">
        <v>2</v>
      </c>
      <c r="O242" s="403">
        <v>4</v>
      </c>
      <c r="P242" s="402">
        <v>1</v>
      </c>
      <c r="Q242" s="403">
        <v>1</v>
      </c>
      <c r="R242" s="402">
        <v>2</v>
      </c>
      <c r="S242" s="403">
        <v>2</v>
      </c>
      <c r="T242" s="402">
        <v>1</v>
      </c>
      <c r="U242" s="403">
        <v>3</v>
      </c>
      <c r="V242" s="402">
        <v>1</v>
      </c>
      <c r="W242" s="403">
        <v>4</v>
      </c>
      <c r="X242" s="402">
        <v>1</v>
      </c>
      <c r="Y242" s="403">
        <v>0</v>
      </c>
      <c r="Z242" s="402">
        <v>0</v>
      </c>
      <c r="AA242" s="403">
        <v>0</v>
      </c>
      <c r="AB242" s="402">
        <v>0</v>
      </c>
      <c r="AC242" s="403">
        <v>0</v>
      </c>
      <c r="AD242" s="402">
        <v>0</v>
      </c>
      <c r="AE242" s="403">
        <v>0</v>
      </c>
      <c r="AF242" s="402">
        <v>0</v>
      </c>
      <c r="AG242" s="403">
        <v>0</v>
      </c>
      <c r="AH242" s="402">
        <v>0</v>
      </c>
      <c r="AI242" s="403">
        <v>0</v>
      </c>
      <c r="AJ242" s="402">
        <v>0</v>
      </c>
      <c r="AK242" s="403">
        <v>0</v>
      </c>
      <c r="AL242" s="402">
        <v>0</v>
      </c>
      <c r="AM242" s="403">
        <v>0</v>
      </c>
      <c r="AN242" s="402">
        <v>0</v>
      </c>
      <c r="AO242" s="2982">
        <v>0</v>
      </c>
      <c r="AP242" s="2997"/>
      <c r="AQ242" s="2961"/>
      <c r="AR242" s="2962"/>
      <c r="AS242" s="2995"/>
      <c r="AT242" s="403">
        <v>0</v>
      </c>
      <c r="AU242" s="403">
        <v>0</v>
      </c>
      <c r="AV242" s="410">
        <v>4</v>
      </c>
      <c r="AW242" s="410">
        <v>0</v>
      </c>
      <c r="AX242" s="402">
        <v>1</v>
      </c>
      <c r="AY242" t="str">
        <f t="shared" si="248"/>
        <v/>
      </c>
      <c r="CW242" s="25" t="str">
        <f t="shared" si="249"/>
        <v/>
      </c>
      <c r="CX242" s="25" t="str">
        <f t="shared" si="250"/>
        <v/>
      </c>
      <c r="CY242" s="25" t="str">
        <f t="shared" si="251"/>
        <v/>
      </c>
      <c r="CZ242" s="304"/>
      <c r="DA242" s="25" t="str">
        <f t="shared" si="246"/>
        <v/>
      </c>
      <c r="DB242" s="25" t="str">
        <f t="shared" si="247"/>
        <v/>
      </c>
      <c r="DC242"/>
      <c r="DD242"/>
      <c r="DE242"/>
      <c r="DG242" s="26">
        <f t="shared" si="253"/>
        <v>0</v>
      </c>
      <c r="DH242" s="26">
        <f t="shared" si="254"/>
        <v>0</v>
      </c>
      <c r="DI242" s="26">
        <f t="shared" si="255"/>
        <v>0</v>
      </c>
      <c r="DJ242" s="304"/>
      <c r="DK242" s="26">
        <f t="shared" si="257"/>
        <v>0</v>
      </c>
      <c r="DL242" s="26">
        <f t="shared" si="258"/>
        <v>0</v>
      </c>
      <c r="DM242"/>
    </row>
    <row r="243" spans="1:117" ht="15" customHeight="1" x14ac:dyDescent="0.25">
      <c r="A243" s="713"/>
      <c r="B243" s="2985" t="s">
        <v>270</v>
      </c>
      <c r="C243" s="2986"/>
      <c r="D243" s="2975">
        <f t="shared" si="244"/>
        <v>2</v>
      </c>
      <c r="E243" s="2976">
        <f t="shared" si="259"/>
        <v>1</v>
      </c>
      <c r="F243" s="2977">
        <f t="shared" si="259"/>
        <v>1</v>
      </c>
      <c r="G243" s="401">
        <v>0</v>
      </c>
      <c r="H243" s="402">
        <v>0</v>
      </c>
      <c r="I243" s="403">
        <v>0</v>
      </c>
      <c r="J243" s="402">
        <v>0</v>
      </c>
      <c r="K243" s="403">
        <v>0</v>
      </c>
      <c r="L243" s="402">
        <v>0</v>
      </c>
      <c r="M243" s="403">
        <v>0</v>
      </c>
      <c r="N243" s="402">
        <v>0</v>
      </c>
      <c r="O243" s="403">
        <v>0</v>
      </c>
      <c r="P243" s="402">
        <v>0</v>
      </c>
      <c r="Q243" s="403">
        <v>0</v>
      </c>
      <c r="R243" s="402">
        <v>0</v>
      </c>
      <c r="S243" s="403">
        <v>0</v>
      </c>
      <c r="T243" s="402">
        <v>0</v>
      </c>
      <c r="U243" s="403">
        <v>1</v>
      </c>
      <c r="V243" s="402">
        <v>1</v>
      </c>
      <c r="W243" s="403">
        <v>0</v>
      </c>
      <c r="X243" s="402">
        <v>0</v>
      </c>
      <c r="Y243" s="403">
        <v>0</v>
      </c>
      <c r="Z243" s="402">
        <v>0</v>
      </c>
      <c r="AA243" s="403">
        <v>0</v>
      </c>
      <c r="AB243" s="402">
        <v>0</v>
      </c>
      <c r="AC243" s="403">
        <v>0</v>
      </c>
      <c r="AD243" s="402">
        <v>0</v>
      </c>
      <c r="AE243" s="403">
        <v>0</v>
      </c>
      <c r="AF243" s="402">
        <v>0</v>
      </c>
      <c r="AG243" s="403">
        <v>0</v>
      </c>
      <c r="AH243" s="402">
        <v>0</v>
      </c>
      <c r="AI243" s="403">
        <v>0</v>
      </c>
      <c r="AJ243" s="402">
        <v>0</v>
      </c>
      <c r="AK243" s="403">
        <v>0</v>
      </c>
      <c r="AL243" s="402">
        <v>0</v>
      </c>
      <c r="AM243" s="403">
        <v>0</v>
      </c>
      <c r="AN243" s="402">
        <v>0</v>
      </c>
      <c r="AO243" s="405">
        <v>0</v>
      </c>
      <c r="AP243" s="2997"/>
      <c r="AQ243" s="2961"/>
      <c r="AR243" s="2962"/>
      <c r="AS243" s="409"/>
      <c r="AT243" s="403">
        <v>0</v>
      </c>
      <c r="AU243" s="403">
        <v>0</v>
      </c>
      <c r="AV243" s="410">
        <v>0</v>
      </c>
      <c r="AW243" s="410">
        <v>0</v>
      </c>
      <c r="AX243" s="402">
        <v>0</v>
      </c>
      <c r="AY243" t="str">
        <f t="shared" si="248"/>
        <v/>
      </c>
      <c r="CW243" s="25" t="str">
        <f t="shared" si="249"/>
        <v/>
      </c>
      <c r="CX243" s="25" t="str">
        <f t="shared" si="250"/>
        <v/>
      </c>
      <c r="CY243" s="25" t="str">
        <f t="shared" si="251"/>
        <v/>
      </c>
      <c r="CZ243" s="304"/>
      <c r="DA243" s="25" t="str">
        <f t="shared" si="246"/>
        <v/>
      </c>
      <c r="DB243" s="25" t="str">
        <f t="shared" si="247"/>
        <v/>
      </c>
      <c r="DC243"/>
      <c r="DD243"/>
      <c r="DE243"/>
      <c r="DG243" s="26">
        <f t="shared" si="253"/>
        <v>0</v>
      </c>
      <c r="DH243" s="26">
        <f t="shared" si="254"/>
        <v>0</v>
      </c>
      <c r="DI243" s="26">
        <f t="shared" si="255"/>
        <v>0</v>
      </c>
      <c r="DJ243" s="304"/>
      <c r="DK243" s="26">
        <f t="shared" si="257"/>
        <v>0</v>
      </c>
      <c r="DL243" s="26">
        <f t="shared" si="258"/>
        <v>0</v>
      </c>
      <c r="DM243"/>
    </row>
    <row r="244" spans="1:117" x14ac:dyDescent="0.25">
      <c r="A244" s="3035"/>
      <c r="B244" s="2987" t="s">
        <v>271</v>
      </c>
      <c r="C244" s="2987"/>
      <c r="D244" s="2988">
        <f t="shared" si="244"/>
        <v>0</v>
      </c>
      <c r="E244" s="2989">
        <f>SUM(I244+K244+M244+O244+Q244+S244+U244+W244+Y244+AA244+AC244+AE244+AG244+AI244+AK244+AM244)</f>
        <v>0</v>
      </c>
      <c r="F244" s="2990">
        <f>SUM(J244+L244+N244+P244+R244+T244+V244+X244+Z244+AB244+AD244+AF244+AH244+AJ244+AL244+AN244)</f>
        <v>0</v>
      </c>
      <c r="G244" s="2991"/>
      <c r="H244" s="363"/>
      <c r="I244" s="2970"/>
      <c r="J244" s="2969"/>
      <c r="K244" s="2970"/>
      <c r="L244" s="2969"/>
      <c r="M244" s="2970"/>
      <c r="N244" s="2969"/>
      <c r="O244" s="2970"/>
      <c r="P244" s="2969"/>
      <c r="Q244" s="2970"/>
      <c r="R244" s="2969"/>
      <c r="S244" s="2970"/>
      <c r="T244" s="2969"/>
      <c r="U244" s="2970"/>
      <c r="V244" s="2969"/>
      <c r="W244" s="2970"/>
      <c r="X244" s="2969"/>
      <c r="Y244" s="2970"/>
      <c r="Z244" s="2969"/>
      <c r="AA244" s="2970"/>
      <c r="AB244" s="2969"/>
      <c r="AC244" s="2970"/>
      <c r="AD244" s="2969"/>
      <c r="AE244" s="2970"/>
      <c r="AF244" s="2969"/>
      <c r="AG244" s="2970"/>
      <c r="AH244" s="2969"/>
      <c r="AI244" s="2970"/>
      <c r="AJ244" s="2969"/>
      <c r="AK244" s="2970"/>
      <c r="AL244" s="2969"/>
      <c r="AM244" s="2970"/>
      <c r="AN244" s="2969"/>
      <c r="AO244" s="2971">
        <v>0</v>
      </c>
      <c r="AP244" s="2998"/>
      <c r="AQ244" s="2992"/>
      <c r="AR244" s="2993"/>
      <c r="AS244" s="413"/>
      <c r="AT244" s="2970">
        <v>0</v>
      </c>
      <c r="AU244" s="2970">
        <v>0</v>
      </c>
      <c r="AV244" s="2973">
        <v>0</v>
      </c>
      <c r="AW244" s="2973">
        <v>0</v>
      </c>
      <c r="AX244" s="2969">
        <v>0</v>
      </c>
      <c r="AY244" t="str">
        <f t="shared" si="248"/>
        <v/>
      </c>
      <c r="CW244" s="25" t="str">
        <f t="shared" si="249"/>
        <v/>
      </c>
      <c r="CX244" s="25" t="str">
        <f t="shared" si="250"/>
        <v/>
      </c>
      <c r="CY244" s="25" t="str">
        <f t="shared" si="251"/>
        <v/>
      </c>
      <c r="CZ244" s="304"/>
      <c r="DA244" s="25" t="str">
        <f t="shared" si="246"/>
        <v/>
      </c>
      <c r="DB244" s="25" t="str">
        <f t="shared" si="247"/>
        <v/>
      </c>
      <c r="DC244"/>
      <c r="DD244"/>
      <c r="DE244"/>
      <c r="DG244" s="26">
        <f t="shared" si="253"/>
        <v>0</v>
      </c>
      <c r="DH244" s="26">
        <f t="shared" si="254"/>
        <v>0</v>
      </c>
      <c r="DI244" s="26">
        <f t="shared" si="255"/>
        <v>0</v>
      </c>
      <c r="DJ244" s="304"/>
      <c r="DK244" s="26">
        <f t="shared" si="257"/>
        <v>0</v>
      </c>
      <c r="DL244" s="26">
        <f t="shared" si="258"/>
        <v>0</v>
      </c>
      <c r="DM244"/>
    </row>
    <row r="245" spans="1:117" ht="15" customHeight="1" x14ac:dyDescent="0.25">
      <c r="A245" s="3312" t="s">
        <v>273</v>
      </c>
      <c r="B245" s="830" t="s">
        <v>266</v>
      </c>
      <c r="C245" s="830"/>
      <c r="D245" s="3370">
        <f t="shared" si="244"/>
        <v>10</v>
      </c>
      <c r="E245" s="414">
        <f t="shared" si="259"/>
        <v>5</v>
      </c>
      <c r="F245" s="3484">
        <f t="shared" si="259"/>
        <v>5</v>
      </c>
      <c r="G245" s="392">
        <v>0</v>
      </c>
      <c r="H245" s="393">
        <v>0</v>
      </c>
      <c r="I245" s="394">
        <v>0</v>
      </c>
      <c r="J245" s="393">
        <v>0</v>
      </c>
      <c r="K245" s="394">
        <v>0</v>
      </c>
      <c r="L245" s="393">
        <v>0</v>
      </c>
      <c r="M245" s="394">
        <v>0</v>
      </c>
      <c r="N245" s="393">
        <v>0</v>
      </c>
      <c r="O245" s="394">
        <v>0</v>
      </c>
      <c r="P245" s="393">
        <v>0</v>
      </c>
      <c r="Q245" s="394">
        <v>0</v>
      </c>
      <c r="R245" s="393">
        <v>0</v>
      </c>
      <c r="S245" s="394">
        <v>0</v>
      </c>
      <c r="T245" s="393">
        <v>0</v>
      </c>
      <c r="U245" s="394">
        <v>0</v>
      </c>
      <c r="V245" s="395">
        <v>0</v>
      </c>
      <c r="W245" s="394">
        <v>3</v>
      </c>
      <c r="X245" s="395">
        <v>1</v>
      </c>
      <c r="Y245" s="3480">
        <v>2</v>
      </c>
      <c r="Z245" s="3481">
        <v>4</v>
      </c>
      <c r="AA245" s="3480">
        <v>0</v>
      </c>
      <c r="AB245" s="3481">
        <v>0</v>
      </c>
      <c r="AC245" s="3480">
        <v>0</v>
      </c>
      <c r="AD245" s="3481">
        <v>0</v>
      </c>
      <c r="AE245" s="3480">
        <v>0</v>
      </c>
      <c r="AF245" s="3481">
        <v>0</v>
      </c>
      <c r="AG245" s="3480">
        <v>0</v>
      </c>
      <c r="AH245" s="3481">
        <v>0</v>
      </c>
      <c r="AI245" s="3480">
        <v>0</v>
      </c>
      <c r="AJ245" s="3481">
        <v>0</v>
      </c>
      <c r="AK245" s="3480">
        <v>0</v>
      </c>
      <c r="AL245" s="3481">
        <v>0</v>
      </c>
      <c r="AM245" s="3480">
        <v>0</v>
      </c>
      <c r="AN245" s="3481">
        <v>0</v>
      </c>
      <c r="AO245" s="3486"/>
      <c r="AP245" s="3485"/>
      <c r="AQ245" s="3479">
        <v>8</v>
      </c>
      <c r="AR245" s="393">
        <v>8</v>
      </c>
      <c r="AS245" s="3480">
        <v>0</v>
      </c>
      <c r="AT245" s="394">
        <v>0</v>
      </c>
      <c r="AU245" s="394">
        <v>0</v>
      </c>
      <c r="AV245" s="398">
        <v>0</v>
      </c>
      <c r="AW245" s="398">
        <v>0</v>
      </c>
      <c r="AX245" s="393">
        <v>0</v>
      </c>
      <c r="AY245" t="str">
        <f t="shared" si="248"/>
        <v/>
      </c>
      <c r="CW245" s="304"/>
      <c r="CX245" s="25" t="str">
        <f t="shared" si="250"/>
        <v/>
      </c>
      <c r="CY245" s="25" t="str">
        <f t="shared" si="251"/>
        <v/>
      </c>
      <c r="CZ245" s="304"/>
      <c r="DA245" s="25" t="str">
        <f t="shared" si="246"/>
        <v/>
      </c>
      <c r="DB245" s="25" t="str">
        <f t="shared" si="247"/>
        <v/>
      </c>
      <c r="DC245"/>
      <c r="DD245"/>
      <c r="DE245"/>
      <c r="DG245" s="304"/>
      <c r="DH245" s="26">
        <f t="shared" si="254"/>
        <v>0</v>
      </c>
      <c r="DI245" s="26">
        <f t="shared" si="255"/>
        <v>0</v>
      </c>
      <c r="DJ245" s="304"/>
      <c r="DK245" s="26">
        <f t="shared" si="257"/>
        <v>0</v>
      </c>
      <c r="DL245" s="26">
        <f t="shared" si="258"/>
        <v>0</v>
      </c>
      <c r="DM245"/>
    </row>
    <row r="246" spans="1:117" x14ac:dyDescent="0.25">
      <c r="A246" s="713"/>
      <c r="B246" s="2974" t="s">
        <v>267</v>
      </c>
      <c r="C246" s="2974"/>
      <c r="D246" s="2975">
        <f t="shared" si="244"/>
        <v>292</v>
      </c>
      <c r="E246" s="2976">
        <f t="shared" si="259"/>
        <v>141</v>
      </c>
      <c r="F246" s="2977">
        <f t="shared" si="259"/>
        <v>151</v>
      </c>
      <c r="G246" s="2978">
        <v>0</v>
      </c>
      <c r="H246" s="2979">
        <v>0</v>
      </c>
      <c r="I246" s="2980">
        <v>0</v>
      </c>
      <c r="J246" s="2979">
        <v>0</v>
      </c>
      <c r="K246" s="2980">
        <v>0</v>
      </c>
      <c r="L246" s="2979">
        <v>0</v>
      </c>
      <c r="M246" s="2980">
        <v>0</v>
      </c>
      <c r="N246" s="2979">
        <v>0</v>
      </c>
      <c r="O246" s="2980">
        <v>0</v>
      </c>
      <c r="P246" s="2979">
        <v>0</v>
      </c>
      <c r="Q246" s="2980">
        <v>0</v>
      </c>
      <c r="R246" s="2979">
        <v>0</v>
      </c>
      <c r="S246" s="2980">
        <v>0</v>
      </c>
      <c r="T246" s="2979">
        <v>0</v>
      </c>
      <c r="U246" s="2980">
        <v>0</v>
      </c>
      <c r="V246" s="2981">
        <v>0</v>
      </c>
      <c r="W246" s="2980">
        <v>31</v>
      </c>
      <c r="X246" s="2981">
        <v>34</v>
      </c>
      <c r="Y246" s="2980">
        <v>79</v>
      </c>
      <c r="Z246" s="2981">
        <v>72</v>
      </c>
      <c r="AA246" s="2980">
        <v>28</v>
      </c>
      <c r="AB246" s="2981">
        <v>32</v>
      </c>
      <c r="AC246" s="2980">
        <v>3</v>
      </c>
      <c r="AD246" s="2981">
        <v>12</v>
      </c>
      <c r="AE246" s="2980">
        <v>0</v>
      </c>
      <c r="AF246" s="2981">
        <v>1</v>
      </c>
      <c r="AG246" s="2980">
        <v>0</v>
      </c>
      <c r="AH246" s="2981">
        <v>0</v>
      </c>
      <c r="AI246" s="2980">
        <v>0</v>
      </c>
      <c r="AJ246" s="2981">
        <v>0</v>
      </c>
      <c r="AK246" s="2980">
        <v>0</v>
      </c>
      <c r="AL246" s="2981">
        <v>0</v>
      </c>
      <c r="AM246" s="2980">
        <v>0</v>
      </c>
      <c r="AN246" s="2981">
        <v>0</v>
      </c>
      <c r="AO246" s="3000"/>
      <c r="AP246" s="2997"/>
      <c r="AQ246" s="2961"/>
      <c r="AR246" s="2962"/>
      <c r="AS246" s="394">
        <v>36</v>
      </c>
      <c r="AT246" s="2980">
        <v>0</v>
      </c>
      <c r="AU246" s="2980">
        <v>0</v>
      </c>
      <c r="AV246" s="2984">
        <v>0</v>
      </c>
      <c r="AW246" s="2984">
        <v>0</v>
      </c>
      <c r="AX246" s="2979">
        <v>0</v>
      </c>
      <c r="AY246" t="str">
        <f t="shared" si="248"/>
        <v/>
      </c>
      <c r="CW246" s="304"/>
      <c r="CX246" s="25" t="str">
        <f t="shared" si="250"/>
        <v/>
      </c>
      <c r="CY246" s="25" t="str">
        <f t="shared" si="251"/>
        <v/>
      </c>
      <c r="CZ246" s="304"/>
      <c r="DA246" s="25" t="str">
        <f t="shared" si="246"/>
        <v/>
      </c>
      <c r="DB246" s="25" t="str">
        <f t="shared" si="247"/>
        <v/>
      </c>
      <c r="DC246"/>
      <c r="DD246"/>
      <c r="DE246"/>
      <c r="DG246" s="304"/>
      <c r="DH246" s="26">
        <f t="shared" si="254"/>
        <v>0</v>
      </c>
      <c r="DI246" s="26">
        <f t="shared" si="255"/>
        <v>0</v>
      </c>
      <c r="DJ246" s="304"/>
      <c r="DK246" s="26">
        <f t="shared" si="257"/>
        <v>0</v>
      </c>
      <c r="DL246" s="26">
        <f t="shared" si="258"/>
        <v>0</v>
      </c>
      <c r="DM246"/>
    </row>
    <row r="247" spans="1:117" x14ac:dyDescent="0.25">
      <c r="A247" s="713"/>
      <c r="B247" s="2974" t="s">
        <v>268</v>
      </c>
      <c r="C247" s="2974"/>
      <c r="D247" s="2975">
        <f t="shared" si="244"/>
        <v>8</v>
      </c>
      <c r="E247" s="2976">
        <f t="shared" si="259"/>
        <v>2</v>
      </c>
      <c r="F247" s="2977">
        <f t="shared" si="259"/>
        <v>6</v>
      </c>
      <c r="G247" s="2978">
        <v>0</v>
      </c>
      <c r="H247" s="2979">
        <v>0</v>
      </c>
      <c r="I247" s="2980">
        <v>0</v>
      </c>
      <c r="J247" s="2979">
        <v>0</v>
      </c>
      <c r="K247" s="2980">
        <v>0</v>
      </c>
      <c r="L247" s="2979">
        <v>0</v>
      </c>
      <c r="M247" s="2980">
        <v>0</v>
      </c>
      <c r="N247" s="2979">
        <v>0</v>
      </c>
      <c r="O247" s="2980">
        <v>0</v>
      </c>
      <c r="P247" s="2979">
        <v>0</v>
      </c>
      <c r="Q247" s="2980">
        <v>0</v>
      </c>
      <c r="R247" s="2979">
        <v>0</v>
      </c>
      <c r="S247" s="2980">
        <v>0</v>
      </c>
      <c r="T247" s="2979">
        <v>0</v>
      </c>
      <c r="U247" s="2980">
        <v>0</v>
      </c>
      <c r="V247" s="2981">
        <v>0</v>
      </c>
      <c r="W247" s="2980">
        <v>1</v>
      </c>
      <c r="X247" s="2981">
        <v>3</v>
      </c>
      <c r="Y247" s="2980">
        <v>1</v>
      </c>
      <c r="Z247" s="2981">
        <v>3</v>
      </c>
      <c r="AA247" s="2980">
        <v>0</v>
      </c>
      <c r="AB247" s="2981">
        <v>0</v>
      </c>
      <c r="AC247" s="2980">
        <v>0</v>
      </c>
      <c r="AD247" s="2981">
        <v>0</v>
      </c>
      <c r="AE247" s="2980">
        <v>0</v>
      </c>
      <c r="AF247" s="2981">
        <v>0</v>
      </c>
      <c r="AG247" s="2980">
        <v>0</v>
      </c>
      <c r="AH247" s="2981">
        <v>0</v>
      </c>
      <c r="AI247" s="2980">
        <v>0</v>
      </c>
      <c r="AJ247" s="2981">
        <v>0</v>
      </c>
      <c r="AK247" s="2980">
        <v>0</v>
      </c>
      <c r="AL247" s="2981">
        <v>0</v>
      </c>
      <c r="AM247" s="2980">
        <v>0</v>
      </c>
      <c r="AN247" s="2981">
        <v>0</v>
      </c>
      <c r="AO247" s="3000"/>
      <c r="AP247" s="2997"/>
      <c r="AQ247" s="2961"/>
      <c r="AR247" s="2962"/>
      <c r="AS247" s="2995"/>
      <c r="AT247" s="2980">
        <v>0</v>
      </c>
      <c r="AU247" s="2980">
        <v>0</v>
      </c>
      <c r="AV247" s="2984">
        <v>0</v>
      </c>
      <c r="AW247" s="2984">
        <v>0</v>
      </c>
      <c r="AX247" s="2979">
        <v>0</v>
      </c>
      <c r="AY247" t="str">
        <f t="shared" si="248"/>
        <v/>
      </c>
      <c r="CW247" s="304"/>
      <c r="CX247" s="25" t="str">
        <f t="shared" si="250"/>
        <v/>
      </c>
      <c r="CY247" s="25" t="str">
        <f t="shared" si="251"/>
        <v/>
      </c>
      <c r="CZ247" s="304"/>
      <c r="DA247" s="25" t="str">
        <f t="shared" si="246"/>
        <v/>
      </c>
      <c r="DB247" s="25" t="str">
        <f t="shared" si="247"/>
        <v/>
      </c>
      <c r="DC247"/>
      <c r="DD247"/>
      <c r="DE247"/>
      <c r="DG247" s="304"/>
      <c r="DH247" s="26">
        <f t="shared" si="254"/>
        <v>0</v>
      </c>
      <c r="DI247" s="26">
        <f t="shared" si="255"/>
        <v>0</v>
      </c>
      <c r="DJ247" s="304"/>
      <c r="DK247" s="26">
        <f t="shared" si="257"/>
        <v>0</v>
      </c>
      <c r="DL247" s="26">
        <f t="shared" si="258"/>
        <v>0</v>
      </c>
      <c r="DM247"/>
    </row>
    <row r="248" spans="1:117" x14ac:dyDescent="0.25">
      <c r="A248" s="713"/>
      <c r="B248" s="2985" t="s">
        <v>269</v>
      </c>
      <c r="C248" s="2986"/>
      <c r="D248" s="2975">
        <f t="shared" si="244"/>
        <v>7</v>
      </c>
      <c r="E248" s="2976">
        <f t="shared" si="259"/>
        <v>3</v>
      </c>
      <c r="F248" s="2977">
        <f t="shared" si="259"/>
        <v>4</v>
      </c>
      <c r="G248" s="401">
        <v>0</v>
      </c>
      <c r="H248" s="402">
        <v>0</v>
      </c>
      <c r="I248" s="403">
        <v>0</v>
      </c>
      <c r="J248" s="402">
        <v>0</v>
      </c>
      <c r="K248" s="403">
        <v>0</v>
      </c>
      <c r="L248" s="402">
        <v>0</v>
      </c>
      <c r="M248" s="403">
        <v>0</v>
      </c>
      <c r="N248" s="402">
        <v>0</v>
      </c>
      <c r="O248" s="403">
        <v>0</v>
      </c>
      <c r="P248" s="402">
        <v>0</v>
      </c>
      <c r="Q248" s="403">
        <v>0</v>
      </c>
      <c r="R248" s="402">
        <v>0</v>
      </c>
      <c r="S248" s="403">
        <v>0</v>
      </c>
      <c r="T248" s="402">
        <v>0</v>
      </c>
      <c r="U248" s="403">
        <v>0</v>
      </c>
      <c r="V248" s="404">
        <v>0</v>
      </c>
      <c r="W248" s="403">
        <v>0</v>
      </c>
      <c r="X248" s="404">
        <v>1</v>
      </c>
      <c r="Y248" s="403">
        <v>2</v>
      </c>
      <c r="Z248" s="404">
        <v>2</v>
      </c>
      <c r="AA248" s="403">
        <v>1</v>
      </c>
      <c r="AB248" s="404">
        <v>1</v>
      </c>
      <c r="AC248" s="403">
        <v>0</v>
      </c>
      <c r="AD248" s="404">
        <v>0</v>
      </c>
      <c r="AE248" s="403">
        <v>0</v>
      </c>
      <c r="AF248" s="404">
        <v>0</v>
      </c>
      <c r="AG248" s="403">
        <v>0</v>
      </c>
      <c r="AH248" s="404">
        <v>0</v>
      </c>
      <c r="AI248" s="403">
        <v>0</v>
      </c>
      <c r="AJ248" s="404">
        <v>0</v>
      </c>
      <c r="AK248" s="403">
        <v>0</v>
      </c>
      <c r="AL248" s="404">
        <v>0</v>
      </c>
      <c r="AM248" s="403">
        <v>0</v>
      </c>
      <c r="AN248" s="404">
        <v>0</v>
      </c>
      <c r="AO248" s="3000"/>
      <c r="AP248" s="2997"/>
      <c r="AQ248" s="2961"/>
      <c r="AR248" s="2962"/>
      <c r="AS248" s="2995"/>
      <c r="AT248" s="403">
        <v>0</v>
      </c>
      <c r="AU248" s="403">
        <v>0</v>
      </c>
      <c r="AV248" s="410">
        <v>0</v>
      </c>
      <c r="AW248" s="410">
        <v>0</v>
      </c>
      <c r="AX248" s="402">
        <v>0</v>
      </c>
      <c r="AY248" t="str">
        <f t="shared" si="248"/>
        <v/>
      </c>
      <c r="CW248" s="304"/>
      <c r="CX248" s="25" t="str">
        <f t="shared" si="250"/>
        <v/>
      </c>
      <c r="CY248" s="25" t="str">
        <f t="shared" si="251"/>
        <v/>
      </c>
      <c r="CZ248" s="304"/>
      <c r="DA248" s="25" t="str">
        <f t="shared" si="246"/>
        <v/>
      </c>
      <c r="DB248" s="25" t="str">
        <f t="shared" si="247"/>
        <v/>
      </c>
      <c r="DC248"/>
      <c r="DD248"/>
      <c r="DE248"/>
      <c r="DG248" s="304"/>
      <c r="DH248" s="26">
        <f t="shared" si="254"/>
        <v>0</v>
      </c>
      <c r="DI248" s="26">
        <f t="shared" si="255"/>
        <v>0</v>
      </c>
      <c r="DJ248" s="304"/>
      <c r="DK248" s="26">
        <f t="shared" si="257"/>
        <v>0</v>
      </c>
      <c r="DL248" s="26">
        <f t="shared" si="258"/>
        <v>0</v>
      </c>
      <c r="DM248"/>
    </row>
    <row r="249" spans="1:117" ht="15" customHeight="1" x14ac:dyDescent="0.25">
      <c r="A249" s="713"/>
      <c r="B249" s="2985" t="s">
        <v>270</v>
      </c>
      <c r="C249" s="2986"/>
      <c r="D249" s="2975">
        <f t="shared" si="244"/>
        <v>2</v>
      </c>
      <c r="E249" s="2976">
        <f t="shared" si="259"/>
        <v>1</v>
      </c>
      <c r="F249" s="2977">
        <f t="shared" si="259"/>
        <v>1</v>
      </c>
      <c r="G249" s="401">
        <v>0</v>
      </c>
      <c r="H249" s="402">
        <v>0</v>
      </c>
      <c r="I249" s="403">
        <v>0</v>
      </c>
      <c r="J249" s="402">
        <v>0</v>
      </c>
      <c r="K249" s="403">
        <v>0</v>
      </c>
      <c r="L249" s="402">
        <v>0</v>
      </c>
      <c r="M249" s="403">
        <v>0</v>
      </c>
      <c r="N249" s="402">
        <v>0</v>
      </c>
      <c r="O249" s="403">
        <v>0</v>
      </c>
      <c r="P249" s="402">
        <v>0</v>
      </c>
      <c r="Q249" s="403">
        <v>0</v>
      </c>
      <c r="R249" s="402">
        <v>0</v>
      </c>
      <c r="S249" s="403">
        <v>0</v>
      </c>
      <c r="T249" s="402">
        <v>0</v>
      </c>
      <c r="U249" s="403">
        <v>0</v>
      </c>
      <c r="V249" s="404">
        <v>0</v>
      </c>
      <c r="W249" s="403">
        <v>0</v>
      </c>
      <c r="X249" s="404">
        <v>0</v>
      </c>
      <c r="Y249" s="403">
        <v>0</v>
      </c>
      <c r="Z249" s="404">
        <v>1</v>
      </c>
      <c r="AA249" s="403">
        <v>1</v>
      </c>
      <c r="AB249" s="404">
        <v>0</v>
      </c>
      <c r="AC249" s="403">
        <v>0</v>
      </c>
      <c r="AD249" s="404">
        <v>0</v>
      </c>
      <c r="AE249" s="403">
        <v>0</v>
      </c>
      <c r="AF249" s="404">
        <v>0</v>
      </c>
      <c r="AG249" s="403">
        <v>0</v>
      </c>
      <c r="AH249" s="404">
        <v>0</v>
      </c>
      <c r="AI249" s="403">
        <v>0</v>
      </c>
      <c r="AJ249" s="404">
        <v>0</v>
      </c>
      <c r="AK249" s="403">
        <v>0</v>
      </c>
      <c r="AL249" s="404">
        <v>0</v>
      </c>
      <c r="AM249" s="403">
        <v>0</v>
      </c>
      <c r="AN249" s="404">
        <v>0</v>
      </c>
      <c r="AO249" s="3000"/>
      <c r="AP249" s="2997"/>
      <c r="AQ249" s="2961"/>
      <c r="AR249" s="2962"/>
      <c r="AS249" s="409"/>
      <c r="AT249" s="403">
        <v>0</v>
      </c>
      <c r="AU249" s="403">
        <v>0</v>
      </c>
      <c r="AV249" s="410">
        <v>0</v>
      </c>
      <c r="AW249" s="410">
        <v>0</v>
      </c>
      <c r="AX249" s="402">
        <v>0</v>
      </c>
      <c r="AY249" t="str">
        <f t="shared" si="248"/>
        <v/>
      </c>
      <c r="CW249" s="304"/>
      <c r="CX249" s="25" t="str">
        <f t="shared" si="250"/>
        <v/>
      </c>
      <c r="CY249" s="25" t="str">
        <f t="shared" si="251"/>
        <v/>
      </c>
      <c r="CZ249" s="304"/>
      <c r="DA249" s="25" t="str">
        <f t="shared" si="246"/>
        <v/>
      </c>
      <c r="DB249" s="25" t="str">
        <f t="shared" si="247"/>
        <v/>
      </c>
      <c r="DC249"/>
      <c r="DD249"/>
      <c r="DE249"/>
      <c r="DG249" s="304"/>
      <c r="DH249" s="26">
        <f t="shared" si="254"/>
        <v>0</v>
      </c>
      <c r="DI249" s="26">
        <f t="shared" si="255"/>
        <v>0</v>
      </c>
      <c r="DJ249" s="304"/>
      <c r="DK249" s="26">
        <f t="shared" si="257"/>
        <v>0</v>
      </c>
      <c r="DL249" s="26">
        <f t="shared" si="258"/>
        <v>0</v>
      </c>
      <c r="DM249"/>
    </row>
    <row r="250" spans="1:117" x14ac:dyDescent="0.25">
      <c r="A250" s="3035"/>
      <c r="B250" s="2987" t="s">
        <v>271</v>
      </c>
      <c r="C250" s="2987"/>
      <c r="D250" s="2988">
        <f t="shared" si="244"/>
        <v>0</v>
      </c>
      <c r="E250" s="2989">
        <f t="shared" si="259"/>
        <v>0</v>
      </c>
      <c r="F250" s="2989">
        <f t="shared" si="259"/>
        <v>0</v>
      </c>
      <c r="G250" s="2968"/>
      <c r="H250" s="2969"/>
      <c r="I250" s="2970"/>
      <c r="J250" s="2969"/>
      <c r="K250" s="2970"/>
      <c r="L250" s="2969"/>
      <c r="M250" s="2970"/>
      <c r="N250" s="2969"/>
      <c r="O250" s="2970"/>
      <c r="P250" s="2969"/>
      <c r="Q250" s="2970"/>
      <c r="R250" s="2969"/>
      <c r="S250" s="2970"/>
      <c r="T250" s="2969"/>
      <c r="U250" s="2970"/>
      <c r="V250" s="389"/>
      <c r="W250" s="2970"/>
      <c r="X250" s="389"/>
      <c r="Y250" s="2970"/>
      <c r="Z250" s="389"/>
      <c r="AA250" s="2970"/>
      <c r="AB250" s="389"/>
      <c r="AC250" s="2970"/>
      <c r="AD250" s="389"/>
      <c r="AE250" s="2970"/>
      <c r="AF250" s="389"/>
      <c r="AG250" s="2970"/>
      <c r="AH250" s="389"/>
      <c r="AI250" s="2970"/>
      <c r="AJ250" s="389"/>
      <c r="AK250" s="2970"/>
      <c r="AL250" s="389"/>
      <c r="AM250" s="2970"/>
      <c r="AN250" s="389"/>
      <c r="AO250" s="3001"/>
      <c r="AP250" s="2998"/>
      <c r="AQ250" s="2992"/>
      <c r="AR250" s="2993"/>
      <c r="AS250" s="413"/>
      <c r="AT250" s="2970">
        <v>0</v>
      </c>
      <c r="AU250" s="2970">
        <v>0</v>
      </c>
      <c r="AV250" s="2973">
        <v>0</v>
      </c>
      <c r="AW250" s="2973">
        <v>0</v>
      </c>
      <c r="AX250" s="2969">
        <v>0</v>
      </c>
      <c r="AY250" t="str">
        <f t="shared" si="248"/>
        <v/>
      </c>
      <c r="CW250" s="304"/>
      <c r="CX250" s="25" t="str">
        <f t="shared" si="250"/>
        <v/>
      </c>
      <c r="CY250" s="25" t="str">
        <f t="shared" si="251"/>
        <v/>
      </c>
      <c r="CZ250" s="304"/>
      <c r="DA250" s="25" t="str">
        <f t="shared" si="246"/>
        <v/>
      </c>
      <c r="DB250" s="25" t="str">
        <f t="shared" si="247"/>
        <v/>
      </c>
      <c r="DC250"/>
      <c r="DD250"/>
      <c r="DE250"/>
      <c r="DG250" s="304"/>
      <c r="DH250" s="26">
        <f t="shared" si="254"/>
        <v>0</v>
      </c>
      <c r="DI250" s="26">
        <f t="shared" si="255"/>
        <v>0</v>
      </c>
      <c r="DJ250" s="304"/>
      <c r="DK250" s="26">
        <f t="shared" si="257"/>
        <v>0</v>
      </c>
      <c r="DL250" s="26">
        <f t="shared" si="258"/>
        <v>0</v>
      </c>
      <c r="DM250"/>
    </row>
    <row r="251" spans="1:117" ht="15" customHeight="1" x14ac:dyDescent="0.25">
      <c r="A251" s="3401" t="s">
        <v>274</v>
      </c>
      <c r="B251" s="830" t="s">
        <v>266</v>
      </c>
      <c r="C251" s="830"/>
      <c r="D251" s="3370">
        <f t="shared" si="244"/>
        <v>0</v>
      </c>
      <c r="E251" s="414">
        <f t="shared" si="259"/>
        <v>0</v>
      </c>
      <c r="F251" s="391">
        <f t="shared" si="259"/>
        <v>0</v>
      </c>
      <c r="G251" s="392"/>
      <c r="H251" s="393"/>
      <c r="I251" s="394"/>
      <c r="J251" s="393"/>
      <c r="K251" s="394"/>
      <c r="L251" s="393"/>
      <c r="M251" s="394"/>
      <c r="N251" s="393"/>
      <c r="O251" s="394"/>
      <c r="P251" s="393"/>
      <c r="Q251" s="394"/>
      <c r="R251" s="393"/>
      <c r="S251" s="394"/>
      <c r="T251" s="393"/>
      <c r="U251" s="394"/>
      <c r="V251" s="395"/>
      <c r="W251" s="394"/>
      <c r="X251" s="395"/>
      <c r="Y251" s="394"/>
      <c r="Z251" s="395"/>
      <c r="AA251" s="394"/>
      <c r="AB251" s="395"/>
      <c r="AC251" s="394"/>
      <c r="AD251" s="395"/>
      <c r="AE251" s="394"/>
      <c r="AF251" s="395"/>
      <c r="AG251" s="394"/>
      <c r="AH251" s="3481"/>
      <c r="AI251" s="3480"/>
      <c r="AJ251" s="3481"/>
      <c r="AK251" s="3480"/>
      <c r="AL251" s="3481"/>
      <c r="AM251" s="3480"/>
      <c r="AN251" s="3481"/>
      <c r="AO251" s="3487"/>
      <c r="AP251" s="3488"/>
      <c r="AQ251" s="3479"/>
      <c r="AR251" s="393"/>
      <c r="AS251" s="3480"/>
      <c r="AT251" s="394">
        <v>0</v>
      </c>
      <c r="AU251" s="394">
        <v>0</v>
      </c>
      <c r="AV251" s="398">
        <v>0</v>
      </c>
      <c r="AW251" s="398">
        <v>0</v>
      </c>
      <c r="AX251" s="393">
        <v>0</v>
      </c>
      <c r="AY251" t="str">
        <f t="shared" si="248"/>
        <v/>
      </c>
      <c r="CW251" s="304"/>
      <c r="CX251" s="25" t="str">
        <f t="shared" si="250"/>
        <v/>
      </c>
      <c r="CY251" s="25" t="str">
        <f t="shared" si="251"/>
        <v/>
      </c>
      <c r="CZ251" s="304"/>
      <c r="DA251" s="25" t="str">
        <f t="shared" si="246"/>
        <v/>
      </c>
      <c r="DB251" s="25" t="str">
        <f t="shared" si="247"/>
        <v/>
      </c>
      <c r="DC251"/>
      <c r="DD251"/>
      <c r="DE251"/>
      <c r="DG251" s="304"/>
      <c r="DH251" s="26">
        <f t="shared" si="254"/>
        <v>0</v>
      </c>
      <c r="DI251" s="26">
        <f t="shared" si="255"/>
        <v>0</v>
      </c>
      <c r="DJ251" s="304"/>
      <c r="DK251" s="26">
        <f t="shared" si="257"/>
        <v>0</v>
      </c>
      <c r="DL251" s="26">
        <f t="shared" si="258"/>
        <v>0</v>
      </c>
      <c r="DM251"/>
    </row>
    <row r="252" spans="1:117" x14ac:dyDescent="0.25">
      <c r="A252" s="794"/>
      <c r="B252" s="2974" t="s">
        <v>267</v>
      </c>
      <c r="C252" s="2974"/>
      <c r="D252" s="2975">
        <f t="shared" si="244"/>
        <v>0</v>
      </c>
      <c r="E252" s="2976">
        <f t="shared" si="259"/>
        <v>0</v>
      </c>
      <c r="F252" s="2977">
        <f t="shared" si="259"/>
        <v>0</v>
      </c>
      <c r="G252" s="2978"/>
      <c r="H252" s="2979"/>
      <c r="I252" s="2980"/>
      <c r="J252" s="2979"/>
      <c r="K252" s="2980"/>
      <c r="L252" s="2979"/>
      <c r="M252" s="2980"/>
      <c r="N252" s="2979"/>
      <c r="O252" s="2980"/>
      <c r="P252" s="2979"/>
      <c r="Q252" s="2980"/>
      <c r="R252" s="2979"/>
      <c r="S252" s="2980"/>
      <c r="T252" s="2979"/>
      <c r="U252" s="2980"/>
      <c r="V252" s="2981"/>
      <c r="W252" s="2980"/>
      <c r="X252" s="2981"/>
      <c r="Y252" s="2980"/>
      <c r="Z252" s="2981"/>
      <c r="AA252" s="2980"/>
      <c r="AB252" s="2981"/>
      <c r="AC252" s="2980"/>
      <c r="AD252" s="2981"/>
      <c r="AE252" s="2980"/>
      <c r="AF252" s="2981"/>
      <c r="AG252" s="2980"/>
      <c r="AH252" s="2981"/>
      <c r="AI252" s="2980"/>
      <c r="AJ252" s="2981"/>
      <c r="AK252" s="2980"/>
      <c r="AL252" s="2981"/>
      <c r="AM252" s="2980"/>
      <c r="AN252" s="2981"/>
      <c r="AO252" s="3004"/>
      <c r="AP252" s="3005"/>
      <c r="AQ252" s="2961"/>
      <c r="AR252" s="2962"/>
      <c r="AS252" s="394"/>
      <c r="AT252" s="2980">
        <v>0</v>
      </c>
      <c r="AU252" s="2980">
        <v>0</v>
      </c>
      <c r="AV252" s="2984">
        <v>0</v>
      </c>
      <c r="AW252" s="2984">
        <v>0</v>
      </c>
      <c r="AX252" s="2979">
        <v>0</v>
      </c>
      <c r="AY252" t="str">
        <f t="shared" si="248"/>
        <v/>
      </c>
      <c r="CW252" s="304"/>
      <c r="CX252" s="25" t="str">
        <f t="shared" si="250"/>
        <v/>
      </c>
      <c r="CY252" s="25" t="str">
        <f t="shared" si="251"/>
        <v/>
      </c>
      <c r="CZ252" s="304"/>
      <c r="DA252" s="25" t="str">
        <f t="shared" si="246"/>
        <v/>
      </c>
      <c r="DB252" s="25" t="str">
        <f t="shared" si="247"/>
        <v/>
      </c>
      <c r="DC252"/>
      <c r="DD252"/>
      <c r="DE252"/>
      <c r="DG252" s="304"/>
      <c r="DH252" s="26">
        <f t="shared" si="254"/>
        <v>0</v>
      </c>
      <c r="DI252" s="26">
        <f t="shared" si="255"/>
        <v>0</v>
      </c>
      <c r="DJ252" s="304"/>
      <c r="DK252" s="26">
        <f t="shared" si="257"/>
        <v>0</v>
      </c>
      <c r="DL252" s="26">
        <f t="shared" si="258"/>
        <v>0</v>
      </c>
      <c r="DM252"/>
    </row>
    <row r="253" spans="1:117" x14ac:dyDescent="0.25">
      <c r="A253" s="794"/>
      <c r="B253" s="2974" t="s">
        <v>268</v>
      </c>
      <c r="C253" s="2974"/>
      <c r="D253" s="2975">
        <f t="shared" si="244"/>
        <v>0</v>
      </c>
      <c r="E253" s="2976">
        <f t="shared" si="259"/>
        <v>0</v>
      </c>
      <c r="F253" s="2977">
        <f t="shared" si="259"/>
        <v>0</v>
      </c>
      <c r="G253" s="2978"/>
      <c r="H253" s="2979"/>
      <c r="I253" s="2980"/>
      <c r="J253" s="2979"/>
      <c r="K253" s="2980"/>
      <c r="L253" s="2979"/>
      <c r="M253" s="2980"/>
      <c r="N253" s="2979"/>
      <c r="O253" s="2980"/>
      <c r="P253" s="2979"/>
      <c r="Q253" s="2980"/>
      <c r="R253" s="2979"/>
      <c r="S253" s="2980"/>
      <c r="T253" s="2979"/>
      <c r="U253" s="2980"/>
      <c r="V253" s="2981"/>
      <c r="W253" s="2980"/>
      <c r="X253" s="2981"/>
      <c r="Y253" s="2980"/>
      <c r="Z253" s="2981"/>
      <c r="AA253" s="2980"/>
      <c r="AB253" s="2981"/>
      <c r="AC253" s="2980"/>
      <c r="AD253" s="2981"/>
      <c r="AE253" s="2980"/>
      <c r="AF253" s="2981"/>
      <c r="AG253" s="2980"/>
      <c r="AH253" s="2981"/>
      <c r="AI253" s="2980"/>
      <c r="AJ253" s="2981"/>
      <c r="AK253" s="2980"/>
      <c r="AL253" s="2981"/>
      <c r="AM253" s="2980"/>
      <c r="AN253" s="2981"/>
      <c r="AO253" s="3004"/>
      <c r="AP253" s="3005"/>
      <c r="AQ253" s="2961"/>
      <c r="AR253" s="2962"/>
      <c r="AS253" s="2995"/>
      <c r="AT253" s="2980">
        <v>0</v>
      </c>
      <c r="AU253" s="2980">
        <v>0</v>
      </c>
      <c r="AV253" s="2984">
        <v>0</v>
      </c>
      <c r="AW253" s="2984">
        <v>0</v>
      </c>
      <c r="AX253" s="2979">
        <v>0</v>
      </c>
      <c r="AY253" t="str">
        <f t="shared" si="248"/>
        <v/>
      </c>
      <c r="CW253" s="304"/>
      <c r="CX253" s="25" t="str">
        <f t="shared" si="250"/>
        <v/>
      </c>
      <c r="CY253" s="25" t="str">
        <f t="shared" si="251"/>
        <v/>
      </c>
      <c r="CZ253" s="304"/>
      <c r="DA253" s="25" t="str">
        <f t="shared" si="246"/>
        <v/>
      </c>
      <c r="DB253" s="25" t="str">
        <f t="shared" si="247"/>
        <v/>
      </c>
      <c r="DC253"/>
      <c r="DD253"/>
      <c r="DE253"/>
      <c r="DG253" s="304"/>
      <c r="DH253" s="26">
        <f t="shared" si="254"/>
        <v>0</v>
      </c>
      <c r="DI253" s="26">
        <f t="shared" si="255"/>
        <v>0</v>
      </c>
      <c r="DJ253" s="304"/>
      <c r="DK253" s="26">
        <f t="shared" si="257"/>
        <v>0</v>
      </c>
      <c r="DL253" s="26">
        <f t="shared" si="258"/>
        <v>0</v>
      </c>
      <c r="DM253"/>
    </row>
    <row r="254" spans="1:117" x14ac:dyDescent="0.25">
      <c r="A254" s="794"/>
      <c r="B254" s="2985" t="s">
        <v>269</v>
      </c>
      <c r="C254" s="2986"/>
      <c r="D254" s="2975">
        <f t="shared" si="244"/>
        <v>0</v>
      </c>
      <c r="E254" s="2976">
        <f t="shared" si="259"/>
        <v>0</v>
      </c>
      <c r="F254" s="2977">
        <f t="shared" si="259"/>
        <v>0</v>
      </c>
      <c r="G254" s="401"/>
      <c r="H254" s="402"/>
      <c r="I254" s="403"/>
      <c r="J254" s="402"/>
      <c r="K254" s="403"/>
      <c r="L254" s="402"/>
      <c r="M254" s="403"/>
      <c r="N254" s="402"/>
      <c r="O254" s="403"/>
      <c r="P254" s="402"/>
      <c r="Q254" s="403"/>
      <c r="R254" s="402"/>
      <c r="S254" s="403"/>
      <c r="T254" s="402"/>
      <c r="U254" s="403"/>
      <c r="V254" s="404"/>
      <c r="W254" s="403"/>
      <c r="X254" s="404"/>
      <c r="Y254" s="2980"/>
      <c r="Z254" s="2981"/>
      <c r="AA254" s="2980"/>
      <c r="AB254" s="2981"/>
      <c r="AC254" s="2980"/>
      <c r="AD254" s="2981"/>
      <c r="AE254" s="2980"/>
      <c r="AF254" s="2981"/>
      <c r="AG254" s="2980"/>
      <c r="AH254" s="2981"/>
      <c r="AI254" s="2980"/>
      <c r="AJ254" s="2981"/>
      <c r="AK254" s="2980"/>
      <c r="AL254" s="2981"/>
      <c r="AM254" s="2980"/>
      <c r="AN254" s="2981"/>
      <c r="AO254" s="3004"/>
      <c r="AP254" s="3005"/>
      <c r="AQ254" s="2961"/>
      <c r="AR254" s="2962"/>
      <c r="AS254" s="2995"/>
      <c r="AT254" s="2980">
        <v>0</v>
      </c>
      <c r="AU254" s="2980">
        <v>0</v>
      </c>
      <c r="AV254" s="2984">
        <v>0</v>
      </c>
      <c r="AW254" s="2984">
        <v>0</v>
      </c>
      <c r="AX254" s="2979">
        <v>0</v>
      </c>
      <c r="AY254" t="str">
        <f t="shared" si="248"/>
        <v/>
      </c>
      <c r="CW254" s="304"/>
      <c r="CX254" s="25" t="str">
        <f t="shared" si="250"/>
        <v/>
      </c>
      <c r="CY254" s="25" t="str">
        <f t="shared" si="251"/>
        <v/>
      </c>
      <c r="CZ254" s="304"/>
      <c r="DA254" s="25" t="str">
        <f t="shared" si="246"/>
        <v/>
      </c>
      <c r="DB254" s="25" t="str">
        <f t="shared" si="247"/>
        <v/>
      </c>
      <c r="DC254"/>
      <c r="DD254"/>
      <c r="DE254"/>
      <c r="DG254" s="304"/>
      <c r="DH254" s="26">
        <f t="shared" si="254"/>
        <v>0</v>
      </c>
      <c r="DI254" s="26">
        <f t="shared" si="255"/>
        <v>0</v>
      </c>
      <c r="DJ254" s="304"/>
      <c r="DK254" s="26">
        <f t="shared" si="257"/>
        <v>0</v>
      </c>
      <c r="DL254" s="26">
        <f t="shared" si="258"/>
        <v>0</v>
      </c>
      <c r="DM254"/>
    </row>
    <row r="255" spans="1:117" ht="15" customHeight="1" x14ac:dyDescent="0.25">
      <c r="A255" s="794"/>
      <c r="B255" s="2985" t="s">
        <v>270</v>
      </c>
      <c r="C255" s="2986"/>
      <c r="D255" s="2975">
        <f t="shared" si="244"/>
        <v>0</v>
      </c>
      <c r="E255" s="2976">
        <f t="shared" si="259"/>
        <v>0</v>
      </c>
      <c r="F255" s="2977">
        <f t="shared" si="259"/>
        <v>0</v>
      </c>
      <c r="G255" s="401"/>
      <c r="H255" s="402"/>
      <c r="I255" s="403"/>
      <c r="J255" s="402"/>
      <c r="K255" s="403"/>
      <c r="L255" s="402"/>
      <c r="M255" s="403"/>
      <c r="N255" s="402"/>
      <c r="O255" s="403"/>
      <c r="P255" s="402"/>
      <c r="Q255" s="403"/>
      <c r="R255" s="402"/>
      <c r="S255" s="403"/>
      <c r="T255" s="402"/>
      <c r="U255" s="403"/>
      <c r="V255" s="404"/>
      <c r="W255" s="403"/>
      <c r="X255" s="404"/>
      <c r="Y255" s="2980"/>
      <c r="Z255" s="2981"/>
      <c r="AA255" s="2980"/>
      <c r="AB255" s="2981"/>
      <c r="AC255" s="2980"/>
      <c r="AD255" s="2981"/>
      <c r="AE255" s="2980"/>
      <c r="AF255" s="2981"/>
      <c r="AG255" s="2980"/>
      <c r="AH255" s="2981"/>
      <c r="AI255" s="2980"/>
      <c r="AJ255" s="2981"/>
      <c r="AK255" s="2980"/>
      <c r="AL255" s="2981"/>
      <c r="AM255" s="2980"/>
      <c r="AN255" s="2981"/>
      <c r="AO255" s="3004"/>
      <c r="AP255" s="3005"/>
      <c r="AQ255" s="2961"/>
      <c r="AR255" s="2962"/>
      <c r="AS255" s="409"/>
      <c r="AT255" s="2980">
        <v>0</v>
      </c>
      <c r="AU255" s="2980">
        <v>0</v>
      </c>
      <c r="AV255" s="2984">
        <v>0</v>
      </c>
      <c r="AW255" s="2984">
        <v>0</v>
      </c>
      <c r="AX255" s="2979">
        <v>0</v>
      </c>
      <c r="AY255" t="str">
        <f t="shared" si="248"/>
        <v/>
      </c>
      <c r="CW255" s="304"/>
      <c r="CX255" s="25" t="str">
        <f t="shared" si="250"/>
        <v/>
      </c>
      <c r="CY255" s="25" t="str">
        <f t="shared" si="251"/>
        <v/>
      </c>
      <c r="CZ255" s="304"/>
      <c r="DA255" s="25" t="str">
        <f t="shared" si="246"/>
        <v/>
      </c>
      <c r="DB255" s="25" t="str">
        <f t="shared" si="247"/>
        <v/>
      </c>
      <c r="DC255"/>
      <c r="DD255"/>
      <c r="DE255"/>
      <c r="DG255" s="304"/>
      <c r="DH255" s="26">
        <f t="shared" si="254"/>
        <v>0</v>
      </c>
      <c r="DI255" s="26">
        <f t="shared" si="255"/>
        <v>0</v>
      </c>
      <c r="DJ255" s="304"/>
      <c r="DK255" s="26">
        <f t="shared" si="257"/>
        <v>0</v>
      </c>
      <c r="DL255" s="26">
        <f t="shared" si="258"/>
        <v>0</v>
      </c>
      <c r="DM255"/>
    </row>
    <row r="256" spans="1:117" x14ac:dyDescent="0.25">
      <c r="A256" s="3032"/>
      <c r="B256" s="2987" t="s">
        <v>271</v>
      </c>
      <c r="C256" s="2987"/>
      <c r="D256" s="2680">
        <f t="shared" si="244"/>
        <v>0</v>
      </c>
      <c r="E256" s="3006">
        <f t="shared" si="259"/>
        <v>0</v>
      </c>
      <c r="F256" s="3033">
        <f t="shared" si="259"/>
        <v>0</v>
      </c>
      <c r="G256" s="2968"/>
      <c r="H256" s="2969"/>
      <c r="I256" s="2970"/>
      <c r="J256" s="2969"/>
      <c r="K256" s="2970"/>
      <c r="L256" s="2969"/>
      <c r="M256" s="2970"/>
      <c r="N256" s="2969"/>
      <c r="O256" s="2970"/>
      <c r="P256" s="2969"/>
      <c r="Q256" s="2970"/>
      <c r="R256" s="2969"/>
      <c r="S256" s="2970"/>
      <c r="T256" s="2969"/>
      <c r="U256" s="2970"/>
      <c r="V256" s="389"/>
      <c r="W256" s="2970"/>
      <c r="X256" s="389"/>
      <c r="Y256" s="2970"/>
      <c r="Z256" s="389"/>
      <c r="AA256" s="2970"/>
      <c r="AB256" s="389"/>
      <c r="AC256" s="3489"/>
      <c r="AD256" s="3490"/>
      <c r="AE256" s="3489"/>
      <c r="AF256" s="3490"/>
      <c r="AG256" s="3489"/>
      <c r="AH256" s="3490"/>
      <c r="AI256" s="3489"/>
      <c r="AJ256" s="3490"/>
      <c r="AK256" s="3489"/>
      <c r="AL256" s="3490"/>
      <c r="AM256" s="3489"/>
      <c r="AN256" s="3490"/>
      <c r="AO256" s="3007"/>
      <c r="AP256" s="3008"/>
      <c r="AQ256" s="2681"/>
      <c r="AR256" s="2682"/>
      <c r="AS256" s="413"/>
      <c r="AT256" s="3489">
        <v>0</v>
      </c>
      <c r="AU256" s="3489">
        <v>0</v>
      </c>
      <c r="AV256" s="3009">
        <v>0</v>
      </c>
      <c r="AW256" s="3009">
        <v>0</v>
      </c>
      <c r="AX256" s="3010">
        <v>0</v>
      </c>
      <c r="AY256" t="str">
        <f t="shared" si="248"/>
        <v/>
      </c>
      <c r="CW256" s="304"/>
      <c r="CX256" s="25" t="str">
        <f t="shared" si="250"/>
        <v/>
      </c>
      <c r="CY256" s="25" t="str">
        <f t="shared" si="251"/>
        <v/>
      </c>
      <c r="CZ256" s="304"/>
      <c r="DA256" s="25" t="str">
        <f t="shared" si="246"/>
        <v/>
      </c>
      <c r="DB256" s="25" t="str">
        <f t="shared" si="247"/>
        <v/>
      </c>
      <c r="DC256"/>
      <c r="DD256"/>
      <c r="DE256"/>
      <c r="DG256" s="304"/>
      <c r="DH256" s="26">
        <f t="shared" si="254"/>
        <v>0</v>
      </c>
      <c r="DI256" s="26">
        <f t="shared" si="255"/>
        <v>0</v>
      </c>
      <c r="DJ256" s="304"/>
      <c r="DK256" s="26">
        <f t="shared" si="257"/>
        <v>0</v>
      </c>
      <c r="DL256" s="26">
        <f t="shared" si="258"/>
        <v>0</v>
      </c>
      <c r="DM256"/>
    </row>
    <row r="257" spans="1:117" x14ac:dyDescent="0.25">
      <c r="A257" s="3312" t="s">
        <v>101</v>
      </c>
      <c r="B257" s="830" t="s">
        <v>266</v>
      </c>
      <c r="C257" s="830"/>
      <c r="D257" s="245">
        <f t="shared" si="244"/>
        <v>22</v>
      </c>
      <c r="E257" s="390">
        <f t="shared" si="259"/>
        <v>7</v>
      </c>
      <c r="F257" s="391">
        <f t="shared" si="259"/>
        <v>15</v>
      </c>
      <c r="G257" s="392">
        <v>0</v>
      </c>
      <c r="H257" s="393">
        <v>0</v>
      </c>
      <c r="I257" s="394">
        <v>0</v>
      </c>
      <c r="J257" s="393">
        <v>0</v>
      </c>
      <c r="K257" s="394">
        <v>0</v>
      </c>
      <c r="L257" s="393">
        <v>0</v>
      </c>
      <c r="M257" s="394">
        <v>0</v>
      </c>
      <c r="N257" s="393">
        <v>0</v>
      </c>
      <c r="O257" s="394">
        <v>0</v>
      </c>
      <c r="P257" s="393">
        <v>0</v>
      </c>
      <c r="Q257" s="394">
        <v>0</v>
      </c>
      <c r="R257" s="393">
        <v>0</v>
      </c>
      <c r="S257" s="394">
        <v>0</v>
      </c>
      <c r="T257" s="393">
        <v>0</v>
      </c>
      <c r="U257" s="394">
        <v>0</v>
      </c>
      <c r="V257" s="395">
        <v>0</v>
      </c>
      <c r="W257" s="394">
        <v>0</v>
      </c>
      <c r="X257" s="395">
        <v>1</v>
      </c>
      <c r="Y257" s="394">
        <v>1</v>
      </c>
      <c r="Z257" s="395">
        <v>1</v>
      </c>
      <c r="AA257" s="394">
        <v>1</v>
      </c>
      <c r="AB257" s="395">
        <v>1</v>
      </c>
      <c r="AC257" s="394">
        <v>1</v>
      </c>
      <c r="AD257" s="395">
        <v>1</v>
      </c>
      <c r="AE257" s="394">
        <v>0</v>
      </c>
      <c r="AF257" s="395">
        <v>3</v>
      </c>
      <c r="AG257" s="394">
        <v>2</v>
      </c>
      <c r="AH257" s="395">
        <v>4</v>
      </c>
      <c r="AI257" s="394">
        <v>2</v>
      </c>
      <c r="AJ257" s="395">
        <v>2</v>
      </c>
      <c r="AK257" s="394">
        <v>0</v>
      </c>
      <c r="AL257" s="395">
        <v>2</v>
      </c>
      <c r="AM257" s="394">
        <v>0</v>
      </c>
      <c r="AN257" s="395">
        <v>0</v>
      </c>
      <c r="AO257" s="396">
        <v>0</v>
      </c>
      <c r="AP257" s="397">
        <v>1</v>
      </c>
      <c r="AQ257" s="392">
        <v>11</v>
      </c>
      <c r="AR257" s="393">
        <v>11</v>
      </c>
      <c r="AS257" s="3480">
        <v>3</v>
      </c>
      <c r="AT257" s="394">
        <v>0</v>
      </c>
      <c r="AU257" s="394">
        <v>0</v>
      </c>
      <c r="AV257" s="398">
        <v>0</v>
      </c>
      <c r="AW257" s="398">
        <v>0</v>
      </c>
      <c r="AX257" s="393">
        <v>0</v>
      </c>
      <c r="AY257" t="str">
        <f t="shared" si="248"/>
        <v/>
      </c>
      <c r="CW257" s="25" t="str">
        <f t="shared" si="249"/>
        <v/>
      </c>
      <c r="CX257" s="25" t="str">
        <f t="shared" si="250"/>
        <v/>
      </c>
      <c r="CY257" s="25" t="str">
        <f t="shared" si="251"/>
        <v/>
      </c>
      <c r="CZ257" s="25" t="str">
        <f t="shared" si="252"/>
        <v/>
      </c>
      <c r="DA257" s="25" t="str">
        <f t="shared" si="246"/>
        <v/>
      </c>
      <c r="DB257" s="25" t="str">
        <f t="shared" si="247"/>
        <v/>
      </c>
      <c r="DC257"/>
      <c r="DD257"/>
      <c r="DE257"/>
      <c r="DG257" s="26">
        <f t="shared" si="253"/>
        <v>0</v>
      </c>
      <c r="DH257" s="26">
        <f t="shared" si="254"/>
        <v>0</v>
      </c>
      <c r="DI257" s="26">
        <f t="shared" si="255"/>
        <v>0</v>
      </c>
      <c r="DJ257" s="26">
        <f t="shared" si="256"/>
        <v>0</v>
      </c>
      <c r="DK257" s="26">
        <f t="shared" si="257"/>
        <v>0</v>
      </c>
      <c r="DL257" s="26">
        <f t="shared" si="258"/>
        <v>0</v>
      </c>
      <c r="DM257"/>
    </row>
    <row r="258" spans="1:117" x14ac:dyDescent="0.25">
      <c r="A258" s="713"/>
      <c r="B258" s="2974" t="s">
        <v>267</v>
      </c>
      <c r="C258" s="2974"/>
      <c r="D258" s="2975">
        <f t="shared" si="244"/>
        <v>138</v>
      </c>
      <c r="E258" s="2976">
        <f t="shared" si="259"/>
        <v>40</v>
      </c>
      <c r="F258" s="2977">
        <f t="shared" si="259"/>
        <v>98</v>
      </c>
      <c r="G258" s="2978">
        <v>0</v>
      </c>
      <c r="H258" s="2979">
        <v>0</v>
      </c>
      <c r="I258" s="2980">
        <v>0</v>
      </c>
      <c r="J258" s="2979">
        <v>0</v>
      </c>
      <c r="K258" s="2980">
        <v>0</v>
      </c>
      <c r="L258" s="2979">
        <v>0</v>
      </c>
      <c r="M258" s="2980">
        <v>0</v>
      </c>
      <c r="N258" s="2979">
        <v>0</v>
      </c>
      <c r="O258" s="2980">
        <v>0</v>
      </c>
      <c r="P258" s="2979">
        <v>0</v>
      </c>
      <c r="Q258" s="2980">
        <v>0</v>
      </c>
      <c r="R258" s="2979">
        <v>0</v>
      </c>
      <c r="S258" s="2980">
        <v>0</v>
      </c>
      <c r="T258" s="2979">
        <v>0</v>
      </c>
      <c r="U258" s="2980">
        <v>0</v>
      </c>
      <c r="V258" s="2981">
        <v>0</v>
      </c>
      <c r="W258" s="2980">
        <v>1</v>
      </c>
      <c r="X258" s="2981">
        <v>3</v>
      </c>
      <c r="Y258" s="2980">
        <v>4</v>
      </c>
      <c r="Z258" s="2981">
        <v>7</v>
      </c>
      <c r="AA258" s="2980">
        <v>3</v>
      </c>
      <c r="AB258" s="2981">
        <v>4</v>
      </c>
      <c r="AC258" s="2980">
        <v>3</v>
      </c>
      <c r="AD258" s="2981">
        <v>10</v>
      </c>
      <c r="AE258" s="2980">
        <v>4</v>
      </c>
      <c r="AF258" s="2981">
        <v>16</v>
      </c>
      <c r="AG258" s="2980">
        <v>13</v>
      </c>
      <c r="AH258" s="2981">
        <v>31</v>
      </c>
      <c r="AI258" s="2980">
        <v>5</v>
      </c>
      <c r="AJ258" s="2981">
        <v>13</v>
      </c>
      <c r="AK258" s="2980">
        <v>6</v>
      </c>
      <c r="AL258" s="2981">
        <v>9</v>
      </c>
      <c r="AM258" s="2980">
        <v>1</v>
      </c>
      <c r="AN258" s="2981">
        <v>5</v>
      </c>
      <c r="AO258" s="2982">
        <v>1</v>
      </c>
      <c r="AP258" s="2983">
        <v>8</v>
      </c>
      <c r="AQ258" s="2961"/>
      <c r="AR258" s="2962"/>
      <c r="AS258" s="394">
        <v>26</v>
      </c>
      <c r="AT258" s="2980">
        <v>0</v>
      </c>
      <c r="AU258" s="2980">
        <v>0</v>
      </c>
      <c r="AV258" s="2984">
        <v>0</v>
      </c>
      <c r="AW258" s="2984">
        <v>0</v>
      </c>
      <c r="AX258" s="2979">
        <v>0</v>
      </c>
      <c r="AY258" t="str">
        <f t="shared" si="248"/>
        <v/>
      </c>
      <c r="CW258" s="25" t="str">
        <f t="shared" si="249"/>
        <v/>
      </c>
      <c r="CX258" s="25" t="str">
        <f t="shared" si="250"/>
        <v/>
      </c>
      <c r="CY258" s="25" t="str">
        <f t="shared" si="251"/>
        <v/>
      </c>
      <c r="CZ258" s="25" t="str">
        <f t="shared" si="252"/>
        <v/>
      </c>
      <c r="DA258" s="25" t="str">
        <f t="shared" si="246"/>
        <v/>
      </c>
      <c r="DB258" s="25" t="str">
        <f t="shared" si="247"/>
        <v/>
      </c>
      <c r="DC258"/>
      <c r="DD258"/>
      <c r="DE258"/>
      <c r="DG258" s="26">
        <f t="shared" si="253"/>
        <v>0</v>
      </c>
      <c r="DH258" s="26">
        <f t="shared" si="254"/>
        <v>0</v>
      </c>
      <c r="DI258" s="26">
        <f t="shared" si="255"/>
        <v>0</v>
      </c>
      <c r="DJ258" s="26">
        <f t="shared" si="256"/>
        <v>0</v>
      </c>
      <c r="DK258" s="26">
        <f t="shared" si="257"/>
        <v>0</v>
      </c>
      <c r="DL258" s="26">
        <f t="shared" si="258"/>
        <v>0</v>
      </c>
      <c r="DM258"/>
    </row>
    <row r="259" spans="1:117" x14ac:dyDescent="0.25">
      <c r="A259" s="713"/>
      <c r="B259" s="2974" t="s">
        <v>268</v>
      </c>
      <c r="C259" s="2974"/>
      <c r="D259" s="2975">
        <f t="shared" si="244"/>
        <v>24</v>
      </c>
      <c r="E259" s="2976">
        <f t="shared" si="259"/>
        <v>8</v>
      </c>
      <c r="F259" s="2977">
        <f t="shared" si="259"/>
        <v>16</v>
      </c>
      <c r="G259" s="2978">
        <v>0</v>
      </c>
      <c r="H259" s="2979">
        <v>0</v>
      </c>
      <c r="I259" s="2980">
        <v>0</v>
      </c>
      <c r="J259" s="2979">
        <v>0</v>
      </c>
      <c r="K259" s="2980">
        <v>0</v>
      </c>
      <c r="L259" s="2979">
        <v>0</v>
      </c>
      <c r="M259" s="2980">
        <v>0</v>
      </c>
      <c r="N259" s="2979">
        <v>0</v>
      </c>
      <c r="O259" s="2980">
        <v>0</v>
      </c>
      <c r="P259" s="2979">
        <v>0</v>
      </c>
      <c r="Q259" s="2980">
        <v>0</v>
      </c>
      <c r="R259" s="2979">
        <v>0</v>
      </c>
      <c r="S259" s="2980">
        <v>0</v>
      </c>
      <c r="T259" s="2979">
        <v>0</v>
      </c>
      <c r="U259" s="2980">
        <v>0</v>
      </c>
      <c r="V259" s="2981">
        <v>0</v>
      </c>
      <c r="W259" s="2980">
        <v>0</v>
      </c>
      <c r="X259" s="2981">
        <v>1</v>
      </c>
      <c r="Y259" s="2980">
        <v>1</v>
      </c>
      <c r="Z259" s="2981">
        <v>1</v>
      </c>
      <c r="AA259" s="2980">
        <v>1</v>
      </c>
      <c r="AB259" s="2981">
        <v>1</v>
      </c>
      <c r="AC259" s="2980">
        <v>1</v>
      </c>
      <c r="AD259" s="2981">
        <v>1</v>
      </c>
      <c r="AE259" s="2980">
        <v>0</v>
      </c>
      <c r="AF259" s="2981">
        <v>3</v>
      </c>
      <c r="AG259" s="2980">
        <v>4</v>
      </c>
      <c r="AH259" s="2981">
        <v>4</v>
      </c>
      <c r="AI259" s="2980">
        <v>1</v>
      </c>
      <c r="AJ259" s="2981">
        <v>2</v>
      </c>
      <c r="AK259" s="2980">
        <v>0</v>
      </c>
      <c r="AL259" s="2981">
        <v>3</v>
      </c>
      <c r="AM259" s="2980">
        <v>0</v>
      </c>
      <c r="AN259" s="2981">
        <v>0</v>
      </c>
      <c r="AO259" s="2982">
        <v>0</v>
      </c>
      <c r="AP259" s="2983">
        <v>1</v>
      </c>
      <c r="AQ259" s="2961"/>
      <c r="AR259" s="2962"/>
      <c r="AS259" s="2995"/>
      <c r="AT259" s="2980">
        <v>0</v>
      </c>
      <c r="AU259" s="2980">
        <v>0</v>
      </c>
      <c r="AV259" s="2984">
        <v>0</v>
      </c>
      <c r="AW259" s="2984">
        <v>0</v>
      </c>
      <c r="AX259" s="2979">
        <v>0</v>
      </c>
      <c r="AY259" t="str">
        <f t="shared" si="248"/>
        <v/>
      </c>
      <c r="CW259" s="25" t="str">
        <f t="shared" si="249"/>
        <v/>
      </c>
      <c r="CX259" s="25" t="str">
        <f t="shared" si="250"/>
        <v/>
      </c>
      <c r="CY259" s="25" t="str">
        <f t="shared" si="251"/>
        <v/>
      </c>
      <c r="CZ259" s="25" t="str">
        <f t="shared" si="252"/>
        <v/>
      </c>
      <c r="DA259" s="25" t="str">
        <f t="shared" si="246"/>
        <v/>
      </c>
      <c r="DB259" s="25" t="str">
        <f t="shared" si="247"/>
        <v/>
      </c>
      <c r="DC259"/>
      <c r="DD259"/>
      <c r="DE259"/>
      <c r="DG259" s="26">
        <f t="shared" si="253"/>
        <v>0</v>
      </c>
      <c r="DH259" s="26">
        <f t="shared" si="254"/>
        <v>0</v>
      </c>
      <c r="DI259" s="26">
        <f t="shared" si="255"/>
        <v>0</v>
      </c>
      <c r="DJ259" s="26">
        <f t="shared" si="256"/>
        <v>0</v>
      </c>
      <c r="DK259" s="26">
        <f t="shared" si="257"/>
        <v>0</v>
      </c>
      <c r="DL259" s="26">
        <f t="shared" si="258"/>
        <v>0</v>
      </c>
      <c r="DM259"/>
    </row>
    <row r="260" spans="1:117" x14ac:dyDescent="0.25">
      <c r="A260" s="713"/>
      <c r="B260" s="2985" t="s">
        <v>269</v>
      </c>
      <c r="C260" s="2986"/>
      <c r="D260" s="2975">
        <f t="shared" si="244"/>
        <v>27</v>
      </c>
      <c r="E260" s="2976">
        <f t="shared" si="259"/>
        <v>14</v>
      </c>
      <c r="F260" s="2977">
        <f t="shared" si="259"/>
        <v>13</v>
      </c>
      <c r="G260" s="401">
        <v>0</v>
      </c>
      <c r="H260" s="402">
        <v>0</v>
      </c>
      <c r="I260" s="403">
        <v>0</v>
      </c>
      <c r="J260" s="402">
        <v>0</v>
      </c>
      <c r="K260" s="403">
        <v>0</v>
      </c>
      <c r="L260" s="402">
        <v>0</v>
      </c>
      <c r="M260" s="403">
        <v>0</v>
      </c>
      <c r="N260" s="402">
        <v>0</v>
      </c>
      <c r="O260" s="403">
        <v>0</v>
      </c>
      <c r="P260" s="402">
        <v>0</v>
      </c>
      <c r="Q260" s="403">
        <v>0</v>
      </c>
      <c r="R260" s="402">
        <v>0</v>
      </c>
      <c r="S260" s="403">
        <v>0</v>
      </c>
      <c r="T260" s="402">
        <v>0</v>
      </c>
      <c r="U260" s="403">
        <v>0</v>
      </c>
      <c r="V260" s="404">
        <v>0</v>
      </c>
      <c r="W260" s="403">
        <v>1</v>
      </c>
      <c r="X260" s="404">
        <v>0</v>
      </c>
      <c r="Y260" s="403">
        <v>2</v>
      </c>
      <c r="Z260" s="404">
        <v>1</v>
      </c>
      <c r="AA260" s="403">
        <v>2</v>
      </c>
      <c r="AB260" s="404">
        <v>0</v>
      </c>
      <c r="AC260" s="403">
        <v>0</v>
      </c>
      <c r="AD260" s="404">
        <v>0</v>
      </c>
      <c r="AE260" s="403">
        <v>0</v>
      </c>
      <c r="AF260" s="404">
        <v>3</v>
      </c>
      <c r="AG260" s="403">
        <v>4</v>
      </c>
      <c r="AH260" s="404">
        <v>3</v>
      </c>
      <c r="AI260" s="403">
        <v>2</v>
      </c>
      <c r="AJ260" s="404">
        <v>2</v>
      </c>
      <c r="AK260" s="403">
        <v>2</v>
      </c>
      <c r="AL260" s="404">
        <v>3</v>
      </c>
      <c r="AM260" s="403">
        <v>1</v>
      </c>
      <c r="AN260" s="404">
        <v>1</v>
      </c>
      <c r="AO260" s="405">
        <v>1</v>
      </c>
      <c r="AP260" s="406">
        <v>2</v>
      </c>
      <c r="AQ260" s="407"/>
      <c r="AR260" s="408"/>
      <c r="AS260" s="2995"/>
      <c r="AT260" s="403">
        <v>0</v>
      </c>
      <c r="AU260" s="403">
        <v>0</v>
      </c>
      <c r="AV260" s="410">
        <v>0</v>
      </c>
      <c r="AW260" s="410">
        <v>0</v>
      </c>
      <c r="AX260" s="402">
        <v>0</v>
      </c>
      <c r="AY260" t="str">
        <f t="shared" si="248"/>
        <v/>
      </c>
      <c r="CW260" s="25" t="str">
        <f t="shared" si="249"/>
        <v/>
      </c>
      <c r="CX260" s="25" t="str">
        <f t="shared" si="250"/>
        <v/>
      </c>
      <c r="CY260" s="25" t="str">
        <f t="shared" si="251"/>
        <v/>
      </c>
      <c r="CZ260" s="25" t="str">
        <f t="shared" si="252"/>
        <v/>
      </c>
      <c r="DA260" s="25" t="str">
        <f t="shared" si="246"/>
        <v/>
      </c>
      <c r="DB260" s="25" t="str">
        <f t="shared" si="247"/>
        <v/>
      </c>
      <c r="DC260"/>
      <c r="DD260"/>
      <c r="DE260"/>
      <c r="DG260" s="26">
        <f t="shared" si="253"/>
        <v>0</v>
      </c>
      <c r="DH260" s="26">
        <f t="shared" si="254"/>
        <v>0</v>
      </c>
      <c r="DI260" s="26">
        <f t="shared" si="255"/>
        <v>0</v>
      </c>
      <c r="DJ260" s="26">
        <f t="shared" si="256"/>
        <v>0</v>
      </c>
      <c r="DK260" s="26">
        <f t="shared" si="257"/>
        <v>0</v>
      </c>
      <c r="DL260" s="26">
        <f t="shared" si="258"/>
        <v>0</v>
      </c>
      <c r="DM260"/>
    </row>
    <row r="261" spans="1:117" ht="15" customHeight="1" x14ac:dyDescent="0.25">
      <c r="A261" s="713"/>
      <c r="B261" s="2985" t="s">
        <v>270</v>
      </c>
      <c r="C261" s="2986"/>
      <c r="D261" s="2975">
        <f t="shared" si="244"/>
        <v>22</v>
      </c>
      <c r="E261" s="2976">
        <f t="shared" si="259"/>
        <v>5</v>
      </c>
      <c r="F261" s="2977">
        <f t="shared" si="259"/>
        <v>17</v>
      </c>
      <c r="G261" s="401">
        <v>0</v>
      </c>
      <c r="H261" s="402">
        <v>0</v>
      </c>
      <c r="I261" s="403">
        <v>0</v>
      </c>
      <c r="J261" s="402">
        <v>0</v>
      </c>
      <c r="K261" s="403">
        <v>0</v>
      </c>
      <c r="L261" s="402">
        <v>0</v>
      </c>
      <c r="M261" s="403">
        <v>0</v>
      </c>
      <c r="N261" s="402">
        <v>0</v>
      </c>
      <c r="O261" s="403">
        <v>0</v>
      </c>
      <c r="P261" s="402">
        <v>0</v>
      </c>
      <c r="Q261" s="403">
        <v>0</v>
      </c>
      <c r="R261" s="402">
        <v>0</v>
      </c>
      <c r="S261" s="403">
        <v>0</v>
      </c>
      <c r="T261" s="402">
        <v>0</v>
      </c>
      <c r="U261" s="403">
        <v>0</v>
      </c>
      <c r="V261" s="404">
        <v>0</v>
      </c>
      <c r="W261" s="403">
        <v>0</v>
      </c>
      <c r="X261" s="404">
        <v>0</v>
      </c>
      <c r="Y261" s="403">
        <v>0</v>
      </c>
      <c r="Z261" s="404">
        <v>1</v>
      </c>
      <c r="AA261" s="403">
        <v>2</v>
      </c>
      <c r="AB261" s="404">
        <v>1</v>
      </c>
      <c r="AC261" s="403">
        <v>0</v>
      </c>
      <c r="AD261" s="404">
        <v>3</v>
      </c>
      <c r="AE261" s="403">
        <v>0</v>
      </c>
      <c r="AF261" s="404">
        <v>0</v>
      </c>
      <c r="AG261" s="403">
        <v>3</v>
      </c>
      <c r="AH261" s="404">
        <v>7</v>
      </c>
      <c r="AI261" s="403">
        <v>0</v>
      </c>
      <c r="AJ261" s="404">
        <v>1</v>
      </c>
      <c r="AK261" s="403">
        <v>0</v>
      </c>
      <c r="AL261" s="404">
        <v>2</v>
      </c>
      <c r="AM261" s="403">
        <v>0</v>
      </c>
      <c r="AN261" s="404">
        <v>2</v>
      </c>
      <c r="AO261" s="405">
        <v>0</v>
      </c>
      <c r="AP261" s="406">
        <v>1</v>
      </c>
      <c r="AQ261" s="407"/>
      <c r="AR261" s="408"/>
      <c r="AS261" s="409"/>
      <c r="AT261" s="403">
        <v>0</v>
      </c>
      <c r="AU261" s="403">
        <v>0</v>
      </c>
      <c r="AV261" s="410">
        <v>0</v>
      </c>
      <c r="AW261" s="410">
        <v>0</v>
      </c>
      <c r="AX261" s="402">
        <v>0</v>
      </c>
      <c r="AY261" t="str">
        <f t="shared" si="248"/>
        <v/>
      </c>
      <c r="CW261" s="25" t="str">
        <f t="shared" si="249"/>
        <v/>
      </c>
      <c r="CX261" s="25" t="str">
        <f t="shared" si="250"/>
        <v/>
      </c>
      <c r="CY261" s="25" t="str">
        <f t="shared" si="251"/>
        <v/>
      </c>
      <c r="CZ261" s="25" t="str">
        <f t="shared" si="252"/>
        <v/>
      </c>
      <c r="DA261" s="25" t="str">
        <f t="shared" si="246"/>
        <v/>
      </c>
      <c r="DB261" s="25" t="str">
        <f t="shared" si="247"/>
        <v/>
      </c>
      <c r="DC261"/>
      <c r="DD261"/>
      <c r="DE261"/>
      <c r="DG261" s="26">
        <f t="shared" si="253"/>
        <v>0</v>
      </c>
      <c r="DH261" s="26">
        <f t="shared" si="254"/>
        <v>0</v>
      </c>
      <c r="DI261" s="26">
        <f t="shared" si="255"/>
        <v>0</v>
      </c>
      <c r="DJ261" s="26">
        <f t="shared" si="256"/>
        <v>0</v>
      </c>
      <c r="DK261" s="26">
        <f t="shared" si="257"/>
        <v>0</v>
      </c>
      <c r="DL261" s="26">
        <f t="shared" si="258"/>
        <v>0</v>
      </c>
      <c r="DM261"/>
    </row>
    <row r="262" spans="1:117" x14ac:dyDescent="0.25">
      <c r="A262" s="3035"/>
      <c r="B262" s="2987" t="s">
        <v>271</v>
      </c>
      <c r="C262" s="2987"/>
      <c r="D262" s="301">
        <f t="shared" si="244"/>
        <v>1</v>
      </c>
      <c r="E262" s="419">
        <f t="shared" si="259"/>
        <v>0</v>
      </c>
      <c r="F262" s="420">
        <f t="shared" si="259"/>
        <v>1</v>
      </c>
      <c r="G262" s="401">
        <v>0</v>
      </c>
      <c r="H262" s="402">
        <v>0</v>
      </c>
      <c r="I262" s="403">
        <v>0</v>
      </c>
      <c r="J262" s="402">
        <v>0</v>
      </c>
      <c r="K262" s="403">
        <v>0</v>
      </c>
      <c r="L262" s="402">
        <v>0</v>
      </c>
      <c r="M262" s="403">
        <v>0</v>
      </c>
      <c r="N262" s="402">
        <v>0</v>
      </c>
      <c r="O262" s="403">
        <v>0</v>
      </c>
      <c r="P262" s="402">
        <v>0</v>
      </c>
      <c r="Q262" s="403">
        <v>0</v>
      </c>
      <c r="R262" s="402">
        <v>0</v>
      </c>
      <c r="S262" s="403">
        <v>0</v>
      </c>
      <c r="T262" s="402">
        <v>0</v>
      </c>
      <c r="U262" s="403">
        <v>0</v>
      </c>
      <c r="V262" s="404">
        <v>0</v>
      </c>
      <c r="W262" s="403">
        <v>0</v>
      </c>
      <c r="X262" s="404">
        <v>0</v>
      </c>
      <c r="Y262" s="403">
        <v>0</v>
      </c>
      <c r="Z262" s="404">
        <v>0</v>
      </c>
      <c r="AA262" s="403">
        <v>0</v>
      </c>
      <c r="AB262" s="404">
        <v>0</v>
      </c>
      <c r="AC262" s="403">
        <v>0</v>
      </c>
      <c r="AD262" s="404">
        <v>0</v>
      </c>
      <c r="AE262" s="403">
        <v>0</v>
      </c>
      <c r="AF262" s="404">
        <v>1</v>
      </c>
      <c r="AG262" s="403">
        <v>0</v>
      </c>
      <c r="AH262" s="404">
        <v>0</v>
      </c>
      <c r="AI262" s="403">
        <v>0</v>
      </c>
      <c r="AJ262" s="404">
        <v>0</v>
      </c>
      <c r="AK262" s="403">
        <v>0</v>
      </c>
      <c r="AL262" s="404">
        <v>0</v>
      </c>
      <c r="AM262" s="403">
        <v>0</v>
      </c>
      <c r="AN262" s="404">
        <v>0</v>
      </c>
      <c r="AO262" s="2971">
        <v>0</v>
      </c>
      <c r="AP262" s="2972">
        <v>0</v>
      </c>
      <c r="AQ262" s="2992"/>
      <c r="AR262" s="2993"/>
      <c r="AS262" s="413"/>
      <c r="AT262" s="2970">
        <v>0</v>
      </c>
      <c r="AU262" s="2970">
        <v>0</v>
      </c>
      <c r="AV262" s="2973">
        <v>0</v>
      </c>
      <c r="AW262" s="2973">
        <v>0</v>
      </c>
      <c r="AX262" s="2969">
        <v>0</v>
      </c>
      <c r="AY262" t="str">
        <f t="shared" si="248"/>
        <v/>
      </c>
      <c r="CW262" s="25" t="str">
        <f t="shared" si="249"/>
        <v/>
      </c>
      <c r="CX262" s="25" t="str">
        <f t="shared" si="250"/>
        <v/>
      </c>
      <c r="CY262" s="25" t="str">
        <f t="shared" si="251"/>
        <v/>
      </c>
      <c r="CZ262" s="25" t="str">
        <f t="shared" si="252"/>
        <v/>
      </c>
      <c r="DA262" s="25" t="str">
        <f t="shared" si="246"/>
        <v/>
      </c>
      <c r="DB262" s="25" t="str">
        <f t="shared" si="247"/>
        <v/>
      </c>
      <c r="DC262"/>
      <c r="DD262"/>
      <c r="DE262"/>
      <c r="DG262" s="26">
        <f t="shared" si="253"/>
        <v>0</v>
      </c>
      <c r="DH262" s="26">
        <f t="shared" si="254"/>
        <v>0</v>
      </c>
      <c r="DI262" s="26">
        <f t="shared" si="255"/>
        <v>0</v>
      </c>
      <c r="DJ262" s="26">
        <f t="shared" si="256"/>
        <v>0</v>
      </c>
      <c r="DK262" s="26">
        <f t="shared" si="257"/>
        <v>0</v>
      </c>
      <c r="DL262" s="26">
        <f t="shared" si="258"/>
        <v>0</v>
      </c>
      <c r="DM262"/>
    </row>
    <row r="263" spans="1:117" x14ac:dyDescent="0.25">
      <c r="A263" s="3312" t="s">
        <v>275</v>
      </c>
      <c r="B263" s="830" t="s">
        <v>266</v>
      </c>
      <c r="C263" s="830"/>
      <c r="D263" s="3370">
        <f t="shared" si="244"/>
        <v>22</v>
      </c>
      <c r="E263" s="414">
        <f t="shared" ref="E263:F280" si="260">+Y263+AA263+AC263+AE263+AG263+AI263+AK263+AM263</f>
        <v>6</v>
      </c>
      <c r="F263" s="3484">
        <f t="shared" si="260"/>
        <v>16</v>
      </c>
      <c r="G263" s="3491"/>
      <c r="H263" s="421"/>
      <c r="I263" s="3492"/>
      <c r="J263" s="421"/>
      <c r="K263" s="3492"/>
      <c r="L263" s="421"/>
      <c r="M263" s="3493"/>
      <c r="N263" s="422"/>
      <c r="O263" s="3494"/>
      <c r="P263" s="422"/>
      <c r="Q263" s="3492"/>
      <c r="R263" s="421"/>
      <c r="S263" s="3492"/>
      <c r="T263" s="421"/>
      <c r="U263" s="3493"/>
      <c r="V263" s="422"/>
      <c r="W263" s="3494"/>
      <c r="X263" s="422"/>
      <c r="Y263" s="3480">
        <v>2</v>
      </c>
      <c r="Z263" s="3481">
        <v>5</v>
      </c>
      <c r="AA263" s="3480">
        <v>0</v>
      </c>
      <c r="AB263" s="3481">
        <v>0</v>
      </c>
      <c r="AC263" s="3480">
        <v>1</v>
      </c>
      <c r="AD263" s="3481">
        <v>1</v>
      </c>
      <c r="AE263" s="3480">
        <v>0</v>
      </c>
      <c r="AF263" s="3481">
        <v>2</v>
      </c>
      <c r="AG263" s="3480">
        <v>2</v>
      </c>
      <c r="AH263" s="3481">
        <v>3</v>
      </c>
      <c r="AI263" s="3480">
        <v>1</v>
      </c>
      <c r="AJ263" s="3481">
        <v>3</v>
      </c>
      <c r="AK263" s="3480">
        <v>0</v>
      </c>
      <c r="AL263" s="3481">
        <v>2</v>
      </c>
      <c r="AM263" s="3480">
        <v>0</v>
      </c>
      <c r="AN263" s="3481">
        <v>0</v>
      </c>
      <c r="AO263" s="396">
        <v>0</v>
      </c>
      <c r="AP263" s="397">
        <v>0</v>
      </c>
      <c r="AQ263" s="3479">
        <v>0</v>
      </c>
      <c r="AR263" s="393">
        <v>0</v>
      </c>
      <c r="AS263" s="3480">
        <v>1</v>
      </c>
      <c r="AT263" s="394">
        <v>0</v>
      </c>
      <c r="AU263" s="394">
        <v>0</v>
      </c>
      <c r="AV263" s="398">
        <v>0</v>
      </c>
      <c r="AW263" s="398">
        <v>0</v>
      </c>
      <c r="AX263" s="393">
        <v>0</v>
      </c>
      <c r="AY263" t="str">
        <f t="shared" si="248"/>
        <v/>
      </c>
      <c r="CW263" s="25" t="str">
        <f t="shared" si="249"/>
        <v/>
      </c>
      <c r="CX263" s="25" t="str">
        <f t="shared" si="250"/>
        <v/>
      </c>
      <c r="CY263" s="25" t="str">
        <f t="shared" si="251"/>
        <v/>
      </c>
      <c r="CZ263" s="25" t="str">
        <f t="shared" si="252"/>
        <v/>
      </c>
      <c r="DA263" s="25" t="str">
        <f t="shared" si="246"/>
        <v/>
      </c>
      <c r="DB263" s="25" t="str">
        <f t="shared" si="247"/>
        <v/>
      </c>
      <c r="DC263"/>
      <c r="DD263"/>
      <c r="DE263"/>
      <c r="DG263" s="26">
        <f t="shared" si="253"/>
        <v>0</v>
      </c>
      <c r="DH263" s="26">
        <f t="shared" si="254"/>
        <v>0</v>
      </c>
      <c r="DI263" s="26">
        <f t="shared" si="255"/>
        <v>0</v>
      </c>
      <c r="DJ263" s="26">
        <f t="shared" si="256"/>
        <v>0</v>
      </c>
      <c r="DK263" s="26">
        <f t="shared" si="257"/>
        <v>0</v>
      </c>
      <c r="DL263" s="26">
        <f t="shared" si="258"/>
        <v>0</v>
      </c>
      <c r="DM263"/>
    </row>
    <row r="264" spans="1:117" x14ac:dyDescent="0.25">
      <c r="A264" s="713"/>
      <c r="B264" s="2974" t="s">
        <v>267</v>
      </c>
      <c r="C264" s="2974"/>
      <c r="D264" s="2975">
        <f>SUM(E264+F264)</f>
        <v>17</v>
      </c>
      <c r="E264" s="3495">
        <f t="shared" si="260"/>
        <v>3</v>
      </c>
      <c r="F264" s="3496">
        <f t="shared" si="260"/>
        <v>14</v>
      </c>
      <c r="G264" s="3017"/>
      <c r="H264" s="3018"/>
      <c r="I264" s="3019"/>
      <c r="J264" s="3018"/>
      <c r="K264" s="3019"/>
      <c r="L264" s="3018"/>
      <c r="M264" s="2995"/>
      <c r="N264" s="2962"/>
      <c r="O264" s="2995"/>
      <c r="P264" s="2962"/>
      <c r="Q264" s="3019"/>
      <c r="R264" s="3018"/>
      <c r="S264" s="3019"/>
      <c r="T264" s="3018"/>
      <c r="U264" s="2995"/>
      <c r="V264" s="2962"/>
      <c r="W264" s="2995"/>
      <c r="X264" s="2962"/>
      <c r="Y264" s="2980">
        <v>0</v>
      </c>
      <c r="Z264" s="2981">
        <v>2</v>
      </c>
      <c r="AA264" s="2980">
        <v>0</v>
      </c>
      <c r="AB264" s="2981">
        <v>1</v>
      </c>
      <c r="AC264" s="2980">
        <v>0</v>
      </c>
      <c r="AD264" s="2981">
        <v>4</v>
      </c>
      <c r="AE264" s="2980">
        <v>1</v>
      </c>
      <c r="AF264" s="2981">
        <v>3</v>
      </c>
      <c r="AG264" s="2980">
        <v>1</v>
      </c>
      <c r="AH264" s="2981">
        <v>0</v>
      </c>
      <c r="AI264" s="2980">
        <v>0</v>
      </c>
      <c r="AJ264" s="2981">
        <v>1</v>
      </c>
      <c r="AK264" s="2980">
        <v>1</v>
      </c>
      <c r="AL264" s="2981">
        <v>1</v>
      </c>
      <c r="AM264" s="2980">
        <v>0</v>
      </c>
      <c r="AN264" s="2981">
        <v>2</v>
      </c>
      <c r="AO264" s="2982">
        <v>0</v>
      </c>
      <c r="AP264" s="2983">
        <v>0</v>
      </c>
      <c r="AQ264" s="2961"/>
      <c r="AR264" s="2962"/>
      <c r="AS264" s="394">
        <v>6</v>
      </c>
      <c r="AT264" s="2980">
        <v>0</v>
      </c>
      <c r="AU264" s="2980">
        <v>0</v>
      </c>
      <c r="AV264" s="2984">
        <v>0</v>
      </c>
      <c r="AW264" s="2984">
        <v>0</v>
      </c>
      <c r="AX264" s="2979">
        <v>0</v>
      </c>
      <c r="AY264" t="str">
        <f t="shared" si="248"/>
        <v/>
      </c>
      <c r="CW264" s="25" t="str">
        <f t="shared" si="249"/>
        <v/>
      </c>
      <c r="CX264" s="25" t="str">
        <f t="shared" si="250"/>
        <v/>
      </c>
      <c r="CY264" s="25" t="str">
        <f t="shared" si="251"/>
        <v/>
      </c>
      <c r="CZ264" s="25" t="str">
        <f t="shared" si="252"/>
        <v/>
      </c>
      <c r="DA264" s="25" t="str">
        <f t="shared" si="246"/>
        <v/>
      </c>
      <c r="DB264" s="25" t="str">
        <f t="shared" si="247"/>
        <v/>
      </c>
      <c r="DC264"/>
      <c r="DD264"/>
      <c r="DE264"/>
      <c r="DG264" s="26">
        <f t="shared" si="253"/>
        <v>0</v>
      </c>
      <c r="DH264" s="26">
        <f t="shared" si="254"/>
        <v>0</v>
      </c>
      <c r="DI264" s="26">
        <f t="shared" si="255"/>
        <v>0</v>
      </c>
      <c r="DJ264" s="26">
        <f t="shared" si="256"/>
        <v>0</v>
      </c>
      <c r="DK264" s="26">
        <f t="shared" si="257"/>
        <v>0</v>
      </c>
      <c r="DL264" s="26">
        <f t="shared" si="258"/>
        <v>0</v>
      </c>
      <c r="DM264"/>
    </row>
    <row r="265" spans="1:117" x14ac:dyDescent="0.25">
      <c r="A265" s="713"/>
      <c r="B265" s="2974" t="s">
        <v>268</v>
      </c>
      <c r="C265" s="2974"/>
      <c r="D265" s="2975">
        <f t="shared" ref="D265:D304" si="261">SUM(E265+F265)</f>
        <v>19</v>
      </c>
      <c r="E265" s="3495">
        <f t="shared" si="260"/>
        <v>5</v>
      </c>
      <c r="F265" s="3496">
        <f t="shared" si="260"/>
        <v>14</v>
      </c>
      <c r="G265" s="3017"/>
      <c r="H265" s="3018"/>
      <c r="I265" s="3019"/>
      <c r="J265" s="3018"/>
      <c r="K265" s="3019"/>
      <c r="L265" s="3018"/>
      <c r="M265" s="2995"/>
      <c r="N265" s="2962"/>
      <c r="O265" s="2995"/>
      <c r="P265" s="2962"/>
      <c r="Q265" s="3019"/>
      <c r="R265" s="3018"/>
      <c r="S265" s="3019"/>
      <c r="T265" s="3018"/>
      <c r="U265" s="2995"/>
      <c r="V265" s="2962"/>
      <c r="W265" s="2995"/>
      <c r="X265" s="2962"/>
      <c r="Y265" s="2980">
        <v>2</v>
      </c>
      <c r="Z265" s="2981">
        <v>5</v>
      </c>
      <c r="AA265" s="2980">
        <v>0</v>
      </c>
      <c r="AB265" s="2981">
        <v>0</v>
      </c>
      <c r="AC265" s="2980">
        <v>1</v>
      </c>
      <c r="AD265" s="2981">
        <v>1</v>
      </c>
      <c r="AE265" s="2980">
        <v>0</v>
      </c>
      <c r="AF265" s="2981">
        <v>3</v>
      </c>
      <c r="AG265" s="2980">
        <v>1</v>
      </c>
      <c r="AH265" s="2981">
        <v>3</v>
      </c>
      <c r="AI265" s="2980">
        <v>1</v>
      </c>
      <c r="AJ265" s="2981">
        <v>1</v>
      </c>
      <c r="AK265" s="2980">
        <v>0</v>
      </c>
      <c r="AL265" s="2981">
        <v>1</v>
      </c>
      <c r="AM265" s="2980">
        <v>0</v>
      </c>
      <c r="AN265" s="2981">
        <v>0</v>
      </c>
      <c r="AO265" s="2982">
        <v>0</v>
      </c>
      <c r="AP265" s="2983">
        <v>0</v>
      </c>
      <c r="AQ265" s="2961"/>
      <c r="AR265" s="2962"/>
      <c r="AS265" s="2995"/>
      <c r="AT265" s="2980">
        <v>0</v>
      </c>
      <c r="AU265" s="2980">
        <v>0</v>
      </c>
      <c r="AV265" s="2984">
        <v>0</v>
      </c>
      <c r="AW265" s="2984">
        <v>0</v>
      </c>
      <c r="AX265" s="2979">
        <v>0</v>
      </c>
      <c r="AY265" t="str">
        <f t="shared" si="248"/>
        <v/>
      </c>
      <c r="CW265" s="25" t="str">
        <f t="shared" si="249"/>
        <v/>
      </c>
      <c r="CX265" s="25" t="str">
        <f t="shared" si="250"/>
        <v/>
      </c>
      <c r="CY265" s="25" t="str">
        <f t="shared" si="251"/>
        <v/>
      </c>
      <c r="CZ265" s="25" t="str">
        <f t="shared" si="252"/>
        <v/>
      </c>
      <c r="DA265" s="25" t="str">
        <f t="shared" si="246"/>
        <v/>
      </c>
      <c r="DB265" s="25" t="str">
        <f t="shared" si="247"/>
        <v/>
      </c>
      <c r="DC265"/>
      <c r="DD265"/>
      <c r="DE265"/>
      <c r="DG265" s="26">
        <f t="shared" si="253"/>
        <v>0</v>
      </c>
      <c r="DH265" s="26">
        <f t="shared" si="254"/>
        <v>0</v>
      </c>
      <c r="DI265" s="26">
        <f t="shared" si="255"/>
        <v>0</v>
      </c>
      <c r="DJ265" s="26">
        <f t="shared" si="256"/>
        <v>0</v>
      </c>
      <c r="DK265" s="26">
        <f t="shared" si="257"/>
        <v>0</v>
      </c>
      <c r="DL265" s="26">
        <f t="shared" si="258"/>
        <v>0</v>
      </c>
      <c r="DM265"/>
    </row>
    <row r="266" spans="1:117" x14ac:dyDescent="0.25">
      <c r="A266" s="713"/>
      <c r="B266" s="2985" t="s">
        <v>269</v>
      </c>
      <c r="C266" s="2986"/>
      <c r="D266" s="2975">
        <f t="shared" si="261"/>
        <v>12</v>
      </c>
      <c r="E266" s="3495">
        <f t="shared" si="260"/>
        <v>6</v>
      </c>
      <c r="F266" s="3496">
        <f t="shared" si="260"/>
        <v>6</v>
      </c>
      <c r="G266" s="425"/>
      <c r="H266" s="426"/>
      <c r="I266" s="427"/>
      <c r="J266" s="426"/>
      <c r="K266" s="427"/>
      <c r="L266" s="426"/>
      <c r="M266" s="2961"/>
      <c r="N266" s="2962"/>
      <c r="O266" s="2961"/>
      <c r="P266" s="2962"/>
      <c r="Q266" s="427"/>
      <c r="R266" s="426"/>
      <c r="S266" s="427"/>
      <c r="T266" s="426"/>
      <c r="U266" s="2961"/>
      <c r="V266" s="2962"/>
      <c r="W266" s="2961"/>
      <c r="X266" s="2962"/>
      <c r="Y266" s="403">
        <v>2</v>
      </c>
      <c r="Z266" s="404">
        <v>3</v>
      </c>
      <c r="AA266" s="403">
        <v>0</v>
      </c>
      <c r="AB266" s="404">
        <v>0</v>
      </c>
      <c r="AC266" s="403">
        <v>0</v>
      </c>
      <c r="AD266" s="404">
        <v>1</v>
      </c>
      <c r="AE266" s="403">
        <v>1</v>
      </c>
      <c r="AF266" s="404">
        <v>1</v>
      </c>
      <c r="AG266" s="403">
        <v>2</v>
      </c>
      <c r="AH266" s="404">
        <v>0</v>
      </c>
      <c r="AI266" s="403">
        <v>1</v>
      </c>
      <c r="AJ266" s="404">
        <v>0</v>
      </c>
      <c r="AK266" s="403">
        <v>0</v>
      </c>
      <c r="AL266" s="404">
        <v>0</v>
      </c>
      <c r="AM266" s="403">
        <v>0</v>
      </c>
      <c r="AN266" s="404">
        <v>1</v>
      </c>
      <c r="AO266" s="405">
        <v>0</v>
      </c>
      <c r="AP266" s="406">
        <v>0</v>
      </c>
      <c r="AQ266" s="2961"/>
      <c r="AR266" s="2962"/>
      <c r="AS266" s="2995"/>
      <c r="AT266" s="403">
        <v>0</v>
      </c>
      <c r="AU266" s="403">
        <v>0</v>
      </c>
      <c r="AV266" s="410">
        <v>0</v>
      </c>
      <c r="AW266" s="410">
        <v>0</v>
      </c>
      <c r="AX266" s="402">
        <v>0</v>
      </c>
      <c r="AY266" t="str">
        <f t="shared" si="248"/>
        <v/>
      </c>
      <c r="CW266" s="25" t="str">
        <f t="shared" si="249"/>
        <v/>
      </c>
      <c r="CX266" s="25" t="str">
        <f t="shared" si="250"/>
        <v/>
      </c>
      <c r="CY266" s="25" t="str">
        <f t="shared" si="251"/>
        <v/>
      </c>
      <c r="CZ266" s="25" t="str">
        <f t="shared" si="252"/>
        <v/>
      </c>
      <c r="DA266" s="25" t="str">
        <f t="shared" si="246"/>
        <v/>
      </c>
      <c r="DB266" s="25" t="str">
        <f t="shared" si="247"/>
        <v/>
      </c>
      <c r="DC266"/>
      <c r="DD266"/>
      <c r="DE266"/>
      <c r="DG266" s="26">
        <f t="shared" si="253"/>
        <v>0</v>
      </c>
      <c r="DH266" s="26">
        <f t="shared" si="254"/>
        <v>0</v>
      </c>
      <c r="DI266" s="26">
        <f t="shared" si="255"/>
        <v>0</v>
      </c>
      <c r="DJ266" s="26">
        <f t="shared" si="256"/>
        <v>0</v>
      </c>
      <c r="DK266" s="26">
        <f t="shared" si="257"/>
        <v>0</v>
      </c>
      <c r="DL266" s="26">
        <f t="shared" si="258"/>
        <v>0</v>
      </c>
      <c r="DM266"/>
    </row>
    <row r="267" spans="1:117" ht="15" customHeight="1" x14ac:dyDescent="0.25">
      <c r="A267" s="713"/>
      <c r="B267" s="2985" t="s">
        <v>270</v>
      </c>
      <c r="C267" s="2986"/>
      <c r="D267" s="2975">
        <f t="shared" si="261"/>
        <v>0</v>
      </c>
      <c r="E267" s="3495">
        <f t="shared" si="260"/>
        <v>0</v>
      </c>
      <c r="F267" s="3496">
        <f t="shared" si="260"/>
        <v>0</v>
      </c>
      <c r="G267" s="425"/>
      <c r="H267" s="426"/>
      <c r="I267" s="427"/>
      <c r="J267" s="426"/>
      <c r="K267" s="427"/>
      <c r="L267" s="426"/>
      <c r="M267" s="407"/>
      <c r="N267" s="408"/>
      <c r="O267" s="407"/>
      <c r="P267" s="408"/>
      <c r="Q267" s="427"/>
      <c r="R267" s="426"/>
      <c r="S267" s="427"/>
      <c r="T267" s="426"/>
      <c r="U267" s="407"/>
      <c r="V267" s="408"/>
      <c r="W267" s="407"/>
      <c r="X267" s="408"/>
      <c r="Y267" s="403">
        <v>0</v>
      </c>
      <c r="Z267" s="404">
        <v>0</v>
      </c>
      <c r="AA267" s="403">
        <v>0</v>
      </c>
      <c r="AB267" s="404">
        <v>0</v>
      </c>
      <c r="AC267" s="403">
        <v>0</v>
      </c>
      <c r="AD267" s="404">
        <v>0</v>
      </c>
      <c r="AE267" s="403">
        <v>0</v>
      </c>
      <c r="AF267" s="404">
        <v>0</v>
      </c>
      <c r="AG267" s="403">
        <v>0</v>
      </c>
      <c r="AH267" s="404">
        <v>0</v>
      </c>
      <c r="AI267" s="403">
        <v>0</v>
      </c>
      <c r="AJ267" s="404">
        <v>0</v>
      </c>
      <c r="AK267" s="403">
        <v>0</v>
      </c>
      <c r="AL267" s="404">
        <v>0</v>
      </c>
      <c r="AM267" s="403">
        <v>0</v>
      </c>
      <c r="AN267" s="404">
        <v>0</v>
      </c>
      <c r="AO267" s="405">
        <v>0</v>
      </c>
      <c r="AP267" s="406">
        <v>0</v>
      </c>
      <c r="AQ267" s="407"/>
      <c r="AR267" s="408"/>
      <c r="AS267" s="409"/>
      <c r="AT267" s="403">
        <v>0</v>
      </c>
      <c r="AU267" s="403">
        <v>0</v>
      </c>
      <c r="AV267" s="410">
        <v>0</v>
      </c>
      <c r="AW267" s="410">
        <v>0</v>
      </c>
      <c r="AX267" s="402">
        <v>0</v>
      </c>
      <c r="AY267" t="str">
        <f t="shared" si="248"/>
        <v/>
      </c>
      <c r="CW267" s="25" t="str">
        <f t="shared" si="249"/>
        <v/>
      </c>
      <c r="CX267" s="25" t="str">
        <f t="shared" si="250"/>
        <v/>
      </c>
      <c r="CY267" s="25" t="str">
        <f t="shared" si="251"/>
        <v/>
      </c>
      <c r="CZ267" s="25" t="str">
        <f t="shared" si="252"/>
        <v/>
      </c>
      <c r="DA267" s="25" t="str">
        <f t="shared" si="246"/>
        <v/>
      </c>
      <c r="DB267" s="25" t="str">
        <f t="shared" si="247"/>
        <v/>
      </c>
      <c r="DC267"/>
      <c r="DD267"/>
      <c r="DE267"/>
      <c r="DG267" s="26">
        <f t="shared" si="253"/>
        <v>0</v>
      </c>
      <c r="DH267" s="26">
        <f t="shared" si="254"/>
        <v>0</v>
      </c>
      <c r="DI267" s="26">
        <f t="shared" si="255"/>
        <v>0</v>
      </c>
      <c r="DJ267" s="26">
        <f t="shared" si="256"/>
        <v>0</v>
      </c>
      <c r="DK267" s="26">
        <f t="shared" si="257"/>
        <v>0</v>
      </c>
      <c r="DL267" s="26">
        <f t="shared" si="258"/>
        <v>0</v>
      </c>
      <c r="DM267"/>
    </row>
    <row r="268" spans="1:117" x14ac:dyDescent="0.25">
      <c r="A268" s="3035"/>
      <c r="B268" s="2987" t="s">
        <v>271</v>
      </c>
      <c r="C268" s="2987"/>
      <c r="D268" s="2988">
        <f t="shared" si="261"/>
        <v>0</v>
      </c>
      <c r="E268" s="3497">
        <f t="shared" si="260"/>
        <v>0</v>
      </c>
      <c r="F268" s="3498">
        <f t="shared" si="260"/>
        <v>0</v>
      </c>
      <c r="G268" s="3022"/>
      <c r="H268" s="3023"/>
      <c r="I268" s="3024"/>
      <c r="J268" s="3023"/>
      <c r="K268" s="3024"/>
      <c r="L268" s="3023"/>
      <c r="M268" s="3022"/>
      <c r="N268" s="3023"/>
      <c r="O268" s="3022"/>
      <c r="P268" s="3023"/>
      <c r="Q268" s="3024"/>
      <c r="R268" s="3023"/>
      <c r="S268" s="3024"/>
      <c r="T268" s="3023"/>
      <c r="U268" s="3022"/>
      <c r="V268" s="3023"/>
      <c r="W268" s="3022"/>
      <c r="X268" s="3023"/>
      <c r="Y268" s="2970">
        <v>0</v>
      </c>
      <c r="Z268" s="389">
        <v>0</v>
      </c>
      <c r="AA268" s="2970">
        <v>0</v>
      </c>
      <c r="AB268" s="389">
        <v>0</v>
      </c>
      <c r="AC268" s="2970">
        <v>0</v>
      </c>
      <c r="AD268" s="389">
        <v>0</v>
      </c>
      <c r="AE268" s="2970">
        <v>0</v>
      </c>
      <c r="AF268" s="389">
        <v>0</v>
      </c>
      <c r="AG268" s="2970">
        <v>0</v>
      </c>
      <c r="AH268" s="389">
        <v>0</v>
      </c>
      <c r="AI268" s="2970">
        <v>0</v>
      </c>
      <c r="AJ268" s="389">
        <v>0</v>
      </c>
      <c r="AK268" s="2970">
        <v>0</v>
      </c>
      <c r="AL268" s="389">
        <v>0</v>
      </c>
      <c r="AM268" s="2970">
        <v>0</v>
      </c>
      <c r="AN268" s="389">
        <v>0</v>
      </c>
      <c r="AO268" s="2971">
        <v>0</v>
      </c>
      <c r="AP268" s="2972">
        <v>0</v>
      </c>
      <c r="AQ268" s="2992"/>
      <c r="AR268" s="2993"/>
      <c r="AS268" s="413"/>
      <c r="AT268" s="2970">
        <v>0</v>
      </c>
      <c r="AU268" s="2970">
        <v>0</v>
      </c>
      <c r="AV268" s="2973">
        <v>0</v>
      </c>
      <c r="AW268" s="2973">
        <v>0</v>
      </c>
      <c r="AX268" s="2969">
        <v>0</v>
      </c>
      <c r="AY268" t="str">
        <f t="shared" si="248"/>
        <v/>
      </c>
      <c r="CW268" s="25" t="str">
        <f t="shared" si="249"/>
        <v/>
      </c>
      <c r="CX268" s="25" t="str">
        <f t="shared" si="250"/>
        <v/>
      </c>
      <c r="CY268" s="25" t="str">
        <f t="shared" si="251"/>
        <v/>
      </c>
      <c r="CZ268" s="25" t="str">
        <f t="shared" si="252"/>
        <v/>
      </c>
      <c r="DA268" s="25" t="str">
        <f t="shared" si="246"/>
        <v/>
      </c>
      <c r="DB268" s="25" t="str">
        <f t="shared" si="247"/>
        <v/>
      </c>
      <c r="DC268"/>
      <c r="DD268"/>
      <c r="DE268"/>
      <c r="DG268" s="26">
        <f t="shared" si="253"/>
        <v>0</v>
      </c>
      <c r="DH268" s="26">
        <f t="shared" si="254"/>
        <v>0</v>
      </c>
      <c r="DI268" s="26">
        <f t="shared" si="255"/>
        <v>0</v>
      </c>
      <c r="DJ268" s="26">
        <f t="shared" si="256"/>
        <v>0</v>
      </c>
      <c r="DK268" s="26">
        <f t="shared" si="257"/>
        <v>0</v>
      </c>
      <c r="DL268" s="26">
        <f t="shared" si="258"/>
        <v>0</v>
      </c>
      <c r="DM268"/>
    </row>
    <row r="269" spans="1:117" x14ac:dyDescent="0.25">
      <c r="A269" s="3499" t="s">
        <v>276</v>
      </c>
      <c r="B269" s="830" t="s">
        <v>266</v>
      </c>
      <c r="C269" s="830"/>
      <c r="D269" s="245">
        <f t="shared" si="261"/>
        <v>19</v>
      </c>
      <c r="E269" s="3500">
        <f t="shared" si="260"/>
        <v>9</v>
      </c>
      <c r="F269" s="3501">
        <f t="shared" si="260"/>
        <v>10</v>
      </c>
      <c r="G269" s="432"/>
      <c r="H269" s="433"/>
      <c r="I269" s="434"/>
      <c r="J269" s="433"/>
      <c r="K269" s="434"/>
      <c r="L269" s="433"/>
      <c r="M269" s="435"/>
      <c r="N269" s="436"/>
      <c r="O269" s="435"/>
      <c r="P269" s="436"/>
      <c r="Q269" s="434"/>
      <c r="R269" s="433"/>
      <c r="S269" s="434"/>
      <c r="T269" s="433"/>
      <c r="U269" s="435"/>
      <c r="V269" s="436"/>
      <c r="W269" s="435"/>
      <c r="X269" s="436"/>
      <c r="Y269" s="394">
        <v>0</v>
      </c>
      <c r="Z269" s="395">
        <v>0</v>
      </c>
      <c r="AA269" s="394">
        <v>0</v>
      </c>
      <c r="AB269" s="395">
        <v>0</v>
      </c>
      <c r="AC269" s="394">
        <v>0</v>
      </c>
      <c r="AD269" s="395">
        <v>0</v>
      </c>
      <c r="AE269" s="394">
        <v>0</v>
      </c>
      <c r="AF269" s="395">
        <v>1</v>
      </c>
      <c r="AG269" s="394">
        <v>1</v>
      </c>
      <c r="AH269" s="395">
        <v>1</v>
      </c>
      <c r="AI269" s="394">
        <v>0</v>
      </c>
      <c r="AJ269" s="395">
        <v>1</v>
      </c>
      <c r="AK269" s="394">
        <v>3</v>
      </c>
      <c r="AL269" s="395">
        <v>6</v>
      </c>
      <c r="AM269" s="394">
        <v>5</v>
      </c>
      <c r="AN269" s="395">
        <v>1</v>
      </c>
      <c r="AO269" s="396">
        <v>0</v>
      </c>
      <c r="AP269" s="397">
        <v>0</v>
      </c>
      <c r="AQ269" s="392">
        <v>8</v>
      </c>
      <c r="AR269" s="393">
        <v>8</v>
      </c>
      <c r="AS269" s="3480">
        <v>8</v>
      </c>
      <c r="AT269" s="394">
        <v>0</v>
      </c>
      <c r="AU269" s="394">
        <v>0</v>
      </c>
      <c r="AV269" s="398">
        <v>0</v>
      </c>
      <c r="AW269" s="398">
        <v>0</v>
      </c>
      <c r="AX269" s="393">
        <v>0</v>
      </c>
      <c r="AY269" t="str">
        <f t="shared" si="248"/>
        <v/>
      </c>
      <c r="CW269" s="25" t="str">
        <f t="shared" si="249"/>
        <v/>
      </c>
      <c r="CX269" s="25" t="str">
        <f t="shared" si="250"/>
        <v/>
      </c>
      <c r="CY269" s="25" t="str">
        <f t="shared" si="251"/>
        <v/>
      </c>
      <c r="CZ269" s="25" t="str">
        <f t="shared" si="252"/>
        <v/>
      </c>
      <c r="DA269" s="25" t="str">
        <f t="shared" si="246"/>
        <v/>
      </c>
      <c r="DB269" s="25" t="str">
        <f t="shared" si="247"/>
        <v/>
      </c>
      <c r="DC269"/>
      <c r="DD269"/>
      <c r="DE269"/>
      <c r="DG269" s="26">
        <f t="shared" si="253"/>
        <v>0</v>
      </c>
      <c r="DH269" s="26">
        <f t="shared" si="254"/>
        <v>0</v>
      </c>
      <c r="DI269" s="26">
        <f t="shared" si="255"/>
        <v>0</v>
      </c>
      <c r="DJ269" s="26">
        <f t="shared" si="256"/>
        <v>0</v>
      </c>
      <c r="DK269" s="26">
        <f t="shared" si="257"/>
        <v>0</v>
      </c>
      <c r="DL269" s="26">
        <f t="shared" si="258"/>
        <v>0</v>
      </c>
      <c r="DM269"/>
    </row>
    <row r="270" spans="1:117" x14ac:dyDescent="0.25">
      <c r="A270" s="713"/>
      <c r="B270" s="2974" t="s">
        <v>267</v>
      </c>
      <c r="C270" s="2974"/>
      <c r="D270" s="2975">
        <f t="shared" si="261"/>
        <v>51</v>
      </c>
      <c r="E270" s="3495">
        <f t="shared" si="260"/>
        <v>15</v>
      </c>
      <c r="F270" s="3496">
        <f t="shared" si="260"/>
        <v>36</v>
      </c>
      <c r="G270" s="3017"/>
      <c r="H270" s="3018"/>
      <c r="I270" s="3019"/>
      <c r="J270" s="3018"/>
      <c r="K270" s="3019"/>
      <c r="L270" s="3018"/>
      <c r="M270" s="2995"/>
      <c r="N270" s="2962"/>
      <c r="O270" s="2995"/>
      <c r="P270" s="2962"/>
      <c r="Q270" s="3019"/>
      <c r="R270" s="3018"/>
      <c r="S270" s="3019"/>
      <c r="T270" s="3018"/>
      <c r="U270" s="2995"/>
      <c r="V270" s="2962"/>
      <c r="W270" s="2995"/>
      <c r="X270" s="2962"/>
      <c r="Y270" s="2980">
        <v>0</v>
      </c>
      <c r="Z270" s="2981">
        <v>0</v>
      </c>
      <c r="AA270" s="2980">
        <v>0</v>
      </c>
      <c r="AB270" s="2981">
        <v>0</v>
      </c>
      <c r="AC270" s="2980">
        <v>0</v>
      </c>
      <c r="AD270" s="2981">
        <v>0</v>
      </c>
      <c r="AE270" s="2980">
        <v>0</v>
      </c>
      <c r="AF270" s="2981">
        <v>5</v>
      </c>
      <c r="AG270" s="2980">
        <v>0</v>
      </c>
      <c r="AH270" s="2981">
        <v>8</v>
      </c>
      <c r="AI270" s="2980">
        <v>2</v>
      </c>
      <c r="AJ270" s="2981">
        <v>2</v>
      </c>
      <c r="AK270" s="2980">
        <v>3</v>
      </c>
      <c r="AL270" s="2981">
        <v>10</v>
      </c>
      <c r="AM270" s="2980">
        <v>10</v>
      </c>
      <c r="AN270" s="2981">
        <v>11</v>
      </c>
      <c r="AO270" s="2982">
        <v>1</v>
      </c>
      <c r="AP270" s="2983">
        <v>0</v>
      </c>
      <c r="AQ270" s="2961"/>
      <c r="AR270" s="2962"/>
      <c r="AS270" s="394">
        <v>8</v>
      </c>
      <c r="AT270" s="2980">
        <v>0</v>
      </c>
      <c r="AU270" s="2980">
        <v>0</v>
      </c>
      <c r="AV270" s="2984">
        <v>0</v>
      </c>
      <c r="AW270" s="2984">
        <v>0</v>
      </c>
      <c r="AX270" s="2979">
        <v>0</v>
      </c>
      <c r="AY270" t="str">
        <f t="shared" si="248"/>
        <v/>
      </c>
      <c r="CW270" s="25" t="str">
        <f t="shared" si="249"/>
        <v/>
      </c>
      <c r="CX270" s="25" t="str">
        <f t="shared" si="250"/>
        <v/>
      </c>
      <c r="CY270" s="25" t="str">
        <f t="shared" si="251"/>
        <v/>
      </c>
      <c r="CZ270" s="25" t="str">
        <f t="shared" si="252"/>
        <v/>
      </c>
      <c r="DA270" s="25" t="str">
        <f t="shared" si="246"/>
        <v/>
      </c>
      <c r="DB270" s="25" t="str">
        <f t="shared" si="247"/>
        <v/>
      </c>
      <c r="DC270"/>
      <c r="DD270"/>
      <c r="DE270"/>
      <c r="DG270" s="26">
        <f t="shared" si="253"/>
        <v>0</v>
      </c>
      <c r="DH270" s="26">
        <f t="shared" si="254"/>
        <v>0</v>
      </c>
      <c r="DI270" s="26">
        <f t="shared" si="255"/>
        <v>0</v>
      </c>
      <c r="DJ270" s="26">
        <f t="shared" si="256"/>
        <v>0</v>
      </c>
      <c r="DK270" s="26">
        <f t="shared" si="257"/>
        <v>0</v>
      </c>
      <c r="DL270" s="26">
        <f t="shared" si="258"/>
        <v>0</v>
      </c>
      <c r="DM270"/>
    </row>
    <row r="271" spans="1:117" x14ac:dyDescent="0.25">
      <c r="A271" s="713"/>
      <c r="B271" s="2974" t="s">
        <v>268</v>
      </c>
      <c r="C271" s="2974"/>
      <c r="D271" s="2975">
        <f t="shared" si="261"/>
        <v>19</v>
      </c>
      <c r="E271" s="3495">
        <f t="shared" si="260"/>
        <v>7</v>
      </c>
      <c r="F271" s="3496">
        <f t="shared" si="260"/>
        <v>12</v>
      </c>
      <c r="G271" s="3017"/>
      <c r="H271" s="3018"/>
      <c r="I271" s="3019"/>
      <c r="J271" s="3018"/>
      <c r="K271" s="3019"/>
      <c r="L271" s="3018"/>
      <c r="M271" s="2995"/>
      <c r="N271" s="2962"/>
      <c r="O271" s="2995"/>
      <c r="P271" s="2962"/>
      <c r="Q271" s="3019"/>
      <c r="R271" s="3018"/>
      <c r="S271" s="3019"/>
      <c r="T271" s="3018"/>
      <c r="U271" s="2995"/>
      <c r="V271" s="2962"/>
      <c r="W271" s="2995"/>
      <c r="X271" s="2962"/>
      <c r="Y271" s="2980">
        <v>0</v>
      </c>
      <c r="Z271" s="2981">
        <v>0</v>
      </c>
      <c r="AA271" s="2980">
        <v>0</v>
      </c>
      <c r="AB271" s="2981">
        <v>0</v>
      </c>
      <c r="AC271" s="2980">
        <v>0</v>
      </c>
      <c r="AD271" s="2981">
        <v>0</v>
      </c>
      <c r="AE271" s="2980">
        <v>0</v>
      </c>
      <c r="AF271" s="2981">
        <v>1</v>
      </c>
      <c r="AG271" s="2980">
        <v>0</v>
      </c>
      <c r="AH271" s="2981">
        <v>1</v>
      </c>
      <c r="AI271" s="2980">
        <v>0</v>
      </c>
      <c r="AJ271" s="2981">
        <v>1</v>
      </c>
      <c r="AK271" s="2980">
        <v>4</v>
      </c>
      <c r="AL271" s="2981">
        <v>7</v>
      </c>
      <c r="AM271" s="2980">
        <v>3</v>
      </c>
      <c r="AN271" s="2981">
        <v>2</v>
      </c>
      <c r="AO271" s="2982">
        <v>0</v>
      </c>
      <c r="AP271" s="2983">
        <v>0</v>
      </c>
      <c r="AQ271" s="2961"/>
      <c r="AR271" s="2962"/>
      <c r="AS271" s="2995"/>
      <c r="AT271" s="2980">
        <v>0</v>
      </c>
      <c r="AU271" s="2980">
        <v>0</v>
      </c>
      <c r="AV271" s="2984">
        <v>0</v>
      </c>
      <c r="AW271" s="2984">
        <v>0</v>
      </c>
      <c r="AX271" s="2979">
        <v>0</v>
      </c>
      <c r="AY271" t="str">
        <f t="shared" si="248"/>
        <v/>
      </c>
      <c r="CW271" s="25" t="str">
        <f t="shared" si="249"/>
        <v/>
      </c>
      <c r="CX271" s="25" t="str">
        <f t="shared" si="250"/>
        <v/>
      </c>
      <c r="CY271" s="25" t="str">
        <f t="shared" si="251"/>
        <v/>
      </c>
      <c r="CZ271" s="25" t="str">
        <f t="shared" si="252"/>
        <v/>
      </c>
      <c r="DA271" s="25" t="str">
        <f t="shared" si="246"/>
        <v/>
      </c>
      <c r="DB271" s="25" t="str">
        <f t="shared" si="247"/>
        <v/>
      </c>
      <c r="DC271"/>
      <c r="DD271"/>
      <c r="DE271"/>
      <c r="DG271" s="26">
        <f t="shared" si="253"/>
        <v>0</v>
      </c>
      <c r="DH271" s="26">
        <f t="shared" si="254"/>
        <v>0</v>
      </c>
      <c r="DI271" s="26">
        <f t="shared" si="255"/>
        <v>0</v>
      </c>
      <c r="DJ271" s="26">
        <f t="shared" si="256"/>
        <v>0</v>
      </c>
      <c r="DK271" s="26">
        <f t="shared" si="257"/>
        <v>0</v>
      </c>
      <c r="DL271" s="26">
        <f t="shared" si="258"/>
        <v>0</v>
      </c>
      <c r="DM271"/>
    </row>
    <row r="272" spans="1:117" x14ac:dyDescent="0.25">
      <c r="A272" s="713"/>
      <c r="B272" s="2985" t="s">
        <v>269</v>
      </c>
      <c r="C272" s="2986"/>
      <c r="D272" s="2975">
        <f t="shared" si="261"/>
        <v>19</v>
      </c>
      <c r="E272" s="3495">
        <f t="shared" si="260"/>
        <v>9</v>
      </c>
      <c r="F272" s="3496">
        <f t="shared" si="260"/>
        <v>10</v>
      </c>
      <c r="G272" s="425"/>
      <c r="H272" s="426"/>
      <c r="I272" s="427"/>
      <c r="J272" s="426"/>
      <c r="K272" s="427"/>
      <c r="L272" s="426"/>
      <c r="M272" s="2961"/>
      <c r="N272" s="2962"/>
      <c r="O272" s="2961"/>
      <c r="P272" s="2962"/>
      <c r="Q272" s="427"/>
      <c r="R272" s="426"/>
      <c r="S272" s="427"/>
      <c r="T272" s="426"/>
      <c r="U272" s="2961"/>
      <c r="V272" s="2962"/>
      <c r="W272" s="2961"/>
      <c r="X272" s="2962"/>
      <c r="Y272" s="403">
        <v>0</v>
      </c>
      <c r="Z272" s="404">
        <v>0</v>
      </c>
      <c r="AA272" s="403">
        <v>0</v>
      </c>
      <c r="AB272" s="404">
        <v>0</v>
      </c>
      <c r="AC272" s="403">
        <v>0</v>
      </c>
      <c r="AD272" s="404">
        <v>0</v>
      </c>
      <c r="AE272" s="403">
        <v>0</v>
      </c>
      <c r="AF272" s="404">
        <v>3</v>
      </c>
      <c r="AG272" s="403">
        <v>1</v>
      </c>
      <c r="AH272" s="404">
        <v>3</v>
      </c>
      <c r="AI272" s="403">
        <v>2</v>
      </c>
      <c r="AJ272" s="404">
        <v>0</v>
      </c>
      <c r="AK272" s="403">
        <v>1</v>
      </c>
      <c r="AL272" s="404">
        <v>2</v>
      </c>
      <c r="AM272" s="403">
        <v>5</v>
      </c>
      <c r="AN272" s="404">
        <v>2</v>
      </c>
      <c r="AO272" s="405">
        <v>1</v>
      </c>
      <c r="AP272" s="406">
        <v>0</v>
      </c>
      <c r="AQ272" s="2961"/>
      <c r="AR272" s="2962"/>
      <c r="AS272" s="2995"/>
      <c r="AT272" s="403">
        <v>0</v>
      </c>
      <c r="AU272" s="403">
        <v>0</v>
      </c>
      <c r="AV272" s="410">
        <v>0</v>
      </c>
      <c r="AW272" s="410">
        <v>0</v>
      </c>
      <c r="AX272" s="402">
        <v>0</v>
      </c>
      <c r="AY272" t="str">
        <f t="shared" si="248"/>
        <v/>
      </c>
      <c r="CW272" s="25" t="str">
        <f t="shared" si="249"/>
        <v/>
      </c>
      <c r="CX272" s="25" t="str">
        <f t="shared" si="250"/>
        <v/>
      </c>
      <c r="CY272" s="25" t="str">
        <f t="shared" si="251"/>
        <v/>
      </c>
      <c r="CZ272" s="25" t="str">
        <f t="shared" si="252"/>
        <v/>
      </c>
      <c r="DA272" s="25" t="str">
        <f t="shared" si="246"/>
        <v/>
      </c>
      <c r="DB272" s="25" t="str">
        <f t="shared" si="247"/>
        <v/>
      </c>
      <c r="DC272"/>
      <c r="DD272"/>
      <c r="DE272"/>
      <c r="DG272" s="26">
        <f t="shared" si="253"/>
        <v>0</v>
      </c>
      <c r="DH272" s="26">
        <f t="shared" si="254"/>
        <v>0</v>
      </c>
      <c r="DI272" s="26">
        <f t="shared" si="255"/>
        <v>0</v>
      </c>
      <c r="DJ272" s="26">
        <f t="shared" si="256"/>
        <v>0</v>
      </c>
      <c r="DK272" s="26">
        <f t="shared" si="257"/>
        <v>0</v>
      </c>
      <c r="DL272" s="26">
        <f t="shared" si="258"/>
        <v>0</v>
      </c>
      <c r="DM272"/>
    </row>
    <row r="273" spans="1:117" ht="15" customHeight="1" x14ac:dyDescent="0.25">
      <c r="A273" s="713"/>
      <c r="B273" s="2985" t="s">
        <v>270</v>
      </c>
      <c r="C273" s="2986"/>
      <c r="D273" s="2975">
        <f t="shared" si="261"/>
        <v>0</v>
      </c>
      <c r="E273" s="3495">
        <f t="shared" si="260"/>
        <v>0</v>
      </c>
      <c r="F273" s="3496">
        <f t="shared" si="260"/>
        <v>0</v>
      </c>
      <c r="G273" s="425"/>
      <c r="H273" s="426"/>
      <c r="I273" s="427"/>
      <c r="J273" s="426"/>
      <c r="K273" s="427"/>
      <c r="L273" s="426"/>
      <c r="M273" s="407"/>
      <c r="N273" s="408"/>
      <c r="O273" s="407"/>
      <c r="P273" s="408"/>
      <c r="Q273" s="427"/>
      <c r="R273" s="426"/>
      <c r="S273" s="427"/>
      <c r="T273" s="426"/>
      <c r="U273" s="407"/>
      <c r="V273" s="408"/>
      <c r="W273" s="407"/>
      <c r="X273" s="408"/>
      <c r="Y273" s="403">
        <v>0</v>
      </c>
      <c r="Z273" s="404">
        <v>0</v>
      </c>
      <c r="AA273" s="403">
        <v>0</v>
      </c>
      <c r="AB273" s="404">
        <v>0</v>
      </c>
      <c r="AC273" s="403">
        <v>0</v>
      </c>
      <c r="AD273" s="404">
        <v>0</v>
      </c>
      <c r="AE273" s="403">
        <v>0</v>
      </c>
      <c r="AF273" s="404">
        <v>0</v>
      </c>
      <c r="AG273" s="403">
        <v>0</v>
      </c>
      <c r="AH273" s="404">
        <v>0</v>
      </c>
      <c r="AI273" s="403">
        <v>0</v>
      </c>
      <c r="AJ273" s="404">
        <v>0</v>
      </c>
      <c r="AK273" s="403">
        <v>0</v>
      </c>
      <c r="AL273" s="404">
        <v>0</v>
      </c>
      <c r="AM273" s="403">
        <v>0</v>
      </c>
      <c r="AN273" s="404">
        <v>0</v>
      </c>
      <c r="AO273" s="405">
        <v>0</v>
      </c>
      <c r="AP273" s="406">
        <v>0</v>
      </c>
      <c r="AQ273" s="407"/>
      <c r="AR273" s="408"/>
      <c r="AS273" s="409"/>
      <c r="AT273" s="403">
        <v>0</v>
      </c>
      <c r="AU273" s="403">
        <v>0</v>
      </c>
      <c r="AV273" s="410">
        <v>0</v>
      </c>
      <c r="AW273" s="410">
        <v>0</v>
      </c>
      <c r="AX273" s="402">
        <v>0</v>
      </c>
      <c r="AY273" t="str">
        <f t="shared" si="248"/>
        <v/>
      </c>
      <c r="CW273" s="25" t="str">
        <f t="shared" si="249"/>
        <v/>
      </c>
      <c r="CX273" s="25" t="str">
        <f t="shared" si="250"/>
        <v/>
      </c>
      <c r="CY273" s="25" t="str">
        <f t="shared" si="251"/>
        <v/>
      </c>
      <c r="CZ273" s="25" t="str">
        <f t="shared" si="252"/>
        <v/>
      </c>
      <c r="DA273" s="25" t="str">
        <f t="shared" si="246"/>
        <v/>
      </c>
      <c r="DB273" s="25" t="str">
        <f t="shared" si="247"/>
        <v/>
      </c>
      <c r="DC273"/>
      <c r="DD273"/>
      <c r="DE273"/>
      <c r="DG273" s="26">
        <f t="shared" si="253"/>
        <v>0</v>
      </c>
      <c r="DH273" s="26">
        <f t="shared" si="254"/>
        <v>0</v>
      </c>
      <c r="DI273" s="26">
        <f t="shared" si="255"/>
        <v>0</v>
      </c>
      <c r="DJ273" s="26">
        <f t="shared" si="256"/>
        <v>0</v>
      </c>
      <c r="DK273" s="26">
        <f t="shared" si="257"/>
        <v>0</v>
      </c>
      <c r="DL273" s="26">
        <f t="shared" si="258"/>
        <v>0</v>
      </c>
      <c r="DM273"/>
    </row>
    <row r="274" spans="1:117" x14ac:dyDescent="0.25">
      <c r="A274" s="3502"/>
      <c r="B274" s="2987" t="s">
        <v>271</v>
      </c>
      <c r="C274" s="2987"/>
      <c r="D274" s="2988">
        <f t="shared" si="261"/>
        <v>0</v>
      </c>
      <c r="E274" s="3497">
        <f t="shared" si="260"/>
        <v>0</v>
      </c>
      <c r="F274" s="3498">
        <f t="shared" si="260"/>
        <v>0</v>
      </c>
      <c r="G274" s="3022"/>
      <c r="H274" s="3023"/>
      <c r="I274" s="3024"/>
      <c r="J274" s="3023"/>
      <c r="K274" s="3024"/>
      <c r="L274" s="3023"/>
      <c r="M274" s="3022"/>
      <c r="N274" s="3023"/>
      <c r="O274" s="3022"/>
      <c r="P274" s="3023"/>
      <c r="Q274" s="3024"/>
      <c r="R274" s="3023"/>
      <c r="S274" s="3024"/>
      <c r="T274" s="3023"/>
      <c r="U274" s="3022"/>
      <c r="V274" s="3023"/>
      <c r="W274" s="3022"/>
      <c r="X274" s="3023"/>
      <c r="Y274" s="2970">
        <v>0</v>
      </c>
      <c r="Z274" s="389">
        <v>0</v>
      </c>
      <c r="AA274" s="2970">
        <v>0</v>
      </c>
      <c r="AB274" s="389">
        <v>0</v>
      </c>
      <c r="AC274" s="2970">
        <v>0</v>
      </c>
      <c r="AD274" s="389">
        <v>0</v>
      </c>
      <c r="AE274" s="2970">
        <v>0</v>
      </c>
      <c r="AF274" s="389">
        <v>0</v>
      </c>
      <c r="AG274" s="2970">
        <v>0</v>
      </c>
      <c r="AH274" s="389">
        <v>0</v>
      </c>
      <c r="AI274" s="2970">
        <v>0</v>
      </c>
      <c r="AJ274" s="389">
        <v>0</v>
      </c>
      <c r="AK274" s="2970">
        <v>0</v>
      </c>
      <c r="AL274" s="389">
        <v>0</v>
      </c>
      <c r="AM274" s="2970">
        <v>0</v>
      </c>
      <c r="AN274" s="389">
        <v>0</v>
      </c>
      <c r="AO274" s="2971">
        <v>0</v>
      </c>
      <c r="AP274" s="2972">
        <v>0</v>
      </c>
      <c r="AQ274" s="2992"/>
      <c r="AR274" s="2993"/>
      <c r="AS274" s="413"/>
      <c r="AT274" s="2970">
        <v>0</v>
      </c>
      <c r="AU274" s="2970">
        <v>0</v>
      </c>
      <c r="AV274" s="2973">
        <v>0</v>
      </c>
      <c r="AW274" s="2973">
        <v>0</v>
      </c>
      <c r="AX274" s="2969">
        <v>0</v>
      </c>
      <c r="AY274" t="str">
        <f t="shared" si="248"/>
        <v/>
      </c>
      <c r="CW274" s="25" t="str">
        <f t="shared" si="249"/>
        <v/>
      </c>
      <c r="CX274" s="25" t="str">
        <f t="shared" si="250"/>
        <v/>
      </c>
      <c r="CY274" s="25" t="str">
        <f t="shared" si="251"/>
        <v/>
      </c>
      <c r="CZ274" s="25" t="str">
        <f t="shared" si="252"/>
        <v/>
      </c>
      <c r="DA274" s="25" t="str">
        <f t="shared" si="246"/>
        <v/>
      </c>
      <c r="DB274" s="25" t="str">
        <f t="shared" si="247"/>
        <v/>
      </c>
      <c r="DC274"/>
      <c r="DD274"/>
      <c r="DE274"/>
      <c r="DG274" s="26">
        <f t="shared" si="253"/>
        <v>0</v>
      </c>
      <c r="DH274" s="26">
        <f t="shared" si="254"/>
        <v>0</v>
      </c>
      <c r="DI274" s="26">
        <f t="shared" si="255"/>
        <v>0</v>
      </c>
      <c r="DJ274" s="26">
        <f t="shared" si="256"/>
        <v>0</v>
      </c>
      <c r="DK274" s="26">
        <f t="shared" si="257"/>
        <v>0</v>
      </c>
      <c r="DL274" s="26">
        <f t="shared" si="258"/>
        <v>0</v>
      </c>
      <c r="DM274"/>
    </row>
    <row r="275" spans="1:117" x14ac:dyDescent="0.25">
      <c r="A275" s="3503" t="s">
        <v>277</v>
      </c>
      <c r="B275" s="830" t="s">
        <v>266</v>
      </c>
      <c r="C275" s="830"/>
      <c r="D275" s="245">
        <f t="shared" si="261"/>
        <v>0</v>
      </c>
      <c r="E275" s="3500">
        <f t="shared" si="260"/>
        <v>0</v>
      </c>
      <c r="F275" s="3501">
        <f t="shared" si="260"/>
        <v>0</v>
      </c>
      <c r="G275" s="437"/>
      <c r="H275" s="436"/>
      <c r="I275" s="435"/>
      <c r="J275" s="436"/>
      <c r="K275" s="435"/>
      <c r="L275" s="436"/>
      <c r="M275" s="435"/>
      <c r="N275" s="436"/>
      <c r="O275" s="435"/>
      <c r="P275" s="436"/>
      <c r="Q275" s="435"/>
      <c r="R275" s="436"/>
      <c r="S275" s="435"/>
      <c r="T275" s="436"/>
      <c r="U275" s="435"/>
      <c r="V275" s="436"/>
      <c r="W275" s="435"/>
      <c r="X275" s="436"/>
      <c r="Y275" s="394"/>
      <c r="Z275" s="395"/>
      <c r="AA275" s="394"/>
      <c r="AB275" s="395"/>
      <c r="AC275" s="394"/>
      <c r="AD275" s="395"/>
      <c r="AE275" s="394"/>
      <c r="AF275" s="395"/>
      <c r="AG275" s="394"/>
      <c r="AH275" s="395"/>
      <c r="AI275" s="394"/>
      <c r="AJ275" s="395"/>
      <c r="AK275" s="394"/>
      <c r="AL275" s="395"/>
      <c r="AM275" s="394"/>
      <c r="AN275" s="395"/>
      <c r="AO275" s="396"/>
      <c r="AP275" s="397"/>
      <c r="AQ275" s="392"/>
      <c r="AR275" s="393"/>
      <c r="AS275" s="3480"/>
      <c r="AT275" s="394"/>
      <c r="AU275" s="394"/>
      <c r="AV275" s="398"/>
      <c r="AW275" s="398"/>
      <c r="AX275" s="393"/>
      <c r="AY275" t="str">
        <f t="shared" si="248"/>
        <v/>
      </c>
      <c r="CW275" s="25" t="str">
        <f t="shared" si="249"/>
        <v/>
      </c>
      <c r="CX275" s="25" t="str">
        <f t="shared" si="250"/>
        <v/>
      </c>
      <c r="CY275" s="25" t="str">
        <f t="shared" si="251"/>
        <v/>
      </c>
      <c r="CZ275" s="25" t="str">
        <f t="shared" si="252"/>
        <v/>
      </c>
      <c r="DA275" s="25" t="str">
        <f t="shared" si="246"/>
        <v/>
      </c>
      <c r="DB275" s="25" t="str">
        <f t="shared" si="247"/>
        <v/>
      </c>
      <c r="DC275"/>
      <c r="DD275"/>
      <c r="DE275"/>
      <c r="DG275" s="26">
        <f t="shared" si="253"/>
        <v>0</v>
      </c>
      <c r="DH275" s="26">
        <f t="shared" si="254"/>
        <v>0</v>
      </c>
      <c r="DI275" s="26">
        <f t="shared" si="255"/>
        <v>0</v>
      </c>
      <c r="DJ275" s="26">
        <f t="shared" si="256"/>
        <v>0</v>
      </c>
      <c r="DK275" s="26">
        <f t="shared" si="257"/>
        <v>0</v>
      </c>
      <c r="DL275" s="26">
        <f t="shared" si="258"/>
        <v>0</v>
      </c>
      <c r="DM275"/>
    </row>
    <row r="276" spans="1:117" x14ac:dyDescent="0.25">
      <c r="A276" s="794"/>
      <c r="B276" s="2974" t="s">
        <v>267</v>
      </c>
      <c r="C276" s="2974"/>
      <c r="D276" s="2975">
        <f t="shared" si="261"/>
        <v>0</v>
      </c>
      <c r="E276" s="3495">
        <f t="shared" si="260"/>
        <v>0</v>
      </c>
      <c r="F276" s="3496">
        <f t="shared" si="260"/>
        <v>0</v>
      </c>
      <c r="G276" s="2961"/>
      <c r="H276" s="2962"/>
      <c r="I276" s="2995"/>
      <c r="J276" s="2962"/>
      <c r="K276" s="2995"/>
      <c r="L276" s="2962"/>
      <c r="M276" s="2995"/>
      <c r="N276" s="2962"/>
      <c r="O276" s="2995"/>
      <c r="P276" s="2962"/>
      <c r="Q276" s="2995"/>
      <c r="R276" s="2962"/>
      <c r="S276" s="2995"/>
      <c r="T276" s="2962"/>
      <c r="U276" s="2995"/>
      <c r="V276" s="2962"/>
      <c r="W276" s="2995"/>
      <c r="X276" s="2962"/>
      <c r="Y276" s="2980"/>
      <c r="Z276" s="2981"/>
      <c r="AA276" s="2980"/>
      <c r="AB276" s="2981"/>
      <c r="AC276" s="2980"/>
      <c r="AD276" s="2981"/>
      <c r="AE276" s="2980"/>
      <c r="AF276" s="2981"/>
      <c r="AG276" s="2980"/>
      <c r="AH276" s="2981"/>
      <c r="AI276" s="2980"/>
      <c r="AJ276" s="2981"/>
      <c r="AK276" s="2980"/>
      <c r="AL276" s="2981"/>
      <c r="AM276" s="2980"/>
      <c r="AN276" s="2981"/>
      <c r="AO276" s="2982"/>
      <c r="AP276" s="2983"/>
      <c r="AQ276" s="2961"/>
      <c r="AR276" s="2962"/>
      <c r="AS276" s="394"/>
      <c r="AT276" s="2980"/>
      <c r="AU276" s="2980"/>
      <c r="AV276" s="2984"/>
      <c r="AW276" s="2984"/>
      <c r="AX276" s="2979"/>
      <c r="AY276" t="str">
        <f t="shared" si="248"/>
        <v/>
      </c>
      <c r="CW276" s="25" t="str">
        <f t="shared" si="249"/>
        <v/>
      </c>
      <c r="CX276" s="25" t="str">
        <f t="shared" si="250"/>
        <v/>
      </c>
      <c r="CY276" s="25" t="str">
        <f t="shared" si="251"/>
        <v/>
      </c>
      <c r="CZ276" s="25" t="str">
        <f t="shared" si="252"/>
        <v/>
      </c>
      <c r="DA276" s="25" t="str">
        <f t="shared" si="246"/>
        <v/>
      </c>
      <c r="DB276" s="25" t="str">
        <f t="shared" si="247"/>
        <v/>
      </c>
      <c r="DC276"/>
      <c r="DD276"/>
      <c r="DE276"/>
      <c r="DG276" s="26">
        <f t="shared" si="253"/>
        <v>0</v>
      </c>
      <c r="DH276" s="26">
        <f t="shared" si="254"/>
        <v>0</v>
      </c>
      <c r="DI276" s="26">
        <f t="shared" si="255"/>
        <v>0</v>
      </c>
      <c r="DJ276" s="26">
        <f t="shared" si="256"/>
        <v>0</v>
      </c>
      <c r="DK276" s="26">
        <f t="shared" si="257"/>
        <v>0</v>
      </c>
      <c r="DL276" s="26">
        <f t="shared" si="258"/>
        <v>0</v>
      </c>
      <c r="DM276"/>
    </row>
    <row r="277" spans="1:117" x14ac:dyDescent="0.25">
      <c r="A277" s="794"/>
      <c r="B277" s="2974" t="s">
        <v>268</v>
      </c>
      <c r="C277" s="2974"/>
      <c r="D277" s="2975">
        <f t="shared" si="261"/>
        <v>0</v>
      </c>
      <c r="E277" s="3495">
        <f t="shared" si="260"/>
        <v>0</v>
      </c>
      <c r="F277" s="3496">
        <f t="shared" si="260"/>
        <v>0</v>
      </c>
      <c r="G277" s="2961"/>
      <c r="H277" s="2962"/>
      <c r="I277" s="2995"/>
      <c r="J277" s="2962"/>
      <c r="K277" s="2995"/>
      <c r="L277" s="2962"/>
      <c r="M277" s="2995"/>
      <c r="N277" s="2962"/>
      <c r="O277" s="2995"/>
      <c r="P277" s="2962"/>
      <c r="Q277" s="2995"/>
      <c r="R277" s="2962"/>
      <c r="S277" s="2995"/>
      <c r="T277" s="2962"/>
      <c r="U277" s="2995"/>
      <c r="V277" s="2962"/>
      <c r="W277" s="2995"/>
      <c r="X277" s="2962"/>
      <c r="Y277" s="2980"/>
      <c r="Z277" s="2981"/>
      <c r="AA277" s="2980"/>
      <c r="AB277" s="2981"/>
      <c r="AC277" s="2980"/>
      <c r="AD277" s="2981"/>
      <c r="AE277" s="2980"/>
      <c r="AF277" s="2981"/>
      <c r="AG277" s="2980"/>
      <c r="AH277" s="2981"/>
      <c r="AI277" s="2980"/>
      <c r="AJ277" s="2981"/>
      <c r="AK277" s="2980"/>
      <c r="AL277" s="2981"/>
      <c r="AM277" s="2980"/>
      <c r="AN277" s="2981"/>
      <c r="AO277" s="2982"/>
      <c r="AP277" s="2983"/>
      <c r="AQ277" s="2961"/>
      <c r="AR277" s="2962"/>
      <c r="AS277" s="2995"/>
      <c r="AT277" s="2980"/>
      <c r="AU277" s="2980"/>
      <c r="AV277" s="2984"/>
      <c r="AW277" s="2984"/>
      <c r="AX277" s="2979"/>
      <c r="AY277" t="str">
        <f t="shared" si="248"/>
        <v/>
      </c>
      <c r="CW277" s="25" t="str">
        <f t="shared" si="249"/>
        <v/>
      </c>
      <c r="CX277" s="25" t="str">
        <f t="shared" si="250"/>
        <v/>
      </c>
      <c r="CY277" s="25" t="str">
        <f t="shared" si="251"/>
        <v/>
      </c>
      <c r="CZ277" s="25" t="str">
        <f t="shared" si="252"/>
        <v/>
      </c>
      <c r="DA277" s="25" t="str">
        <f t="shared" si="246"/>
        <v/>
      </c>
      <c r="DB277" s="25" t="str">
        <f t="shared" si="247"/>
        <v/>
      </c>
      <c r="DC277"/>
      <c r="DD277"/>
      <c r="DE277"/>
      <c r="DG277" s="26">
        <f t="shared" si="253"/>
        <v>0</v>
      </c>
      <c r="DH277" s="26">
        <f t="shared" si="254"/>
        <v>0</v>
      </c>
      <c r="DI277" s="26">
        <f t="shared" si="255"/>
        <v>0</v>
      </c>
      <c r="DJ277" s="26">
        <f t="shared" si="256"/>
        <v>0</v>
      </c>
      <c r="DK277" s="26">
        <f t="shared" si="257"/>
        <v>0</v>
      </c>
      <c r="DL277" s="26">
        <f t="shared" si="258"/>
        <v>0</v>
      </c>
      <c r="DM277"/>
    </row>
    <row r="278" spans="1:117" x14ac:dyDescent="0.25">
      <c r="A278" s="794"/>
      <c r="B278" s="2985" t="s">
        <v>269</v>
      </c>
      <c r="C278" s="2986"/>
      <c r="D278" s="2975">
        <f t="shared" si="261"/>
        <v>0</v>
      </c>
      <c r="E278" s="3504">
        <f t="shared" si="260"/>
        <v>0</v>
      </c>
      <c r="F278" s="3505">
        <f t="shared" si="260"/>
        <v>0</v>
      </c>
      <c r="G278" s="2961"/>
      <c r="H278" s="2962"/>
      <c r="I278" s="2995"/>
      <c r="J278" s="2962"/>
      <c r="K278" s="2995"/>
      <c r="L278" s="2962"/>
      <c r="M278" s="2995"/>
      <c r="N278" s="2962"/>
      <c r="O278" s="2995"/>
      <c r="P278" s="2962"/>
      <c r="Q278" s="2995"/>
      <c r="R278" s="2962"/>
      <c r="S278" s="2995"/>
      <c r="T278" s="2962"/>
      <c r="U278" s="2995"/>
      <c r="V278" s="2962"/>
      <c r="W278" s="2995"/>
      <c r="X278" s="2962"/>
      <c r="Y278" s="2980"/>
      <c r="Z278" s="2981"/>
      <c r="AA278" s="2980"/>
      <c r="AB278" s="2981"/>
      <c r="AC278" s="2980"/>
      <c r="AD278" s="2981"/>
      <c r="AE278" s="2980"/>
      <c r="AF278" s="2981"/>
      <c r="AG278" s="2980"/>
      <c r="AH278" s="2981"/>
      <c r="AI278" s="2980"/>
      <c r="AJ278" s="2981"/>
      <c r="AK278" s="2980"/>
      <c r="AL278" s="2981"/>
      <c r="AM278" s="2980"/>
      <c r="AN278" s="2981"/>
      <c r="AO278" s="405"/>
      <c r="AP278" s="406"/>
      <c r="AQ278" s="2961"/>
      <c r="AR278" s="2962"/>
      <c r="AS278" s="2995"/>
      <c r="AT278" s="403"/>
      <c r="AU278" s="403"/>
      <c r="AV278" s="410"/>
      <c r="AW278" s="410"/>
      <c r="AX278" s="402"/>
      <c r="AY278" t="str">
        <f t="shared" si="248"/>
        <v/>
      </c>
      <c r="CW278" s="25" t="str">
        <f t="shared" si="249"/>
        <v/>
      </c>
      <c r="CX278" s="25" t="str">
        <f t="shared" si="250"/>
        <v/>
      </c>
      <c r="CY278" s="25" t="str">
        <f t="shared" si="251"/>
        <v/>
      </c>
      <c r="CZ278" s="25" t="str">
        <f t="shared" si="252"/>
        <v/>
      </c>
      <c r="DA278" s="25" t="str">
        <f t="shared" si="246"/>
        <v/>
      </c>
      <c r="DB278" s="25" t="str">
        <f t="shared" si="247"/>
        <v/>
      </c>
      <c r="DC278"/>
      <c r="DD278"/>
      <c r="DE278"/>
      <c r="DG278" s="26">
        <f t="shared" si="253"/>
        <v>0</v>
      </c>
      <c r="DH278" s="26">
        <f t="shared" si="254"/>
        <v>0</v>
      </c>
      <c r="DI278" s="26">
        <f t="shared" si="255"/>
        <v>0</v>
      </c>
      <c r="DJ278" s="26">
        <f t="shared" si="256"/>
        <v>0</v>
      </c>
      <c r="DK278" s="26">
        <f t="shared" si="257"/>
        <v>0</v>
      </c>
      <c r="DL278" s="26">
        <f t="shared" si="258"/>
        <v>0</v>
      </c>
      <c r="DM278"/>
    </row>
    <row r="279" spans="1:117" ht="15" customHeight="1" x14ac:dyDescent="0.25">
      <c r="A279" s="794"/>
      <c r="B279" s="2985" t="s">
        <v>270</v>
      </c>
      <c r="C279" s="2986"/>
      <c r="D279" s="2975">
        <f t="shared" si="261"/>
        <v>0</v>
      </c>
      <c r="E279" s="3504">
        <f t="shared" si="260"/>
        <v>0</v>
      </c>
      <c r="F279" s="3505">
        <f t="shared" si="260"/>
        <v>0</v>
      </c>
      <c r="G279" s="440"/>
      <c r="H279" s="441"/>
      <c r="I279" s="442"/>
      <c r="J279" s="441"/>
      <c r="K279" s="442"/>
      <c r="L279" s="441"/>
      <c r="M279" s="442"/>
      <c r="N279" s="441"/>
      <c r="O279" s="442"/>
      <c r="P279" s="441"/>
      <c r="Q279" s="442"/>
      <c r="R279" s="441"/>
      <c r="S279" s="442"/>
      <c r="T279" s="441"/>
      <c r="U279" s="442"/>
      <c r="V279" s="441"/>
      <c r="W279" s="442"/>
      <c r="X279" s="441"/>
      <c r="Y279" s="403"/>
      <c r="Z279" s="404"/>
      <c r="AA279" s="403"/>
      <c r="AB279" s="404"/>
      <c r="AC279" s="403"/>
      <c r="AD279" s="404"/>
      <c r="AE279" s="403"/>
      <c r="AF279" s="404"/>
      <c r="AG279" s="403"/>
      <c r="AH279" s="404"/>
      <c r="AI279" s="403"/>
      <c r="AJ279" s="404"/>
      <c r="AK279" s="403"/>
      <c r="AL279" s="404"/>
      <c r="AM279" s="403"/>
      <c r="AN279" s="404"/>
      <c r="AO279" s="405"/>
      <c r="AP279" s="406"/>
      <c r="AQ279" s="407"/>
      <c r="AR279" s="408"/>
      <c r="AS279" s="409"/>
      <c r="AT279" s="403"/>
      <c r="AU279" s="403"/>
      <c r="AV279" s="410"/>
      <c r="AW279" s="410"/>
      <c r="AX279" s="402"/>
      <c r="AY279" t="str">
        <f t="shared" si="248"/>
        <v/>
      </c>
      <c r="CW279" s="25" t="str">
        <f t="shared" si="249"/>
        <v/>
      </c>
      <c r="CX279" s="25" t="str">
        <f t="shared" si="250"/>
        <v/>
      </c>
      <c r="CY279" s="25" t="str">
        <f t="shared" si="251"/>
        <v/>
      </c>
      <c r="CZ279" s="25" t="str">
        <f t="shared" si="252"/>
        <v/>
      </c>
      <c r="DA279" s="25" t="str">
        <f t="shared" si="246"/>
        <v/>
      </c>
      <c r="DB279" s="25" t="str">
        <f t="shared" si="247"/>
        <v/>
      </c>
      <c r="DC279"/>
      <c r="DD279"/>
      <c r="DE279"/>
      <c r="DG279" s="26">
        <f t="shared" si="253"/>
        <v>0</v>
      </c>
      <c r="DH279" s="26">
        <f t="shared" si="254"/>
        <v>0</v>
      </c>
      <c r="DI279" s="26">
        <f t="shared" si="255"/>
        <v>0</v>
      </c>
      <c r="DJ279" s="26">
        <f t="shared" si="256"/>
        <v>0</v>
      </c>
      <c r="DK279" s="26">
        <f t="shared" si="257"/>
        <v>0</v>
      </c>
      <c r="DL279" s="26">
        <f t="shared" si="258"/>
        <v>0</v>
      </c>
      <c r="DM279"/>
    </row>
    <row r="280" spans="1:117" x14ac:dyDescent="0.25">
      <c r="A280" s="3032"/>
      <c r="B280" s="2987" t="s">
        <v>271</v>
      </c>
      <c r="C280" s="2987"/>
      <c r="D280" s="3506">
        <f t="shared" si="261"/>
        <v>0</v>
      </c>
      <c r="E280" s="499">
        <f t="shared" si="260"/>
        <v>0</v>
      </c>
      <c r="F280" s="3033">
        <f t="shared" si="260"/>
        <v>0</v>
      </c>
      <c r="G280" s="3507"/>
      <c r="H280" s="3508"/>
      <c r="I280" s="3034"/>
      <c r="J280" s="3508"/>
      <c r="K280" s="3034"/>
      <c r="L280" s="3508"/>
      <c r="M280" s="3034"/>
      <c r="N280" s="3508"/>
      <c r="O280" s="3034"/>
      <c r="P280" s="3508"/>
      <c r="Q280" s="3034"/>
      <c r="R280" s="3508"/>
      <c r="S280" s="3034"/>
      <c r="T280" s="3508"/>
      <c r="U280" s="3034"/>
      <c r="V280" s="3508"/>
      <c r="W280" s="3034"/>
      <c r="X280" s="3508"/>
      <c r="Y280" s="2970"/>
      <c r="Z280" s="389"/>
      <c r="AA280" s="2970"/>
      <c r="AB280" s="389"/>
      <c r="AC280" s="2970"/>
      <c r="AD280" s="389"/>
      <c r="AE280" s="2970"/>
      <c r="AF280" s="389"/>
      <c r="AG280" s="2970"/>
      <c r="AH280" s="389"/>
      <c r="AI280" s="2970"/>
      <c r="AJ280" s="389"/>
      <c r="AK280" s="2970"/>
      <c r="AL280" s="389"/>
      <c r="AM280" s="2970"/>
      <c r="AN280" s="389"/>
      <c r="AO280" s="2971"/>
      <c r="AP280" s="2972"/>
      <c r="AQ280" s="2992"/>
      <c r="AR280" s="2993"/>
      <c r="AS280" s="413"/>
      <c r="AT280" s="2970"/>
      <c r="AU280" s="2970"/>
      <c r="AV280" s="2973"/>
      <c r="AW280" s="2973"/>
      <c r="AX280" s="2969"/>
      <c r="AY280" t="str">
        <f t="shared" si="248"/>
        <v/>
      </c>
      <c r="CW280" s="25" t="str">
        <f t="shared" si="249"/>
        <v/>
      </c>
      <c r="CX280" s="25" t="str">
        <f t="shared" si="250"/>
        <v/>
      </c>
      <c r="CY280" s="25" t="str">
        <f t="shared" si="251"/>
        <v/>
      </c>
      <c r="CZ280" s="25" t="str">
        <f t="shared" si="252"/>
        <v/>
      </c>
      <c r="DA280" s="25" t="str">
        <f t="shared" si="246"/>
        <v/>
      </c>
      <c r="DB280" s="25" t="str">
        <f t="shared" si="247"/>
        <v/>
      </c>
      <c r="DC280"/>
      <c r="DD280"/>
      <c r="DE280"/>
      <c r="DG280" s="26">
        <f t="shared" si="253"/>
        <v>0</v>
      </c>
      <c r="DH280" s="26">
        <f t="shared" si="254"/>
        <v>0</v>
      </c>
      <c r="DI280" s="26">
        <f t="shared" si="255"/>
        <v>0</v>
      </c>
      <c r="DJ280" s="26">
        <f t="shared" si="256"/>
        <v>0</v>
      </c>
      <c r="DK280" s="26">
        <f t="shared" si="257"/>
        <v>0</v>
      </c>
      <c r="DL280" s="26">
        <f t="shared" si="258"/>
        <v>0</v>
      </c>
      <c r="DM280"/>
    </row>
    <row r="281" spans="1:117" x14ac:dyDescent="0.25">
      <c r="A281" s="3499" t="s">
        <v>278</v>
      </c>
      <c r="B281" s="830" t="s">
        <v>266</v>
      </c>
      <c r="C281" s="830"/>
      <c r="D281" s="245">
        <f t="shared" si="261"/>
        <v>0</v>
      </c>
      <c r="E281" s="390">
        <f t="shared" ref="E281:F298" si="262">SUM(G281+I281+K281+M281+O281+Q281+S281+U281+W281+Y281+AA281+AC281+AE281+AG281+AI281+AK281+AM281)</f>
        <v>0</v>
      </c>
      <c r="F281" s="391">
        <f t="shared" si="262"/>
        <v>0</v>
      </c>
      <c r="G281" s="392"/>
      <c r="H281" s="393"/>
      <c r="I281" s="394"/>
      <c r="J281" s="393"/>
      <c r="K281" s="394"/>
      <c r="L281" s="393"/>
      <c r="M281" s="394"/>
      <c r="N281" s="393"/>
      <c r="O281" s="394"/>
      <c r="P281" s="393"/>
      <c r="Q281" s="394"/>
      <c r="R281" s="393"/>
      <c r="S281" s="394"/>
      <c r="T281" s="393"/>
      <c r="U281" s="394"/>
      <c r="V281" s="395"/>
      <c r="W281" s="394"/>
      <c r="X281" s="395"/>
      <c r="Y281" s="394"/>
      <c r="Z281" s="395"/>
      <c r="AA281" s="394"/>
      <c r="AB281" s="395"/>
      <c r="AC281" s="394"/>
      <c r="AD281" s="395"/>
      <c r="AE281" s="394"/>
      <c r="AF281" s="395"/>
      <c r="AG281" s="394"/>
      <c r="AH281" s="395"/>
      <c r="AI281" s="394"/>
      <c r="AJ281" s="395"/>
      <c r="AK281" s="394"/>
      <c r="AL281" s="395"/>
      <c r="AM281" s="394"/>
      <c r="AN281" s="395"/>
      <c r="AO281" s="396"/>
      <c r="AP281" s="397"/>
      <c r="AQ281" s="392"/>
      <c r="AR281" s="393"/>
      <c r="AS281" s="3480"/>
      <c r="AT281" s="394"/>
      <c r="AU281" s="394"/>
      <c r="AV281" s="398"/>
      <c r="AW281" s="398"/>
      <c r="AX281" s="393"/>
      <c r="AY281" t="str">
        <f t="shared" si="248"/>
        <v/>
      </c>
      <c r="CW281" s="25" t="str">
        <f t="shared" si="249"/>
        <v/>
      </c>
      <c r="CX281" s="25" t="str">
        <f t="shared" si="250"/>
        <v/>
      </c>
      <c r="CY281" s="25" t="str">
        <f t="shared" si="251"/>
        <v/>
      </c>
      <c r="CZ281" s="25" t="str">
        <f t="shared" si="252"/>
        <v/>
      </c>
      <c r="DA281" s="25" t="str">
        <f t="shared" si="246"/>
        <v/>
      </c>
      <c r="DB281" s="25" t="str">
        <f t="shared" si="247"/>
        <v/>
      </c>
      <c r="DC281"/>
      <c r="DD281"/>
      <c r="DE281"/>
      <c r="DG281" s="26">
        <f t="shared" si="253"/>
        <v>0</v>
      </c>
      <c r="DH281" s="26">
        <f t="shared" si="254"/>
        <v>0</v>
      </c>
      <c r="DI281" s="26">
        <f t="shared" si="255"/>
        <v>0</v>
      </c>
      <c r="DJ281" s="26">
        <f t="shared" si="256"/>
        <v>0</v>
      </c>
      <c r="DK281" s="26">
        <f t="shared" si="257"/>
        <v>0</v>
      </c>
      <c r="DL281" s="26">
        <f t="shared" si="258"/>
        <v>0</v>
      </c>
      <c r="DM281"/>
    </row>
    <row r="282" spans="1:117" x14ac:dyDescent="0.25">
      <c r="A282" s="713"/>
      <c r="B282" s="2974" t="s">
        <v>267</v>
      </c>
      <c r="C282" s="2974"/>
      <c r="D282" s="2975">
        <f t="shared" si="261"/>
        <v>0</v>
      </c>
      <c r="E282" s="2976">
        <f t="shared" si="262"/>
        <v>0</v>
      </c>
      <c r="F282" s="2977">
        <f t="shared" si="262"/>
        <v>0</v>
      </c>
      <c r="G282" s="2978"/>
      <c r="H282" s="2979"/>
      <c r="I282" s="2980"/>
      <c r="J282" s="2979"/>
      <c r="K282" s="2980"/>
      <c r="L282" s="2979"/>
      <c r="M282" s="2980"/>
      <c r="N282" s="2979"/>
      <c r="O282" s="2980"/>
      <c r="P282" s="2979"/>
      <c r="Q282" s="2980"/>
      <c r="R282" s="2979"/>
      <c r="S282" s="2980"/>
      <c r="T282" s="2979"/>
      <c r="U282" s="2980"/>
      <c r="V282" s="2981"/>
      <c r="W282" s="2980"/>
      <c r="X282" s="2981"/>
      <c r="Y282" s="2980"/>
      <c r="Z282" s="2981"/>
      <c r="AA282" s="2980"/>
      <c r="AB282" s="2981"/>
      <c r="AC282" s="2980"/>
      <c r="AD282" s="2981"/>
      <c r="AE282" s="2980"/>
      <c r="AF282" s="2981"/>
      <c r="AG282" s="2980"/>
      <c r="AH282" s="2981"/>
      <c r="AI282" s="2980"/>
      <c r="AJ282" s="2981"/>
      <c r="AK282" s="2980"/>
      <c r="AL282" s="2981"/>
      <c r="AM282" s="2980"/>
      <c r="AN282" s="2981"/>
      <c r="AO282" s="2982"/>
      <c r="AP282" s="2983"/>
      <c r="AQ282" s="2961"/>
      <c r="AR282" s="2962"/>
      <c r="AS282" s="394"/>
      <c r="AT282" s="2980"/>
      <c r="AU282" s="2980"/>
      <c r="AV282" s="2984"/>
      <c r="AW282" s="2984"/>
      <c r="AX282" s="2979"/>
      <c r="AY282" t="str">
        <f t="shared" si="248"/>
        <v/>
      </c>
      <c r="CW282" s="25" t="str">
        <f t="shared" si="249"/>
        <v/>
      </c>
      <c r="CX282" s="25" t="str">
        <f t="shared" si="250"/>
        <v/>
      </c>
      <c r="CY282" s="25" t="str">
        <f t="shared" si="251"/>
        <v/>
      </c>
      <c r="CZ282" s="25" t="str">
        <f t="shared" si="252"/>
        <v/>
      </c>
      <c r="DA282" s="25" t="str">
        <f t="shared" si="246"/>
        <v/>
      </c>
      <c r="DB282" s="25" t="str">
        <f t="shared" si="247"/>
        <v/>
      </c>
      <c r="DC282"/>
      <c r="DD282"/>
      <c r="DE282"/>
      <c r="DG282" s="26">
        <f t="shared" si="253"/>
        <v>0</v>
      </c>
      <c r="DH282" s="26">
        <f t="shared" si="254"/>
        <v>0</v>
      </c>
      <c r="DI282" s="26">
        <f t="shared" si="255"/>
        <v>0</v>
      </c>
      <c r="DJ282" s="26">
        <f t="shared" si="256"/>
        <v>0</v>
      </c>
      <c r="DK282" s="26">
        <f t="shared" si="257"/>
        <v>0</v>
      </c>
      <c r="DL282" s="26">
        <f t="shared" si="258"/>
        <v>0</v>
      </c>
      <c r="DM282"/>
    </row>
    <row r="283" spans="1:117" x14ac:dyDescent="0.25">
      <c r="A283" s="713"/>
      <c r="B283" s="2974" t="s">
        <v>268</v>
      </c>
      <c r="C283" s="2974"/>
      <c r="D283" s="2975">
        <f t="shared" si="261"/>
        <v>0</v>
      </c>
      <c r="E283" s="2976">
        <f t="shared" si="262"/>
        <v>0</v>
      </c>
      <c r="F283" s="2977">
        <f t="shared" si="262"/>
        <v>0</v>
      </c>
      <c r="G283" s="2978"/>
      <c r="H283" s="2979"/>
      <c r="I283" s="2980"/>
      <c r="J283" s="2979"/>
      <c r="K283" s="2980"/>
      <c r="L283" s="2979"/>
      <c r="M283" s="2980"/>
      <c r="N283" s="2979"/>
      <c r="O283" s="2980"/>
      <c r="P283" s="2979"/>
      <c r="Q283" s="2980"/>
      <c r="R283" s="2979"/>
      <c r="S283" s="2980"/>
      <c r="T283" s="2979"/>
      <c r="U283" s="2980"/>
      <c r="V283" s="2981"/>
      <c r="W283" s="2980"/>
      <c r="X283" s="2981"/>
      <c r="Y283" s="2980"/>
      <c r="Z283" s="2981"/>
      <c r="AA283" s="2980"/>
      <c r="AB283" s="2981"/>
      <c r="AC283" s="2980"/>
      <c r="AD283" s="2981"/>
      <c r="AE283" s="2980"/>
      <c r="AF283" s="2981"/>
      <c r="AG283" s="2980"/>
      <c r="AH283" s="2981"/>
      <c r="AI283" s="2980"/>
      <c r="AJ283" s="2981"/>
      <c r="AK283" s="2980"/>
      <c r="AL283" s="2981"/>
      <c r="AM283" s="2980"/>
      <c r="AN283" s="2981"/>
      <c r="AO283" s="2982"/>
      <c r="AP283" s="2983"/>
      <c r="AQ283" s="2961"/>
      <c r="AR283" s="2962"/>
      <c r="AS283" s="2995"/>
      <c r="AT283" s="2980"/>
      <c r="AU283" s="2980"/>
      <c r="AV283" s="2984"/>
      <c r="AW283" s="2984"/>
      <c r="AX283" s="2979"/>
      <c r="AY283" t="str">
        <f t="shared" si="248"/>
        <v/>
      </c>
      <c r="CW283" s="25" t="str">
        <f t="shared" si="249"/>
        <v/>
      </c>
      <c r="CX283" s="25" t="str">
        <f t="shared" si="250"/>
        <v/>
      </c>
      <c r="CY283" s="25" t="str">
        <f t="shared" si="251"/>
        <v/>
      </c>
      <c r="CZ283" s="25" t="str">
        <f t="shared" si="252"/>
        <v/>
      </c>
      <c r="DA283" s="25" t="str">
        <f t="shared" ref="DA283:DA346" si="263">IF(AND(D283&gt;0,AX283="")," * No olvide ingresar datos en Usuarios Migrantes. (Digite cero si no tiene).","")</f>
        <v/>
      </c>
      <c r="DB283" s="25" t="str">
        <f t="shared" ref="DB283:DB346" si="264">IF(AX283&gt;D283, "* Migrantes no puede ser mayor al Total","")</f>
        <v/>
      </c>
      <c r="DC283"/>
      <c r="DD283"/>
      <c r="DE283"/>
      <c r="DG283" s="26">
        <f t="shared" si="253"/>
        <v>0</v>
      </c>
      <c r="DH283" s="26">
        <f t="shared" si="254"/>
        <v>0</v>
      </c>
      <c r="DI283" s="26">
        <f t="shared" si="255"/>
        <v>0</v>
      </c>
      <c r="DJ283" s="26">
        <f t="shared" si="256"/>
        <v>0</v>
      </c>
      <c r="DK283" s="26">
        <f t="shared" si="257"/>
        <v>0</v>
      </c>
      <c r="DL283" s="26">
        <f t="shared" si="258"/>
        <v>0</v>
      </c>
      <c r="DM283"/>
    </row>
    <row r="284" spans="1:117" x14ac:dyDescent="0.25">
      <c r="A284" s="713"/>
      <c r="B284" s="2985" t="s">
        <v>269</v>
      </c>
      <c r="C284" s="2986"/>
      <c r="D284" s="2975">
        <f t="shared" si="261"/>
        <v>0</v>
      </c>
      <c r="E284" s="2976">
        <f t="shared" si="262"/>
        <v>0</v>
      </c>
      <c r="F284" s="2977">
        <f t="shared" si="262"/>
        <v>0</v>
      </c>
      <c r="G284" s="401"/>
      <c r="H284" s="402"/>
      <c r="I284" s="403"/>
      <c r="J284" s="402"/>
      <c r="K284" s="403"/>
      <c r="L284" s="402"/>
      <c r="M284" s="403"/>
      <c r="N284" s="402"/>
      <c r="O284" s="403"/>
      <c r="P284" s="402"/>
      <c r="Q284" s="403"/>
      <c r="R284" s="402"/>
      <c r="S284" s="403"/>
      <c r="T284" s="402"/>
      <c r="U284" s="403"/>
      <c r="V284" s="404"/>
      <c r="W284" s="403"/>
      <c r="X284" s="404"/>
      <c r="Y284" s="403"/>
      <c r="Z284" s="404"/>
      <c r="AA284" s="403"/>
      <c r="AB284" s="404"/>
      <c r="AC284" s="403"/>
      <c r="AD284" s="404"/>
      <c r="AE284" s="403"/>
      <c r="AF284" s="404"/>
      <c r="AG284" s="403"/>
      <c r="AH284" s="404"/>
      <c r="AI284" s="403"/>
      <c r="AJ284" s="404"/>
      <c r="AK284" s="403"/>
      <c r="AL284" s="404"/>
      <c r="AM284" s="403"/>
      <c r="AN284" s="404"/>
      <c r="AO284" s="405"/>
      <c r="AP284" s="406"/>
      <c r="AQ284" s="2961"/>
      <c r="AR284" s="2962"/>
      <c r="AS284" s="2995"/>
      <c r="AT284" s="403"/>
      <c r="AU284" s="403"/>
      <c r="AV284" s="410"/>
      <c r="AW284" s="410"/>
      <c r="AX284" s="402"/>
      <c r="AY284" t="str">
        <f t="shared" ref="AY284:AY298" si="265">CW284&amp;CX284&amp;CY284&amp;CZ284&amp;DA284&amp;DB284&amp;DC284</f>
        <v/>
      </c>
      <c r="CW284" s="25" t="str">
        <f t="shared" ref="CW284:CW298" si="266">IF(AND(F284&gt;0,AO284=""),"  * No olvide digitar Embarazadas. Digite Cero si no tiene.",IF(AO284&gt;F284," * Las Embarazadas no pueden superar el Total Mujeres.",""))</f>
        <v/>
      </c>
      <c r="CX284" s="25" t="str">
        <f t="shared" ref="CX284:CX298" si="267">IF(AND(D284&gt;0,AV284="")," * No olvide ingresar datos en Usuarios con Discapacidad. (Digite cero si no tiene).",IF(AV284&gt;D284," * La variable Usuarios con discapacidad No puede ser mayor al Total.",""))</f>
        <v/>
      </c>
      <c r="CY284" s="25" t="str">
        <f t="shared" ref="CY284:CY298" si="268">IF(AND(D284&gt;0,AW284="")," * No olvide ingresar datos en Usuarios Oncológicos. (Digite cero si no tiene).",IF(AW284&gt;D284," * La variable Usuarios oncológicos No puede ser mayor al Total.",""))</f>
        <v/>
      </c>
      <c r="CZ284" s="25" t="str">
        <f t="shared" ref="CZ284:CZ298" si="269">IF(AND((AI284+AJ284)&gt;0,AP284="")," * No olvide digitar la variable 60 años. Si no tiene digite Cero.",IF(AP284&gt;(AI284+AJ284), "* El número de pacientes de 60 años NO DEBE ser mayor a lo registrado en el grupo etario de 60 a 64 años.",""))</f>
        <v/>
      </c>
      <c r="DA284" s="25" t="str">
        <f t="shared" si="263"/>
        <v/>
      </c>
      <c r="DB284" s="25" t="str">
        <f t="shared" si="264"/>
        <v/>
      </c>
      <c r="DC284"/>
      <c r="DD284"/>
      <c r="DE284"/>
      <c r="DG284" s="26">
        <f t="shared" ref="DG284:DG298" si="270">IF(AND(F284&gt;0,AO284=""),1,IF(AO284&gt;F284,1,0))</f>
        <v>0</v>
      </c>
      <c r="DH284" s="26">
        <f t="shared" ref="DH284:DH298" si="271">IF(AND(D284&gt;0,AV284=""),1,IF(AV284&gt;D284,1,0))</f>
        <v>0</v>
      </c>
      <c r="DI284" s="26">
        <f t="shared" ref="DI284:DI298" si="272">IF(AND(D284&gt;0,AW284=""),1,IF(AW284&gt;D284,1,0))</f>
        <v>0</v>
      </c>
      <c r="DJ284" s="26">
        <f t="shared" ref="DJ284:DJ298" si="273">IF(AND((AI284+AJ284)&gt;0,AP284=""),1,IF(AP284&gt;(AI284+AJ284),1,0))</f>
        <v>0</v>
      </c>
      <c r="DK284" s="26">
        <f t="shared" ref="DK284:DK298" si="274">IF(AND(D284&gt;0,AX284=""),1,0)</f>
        <v>0</v>
      </c>
      <c r="DL284" s="26">
        <f t="shared" ref="DL284:DL298" si="275">IF(AX284&gt;D284,1,0)</f>
        <v>0</v>
      </c>
      <c r="DM284"/>
    </row>
    <row r="285" spans="1:117" ht="15" customHeight="1" x14ac:dyDescent="0.25">
      <c r="A285" s="713"/>
      <c r="B285" s="2985" t="s">
        <v>270</v>
      </c>
      <c r="C285" s="2986"/>
      <c r="D285" s="2975">
        <f t="shared" si="261"/>
        <v>0</v>
      </c>
      <c r="E285" s="2976">
        <f t="shared" si="262"/>
        <v>0</v>
      </c>
      <c r="F285" s="2977">
        <f t="shared" si="262"/>
        <v>0</v>
      </c>
      <c r="G285" s="401"/>
      <c r="H285" s="402"/>
      <c r="I285" s="403"/>
      <c r="J285" s="402"/>
      <c r="K285" s="403"/>
      <c r="L285" s="402"/>
      <c r="M285" s="403"/>
      <c r="N285" s="402"/>
      <c r="O285" s="403"/>
      <c r="P285" s="402"/>
      <c r="Q285" s="403"/>
      <c r="R285" s="402"/>
      <c r="S285" s="403"/>
      <c r="T285" s="402"/>
      <c r="U285" s="403"/>
      <c r="V285" s="404"/>
      <c r="W285" s="403"/>
      <c r="X285" s="404"/>
      <c r="Y285" s="403"/>
      <c r="Z285" s="404"/>
      <c r="AA285" s="403"/>
      <c r="AB285" s="404"/>
      <c r="AC285" s="403"/>
      <c r="AD285" s="404"/>
      <c r="AE285" s="403"/>
      <c r="AF285" s="404"/>
      <c r="AG285" s="403"/>
      <c r="AH285" s="404"/>
      <c r="AI285" s="403"/>
      <c r="AJ285" s="404"/>
      <c r="AK285" s="403"/>
      <c r="AL285" s="404"/>
      <c r="AM285" s="403"/>
      <c r="AN285" s="404"/>
      <c r="AO285" s="405"/>
      <c r="AP285" s="406"/>
      <c r="AQ285" s="407"/>
      <c r="AR285" s="408"/>
      <c r="AS285" s="409"/>
      <c r="AT285" s="403"/>
      <c r="AU285" s="403"/>
      <c r="AV285" s="410"/>
      <c r="AW285" s="410"/>
      <c r="AX285" s="402"/>
      <c r="AY285" t="str">
        <f t="shared" si="265"/>
        <v/>
      </c>
      <c r="CW285" s="25" t="str">
        <f t="shared" si="266"/>
        <v/>
      </c>
      <c r="CX285" s="25" t="str">
        <f t="shared" si="267"/>
        <v/>
      </c>
      <c r="CY285" s="25" t="str">
        <f t="shared" si="268"/>
        <v/>
      </c>
      <c r="CZ285" s="25" t="str">
        <f t="shared" si="269"/>
        <v/>
      </c>
      <c r="DA285" s="25" t="str">
        <f t="shared" si="263"/>
        <v/>
      </c>
      <c r="DB285" s="25" t="str">
        <f t="shared" si="264"/>
        <v/>
      </c>
      <c r="DC285"/>
      <c r="DD285"/>
      <c r="DE285"/>
      <c r="DG285" s="26">
        <f t="shared" si="270"/>
        <v>0</v>
      </c>
      <c r="DH285" s="26">
        <f t="shared" si="271"/>
        <v>0</v>
      </c>
      <c r="DI285" s="26">
        <f t="shared" si="272"/>
        <v>0</v>
      </c>
      <c r="DJ285" s="26">
        <f t="shared" si="273"/>
        <v>0</v>
      </c>
      <c r="DK285" s="26">
        <f t="shared" si="274"/>
        <v>0</v>
      </c>
      <c r="DL285" s="26">
        <f t="shared" si="275"/>
        <v>0</v>
      </c>
      <c r="DM285"/>
    </row>
    <row r="286" spans="1:117" x14ac:dyDescent="0.25">
      <c r="A286" s="3502"/>
      <c r="B286" s="2987" t="s">
        <v>271</v>
      </c>
      <c r="C286" s="2987"/>
      <c r="D286" s="2988">
        <f t="shared" si="261"/>
        <v>0</v>
      </c>
      <c r="E286" s="2989">
        <f t="shared" si="262"/>
        <v>0</v>
      </c>
      <c r="F286" s="2990">
        <f t="shared" si="262"/>
        <v>0</v>
      </c>
      <c r="G286" s="2968"/>
      <c r="H286" s="2969"/>
      <c r="I286" s="2970"/>
      <c r="J286" s="2969"/>
      <c r="K286" s="2970"/>
      <c r="L286" s="2969"/>
      <c r="M286" s="2970"/>
      <c r="N286" s="2969"/>
      <c r="O286" s="2970"/>
      <c r="P286" s="2969"/>
      <c r="Q286" s="2970"/>
      <c r="R286" s="2969"/>
      <c r="S286" s="2970"/>
      <c r="T286" s="2969"/>
      <c r="U286" s="2970"/>
      <c r="V286" s="389"/>
      <c r="W286" s="2970"/>
      <c r="X286" s="389"/>
      <c r="Y286" s="2970"/>
      <c r="Z286" s="389"/>
      <c r="AA286" s="2970"/>
      <c r="AB286" s="389"/>
      <c r="AC286" s="2970"/>
      <c r="AD286" s="389"/>
      <c r="AE286" s="2970"/>
      <c r="AF286" s="389"/>
      <c r="AG286" s="2970"/>
      <c r="AH286" s="389"/>
      <c r="AI286" s="2970"/>
      <c r="AJ286" s="389"/>
      <c r="AK286" s="2970"/>
      <c r="AL286" s="389"/>
      <c r="AM286" s="2970"/>
      <c r="AN286" s="389"/>
      <c r="AO286" s="2971"/>
      <c r="AP286" s="2972"/>
      <c r="AQ286" s="2992"/>
      <c r="AR286" s="2993"/>
      <c r="AS286" s="413"/>
      <c r="AT286" s="2970"/>
      <c r="AU286" s="2970"/>
      <c r="AV286" s="2973"/>
      <c r="AW286" s="2973"/>
      <c r="AX286" s="2969"/>
      <c r="AY286" t="str">
        <f t="shared" si="265"/>
        <v/>
      </c>
      <c r="CW286" s="25" t="str">
        <f t="shared" si="266"/>
        <v/>
      </c>
      <c r="CX286" s="25" t="str">
        <f t="shared" si="267"/>
        <v/>
      </c>
      <c r="CY286" s="25" t="str">
        <f t="shared" si="268"/>
        <v/>
      </c>
      <c r="CZ286" s="25" t="str">
        <f t="shared" si="269"/>
        <v/>
      </c>
      <c r="DA286" s="25" t="str">
        <f t="shared" si="263"/>
        <v/>
      </c>
      <c r="DB286" s="25" t="str">
        <f t="shared" si="264"/>
        <v/>
      </c>
      <c r="DC286"/>
      <c r="DD286"/>
      <c r="DE286"/>
      <c r="DG286" s="26">
        <f t="shared" si="270"/>
        <v>0</v>
      </c>
      <c r="DH286" s="26">
        <f t="shared" si="271"/>
        <v>0</v>
      </c>
      <c r="DI286" s="26">
        <f t="shared" si="272"/>
        <v>0</v>
      </c>
      <c r="DJ286" s="26">
        <f t="shared" si="273"/>
        <v>0</v>
      </c>
      <c r="DK286" s="26">
        <f t="shared" si="274"/>
        <v>0</v>
      </c>
      <c r="DL286" s="26">
        <f t="shared" si="275"/>
        <v>0</v>
      </c>
      <c r="DM286"/>
    </row>
    <row r="287" spans="1:117" x14ac:dyDescent="0.25">
      <c r="A287" s="3499" t="s">
        <v>102</v>
      </c>
      <c r="B287" s="830" t="s">
        <v>266</v>
      </c>
      <c r="C287" s="830"/>
      <c r="D287" s="245">
        <f t="shared" si="261"/>
        <v>0</v>
      </c>
      <c r="E287" s="390">
        <f t="shared" si="262"/>
        <v>0</v>
      </c>
      <c r="F287" s="391">
        <f t="shared" si="262"/>
        <v>0</v>
      </c>
      <c r="G287" s="392"/>
      <c r="H287" s="393"/>
      <c r="I287" s="394"/>
      <c r="J287" s="393"/>
      <c r="K287" s="394"/>
      <c r="L287" s="393"/>
      <c r="M287" s="394"/>
      <c r="N287" s="393"/>
      <c r="O287" s="394"/>
      <c r="P287" s="393"/>
      <c r="Q287" s="394"/>
      <c r="R287" s="393"/>
      <c r="S287" s="394"/>
      <c r="T287" s="393"/>
      <c r="U287" s="394"/>
      <c r="V287" s="395"/>
      <c r="W287" s="394"/>
      <c r="X287" s="395"/>
      <c r="Y287" s="394"/>
      <c r="Z287" s="395"/>
      <c r="AA287" s="394"/>
      <c r="AB287" s="395"/>
      <c r="AC287" s="394"/>
      <c r="AD287" s="395"/>
      <c r="AE287" s="394"/>
      <c r="AF287" s="395"/>
      <c r="AG287" s="394"/>
      <c r="AH287" s="395"/>
      <c r="AI287" s="394"/>
      <c r="AJ287" s="395"/>
      <c r="AK287" s="394"/>
      <c r="AL287" s="395"/>
      <c r="AM287" s="394"/>
      <c r="AN287" s="395"/>
      <c r="AO287" s="396"/>
      <c r="AP287" s="397"/>
      <c r="AQ287" s="392"/>
      <c r="AR287" s="393"/>
      <c r="AS287" s="3480"/>
      <c r="AT287" s="394"/>
      <c r="AU287" s="394"/>
      <c r="AV287" s="398"/>
      <c r="AW287" s="398"/>
      <c r="AX287" s="393"/>
      <c r="AY287" t="str">
        <f t="shared" si="265"/>
        <v/>
      </c>
      <c r="CW287" s="25" t="str">
        <f t="shared" si="266"/>
        <v/>
      </c>
      <c r="CX287" s="25" t="str">
        <f t="shared" si="267"/>
        <v/>
      </c>
      <c r="CY287" s="25" t="str">
        <f t="shared" si="268"/>
        <v/>
      </c>
      <c r="CZ287" s="25" t="str">
        <f t="shared" si="269"/>
        <v/>
      </c>
      <c r="DA287" s="25" t="str">
        <f t="shared" si="263"/>
        <v/>
      </c>
      <c r="DB287" s="25" t="str">
        <f t="shared" si="264"/>
        <v/>
      </c>
      <c r="DC287"/>
      <c r="DD287"/>
      <c r="DE287"/>
      <c r="DG287" s="26">
        <f t="shared" si="270"/>
        <v>0</v>
      </c>
      <c r="DH287" s="26">
        <f t="shared" si="271"/>
        <v>0</v>
      </c>
      <c r="DI287" s="26">
        <f t="shared" si="272"/>
        <v>0</v>
      </c>
      <c r="DJ287" s="26">
        <f t="shared" si="273"/>
        <v>0</v>
      </c>
      <c r="DK287" s="26">
        <f t="shared" si="274"/>
        <v>0</v>
      </c>
      <c r="DL287" s="26">
        <f t="shared" si="275"/>
        <v>0</v>
      </c>
      <c r="DM287"/>
    </row>
    <row r="288" spans="1:117" x14ac:dyDescent="0.25">
      <c r="A288" s="713"/>
      <c r="B288" s="2974" t="s">
        <v>267</v>
      </c>
      <c r="C288" s="2974"/>
      <c r="D288" s="2975">
        <f t="shared" si="261"/>
        <v>0</v>
      </c>
      <c r="E288" s="2976">
        <f t="shared" si="262"/>
        <v>0</v>
      </c>
      <c r="F288" s="2977">
        <f t="shared" si="262"/>
        <v>0</v>
      </c>
      <c r="G288" s="2978"/>
      <c r="H288" s="2979"/>
      <c r="I288" s="2980"/>
      <c r="J288" s="2979"/>
      <c r="K288" s="2980"/>
      <c r="L288" s="2979"/>
      <c r="M288" s="2980"/>
      <c r="N288" s="2979"/>
      <c r="O288" s="2980"/>
      <c r="P288" s="2979"/>
      <c r="Q288" s="2980"/>
      <c r="R288" s="2979"/>
      <c r="S288" s="2980"/>
      <c r="T288" s="2979"/>
      <c r="U288" s="2980"/>
      <c r="V288" s="2981"/>
      <c r="W288" s="2980"/>
      <c r="X288" s="2981"/>
      <c r="Y288" s="2980"/>
      <c r="Z288" s="2981"/>
      <c r="AA288" s="2980"/>
      <c r="AB288" s="2981"/>
      <c r="AC288" s="2980"/>
      <c r="AD288" s="2981"/>
      <c r="AE288" s="2980"/>
      <c r="AF288" s="2981"/>
      <c r="AG288" s="2980"/>
      <c r="AH288" s="2981"/>
      <c r="AI288" s="2980"/>
      <c r="AJ288" s="2981"/>
      <c r="AK288" s="2980"/>
      <c r="AL288" s="2981"/>
      <c r="AM288" s="2980"/>
      <c r="AN288" s="2981"/>
      <c r="AO288" s="2982"/>
      <c r="AP288" s="2983"/>
      <c r="AQ288" s="2961"/>
      <c r="AR288" s="2962"/>
      <c r="AS288" s="394"/>
      <c r="AT288" s="2980"/>
      <c r="AU288" s="2980"/>
      <c r="AV288" s="2984"/>
      <c r="AW288" s="2984"/>
      <c r="AX288" s="2979"/>
      <c r="AY288" t="str">
        <f t="shared" si="265"/>
        <v/>
      </c>
      <c r="CW288" s="25" t="str">
        <f t="shared" si="266"/>
        <v/>
      </c>
      <c r="CX288" s="25" t="str">
        <f t="shared" si="267"/>
        <v/>
      </c>
      <c r="CY288" s="25" t="str">
        <f t="shared" si="268"/>
        <v/>
      </c>
      <c r="CZ288" s="25" t="str">
        <f t="shared" si="269"/>
        <v/>
      </c>
      <c r="DA288" s="25" t="str">
        <f t="shared" si="263"/>
        <v/>
      </c>
      <c r="DB288" s="25" t="str">
        <f t="shared" si="264"/>
        <v/>
      </c>
      <c r="DC288"/>
      <c r="DD288"/>
      <c r="DE288"/>
      <c r="DG288" s="26">
        <f t="shared" si="270"/>
        <v>0</v>
      </c>
      <c r="DH288" s="26">
        <f t="shared" si="271"/>
        <v>0</v>
      </c>
      <c r="DI288" s="26">
        <f t="shared" si="272"/>
        <v>0</v>
      </c>
      <c r="DJ288" s="26">
        <f t="shared" si="273"/>
        <v>0</v>
      </c>
      <c r="DK288" s="26">
        <f t="shared" si="274"/>
        <v>0</v>
      </c>
      <c r="DL288" s="26">
        <f t="shared" si="275"/>
        <v>0</v>
      </c>
      <c r="DM288"/>
    </row>
    <row r="289" spans="1:117" x14ac:dyDescent="0.25">
      <c r="A289" s="713"/>
      <c r="B289" s="2974" t="s">
        <v>268</v>
      </c>
      <c r="C289" s="2974"/>
      <c r="D289" s="2975">
        <f t="shared" si="261"/>
        <v>0</v>
      </c>
      <c r="E289" s="2976">
        <f t="shared" si="262"/>
        <v>0</v>
      </c>
      <c r="F289" s="2977">
        <f t="shared" si="262"/>
        <v>0</v>
      </c>
      <c r="G289" s="2978"/>
      <c r="H289" s="2979"/>
      <c r="I289" s="2980"/>
      <c r="J289" s="2979"/>
      <c r="K289" s="2980"/>
      <c r="L289" s="2979"/>
      <c r="M289" s="2980"/>
      <c r="N289" s="2979"/>
      <c r="O289" s="2980"/>
      <c r="P289" s="2979"/>
      <c r="Q289" s="2980"/>
      <c r="R289" s="2979"/>
      <c r="S289" s="2980"/>
      <c r="T289" s="2979"/>
      <c r="U289" s="2980"/>
      <c r="V289" s="2981"/>
      <c r="W289" s="2980"/>
      <c r="X289" s="2981"/>
      <c r="Y289" s="2980"/>
      <c r="Z289" s="2981"/>
      <c r="AA289" s="2980"/>
      <c r="AB289" s="2981"/>
      <c r="AC289" s="2980"/>
      <c r="AD289" s="2981"/>
      <c r="AE289" s="2980"/>
      <c r="AF289" s="2981"/>
      <c r="AG289" s="2980"/>
      <c r="AH289" s="2981"/>
      <c r="AI289" s="2980"/>
      <c r="AJ289" s="2981"/>
      <c r="AK289" s="2980"/>
      <c r="AL289" s="2981"/>
      <c r="AM289" s="2980"/>
      <c r="AN289" s="2981"/>
      <c r="AO289" s="2982"/>
      <c r="AP289" s="2983"/>
      <c r="AQ289" s="2961"/>
      <c r="AR289" s="2962"/>
      <c r="AS289" s="2995"/>
      <c r="AT289" s="2980"/>
      <c r="AU289" s="2980"/>
      <c r="AV289" s="2984"/>
      <c r="AW289" s="2984"/>
      <c r="AX289" s="2979"/>
      <c r="AY289" t="str">
        <f t="shared" si="265"/>
        <v/>
      </c>
      <c r="CW289" s="25" t="str">
        <f t="shared" si="266"/>
        <v/>
      </c>
      <c r="CX289" s="25" t="str">
        <f t="shared" si="267"/>
        <v/>
      </c>
      <c r="CY289" s="25" t="str">
        <f t="shared" si="268"/>
        <v/>
      </c>
      <c r="CZ289" s="25" t="str">
        <f t="shared" si="269"/>
        <v/>
      </c>
      <c r="DA289" s="25" t="str">
        <f t="shared" si="263"/>
        <v/>
      </c>
      <c r="DB289" s="25" t="str">
        <f t="shared" si="264"/>
        <v/>
      </c>
      <c r="DC289"/>
      <c r="DD289"/>
      <c r="DE289"/>
      <c r="DG289" s="26">
        <f t="shared" si="270"/>
        <v>0</v>
      </c>
      <c r="DH289" s="26">
        <f t="shared" si="271"/>
        <v>0</v>
      </c>
      <c r="DI289" s="26">
        <f t="shared" si="272"/>
        <v>0</v>
      </c>
      <c r="DJ289" s="26">
        <f t="shared" si="273"/>
        <v>0</v>
      </c>
      <c r="DK289" s="26">
        <f t="shared" si="274"/>
        <v>0</v>
      </c>
      <c r="DL289" s="26">
        <f t="shared" si="275"/>
        <v>0</v>
      </c>
      <c r="DM289"/>
    </row>
    <row r="290" spans="1:117" x14ac:dyDescent="0.25">
      <c r="A290" s="713"/>
      <c r="B290" s="2985" t="s">
        <v>269</v>
      </c>
      <c r="C290" s="2986"/>
      <c r="D290" s="2975">
        <f t="shared" si="261"/>
        <v>0</v>
      </c>
      <c r="E290" s="2976">
        <f t="shared" si="262"/>
        <v>0</v>
      </c>
      <c r="F290" s="2977">
        <f t="shared" si="262"/>
        <v>0</v>
      </c>
      <c r="G290" s="401"/>
      <c r="H290" s="402"/>
      <c r="I290" s="403"/>
      <c r="J290" s="402"/>
      <c r="K290" s="403"/>
      <c r="L290" s="402"/>
      <c r="M290" s="403"/>
      <c r="N290" s="402"/>
      <c r="O290" s="403"/>
      <c r="P290" s="402"/>
      <c r="Q290" s="403"/>
      <c r="R290" s="402"/>
      <c r="S290" s="403"/>
      <c r="T290" s="402"/>
      <c r="U290" s="403"/>
      <c r="V290" s="404"/>
      <c r="W290" s="403"/>
      <c r="X290" s="404"/>
      <c r="Y290" s="403"/>
      <c r="Z290" s="404"/>
      <c r="AA290" s="403"/>
      <c r="AB290" s="404"/>
      <c r="AC290" s="403"/>
      <c r="AD290" s="404"/>
      <c r="AE290" s="403"/>
      <c r="AF290" s="404"/>
      <c r="AG290" s="403"/>
      <c r="AH290" s="404"/>
      <c r="AI290" s="403"/>
      <c r="AJ290" s="404"/>
      <c r="AK290" s="403"/>
      <c r="AL290" s="404"/>
      <c r="AM290" s="403"/>
      <c r="AN290" s="404"/>
      <c r="AO290" s="405"/>
      <c r="AP290" s="406"/>
      <c r="AQ290" s="2961"/>
      <c r="AR290" s="2962"/>
      <c r="AS290" s="2995"/>
      <c r="AT290" s="403"/>
      <c r="AU290" s="403"/>
      <c r="AV290" s="410"/>
      <c r="AW290" s="410"/>
      <c r="AX290" s="402"/>
      <c r="AY290" t="str">
        <f t="shared" si="265"/>
        <v/>
      </c>
      <c r="CW290" s="25" t="str">
        <f t="shared" si="266"/>
        <v/>
      </c>
      <c r="CX290" s="25" t="str">
        <f t="shared" si="267"/>
        <v/>
      </c>
      <c r="CY290" s="25" t="str">
        <f t="shared" si="268"/>
        <v/>
      </c>
      <c r="CZ290" s="25" t="str">
        <f t="shared" si="269"/>
        <v/>
      </c>
      <c r="DA290" s="25" t="str">
        <f t="shared" si="263"/>
        <v/>
      </c>
      <c r="DB290" s="25" t="str">
        <f t="shared" si="264"/>
        <v/>
      </c>
      <c r="DC290"/>
      <c r="DD290"/>
      <c r="DE290"/>
      <c r="DG290" s="26">
        <f t="shared" si="270"/>
        <v>0</v>
      </c>
      <c r="DH290" s="26">
        <f t="shared" si="271"/>
        <v>0</v>
      </c>
      <c r="DI290" s="26">
        <f t="shared" si="272"/>
        <v>0</v>
      </c>
      <c r="DJ290" s="26">
        <f t="shared" si="273"/>
        <v>0</v>
      </c>
      <c r="DK290" s="26">
        <f t="shared" si="274"/>
        <v>0</v>
      </c>
      <c r="DL290" s="26">
        <f t="shared" si="275"/>
        <v>0</v>
      </c>
      <c r="DM290"/>
    </row>
    <row r="291" spans="1:117" ht="15" customHeight="1" x14ac:dyDescent="0.25">
      <c r="A291" s="713"/>
      <c r="B291" s="2985" t="s">
        <v>270</v>
      </c>
      <c r="C291" s="2986"/>
      <c r="D291" s="2975">
        <f t="shared" si="261"/>
        <v>0</v>
      </c>
      <c r="E291" s="2976">
        <f t="shared" si="262"/>
        <v>0</v>
      </c>
      <c r="F291" s="2977">
        <f t="shared" si="262"/>
        <v>0</v>
      </c>
      <c r="G291" s="401"/>
      <c r="H291" s="402"/>
      <c r="I291" s="403"/>
      <c r="J291" s="402"/>
      <c r="K291" s="403"/>
      <c r="L291" s="402"/>
      <c r="M291" s="403"/>
      <c r="N291" s="402"/>
      <c r="O291" s="403"/>
      <c r="P291" s="402"/>
      <c r="Q291" s="403"/>
      <c r="R291" s="402"/>
      <c r="S291" s="403"/>
      <c r="T291" s="402"/>
      <c r="U291" s="403"/>
      <c r="V291" s="404"/>
      <c r="W291" s="403"/>
      <c r="X291" s="404"/>
      <c r="Y291" s="403"/>
      <c r="Z291" s="404"/>
      <c r="AA291" s="403"/>
      <c r="AB291" s="404"/>
      <c r="AC291" s="403"/>
      <c r="AD291" s="404"/>
      <c r="AE291" s="403"/>
      <c r="AF291" s="404"/>
      <c r="AG291" s="403"/>
      <c r="AH291" s="404"/>
      <c r="AI291" s="403"/>
      <c r="AJ291" s="404"/>
      <c r="AK291" s="403"/>
      <c r="AL291" s="404"/>
      <c r="AM291" s="403"/>
      <c r="AN291" s="404"/>
      <c r="AO291" s="405"/>
      <c r="AP291" s="406"/>
      <c r="AQ291" s="407"/>
      <c r="AR291" s="408"/>
      <c r="AS291" s="409"/>
      <c r="AT291" s="403"/>
      <c r="AU291" s="403"/>
      <c r="AV291" s="410"/>
      <c r="AW291" s="410"/>
      <c r="AX291" s="402"/>
      <c r="AY291" t="str">
        <f t="shared" si="265"/>
        <v/>
      </c>
      <c r="CW291" s="25" t="str">
        <f t="shared" si="266"/>
        <v/>
      </c>
      <c r="CX291" s="25" t="str">
        <f t="shared" si="267"/>
        <v/>
      </c>
      <c r="CY291" s="25" t="str">
        <f t="shared" si="268"/>
        <v/>
      </c>
      <c r="CZ291" s="25" t="str">
        <f t="shared" si="269"/>
        <v/>
      </c>
      <c r="DA291" s="25" t="str">
        <f t="shared" si="263"/>
        <v/>
      </c>
      <c r="DB291" s="25" t="str">
        <f t="shared" si="264"/>
        <v/>
      </c>
      <c r="DC291"/>
      <c r="DD291"/>
      <c r="DE291"/>
      <c r="DG291" s="26">
        <f t="shared" si="270"/>
        <v>0</v>
      </c>
      <c r="DH291" s="26">
        <f t="shared" si="271"/>
        <v>0</v>
      </c>
      <c r="DI291" s="26">
        <f t="shared" si="272"/>
        <v>0</v>
      </c>
      <c r="DJ291" s="26">
        <f t="shared" si="273"/>
        <v>0</v>
      </c>
      <c r="DK291" s="26">
        <f t="shared" si="274"/>
        <v>0</v>
      </c>
      <c r="DL291" s="26">
        <f t="shared" si="275"/>
        <v>0</v>
      </c>
      <c r="DM291"/>
    </row>
    <row r="292" spans="1:117" x14ac:dyDescent="0.25">
      <c r="A292" s="3502"/>
      <c r="B292" s="2987" t="s">
        <v>271</v>
      </c>
      <c r="C292" s="2987"/>
      <c r="D292" s="2988">
        <f t="shared" si="261"/>
        <v>0</v>
      </c>
      <c r="E292" s="2989">
        <f t="shared" si="262"/>
        <v>0</v>
      </c>
      <c r="F292" s="2990">
        <f t="shared" si="262"/>
        <v>0</v>
      </c>
      <c r="G292" s="2968"/>
      <c r="H292" s="2969"/>
      <c r="I292" s="2970"/>
      <c r="J292" s="2969"/>
      <c r="K292" s="2970"/>
      <c r="L292" s="2969"/>
      <c r="M292" s="2970"/>
      <c r="N292" s="2969"/>
      <c r="O292" s="2970"/>
      <c r="P292" s="2969"/>
      <c r="Q292" s="2970"/>
      <c r="R292" s="2969"/>
      <c r="S292" s="2970"/>
      <c r="T292" s="2969"/>
      <c r="U292" s="2970"/>
      <c r="V292" s="389"/>
      <c r="W292" s="2970"/>
      <c r="X292" s="389"/>
      <c r="Y292" s="2970"/>
      <c r="Z292" s="389"/>
      <c r="AA292" s="2970"/>
      <c r="AB292" s="389"/>
      <c r="AC292" s="2970"/>
      <c r="AD292" s="389"/>
      <c r="AE292" s="2970"/>
      <c r="AF292" s="389"/>
      <c r="AG292" s="2970"/>
      <c r="AH292" s="389"/>
      <c r="AI292" s="2970"/>
      <c r="AJ292" s="389"/>
      <c r="AK292" s="2970"/>
      <c r="AL292" s="389"/>
      <c r="AM292" s="2970"/>
      <c r="AN292" s="389"/>
      <c r="AO292" s="2971"/>
      <c r="AP292" s="2972"/>
      <c r="AQ292" s="2992"/>
      <c r="AR292" s="2993"/>
      <c r="AS292" s="413"/>
      <c r="AT292" s="2970"/>
      <c r="AU292" s="2970"/>
      <c r="AV292" s="2973"/>
      <c r="AW292" s="2973"/>
      <c r="AX292" s="2969"/>
      <c r="AY292" t="str">
        <f t="shared" si="265"/>
        <v/>
      </c>
      <c r="CW292" s="25" t="str">
        <f t="shared" si="266"/>
        <v/>
      </c>
      <c r="CX292" s="25" t="str">
        <f t="shared" si="267"/>
        <v/>
      </c>
      <c r="CY292" s="25" t="str">
        <f t="shared" si="268"/>
        <v/>
      </c>
      <c r="CZ292" s="25" t="str">
        <f t="shared" si="269"/>
        <v/>
      </c>
      <c r="DA292" s="25" t="str">
        <f t="shared" si="263"/>
        <v/>
      </c>
      <c r="DB292" s="25" t="str">
        <f t="shared" si="264"/>
        <v/>
      </c>
      <c r="DC292"/>
      <c r="DD292"/>
      <c r="DE292"/>
      <c r="DG292" s="26">
        <f t="shared" si="270"/>
        <v>0</v>
      </c>
      <c r="DH292" s="26">
        <f t="shared" si="271"/>
        <v>0</v>
      </c>
      <c r="DI292" s="26">
        <f t="shared" si="272"/>
        <v>0</v>
      </c>
      <c r="DJ292" s="26">
        <f t="shared" si="273"/>
        <v>0</v>
      </c>
      <c r="DK292" s="26">
        <f t="shared" si="274"/>
        <v>0</v>
      </c>
      <c r="DL292" s="26">
        <f t="shared" si="275"/>
        <v>0</v>
      </c>
      <c r="DM292"/>
    </row>
    <row r="293" spans="1:117" ht="15" customHeight="1" x14ac:dyDescent="0.25">
      <c r="A293" s="3282" t="s">
        <v>104</v>
      </c>
      <c r="B293" s="3509" t="s">
        <v>266</v>
      </c>
      <c r="C293" s="3509"/>
      <c r="D293" s="3510">
        <f t="shared" si="261"/>
        <v>0</v>
      </c>
      <c r="E293" s="3511">
        <f t="shared" si="262"/>
        <v>0</v>
      </c>
      <c r="F293" s="3512">
        <f t="shared" si="262"/>
        <v>0</v>
      </c>
      <c r="G293" s="3513"/>
      <c r="H293" s="3514"/>
      <c r="I293" s="3515"/>
      <c r="J293" s="3514"/>
      <c r="K293" s="3515"/>
      <c r="L293" s="3514"/>
      <c r="M293" s="3515"/>
      <c r="N293" s="3514"/>
      <c r="O293" s="3515"/>
      <c r="P293" s="3514"/>
      <c r="Q293" s="3515"/>
      <c r="R293" s="3514"/>
      <c r="S293" s="3515"/>
      <c r="T293" s="3514"/>
      <c r="U293" s="3515"/>
      <c r="V293" s="3516"/>
      <c r="W293" s="3515"/>
      <c r="X293" s="3516"/>
      <c r="Y293" s="3515"/>
      <c r="Z293" s="3516"/>
      <c r="AA293" s="3515"/>
      <c r="AB293" s="3516"/>
      <c r="AC293" s="3515"/>
      <c r="AD293" s="3516"/>
      <c r="AE293" s="3515"/>
      <c r="AF293" s="3516"/>
      <c r="AG293" s="3515"/>
      <c r="AH293" s="3516"/>
      <c r="AI293" s="3515"/>
      <c r="AJ293" s="3516"/>
      <c r="AK293" s="3515"/>
      <c r="AL293" s="3516"/>
      <c r="AM293" s="3513"/>
      <c r="AN293" s="3517"/>
      <c r="AO293" s="3515"/>
      <c r="AP293" s="3518"/>
      <c r="AQ293" s="3513"/>
      <c r="AR293" s="3519"/>
      <c r="AS293" s="3520"/>
      <c r="AT293" s="3520"/>
      <c r="AU293" s="3520"/>
      <c r="AV293" s="387"/>
      <c r="AW293" s="387"/>
      <c r="AX293" s="386"/>
      <c r="AY293" t="str">
        <f t="shared" si="265"/>
        <v/>
      </c>
      <c r="CW293" s="25" t="str">
        <f t="shared" si="266"/>
        <v/>
      </c>
      <c r="CX293" s="25" t="str">
        <f t="shared" si="267"/>
        <v/>
      </c>
      <c r="CY293" s="25" t="str">
        <f t="shared" si="268"/>
        <v/>
      </c>
      <c r="CZ293" s="25" t="str">
        <f t="shared" si="269"/>
        <v/>
      </c>
      <c r="DA293" s="25" t="str">
        <f t="shared" si="263"/>
        <v/>
      </c>
      <c r="DB293" s="25" t="str">
        <f t="shared" si="264"/>
        <v/>
      </c>
      <c r="DC293"/>
      <c r="DD293"/>
      <c r="DE293"/>
      <c r="DG293" s="26">
        <f t="shared" si="270"/>
        <v>0</v>
      </c>
      <c r="DH293" s="26">
        <f t="shared" si="271"/>
        <v>0</v>
      </c>
      <c r="DI293" s="26">
        <f t="shared" si="272"/>
        <v>0</v>
      </c>
      <c r="DJ293" s="26">
        <f t="shared" si="273"/>
        <v>0</v>
      </c>
      <c r="DK293" s="26">
        <f t="shared" si="274"/>
        <v>0</v>
      </c>
      <c r="DL293" s="26">
        <f t="shared" si="275"/>
        <v>0</v>
      </c>
      <c r="DM293"/>
    </row>
    <row r="294" spans="1:117" x14ac:dyDescent="0.25">
      <c r="A294" s="729"/>
      <c r="B294" s="2974" t="s">
        <v>267</v>
      </c>
      <c r="C294" s="2974"/>
      <c r="D294" s="3047">
        <f t="shared" si="261"/>
        <v>0</v>
      </c>
      <c r="E294" s="3521">
        <f t="shared" si="262"/>
        <v>0</v>
      </c>
      <c r="F294" s="3522">
        <f t="shared" si="262"/>
        <v>0</v>
      </c>
      <c r="G294" s="3523"/>
      <c r="H294" s="3524"/>
      <c r="I294" s="3525"/>
      <c r="J294" s="3524"/>
      <c r="K294" s="3525"/>
      <c r="L294" s="3524"/>
      <c r="M294" s="3525"/>
      <c r="N294" s="3524"/>
      <c r="O294" s="3525"/>
      <c r="P294" s="3524"/>
      <c r="Q294" s="3525"/>
      <c r="R294" s="3524"/>
      <c r="S294" s="3525"/>
      <c r="T294" s="3524"/>
      <c r="U294" s="3525"/>
      <c r="V294" s="3526"/>
      <c r="W294" s="3525"/>
      <c r="X294" s="3526"/>
      <c r="Y294" s="3525"/>
      <c r="Z294" s="3526"/>
      <c r="AA294" s="3525"/>
      <c r="AB294" s="3526"/>
      <c r="AC294" s="3525"/>
      <c r="AD294" s="3526"/>
      <c r="AE294" s="3525"/>
      <c r="AF294" s="3526"/>
      <c r="AG294" s="3525"/>
      <c r="AH294" s="3526"/>
      <c r="AI294" s="3525"/>
      <c r="AJ294" s="3526"/>
      <c r="AK294" s="3525"/>
      <c r="AL294" s="3526"/>
      <c r="AM294" s="3523"/>
      <c r="AN294" s="3527"/>
      <c r="AO294" s="3525"/>
      <c r="AP294" s="3528"/>
      <c r="AQ294" s="2961"/>
      <c r="AR294" s="2962"/>
      <c r="AS294" s="394"/>
      <c r="AT294" s="2980"/>
      <c r="AU294" s="2980"/>
      <c r="AV294" s="2984"/>
      <c r="AW294" s="2984"/>
      <c r="AX294" s="2979"/>
      <c r="AY294" t="str">
        <f t="shared" si="265"/>
        <v/>
      </c>
      <c r="CW294" s="25" t="str">
        <f t="shared" si="266"/>
        <v/>
      </c>
      <c r="CX294" s="25" t="str">
        <f t="shared" si="267"/>
        <v/>
      </c>
      <c r="CY294" s="25" t="str">
        <f t="shared" si="268"/>
        <v/>
      </c>
      <c r="CZ294" s="25" t="str">
        <f t="shared" si="269"/>
        <v/>
      </c>
      <c r="DA294" s="25" t="str">
        <f t="shared" si="263"/>
        <v/>
      </c>
      <c r="DB294" s="25" t="str">
        <f t="shared" si="264"/>
        <v/>
      </c>
      <c r="DC294"/>
      <c r="DD294"/>
      <c r="DE294"/>
      <c r="DG294" s="26">
        <f t="shared" si="270"/>
        <v>0</v>
      </c>
      <c r="DH294" s="26">
        <f t="shared" si="271"/>
        <v>0</v>
      </c>
      <c r="DI294" s="26">
        <f t="shared" si="272"/>
        <v>0</v>
      </c>
      <c r="DJ294" s="26">
        <f t="shared" si="273"/>
        <v>0</v>
      </c>
      <c r="DK294" s="26">
        <f t="shared" si="274"/>
        <v>0</v>
      </c>
      <c r="DL294" s="26">
        <f t="shared" si="275"/>
        <v>0</v>
      </c>
      <c r="DM294"/>
    </row>
    <row r="295" spans="1:117" x14ac:dyDescent="0.25">
      <c r="A295" s="729"/>
      <c r="B295" s="2974" t="s">
        <v>268</v>
      </c>
      <c r="C295" s="2974"/>
      <c r="D295" s="3047">
        <f t="shared" si="261"/>
        <v>0</v>
      </c>
      <c r="E295" s="3521">
        <f t="shared" si="262"/>
        <v>0</v>
      </c>
      <c r="F295" s="3522">
        <f t="shared" si="262"/>
        <v>0</v>
      </c>
      <c r="G295" s="3523"/>
      <c r="H295" s="3524"/>
      <c r="I295" s="3525"/>
      <c r="J295" s="3524"/>
      <c r="K295" s="3525"/>
      <c r="L295" s="3524"/>
      <c r="M295" s="3525"/>
      <c r="N295" s="3524"/>
      <c r="O295" s="3525"/>
      <c r="P295" s="3524"/>
      <c r="Q295" s="3525"/>
      <c r="R295" s="3524"/>
      <c r="S295" s="3525"/>
      <c r="T295" s="3524"/>
      <c r="U295" s="3525"/>
      <c r="V295" s="3526"/>
      <c r="W295" s="3525"/>
      <c r="X295" s="3526"/>
      <c r="Y295" s="3525"/>
      <c r="Z295" s="3526"/>
      <c r="AA295" s="3525"/>
      <c r="AB295" s="3526"/>
      <c r="AC295" s="3525"/>
      <c r="AD295" s="3526"/>
      <c r="AE295" s="3525"/>
      <c r="AF295" s="3526"/>
      <c r="AG295" s="3525"/>
      <c r="AH295" s="3526"/>
      <c r="AI295" s="3525"/>
      <c r="AJ295" s="3526"/>
      <c r="AK295" s="3525"/>
      <c r="AL295" s="3526"/>
      <c r="AM295" s="3523"/>
      <c r="AN295" s="3527"/>
      <c r="AO295" s="3525"/>
      <c r="AP295" s="3528"/>
      <c r="AQ295" s="2961"/>
      <c r="AR295" s="2962"/>
      <c r="AS295" s="2995"/>
      <c r="AT295" s="2980"/>
      <c r="AU295" s="2980"/>
      <c r="AV295" s="2984"/>
      <c r="AW295" s="2984"/>
      <c r="AX295" s="2979"/>
      <c r="AY295" t="str">
        <f t="shared" si="265"/>
        <v/>
      </c>
      <c r="CW295" s="25" t="str">
        <f t="shared" si="266"/>
        <v/>
      </c>
      <c r="CX295" s="25" t="str">
        <f t="shared" si="267"/>
        <v/>
      </c>
      <c r="CY295" s="25" t="str">
        <f t="shared" si="268"/>
        <v/>
      </c>
      <c r="CZ295" s="25" t="str">
        <f t="shared" si="269"/>
        <v/>
      </c>
      <c r="DA295" s="25" t="str">
        <f t="shared" si="263"/>
        <v/>
      </c>
      <c r="DB295" s="25" t="str">
        <f t="shared" si="264"/>
        <v/>
      </c>
      <c r="DC295"/>
      <c r="DD295"/>
      <c r="DE295"/>
      <c r="DG295" s="26">
        <f t="shared" si="270"/>
        <v>0</v>
      </c>
      <c r="DH295" s="26">
        <f t="shared" si="271"/>
        <v>0</v>
      </c>
      <c r="DI295" s="26">
        <f t="shared" si="272"/>
        <v>0</v>
      </c>
      <c r="DJ295" s="26">
        <f t="shared" si="273"/>
        <v>0</v>
      </c>
      <c r="DK295" s="26">
        <f t="shared" si="274"/>
        <v>0</v>
      </c>
      <c r="DL295" s="26">
        <f t="shared" si="275"/>
        <v>0</v>
      </c>
      <c r="DM295"/>
    </row>
    <row r="296" spans="1:117" x14ac:dyDescent="0.25">
      <c r="A296" s="729"/>
      <c r="B296" s="2985" t="s">
        <v>269</v>
      </c>
      <c r="C296" s="2986"/>
      <c r="D296" s="3047">
        <f t="shared" si="261"/>
        <v>0</v>
      </c>
      <c r="E296" s="3521">
        <f t="shared" si="262"/>
        <v>0</v>
      </c>
      <c r="F296" s="3522">
        <f t="shared" si="262"/>
        <v>0</v>
      </c>
      <c r="G296" s="3529"/>
      <c r="H296" s="3530"/>
      <c r="I296" s="3531"/>
      <c r="J296" s="3530"/>
      <c r="K296" s="3531"/>
      <c r="L296" s="3530"/>
      <c r="M296" s="3531"/>
      <c r="N296" s="3530"/>
      <c r="O296" s="3531"/>
      <c r="P296" s="3530"/>
      <c r="Q296" s="3531"/>
      <c r="R296" s="3530"/>
      <c r="S296" s="3531"/>
      <c r="T296" s="3530"/>
      <c r="U296" s="3531"/>
      <c r="V296" s="3530"/>
      <c r="W296" s="3531"/>
      <c r="X296" s="3530"/>
      <c r="Y296" s="3531"/>
      <c r="Z296" s="3530"/>
      <c r="AA296" s="3531"/>
      <c r="AB296" s="3530"/>
      <c r="AC296" s="3531"/>
      <c r="AD296" s="3530"/>
      <c r="AE296" s="3531"/>
      <c r="AF296" s="3530"/>
      <c r="AG296" s="3531"/>
      <c r="AH296" s="3530"/>
      <c r="AI296" s="3531"/>
      <c r="AJ296" s="3530"/>
      <c r="AK296" s="3531"/>
      <c r="AL296" s="3530"/>
      <c r="AM296" s="3529"/>
      <c r="AN296" s="3532"/>
      <c r="AO296" s="3533"/>
      <c r="AP296" s="3534"/>
      <c r="AQ296" s="2961"/>
      <c r="AR296" s="2962"/>
      <c r="AS296" s="2995"/>
      <c r="AT296" s="3533"/>
      <c r="AU296" s="3533"/>
      <c r="AV296" s="3535"/>
      <c r="AW296" s="3535"/>
      <c r="AX296" s="3536"/>
      <c r="AY296" t="str">
        <f t="shared" si="265"/>
        <v/>
      </c>
      <c r="CW296" s="25" t="str">
        <f t="shared" si="266"/>
        <v/>
      </c>
      <c r="CX296" s="25" t="str">
        <f t="shared" si="267"/>
        <v/>
      </c>
      <c r="CY296" s="25" t="str">
        <f t="shared" si="268"/>
        <v/>
      </c>
      <c r="CZ296" s="25" t="str">
        <f t="shared" si="269"/>
        <v/>
      </c>
      <c r="DA296" s="25" t="str">
        <f t="shared" si="263"/>
        <v/>
      </c>
      <c r="DB296" s="25" t="str">
        <f t="shared" si="264"/>
        <v/>
      </c>
      <c r="DC296"/>
      <c r="DD296"/>
      <c r="DE296"/>
      <c r="DG296" s="26">
        <f t="shared" si="270"/>
        <v>0</v>
      </c>
      <c r="DH296" s="26">
        <f t="shared" si="271"/>
        <v>0</v>
      </c>
      <c r="DI296" s="26">
        <f t="shared" si="272"/>
        <v>0</v>
      </c>
      <c r="DJ296" s="26">
        <f t="shared" si="273"/>
        <v>0</v>
      </c>
      <c r="DK296" s="26">
        <f t="shared" si="274"/>
        <v>0</v>
      </c>
      <c r="DL296" s="26">
        <f t="shared" si="275"/>
        <v>0</v>
      </c>
      <c r="DM296"/>
    </row>
    <row r="297" spans="1:117" ht="15" customHeight="1" x14ac:dyDescent="0.25">
      <c r="A297" s="729"/>
      <c r="B297" s="2985" t="s">
        <v>270</v>
      </c>
      <c r="C297" s="2986"/>
      <c r="D297" s="3047">
        <f t="shared" si="261"/>
        <v>0</v>
      </c>
      <c r="E297" s="3521">
        <f t="shared" si="262"/>
        <v>0</v>
      </c>
      <c r="F297" s="3522">
        <f t="shared" si="262"/>
        <v>0</v>
      </c>
      <c r="G297" s="3529"/>
      <c r="H297" s="3530"/>
      <c r="I297" s="3531"/>
      <c r="J297" s="3530"/>
      <c r="K297" s="3531"/>
      <c r="L297" s="3530"/>
      <c r="M297" s="3531"/>
      <c r="N297" s="3530"/>
      <c r="O297" s="3531"/>
      <c r="P297" s="3530"/>
      <c r="Q297" s="3531"/>
      <c r="R297" s="3530"/>
      <c r="S297" s="3531"/>
      <c r="T297" s="3530"/>
      <c r="U297" s="3531"/>
      <c r="V297" s="3530"/>
      <c r="W297" s="3531"/>
      <c r="X297" s="3530"/>
      <c r="Y297" s="3531"/>
      <c r="Z297" s="3530"/>
      <c r="AA297" s="3531"/>
      <c r="AB297" s="3530"/>
      <c r="AC297" s="3531"/>
      <c r="AD297" s="3530"/>
      <c r="AE297" s="3531"/>
      <c r="AF297" s="3530"/>
      <c r="AG297" s="3531"/>
      <c r="AH297" s="3530"/>
      <c r="AI297" s="3531"/>
      <c r="AJ297" s="3530"/>
      <c r="AK297" s="3531"/>
      <c r="AL297" s="3530"/>
      <c r="AM297" s="3529"/>
      <c r="AN297" s="3532"/>
      <c r="AO297" s="450"/>
      <c r="AP297" s="451"/>
      <c r="AQ297" s="407"/>
      <c r="AR297" s="408"/>
      <c r="AS297" s="409"/>
      <c r="AT297" s="450"/>
      <c r="AU297" s="450"/>
      <c r="AV297" s="495"/>
      <c r="AW297" s="495"/>
      <c r="AX297" s="496"/>
      <c r="AY297" t="str">
        <f t="shared" si="265"/>
        <v/>
      </c>
      <c r="CW297" s="25" t="str">
        <f t="shared" si="266"/>
        <v/>
      </c>
      <c r="CX297" s="25" t="str">
        <f t="shared" si="267"/>
        <v/>
      </c>
      <c r="CY297" s="25" t="str">
        <f t="shared" si="268"/>
        <v/>
      </c>
      <c r="CZ297" s="25" t="str">
        <f t="shared" si="269"/>
        <v/>
      </c>
      <c r="DA297" s="25" t="str">
        <f t="shared" si="263"/>
        <v/>
      </c>
      <c r="DB297" s="25" t="str">
        <f t="shared" si="264"/>
        <v/>
      </c>
      <c r="DC297"/>
      <c r="DD297"/>
      <c r="DE297"/>
      <c r="DG297" s="26">
        <f t="shared" si="270"/>
        <v>0</v>
      </c>
      <c r="DH297" s="26">
        <f t="shared" si="271"/>
        <v>0</v>
      </c>
      <c r="DI297" s="26">
        <f t="shared" si="272"/>
        <v>0</v>
      </c>
      <c r="DJ297" s="26">
        <f t="shared" si="273"/>
        <v>0</v>
      </c>
      <c r="DK297" s="26">
        <f t="shared" si="274"/>
        <v>0</v>
      </c>
      <c r="DL297" s="26">
        <f t="shared" si="275"/>
        <v>0</v>
      </c>
      <c r="DM297"/>
    </row>
    <row r="298" spans="1:117" x14ac:dyDescent="0.25">
      <c r="A298" s="3064"/>
      <c r="B298" s="2987" t="s">
        <v>271</v>
      </c>
      <c r="C298" s="2987"/>
      <c r="D298" s="3065">
        <f t="shared" si="261"/>
        <v>0</v>
      </c>
      <c r="E298" s="3537">
        <f t="shared" si="262"/>
        <v>0</v>
      </c>
      <c r="F298" s="3538">
        <f t="shared" si="262"/>
        <v>0</v>
      </c>
      <c r="G298" s="3539"/>
      <c r="H298" s="3540"/>
      <c r="I298" s="3541"/>
      <c r="J298" s="3540"/>
      <c r="K298" s="3541"/>
      <c r="L298" s="3540"/>
      <c r="M298" s="3541"/>
      <c r="N298" s="3540"/>
      <c r="O298" s="3541"/>
      <c r="P298" s="3540"/>
      <c r="Q298" s="3541"/>
      <c r="R298" s="3540"/>
      <c r="S298" s="3541"/>
      <c r="T298" s="3540"/>
      <c r="U298" s="3539"/>
      <c r="V298" s="3540"/>
      <c r="W298" s="3539"/>
      <c r="X298" s="3540"/>
      <c r="Y298" s="3539"/>
      <c r="Z298" s="3540"/>
      <c r="AA298" s="3539"/>
      <c r="AB298" s="3540"/>
      <c r="AC298" s="3539"/>
      <c r="AD298" s="3540"/>
      <c r="AE298" s="3539"/>
      <c r="AF298" s="3540"/>
      <c r="AG298" s="3539"/>
      <c r="AH298" s="3540"/>
      <c r="AI298" s="3539"/>
      <c r="AJ298" s="3540"/>
      <c r="AK298" s="3539"/>
      <c r="AL298" s="3540"/>
      <c r="AM298" s="3539"/>
      <c r="AN298" s="3542"/>
      <c r="AO298" s="2970"/>
      <c r="AP298" s="2972"/>
      <c r="AQ298" s="2992"/>
      <c r="AR298" s="2993"/>
      <c r="AS298" s="413"/>
      <c r="AT298" s="2970"/>
      <c r="AU298" s="2970"/>
      <c r="AV298" s="2973"/>
      <c r="AW298" s="2973"/>
      <c r="AX298" s="2969"/>
      <c r="AY298" t="str">
        <f t="shared" si="265"/>
        <v/>
      </c>
      <c r="CW298" s="25" t="str">
        <f t="shared" si="266"/>
        <v/>
      </c>
      <c r="CX298" s="25" t="str">
        <f t="shared" si="267"/>
        <v/>
      </c>
      <c r="CY298" s="25" t="str">
        <f t="shared" si="268"/>
        <v/>
      </c>
      <c r="CZ298" s="25" t="str">
        <f t="shared" si="269"/>
        <v/>
      </c>
      <c r="DA298" s="25" t="str">
        <f t="shared" si="263"/>
        <v/>
      </c>
      <c r="DB298" s="25" t="str">
        <f t="shared" si="264"/>
        <v/>
      </c>
      <c r="DC298"/>
      <c r="DD298"/>
      <c r="DE298"/>
      <c r="DG298" s="26">
        <f t="shared" si="270"/>
        <v>0</v>
      </c>
      <c r="DH298" s="26">
        <f t="shared" si="271"/>
        <v>0</v>
      </c>
      <c r="DI298" s="26">
        <f t="shared" si="272"/>
        <v>0</v>
      </c>
      <c r="DJ298" s="26">
        <f t="shared" si="273"/>
        <v>0</v>
      </c>
      <c r="DK298" s="26">
        <f t="shared" si="274"/>
        <v>0</v>
      </c>
      <c r="DL298" s="26">
        <f t="shared" si="275"/>
        <v>0</v>
      </c>
      <c r="DM298"/>
    </row>
    <row r="299" spans="1:117" x14ac:dyDescent="0.25">
      <c r="A299" s="852" t="s">
        <v>4</v>
      </c>
      <c r="B299" s="830" t="s">
        <v>266</v>
      </c>
      <c r="C299" s="830"/>
      <c r="D299" s="245">
        <f t="shared" si="261"/>
        <v>247</v>
      </c>
      <c r="E299" s="290">
        <f t="shared" ref="E299:F304" si="276">SUM(G299+I299+K299+M299+O299+Q299+S299+U299+W299+Y299+AA299+AC299+AE299+AG299+AI299+AK299+AM299)</f>
        <v>107</v>
      </c>
      <c r="F299" s="454">
        <f t="shared" si="276"/>
        <v>140</v>
      </c>
      <c r="G299" s="245">
        <f t="shared" ref="G299:X304" si="277">+G221+G227+G233+G239+G245+G251+G257+G281+G287+G293</f>
        <v>4</v>
      </c>
      <c r="H299" s="454">
        <f t="shared" si="277"/>
        <v>6</v>
      </c>
      <c r="I299" s="245">
        <f t="shared" si="277"/>
        <v>0</v>
      </c>
      <c r="J299" s="454">
        <f t="shared" si="277"/>
        <v>1</v>
      </c>
      <c r="K299" s="454">
        <f t="shared" si="277"/>
        <v>1</v>
      </c>
      <c r="L299" s="454">
        <f t="shared" si="277"/>
        <v>1</v>
      </c>
      <c r="M299" s="454">
        <f t="shared" si="277"/>
        <v>3</v>
      </c>
      <c r="N299" s="454">
        <f t="shared" si="277"/>
        <v>1</v>
      </c>
      <c r="O299" s="454">
        <f t="shared" si="277"/>
        <v>1</v>
      </c>
      <c r="P299" s="454">
        <f t="shared" si="277"/>
        <v>0</v>
      </c>
      <c r="Q299" s="454">
        <f t="shared" si="277"/>
        <v>2</v>
      </c>
      <c r="R299" s="454">
        <f t="shared" si="277"/>
        <v>1</v>
      </c>
      <c r="S299" s="454">
        <f t="shared" si="277"/>
        <v>3</v>
      </c>
      <c r="T299" s="454">
        <f t="shared" si="277"/>
        <v>2</v>
      </c>
      <c r="U299" s="454">
        <f t="shared" si="277"/>
        <v>4</v>
      </c>
      <c r="V299" s="454">
        <f t="shared" si="277"/>
        <v>3</v>
      </c>
      <c r="W299" s="454">
        <f t="shared" si="277"/>
        <v>14</v>
      </c>
      <c r="X299" s="454">
        <f t="shared" si="277"/>
        <v>6</v>
      </c>
      <c r="Y299" s="245">
        <f>+Y221+Y227+Y233+Y239+Y245+Y251+Y257+Y263+Y269+Y275+Y281+Y287+Y293</f>
        <v>17</v>
      </c>
      <c r="Z299" s="245">
        <f t="shared" ref="Z299:AN302" si="278">+Z221+Z227+Z233+Z239+Z245+Z251+Z257+Z263+Z269+Z275+Z281+Z287+Z293</f>
        <v>19</v>
      </c>
      <c r="AA299" s="245">
        <f t="shared" si="278"/>
        <v>10</v>
      </c>
      <c r="AB299" s="245">
        <f t="shared" si="278"/>
        <v>8</v>
      </c>
      <c r="AC299" s="245">
        <f t="shared" si="278"/>
        <v>10</v>
      </c>
      <c r="AD299" s="245">
        <f t="shared" si="278"/>
        <v>25</v>
      </c>
      <c r="AE299" s="245">
        <f t="shared" si="278"/>
        <v>7</v>
      </c>
      <c r="AF299" s="245">
        <f t="shared" si="278"/>
        <v>18</v>
      </c>
      <c r="AG299" s="245">
        <f t="shared" si="278"/>
        <v>11</v>
      </c>
      <c r="AH299" s="245">
        <f t="shared" si="278"/>
        <v>20</v>
      </c>
      <c r="AI299" s="245">
        <f t="shared" si="278"/>
        <v>6</v>
      </c>
      <c r="AJ299" s="245">
        <f t="shared" si="278"/>
        <v>10</v>
      </c>
      <c r="AK299" s="245">
        <f t="shared" si="278"/>
        <v>6</v>
      </c>
      <c r="AL299" s="245">
        <f t="shared" si="278"/>
        <v>15</v>
      </c>
      <c r="AM299" s="245">
        <f t="shared" si="278"/>
        <v>8</v>
      </c>
      <c r="AN299" s="455">
        <f t="shared" si="278"/>
        <v>4</v>
      </c>
      <c r="AO299" s="456">
        <f t="shared" ref="AO299:AO304" si="279">+AO221+AO227+AO233+AO239+AO257+AO263+AO269+AO275+AO281+AO287+AO293</f>
        <v>9</v>
      </c>
      <c r="AP299" s="457">
        <f>+AP221+AP227+AP233+AP257+AP263+AP269+AP275+AP281+AP287+AP293</f>
        <v>1</v>
      </c>
      <c r="AQ299" s="245">
        <f>SUM(AQ221+AQ227+AQ233+AQ239+AQ245+AQ251+AQ257+AQ263+AQ269+AQ275+AQ281+AQ287+AQ293)</f>
        <v>115</v>
      </c>
      <c r="AR299" s="297">
        <f>SUM(AR221+AR227+AR233+AR239+AR245+AR251+AR257+AR263+AR269+AR275+AR281+AR287+AR293)</f>
        <v>109</v>
      </c>
      <c r="AS299" s="456">
        <f t="shared" ref="AS299:AX302" si="280">+AS221+AS227+AS233+AS239+AS245+AS251+AS257+AS263+AS269+AS275+AS281+AS287+AS293</f>
        <v>62</v>
      </c>
      <c r="AT299" s="456">
        <f t="shared" si="280"/>
        <v>0</v>
      </c>
      <c r="AU299" s="456">
        <f t="shared" si="280"/>
        <v>0</v>
      </c>
      <c r="AV299" s="456">
        <f t="shared" si="280"/>
        <v>6</v>
      </c>
      <c r="AW299" s="456">
        <f t="shared" si="280"/>
        <v>0</v>
      </c>
      <c r="AX299" s="454">
        <f t="shared" si="280"/>
        <v>5</v>
      </c>
      <c r="CW299"/>
      <c r="CX299"/>
      <c r="CY299"/>
      <c r="CZ299"/>
      <c r="DA299"/>
      <c r="DB299"/>
      <c r="DC299"/>
      <c r="DD299"/>
      <c r="DE299"/>
      <c r="DG299"/>
      <c r="DH299"/>
      <c r="DI299"/>
      <c r="DJ299"/>
      <c r="DK299"/>
      <c r="DL299"/>
      <c r="DM299"/>
    </row>
    <row r="300" spans="1:117" x14ac:dyDescent="0.25">
      <c r="A300" s="852"/>
      <c r="B300" s="2974" t="s">
        <v>267</v>
      </c>
      <c r="C300" s="2974"/>
      <c r="D300" s="245">
        <f t="shared" si="261"/>
        <v>851</v>
      </c>
      <c r="E300" s="290">
        <f t="shared" si="276"/>
        <v>359</v>
      </c>
      <c r="F300" s="454">
        <f t="shared" si="276"/>
        <v>492</v>
      </c>
      <c r="G300" s="2975">
        <f t="shared" si="277"/>
        <v>5</v>
      </c>
      <c r="H300" s="3072">
        <f t="shared" si="277"/>
        <v>4</v>
      </c>
      <c r="I300" s="2975">
        <f t="shared" si="277"/>
        <v>0</v>
      </c>
      <c r="J300" s="3072">
        <f t="shared" si="277"/>
        <v>1</v>
      </c>
      <c r="K300" s="3072">
        <f t="shared" si="277"/>
        <v>6</v>
      </c>
      <c r="L300" s="3072">
        <f t="shared" si="277"/>
        <v>4</v>
      </c>
      <c r="M300" s="3072">
        <f t="shared" si="277"/>
        <v>8</v>
      </c>
      <c r="N300" s="3072">
        <f t="shared" si="277"/>
        <v>5</v>
      </c>
      <c r="O300" s="3072">
        <f t="shared" si="277"/>
        <v>9</v>
      </c>
      <c r="P300" s="3072">
        <f t="shared" si="277"/>
        <v>7</v>
      </c>
      <c r="Q300" s="3072">
        <f t="shared" si="277"/>
        <v>5</v>
      </c>
      <c r="R300" s="3072">
        <f t="shared" si="277"/>
        <v>8</v>
      </c>
      <c r="S300" s="3072">
        <f t="shared" si="277"/>
        <v>9</v>
      </c>
      <c r="T300" s="3072">
        <f t="shared" si="277"/>
        <v>5</v>
      </c>
      <c r="U300" s="3072">
        <f t="shared" si="277"/>
        <v>16</v>
      </c>
      <c r="V300" s="3072">
        <f t="shared" si="277"/>
        <v>10</v>
      </c>
      <c r="W300" s="3072">
        <f t="shared" si="277"/>
        <v>48</v>
      </c>
      <c r="X300" s="3072">
        <f t="shared" si="277"/>
        <v>52</v>
      </c>
      <c r="Y300" s="2975">
        <f>+Y222+Y228+Y234+Y240+Y246+Y252+Y258+Y264+Y270+Y276+Y282+Y288+Y294</f>
        <v>105</v>
      </c>
      <c r="Z300" s="2975">
        <f t="shared" si="278"/>
        <v>110</v>
      </c>
      <c r="AA300" s="2975">
        <f t="shared" si="278"/>
        <v>42</v>
      </c>
      <c r="AB300" s="2975">
        <f t="shared" si="278"/>
        <v>49</v>
      </c>
      <c r="AC300" s="2975">
        <f t="shared" si="278"/>
        <v>14</v>
      </c>
      <c r="AD300" s="2975">
        <f t="shared" si="278"/>
        <v>54</v>
      </c>
      <c r="AE300" s="2975">
        <f t="shared" si="278"/>
        <v>13</v>
      </c>
      <c r="AF300" s="2975">
        <f t="shared" si="278"/>
        <v>51</v>
      </c>
      <c r="AG300" s="2975">
        <f t="shared" si="278"/>
        <v>24</v>
      </c>
      <c r="AH300" s="2975">
        <f t="shared" si="278"/>
        <v>60</v>
      </c>
      <c r="AI300" s="2975">
        <f t="shared" si="278"/>
        <v>18</v>
      </c>
      <c r="AJ300" s="2975">
        <f t="shared" si="278"/>
        <v>21</v>
      </c>
      <c r="AK300" s="2975">
        <f t="shared" si="278"/>
        <v>21</v>
      </c>
      <c r="AL300" s="2975">
        <f t="shared" si="278"/>
        <v>26</v>
      </c>
      <c r="AM300" s="2975">
        <f t="shared" si="278"/>
        <v>16</v>
      </c>
      <c r="AN300" s="3073">
        <f t="shared" si="278"/>
        <v>25</v>
      </c>
      <c r="AO300" s="3074">
        <f t="shared" si="279"/>
        <v>6</v>
      </c>
      <c r="AP300" s="3075">
        <f>+AP222+AP228+AP234+AP258+AP264+AP270+AP276+AP282+AP288+AP294</f>
        <v>8</v>
      </c>
      <c r="AQ300" s="3076"/>
      <c r="AR300" s="3077"/>
      <c r="AS300" s="3074">
        <f t="shared" si="280"/>
        <v>133</v>
      </c>
      <c r="AT300" s="3074">
        <f t="shared" si="280"/>
        <v>0</v>
      </c>
      <c r="AU300" s="3074">
        <f t="shared" si="280"/>
        <v>0</v>
      </c>
      <c r="AV300" s="3074">
        <f t="shared" si="280"/>
        <v>17</v>
      </c>
      <c r="AW300" s="3074">
        <f t="shared" si="280"/>
        <v>0</v>
      </c>
      <c r="AX300" s="3072">
        <f t="shared" si="280"/>
        <v>1</v>
      </c>
      <c r="CW300"/>
      <c r="CX300"/>
      <c r="CY300"/>
      <c r="CZ300"/>
      <c r="DA300"/>
      <c r="DB300"/>
      <c r="DC300"/>
      <c r="DD300"/>
      <c r="DE300"/>
      <c r="DG300"/>
      <c r="DH300"/>
      <c r="DI300"/>
      <c r="DJ300"/>
      <c r="DK300"/>
      <c r="DL300"/>
      <c r="DM300"/>
    </row>
    <row r="301" spans="1:117" x14ac:dyDescent="0.25">
      <c r="A301" s="852"/>
      <c r="B301" s="2974" t="s">
        <v>268</v>
      </c>
      <c r="C301" s="2974"/>
      <c r="D301" s="245">
        <f t="shared" si="261"/>
        <v>231</v>
      </c>
      <c r="E301" s="290">
        <f t="shared" si="276"/>
        <v>92</v>
      </c>
      <c r="F301" s="454">
        <f t="shared" si="276"/>
        <v>139</v>
      </c>
      <c r="G301" s="2975">
        <f t="shared" si="277"/>
        <v>4</v>
      </c>
      <c r="H301" s="3072">
        <f t="shared" si="277"/>
        <v>5</v>
      </c>
      <c r="I301" s="2975">
        <f t="shared" si="277"/>
        <v>0</v>
      </c>
      <c r="J301" s="3072">
        <f t="shared" si="277"/>
        <v>2</v>
      </c>
      <c r="K301" s="3072">
        <f t="shared" si="277"/>
        <v>1</v>
      </c>
      <c r="L301" s="3072">
        <f t="shared" si="277"/>
        <v>1</v>
      </c>
      <c r="M301" s="3072">
        <f t="shared" si="277"/>
        <v>2</v>
      </c>
      <c r="N301" s="3072">
        <f t="shared" si="277"/>
        <v>0</v>
      </c>
      <c r="O301" s="3072">
        <f t="shared" si="277"/>
        <v>1</v>
      </c>
      <c r="P301" s="3072">
        <f t="shared" si="277"/>
        <v>0</v>
      </c>
      <c r="Q301" s="3072">
        <f t="shared" si="277"/>
        <v>0</v>
      </c>
      <c r="R301" s="3072">
        <f t="shared" si="277"/>
        <v>1</v>
      </c>
      <c r="S301" s="3072">
        <f t="shared" si="277"/>
        <v>3</v>
      </c>
      <c r="T301" s="3072">
        <f t="shared" si="277"/>
        <v>2</v>
      </c>
      <c r="U301" s="3072">
        <f t="shared" si="277"/>
        <v>2</v>
      </c>
      <c r="V301" s="3072">
        <f t="shared" si="277"/>
        <v>3</v>
      </c>
      <c r="W301" s="3072">
        <f t="shared" si="277"/>
        <v>8</v>
      </c>
      <c r="X301" s="3072">
        <f t="shared" si="277"/>
        <v>7</v>
      </c>
      <c r="Y301" s="2975">
        <f>+Y223+Y229+Y235+Y241+Y247+Y253+Y259+Y265+Y271+Y277+Y283+Y289+Y295</f>
        <v>15</v>
      </c>
      <c r="Z301" s="2975">
        <f t="shared" si="278"/>
        <v>19</v>
      </c>
      <c r="AA301" s="2975">
        <f t="shared" si="278"/>
        <v>10</v>
      </c>
      <c r="AB301" s="2975">
        <f t="shared" si="278"/>
        <v>8</v>
      </c>
      <c r="AC301" s="2975">
        <f t="shared" si="278"/>
        <v>10</v>
      </c>
      <c r="AD301" s="2975">
        <f t="shared" si="278"/>
        <v>24</v>
      </c>
      <c r="AE301" s="2975">
        <f t="shared" si="278"/>
        <v>7</v>
      </c>
      <c r="AF301" s="2975">
        <f t="shared" si="278"/>
        <v>19</v>
      </c>
      <c r="AG301" s="2975">
        <f t="shared" si="278"/>
        <v>11</v>
      </c>
      <c r="AH301" s="2975">
        <f t="shared" si="278"/>
        <v>20</v>
      </c>
      <c r="AI301" s="2975">
        <f t="shared" si="278"/>
        <v>5</v>
      </c>
      <c r="AJ301" s="2975">
        <f t="shared" si="278"/>
        <v>8</v>
      </c>
      <c r="AK301" s="2975">
        <f t="shared" si="278"/>
        <v>7</v>
      </c>
      <c r="AL301" s="2975">
        <f t="shared" si="278"/>
        <v>15</v>
      </c>
      <c r="AM301" s="2975">
        <f t="shared" si="278"/>
        <v>6</v>
      </c>
      <c r="AN301" s="3073">
        <f t="shared" si="278"/>
        <v>5</v>
      </c>
      <c r="AO301" s="3074">
        <f t="shared" si="279"/>
        <v>9</v>
      </c>
      <c r="AP301" s="3075">
        <f>+AP223+AP229+AP235+AP259+AP265+AP271+AP277+AP283+AP289+AP295</f>
        <v>1</v>
      </c>
      <c r="AQ301" s="3076"/>
      <c r="AR301" s="3077"/>
      <c r="AS301" s="2995"/>
      <c r="AT301" s="3074">
        <f t="shared" si="280"/>
        <v>0</v>
      </c>
      <c r="AU301" s="3074">
        <f t="shared" si="280"/>
        <v>0</v>
      </c>
      <c r="AV301" s="3074">
        <f t="shared" si="280"/>
        <v>2</v>
      </c>
      <c r="AW301" s="3074">
        <f t="shared" si="280"/>
        <v>0</v>
      </c>
      <c r="AX301" s="3072">
        <f t="shared" si="280"/>
        <v>5</v>
      </c>
      <c r="CW301"/>
      <c r="CX301"/>
      <c r="CY301"/>
      <c r="CZ301"/>
      <c r="DA301"/>
      <c r="DB301"/>
      <c r="DC301"/>
      <c r="DD301"/>
      <c r="DE301"/>
      <c r="DG301"/>
      <c r="DH301"/>
      <c r="DI301"/>
      <c r="DJ301"/>
      <c r="DK301"/>
      <c r="DL301"/>
      <c r="DM301"/>
    </row>
    <row r="302" spans="1:117" x14ac:dyDescent="0.25">
      <c r="A302" s="852"/>
      <c r="B302" s="2985" t="s">
        <v>269</v>
      </c>
      <c r="C302" s="2986"/>
      <c r="D302" s="245">
        <f t="shared" si="261"/>
        <v>199</v>
      </c>
      <c r="E302" s="290">
        <f t="shared" si="276"/>
        <v>93</v>
      </c>
      <c r="F302" s="454">
        <f t="shared" si="276"/>
        <v>106</v>
      </c>
      <c r="G302" s="2975">
        <f t="shared" si="277"/>
        <v>6</v>
      </c>
      <c r="H302" s="3072">
        <f t="shared" si="277"/>
        <v>5</v>
      </c>
      <c r="I302" s="2975">
        <f t="shared" si="277"/>
        <v>0</v>
      </c>
      <c r="J302" s="3072">
        <f t="shared" si="277"/>
        <v>0</v>
      </c>
      <c r="K302" s="3072">
        <f t="shared" si="277"/>
        <v>1</v>
      </c>
      <c r="L302" s="3072">
        <f t="shared" si="277"/>
        <v>0</v>
      </c>
      <c r="M302" s="3072">
        <f t="shared" si="277"/>
        <v>4</v>
      </c>
      <c r="N302" s="3072">
        <f t="shared" si="277"/>
        <v>2</v>
      </c>
      <c r="O302" s="3072">
        <f t="shared" si="277"/>
        <v>4</v>
      </c>
      <c r="P302" s="3072">
        <f t="shared" si="277"/>
        <v>1</v>
      </c>
      <c r="Q302" s="3072">
        <f t="shared" si="277"/>
        <v>1</v>
      </c>
      <c r="R302" s="3072">
        <f t="shared" si="277"/>
        <v>2</v>
      </c>
      <c r="S302" s="3072">
        <f t="shared" si="277"/>
        <v>3</v>
      </c>
      <c r="T302" s="3072">
        <f t="shared" si="277"/>
        <v>2</v>
      </c>
      <c r="U302" s="3072">
        <f t="shared" si="277"/>
        <v>4</v>
      </c>
      <c r="V302" s="3072">
        <f t="shared" si="277"/>
        <v>1</v>
      </c>
      <c r="W302" s="3072">
        <f t="shared" si="277"/>
        <v>9</v>
      </c>
      <c r="X302" s="3072">
        <f t="shared" si="277"/>
        <v>4</v>
      </c>
      <c r="Y302" s="2975">
        <f>+Y224+Y230+Y236+Y242+Y248+Y254+Y260+Y266+Y272+Y278+Y284+Y290+Y296</f>
        <v>13</v>
      </c>
      <c r="Z302" s="2975">
        <f t="shared" si="278"/>
        <v>20</v>
      </c>
      <c r="AA302" s="2975">
        <f t="shared" si="278"/>
        <v>6</v>
      </c>
      <c r="AB302" s="2975">
        <f t="shared" si="278"/>
        <v>2</v>
      </c>
      <c r="AC302" s="2975">
        <f t="shared" si="278"/>
        <v>3</v>
      </c>
      <c r="AD302" s="2975">
        <f t="shared" si="278"/>
        <v>15</v>
      </c>
      <c r="AE302" s="2975">
        <f t="shared" si="278"/>
        <v>2</v>
      </c>
      <c r="AF302" s="2975">
        <f t="shared" si="278"/>
        <v>18</v>
      </c>
      <c r="AG302" s="2975">
        <f t="shared" si="278"/>
        <v>11</v>
      </c>
      <c r="AH302" s="2975">
        <f t="shared" si="278"/>
        <v>16</v>
      </c>
      <c r="AI302" s="2975">
        <f t="shared" si="278"/>
        <v>7</v>
      </c>
      <c r="AJ302" s="2975">
        <f t="shared" si="278"/>
        <v>5</v>
      </c>
      <c r="AK302" s="2975">
        <f t="shared" si="278"/>
        <v>10</v>
      </c>
      <c r="AL302" s="2975">
        <f t="shared" si="278"/>
        <v>7</v>
      </c>
      <c r="AM302" s="2975">
        <f t="shared" si="278"/>
        <v>9</v>
      </c>
      <c r="AN302" s="3073">
        <f t="shared" si="278"/>
        <v>6</v>
      </c>
      <c r="AO302" s="3074">
        <f t="shared" si="279"/>
        <v>3</v>
      </c>
      <c r="AP302" s="3075">
        <f>+AP224+AP230+AP236+AP260+AP266+AP272+AP278+AP284+AP290+AP296</f>
        <v>2</v>
      </c>
      <c r="AQ302" s="3076"/>
      <c r="AR302" s="3077"/>
      <c r="AS302" s="2995"/>
      <c r="AT302" s="3074">
        <f t="shared" si="280"/>
        <v>0</v>
      </c>
      <c r="AU302" s="3074">
        <f t="shared" si="280"/>
        <v>0</v>
      </c>
      <c r="AV302" s="3074">
        <f t="shared" si="280"/>
        <v>5</v>
      </c>
      <c r="AW302" s="3074">
        <f t="shared" si="280"/>
        <v>0</v>
      </c>
      <c r="AX302" s="3072">
        <f t="shared" si="280"/>
        <v>1</v>
      </c>
      <c r="CW302"/>
      <c r="CX302"/>
      <c r="CY302"/>
      <c r="CZ302"/>
      <c r="DA302"/>
      <c r="DB302"/>
      <c r="DC302"/>
      <c r="DD302"/>
      <c r="DE302"/>
      <c r="DG302"/>
      <c r="DH302"/>
      <c r="DI302"/>
      <c r="DJ302"/>
      <c r="DK302"/>
      <c r="DL302"/>
      <c r="DM302"/>
    </row>
    <row r="303" spans="1:117" ht="15" customHeight="1" x14ac:dyDescent="0.25">
      <c r="A303" s="852"/>
      <c r="B303" s="2985" t="s">
        <v>270</v>
      </c>
      <c r="C303" s="2986"/>
      <c r="D303" s="245">
        <f t="shared" si="261"/>
        <v>32</v>
      </c>
      <c r="E303" s="290">
        <f t="shared" si="276"/>
        <v>10</v>
      </c>
      <c r="F303" s="454">
        <f t="shared" si="276"/>
        <v>22</v>
      </c>
      <c r="G303" s="2975">
        <f t="shared" si="277"/>
        <v>0</v>
      </c>
      <c r="H303" s="3072">
        <f t="shared" si="277"/>
        <v>0</v>
      </c>
      <c r="I303" s="2975">
        <f t="shared" si="277"/>
        <v>0</v>
      </c>
      <c r="J303" s="3072">
        <f t="shared" si="277"/>
        <v>0</v>
      </c>
      <c r="K303" s="3072">
        <f t="shared" si="277"/>
        <v>0</v>
      </c>
      <c r="L303" s="3072">
        <f t="shared" si="277"/>
        <v>0</v>
      </c>
      <c r="M303" s="3072">
        <f t="shared" si="277"/>
        <v>0</v>
      </c>
      <c r="N303" s="3072">
        <f t="shared" si="277"/>
        <v>0</v>
      </c>
      <c r="O303" s="3072">
        <f t="shared" si="277"/>
        <v>0</v>
      </c>
      <c r="P303" s="3072">
        <f t="shared" si="277"/>
        <v>0</v>
      </c>
      <c r="Q303" s="3072">
        <f t="shared" si="277"/>
        <v>0</v>
      </c>
      <c r="R303" s="3072">
        <f t="shared" si="277"/>
        <v>0</v>
      </c>
      <c r="S303" s="3072">
        <f t="shared" si="277"/>
        <v>0</v>
      </c>
      <c r="T303" s="3072">
        <f t="shared" si="277"/>
        <v>0</v>
      </c>
      <c r="U303" s="3072">
        <f t="shared" si="277"/>
        <v>1</v>
      </c>
      <c r="V303" s="3072">
        <f t="shared" si="277"/>
        <v>1</v>
      </c>
      <c r="W303" s="3072">
        <f t="shared" si="277"/>
        <v>0</v>
      </c>
      <c r="X303" s="3072">
        <f t="shared" si="277"/>
        <v>0</v>
      </c>
      <c r="Y303" s="2975">
        <f>+Y225+Y231+Y237+Y243+Y249+Y255+Y261+Y279+Y273+Y267+Y285+Y291+Y297</f>
        <v>2</v>
      </c>
      <c r="Z303" s="2975">
        <f t="shared" ref="Z303:AN303" si="281">+Z225+Z231+Z237+Z243+Z249+Z255+Z261+Z279+Z273+Z267+Z285+Z291+Z297</f>
        <v>3</v>
      </c>
      <c r="AA303" s="2975">
        <f t="shared" si="281"/>
        <v>3</v>
      </c>
      <c r="AB303" s="2975">
        <f t="shared" si="281"/>
        <v>2</v>
      </c>
      <c r="AC303" s="2975">
        <f t="shared" si="281"/>
        <v>0</v>
      </c>
      <c r="AD303" s="2975">
        <f t="shared" si="281"/>
        <v>3</v>
      </c>
      <c r="AE303" s="2975">
        <f t="shared" si="281"/>
        <v>0</v>
      </c>
      <c r="AF303" s="2975">
        <f t="shared" si="281"/>
        <v>1</v>
      </c>
      <c r="AG303" s="2975">
        <f t="shared" si="281"/>
        <v>3</v>
      </c>
      <c r="AH303" s="2975">
        <f t="shared" si="281"/>
        <v>7</v>
      </c>
      <c r="AI303" s="2975">
        <f t="shared" si="281"/>
        <v>0</v>
      </c>
      <c r="AJ303" s="2975">
        <f t="shared" si="281"/>
        <v>1</v>
      </c>
      <c r="AK303" s="2975">
        <f t="shared" si="281"/>
        <v>1</v>
      </c>
      <c r="AL303" s="2975">
        <f t="shared" si="281"/>
        <v>2</v>
      </c>
      <c r="AM303" s="2975">
        <f t="shared" si="281"/>
        <v>0</v>
      </c>
      <c r="AN303" s="3073">
        <f t="shared" si="281"/>
        <v>2</v>
      </c>
      <c r="AO303" s="3074">
        <f t="shared" si="279"/>
        <v>0</v>
      </c>
      <c r="AP303" s="3075">
        <f>+AP225+AP231+AP237+AP261+AP279+AP273+AP267+AP285+AP291+AP297</f>
        <v>1</v>
      </c>
      <c r="AQ303" s="3076"/>
      <c r="AR303" s="3077"/>
      <c r="AS303" s="409"/>
      <c r="AT303" s="3074">
        <f>+AT225+AT231+AT237+AT243+AT249+AT255+AT261+AT279+AT273+AT267+AT285+AT291+AT297</f>
        <v>0</v>
      </c>
      <c r="AU303" s="3074">
        <f>+AU225+AU231+AU237+AU243+AU249+AU255+AU261+AU279+AU273+AU267+AU285+AU291+AU297</f>
        <v>0</v>
      </c>
      <c r="AV303" s="3074">
        <f>+AV225+AV231+AV237+AV243+AV249+AV255+AV261+AV279+AV273+AV267+AV285+AV291+AV297</f>
        <v>0</v>
      </c>
      <c r="AW303" s="3074">
        <f>+AW225+AW231+AW237+AW243+AW249+AW255+AW261+AW279+AW273+AW267+AW285+AW291+AW297</f>
        <v>0</v>
      </c>
      <c r="AX303" s="3072">
        <f>+AX225+AX231+AX237+AX243+AX249+AX255+AX261+AX279+AX273+AX267+AX285+AX291+AX297</f>
        <v>0</v>
      </c>
      <c r="CW303"/>
      <c r="CX303"/>
      <c r="CY303"/>
      <c r="CZ303"/>
      <c r="DA303"/>
      <c r="DB303"/>
      <c r="DC303"/>
      <c r="DD303"/>
      <c r="DE303"/>
      <c r="DG303"/>
      <c r="DH303"/>
      <c r="DI303"/>
      <c r="DJ303"/>
      <c r="DK303"/>
      <c r="DL303"/>
      <c r="DM303"/>
    </row>
    <row r="304" spans="1:117" x14ac:dyDescent="0.25">
      <c r="A304" s="3543"/>
      <c r="B304" s="2987" t="s">
        <v>271</v>
      </c>
      <c r="C304" s="2987"/>
      <c r="D304" s="2988">
        <f t="shared" si="261"/>
        <v>1</v>
      </c>
      <c r="E304" s="3079">
        <f t="shared" si="276"/>
        <v>0</v>
      </c>
      <c r="F304" s="3080">
        <f t="shared" si="276"/>
        <v>1</v>
      </c>
      <c r="G304" s="2988">
        <f t="shared" si="277"/>
        <v>0</v>
      </c>
      <c r="H304" s="3080">
        <f t="shared" si="277"/>
        <v>0</v>
      </c>
      <c r="I304" s="2988">
        <f t="shared" si="277"/>
        <v>0</v>
      </c>
      <c r="J304" s="3080">
        <f t="shared" si="277"/>
        <v>0</v>
      </c>
      <c r="K304" s="3080">
        <f t="shared" si="277"/>
        <v>0</v>
      </c>
      <c r="L304" s="3080">
        <f t="shared" si="277"/>
        <v>0</v>
      </c>
      <c r="M304" s="3080">
        <f t="shared" si="277"/>
        <v>0</v>
      </c>
      <c r="N304" s="3080">
        <f t="shared" si="277"/>
        <v>0</v>
      </c>
      <c r="O304" s="3080">
        <f t="shared" si="277"/>
        <v>0</v>
      </c>
      <c r="P304" s="3080">
        <f t="shared" si="277"/>
        <v>0</v>
      </c>
      <c r="Q304" s="3080">
        <f t="shared" si="277"/>
        <v>0</v>
      </c>
      <c r="R304" s="3080">
        <f t="shared" si="277"/>
        <v>0</v>
      </c>
      <c r="S304" s="3080">
        <f t="shared" si="277"/>
        <v>0</v>
      </c>
      <c r="T304" s="3080">
        <f t="shared" si="277"/>
        <v>0</v>
      </c>
      <c r="U304" s="3080">
        <f t="shared" si="277"/>
        <v>0</v>
      </c>
      <c r="V304" s="3080">
        <f t="shared" si="277"/>
        <v>0</v>
      </c>
      <c r="W304" s="3080">
        <f t="shared" si="277"/>
        <v>0</v>
      </c>
      <c r="X304" s="3080">
        <f t="shared" si="277"/>
        <v>0</v>
      </c>
      <c r="Y304" s="2988">
        <f>SUM(Y226+Y232+Y238+Y244+Y250+Y256+Y262+Y268+Y274+Y280+Y286+Y292+Y298)</f>
        <v>0</v>
      </c>
      <c r="Z304" s="2988">
        <f t="shared" ref="Z304:AN304" si="282">SUM(Z226+Z232+Z238+Z244+Z250+Z256+Z262+Z268+Z274+Z280+Z286+Z292+Z298)</f>
        <v>0</v>
      </c>
      <c r="AA304" s="2988">
        <f t="shared" si="282"/>
        <v>0</v>
      </c>
      <c r="AB304" s="2988">
        <f t="shared" si="282"/>
        <v>0</v>
      </c>
      <c r="AC304" s="2988">
        <f t="shared" si="282"/>
        <v>0</v>
      </c>
      <c r="AD304" s="2988">
        <f t="shared" si="282"/>
        <v>0</v>
      </c>
      <c r="AE304" s="2988">
        <f t="shared" si="282"/>
        <v>0</v>
      </c>
      <c r="AF304" s="2988">
        <f t="shared" si="282"/>
        <v>1</v>
      </c>
      <c r="AG304" s="2988">
        <f t="shared" si="282"/>
        <v>0</v>
      </c>
      <c r="AH304" s="2988">
        <f t="shared" si="282"/>
        <v>0</v>
      </c>
      <c r="AI304" s="2988">
        <f t="shared" si="282"/>
        <v>0</v>
      </c>
      <c r="AJ304" s="2988">
        <f t="shared" si="282"/>
        <v>0</v>
      </c>
      <c r="AK304" s="2988">
        <f t="shared" si="282"/>
        <v>0</v>
      </c>
      <c r="AL304" s="2988">
        <f t="shared" si="282"/>
        <v>0</v>
      </c>
      <c r="AM304" s="2988">
        <f t="shared" si="282"/>
        <v>0</v>
      </c>
      <c r="AN304" s="3081">
        <f t="shared" si="282"/>
        <v>0</v>
      </c>
      <c r="AO304" s="3082">
        <f t="shared" si="279"/>
        <v>0</v>
      </c>
      <c r="AP304" s="3083">
        <f>SUM(AP226+AP232+AP238+AP262+AP268+AP274+AP280+AP286+AP292+AP298)</f>
        <v>0</v>
      </c>
      <c r="AQ304" s="3084"/>
      <c r="AR304" s="3085"/>
      <c r="AS304" s="413"/>
      <c r="AT304" s="3082">
        <f>SUM(AT226+AT232+AT238+AT244+AT250+AT256+AT262+AT268+AT274+AT280+AT286+AT292+AT298)</f>
        <v>0</v>
      </c>
      <c r="AU304" s="3082">
        <f>SUM(AU226+AU232+AU238+AU244+AU250+AU256+AU262+AU268+AU274+AU280+AU286+AU292+AU298)</f>
        <v>0</v>
      </c>
      <c r="AV304" s="3082">
        <f>SUM(AV226+AV232+AV238+AV244+AV250+AV256+AV262+AV268+AV274+AV280+AV286+AV292+AV298)</f>
        <v>0</v>
      </c>
      <c r="AW304" s="3082">
        <f>SUM(AW226+AW232+AW238+AW244+AW250+AW256+AW262+AW268+AW274+AW280+AW286+AW292+AW298)</f>
        <v>0</v>
      </c>
      <c r="AX304" s="3080">
        <f>SUM(AX226+AX232+AX238+AX244+AX250+AX256+AX262+AX268+AX274+AX280+AX286+AX292+AX298)</f>
        <v>0</v>
      </c>
      <c r="CW304"/>
      <c r="CX304"/>
      <c r="CY304"/>
      <c r="CZ304"/>
      <c r="DA304"/>
      <c r="DB304"/>
      <c r="DC304"/>
      <c r="DD304"/>
      <c r="DE304"/>
      <c r="DG304"/>
      <c r="DH304"/>
      <c r="DI304"/>
      <c r="DJ304"/>
      <c r="DK304"/>
      <c r="DL304"/>
      <c r="DM304"/>
    </row>
    <row r="305" spans="1:117" x14ac:dyDescent="0.25">
      <c r="A305" s="43" t="s">
        <v>279</v>
      </c>
      <c r="B305" s="212"/>
      <c r="C305" s="212"/>
      <c r="D305" s="213"/>
      <c r="E305" s="213"/>
      <c r="F305" s="213"/>
      <c r="G305" s="213"/>
      <c r="H305" s="213"/>
      <c r="I305" s="213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10"/>
      <c r="AM305" s="10"/>
      <c r="AN305" s="9"/>
      <c r="AO305" s="9"/>
      <c r="AP305" s="9"/>
      <c r="AQ305" s="9"/>
      <c r="AR305" s="9"/>
      <c r="CW305"/>
      <c r="CX305"/>
      <c r="CY305"/>
      <c r="CZ305"/>
      <c r="DA305"/>
      <c r="DB305"/>
      <c r="DC305"/>
      <c r="DD305"/>
      <c r="DE305"/>
      <c r="DG305"/>
      <c r="DH305"/>
      <c r="DI305"/>
      <c r="DJ305"/>
      <c r="DK305"/>
      <c r="DL305"/>
      <c r="DM305"/>
    </row>
    <row r="306" spans="1:117" ht="15" customHeight="1" x14ac:dyDescent="0.25">
      <c r="A306" s="3086" t="s">
        <v>40</v>
      </c>
      <c r="B306" s="632"/>
      <c r="C306" s="3088"/>
      <c r="D306" s="3089" t="s">
        <v>4</v>
      </c>
      <c r="E306" s="1402"/>
      <c r="F306" s="3091"/>
      <c r="G306" s="3544" t="s">
        <v>5</v>
      </c>
      <c r="H306" s="3545"/>
      <c r="I306" s="3545"/>
      <c r="J306" s="3545"/>
      <c r="K306" s="3545"/>
      <c r="L306" s="3545"/>
      <c r="M306" s="3545"/>
      <c r="N306" s="3545"/>
      <c r="O306" s="3545"/>
      <c r="P306" s="3545"/>
      <c r="Q306" s="3545"/>
      <c r="R306" s="3545"/>
      <c r="S306" s="3545"/>
      <c r="T306" s="3545"/>
      <c r="U306" s="3545"/>
      <c r="V306" s="3545"/>
      <c r="W306" s="3545"/>
      <c r="X306" s="3545"/>
      <c r="Y306" s="3545"/>
      <c r="Z306" s="3545"/>
      <c r="AA306" s="3545"/>
      <c r="AB306" s="3545"/>
      <c r="AC306" s="3545"/>
      <c r="AD306" s="3545"/>
      <c r="AE306" s="3545"/>
      <c r="AF306" s="3545"/>
      <c r="AG306" s="3545"/>
      <c r="AH306" s="3545"/>
      <c r="AI306" s="3545"/>
      <c r="AJ306" s="3545"/>
      <c r="AK306" s="3545"/>
      <c r="AL306" s="3545"/>
      <c r="AM306" s="3545"/>
      <c r="AN306" s="3545"/>
      <c r="AO306" s="3545"/>
      <c r="AP306" s="3546"/>
      <c r="AQ306" s="3095" t="s">
        <v>7</v>
      </c>
      <c r="AR306" s="3096" t="s">
        <v>280</v>
      </c>
      <c r="CW306"/>
      <c r="CX306"/>
      <c r="CY306"/>
      <c r="CZ306"/>
      <c r="DA306"/>
      <c r="DB306"/>
      <c r="DC306"/>
      <c r="DD306"/>
      <c r="DE306"/>
      <c r="DG306"/>
      <c r="DH306"/>
      <c r="DI306"/>
      <c r="DJ306"/>
      <c r="DK306"/>
      <c r="DL306"/>
      <c r="DM306"/>
    </row>
    <row r="307" spans="1:117" ht="15" customHeight="1" x14ac:dyDescent="0.25">
      <c r="A307" s="783"/>
      <c r="B307" s="634"/>
      <c r="C307" s="635"/>
      <c r="D307" s="3097"/>
      <c r="E307" s="868"/>
      <c r="F307" s="3098"/>
      <c r="G307" s="3547" t="s">
        <v>14</v>
      </c>
      <c r="H307" s="3548"/>
      <c r="I307" s="3544" t="s">
        <v>15</v>
      </c>
      <c r="J307" s="3549"/>
      <c r="K307" s="3545" t="s">
        <v>16</v>
      </c>
      <c r="L307" s="3549"/>
      <c r="M307" s="3544" t="s">
        <v>17</v>
      </c>
      <c r="N307" s="3549"/>
      <c r="O307" s="3544" t="s">
        <v>18</v>
      </c>
      <c r="P307" s="3549"/>
      <c r="Q307" s="3544" t="s">
        <v>19</v>
      </c>
      <c r="R307" s="3549"/>
      <c r="S307" s="3544" t="s">
        <v>20</v>
      </c>
      <c r="T307" s="3549"/>
      <c r="U307" s="3544" t="s">
        <v>21</v>
      </c>
      <c r="V307" s="3549"/>
      <c r="W307" s="3544" t="s">
        <v>22</v>
      </c>
      <c r="X307" s="3549"/>
      <c r="Y307" s="3544" t="s">
        <v>23</v>
      </c>
      <c r="Z307" s="3550"/>
      <c r="AA307" s="3544" t="s">
        <v>24</v>
      </c>
      <c r="AB307" s="3550"/>
      <c r="AC307" s="3544" t="s">
        <v>244</v>
      </c>
      <c r="AD307" s="3550"/>
      <c r="AE307" s="3544" t="s">
        <v>245</v>
      </c>
      <c r="AF307" s="3550"/>
      <c r="AG307" s="3544" t="s">
        <v>246</v>
      </c>
      <c r="AH307" s="3550"/>
      <c r="AI307" s="3544" t="s">
        <v>247</v>
      </c>
      <c r="AJ307" s="3550"/>
      <c r="AK307" s="3544" t="s">
        <v>29</v>
      </c>
      <c r="AL307" s="3550"/>
      <c r="AM307" s="3544" t="s">
        <v>30</v>
      </c>
      <c r="AN307" s="3550"/>
      <c r="AO307" s="3544" t="s">
        <v>31</v>
      </c>
      <c r="AP307" s="3550"/>
      <c r="AQ307" s="694"/>
      <c r="AR307" s="647"/>
      <c r="CW307"/>
      <c r="CX307"/>
      <c r="CY307"/>
      <c r="CZ307"/>
      <c r="DA307"/>
      <c r="DB307"/>
      <c r="DC307"/>
      <c r="DD307"/>
      <c r="DE307"/>
      <c r="DG307"/>
      <c r="DH307"/>
      <c r="DI307"/>
      <c r="DJ307"/>
      <c r="DK307"/>
      <c r="DL307"/>
      <c r="DM307"/>
    </row>
    <row r="308" spans="1:117" x14ac:dyDescent="0.25">
      <c r="A308" s="3103"/>
      <c r="B308" s="636"/>
      <c r="C308" s="3104"/>
      <c r="D308" s="3551" t="s">
        <v>32</v>
      </c>
      <c r="E308" s="3106" t="s">
        <v>33</v>
      </c>
      <c r="F308" s="3552" t="s">
        <v>34</v>
      </c>
      <c r="G308" s="3553" t="s">
        <v>33</v>
      </c>
      <c r="H308" s="3554" t="s">
        <v>34</v>
      </c>
      <c r="I308" s="3555" t="s">
        <v>33</v>
      </c>
      <c r="J308" s="3554" t="s">
        <v>34</v>
      </c>
      <c r="K308" s="3555" t="s">
        <v>33</v>
      </c>
      <c r="L308" s="3554" t="s">
        <v>34</v>
      </c>
      <c r="M308" s="3555" t="s">
        <v>33</v>
      </c>
      <c r="N308" s="3554" t="s">
        <v>34</v>
      </c>
      <c r="O308" s="3555" t="s">
        <v>33</v>
      </c>
      <c r="P308" s="3554" t="s">
        <v>34</v>
      </c>
      <c r="Q308" s="3555" t="s">
        <v>33</v>
      </c>
      <c r="R308" s="3554" t="s">
        <v>34</v>
      </c>
      <c r="S308" s="3555" t="s">
        <v>33</v>
      </c>
      <c r="T308" s="3554" t="s">
        <v>34</v>
      </c>
      <c r="U308" s="3555" t="s">
        <v>33</v>
      </c>
      <c r="V308" s="3554" t="s">
        <v>34</v>
      </c>
      <c r="W308" s="3555" t="s">
        <v>33</v>
      </c>
      <c r="X308" s="3554" t="s">
        <v>34</v>
      </c>
      <c r="Y308" s="3555" t="s">
        <v>33</v>
      </c>
      <c r="Z308" s="3554" t="s">
        <v>34</v>
      </c>
      <c r="AA308" s="3555" t="s">
        <v>33</v>
      </c>
      <c r="AB308" s="3554" t="s">
        <v>34</v>
      </c>
      <c r="AC308" s="3555" t="s">
        <v>33</v>
      </c>
      <c r="AD308" s="3554" t="s">
        <v>34</v>
      </c>
      <c r="AE308" s="3555" t="s">
        <v>33</v>
      </c>
      <c r="AF308" s="3554" t="s">
        <v>34</v>
      </c>
      <c r="AG308" s="3555" t="s">
        <v>33</v>
      </c>
      <c r="AH308" s="3554" t="s">
        <v>34</v>
      </c>
      <c r="AI308" s="3555" t="s">
        <v>33</v>
      </c>
      <c r="AJ308" s="3554" t="s">
        <v>34</v>
      </c>
      <c r="AK308" s="3555" t="s">
        <v>33</v>
      </c>
      <c r="AL308" s="3554" t="s">
        <v>34</v>
      </c>
      <c r="AM308" s="3555" t="s">
        <v>33</v>
      </c>
      <c r="AN308" s="3554" t="s">
        <v>34</v>
      </c>
      <c r="AO308" s="3555" t="s">
        <v>33</v>
      </c>
      <c r="AP308" s="3554" t="s">
        <v>34</v>
      </c>
      <c r="AQ308" s="3556"/>
      <c r="AR308" s="3557"/>
      <c r="CW308"/>
      <c r="CX308"/>
      <c r="CY308"/>
      <c r="CZ308"/>
      <c r="DA308"/>
      <c r="DB308"/>
      <c r="DC308"/>
      <c r="DD308"/>
      <c r="DE308"/>
      <c r="DG308"/>
      <c r="DH308"/>
      <c r="DI308"/>
      <c r="DJ308"/>
      <c r="DK308"/>
      <c r="DL308"/>
      <c r="DM308"/>
    </row>
    <row r="309" spans="1:117" x14ac:dyDescent="0.25">
      <c r="A309" s="3558" t="s">
        <v>46</v>
      </c>
      <c r="B309" s="3559"/>
      <c r="C309" s="3560"/>
      <c r="D309" s="3510">
        <f>SUM(E309:F309)</f>
        <v>0</v>
      </c>
      <c r="E309" s="3561">
        <f t="shared" ref="E309:F313" si="283">SUM(G309+I309+K309+M309+O309+Q309+S309+U309+W309+Y309+AA309+AC309+AE309+AG309+AI309+AK309+AM309+AO309)</f>
        <v>0</v>
      </c>
      <c r="F309" s="3562">
        <f t="shared" si="283"/>
        <v>0</v>
      </c>
      <c r="G309" s="3563"/>
      <c r="H309" s="52"/>
      <c r="I309" s="3563"/>
      <c r="J309" s="52"/>
      <c r="K309" s="3563"/>
      <c r="L309" s="52"/>
      <c r="M309" s="3563"/>
      <c r="N309" s="52"/>
      <c r="O309" s="3563"/>
      <c r="P309" s="52"/>
      <c r="Q309" s="3563"/>
      <c r="R309" s="52"/>
      <c r="S309" s="3563"/>
      <c r="T309" s="52"/>
      <c r="U309" s="3563"/>
      <c r="V309" s="52"/>
      <c r="W309" s="3563"/>
      <c r="X309" s="52"/>
      <c r="Y309" s="3563"/>
      <c r="Z309" s="52"/>
      <c r="AA309" s="3563"/>
      <c r="AB309" s="52"/>
      <c r="AC309" s="3563"/>
      <c r="AD309" s="52"/>
      <c r="AE309" s="3563"/>
      <c r="AF309" s="52"/>
      <c r="AG309" s="3563"/>
      <c r="AH309" s="52"/>
      <c r="AI309" s="3563"/>
      <c r="AJ309" s="52"/>
      <c r="AK309" s="3563"/>
      <c r="AL309" s="52"/>
      <c r="AM309" s="3563"/>
      <c r="AN309" s="52"/>
      <c r="AO309" s="3563"/>
      <c r="AP309" s="55"/>
      <c r="AQ309" s="252"/>
      <c r="AR309" s="232"/>
      <c r="AS309" t="str">
        <f>CV309&amp;CW309&amp;CX309</f>
        <v/>
      </c>
      <c r="CV309" s="25" t="str">
        <f>IF(AND(F309&gt;0,AQ309="")," * No olvide digitar la variable Embarazadas. Digite cero si no tiene.","")</f>
        <v/>
      </c>
      <c r="CW309" s="25" t="str">
        <f>IF(AQ309&gt;F309," * Las Embarazadas NO DEBEN ser mayor al total de mujeres. ","")</f>
        <v/>
      </c>
      <c r="CX309" s="25" t="str">
        <f>IF(AND((AK309+AL309)&gt;0,AR309="")," * No olvide digitar la variable 60 años. Si no tiene digite Cero.",IF(AR309&gt;(AK309+AL309)," * Las actividades de 60 años NO DEBEN ser mayor que las actividades registradas en el rango etario de 60 a 64 años",""))</f>
        <v/>
      </c>
      <c r="CY309"/>
      <c r="CZ309"/>
      <c r="DA309"/>
      <c r="DB309"/>
      <c r="DC309"/>
      <c r="DD309"/>
      <c r="DE309"/>
      <c r="DG309" s="26">
        <f>IF(AND(F309&gt;0,AQ309=""),1,0)</f>
        <v>0</v>
      </c>
      <c r="DH309" s="26">
        <f>IF(AQ309&gt;F309,1,0)</f>
        <v>0</v>
      </c>
      <c r="DI309" s="26">
        <f>IF(AND((AK309+AL309)&gt;0,AR309=""),1,IF(AR309&gt;(AK309+AL309),1,0))</f>
        <v>0</v>
      </c>
      <c r="DJ309"/>
      <c r="DK309"/>
      <c r="DL309"/>
      <c r="DM309"/>
    </row>
    <row r="310" spans="1:117" x14ac:dyDescent="0.25">
      <c r="A310" s="3119" t="s">
        <v>281</v>
      </c>
      <c r="B310" s="3120"/>
      <c r="C310" s="3121"/>
      <c r="D310" s="3047">
        <f>SUM(E310:F310)</f>
        <v>0</v>
      </c>
      <c r="E310" s="3122">
        <f t="shared" si="283"/>
        <v>0</v>
      </c>
      <c r="F310" s="3123">
        <f t="shared" si="283"/>
        <v>0</v>
      </c>
      <c r="G310" s="3124"/>
      <c r="H310" s="3125"/>
      <c r="I310" s="3124"/>
      <c r="J310" s="3125"/>
      <c r="K310" s="3124"/>
      <c r="L310" s="3125"/>
      <c r="M310" s="3124"/>
      <c r="N310" s="3125"/>
      <c r="O310" s="3124"/>
      <c r="P310" s="3125"/>
      <c r="Q310" s="3124"/>
      <c r="R310" s="3125"/>
      <c r="S310" s="3124"/>
      <c r="T310" s="3125"/>
      <c r="U310" s="3124"/>
      <c r="V310" s="3125"/>
      <c r="W310" s="3124"/>
      <c r="X310" s="3125"/>
      <c r="Y310" s="3124"/>
      <c r="Z310" s="3125"/>
      <c r="AA310" s="3124"/>
      <c r="AB310" s="3125"/>
      <c r="AC310" s="3124"/>
      <c r="AD310" s="3125"/>
      <c r="AE310" s="3124"/>
      <c r="AF310" s="3125"/>
      <c r="AG310" s="3124"/>
      <c r="AH310" s="3125"/>
      <c r="AI310" s="3124"/>
      <c r="AJ310" s="3125"/>
      <c r="AK310" s="3124"/>
      <c r="AL310" s="3125"/>
      <c r="AM310" s="3124"/>
      <c r="AN310" s="3125"/>
      <c r="AO310" s="3124"/>
      <c r="AP310" s="3126"/>
      <c r="AQ310" s="3127"/>
      <c r="AR310" s="3128"/>
      <c r="AS310" t="str">
        <f t="shared" ref="AS310:AS313" si="284">CV310&amp;CW310&amp;CX310</f>
        <v/>
      </c>
      <c r="CV310" s="25" t="str">
        <f t="shared" ref="CV310:CV313" si="285">IF(AND(F310&gt;0,AQ310="")," * No olvide digitar la variable Embarazadas. Digite cero si no tiene.","")</f>
        <v/>
      </c>
      <c r="CW310" s="25" t="str">
        <f t="shared" ref="CW310:CW313" si="286">IF(AQ310&gt;F310," * Las Embarazadas NO DEBEN ser mayor al total de mujeres. ","")</f>
        <v/>
      </c>
      <c r="CX310" s="25" t="str">
        <f t="shared" ref="CX310:CX313" si="287">IF(AND((AK310+AL310)&gt;0,AR310="")," * No olvide digitar la variable 60 años. Si no tiene digite Cero.",IF(AR310&gt;(AK310+AL310)," * Las actividades de 60 años NO DEBEN ser mayor que las actividades registradas en el rango etario de 60 a 64 años",""))</f>
        <v/>
      </c>
      <c r="CY310"/>
      <c r="CZ310"/>
      <c r="DA310"/>
      <c r="DB310"/>
      <c r="DC310"/>
      <c r="DD310"/>
      <c r="DE310"/>
      <c r="DG310" s="26">
        <f t="shared" ref="DG310:DG313" si="288">IF(AND(F310&gt;0,AQ310=""),1,0)</f>
        <v>0</v>
      </c>
      <c r="DH310" s="26">
        <f t="shared" ref="DH310:DH313" si="289">IF(AQ310&gt;F310,1,0)</f>
        <v>0</v>
      </c>
      <c r="DI310" s="26">
        <f t="shared" ref="DI310:DI313" si="290">IF(AND((AK310+AL310)&gt;0,AR310=""),1,IF(AR310&gt;(AK310+AL310),1,0))</f>
        <v>0</v>
      </c>
      <c r="DJ310"/>
      <c r="DK310"/>
      <c r="DL310"/>
      <c r="DM310"/>
    </row>
    <row r="311" spans="1:117" x14ac:dyDescent="0.25">
      <c r="A311" s="3119" t="s">
        <v>282</v>
      </c>
      <c r="B311" s="3120"/>
      <c r="C311" s="3121"/>
      <c r="D311" s="3047">
        <f>SUM(E311:F311)</f>
        <v>0</v>
      </c>
      <c r="E311" s="3122">
        <f t="shared" si="283"/>
        <v>0</v>
      </c>
      <c r="F311" s="3123">
        <f t="shared" si="283"/>
        <v>0</v>
      </c>
      <c r="G311" s="3124"/>
      <c r="H311" s="3125"/>
      <c r="I311" s="3124"/>
      <c r="J311" s="3125"/>
      <c r="K311" s="3124"/>
      <c r="L311" s="3125"/>
      <c r="M311" s="3124"/>
      <c r="N311" s="3125"/>
      <c r="O311" s="3124"/>
      <c r="P311" s="3125"/>
      <c r="Q311" s="3124"/>
      <c r="R311" s="3125"/>
      <c r="S311" s="3124"/>
      <c r="T311" s="3125"/>
      <c r="U311" s="3124"/>
      <c r="V311" s="3125"/>
      <c r="W311" s="3124"/>
      <c r="X311" s="3125"/>
      <c r="Y311" s="3124"/>
      <c r="Z311" s="3125"/>
      <c r="AA311" s="3124"/>
      <c r="AB311" s="3125"/>
      <c r="AC311" s="3124"/>
      <c r="AD311" s="3125"/>
      <c r="AE311" s="3124"/>
      <c r="AF311" s="3125"/>
      <c r="AG311" s="3124"/>
      <c r="AH311" s="3125"/>
      <c r="AI311" s="3124"/>
      <c r="AJ311" s="3125"/>
      <c r="AK311" s="3124"/>
      <c r="AL311" s="3125"/>
      <c r="AM311" s="3124"/>
      <c r="AN311" s="3125"/>
      <c r="AO311" s="3124"/>
      <c r="AP311" s="3126"/>
      <c r="AQ311" s="3127"/>
      <c r="AR311" s="3128"/>
      <c r="AS311" t="str">
        <f t="shared" si="284"/>
        <v/>
      </c>
      <c r="CV311" s="25" t="str">
        <f t="shared" si="285"/>
        <v/>
      </c>
      <c r="CW311" s="25" t="str">
        <f t="shared" si="286"/>
        <v/>
      </c>
      <c r="CX311" s="25" t="str">
        <f t="shared" si="287"/>
        <v/>
      </c>
      <c r="CY311"/>
      <c r="CZ311"/>
      <c r="DA311"/>
      <c r="DB311"/>
      <c r="DC311"/>
      <c r="DD311"/>
      <c r="DE311"/>
      <c r="DG311" s="26">
        <f t="shared" si="288"/>
        <v>0</v>
      </c>
      <c r="DH311" s="26">
        <f t="shared" si="289"/>
        <v>0</v>
      </c>
      <c r="DI311" s="26">
        <f t="shared" si="290"/>
        <v>0</v>
      </c>
      <c r="DJ311"/>
      <c r="DK311"/>
      <c r="DL311"/>
      <c r="DM311"/>
    </row>
    <row r="312" spans="1:117" ht="15" customHeight="1" x14ac:dyDescent="0.25">
      <c r="A312" s="3129" t="s">
        <v>283</v>
      </c>
      <c r="B312" s="3130"/>
      <c r="C312" s="3131"/>
      <c r="D312" s="3047">
        <f>SUM(E312:F312)</f>
        <v>0</v>
      </c>
      <c r="E312" s="3122">
        <f t="shared" si="283"/>
        <v>0</v>
      </c>
      <c r="F312" s="3123">
        <f t="shared" si="283"/>
        <v>0</v>
      </c>
      <c r="G312" s="3124"/>
      <c r="H312" s="3125"/>
      <c r="I312" s="3124"/>
      <c r="J312" s="3125"/>
      <c r="K312" s="3124"/>
      <c r="L312" s="3125"/>
      <c r="M312" s="3124"/>
      <c r="N312" s="3125"/>
      <c r="O312" s="3124"/>
      <c r="P312" s="3125"/>
      <c r="Q312" s="3124"/>
      <c r="R312" s="3125"/>
      <c r="S312" s="3124"/>
      <c r="T312" s="3125"/>
      <c r="U312" s="3124"/>
      <c r="V312" s="3125"/>
      <c r="W312" s="3124"/>
      <c r="X312" s="3125"/>
      <c r="Y312" s="3124"/>
      <c r="Z312" s="3125"/>
      <c r="AA312" s="3124"/>
      <c r="AB312" s="3125"/>
      <c r="AC312" s="3124"/>
      <c r="AD312" s="3125"/>
      <c r="AE312" s="3124"/>
      <c r="AF312" s="3125"/>
      <c r="AG312" s="3124"/>
      <c r="AH312" s="3125"/>
      <c r="AI312" s="3124"/>
      <c r="AJ312" s="3125"/>
      <c r="AK312" s="3124"/>
      <c r="AL312" s="3125"/>
      <c r="AM312" s="3124"/>
      <c r="AN312" s="3125"/>
      <c r="AO312" s="3124"/>
      <c r="AP312" s="3126"/>
      <c r="AQ312" s="268"/>
      <c r="AR312" s="189"/>
      <c r="AS312" t="str">
        <f t="shared" si="284"/>
        <v/>
      </c>
      <c r="CV312" s="25" t="str">
        <f t="shared" si="285"/>
        <v/>
      </c>
      <c r="CW312" s="25" t="str">
        <f t="shared" si="286"/>
        <v/>
      </c>
      <c r="CX312" s="25" t="str">
        <f t="shared" si="287"/>
        <v/>
      </c>
      <c r="CY312"/>
      <c r="CZ312"/>
      <c r="DA312"/>
      <c r="DB312"/>
      <c r="DC312"/>
      <c r="DD312"/>
      <c r="DE312"/>
      <c r="DG312" s="26">
        <f t="shared" si="288"/>
        <v>0</v>
      </c>
      <c r="DH312" s="26">
        <f t="shared" si="289"/>
        <v>0</v>
      </c>
      <c r="DI312" s="26">
        <f t="shared" si="290"/>
        <v>0</v>
      </c>
      <c r="DJ312"/>
      <c r="DK312"/>
      <c r="DL312"/>
      <c r="DM312"/>
    </row>
    <row r="313" spans="1:117" x14ac:dyDescent="0.25">
      <c r="A313" s="3132" t="s">
        <v>284</v>
      </c>
      <c r="B313" s="803"/>
      <c r="C313" s="735"/>
      <c r="D313" s="3065">
        <f>SUM(E313:F313)</f>
        <v>0</v>
      </c>
      <c r="E313" s="541">
        <f t="shared" si="283"/>
        <v>0</v>
      </c>
      <c r="F313" s="3133">
        <f t="shared" si="283"/>
        <v>0</v>
      </c>
      <c r="G313" s="3134"/>
      <c r="H313" s="3135"/>
      <c r="I313" s="3134"/>
      <c r="J313" s="3135"/>
      <c r="K313" s="3134"/>
      <c r="L313" s="3135"/>
      <c r="M313" s="3134"/>
      <c r="N313" s="3135"/>
      <c r="O313" s="3134"/>
      <c r="P313" s="3135"/>
      <c r="Q313" s="3134"/>
      <c r="R313" s="3135"/>
      <c r="S313" s="3134"/>
      <c r="T313" s="3135"/>
      <c r="U313" s="3134"/>
      <c r="V313" s="3135"/>
      <c r="W313" s="3134"/>
      <c r="X313" s="3135"/>
      <c r="Y313" s="3134"/>
      <c r="Z313" s="3135"/>
      <c r="AA313" s="3134"/>
      <c r="AB313" s="3135"/>
      <c r="AC313" s="3134"/>
      <c r="AD313" s="3135"/>
      <c r="AE313" s="3134"/>
      <c r="AF313" s="3135"/>
      <c r="AG313" s="3134"/>
      <c r="AH313" s="3135"/>
      <c r="AI313" s="3134"/>
      <c r="AJ313" s="3135"/>
      <c r="AK313" s="3134"/>
      <c r="AL313" s="3135"/>
      <c r="AM313" s="3134"/>
      <c r="AN313" s="3135"/>
      <c r="AO313" s="3134"/>
      <c r="AP313" s="3136"/>
      <c r="AQ313" s="3137"/>
      <c r="AR313" s="3138"/>
      <c r="AS313" t="str">
        <f t="shared" si="284"/>
        <v/>
      </c>
      <c r="CV313" s="25" t="str">
        <f t="shared" si="285"/>
        <v/>
      </c>
      <c r="CW313" s="25" t="str">
        <f t="shared" si="286"/>
        <v/>
      </c>
      <c r="CX313" s="25" t="str">
        <f t="shared" si="287"/>
        <v/>
      </c>
      <c r="CY313"/>
      <c r="CZ313"/>
      <c r="DA313"/>
      <c r="DB313"/>
      <c r="DC313"/>
      <c r="DD313"/>
      <c r="DE313"/>
      <c r="DG313" s="26">
        <f t="shared" si="288"/>
        <v>0</v>
      </c>
      <c r="DH313" s="26">
        <f t="shared" si="289"/>
        <v>0</v>
      </c>
      <c r="DI313" s="26">
        <f t="shared" si="290"/>
        <v>0</v>
      </c>
      <c r="DJ313"/>
      <c r="DK313"/>
      <c r="DL313"/>
      <c r="DM313"/>
    </row>
    <row r="314" spans="1:117" ht="15.75" x14ac:dyDescent="0.25">
      <c r="A314" s="483" t="s">
        <v>285</v>
      </c>
      <c r="B314" s="484"/>
      <c r="C314" s="484"/>
      <c r="D314" s="485"/>
      <c r="E314" s="486"/>
      <c r="CW314"/>
      <c r="CX314"/>
      <c r="CY314"/>
      <c r="CZ314"/>
      <c r="DA314"/>
      <c r="DB314"/>
      <c r="DC314"/>
      <c r="DD314"/>
      <c r="DE314"/>
      <c r="DG314"/>
      <c r="DH314"/>
      <c r="DI314"/>
      <c r="DJ314"/>
      <c r="DK314"/>
      <c r="DL314"/>
      <c r="DM314"/>
    </row>
    <row r="315" spans="1:117" ht="31.5" x14ac:dyDescent="0.25">
      <c r="A315" s="3544" t="s">
        <v>286</v>
      </c>
      <c r="B315" s="3564"/>
      <c r="C315" s="3565" t="s">
        <v>287</v>
      </c>
      <c r="D315" s="3565" t="s">
        <v>288</v>
      </c>
      <c r="E315" s="3565" t="s">
        <v>289</v>
      </c>
      <c r="CW315"/>
      <c r="CX315"/>
      <c r="CY315"/>
      <c r="CZ315"/>
      <c r="DA315"/>
      <c r="DB315"/>
      <c r="DC315"/>
      <c r="DD315"/>
      <c r="DE315"/>
      <c r="DG315"/>
      <c r="DH315"/>
      <c r="DI315"/>
      <c r="DJ315"/>
      <c r="DK315"/>
      <c r="DL315"/>
      <c r="DM315"/>
    </row>
    <row r="316" spans="1:117" x14ac:dyDescent="0.25">
      <c r="A316" s="3566" t="s">
        <v>93</v>
      </c>
      <c r="B316" s="3567"/>
      <c r="C316" s="3568"/>
      <c r="D316" s="3568"/>
      <c r="E316" s="3568"/>
      <c r="CW316"/>
      <c r="CX316"/>
      <c r="CY316"/>
      <c r="CZ316"/>
      <c r="DA316"/>
      <c r="DB316"/>
      <c r="DC316"/>
      <c r="DD316"/>
      <c r="DE316"/>
      <c r="DG316"/>
      <c r="DH316"/>
      <c r="DI316"/>
      <c r="DJ316"/>
      <c r="DK316"/>
      <c r="DL316"/>
      <c r="DM316"/>
    </row>
    <row r="317" spans="1:117" x14ac:dyDescent="0.25">
      <c r="A317" s="3144" t="s">
        <v>290</v>
      </c>
      <c r="B317" s="3145"/>
      <c r="C317" s="3128"/>
      <c r="D317" s="3128"/>
      <c r="E317" s="3128"/>
      <c r="CW317"/>
      <c r="CX317"/>
      <c r="CY317"/>
      <c r="CZ317"/>
      <c r="DA317"/>
      <c r="DB317"/>
      <c r="DC317"/>
      <c r="DD317"/>
      <c r="DE317"/>
      <c r="DG317"/>
      <c r="DH317"/>
      <c r="DI317"/>
      <c r="DJ317"/>
      <c r="DK317"/>
      <c r="DL317"/>
      <c r="DM317"/>
    </row>
    <row r="318" spans="1:117" x14ac:dyDescent="0.25">
      <c r="A318" s="3146" t="s">
        <v>291</v>
      </c>
      <c r="B318" s="3147"/>
      <c r="C318" s="3128"/>
      <c r="D318" s="3128"/>
      <c r="E318" s="3128"/>
      <c r="CW318"/>
      <c r="CX318"/>
      <c r="CY318"/>
      <c r="CZ318"/>
      <c r="DA318"/>
      <c r="DB318"/>
      <c r="DC318"/>
      <c r="DD318"/>
      <c r="DE318"/>
      <c r="DG318"/>
      <c r="DH318"/>
      <c r="DI318"/>
      <c r="DJ318"/>
      <c r="DK318"/>
      <c r="DL318"/>
      <c r="DM318"/>
    </row>
    <row r="319" spans="1:117" x14ac:dyDescent="0.25">
      <c r="A319" s="3144" t="s">
        <v>99</v>
      </c>
      <c r="B319" s="3145"/>
      <c r="C319" s="3128"/>
      <c r="D319" s="3128"/>
      <c r="E319" s="3128"/>
      <c r="CW319"/>
      <c r="CX319"/>
      <c r="CY319"/>
      <c r="CZ319"/>
      <c r="DA319"/>
      <c r="DB319"/>
      <c r="DC319"/>
      <c r="DD319"/>
      <c r="DE319"/>
      <c r="DG319"/>
      <c r="DH319"/>
      <c r="DI319"/>
      <c r="DJ319"/>
      <c r="DK319"/>
      <c r="DL319"/>
      <c r="DM319"/>
    </row>
    <row r="320" spans="1:117" x14ac:dyDescent="0.25">
      <c r="A320" s="3144" t="s">
        <v>101</v>
      </c>
      <c r="B320" s="3145"/>
      <c r="C320" s="3128"/>
      <c r="D320" s="3128"/>
      <c r="E320" s="3128"/>
      <c r="CW320"/>
      <c r="CX320"/>
      <c r="CY320"/>
      <c r="CZ320"/>
      <c r="DA320"/>
      <c r="DB320"/>
      <c r="DC320"/>
      <c r="DD320"/>
      <c r="DE320"/>
      <c r="DG320"/>
      <c r="DH320"/>
      <c r="DI320"/>
      <c r="DJ320"/>
      <c r="DK320"/>
      <c r="DL320"/>
      <c r="DM320"/>
    </row>
    <row r="321" spans="1:117" x14ac:dyDescent="0.25">
      <c r="A321" s="3144" t="s">
        <v>292</v>
      </c>
      <c r="B321" s="3145"/>
      <c r="C321" s="3128"/>
      <c r="D321" s="3128"/>
      <c r="E321" s="3128"/>
      <c r="CW321"/>
      <c r="CX321"/>
      <c r="CY321"/>
      <c r="CZ321"/>
      <c r="DA321"/>
      <c r="DB321"/>
      <c r="DC321"/>
      <c r="DD321"/>
      <c r="DE321"/>
      <c r="DG321"/>
      <c r="DH321"/>
      <c r="DI321"/>
      <c r="DJ321"/>
      <c r="DK321"/>
      <c r="DL321"/>
      <c r="DM321"/>
    </row>
    <row r="322" spans="1:117" x14ac:dyDescent="0.25">
      <c r="A322" s="872" t="s">
        <v>98</v>
      </c>
      <c r="B322" s="873"/>
      <c r="C322" s="3128"/>
      <c r="D322" s="3128"/>
      <c r="E322" s="3128"/>
      <c r="CW322"/>
      <c r="CX322"/>
      <c r="CY322"/>
      <c r="CZ322"/>
      <c r="DA322"/>
      <c r="DB322"/>
      <c r="DC322"/>
      <c r="DD322"/>
      <c r="DE322"/>
      <c r="DG322"/>
      <c r="DH322"/>
      <c r="DI322"/>
      <c r="DJ322"/>
      <c r="DK322"/>
      <c r="DL322"/>
      <c r="DM322"/>
    </row>
    <row r="323" spans="1:117" ht="15" customHeight="1" x14ac:dyDescent="0.25">
      <c r="A323" s="3148" t="s">
        <v>293</v>
      </c>
      <c r="B323" s="3149"/>
      <c r="C323" s="3128"/>
      <c r="D323" s="3128"/>
      <c r="E323" s="3128"/>
      <c r="CW323"/>
      <c r="CX323"/>
      <c r="CY323"/>
      <c r="CZ323"/>
      <c r="DA323"/>
      <c r="DB323"/>
      <c r="DC323"/>
      <c r="DD323"/>
      <c r="DE323"/>
      <c r="DG323"/>
      <c r="DH323"/>
      <c r="DI323"/>
      <c r="DJ323"/>
      <c r="DK323"/>
      <c r="DL323"/>
      <c r="DM323"/>
    </row>
    <row r="324" spans="1:117" x14ac:dyDescent="0.25">
      <c r="A324" s="3148" t="s">
        <v>102</v>
      </c>
      <c r="B324" s="3149"/>
      <c r="C324" s="3128"/>
      <c r="D324" s="3128"/>
      <c r="E324" s="3128"/>
      <c r="CW324"/>
      <c r="CX324"/>
      <c r="CY324"/>
      <c r="CZ324"/>
      <c r="DA324"/>
      <c r="DB324"/>
      <c r="DC324"/>
      <c r="DD324"/>
      <c r="DE324"/>
      <c r="DG324"/>
      <c r="DH324"/>
      <c r="DI324"/>
      <c r="DJ324"/>
      <c r="DK324"/>
      <c r="DL324"/>
      <c r="DM324"/>
    </row>
    <row r="325" spans="1:117" x14ac:dyDescent="0.25">
      <c r="A325" s="3150" t="s">
        <v>103</v>
      </c>
      <c r="B325" s="877"/>
      <c r="C325" s="3138"/>
      <c r="D325" s="3138"/>
      <c r="E325" s="3138"/>
      <c r="CW325"/>
      <c r="CX325"/>
      <c r="CY325"/>
      <c r="CZ325"/>
      <c r="DA325"/>
      <c r="DB325"/>
      <c r="DC325"/>
      <c r="DD325"/>
      <c r="DE325"/>
      <c r="DG325"/>
      <c r="DH325"/>
      <c r="DI325"/>
      <c r="DJ325"/>
      <c r="DK325"/>
      <c r="DL325"/>
      <c r="DM325"/>
    </row>
    <row r="326" spans="1:117" x14ac:dyDescent="0.25">
      <c r="CW326"/>
      <c r="CX326"/>
      <c r="CY326"/>
      <c r="CZ326"/>
      <c r="DA326"/>
      <c r="DB326"/>
      <c r="DC326"/>
      <c r="DD326"/>
      <c r="DE326"/>
      <c r="DG326"/>
      <c r="DH326"/>
      <c r="DI326"/>
      <c r="DJ326"/>
      <c r="DK326"/>
      <c r="DL326"/>
      <c r="DM326"/>
    </row>
    <row r="327" spans="1:117" x14ac:dyDescent="0.25">
      <c r="CW327"/>
      <c r="CX327"/>
      <c r="CY327"/>
      <c r="CZ327"/>
      <c r="DA327"/>
      <c r="DB327"/>
      <c r="DC327"/>
      <c r="DD327"/>
      <c r="DE327"/>
      <c r="DG327"/>
      <c r="DH327"/>
      <c r="DI327"/>
      <c r="DJ327"/>
      <c r="DK327"/>
      <c r="DL327"/>
      <c r="DM327"/>
    </row>
    <row r="328" spans="1:117" x14ac:dyDescent="0.25">
      <c r="CW328"/>
      <c r="CX328"/>
      <c r="CY328"/>
      <c r="CZ328"/>
      <c r="DA328"/>
      <c r="DB328"/>
      <c r="DC328"/>
      <c r="DD328"/>
      <c r="DE328"/>
      <c r="DG328"/>
      <c r="DH328"/>
      <c r="DI328"/>
      <c r="DJ328"/>
      <c r="DK328"/>
      <c r="DL328"/>
      <c r="DM328"/>
    </row>
    <row r="329" spans="1:117" x14ac:dyDescent="0.25">
      <c r="CW329"/>
      <c r="CX329"/>
      <c r="CY329"/>
      <c r="CZ329"/>
      <c r="DA329"/>
      <c r="DB329"/>
      <c r="DC329"/>
      <c r="DD329"/>
      <c r="DE329"/>
      <c r="DG329"/>
      <c r="DH329"/>
      <c r="DI329"/>
      <c r="DJ329"/>
      <c r="DK329"/>
      <c r="DL329"/>
      <c r="DM329"/>
    </row>
    <row r="330" spans="1:117" x14ac:dyDescent="0.25">
      <c r="CW330"/>
      <c r="CX330"/>
      <c r="CY330"/>
      <c r="CZ330"/>
      <c r="DA330"/>
      <c r="DB330"/>
      <c r="DC330"/>
      <c r="DD330"/>
      <c r="DE330"/>
      <c r="DG330"/>
      <c r="DH330"/>
      <c r="DI330"/>
      <c r="DJ330"/>
      <c r="DK330"/>
      <c r="DL330"/>
      <c r="DM330"/>
    </row>
    <row r="331" spans="1:117" x14ac:dyDescent="0.25">
      <c r="CW331"/>
      <c r="CX331"/>
      <c r="CY331"/>
      <c r="CZ331"/>
      <c r="DA331"/>
      <c r="DB331"/>
      <c r="DC331"/>
      <c r="DD331"/>
      <c r="DE331"/>
      <c r="DG331"/>
      <c r="DH331"/>
      <c r="DI331"/>
      <c r="DJ331"/>
      <c r="DK331"/>
      <c r="DL331"/>
      <c r="DM331"/>
    </row>
    <row r="332" spans="1:117" x14ac:dyDescent="0.25">
      <c r="CW332"/>
      <c r="CX332"/>
      <c r="CY332"/>
      <c r="CZ332"/>
      <c r="DA332"/>
      <c r="DB332"/>
      <c r="DC332"/>
      <c r="DD332"/>
      <c r="DE332"/>
      <c r="DG332"/>
      <c r="DH332"/>
      <c r="DI332"/>
      <c r="DJ332"/>
      <c r="DK332"/>
      <c r="DL332"/>
      <c r="DM332"/>
    </row>
    <row r="333" spans="1:117" x14ac:dyDescent="0.25">
      <c r="CW333"/>
      <c r="CX333"/>
      <c r="CY333"/>
      <c r="CZ333"/>
      <c r="DA333"/>
      <c r="DB333"/>
      <c r="DC333"/>
      <c r="DD333"/>
      <c r="DE333"/>
      <c r="DG333"/>
      <c r="DH333"/>
      <c r="DI333"/>
      <c r="DJ333"/>
      <c r="DK333"/>
      <c r="DL333"/>
      <c r="DM333"/>
    </row>
    <row r="334" spans="1:117" x14ac:dyDescent="0.25">
      <c r="CW334"/>
      <c r="CX334"/>
      <c r="CY334"/>
      <c r="CZ334"/>
      <c r="DA334"/>
      <c r="DB334"/>
      <c r="DC334"/>
      <c r="DD334"/>
      <c r="DE334"/>
      <c r="DG334"/>
      <c r="DH334"/>
      <c r="DI334"/>
      <c r="DJ334"/>
      <c r="DK334"/>
      <c r="DL334"/>
      <c r="DM334"/>
    </row>
    <row r="335" spans="1:117" x14ac:dyDescent="0.25">
      <c r="CW335"/>
      <c r="CX335"/>
      <c r="CY335"/>
      <c r="CZ335"/>
      <c r="DA335"/>
      <c r="DB335"/>
      <c r="DC335"/>
      <c r="DD335"/>
      <c r="DE335"/>
      <c r="DG335"/>
      <c r="DH335"/>
      <c r="DI335"/>
      <c r="DJ335"/>
      <c r="DK335"/>
      <c r="DL335"/>
      <c r="DM335"/>
    </row>
    <row r="336" spans="1:117" x14ac:dyDescent="0.25">
      <c r="CW336"/>
      <c r="CX336"/>
      <c r="CY336"/>
      <c r="CZ336"/>
      <c r="DA336"/>
      <c r="DB336"/>
      <c r="DC336"/>
      <c r="DD336"/>
      <c r="DE336"/>
      <c r="DG336"/>
      <c r="DH336"/>
      <c r="DI336"/>
      <c r="DJ336"/>
      <c r="DK336"/>
      <c r="DL336"/>
      <c r="DM336"/>
    </row>
    <row r="337" spans="1:117" x14ac:dyDescent="0.25">
      <c r="CW337"/>
      <c r="CX337"/>
      <c r="CY337"/>
      <c r="CZ337"/>
      <c r="DA337"/>
      <c r="DB337"/>
      <c r="DC337"/>
      <c r="DD337"/>
      <c r="DE337"/>
      <c r="DG337"/>
      <c r="DH337"/>
      <c r="DI337"/>
      <c r="DJ337"/>
      <c r="DK337"/>
      <c r="DL337"/>
      <c r="DM337"/>
    </row>
    <row r="338" spans="1:117" x14ac:dyDescent="0.25">
      <c r="CW338"/>
      <c r="CX338"/>
      <c r="CY338"/>
      <c r="CZ338"/>
      <c r="DA338"/>
      <c r="DB338"/>
      <c r="DC338"/>
      <c r="DD338"/>
      <c r="DE338"/>
      <c r="DG338"/>
      <c r="DH338"/>
      <c r="DI338"/>
      <c r="DJ338"/>
      <c r="DK338"/>
      <c r="DL338"/>
      <c r="DM338"/>
    </row>
    <row r="339" spans="1:117" x14ac:dyDescent="0.25">
      <c r="CW339"/>
      <c r="CX339"/>
      <c r="CY339"/>
      <c r="CZ339"/>
      <c r="DA339"/>
      <c r="DB339"/>
      <c r="DC339"/>
      <c r="DD339"/>
      <c r="DE339"/>
      <c r="DG339"/>
      <c r="DH339"/>
      <c r="DI339"/>
      <c r="DJ339"/>
      <c r="DK339"/>
      <c r="DL339"/>
      <c r="DM339"/>
    </row>
    <row r="340" spans="1:117" x14ac:dyDescent="0.25">
      <c r="CW340"/>
      <c r="CX340"/>
      <c r="CY340"/>
      <c r="CZ340"/>
      <c r="DA340"/>
      <c r="DB340"/>
      <c r="DC340"/>
      <c r="DD340"/>
      <c r="DE340"/>
      <c r="DG340"/>
      <c r="DH340"/>
      <c r="DI340"/>
      <c r="DJ340"/>
      <c r="DK340"/>
      <c r="DL340"/>
      <c r="DM340"/>
    </row>
    <row r="341" spans="1:117" x14ac:dyDescent="0.25">
      <c r="CW341"/>
      <c r="CX341"/>
      <c r="CY341"/>
      <c r="CZ341"/>
      <c r="DA341"/>
      <c r="DB341"/>
      <c r="DC341"/>
      <c r="DD341"/>
      <c r="DE341"/>
      <c r="DG341"/>
      <c r="DH341"/>
      <c r="DI341"/>
      <c r="DJ341"/>
      <c r="DK341"/>
      <c r="DL341"/>
      <c r="DM341"/>
    </row>
    <row r="342" spans="1:117" x14ac:dyDescent="0.25">
      <c r="CW342"/>
      <c r="CX342"/>
      <c r="CY342"/>
      <c r="CZ342"/>
      <c r="DA342"/>
      <c r="DB342"/>
      <c r="DC342"/>
      <c r="DD342"/>
      <c r="DE342"/>
      <c r="DG342"/>
      <c r="DH342"/>
      <c r="DI342"/>
      <c r="DJ342"/>
      <c r="DK342"/>
      <c r="DL342"/>
      <c r="DM342"/>
    </row>
    <row r="343" spans="1:117" x14ac:dyDescent="0.25">
      <c r="CW343"/>
      <c r="CX343"/>
      <c r="CY343"/>
      <c r="CZ343"/>
      <c r="DA343"/>
      <c r="DB343"/>
      <c r="DC343"/>
      <c r="DD343"/>
      <c r="DE343"/>
      <c r="DG343"/>
      <c r="DH343"/>
      <c r="DI343"/>
      <c r="DJ343"/>
      <c r="DK343"/>
      <c r="DL343"/>
      <c r="DM343"/>
    </row>
    <row r="344" spans="1:117" x14ac:dyDescent="0.25">
      <c r="CW344"/>
      <c r="CX344"/>
      <c r="CY344"/>
      <c r="CZ344"/>
      <c r="DA344"/>
      <c r="DB344"/>
      <c r="DC344"/>
      <c r="DD344"/>
      <c r="DE344"/>
      <c r="DG344"/>
      <c r="DH344"/>
      <c r="DI344"/>
      <c r="DJ344"/>
      <c r="DK344"/>
      <c r="DL344"/>
      <c r="DM344"/>
    </row>
    <row r="345" spans="1:117" x14ac:dyDescent="0.25">
      <c r="CW345"/>
      <c r="CX345"/>
      <c r="CY345"/>
      <c r="CZ345"/>
      <c r="DA345"/>
      <c r="DB345"/>
      <c r="DC345"/>
      <c r="DD345"/>
      <c r="DE345"/>
      <c r="DG345"/>
      <c r="DH345"/>
      <c r="DI345"/>
      <c r="DJ345"/>
      <c r="DK345"/>
      <c r="DL345"/>
      <c r="DM345"/>
    </row>
    <row r="346" spans="1:117" x14ac:dyDescent="0.25">
      <c r="CW346"/>
      <c r="CX346"/>
      <c r="CY346"/>
      <c r="CZ346"/>
      <c r="DA346"/>
      <c r="DB346"/>
      <c r="DC346"/>
      <c r="DD346"/>
      <c r="DE346"/>
      <c r="DG346"/>
      <c r="DH346"/>
      <c r="DI346"/>
      <c r="DJ346"/>
      <c r="DK346"/>
      <c r="DL346"/>
      <c r="DM346"/>
    </row>
    <row r="347" spans="1:117" x14ac:dyDescent="0.25">
      <c r="CW347"/>
      <c r="CX347"/>
      <c r="CY347"/>
      <c r="CZ347"/>
      <c r="DA347"/>
      <c r="DB347"/>
      <c r="DC347"/>
      <c r="DD347"/>
      <c r="DE347"/>
      <c r="DG347"/>
      <c r="DH347"/>
      <c r="DI347"/>
      <c r="DJ347"/>
      <c r="DK347"/>
      <c r="DL347"/>
      <c r="DM347"/>
    </row>
    <row r="348" spans="1:117" x14ac:dyDescent="0.25">
      <c r="CW348"/>
      <c r="CX348"/>
      <c r="CY348"/>
      <c r="CZ348"/>
      <c r="DA348"/>
      <c r="DB348"/>
      <c r="DC348"/>
      <c r="DD348"/>
      <c r="DE348"/>
      <c r="DG348"/>
      <c r="DH348"/>
      <c r="DI348"/>
      <c r="DJ348"/>
      <c r="DK348"/>
      <c r="DL348"/>
      <c r="DM348"/>
    </row>
    <row r="349" spans="1:117" x14ac:dyDescent="0.25">
      <c r="CW349"/>
      <c r="CX349"/>
      <c r="CY349"/>
      <c r="CZ349"/>
      <c r="DA349"/>
      <c r="DB349"/>
      <c r="DC349"/>
      <c r="DD349"/>
      <c r="DE349"/>
      <c r="DG349"/>
      <c r="DH349"/>
      <c r="DI349"/>
      <c r="DJ349"/>
      <c r="DK349"/>
      <c r="DL349"/>
      <c r="DM349"/>
    </row>
    <row r="350" spans="1:117" x14ac:dyDescent="0.25">
      <c r="A350" s="489">
        <f>SUM(D12:D15,D19:D36,D41:D64,D82:D83,D67:D78,D88:D141,D146:D155,D160:D196,D201:D204,D211:D214,D219:D304,D309:D313,C316:E325)</f>
        <v>6408</v>
      </c>
      <c r="B350" s="490">
        <f>SUM(DG12:DO313)</f>
        <v>0</v>
      </c>
      <c r="CW350"/>
      <c r="CX350"/>
      <c r="CY350"/>
      <c r="CZ350"/>
      <c r="DA350"/>
      <c r="DB350"/>
      <c r="DC350"/>
      <c r="DD350"/>
      <c r="DE350"/>
      <c r="DG350"/>
      <c r="DH350"/>
      <c r="DI350"/>
      <c r="DJ350"/>
      <c r="DK350"/>
      <c r="DL350"/>
      <c r="DM350"/>
    </row>
    <row r="351" spans="1:117" x14ac:dyDescent="0.25">
      <c r="CW351"/>
      <c r="CX351"/>
      <c r="CY351"/>
      <c r="CZ351"/>
      <c r="DA351"/>
      <c r="DB351"/>
      <c r="DC351"/>
      <c r="DD351"/>
      <c r="DE351"/>
      <c r="DG351"/>
      <c r="DH351"/>
      <c r="DI351"/>
      <c r="DJ351"/>
      <c r="DK351"/>
      <c r="DL351"/>
      <c r="DM351"/>
    </row>
    <row r="352" spans="1:117" x14ac:dyDescent="0.25">
      <c r="CW352"/>
      <c r="CX352"/>
      <c r="CY352"/>
      <c r="CZ352"/>
      <c r="DA352"/>
      <c r="DB352"/>
      <c r="DC352"/>
      <c r="DD352"/>
      <c r="DE352"/>
      <c r="DG352"/>
      <c r="DH352"/>
      <c r="DI352"/>
      <c r="DJ352"/>
      <c r="DK352"/>
      <c r="DL352"/>
      <c r="DM352"/>
    </row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</sheetData>
  <mergeCells count="536">
    <mergeCell ref="A321:B321"/>
    <mergeCell ref="A322:B322"/>
    <mergeCell ref="A323:B323"/>
    <mergeCell ref="A324:B324"/>
    <mergeCell ref="A325:B325"/>
    <mergeCell ref="A315:B315"/>
    <mergeCell ref="A316:B316"/>
    <mergeCell ref="A317:B317"/>
    <mergeCell ref="A318:B318"/>
    <mergeCell ref="A319:B319"/>
    <mergeCell ref="A320:B320"/>
    <mergeCell ref="A309:C309"/>
    <mergeCell ref="A310:C310"/>
    <mergeCell ref="A311:C311"/>
    <mergeCell ref="A312:C312"/>
    <mergeCell ref="A313:C313"/>
    <mergeCell ref="AC307:AD307"/>
    <mergeCell ref="AE307:AF307"/>
    <mergeCell ref="AG307:AH307"/>
    <mergeCell ref="AI307:AJ307"/>
    <mergeCell ref="Q307:R307"/>
    <mergeCell ref="S307:T307"/>
    <mergeCell ref="U307:V307"/>
    <mergeCell ref="W307:X307"/>
    <mergeCell ref="Y307:Z307"/>
    <mergeCell ref="AA307:AB307"/>
    <mergeCell ref="A306:C308"/>
    <mergeCell ref="D306:F307"/>
    <mergeCell ref="G306:AP306"/>
    <mergeCell ref="AQ306:AQ308"/>
    <mergeCell ref="AR306:AR308"/>
    <mergeCell ref="G307:H307"/>
    <mergeCell ref="I307:J307"/>
    <mergeCell ref="K307:L307"/>
    <mergeCell ref="M307:N307"/>
    <mergeCell ref="O307:P307"/>
    <mergeCell ref="A299:A304"/>
    <mergeCell ref="B299:C299"/>
    <mergeCell ref="B300:C300"/>
    <mergeCell ref="B301:C301"/>
    <mergeCell ref="B302:C302"/>
    <mergeCell ref="B303:C303"/>
    <mergeCell ref="B304:C304"/>
    <mergeCell ref="AO307:AP307"/>
    <mergeCell ref="AK307:AL307"/>
    <mergeCell ref="AM307:AN307"/>
    <mergeCell ref="A293:A298"/>
    <mergeCell ref="B293:C293"/>
    <mergeCell ref="B294:C294"/>
    <mergeCell ref="B295:C295"/>
    <mergeCell ref="B296:C296"/>
    <mergeCell ref="B297:C297"/>
    <mergeCell ref="B298:C298"/>
    <mergeCell ref="A287:A292"/>
    <mergeCell ref="B287:C287"/>
    <mergeCell ref="B288:C288"/>
    <mergeCell ref="B289:C289"/>
    <mergeCell ref="B290:C290"/>
    <mergeCell ref="B291:C291"/>
    <mergeCell ref="B292:C292"/>
    <mergeCell ref="A281:A286"/>
    <mergeCell ref="B281:C281"/>
    <mergeCell ref="B282:C282"/>
    <mergeCell ref="B283:C283"/>
    <mergeCell ref="B284:C284"/>
    <mergeCell ref="B285:C285"/>
    <mergeCell ref="B286:C286"/>
    <mergeCell ref="A275:A280"/>
    <mergeCell ref="B275:C275"/>
    <mergeCell ref="B276:C276"/>
    <mergeCell ref="B277:C277"/>
    <mergeCell ref="B278:C278"/>
    <mergeCell ref="B279:C279"/>
    <mergeCell ref="B280:C280"/>
    <mergeCell ref="A269:A274"/>
    <mergeCell ref="B269:C269"/>
    <mergeCell ref="B270:C270"/>
    <mergeCell ref="B271:C271"/>
    <mergeCell ref="B272:C272"/>
    <mergeCell ref="B273:C273"/>
    <mergeCell ref="B274:C274"/>
    <mergeCell ref="A263:A268"/>
    <mergeCell ref="B263:C263"/>
    <mergeCell ref="B264:C264"/>
    <mergeCell ref="B265:C265"/>
    <mergeCell ref="B266:C266"/>
    <mergeCell ref="B267:C267"/>
    <mergeCell ref="B268:C268"/>
    <mergeCell ref="A257:A262"/>
    <mergeCell ref="B257:C257"/>
    <mergeCell ref="B258:C258"/>
    <mergeCell ref="B259:C259"/>
    <mergeCell ref="B260:C260"/>
    <mergeCell ref="B261:C261"/>
    <mergeCell ref="B262:C262"/>
    <mergeCell ref="A251:A256"/>
    <mergeCell ref="B251:C251"/>
    <mergeCell ref="B252:C252"/>
    <mergeCell ref="B253:C253"/>
    <mergeCell ref="B254:C254"/>
    <mergeCell ref="B255:C255"/>
    <mergeCell ref="B256:C256"/>
    <mergeCell ref="A245:A250"/>
    <mergeCell ref="B245:C245"/>
    <mergeCell ref="B246:C246"/>
    <mergeCell ref="B247:C247"/>
    <mergeCell ref="B248:C248"/>
    <mergeCell ref="B249:C249"/>
    <mergeCell ref="B250:C250"/>
    <mergeCell ref="A239:A244"/>
    <mergeCell ref="B239:C239"/>
    <mergeCell ref="B240:C240"/>
    <mergeCell ref="B241:C241"/>
    <mergeCell ref="B242:C242"/>
    <mergeCell ref="B243:C243"/>
    <mergeCell ref="B244:C244"/>
    <mergeCell ref="A233:A238"/>
    <mergeCell ref="B233:C233"/>
    <mergeCell ref="B234:C234"/>
    <mergeCell ref="B235:C235"/>
    <mergeCell ref="B236:C236"/>
    <mergeCell ref="B237:C237"/>
    <mergeCell ref="B238:C238"/>
    <mergeCell ref="A227:A232"/>
    <mergeCell ref="B227:C227"/>
    <mergeCell ref="B228:C228"/>
    <mergeCell ref="B229:C229"/>
    <mergeCell ref="B230:C230"/>
    <mergeCell ref="B231:C231"/>
    <mergeCell ref="B232:C232"/>
    <mergeCell ref="A221:A226"/>
    <mergeCell ref="B221:C221"/>
    <mergeCell ref="B222:C222"/>
    <mergeCell ref="B223:C223"/>
    <mergeCell ref="B224:C224"/>
    <mergeCell ref="B225:C225"/>
    <mergeCell ref="B226:C226"/>
    <mergeCell ref="AM217:AN217"/>
    <mergeCell ref="AQ217:AQ218"/>
    <mergeCell ref="A219:A220"/>
    <mergeCell ref="B219:C219"/>
    <mergeCell ref="B220:C220"/>
    <mergeCell ref="AA217:AB217"/>
    <mergeCell ref="AC217:AD217"/>
    <mergeCell ref="AE217:AF217"/>
    <mergeCell ref="AG217:AH217"/>
    <mergeCell ref="AI217:AJ217"/>
    <mergeCell ref="AK217:AL217"/>
    <mergeCell ref="AU216:AU218"/>
    <mergeCell ref="AV216:AV218"/>
    <mergeCell ref="AW216:AW218"/>
    <mergeCell ref="AX216:AX218"/>
    <mergeCell ref="G217:H217"/>
    <mergeCell ref="I217:J217"/>
    <mergeCell ref="K217:L217"/>
    <mergeCell ref="M217:N217"/>
    <mergeCell ref="O217:P217"/>
    <mergeCell ref="Q217:R217"/>
    <mergeCell ref="G216:AN216"/>
    <mergeCell ref="AO216:AO218"/>
    <mergeCell ref="AP216:AP218"/>
    <mergeCell ref="AQ216:AR216"/>
    <mergeCell ref="AS216:AS218"/>
    <mergeCell ref="AT216:AT218"/>
    <mergeCell ref="S217:T217"/>
    <mergeCell ref="U217:V217"/>
    <mergeCell ref="W217:X217"/>
    <mergeCell ref="Y217:Z217"/>
    <mergeCell ref="AR217:AR218"/>
    <mergeCell ref="A211:C211"/>
    <mergeCell ref="A212:C212"/>
    <mergeCell ref="A213:C213"/>
    <mergeCell ref="A214:C214"/>
    <mergeCell ref="A216:C218"/>
    <mergeCell ref="D216:F217"/>
    <mergeCell ref="AE209:AF209"/>
    <mergeCell ref="AG209:AH209"/>
    <mergeCell ref="AI209:AJ209"/>
    <mergeCell ref="A208:C210"/>
    <mergeCell ref="D208:F209"/>
    <mergeCell ref="G208:AP208"/>
    <mergeCell ref="G209:H209"/>
    <mergeCell ref="I209:J209"/>
    <mergeCell ref="K209:L209"/>
    <mergeCell ref="M209:N209"/>
    <mergeCell ref="O209:P209"/>
    <mergeCell ref="Q209:R209"/>
    <mergeCell ref="AK209:AL209"/>
    <mergeCell ref="AM209:AN209"/>
    <mergeCell ref="AO209:AP209"/>
    <mergeCell ref="S209:T209"/>
    <mergeCell ref="U209:V209"/>
    <mergeCell ref="W209:X209"/>
    <mergeCell ref="Y209:Z209"/>
    <mergeCell ref="AA209:AB209"/>
    <mergeCell ref="AC209:AD209"/>
    <mergeCell ref="A201:C201"/>
    <mergeCell ref="A202:C202"/>
    <mergeCell ref="A203:C203"/>
    <mergeCell ref="A204:C204"/>
    <mergeCell ref="A205:C205"/>
    <mergeCell ref="AD198:AD200"/>
    <mergeCell ref="AE198:AE200"/>
    <mergeCell ref="AF198:AF200"/>
    <mergeCell ref="A206:C206"/>
    <mergeCell ref="AG198:AG200"/>
    <mergeCell ref="G199:H199"/>
    <mergeCell ref="I199:J199"/>
    <mergeCell ref="K199:L199"/>
    <mergeCell ref="M199:N199"/>
    <mergeCell ref="O199:P199"/>
    <mergeCell ref="Q199:R199"/>
    <mergeCell ref="A195:A196"/>
    <mergeCell ref="B195:B196"/>
    <mergeCell ref="A198:C200"/>
    <mergeCell ref="D198:F199"/>
    <mergeCell ref="G198:AB198"/>
    <mergeCell ref="AC198:AC200"/>
    <mergeCell ref="S199:T199"/>
    <mergeCell ref="U199:V199"/>
    <mergeCell ref="W199:X199"/>
    <mergeCell ref="Y199:Z199"/>
    <mergeCell ref="AA199:AB199"/>
    <mergeCell ref="A187:A191"/>
    <mergeCell ref="B187:C187"/>
    <mergeCell ref="B188:B189"/>
    <mergeCell ref="B190:B191"/>
    <mergeCell ref="A192:A194"/>
    <mergeCell ref="B192:B194"/>
    <mergeCell ref="A171:A175"/>
    <mergeCell ref="B171:B175"/>
    <mergeCell ref="A176:A178"/>
    <mergeCell ref="B176:B178"/>
    <mergeCell ref="A179:A186"/>
    <mergeCell ref="B179:B181"/>
    <mergeCell ref="B182:B183"/>
    <mergeCell ref="B184:B186"/>
    <mergeCell ref="A160:A170"/>
    <mergeCell ref="B160:C160"/>
    <mergeCell ref="B161:C161"/>
    <mergeCell ref="B162:C162"/>
    <mergeCell ref="B163:C163"/>
    <mergeCell ref="B164:B170"/>
    <mergeCell ref="AA158:AB158"/>
    <mergeCell ref="AC158:AD158"/>
    <mergeCell ref="AE158:AF158"/>
    <mergeCell ref="A157:C159"/>
    <mergeCell ref="D157:F158"/>
    <mergeCell ref="AT157:AT159"/>
    <mergeCell ref="AU157:AU159"/>
    <mergeCell ref="AV157:AV159"/>
    <mergeCell ref="AW157:AW159"/>
    <mergeCell ref="G158:H158"/>
    <mergeCell ref="I158:J158"/>
    <mergeCell ref="K158:L158"/>
    <mergeCell ref="M158:N158"/>
    <mergeCell ref="O158:P158"/>
    <mergeCell ref="Q158:R158"/>
    <mergeCell ref="G157:AP157"/>
    <mergeCell ref="AQ157:AQ159"/>
    <mergeCell ref="AR157:AR159"/>
    <mergeCell ref="AS157:AS159"/>
    <mergeCell ref="S158:T158"/>
    <mergeCell ref="U158:V158"/>
    <mergeCell ref="W158:X158"/>
    <mergeCell ref="Y158:Z158"/>
    <mergeCell ref="AM158:AN158"/>
    <mergeCell ref="AO158:AP158"/>
    <mergeCell ref="AG158:AH158"/>
    <mergeCell ref="AI158:AJ158"/>
    <mergeCell ref="AK158:AL158"/>
    <mergeCell ref="A150:C150"/>
    <mergeCell ref="A151:C151"/>
    <mergeCell ref="A152:C152"/>
    <mergeCell ref="A153:C153"/>
    <mergeCell ref="A154:C154"/>
    <mergeCell ref="A155:C155"/>
    <mergeCell ref="AM144:AN144"/>
    <mergeCell ref="AO144:AP144"/>
    <mergeCell ref="A146:C146"/>
    <mergeCell ref="A147:C147"/>
    <mergeCell ref="A148:C148"/>
    <mergeCell ref="A149:C149"/>
    <mergeCell ref="AA144:AB144"/>
    <mergeCell ref="AC144:AD144"/>
    <mergeCell ref="AE144:AF144"/>
    <mergeCell ref="AG144:AH144"/>
    <mergeCell ref="AI144:AJ144"/>
    <mergeCell ref="AK144:AL144"/>
    <mergeCell ref="O144:P144"/>
    <mergeCell ref="Q144:R144"/>
    <mergeCell ref="S144:T144"/>
    <mergeCell ref="U144:V144"/>
    <mergeCell ref="W144:X144"/>
    <mergeCell ref="Y144:Z144"/>
    <mergeCell ref="AS143:AS145"/>
    <mergeCell ref="AT143:AT145"/>
    <mergeCell ref="AU143:AU145"/>
    <mergeCell ref="AV143:AV145"/>
    <mergeCell ref="AW143:AW145"/>
    <mergeCell ref="AX143:AX145"/>
    <mergeCell ref="A141:C141"/>
    <mergeCell ref="A143:C145"/>
    <mergeCell ref="D143:F144"/>
    <mergeCell ref="G143:AP143"/>
    <mergeCell ref="AQ143:AQ145"/>
    <mergeCell ref="AR143:AR145"/>
    <mergeCell ref="G144:H144"/>
    <mergeCell ref="I144:J144"/>
    <mergeCell ref="K144:L144"/>
    <mergeCell ref="M144:N144"/>
    <mergeCell ref="A135:C135"/>
    <mergeCell ref="A136:C136"/>
    <mergeCell ref="A137:C137"/>
    <mergeCell ref="A138:C138"/>
    <mergeCell ref="A139:C139"/>
    <mergeCell ref="A140:C140"/>
    <mergeCell ref="A129:C129"/>
    <mergeCell ref="A130:C130"/>
    <mergeCell ref="A131:C131"/>
    <mergeCell ref="A132:C132"/>
    <mergeCell ref="A133:C133"/>
    <mergeCell ref="A134:C134"/>
    <mergeCell ref="A123:C123"/>
    <mergeCell ref="A124:C124"/>
    <mergeCell ref="A125:C125"/>
    <mergeCell ref="A126:C126"/>
    <mergeCell ref="A127:C127"/>
    <mergeCell ref="A128:C128"/>
    <mergeCell ref="A117:C117"/>
    <mergeCell ref="A118:C118"/>
    <mergeCell ref="A119:C119"/>
    <mergeCell ref="A120:C120"/>
    <mergeCell ref="A121:C121"/>
    <mergeCell ref="A122:C122"/>
    <mergeCell ref="A111:C111"/>
    <mergeCell ref="A112:C112"/>
    <mergeCell ref="A113:C113"/>
    <mergeCell ref="A114:C114"/>
    <mergeCell ref="A115:C115"/>
    <mergeCell ref="A116:C116"/>
    <mergeCell ref="A105:C105"/>
    <mergeCell ref="A106:C106"/>
    <mergeCell ref="A107:C107"/>
    <mergeCell ref="A108:C108"/>
    <mergeCell ref="A109:C109"/>
    <mergeCell ref="A110:C110"/>
    <mergeCell ref="A99:C99"/>
    <mergeCell ref="A100:C100"/>
    <mergeCell ref="A101:C101"/>
    <mergeCell ref="A102:C102"/>
    <mergeCell ref="A103:C103"/>
    <mergeCell ref="A104:C104"/>
    <mergeCell ref="A93:C93"/>
    <mergeCell ref="A94:C94"/>
    <mergeCell ref="A95:C95"/>
    <mergeCell ref="A96:C96"/>
    <mergeCell ref="A97:C97"/>
    <mergeCell ref="A98:C98"/>
    <mergeCell ref="A88:C88"/>
    <mergeCell ref="A89:C89"/>
    <mergeCell ref="A90:C90"/>
    <mergeCell ref="A91:C91"/>
    <mergeCell ref="A92:C92"/>
    <mergeCell ref="AA86:AB86"/>
    <mergeCell ref="AC86:AD86"/>
    <mergeCell ref="AE86:AF86"/>
    <mergeCell ref="AG86:AH86"/>
    <mergeCell ref="AT85:AT87"/>
    <mergeCell ref="AU85:AU87"/>
    <mergeCell ref="AV85:AV87"/>
    <mergeCell ref="AW85:AW87"/>
    <mergeCell ref="G86:H86"/>
    <mergeCell ref="I86:J86"/>
    <mergeCell ref="K86:L86"/>
    <mergeCell ref="M86:N86"/>
    <mergeCell ref="O86:P86"/>
    <mergeCell ref="Q86:R86"/>
    <mergeCell ref="G85:AN85"/>
    <mergeCell ref="AO85:AO87"/>
    <mergeCell ref="AP85:AP87"/>
    <mergeCell ref="AQ85:AQ87"/>
    <mergeCell ref="AR85:AR87"/>
    <mergeCell ref="AS85:AS87"/>
    <mergeCell ref="S86:T86"/>
    <mergeCell ref="U86:V86"/>
    <mergeCell ref="W86:X86"/>
    <mergeCell ref="Y86:Z86"/>
    <mergeCell ref="AM86:AN86"/>
    <mergeCell ref="AI86:AJ86"/>
    <mergeCell ref="AK86:AL86"/>
    <mergeCell ref="A80:C81"/>
    <mergeCell ref="D80:F80"/>
    <mergeCell ref="A82:A83"/>
    <mergeCell ref="B82:C82"/>
    <mergeCell ref="B83:C83"/>
    <mergeCell ref="A85:C87"/>
    <mergeCell ref="D85:F86"/>
    <mergeCell ref="A73:C73"/>
    <mergeCell ref="A74:C74"/>
    <mergeCell ref="A75:C75"/>
    <mergeCell ref="A76:C76"/>
    <mergeCell ref="A77:C77"/>
    <mergeCell ref="A78:C78"/>
    <mergeCell ref="A68:A69"/>
    <mergeCell ref="B68:C68"/>
    <mergeCell ref="B69:C69"/>
    <mergeCell ref="A70:C70"/>
    <mergeCell ref="A71:C71"/>
    <mergeCell ref="A72:C72"/>
    <mergeCell ref="A55:B59"/>
    <mergeCell ref="A60:C60"/>
    <mergeCell ref="A61:B64"/>
    <mergeCell ref="G64:X64"/>
    <mergeCell ref="A66:C66"/>
    <mergeCell ref="A67:C67"/>
    <mergeCell ref="A45:C45"/>
    <mergeCell ref="A46:C46"/>
    <mergeCell ref="G46:R46"/>
    <mergeCell ref="A47:C47"/>
    <mergeCell ref="A48:B53"/>
    <mergeCell ref="A54:C54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O39:P39"/>
    <mergeCell ref="Q39:R39"/>
    <mergeCell ref="S39:T39"/>
    <mergeCell ref="U39:V39"/>
    <mergeCell ref="W39:X39"/>
    <mergeCell ref="Y39:Z39"/>
    <mergeCell ref="AS38:AS40"/>
    <mergeCell ref="AT38:AT40"/>
    <mergeCell ref="AU38:AU40"/>
    <mergeCell ref="AV38:AV40"/>
    <mergeCell ref="AW38:AW40"/>
    <mergeCell ref="AX38:AX40"/>
    <mergeCell ref="A36:C36"/>
    <mergeCell ref="A38:C40"/>
    <mergeCell ref="D38:F39"/>
    <mergeCell ref="G38:AP38"/>
    <mergeCell ref="AQ38:AQ40"/>
    <mergeCell ref="AR38:AR40"/>
    <mergeCell ref="G39:H39"/>
    <mergeCell ref="I39:J39"/>
    <mergeCell ref="K39:L39"/>
    <mergeCell ref="M39:N39"/>
    <mergeCell ref="AM39:AN39"/>
    <mergeCell ref="AO39:AP39"/>
    <mergeCell ref="AK39:AL39"/>
    <mergeCell ref="A30:C30"/>
    <mergeCell ref="A31:C31"/>
    <mergeCell ref="A32:C32"/>
    <mergeCell ref="A33:C33"/>
    <mergeCell ref="A34:C34"/>
    <mergeCell ref="A35:C35"/>
    <mergeCell ref="A24:C24"/>
    <mergeCell ref="A25:C25"/>
    <mergeCell ref="A26:C26"/>
    <mergeCell ref="A27:C27"/>
    <mergeCell ref="A28:C28"/>
    <mergeCell ref="A29:C29"/>
    <mergeCell ref="AX17:AX18"/>
    <mergeCell ref="A19:C19"/>
    <mergeCell ref="A20:C20"/>
    <mergeCell ref="A21:C21"/>
    <mergeCell ref="A22:C22"/>
    <mergeCell ref="A23:C23"/>
    <mergeCell ref="AR17:AR18"/>
    <mergeCell ref="AS17:AS18"/>
    <mergeCell ref="AT17:AT18"/>
    <mergeCell ref="AU17:AU18"/>
    <mergeCell ref="AV17:AV18"/>
    <mergeCell ref="AW17:AW18"/>
    <mergeCell ref="AG17:AH17"/>
    <mergeCell ref="AI17:AJ17"/>
    <mergeCell ref="AK17:AL17"/>
    <mergeCell ref="AM17:AN17"/>
    <mergeCell ref="AO17:AP17"/>
    <mergeCell ref="AQ17:AQ18"/>
    <mergeCell ref="U17:V17"/>
    <mergeCell ref="W17:X17"/>
    <mergeCell ref="Y17:Z17"/>
    <mergeCell ref="AA17:AB17"/>
    <mergeCell ref="AC17:AD17"/>
    <mergeCell ref="AE17:AF17"/>
    <mergeCell ref="AO10:AP10"/>
    <mergeCell ref="A12:C12"/>
    <mergeCell ref="U10:V10"/>
    <mergeCell ref="W10:X10"/>
    <mergeCell ref="Y10:Z10"/>
    <mergeCell ref="AA10:AB10"/>
    <mergeCell ref="AC10:AD10"/>
    <mergeCell ref="AE10:AF10"/>
    <mergeCell ref="I17:J17"/>
    <mergeCell ref="K17:L17"/>
    <mergeCell ref="M17:N17"/>
    <mergeCell ref="O17:P17"/>
    <mergeCell ref="Q17:R17"/>
    <mergeCell ref="S17:T17"/>
    <mergeCell ref="A13:C13"/>
    <mergeCell ref="A14:C14"/>
    <mergeCell ref="A15:C15"/>
    <mergeCell ref="A17:C18"/>
    <mergeCell ref="D17:F17"/>
    <mergeCell ref="G17:H17"/>
    <mergeCell ref="A6:P6"/>
    <mergeCell ref="DR6:EI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Q10:R10"/>
    <mergeCell ref="S10:T10"/>
    <mergeCell ref="AG10:AH10"/>
    <mergeCell ref="AI10:AJ10"/>
    <mergeCell ref="AK10:AL10"/>
    <mergeCell ref="AM10:AN10"/>
  </mergeCells>
  <dataValidations count="1">
    <dataValidation type="whole" operator="greaterThanOrEqual" allowBlank="1" showInputMessage="1" showErrorMessage="1" errorTitle="Error" error="Favor Ingrese sólo Números." sqref="G211:AP214 G12:AX15 E82:F83 G146:AX154 C316:E325 G19:AX35 D67:J78 G88:AW140 Y179:Z191 G179:X196 G160:AW175 Y192:AJ196 G177:Z178 AA177:AJ191 S41:X63 G201:AG206 G219:AX298 G309:AR313 G41:G64 H47:R63 H41:R45 AK177:AW196 Y41:AX64">
      <formula1>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Depto. Bioestadistica</dc:creator>
  <cp:lastModifiedBy>Depto. Bioestadistica</cp:lastModifiedBy>
  <dcterms:created xsi:type="dcterms:W3CDTF">2024-03-18T19:25:38Z</dcterms:created>
  <dcterms:modified xsi:type="dcterms:W3CDTF">2025-04-22T19:31:45Z</dcterms:modified>
</cp:coreProperties>
</file>